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hidePivotFieldList="1"/>
  <mc:AlternateContent xmlns:mc="http://schemas.openxmlformats.org/markup-compatibility/2006">
    <mc:Choice Requires="x15">
      <x15ac:absPath xmlns:x15ac="http://schemas.microsoft.com/office/spreadsheetml/2010/11/ac" url="https://d.docs.live.net/56b9951cd677b2b2/Documents/"/>
    </mc:Choice>
  </mc:AlternateContent>
  <xr:revisionPtr revIDLastSave="3641" documentId="8_{03A2B880-5F6E-4AB4-8F75-C90057D3007F}" xr6:coauthVersionLast="47" xr6:coauthVersionMax="47" xr10:uidLastSave="{070C01F7-0AE8-43FC-A4C0-ED39584FD9CA}"/>
  <bookViews>
    <workbookView xWindow="-108" yWindow="-108" windowWidth="23256" windowHeight="12456" tabRatio="922" firstSheet="5" activeTab="7" xr2:uid="{00000000-000D-0000-FFFF-FFFF00000000}"/>
  </bookViews>
  <sheets>
    <sheet name="salesbyMonth" sheetId="22" r:id="rId1"/>
    <sheet name="Profts" sheetId="36" r:id="rId2"/>
    <sheet name="Sparkline" sheetId="32" r:id="rId3"/>
    <sheet name="Maps" sheetId="23" r:id="rId4"/>
    <sheet name="Channelsales%" sheetId="34" r:id="rId5"/>
    <sheet name="WarehouseSales" sheetId="40" r:id="rId6"/>
    <sheet name="regionwiserevenue" sheetId="33" r:id="rId7"/>
    <sheet name="DashBoard" sheetId="30" r:id="rId8"/>
    <sheet name="Salesteam" sheetId="24" r:id="rId9"/>
    <sheet name="Warehousetrends" sheetId="38" r:id="rId10"/>
    <sheet name="ProductsSold" sheetId="35" r:id="rId11"/>
    <sheet name="Customer" sheetId="25" r:id="rId12"/>
    <sheet name="Region" sheetId="26" r:id="rId13"/>
    <sheet name="SalesChannel" sheetId="27" r:id="rId14"/>
    <sheet name="Warehousebudgetrevenue" sheetId="28" r:id="rId15"/>
    <sheet name="ProductRev" sheetId="29" r:id="rId16"/>
    <sheet name="Sales Orders Sheet" sheetId="1" r:id="rId17"/>
    <sheet name="Customers Sheet" sheetId="10" r:id="rId18"/>
    <sheet name="Store Locations Sheet" sheetId="15" r:id="rId19"/>
    <sheet name="Regions Sheet" sheetId="16" r:id="rId20"/>
    <sheet name="Products Sheet" sheetId="7" r:id="rId21"/>
    <sheet name="Sales Team Sheet" sheetId="17" r:id="rId22"/>
  </sheets>
  <definedNames>
    <definedName name="_xlnm._FilterDatabase" localSheetId="8" hidden="1">Salesteam!$B$3:$C$13</definedName>
    <definedName name="_xlchart.v1.4" hidden="1">SalesChannel!$D$4:$D$7</definedName>
    <definedName name="_xlchart.v1.5" hidden="1">SalesChannel!$E$3</definedName>
    <definedName name="_xlchart.v1.6" hidden="1">SalesChannel!$E$4:$E$7</definedName>
    <definedName name="_xlchart.v5.0" hidden="1">Maps!$F$3</definedName>
    <definedName name="_xlchart.v5.1" hidden="1">Maps!$F$4:$F$48</definedName>
    <definedName name="_xlchart.v5.2" hidden="1">Maps!$H$3</definedName>
    <definedName name="_xlchart.v5.3" hidden="1">Maps!$H$4:$H$48</definedName>
    <definedName name="_xlcn.WorksheetConnection_US_Regional_Sales_Data.xlsxCustomers1" hidden="1">Customers[]</definedName>
    <definedName name="_xlcn.WorksheetConnection_US_Regional_Sales_Data.xlsxLocations1" hidden="1">Locations[]</definedName>
    <definedName name="_xlcn.WorksheetConnection_US_Regional_Sales_Data.xlsxProducts1" hidden="1">Products[]</definedName>
    <definedName name="_xlcn.WorksheetConnection_US_Regional_Sales_Data.xlsxSales_Team1" hidden="1">Sales_Team[]</definedName>
    <definedName name="_xlcn.WorksheetConnection_US_Regional_Sales_Data.xlsxSales1" hidden="1">Sales[]</definedName>
    <definedName name="_xlcn.WorksheetConnection_US_Regional_Sales_Data.xlsxState_Regions1" hidden="1">State_Regions[]</definedName>
    <definedName name="Slicer_OrderDate__Month">#N/A</definedName>
    <definedName name="Slicer_Region">#N/A</definedName>
    <definedName name="Slicer_Sales_Channel">#N/A</definedName>
    <definedName name="Slicer_State">#N/A</definedName>
  </definedNames>
  <calcPr calcId="191028"/>
  <pivotCaches>
    <pivotCache cacheId="79" r:id="rId23"/>
    <pivotCache cacheId="82" r:id="rId24"/>
    <pivotCache cacheId="85" r:id="rId25"/>
    <pivotCache cacheId="88" r:id="rId26"/>
    <pivotCache cacheId="91" r:id="rId27"/>
    <pivotCache cacheId="94" r:id="rId28"/>
    <pivotCache cacheId="97" r:id="rId29"/>
    <pivotCache cacheId="100" r:id="rId30"/>
    <pivotCache cacheId="103" r:id="rId31"/>
    <pivotCache cacheId="106" r:id="rId32"/>
    <pivotCache cacheId="109" r:id="rId33"/>
    <pivotCache cacheId="112" r:id="rId34"/>
    <pivotCache cacheId="115" r:id="rId35"/>
    <pivotCache cacheId="118" r:id="rId36"/>
    <pivotCache cacheId="121" r:id="rId37"/>
    <pivotCache cacheId="124" r:id="rId38"/>
    <pivotCache cacheId="127" r:id="rId39"/>
    <pivotCache cacheId="130" r:id="rId40"/>
    <pivotCache cacheId="133" r:id="rId41"/>
  </pivotCaches>
  <extLst>
    <ext xmlns:x14="http://schemas.microsoft.com/office/spreadsheetml/2009/9/main" uri="{876F7934-8845-4945-9796-88D515C7AA90}">
      <x14:pivotCaches>
        <pivotCache cacheId="19" r:id="rId42"/>
      </x14:pivotCaches>
    </ext>
    <ext xmlns:x14="http://schemas.microsoft.com/office/spreadsheetml/2009/9/main" uri="{BBE1A952-AA13-448e-AADC-164F8A28A991}">
      <x14:slicerCaches>
        <x14:slicerCache r:id="rId43"/>
        <x14:slicerCache r:id="rId44"/>
        <x14:slicerCache r:id="rId45"/>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te_Regions" name="State_Regions" connection="WorksheetConnection_US_Regional_Sales_Data.xlsx!State_Regions"/>
          <x15:modelTable id="Sales_Team" name="Sales_Team" connection="WorksheetConnection_US_Regional_Sales_Data.xlsx!Sales_Team"/>
          <x15:modelTable id="Sales" name="Sales" connection="WorksheetConnection_US_Regional_Sales_Data.xlsx!Sales"/>
          <x15:modelTable id="Products" name="Products" connection="WorksheetConnection_US_Regional_Sales_Data.xlsx!Products"/>
          <x15:modelTable id="Locations" name="Locations" connection="WorksheetConnection_US_Regional_Sales_Data.xlsx!Locations"/>
          <x15:modelTable id="Customers" name="Customers" connection="WorksheetConnection_US_Regional_Sales_Data.xlsx!Customers"/>
        </x15:modelTables>
        <x15:modelRelationships>
          <x15:modelRelationship fromTable="Sales" fromColumn="_CustomerID" toTable="Customers" toColumn="_CustomerID"/>
          <x15:modelRelationship fromTable="Sales" fromColumn="_StoreID" toTable="Locations" toColumn="_StoreID"/>
          <x15:modelRelationship fromTable="Sales" fromColumn="_ProductID" toTable="Products" toColumn="_ProductID"/>
          <x15:modelRelationship fromTable="Sales" fromColumn="_SalesTeamID" toTable="Sales_Team" toColumn="_SalesTeamID"/>
          <x15:modelRelationship fromTable="Locations" fromColumn="StateCode" toTable="State_Regions" toColumn="StateCode"/>
        </x15:modelRelationships>
        <x15:extLst>
          <ext xmlns:x16="http://schemas.microsoft.com/office/spreadsheetml/2014/11/main" uri="{9835A34E-60A6-4A7C-AAB8-D5F71C897F49}">
            <x16:modelTimeGroupings>
              <x16:modelTimeGrouping tableName="Sale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Sales" columnName="DeliveryDate" columnId="DeliveryDate">
                <x16:calculatedTimeColumn columnName="DeliveryDate (Year)" columnId="DeliveryDate (Year)" contentType="years" isSelected="1"/>
                <x16:calculatedTimeColumn columnName="DeliveryDate (Quarter)" columnId="DeliveryDate (Quarter)" contentType="quarters" isSelected="1"/>
                <x16:calculatedTimeColumn columnName="DeliveryDate (Month Index)" columnId="DeliveryDate (Month Index)" contentType="monthsindex" isSelected="1"/>
                <x16:calculatedTimeColumn columnName="DeliveryDate (Month)" columnId="Delivery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1" i="30" l="1"/>
  <c r="S2" i="1"/>
  <c r="E22" i="30"/>
  <c r="E23" i="30"/>
  <c r="E24" i="30"/>
  <c r="E25" i="30"/>
  <c r="E26" i="30"/>
  <c r="I19" i="38"/>
  <c r="J19" i="38"/>
  <c r="C13" i="38"/>
  <c r="C14" i="38"/>
  <c r="C15" i="38"/>
  <c r="C16" i="38"/>
  <c r="C17" i="38"/>
  <c r="C12" i="38"/>
  <c r="F13" i="38"/>
  <c r="G13" i="38"/>
  <c r="H13" i="38"/>
  <c r="I13" i="38"/>
  <c r="J13" i="38"/>
  <c r="K13" i="38"/>
  <c r="L13" i="38"/>
  <c r="M13" i="38"/>
  <c r="N13" i="38"/>
  <c r="F14" i="38"/>
  <c r="G14" i="38"/>
  <c r="H14" i="38"/>
  <c r="I14" i="38"/>
  <c r="J14" i="38"/>
  <c r="K14" i="38"/>
  <c r="L14" i="38"/>
  <c r="M14" i="38"/>
  <c r="N14" i="38"/>
  <c r="F15" i="38"/>
  <c r="G15" i="38"/>
  <c r="H15" i="38"/>
  <c r="I15" i="38"/>
  <c r="J15" i="38"/>
  <c r="K15" i="38"/>
  <c r="L15" i="38"/>
  <c r="M15" i="38"/>
  <c r="N15" i="38"/>
  <c r="F16" i="38"/>
  <c r="G16" i="38"/>
  <c r="H16" i="38"/>
  <c r="I16" i="38"/>
  <c r="J16" i="38"/>
  <c r="K16" i="38"/>
  <c r="L16" i="38"/>
  <c r="M16" i="38"/>
  <c r="N16" i="38"/>
  <c r="F17" i="38"/>
  <c r="G17" i="38"/>
  <c r="H17" i="38"/>
  <c r="I17" i="38"/>
  <c r="J17" i="38"/>
  <c r="K17" i="38"/>
  <c r="L17" i="38"/>
  <c r="M17" i="38"/>
  <c r="N17" i="38"/>
  <c r="G12" i="38"/>
  <c r="H12" i="38"/>
  <c r="I12" i="38"/>
  <c r="J12" i="38"/>
  <c r="K12" i="38"/>
  <c r="L12" i="38"/>
  <c r="M12" i="38"/>
  <c r="N12" i="38"/>
  <c r="F12" i="38"/>
  <c r="E13" i="38"/>
  <c r="E14" i="38"/>
  <c r="E15" i="38"/>
  <c r="E16" i="38"/>
  <c r="E17" i="38"/>
  <c r="E12" i="38"/>
  <c r="D12" i="38"/>
  <c r="D13" i="38"/>
  <c r="D14" i="38"/>
  <c r="D15" i="38"/>
  <c r="D16" i="38"/>
  <c r="D17" i="38"/>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T7992" i="1"/>
  <c r="R7992" i="1" s="1"/>
  <c r="T7991" i="1"/>
  <c r="R7991" i="1" s="1"/>
  <c r="T7990" i="1"/>
  <c r="R7990" i="1" s="1"/>
  <c r="T7989" i="1"/>
  <c r="R7989" i="1" s="1"/>
  <c r="T7988" i="1"/>
  <c r="R7988" i="1" s="1"/>
  <c r="T7987" i="1"/>
  <c r="R7987" i="1" s="1"/>
  <c r="T7986" i="1"/>
  <c r="R7986" i="1" s="1"/>
  <c r="T7985" i="1"/>
  <c r="R7985" i="1" s="1"/>
  <c r="T7984" i="1"/>
  <c r="R7984" i="1" s="1"/>
  <c r="T7983" i="1"/>
  <c r="R7983" i="1" s="1"/>
  <c r="T7982" i="1"/>
  <c r="R7982" i="1" s="1"/>
  <c r="T7981" i="1"/>
  <c r="R7981" i="1" s="1"/>
  <c r="T7980" i="1"/>
  <c r="R7980" i="1" s="1"/>
  <c r="T7979" i="1"/>
  <c r="R7979" i="1" s="1"/>
  <c r="T7978" i="1"/>
  <c r="R7978" i="1" s="1"/>
  <c r="T7977" i="1"/>
  <c r="R7977" i="1" s="1"/>
  <c r="T7976" i="1"/>
  <c r="R7976" i="1" s="1"/>
  <c r="T7975" i="1"/>
  <c r="R7975" i="1" s="1"/>
  <c r="T7974" i="1"/>
  <c r="R7974" i="1" s="1"/>
  <c r="T7973" i="1"/>
  <c r="R7973" i="1" s="1"/>
  <c r="T7972" i="1"/>
  <c r="R7972" i="1" s="1"/>
  <c r="T7971" i="1"/>
  <c r="R7971" i="1" s="1"/>
  <c r="T7970" i="1"/>
  <c r="R7970" i="1" s="1"/>
  <c r="T7969" i="1"/>
  <c r="R7969" i="1" s="1"/>
  <c r="T7968" i="1"/>
  <c r="R7968" i="1" s="1"/>
  <c r="T7967" i="1"/>
  <c r="R7967" i="1" s="1"/>
  <c r="T7966" i="1"/>
  <c r="R7966" i="1" s="1"/>
  <c r="T7965" i="1"/>
  <c r="R7965" i="1" s="1"/>
  <c r="T7964" i="1"/>
  <c r="R7964" i="1" s="1"/>
  <c r="T7963" i="1"/>
  <c r="R7963" i="1" s="1"/>
  <c r="T7962" i="1"/>
  <c r="R7962" i="1" s="1"/>
  <c r="T7961" i="1"/>
  <c r="R7961" i="1" s="1"/>
  <c r="T7960" i="1"/>
  <c r="R7960" i="1" s="1"/>
  <c r="T7959" i="1"/>
  <c r="R7959" i="1" s="1"/>
  <c r="T7958" i="1"/>
  <c r="R7958" i="1" s="1"/>
  <c r="T7957" i="1"/>
  <c r="R7957" i="1" s="1"/>
  <c r="T7956" i="1"/>
  <c r="R7956" i="1" s="1"/>
  <c r="T7955" i="1"/>
  <c r="R7955" i="1" s="1"/>
  <c r="T7954" i="1"/>
  <c r="R7954" i="1" s="1"/>
  <c r="T7953" i="1"/>
  <c r="R7953" i="1" s="1"/>
  <c r="T7952" i="1"/>
  <c r="R7952" i="1" s="1"/>
  <c r="T7951" i="1"/>
  <c r="R7951" i="1" s="1"/>
  <c r="T7950" i="1"/>
  <c r="R7950" i="1" s="1"/>
  <c r="T7949" i="1"/>
  <c r="R7949" i="1" s="1"/>
  <c r="T7948" i="1"/>
  <c r="R7948" i="1" s="1"/>
  <c r="T7947" i="1"/>
  <c r="R7947" i="1" s="1"/>
  <c r="T7946" i="1"/>
  <c r="R7946" i="1" s="1"/>
  <c r="T7945" i="1"/>
  <c r="R7945" i="1" s="1"/>
  <c r="T7944" i="1"/>
  <c r="R7944" i="1" s="1"/>
  <c r="T7943" i="1"/>
  <c r="R7943" i="1" s="1"/>
  <c r="T7942" i="1"/>
  <c r="R7942" i="1" s="1"/>
  <c r="T7941" i="1"/>
  <c r="R7941" i="1" s="1"/>
  <c r="T7940" i="1"/>
  <c r="R7940" i="1" s="1"/>
  <c r="T7939" i="1"/>
  <c r="R7939" i="1" s="1"/>
  <c r="T7938" i="1"/>
  <c r="R7938" i="1" s="1"/>
  <c r="T7937" i="1"/>
  <c r="R7937" i="1" s="1"/>
  <c r="T7936" i="1"/>
  <c r="R7936" i="1" s="1"/>
  <c r="T7935" i="1"/>
  <c r="R7935" i="1" s="1"/>
  <c r="T7934" i="1"/>
  <c r="R7934" i="1" s="1"/>
  <c r="T7933" i="1"/>
  <c r="R7933" i="1" s="1"/>
  <c r="T7932" i="1"/>
  <c r="R7932" i="1" s="1"/>
  <c r="T7931" i="1"/>
  <c r="R7931" i="1" s="1"/>
  <c r="T7930" i="1"/>
  <c r="R7930" i="1" s="1"/>
  <c r="T7929" i="1"/>
  <c r="R7929" i="1" s="1"/>
  <c r="T7928" i="1"/>
  <c r="R7928" i="1" s="1"/>
  <c r="T7927" i="1"/>
  <c r="R7927" i="1" s="1"/>
  <c r="T7926" i="1"/>
  <c r="R7926" i="1" s="1"/>
  <c r="T7925" i="1"/>
  <c r="R7925" i="1" s="1"/>
  <c r="T7924" i="1"/>
  <c r="R7924" i="1" s="1"/>
  <c r="T7923" i="1"/>
  <c r="R7923" i="1" s="1"/>
  <c r="T7922" i="1"/>
  <c r="R7922" i="1" s="1"/>
  <c r="T7921" i="1"/>
  <c r="R7921" i="1" s="1"/>
  <c r="T7920" i="1"/>
  <c r="R7920" i="1" s="1"/>
  <c r="T7919" i="1"/>
  <c r="R7919" i="1" s="1"/>
  <c r="T7918" i="1"/>
  <c r="R7918" i="1" s="1"/>
  <c r="T7917" i="1"/>
  <c r="R7917" i="1" s="1"/>
  <c r="T7916" i="1"/>
  <c r="R7916" i="1" s="1"/>
  <c r="T7915" i="1"/>
  <c r="R7915" i="1" s="1"/>
  <c r="T7914" i="1"/>
  <c r="R7914" i="1" s="1"/>
  <c r="T7913" i="1"/>
  <c r="R7913" i="1" s="1"/>
  <c r="T7912" i="1"/>
  <c r="R7912" i="1" s="1"/>
  <c r="T7911" i="1"/>
  <c r="R7911" i="1" s="1"/>
  <c r="T7910" i="1"/>
  <c r="R7910" i="1" s="1"/>
  <c r="T7909" i="1"/>
  <c r="R7909" i="1" s="1"/>
  <c r="T7908" i="1"/>
  <c r="R7908" i="1" s="1"/>
  <c r="T7907" i="1"/>
  <c r="R7907" i="1" s="1"/>
  <c r="T7906" i="1"/>
  <c r="R7906" i="1" s="1"/>
  <c r="T7905" i="1"/>
  <c r="R7905" i="1" s="1"/>
  <c r="T7904" i="1"/>
  <c r="R7904" i="1" s="1"/>
  <c r="T7903" i="1"/>
  <c r="R7903" i="1" s="1"/>
  <c r="T7902" i="1"/>
  <c r="R7902" i="1" s="1"/>
  <c r="T7901" i="1"/>
  <c r="R7901" i="1" s="1"/>
  <c r="T7900" i="1"/>
  <c r="R7900" i="1" s="1"/>
  <c r="T7899" i="1"/>
  <c r="R7899" i="1" s="1"/>
  <c r="T7898" i="1"/>
  <c r="R7898" i="1" s="1"/>
  <c r="T7897" i="1"/>
  <c r="R7897" i="1" s="1"/>
  <c r="T7896" i="1"/>
  <c r="R7896" i="1" s="1"/>
  <c r="T7895" i="1"/>
  <c r="R7895" i="1" s="1"/>
  <c r="T7894" i="1"/>
  <c r="R7894" i="1" s="1"/>
  <c r="T7893" i="1"/>
  <c r="R7893" i="1" s="1"/>
  <c r="T7892" i="1"/>
  <c r="R7892" i="1" s="1"/>
  <c r="T7891" i="1"/>
  <c r="R7891" i="1" s="1"/>
  <c r="T7890" i="1"/>
  <c r="R7890" i="1" s="1"/>
  <c r="T7889" i="1"/>
  <c r="R7889" i="1" s="1"/>
  <c r="T7888" i="1"/>
  <c r="R7888" i="1" s="1"/>
  <c r="T7887" i="1"/>
  <c r="R7887" i="1" s="1"/>
  <c r="T7886" i="1"/>
  <c r="R7886" i="1" s="1"/>
  <c r="T7885" i="1"/>
  <c r="R7885" i="1" s="1"/>
  <c r="T7884" i="1"/>
  <c r="R7884" i="1" s="1"/>
  <c r="T7883" i="1"/>
  <c r="R7883" i="1" s="1"/>
  <c r="T7882" i="1"/>
  <c r="R7882" i="1" s="1"/>
  <c r="T7881" i="1"/>
  <c r="R7881" i="1" s="1"/>
  <c r="T7880" i="1"/>
  <c r="R7880" i="1" s="1"/>
  <c r="T7879" i="1"/>
  <c r="R7879" i="1" s="1"/>
  <c r="T7878" i="1"/>
  <c r="R7878" i="1" s="1"/>
  <c r="T7877" i="1"/>
  <c r="R7877" i="1" s="1"/>
  <c r="T7876" i="1"/>
  <c r="R7876" i="1" s="1"/>
  <c r="T7875" i="1"/>
  <c r="R7875" i="1" s="1"/>
  <c r="T7874" i="1"/>
  <c r="R7874" i="1" s="1"/>
  <c r="T7873" i="1"/>
  <c r="R7873" i="1" s="1"/>
  <c r="T7872" i="1"/>
  <c r="R7872" i="1" s="1"/>
  <c r="T7871" i="1"/>
  <c r="R7871" i="1" s="1"/>
  <c r="T7870" i="1"/>
  <c r="R7870" i="1" s="1"/>
  <c r="T7869" i="1"/>
  <c r="R7869" i="1" s="1"/>
  <c r="T7868" i="1"/>
  <c r="R7868" i="1" s="1"/>
  <c r="T7867" i="1"/>
  <c r="R7867" i="1" s="1"/>
  <c r="T7866" i="1"/>
  <c r="R7866" i="1" s="1"/>
  <c r="T7865" i="1"/>
  <c r="R7865" i="1" s="1"/>
  <c r="T7864" i="1"/>
  <c r="R7864" i="1" s="1"/>
  <c r="T7863" i="1"/>
  <c r="R7863" i="1" s="1"/>
  <c r="T7862" i="1"/>
  <c r="R7862" i="1" s="1"/>
  <c r="T7861" i="1"/>
  <c r="R7861" i="1" s="1"/>
  <c r="T7860" i="1"/>
  <c r="R7860" i="1" s="1"/>
  <c r="T7859" i="1"/>
  <c r="R7859" i="1" s="1"/>
  <c r="T7858" i="1"/>
  <c r="R7858" i="1" s="1"/>
  <c r="T7857" i="1"/>
  <c r="R7857" i="1" s="1"/>
  <c r="T7856" i="1"/>
  <c r="R7856" i="1" s="1"/>
  <c r="T7855" i="1"/>
  <c r="R7855" i="1" s="1"/>
  <c r="T7854" i="1"/>
  <c r="R7854" i="1" s="1"/>
  <c r="T7853" i="1"/>
  <c r="R7853" i="1" s="1"/>
  <c r="T7852" i="1"/>
  <c r="R7852" i="1" s="1"/>
  <c r="T7851" i="1"/>
  <c r="R7851" i="1" s="1"/>
  <c r="T7850" i="1"/>
  <c r="R7850" i="1" s="1"/>
  <c r="T7849" i="1"/>
  <c r="R7849" i="1" s="1"/>
  <c r="T7848" i="1"/>
  <c r="R7848" i="1" s="1"/>
  <c r="T7847" i="1"/>
  <c r="R7847" i="1" s="1"/>
  <c r="T7846" i="1"/>
  <c r="R7846" i="1" s="1"/>
  <c r="T7845" i="1"/>
  <c r="R7845" i="1" s="1"/>
  <c r="T7844" i="1"/>
  <c r="R7844" i="1" s="1"/>
  <c r="T7843" i="1"/>
  <c r="R7843" i="1" s="1"/>
  <c r="T7842" i="1"/>
  <c r="R7842" i="1" s="1"/>
  <c r="T7841" i="1"/>
  <c r="R7841" i="1" s="1"/>
  <c r="T7840" i="1"/>
  <c r="R7840" i="1" s="1"/>
  <c r="T7839" i="1"/>
  <c r="R7839" i="1" s="1"/>
  <c r="T7838" i="1"/>
  <c r="R7838" i="1" s="1"/>
  <c r="T7837" i="1"/>
  <c r="R7837" i="1" s="1"/>
  <c r="T7836" i="1"/>
  <c r="R7836" i="1" s="1"/>
  <c r="T7835" i="1"/>
  <c r="R7835" i="1" s="1"/>
  <c r="T7834" i="1"/>
  <c r="R7834" i="1" s="1"/>
  <c r="T7833" i="1"/>
  <c r="R7833" i="1" s="1"/>
  <c r="T7832" i="1"/>
  <c r="R7832" i="1" s="1"/>
  <c r="T7831" i="1"/>
  <c r="R7831" i="1" s="1"/>
  <c r="T7830" i="1"/>
  <c r="R7830" i="1" s="1"/>
  <c r="T7829" i="1"/>
  <c r="R7829" i="1" s="1"/>
  <c r="T7828" i="1"/>
  <c r="R7828" i="1" s="1"/>
  <c r="T7827" i="1"/>
  <c r="R7827" i="1" s="1"/>
  <c r="T7826" i="1"/>
  <c r="R7826" i="1" s="1"/>
  <c r="T7825" i="1"/>
  <c r="R7825" i="1" s="1"/>
  <c r="T7824" i="1"/>
  <c r="R7824" i="1" s="1"/>
  <c r="T7823" i="1"/>
  <c r="R7823" i="1" s="1"/>
  <c r="T7822" i="1"/>
  <c r="R7822" i="1" s="1"/>
  <c r="T7821" i="1"/>
  <c r="R7821" i="1" s="1"/>
  <c r="T7820" i="1"/>
  <c r="R7820" i="1" s="1"/>
  <c r="T7819" i="1"/>
  <c r="R7819" i="1" s="1"/>
  <c r="T7818" i="1"/>
  <c r="R7818" i="1" s="1"/>
  <c r="T7817" i="1"/>
  <c r="R7817" i="1" s="1"/>
  <c r="T7816" i="1"/>
  <c r="R7816" i="1" s="1"/>
  <c r="T7815" i="1"/>
  <c r="R7815" i="1" s="1"/>
  <c r="T7814" i="1"/>
  <c r="R7814" i="1" s="1"/>
  <c r="T7813" i="1"/>
  <c r="R7813" i="1" s="1"/>
  <c r="T7812" i="1"/>
  <c r="R7812" i="1" s="1"/>
  <c r="T7811" i="1"/>
  <c r="R7811" i="1" s="1"/>
  <c r="T7810" i="1"/>
  <c r="R7810" i="1" s="1"/>
  <c r="T7809" i="1"/>
  <c r="R7809" i="1" s="1"/>
  <c r="T7808" i="1"/>
  <c r="R7808" i="1" s="1"/>
  <c r="T7807" i="1"/>
  <c r="R7807" i="1" s="1"/>
  <c r="T7806" i="1"/>
  <c r="R7806" i="1" s="1"/>
  <c r="T7805" i="1"/>
  <c r="R7805" i="1" s="1"/>
  <c r="T7804" i="1"/>
  <c r="R7804" i="1" s="1"/>
  <c r="T7803" i="1"/>
  <c r="R7803" i="1" s="1"/>
  <c r="T7802" i="1"/>
  <c r="R7802" i="1" s="1"/>
  <c r="T7801" i="1"/>
  <c r="R7801" i="1" s="1"/>
  <c r="T7800" i="1"/>
  <c r="R7800" i="1" s="1"/>
  <c r="T7799" i="1"/>
  <c r="R7799" i="1" s="1"/>
  <c r="T7798" i="1"/>
  <c r="R7798" i="1" s="1"/>
  <c r="T7797" i="1"/>
  <c r="R7797" i="1" s="1"/>
  <c r="T7796" i="1"/>
  <c r="R7796" i="1" s="1"/>
  <c r="T7795" i="1"/>
  <c r="R7795" i="1" s="1"/>
  <c r="T7794" i="1"/>
  <c r="R7794" i="1" s="1"/>
  <c r="T7793" i="1"/>
  <c r="R7793" i="1" s="1"/>
  <c r="T7792" i="1"/>
  <c r="R7792" i="1" s="1"/>
  <c r="T7791" i="1"/>
  <c r="R7791" i="1" s="1"/>
  <c r="T7790" i="1"/>
  <c r="R7790" i="1" s="1"/>
  <c r="T7789" i="1"/>
  <c r="R7789" i="1" s="1"/>
  <c r="T7788" i="1"/>
  <c r="R7788" i="1" s="1"/>
  <c r="T7787" i="1"/>
  <c r="R7787" i="1" s="1"/>
  <c r="T7786" i="1"/>
  <c r="R7786" i="1" s="1"/>
  <c r="T7785" i="1"/>
  <c r="R7785" i="1" s="1"/>
  <c r="T7784" i="1"/>
  <c r="R7784" i="1" s="1"/>
  <c r="T7783" i="1"/>
  <c r="R7783" i="1" s="1"/>
  <c r="T7782" i="1"/>
  <c r="R7782" i="1" s="1"/>
  <c r="T7781" i="1"/>
  <c r="R7781" i="1" s="1"/>
  <c r="T7780" i="1"/>
  <c r="R7780" i="1" s="1"/>
  <c r="T7779" i="1"/>
  <c r="R7779" i="1" s="1"/>
  <c r="T7778" i="1"/>
  <c r="R7778" i="1" s="1"/>
  <c r="T7777" i="1"/>
  <c r="R7777" i="1" s="1"/>
  <c r="T7776" i="1"/>
  <c r="R7776" i="1" s="1"/>
  <c r="T7775" i="1"/>
  <c r="R7775" i="1" s="1"/>
  <c r="T7774" i="1"/>
  <c r="R7774" i="1" s="1"/>
  <c r="T7773" i="1"/>
  <c r="R7773" i="1" s="1"/>
  <c r="T7772" i="1"/>
  <c r="R7772" i="1" s="1"/>
  <c r="T7771" i="1"/>
  <c r="R7771" i="1" s="1"/>
  <c r="T7770" i="1"/>
  <c r="R7770" i="1" s="1"/>
  <c r="T7769" i="1"/>
  <c r="R7769" i="1" s="1"/>
  <c r="T7768" i="1"/>
  <c r="R7768" i="1" s="1"/>
  <c r="T7767" i="1"/>
  <c r="R7767" i="1" s="1"/>
  <c r="T7766" i="1"/>
  <c r="R7766" i="1" s="1"/>
  <c r="T7765" i="1"/>
  <c r="R7765" i="1" s="1"/>
  <c r="T7764" i="1"/>
  <c r="R7764" i="1" s="1"/>
  <c r="T7763" i="1"/>
  <c r="R7763" i="1" s="1"/>
  <c r="T7762" i="1"/>
  <c r="R7762" i="1" s="1"/>
  <c r="T7761" i="1"/>
  <c r="R7761" i="1" s="1"/>
  <c r="T7760" i="1"/>
  <c r="R7760" i="1" s="1"/>
  <c r="T7759" i="1"/>
  <c r="R7759" i="1" s="1"/>
  <c r="T7758" i="1"/>
  <c r="R7758" i="1" s="1"/>
  <c r="T7757" i="1"/>
  <c r="R7757" i="1" s="1"/>
  <c r="T7756" i="1"/>
  <c r="R7756" i="1" s="1"/>
  <c r="T7755" i="1"/>
  <c r="R7755" i="1" s="1"/>
  <c r="T7754" i="1"/>
  <c r="R7754" i="1" s="1"/>
  <c r="T7753" i="1"/>
  <c r="R7753" i="1" s="1"/>
  <c r="T7752" i="1"/>
  <c r="R7752" i="1" s="1"/>
  <c r="T7751" i="1"/>
  <c r="R7751" i="1" s="1"/>
  <c r="T7750" i="1"/>
  <c r="R7750" i="1" s="1"/>
  <c r="T7749" i="1"/>
  <c r="R7749" i="1" s="1"/>
  <c r="T7748" i="1"/>
  <c r="R7748" i="1" s="1"/>
  <c r="T7747" i="1"/>
  <c r="R7747" i="1" s="1"/>
  <c r="T7746" i="1"/>
  <c r="R7746" i="1" s="1"/>
  <c r="T7745" i="1"/>
  <c r="R7745" i="1" s="1"/>
  <c r="T7744" i="1"/>
  <c r="R7744" i="1" s="1"/>
  <c r="T7743" i="1"/>
  <c r="R7743" i="1" s="1"/>
  <c r="T7742" i="1"/>
  <c r="R7742" i="1" s="1"/>
  <c r="T7741" i="1"/>
  <c r="R7741" i="1" s="1"/>
  <c r="T7740" i="1"/>
  <c r="R7740" i="1" s="1"/>
  <c r="T7739" i="1"/>
  <c r="R7739" i="1" s="1"/>
  <c r="T7738" i="1"/>
  <c r="R7738" i="1" s="1"/>
  <c r="T7737" i="1"/>
  <c r="R7737" i="1" s="1"/>
  <c r="T7736" i="1"/>
  <c r="R7736" i="1" s="1"/>
  <c r="T7735" i="1"/>
  <c r="R7735" i="1" s="1"/>
  <c r="T7734" i="1"/>
  <c r="R7734" i="1" s="1"/>
  <c r="T7733" i="1"/>
  <c r="R7733" i="1" s="1"/>
  <c r="T7732" i="1"/>
  <c r="R7732" i="1" s="1"/>
  <c r="T7731" i="1"/>
  <c r="R7731" i="1" s="1"/>
  <c r="T7730" i="1"/>
  <c r="R7730" i="1" s="1"/>
  <c r="T7729" i="1"/>
  <c r="R7729" i="1" s="1"/>
  <c r="T7728" i="1"/>
  <c r="R7728" i="1" s="1"/>
  <c r="T7727" i="1"/>
  <c r="R7727" i="1" s="1"/>
  <c r="T7726" i="1"/>
  <c r="R7726" i="1" s="1"/>
  <c r="T7725" i="1"/>
  <c r="R7725" i="1" s="1"/>
  <c r="T7724" i="1"/>
  <c r="R7724" i="1" s="1"/>
  <c r="T7723" i="1"/>
  <c r="R7723" i="1" s="1"/>
  <c r="T7722" i="1"/>
  <c r="R7722" i="1" s="1"/>
  <c r="T7721" i="1"/>
  <c r="R7721" i="1" s="1"/>
  <c r="T7720" i="1"/>
  <c r="R7720" i="1" s="1"/>
  <c r="T7719" i="1"/>
  <c r="R7719" i="1" s="1"/>
  <c r="T7718" i="1"/>
  <c r="R7718" i="1" s="1"/>
  <c r="T7717" i="1"/>
  <c r="R7717" i="1" s="1"/>
  <c r="T7716" i="1"/>
  <c r="R7716" i="1" s="1"/>
  <c r="T7715" i="1"/>
  <c r="R7715" i="1" s="1"/>
  <c r="T7714" i="1"/>
  <c r="R7714" i="1" s="1"/>
  <c r="T7713" i="1"/>
  <c r="R7713" i="1" s="1"/>
  <c r="T7712" i="1"/>
  <c r="R7712" i="1" s="1"/>
  <c r="T7711" i="1"/>
  <c r="R7711" i="1" s="1"/>
  <c r="T7710" i="1"/>
  <c r="R7710" i="1" s="1"/>
  <c r="T7709" i="1"/>
  <c r="R7709" i="1" s="1"/>
  <c r="T7708" i="1"/>
  <c r="R7708" i="1" s="1"/>
  <c r="T7707" i="1"/>
  <c r="R7707" i="1" s="1"/>
  <c r="T7706" i="1"/>
  <c r="R7706" i="1" s="1"/>
  <c r="T7705" i="1"/>
  <c r="R7705" i="1" s="1"/>
  <c r="T7704" i="1"/>
  <c r="R7704" i="1" s="1"/>
  <c r="T7703" i="1"/>
  <c r="R7703" i="1" s="1"/>
  <c r="T7702" i="1"/>
  <c r="R7702" i="1" s="1"/>
  <c r="T7701" i="1"/>
  <c r="R7701" i="1" s="1"/>
  <c r="T7700" i="1"/>
  <c r="R7700" i="1" s="1"/>
  <c r="T7699" i="1"/>
  <c r="R7699" i="1" s="1"/>
  <c r="T7698" i="1"/>
  <c r="R7698" i="1" s="1"/>
  <c r="T7697" i="1"/>
  <c r="R7697" i="1" s="1"/>
  <c r="T7696" i="1"/>
  <c r="R7696" i="1" s="1"/>
  <c r="T7695" i="1"/>
  <c r="R7695" i="1" s="1"/>
  <c r="T7694" i="1"/>
  <c r="R7694" i="1" s="1"/>
  <c r="T7693" i="1"/>
  <c r="R7693" i="1" s="1"/>
  <c r="T7692" i="1"/>
  <c r="R7692" i="1" s="1"/>
  <c r="T7691" i="1"/>
  <c r="R7691" i="1" s="1"/>
  <c r="T7690" i="1"/>
  <c r="R7690" i="1" s="1"/>
  <c r="T7689" i="1"/>
  <c r="R7689" i="1" s="1"/>
  <c r="T7688" i="1"/>
  <c r="R7688" i="1" s="1"/>
  <c r="T7687" i="1"/>
  <c r="R7687" i="1" s="1"/>
  <c r="T7686" i="1"/>
  <c r="R7686" i="1" s="1"/>
  <c r="T7685" i="1"/>
  <c r="R7685" i="1" s="1"/>
  <c r="T7684" i="1"/>
  <c r="R7684" i="1" s="1"/>
  <c r="T7683" i="1"/>
  <c r="R7683" i="1" s="1"/>
  <c r="T7682" i="1"/>
  <c r="R7682" i="1" s="1"/>
  <c r="T7681" i="1"/>
  <c r="R7681" i="1" s="1"/>
  <c r="T7680" i="1"/>
  <c r="R7680" i="1" s="1"/>
  <c r="T7679" i="1"/>
  <c r="R7679" i="1" s="1"/>
  <c r="T7678" i="1"/>
  <c r="R7678" i="1" s="1"/>
  <c r="T7677" i="1"/>
  <c r="R7677" i="1" s="1"/>
  <c r="T7676" i="1"/>
  <c r="R7676" i="1" s="1"/>
  <c r="T7675" i="1"/>
  <c r="R7675" i="1" s="1"/>
  <c r="T7674" i="1"/>
  <c r="R7674" i="1" s="1"/>
  <c r="T7673" i="1"/>
  <c r="R7673" i="1" s="1"/>
  <c r="T7672" i="1"/>
  <c r="R7672" i="1" s="1"/>
  <c r="T7671" i="1"/>
  <c r="R7671" i="1" s="1"/>
  <c r="T7670" i="1"/>
  <c r="R7670" i="1" s="1"/>
  <c r="T7669" i="1"/>
  <c r="R7669" i="1" s="1"/>
  <c r="T7668" i="1"/>
  <c r="R7668" i="1" s="1"/>
  <c r="T7667" i="1"/>
  <c r="R7667" i="1" s="1"/>
  <c r="T7666" i="1"/>
  <c r="R7666" i="1" s="1"/>
  <c r="T7665" i="1"/>
  <c r="R7665" i="1" s="1"/>
  <c r="T7664" i="1"/>
  <c r="R7664" i="1" s="1"/>
  <c r="T7663" i="1"/>
  <c r="R7663" i="1" s="1"/>
  <c r="T7662" i="1"/>
  <c r="R7662" i="1" s="1"/>
  <c r="T7661" i="1"/>
  <c r="R7661" i="1" s="1"/>
  <c r="T7660" i="1"/>
  <c r="R7660" i="1" s="1"/>
  <c r="T7659" i="1"/>
  <c r="R7659" i="1" s="1"/>
  <c r="T7658" i="1"/>
  <c r="R7658" i="1" s="1"/>
  <c r="T7657" i="1"/>
  <c r="R7657" i="1" s="1"/>
  <c r="T7656" i="1"/>
  <c r="R7656" i="1" s="1"/>
  <c r="T7655" i="1"/>
  <c r="R7655" i="1" s="1"/>
  <c r="T7654" i="1"/>
  <c r="R7654" i="1" s="1"/>
  <c r="T7653" i="1"/>
  <c r="R7653" i="1" s="1"/>
  <c r="T7652" i="1"/>
  <c r="R7652" i="1" s="1"/>
  <c r="T7651" i="1"/>
  <c r="R7651" i="1" s="1"/>
  <c r="T7650" i="1"/>
  <c r="R7650" i="1" s="1"/>
  <c r="T7649" i="1"/>
  <c r="R7649" i="1" s="1"/>
  <c r="T7648" i="1"/>
  <c r="R7648" i="1" s="1"/>
  <c r="T7647" i="1"/>
  <c r="R7647" i="1" s="1"/>
  <c r="T7646" i="1"/>
  <c r="R7646" i="1" s="1"/>
  <c r="T7645" i="1"/>
  <c r="R7645" i="1" s="1"/>
  <c r="T7644" i="1"/>
  <c r="R7644" i="1" s="1"/>
  <c r="T7643" i="1"/>
  <c r="R7643" i="1" s="1"/>
  <c r="T7642" i="1"/>
  <c r="R7642" i="1" s="1"/>
  <c r="T7641" i="1"/>
  <c r="R7641" i="1" s="1"/>
  <c r="T7640" i="1"/>
  <c r="R7640" i="1" s="1"/>
  <c r="T7639" i="1"/>
  <c r="R7639" i="1" s="1"/>
  <c r="T7638" i="1"/>
  <c r="R7638" i="1" s="1"/>
  <c r="T7637" i="1"/>
  <c r="R7637" i="1" s="1"/>
  <c r="T7636" i="1"/>
  <c r="R7636" i="1" s="1"/>
  <c r="T7635" i="1"/>
  <c r="R7635" i="1" s="1"/>
  <c r="T7634" i="1"/>
  <c r="R7634" i="1" s="1"/>
  <c r="T7633" i="1"/>
  <c r="R7633" i="1" s="1"/>
  <c r="T7632" i="1"/>
  <c r="R7632" i="1" s="1"/>
  <c r="T7631" i="1"/>
  <c r="R7631" i="1" s="1"/>
  <c r="T7630" i="1"/>
  <c r="R7630" i="1" s="1"/>
  <c r="T7629" i="1"/>
  <c r="R7629" i="1" s="1"/>
  <c r="T7628" i="1"/>
  <c r="R7628" i="1" s="1"/>
  <c r="T7627" i="1"/>
  <c r="R7627" i="1" s="1"/>
  <c r="T7626" i="1"/>
  <c r="R7626" i="1" s="1"/>
  <c r="T7625" i="1"/>
  <c r="R7625" i="1" s="1"/>
  <c r="T7624" i="1"/>
  <c r="R7624" i="1" s="1"/>
  <c r="T7623" i="1"/>
  <c r="R7623" i="1" s="1"/>
  <c r="T7622" i="1"/>
  <c r="R7622" i="1" s="1"/>
  <c r="T7621" i="1"/>
  <c r="R7621" i="1" s="1"/>
  <c r="T7620" i="1"/>
  <c r="R7620" i="1" s="1"/>
  <c r="T7619" i="1"/>
  <c r="R7619" i="1" s="1"/>
  <c r="T7618" i="1"/>
  <c r="R7618" i="1" s="1"/>
  <c r="T7617" i="1"/>
  <c r="R7617" i="1" s="1"/>
  <c r="T7616" i="1"/>
  <c r="R7616" i="1" s="1"/>
  <c r="T7615" i="1"/>
  <c r="R7615" i="1" s="1"/>
  <c r="T7614" i="1"/>
  <c r="R7614" i="1" s="1"/>
  <c r="T7613" i="1"/>
  <c r="R7613" i="1" s="1"/>
  <c r="T7612" i="1"/>
  <c r="R7612" i="1" s="1"/>
  <c r="T7611" i="1"/>
  <c r="R7611" i="1" s="1"/>
  <c r="T7610" i="1"/>
  <c r="R7610" i="1" s="1"/>
  <c r="T7609" i="1"/>
  <c r="R7609" i="1" s="1"/>
  <c r="T7608" i="1"/>
  <c r="R7608" i="1" s="1"/>
  <c r="T7607" i="1"/>
  <c r="R7607" i="1" s="1"/>
  <c r="T7606" i="1"/>
  <c r="R7606" i="1" s="1"/>
  <c r="T7605" i="1"/>
  <c r="R7605" i="1" s="1"/>
  <c r="T7604" i="1"/>
  <c r="R7604" i="1" s="1"/>
  <c r="T7603" i="1"/>
  <c r="R7603" i="1" s="1"/>
  <c r="T7602" i="1"/>
  <c r="R7602" i="1" s="1"/>
  <c r="T7601" i="1"/>
  <c r="R7601" i="1" s="1"/>
  <c r="T7600" i="1"/>
  <c r="R7600" i="1" s="1"/>
  <c r="T7599" i="1"/>
  <c r="R7599" i="1" s="1"/>
  <c r="T7598" i="1"/>
  <c r="R7598" i="1" s="1"/>
  <c r="T7597" i="1"/>
  <c r="R7597" i="1" s="1"/>
  <c r="T7596" i="1"/>
  <c r="R7596" i="1" s="1"/>
  <c r="T7595" i="1"/>
  <c r="R7595" i="1" s="1"/>
  <c r="T7594" i="1"/>
  <c r="R7594" i="1" s="1"/>
  <c r="T7593" i="1"/>
  <c r="R7593" i="1" s="1"/>
  <c r="T7592" i="1"/>
  <c r="R7592" i="1" s="1"/>
  <c r="T7591" i="1"/>
  <c r="R7591" i="1" s="1"/>
  <c r="T7590" i="1"/>
  <c r="R7590" i="1" s="1"/>
  <c r="T7589" i="1"/>
  <c r="R7589" i="1" s="1"/>
  <c r="T7588" i="1"/>
  <c r="R7588" i="1" s="1"/>
  <c r="T7587" i="1"/>
  <c r="R7587" i="1" s="1"/>
  <c r="T7586" i="1"/>
  <c r="R7586" i="1" s="1"/>
  <c r="T7585" i="1"/>
  <c r="R7585" i="1" s="1"/>
  <c r="T7584" i="1"/>
  <c r="R7584" i="1" s="1"/>
  <c r="T7583" i="1"/>
  <c r="R7583" i="1" s="1"/>
  <c r="T7582" i="1"/>
  <c r="R7582" i="1" s="1"/>
  <c r="T7581" i="1"/>
  <c r="R7581" i="1" s="1"/>
  <c r="T7580" i="1"/>
  <c r="R7580" i="1" s="1"/>
  <c r="T7579" i="1"/>
  <c r="R7579" i="1" s="1"/>
  <c r="T7578" i="1"/>
  <c r="R7578" i="1" s="1"/>
  <c r="T7577" i="1"/>
  <c r="R7577" i="1" s="1"/>
  <c r="T7576" i="1"/>
  <c r="R7576" i="1" s="1"/>
  <c r="T7575" i="1"/>
  <c r="R7575" i="1" s="1"/>
  <c r="T7574" i="1"/>
  <c r="R7574" i="1" s="1"/>
  <c r="T7573" i="1"/>
  <c r="R7573" i="1" s="1"/>
  <c r="T7572" i="1"/>
  <c r="R7572" i="1" s="1"/>
  <c r="T7571" i="1"/>
  <c r="R7571" i="1" s="1"/>
  <c r="T7570" i="1"/>
  <c r="R7570" i="1" s="1"/>
  <c r="T7569" i="1"/>
  <c r="R7569" i="1" s="1"/>
  <c r="T7568" i="1"/>
  <c r="R7568" i="1" s="1"/>
  <c r="T7567" i="1"/>
  <c r="R7567" i="1" s="1"/>
  <c r="T7566" i="1"/>
  <c r="R7566" i="1" s="1"/>
  <c r="T7565" i="1"/>
  <c r="R7565" i="1" s="1"/>
  <c r="T7564" i="1"/>
  <c r="R7564" i="1" s="1"/>
  <c r="T7563" i="1"/>
  <c r="R7563" i="1" s="1"/>
  <c r="T7562" i="1"/>
  <c r="R7562" i="1" s="1"/>
  <c r="T7561" i="1"/>
  <c r="R7561" i="1" s="1"/>
  <c r="T7560" i="1"/>
  <c r="R7560" i="1" s="1"/>
  <c r="T7559" i="1"/>
  <c r="R7559" i="1" s="1"/>
  <c r="T7558" i="1"/>
  <c r="R7558" i="1" s="1"/>
  <c r="T7557" i="1"/>
  <c r="R7557" i="1" s="1"/>
  <c r="T7556" i="1"/>
  <c r="R7556" i="1" s="1"/>
  <c r="T7555" i="1"/>
  <c r="R7555" i="1" s="1"/>
  <c r="T7554" i="1"/>
  <c r="R7554" i="1" s="1"/>
  <c r="T7553" i="1"/>
  <c r="R7553" i="1" s="1"/>
  <c r="T7552" i="1"/>
  <c r="R7552" i="1" s="1"/>
  <c r="T7551" i="1"/>
  <c r="R7551" i="1" s="1"/>
  <c r="T7550" i="1"/>
  <c r="R7550" i="1" s="1"/>
  <c r="T7549" i="1"/>
  <c r="R7549" i="1" s="1"/>
  <c r="T7548" i="1"/>
  <c r="R7548" i="1" s="1"/>
  <c r="T7547" i="1"/>
  <c r="R7547" i="1" s="1"/>
  <c r="T7546" i="1"/>
  <c r="R7546" i="1" s="1"/>
  <c r="T7545" i="1"/>
  <c r="R7545" i="1" s="1"/>
  <c r="T7544" i="1"/>
  <c r="R7544" i="1" s="1"/>
  <c r="T7543" i="1"/>
  <c r="R7543" i="1" s="1"/>
  <c r="T7542" i="1"/>
  <c r="R7542" i="1" s="1"/>
  <c r="T7541" i="1"/>
  <c r="R7541" i="1" s="1"/>
  <c r="T7540" i="1"/>
  <c r="R7540" i="1" s="1"/>
  <c r="T7539" i="1"/>
  <c r="R7539" i="1" s="1"/>
  <c r="T7538" i="1"/>
  <c r="R7538" i="1" s="1"/>
  <c r="T7537" i="1"/>
  <c r="R7537" i="1" s="1"/>
  <c r="T7536" i="1"/>
  <c r="R7536" i="1" s="1"/>
  <c r="T7535" i="1"/>
  <c r="R7535" i="1" s="1"/>
  <c r="T7534" i="1"/>
  <c r="R7534" i="1" s="1"/>
  <c r="T7533" i="1"/>
  <c r="R7533" i="1" s="1"/>
  <c r="T7532" i="1"/>
  <c r="R7532" i="1" s="1"/>
  <c r="T7531" i="1"/>
  <c r="R7531" i="1" s="1"/>
  <c r="T7530" i="1"/>
  <c r="R7530" i="1" s="1"/>
  <c r="T7529" i="1"/>
  <c r="R7529" i="1" s="1"/>
  <c r="T7528" i="1"/>
  <c r="R7528" i="1" s="1"/>
  <c r="T7527" i="1"/>
  <c r="R7527" i="1" s="1"/>
  <c r="T7526" i="1"/>
  <c r="R7526" i="1" s="1"/>
  <c r="T7525" i="1"/>
  <c r="R7525" i="1" s="1"/>
  <c r="T7524" i="1"/>
  <c r="R7524" i="1" s="1"/>
  <c r="T7523" i="1"/>
  <c r="R7523" i="1" s="1"/>
  <c r="T7522" i="1"/>
  <c r="R7522" i="1" s="1"/>
  <c r="T7521" i="1"/>
  <c r="R7521" i="1" s="1"/>
  <c r="T7520" i="1"/>
  <c r="R7520" i="1" s="1"/>
  <c r="T7519" i="1"/>
  <c r="R7519" i="1" s="1"/>
  <c r="T7518" i="1"/>
  <c r="R7518" i="1" s="1"/>
  <c r="T7517" i="1"/>
  <c r="R7517" i="1" s="1"/>
  <c r="T7516" i="1"/>
  <c r="R7516" i="1" s="1"/>
  <c r="T7515" i="1"/>
  <c r="R7515" i="1" s="1"/>
  <c r="T7514" i="1"/>
  <c r="R7514" i="1" s="1"/>
  <c r="T7513" i="1"/>
  <c r="R7513" i="1" s="1"/>
  <c r="T7512" i="1"/>
  <c r="R7512" i="1" s="1"/>
  <c r="T7511" i="1"/>
  <c r="R7511" i="1" s="1"/>
  <c r="T7510" i="1"/>
  <c r="R7510" i="1" s="1"/>
  <c r="T7509" i="1"/>
  <c r="R7509" i="1" s="1"/>
  <c r="T7508" i="1"/>
  <c r="R7508" i="1" s="1"/>
  <c r="T7507" i="1"/>
  <c r="R7507" i="1" s="1"/>
  <c r="T7506" i="1"/>
  <c r="R7506" i="1" s="1"/>
  <c r="T7505" i="1"/>
  <c r="R7505" i="1" s="1"/>
  <c r="T7504" i="1"/>
  <c r="R7504" i="1" s="1"/>
  <c r="T7503" i="1"/>
  <c r="R7503" i="1" s="1"/>
  <c r="T7502" i="1"/>
  <c r="R7502" i="1" s="1"/>
  <c r="T7501" i="1"/>
  <c r="R7501" i="1" s="1"/>
  <c r="T7500" i="1"/>
  <c r="R7500" i="1" s="1"/>
  <c r="T7499" i="1"/>
  <c r="R7499" i="1" s="1"/>
  <c r="T7498" i="1"/>
  <c r="R7498" i="1" s="1"/>
  <c r="T7497" i="1"/>
  <c r="R7497" i="1" s="1"/>
  <c r="T7496" i="1"/>
  <c r="R7496" i="1" s="1"/>
  <c r="T7495" i="1"/>
  <c r="R7495" i="1" s="1"/>
  <c r="T7494" i="1"/>
  <c r="R7494" i="1" s="1"/>
  <c r="T7493" i="1"/>
  <c r="R7493" i="1" s="1"/>
  <c r="T7492" i="1"/>
  <c r="R7492" i="1" s="1"/>
  <c r="T7491" i="1"/>
  <c r="R7491" i="1" s="1"/>
  <c r="T7490" i="1"/>
  <c r="R7490" i="1" s="1"/>
  <c r="T7489" i="1"/>
  <c r="R7489" i="1" s="1"/>
  <c r="T7488" i="1"/>
  <c r="R7488" i="1" s="1"/>
  <c r="T7487" i="1"/>
  <c r="R7487" i="1" s="1"/>
  <c r="T7486" i="1"/>
  <c r="R7486" i="1" s="1"/>
  <c r="T7485" i="1"/>
  <c r="R7485" i="1" s="1"/>
  <c r="T7484" i="1"/>
  <c r="R7484" i="1" s="1"/>
  <c r="T7483" i="1"/>
  <c r="R7483" i="1" s="1"/>
  <c r="T7482" i="1"/>
  <c r="R7482" i="1" s="1"/>
  <c r="T7481" i="1"/>
  <c r="R7481" i="1" s="1"/>
  <c r="T7480" i="1"/>
  <c r="R7480" i="1" s="1"/>
  <c r="T7479" i="1"/>
  <c r="R7479" i="1" s="1"/>
  <c r="T7478" i="1"/>
  <c r="R7478" i="1" s="1"/>
  <c r="T7477" i="1"/>
  <c r="R7477" i="1" s="1"/>
  <c r="T7476" i="1"/>
  <c r="R7476" i="1" s="1"/>
  <c r="T7475" i="1"/>
  <c r="R7475" i="1" s="1"/>
  <c r="T7474" i="1"/>
  <c r="R7474" i="1" s="1"/>
  <c r="T7473" i="1"/>
  <c r="R7473" i="1" s="1"/>
  <c r="T7472" i="1"/>
  <c r="R7472" i="1" s="1"/>
  <c r="T7471" i="1"/>
  <c r="R7471" i="1" s="1"/>
  <c r="T7470" i="1"/>
  <c r="R7470" i="1" s="1"/>
  <c r="T7469" i="1"/>
  <c r="R7469" i="1" s="1"/>
  <c r="T7468" i="1"/>
  <c r="R7468" i="1" s="1"/>
  <c r="T7467" i="1"/>
  <c r="R7467" i="1" s="1"/>
  <c r="T7466" i="1"/>
  <c r="R7466" i="1" s="1"/>
  <c r="T7465" i="1"/>
  <c r="R7465" i="1" s="1"/>
  <c r="T7464" i="1"/>
  <c r="R7464" i="1" s="1"/>
  <c r="T7463" i="1"/>
  <c r="R7463" i="1" s="1"/>
  <c r="T7462" i="1"/>
  <c r="R7462" i="1" s="1"/>
  <c r="T7461" i="1"/>
  <c r="R7461" i="1" s="1"/>
  <c r="T7460" i="1"/>
  <c r="R7460" i="1" s="1"/>
  <c r="T7459" i="1"/>
  <c r="R7459" i="1" s="1"/>
  <c r="T7458" i="1"/>
  <c r="R7458" i="1" s="1"/>
  <c r="T7457" i="1"/>
  <c r="R7457" i="1" s="1"/>
  <c r="T7456" i="1"/>
  <c r="R7456" i="1" s="1"/>
  <c r="T7455" i="1"/>
  <c r="R7455" i="1" s="1"/>
  <c r="T7454" i="1"/>
  <c r="R7454" i="1" s="1"/>
  <c r="T7453" i="1"/>
  <c r="R7453" i="1" s="1"/>
  <c r="T7452" i="1"/>
  <c r="R7452" i="1" s="1"/>
  <c r="T7451" i="1"/>
  <c r="R7451" i="1" s="1"/>
  <c r="T7450" i="1"/>
  <c r="R7450" i="1" s="1"/>
  <c r="T7449" i="1"/>
  <c r="R7449" i="1" s="1"/>
  <c r="T7448" i="1"/>
  <c r="R7448" i="1" s="1"/>
  <c r="T7447" i="1"/>
  <c r="R7447" i="1" s="1"/>
  <c r="T7446" i="1"/>
  <c r="R7446" i="1" s="1"/>
  <c r="T7445" i="1"/>
  <c r="R7445" i="1" s="1"/>
  <c r="T7444" i="1"/>
  <c r="R7444" i="1" s="1"/>
  <c r="T7443" i="1"/>
  <c r="R7443" i="1" s="1"/>
  <c r="T7442" i="1"/>
  <c r="R7442" i="1" s="1"/>
  <c r="T7441" i="1"/>
  <c r="R7441" i="1" s="1"/>
  <c r="T7440" i="1"/>
  <c r="R7440" i="1" s="1"/>
  <c r="T7439" i="1"/>
  <c r="R7439" i="1" s="1"/>
  <c r="T7438" i="1"/>
  <c r="R7438" i="1" s="1"/>
  <c r="T7437" i="1"/>
  <c r="R7437" i="1" s="1"/>
  <c r="T7436" i="1"/>
  <c r="R7436" i="1" s="1"/>
  <c r="T7435" i="1"/>
  <c r="R7435" i="1" s="1"/>
  <c r="T7434" i="1"/>
  <c r="R7434" i="1" s="1"/>
  <c r="T7433" i="1"/>
  <c r="R7433" i="1" s="1"/>
  <c r="T7432" i="1"/>
  <c r="R7432" i="1" s="1"/>
  <c r="T7431" i="1"/>
  <c r="R7431" i="1" s="1"/>
  <c r="T7430" i="1"/>
  <c r="R7430" i="1" s="1"/>
  <c r="T7429" i="1"/>
  <c r="R7429" i="1" s="1"/>
  <c r="T7428" i="1"/>
  <c r="R7428" i="1" s="1"/>
  <c r="T7427" i="1"/>
  <c r="R7427" i="1" s="1"/>
  <c r="T7426" i="1"/>
  <c r="R7426" i="1" s="1"/>
  <c r="T7425" i="1"/>
  <c r="R7425" i="1" s="1"/>
  <c r="T7424" i="1"/>
  <c r="R7424" i="1" s="1"/>
  <c r="T7423" i="1"/>
  <c r="R7423" i="1" s="1"/>
  <c r="T7422" i="1"/>
  <c r="R7422" i="1" s="1"/>
  <c r="T7421" i="1"/>
  <c r="R7421" i="1" s="1"/>
  <c r="T7420" i="1"/>
  <c r="R7420" i="1" s="1"/>
  <c r="T7419" i="1"/>
  <c r="R7419" i="1" s="1"/>
  <c r="T7418" i="1"/>
  <c r="R7418" i="1" s="1"/>
  <c r="T7417" i="1"/>
  <c r="R7417" i="1" s="1"/>
  <c r="T7416" i="1"/>
  <c r="R7416" i="1" s="1"/>
  <c r="T7415" i="1"/>
  <c r="R7415" i="1" s="1"/>
  <c r="T7414" i="1"/>
  <c r="R7414" i="1" s="1"/>
  <c r="T7413" i="1"/>
  <c r="R7413" i="1" s="1"/>
  <c r="T7412" i="1"/>
  <c r="R7412" i="1" s="1"/>
  <c r="T7411" i="1"/>
  <c r="R7411" i="1" s="1"/>
  <c r="T7410" i="1"/>
  <c r="R7410" i="1" s="1"/>
  <c r="T7409" i="1"/>
  <c r="R7409" i="1" s="1"/>
  <c r="T7408" i="1"/>
  <c r="R7408" i="1" s="1"/>
  <c r="T7407" i="1"/>
  <c r="R7407" i="1" s="1"/>
  <c r="T7406" i="1"/>
  <c r="R7406" i="1" s="1"/>
  <c r="T7405" i="1"/>
  <c r="R7405" i="1" s="1"/>
  <c r="T7404" i="1"/>
  <c r="R7404" i="1" s="1"/>
  <c r="T7403" i="1"/>
  <c r="R7403" i="1" s="1"/>
  <c r="T7402" i="1"/>
  <c r="R7402" i="1" s="1"/>
  <c r="T7401" i="1"/>
  <c r="R7401" i="1" s="1"/>
  <c r="T7400" i="1"/>
  <c r="R7400" i="1" s="1"/>
  <c r="T7399" i="1"/>
  <c r="R7399" i="1" s="1"/>
  <c r="T7398" i="1"/>
  <c r="R7398" i="1" s="1"/>
  <c r="T7397" i="1"/>
  <c r="R7397" i="1" s="1"/>
  <c r="T7396" i="1"/>
  <c r="R7396" i="1" s="1"/>
  <c r="T7395" i="1"/>
  <c r="R7395" i="1" s="1"/>
  <c r="T7394" i="1"/>
  <c r="R7394" i="1" s="1"/>
  <c r="T7393" i="1"/>
  <c r="R7393" i="1" s="1"/>
  <c r="T7392" i="1"/>
  <c r="R7392" i="1" s="1"/>
  <c r="T7391" i="1"/>
  <c r="R7391" i="1" s="1"/>
  <c r="T7390" i="1"/>
  <c r="R7390" i="1" s="1"/>
  <c r="T7389" i="1"/>
  <c r="R7389" i="1" s="1"/>
  <c r="T7388" i="1"/>
  <c r="R7388" i="1" s="1"/>
  <c r="T7387" i="1"/>
  <c r="R7387" i="1" s="1"/>
  <c r="T7386" i="1"/>
  <c r="R7386" i="1" s="1"/>
  <c r="T7385" i="1"/>
  <c r="R7385" i="1" s="1"/>
  <c r="T7384" i="1"/>
  <c r="R7384" i="1" s="1"/>
  <c r="T7383" i="1"/>
  <c r="R7383" i="1" s="1"/>
  <c r="T7382" i="1"/>
  <c r="R7382" i="1" s="1"/>
  <c r="T7381" i="1"/>
  <c r="R7381" i="1" s="1"/>
  <c r="T7380" i="1"/>
  <c r="R7380" i="1" s="1"/>
  <c r="T7379" i="1"/>
  <c r="R7379" i="1" s="1"/>
  <c r="T7378" i="1"/>
  <c r="R7378" i="1" s="1"/>
  <c r="T7377" i="1"/>
  <c r="R7377" i="1" s="1"/>
  <c r="T7376" i="1"/>
  <c r="R7376" i="1" s="1"/>
  <c r="T7375" i="1"/>
  <c r="R7375" i="1" s="1"/>
  <c r="T7374" i="1"/>
  <c r="R7374" i="1" s="1"/>
  <c r="T7373" i="1"/>
  <c r="R7373" i="1" s="1"/>
  <c r="T7372" i="1"/>
  <c r="R7372" i="1" s="1"/>
  <c r="T7371" i="1"/>
  <c r="R7371" i="1" s="1"/>
  <c r="T7370" i="1"/>
  <c r="R7370" i="1" s="1"/>
  <c r="T7369" i="1"/>
  <c r="R7369" i="1" s="1"/>
  <c r="T7368" i="1"/>
  <c r="R7368" i="1" s="1"/>
  <c r="T7367" i="1"/>
  <c r="R7367" i="1" s="1"/>
  <c r="T7366" i="1"/>
  <c r="R7366" i="1" s="1"/>
  <c r="T7365" i="1"/>
  <c r="R7365" i="1" s="1"/>
  <c r="T7364" i="1"/>
  <c r="R7364" i="1" s="1"/>
  <c r="T7363" i="1"/>
  <c r="R7363" i="1" s="1"/>
  <c r="T7362" i="1"/>
  <c r="R7362" i="1" s="1"/>
  <c r="T7361" i="1"/>
  <c r="R7361" i="1" s="1"/>
  <c r="T7360" i="1"/>
  <c r="R7360" i="1" s="1"/>
  <c r="T7359" i="1"/>
  <c r="R7359" i="1" s="1"/>
  <c r="T7358" i="1"/>
  <c r="R7358" i="1" s="1"/>
  <c r="T7357" i="1"/>
  <c r="R7357" i="1" s="1"/>
  <c r="T7356" i="1"/>
  <c r="R7356" i="1" s="1"/>
  <c r="T7355" i="1"/>
  <c r="R7355" i="1" s="1"/>
  <c r="T7354" i="1"/>
  <c r="R7354" i="1" s="1"/>
  <c r="T7353" i="1"/>
  <c r="R7353" i="1" s="1"/>
  <c r="T7352" i="1"/>
  <c r="R7352" i="1" s="1"/>
  <c r="T7351" i="1"/>
  <c r="R7351" i="1" s="1"/>
  <c r="T7350" i="1"/>
  <c r="R7350" i="1" s="1"/>
  <c r="T7349" i="1"/>
  <c r="R7349" i="1" s="1"/>
  <c r="T7348" i="1"/>
  <c r="R7348" i="1" s="1"/>
  <c r="T7347" i="1"/>
  <c r="R7347" i="1" s="1"/>
  <c r="T7346" i="1"/>
  <c r="R7346" i="1" s="1"/>
  <c r="T7345" i="1"/>
  <c r="R7345" i="1" s="1"/>
  <c r="T7344" i="1"/>
  <c r="R7344" i="1" s="1"/>
  <c r="T7343" i="1"/>
  <c r="R7343" i="1" s="1"/>
  <c r="T7342" i="1"/>
  <c r="R7342" i="1" s="1"/>
  <c r="T7341" i="1"/>
  <c r="R7341" i="1" s="1"/>
  <c r="T7340" i="1"/>
  <c r="R7340" i="1" s="1"/>
  <c r="T7339" i="1"/>
  <c r="R7339" i="1" s="1"/>
  <c r="T7338" i="1"/>
  <c r="R7338" i="1" s="1"/>
  <c r="T7337" i="1"/>
  <c r="R7337" i="1" s="1"/>
  <c r="T7336" i="1"/>
  <c r="R7336" i="1" s="1"/>
  <c r="T7335" i="1"/>
  <c r="R7335" i="1" s="1"/>
  <c r="T7334" i="1"/>
  <c r="R7334" i="1" s="1"/>
  <c r="T7333" i="1"/>
  <c r="R7333" i="1" s="1"/>
  <c r="T7332" i="1"/>
  <c r="R7332" i="1" s="1"/>
  <c r="T7331" i="1"/>
  <c r="R7331" i="1" s="1"/>
  <c r="T7330" i="1"/>
  <c r="R7330" i="1" s="1"/>
  <c r="T7329" i="1"/>
  <c r="R7329" i="1" s="1"/>
  <c r="T7328" i="1"/>
  <c r="R7328" i="1" s="1"/>
  <c r="T7327" i="1"/>
  <c r="R7327" i="1" s="1"/>
  <c r="T7326" i="1"/>
  <c r="R7326" i="1" s="1"/>
  <c r="T7325" i="1"/>
  <c r="R7325" i="1" s="1"/>
  <c r="T7324" i="1"/>
  <c r="R7324" i="1" s="1"/>
  <c r="T7323" i="1"/>
  <c r="R7323" i="1" s="1"/>
  <c r="T7322" i="1"/>
  <c r="R7322" i="1" s="1"/>
  <c r="T7321" i="1"/>
  <c r="R7321" i="1" s="1"/>
  <c r="T7320" i="1"/>
  <c r="R7320" i="1" s="1"/>
  <c r="T7319" i="1"/>
  <c r="R7319" i="1" s="1"/>
  <c r="T7318" i="1"/>
  <c r="R7318" i="1" s="1"/>
  <c r="T7317" i="1"/>
  <c r="R7317" i="1" s="1"/>
  <c r="T7316" i="1"/>
  <c r="R7316" i="1" s="1"/>
  <c r="T7315" i="1"/>
  <c r="R7315" i="1" s="1"/>
  <c r="T7314" i="1"/>
  <c r="R7314" i="1" s="1"/>
  <c r="T7313" i="1"/>
  <c r="R7313" i="1" s="1"/>
  <c r="T7312" i="1"/>
  <c r="R7312" i="1" s="1"/>
  <c r="T7311" i="1"/>
  <c r="R7311" i="1" s="1"/>
  <c r="T7310" i="1"/>
  <c r="R7310" i="1" s="1"/>
  <c r="T7309" i="1"/>
  <c r="R7309" i="1" s="1"/>
  <c r="T7308" i="1"/>
  <c r="R7308" i="1" s="1"/>
  <c r="T7307" i="1"/>
  <c r="R7307" i="1" s="1"/>
  <c r="T7306" i="1"/>
  <c r="R7306" i="1" s="1"/>
  <c r="T7305" i="1"/>
  <c r="R7305" i="1" s="1"/>
  <c r="T7304" i="1"/>
  <c r="R7304" i="1" s="1"/>
  <c r="T7303" i="1"/>
  <c r="R7303" i="1" s="1"/>
  <c r="T7302" i="1"/>
  <c r="R7302" i="1" s="1"/>
  <c r="T7301" i="1"/>
  <c r="R7301" i="1" s="1"/>
  <c r="T7300" i="1"/>
  <c r="R7300" i="1" s="1"/>
  <c r="T7299" i="1"/>
  <c r="R7299" i="1" s="1"/>
  <c r="T7298" i="1"/>
  <c r="R7298" i="1" s="1"/>
  <c r="T7297" i="1"/>
  <c r="R7297" i="1" s="1"/>
  <c r="T7296" i="1"/>
  <c r="R7296" i="1" s="1"/>
  <c r="T7295" i="1"/>
  <c r="R7295" i="1" s="1"/>
  <c r="T7294" i="1"/>
  <c r="R7294" i="1" s="1"/>
  <c r="T7293" i="1"/>
  <c r="R7293" i="1" s="1"/>
  <c r="T7292" i="1"/>
  <c r="R7292" i="1" s="1"/>
  <c r="T7291" i="1"/>
  <c r="R7291" i="1" s="1"/>
  <c r="T7290" i="1"/>
  <c r="R7290" i="1" s="1"/>
  <c r="T7289" i="1"/>
  <c r="R7289" i="1" s="1"/>
  <c r="T7288" i="1"/>
  <c r="R7288" i="1" s="1"/>
  <c r="T7287" i="1"/>
  <c r="R7287" i="1" s="1"/>
  <c r="T7286" i="1"/>
  <c r="R7286" i="1" s="1"/>
  <c r="T7285" i="1"/>
  <c r="R7285" i="1" s="1"/>
  <c r="T7284" i="1"/>
  <c r="R7284" i="1" s="1"/>
  <c r="T7283" i="1"/>
  <c r="R7283" i="1" s="1"/>
  <c r="T7282" i="1"/>
  <c r="R7282" i="1" s="1"/>
  <c r="T7281" i="1"/>
  <c r="R7281" i="1" s="1"/>
  <c r="T7280" i="1"/>
  <c r="R7280" i="1" s="1"/>
  <c r="T7279" i="1"/>
  <c r="R7279" i="1" s="1"/>
  <c r="T7278" i="1"/>
  <c r="R7278" i="1" s="1"/>
  <c r="T7277" i="1"/>
  <c r="R7277" i="1" s="1"/>
  <c r="T7276" i="1"/>
  <c r="R7276" i="1" s="1"/>
  <c r="T7275" i="1"/>
  <c r="R7275" i="1" s="1"/>
  <c r="T7274" i="1"/>
  <c r="R7274" i="1" s="1"/>
  <c r="T7273" i="1"/>
  <c r="R7273" i="1" s="1"/>
  <c r="T7272" i="1"/>
  <c r="R7272" i="1" s="1"/>
  <c r="T7271" i="1"/>
  <c r="R7271" i="1" s="1"/>
  <c r="T7270" i="1"/>
  <c r="R7270" i="1" s="1"/>
  <c r="T7269" i="1"/>
  <c r="R7269" i="1" s="1"/>
  <c r="T7268" i="1"/>
  <c r="R7268" i="1" s="1"/>
  <c r="T7267" i="1"/>
  <c r="R7267" i="1" s="1"/>
  <c r="T7266" i="1"/>
  <c r="R7266" i="1" s="1"/>
  <c r="T7265" i="1"/>
  <c r="R7265" i="1" s="1"/>
  <c r="T7264" i="1"/>
  <c r="R7264" i="1" s="1"/>
  <c r="T7263" i="1"/>
  <c r="R7263" i="1" s="1"/>
  <c r="T7262" i="1"/>
  <c r="R7262" i="1" s="1"/>
  <c r="T7261" i="1"/>
  <c r="R7261" i="1" s="1"/>
  <c r="T7260" i="1"/>
  <c r="R7260" i="1" s="1"/>
  <c r="T7259" i="1"/>
  <c r="R7259" i="1" s="1"/>
  <c r="T7258" i="1"/>
  <c r="R7258" i="1" s="1"/>
  <c r="T7257" i="1"/>
  <c r="R7257" i="1" s="1"/>
  <c r="T7256" i="1"/>
  <c r="R7256" i="1" s="1"/>
  <c r="T7255" i="1"/>
  <c r="R7255" i="1" s="1"/>
  <c r="T7254" i="1"/>
  <c r="R7254" i="1" s="1"/>
  <c r="T7253" i="1"/>
  <c r="R7253" i="1" s="1"/>
  <c r="T7252" i="1"/>
  <c r="R7252" i="1" s="1"/>
  <c r="T7251" i="1"/>
  <c r="R7251" i="1" s="1"/>
  <c r="T7250" i="1"/>
  <c r="R7250" i="1" s="1"/>
  <c r="T7249" i="1"/>
  <c r="R7249" i="1" s="1"/>
  <c r="T7248" i="1"/>
  <c r="R7248" i="1" s="1"/>
  <c r="T7247" i="1"/>
  <c r="R7247" i="1" s="1"/>
  <c r="T7246" i="1"/>
  <c r="R7246" i="1" s="1"/>
  <c r="T7245" i="1"/>
  <c r="R7245" i="1" s="1"/>
  <c r="T7244" i="1"/>
  <c r="R7244" i="1" s="1"/>
  <c r="T7243" i="1"/>
  <c r="R7243" i="1" s="1"/>
  <c r="T7242" i="1"/>
  <c r="R7242" i="1" s="1"/>
  <c r="T7241" i="1"/>
  <c r="R7241" i="1" s="1"/>
  <c r="T7240" i="1"/>
  <c r="R7240" i="1" s="1"/>
  <c r="T7239" i="1"/>
  <c r="R7239" i="1" s="1"/>
  <c r="T7238" i="1"/>
  <c r="R7238" i="1" s="1"/>
  <c r="T7237" i="1"/>
  <c r="R7237" i="1" s="1"/>
  <c r="T7236" i="1"/>
  <c r="R7236" i="1" s="1"/>
  <c r="T7235" i="1"/>
  <c r="R7235" i="1" s="1"/>
  <c r="T7234" i="1"/>
  <c r="R7234" i="1" s="1"/>
  <c r="T7233" i="1"/>
  <c r="R7233" i="1" s="1"/>
  <c r="T7232" i="1"/>
  <c r="R7232" i="1" s="1"/>
  <c r="T7231" i="1"/>
  <c r="R7231" i="1" s="1"/>
  <c r="T7230" i="1"/>
  <c r="R7230" i="1" s="1"/>
  <c r="T7229" i="1"/>
  <c r="R7229" i="1" s="1"/>
  <c r="T7228" i="1"/>
  <c r="R7228" i="1" s="1"/>
  <c r="T7227" i="1"/>
  <c r="R7227" i="1" s="1"/>
  <c r="T7226" i="1"/>
  <c r="R7226" i="1" s="1"/>
  <c r="T7225" i="1"/>
  <c r="R7225" i="1" s="1"/>
  <c r="T7224" i="1"/>
  <c r="R7224" i="1" s="1"/>
  <c r="T7223" i="1"/>
  <c r="R7223" i="1" s="1"/>
  <c r="T7222" i="1"/>
  <c r="R7222" i="1" s="1"/>
  <c r="T7221" i="1"/>
  <c r="R7221" i="1" s="1"/>
  <c r="T7220" i="1"/>
  <c r="R7220" i="1" s="1"/>
  <c r="T7219" i="1"/>
  <c r="R7219" i="1" s="1"/>
  <c r="T7218" i="1"/>
  <c r="R7218" i="1" s="1"/>
  <c r="T7217" i="1"/>
  <c r="R7217" i="1" s="1"/>
  <c r="T7216" i="1"/>
  <c r="R7216" i="1" s="1"/>
  <c r="T7215" i="1"/>
  <c r="R7215" i="1" s="1"/>
  <c r="T7214" i="1"/>
  <c r="R7214" i="1" s="1"/>
  <c r="T7213" i="1"/>
  <c r="R7213" i="1" s="1"/>
  <c r="T7212" i="1"/>
  <c r="R7212" i="1" s="1"/>
  <c r="T7211" i="1"/>
  <c r="R7211" i="1" s="1"/>
  <c r="T7210" i="1"/>
  <c r="R7210" i="1" s="1"/>
  <c r="T7209" i="1"/>
  <c r="R7209" i="1" s="1"/>
  <c r="T7208" i="1"/>
  <c r="R7208" i="1" s="1"/>
  <c r="T7207" i="1"/>
  <c r="R7207" i="1" s="1"/>
  <c r="T7206" i="1"/>
  <c r="R7206" i="1" s="1"/>
  <c r="T7205" i="1"/>
  <c r="R7205" i="1" s="1"/>
  <c r="T7204" i="1"/>
  <c r="R7204" i="1" s="1"/>
  <c r="T7203" i="1"/>
  <c r="R7203" i="1" s="1"/>
  <c r="T7202" i="1"/>
  <c r="R7202" i="1" s="1"/>
  <c r="T7201" i="1"/>
  <c r="R7201" i="1" s="1"/>
  <c r="T7200" i="1"/>
  <c r="R7200" i="1" s="1"/>
  <c r="T7199" i="1"/>
  <c r="R7199" i="1" s="1"/>
  <c r="T7198" i="1"/>
  <c r="R7198" i="1" s="1"/>
  <c r="T7197" i="1"/>
  <c r="R7197" i="1" s="1"/>
  <c r="T7196" i="1"/>
  <c r="R7196" i="1" s="1"/>
  <c r="T7195" i="1"/>
  <c r="R7195" i="1" s="1"/>
  <c r="T7194" i="1"/>
  <c r="R7194" i="1" s="1"/>
  <c r="T7193" i="1"/>
  <c r="R7193" i="1" s="1"/>
  <c r="T7192" i="1"/>
  <c r="R7192" i="1" s="1"/>
  <c r="T7191" i="1"/>
  <c r="R7191" i="1" s="1"/>
  <c r="T7190" i="1"/>
  <c r="R7190" i="1" s="1"/>
  <c r="T7189" i="1"/>
  <c r="R7189" i="1" s="1"/>
  <c r="T7188" i="1"/>
  <c r="R7188" i="1" s="1"/>
  <c r="T7187" i="1"/>
  <c r="R7187" i="1" s="1"/>
  <c r="T7186" i="1"/>
  <c r="R7186" i="1" s="1"/>
  <c r="T7185" i="1"/>
  <c r="R7185" i="1" s="1"/>
  <c r="T7184" i="1"/>
  <c r="R7184" i="1" s="1"/>
  <c r="T7183" i="1"/>
  <c r="R7183" i="1" s="1"/>
  <c r="T7182" i="1"/>
  <c r="R7182" i="1" s="1"/>
  <c r="T7181" i="1"/>
  <c r="R7181" i="1" s="1"/>
  <c r="T7180" i="1"/>
  <c r="R7180" i="1" s="1"/>
  <c r="T7179" i="1"/>
  <c r="R7179" i="1" s="1"/>
  <c r="T7178" i="1"/>
  <c r="R7178" i="1" s="1"/>
  <c r="T7177" i="1"/>
  <c r="R7177" i="1" s="1"/>
  <c r="T7176" i="1"/>
  <c r="R7176" i="1" s="1"/>
  <c r="T7175" i="1"/>
  <c r="R7175" i="1" s="1"/>
  <c r="T7174" i="1"/>
  <c r="R7174" i="1" s="1"/>
  <c r="T7173" i="1"/>
  <c r="R7173" i="1" s="1"/>
  <c r="T7172" i="1"/>
  <c r="R7172" i="1" s="1"/>
  <c r="T7171" i="1"/>
  <c r="R7171" i="1" s="1"/>
  <c r="T7170" i="1"/>
  <c r="R7170" i="1" s="1"/>
  <c r="T7169" i="1"/>
  <c r="R7169" i="1" s="1"/>
  <c r="T7168" i="1"/>
  <c r="R7168" i="1" s="1"/>
  <c r="T7167" i="1"/>
  <c r="R7167" i="1" s="1"/>
  <c r="T7166" i="1"/>
  <c r="R7166" i="1" s="1"/>
  <c r="T7165" i="1"/>
  <c r="R7165" i="1" s="1"/>
  <c r="T7164" i="1"/>
  <c r="R7164" i="1" s="1"/>
  <c r="T7163" i="1"/>
  <c r="R7163" i="1" s="1"/>
  <c r="T7162" i="1"/>
  <c r="R7162" i="1" s="1"/>
  <c r="T7161" i="1"/>
  <c r="R7161" i="1" s="1"/>
  <c r="T7160" i="1"/>
  <c r="R7160" i="1" s="1"/>
  <c r="T7159" i="1"/>
  <c r="R7159" i="1" s="1"/>
  <c r="T7158" i="1"/>
  <c r="R7158" i="1" s="1"/>
  <c r="T7157" i="1"/>
  <c r="R7157" i="1" s="1"/>
  <c r="T7156" i="1"/>
  <c r="R7156" i="1" s="1"/>
  <c r="T7155" i="1"/>
  <c r="R7155" i="1" s="1"/>
  <c r="T7154" i="1"/>
  <c r="R7154" i="1" s="1"/>
  <c r="T7153" i="1"/>
  <c r="R7153" i="1" s="1"/>
  <c r="T7152" i="1"/>
  <c r="R7152" i="1" s="1"/>
  <c r="T7151" i="1"/>
  <c r="R7151" i="1" s="1"/>
  <c r="T7150" i="1"/>
  <c r="R7150" i="1" s="1"/>
  <c r="T7149" i="1"/>
  <c r="R7149" i="1" s="1"/>
  <c r="T7148" i="1"/>
  <c r="R7148" i="1" s="1"/>
  <c r="T7147" i="1"/>
  <c r="R7147" i="1" s="1"/>
  <c r="T7146" i="1"/>
  <c r="R7146" i="1" s="1"/>
  <c r="T7145" i="1"/>
  <c r="R7145" i="1" s="1"/>
  <c r="T7144" i="1"/>
  <c r="R7144" i="1" s="1"/>
  <c r="T7143" i="1"/>
  <c r="R7143" i="1" s="1"/>
  <c r="T7142" i="1"/>
  <c r="R7142" i="1" s="1"/>
  <c r="T7141" i="1"/>
  <c r="R7141" i="1" s="1"/>
  <c r="T7140" i="1"/>
  <c r="R7140" i="1" s="1"/>
  <c r="T7139" i="1"/>
  <c r="R7139" i="1" s="1"/>
  <c r="T7138" i="1"/>
  <c r="R7138" i="1" s="1"/>
  <c r="T7137" i="1"/>
  <c r="R7137" i="1" s="1"/>
  <c r="T7136" i="1"/>
  <c r="R7136" i="1" s="1"/>
  <c r="T7135" i="1"/>
  <c r="R7135" i="1" s="1"/>
  <c r="T7134" i="1"/>
  <c r="R7134" i="1" s="1"/>
  <c r="T7133" i="1"/>
  <c r="R7133" i="1" s="1"/>
  <c r="T7132" i="1"/>
  <c r="R7132" i="1" s="1"/>
  <c r="T7131" i="1"/>
  <c r="R7131" i="1" s="1"/>
  <c r="T7130" i="1"/>
  <c r="R7130" i="1" s="1"/>
  <c r="T7129" i="1"/>
  <c r="R7129" i="1" s="1"/>
  <c r="T7128" i="1"/>
  <c r="R7128" i="1" s="1"/>
  <c r="T7127" i="1"/>
  <c r="R7127" i="1" s="1"/>
  <c r="T7126" i="1"/>
  <c r="R7126" i="1" s="1"/>
  <c r="T7125" i="1"/>
  <c r="R7125" i="1" s="1"/>
  <c r="T7124" i="1"/>
  <c r="R7124" i="1" s="1"/>
  <c r="T7123" i="1"/>
  <c r="R7123" i="1" s="1"/>
  <c r="T7122" i="1"/>
  <c r="R7122" i="1" s="1"/>
  <c r="T7121" i="1"/>
  <c r="R7121" i="1" s="1"/>
  <c r="T7120" i="1"/>
  <c r="R7120" i="1" s="1"/>
  <c r="T7119" i="1"/>
  <c r="R7119" i="1" s="1"/>
  <c r="T7118" i="1"/>
  <c r="R7118" i="1" s="1"/>
  <c r="T7117" i="1"/>
  <c r="R7117" i="1" s="1"/>
  <c r="T7116" i="1"/>
  <c r="R7116" i="1" s="1"/>
  <c r="T7115" i="1"/>
  <c r="R7115" i="1" s="1"/>
  <c r="T7114" i="1"/>
  <c r="R7114" i="1" s="1"/>
  <c r="T7113" i="1"/>
  <c r="R7113" i="1" s="1"/>
  <c r="T7112" i="1"/>
  <c r="R7112" i="1" s="1"/>
  <c r="T7111" i="1"/>
  <c r="R7111" i="1" s="1"/>
  <c r="T7110" i="1"/>
  <c r="R7110" i="1" s="1"/>
  <c r="T7109" i="1"/>
  <c r="R7109" i="1" s="1"/>
  <c r="T7108" i="1"/>
  <c r="R7108" i="1" s="1"/>
  <c r="T7107" i="1"/>
  <c r="R7107" i="1" s="1"/>
  <c r="T7106" i="1"/>
  <c r="R7106" i="1" s="1"/>
  <c r="T7105" i="1"/>
  <c r="R7105" i="1" s="1"/>
  <c r="T7104" i="1"/>
  <c r="R7104" i="1" s="1"/>
  <c r="T7103" i="1"/>
  <c r="R7103" i="1" s="1"/>
  <c r="T7102" i="1"/>
  <c r="R7102" i="1" s="1"/>
  <c r="T7101" i="1"/>
  <c r="R7101" i="1" s="1"/>
  <c r="T7100" i="1"/>
  <c r="R7100" i="1" s="1"/>
  <c r="T7099" i="1"/>
  <c r="R7099" i="1" s="1"/>
  <c r="T7098" i="1"/>
  <c r="R7098" i="1" s="1"/>
  <c r="T7097" i="1"/>
  <c r="R7097" i="1" s="1"/>
  <c r="T7096" i="1"/>
  <c r="R7096" i="1" s="1"/>
  <c r="T7095" i="1"/>
  <c r="R7095" i="1" s="1"/>
  <c r="T7094" i="1"/>
  <c r="R7094" i="1" s="1"/>
  <c r="T7093" i="1"/>
  <c r="R7093" i="1" s="1"/>
  <c r="T7092" i="1"/>
  <c r="R7092" i="1" s="1"/>
  <c r="T7091" i="1"/>
  <c r="R7091" i="1" s="1"/>
  <c r="T7090" i="1"/>
  <c r="R7090" i="1" s="1"/>
  <c r="T7089" i="1"/>
  <c r="R7089" i="1" s="1"/>
  <c r="T7088" i="1"/>
  <c r="R7088" i="1" s="1"/>
  <c r="T7087" i="1"/>
  <c r="R7087" i="1" s="1"/>
  <c r="T7086" i="1"/>
  <c r="R7086" i="1" s="1"/>
  <c r="T7085" i="1"/>
  <c r="R7085" i="1" s="1"/>
  <c r="T7084" i="1"/>
  <c r="R7084" i="1" s="1"/>
  <c r="T7083" i="1"/>
  <c r="R7083" i="1" s="1"/>
  <c r="T7082" i="1"/>
  <c r="R7082" i="1" s="1"/>
  <c r="T7081" i="1"/>
  <c r="R7081" i="1" s="1"/>
  <c r="T7080" i="1"/>
  <c r="R7080" i="1" s="1"/>
  <c r="T7079" i="1"/>
  <c r="R7079" i="1" s="1"/>
  <c r="T7078" i="1"/>
  <c r="R7078" i="1" s="1"/>
  <c r="T7077" i="1"/>
  <c r="R7077" i="1" s="1"/>
  <c r="T7076" i="1"/>
  <c r="R7076" i="1" s="1"/>
  <c r="T7075" i="1"/>
  <c r="R7075" i="1" s="1"/>
  <c r="T7074" i="1"/>
  <c r="R7074" i="1" s="1"/>
  <c r="T7073" i="1"/>
  <c r="R7073" i="1" s="1"/>
  <c r="T7072" i="1"/>
  <c r="R7072" i="1" s="1"/>
  <c r="T7071" i="1"/>
  <c r="R7071" i="1" s="1"/>
  <c r="T7070" i="1"/>
  <c r="R7070" i="1" s="1"/>
  <c r="T7069" i="1"/>
  <c r="R7069" i="1" s="1"/>
  <c r="T7068" i="1"/>
  <c r="R7068" i="1" s="1"/>
  <c r="T7067" i="1"/>
  <c r="R7067" i="1" s="1"/>
  <c r="T7066" i="1"/>
  <c r="R7066" i="1" s="1"/>
  <c r="T7065" i="1"/>
  <c r="R7065" i="1" s="1"/>
  <c r="T7064" i="1"/>
  <c r="R7064" i="1" s="1"/>
  <c r="T7063" i="1"/>
  <c r="R7063" i="1" s="1"/>
  <c r="T7062" i="1"/>
  <c r="R7062" i="1" s="1"/>
  <c r="T7061" i="1"/>
  <c r="R7061" i="1" s="1"/>
  <c r="T7060" i="1"/>
  <c r="R7060" i="1" s="1"/>
  <c r="T7059" i="1"/>
  <c r="R7059" i="1" s="1"/>
  <c r="T7058" i="1"/>
  <c r="R7058" i="1" s="1"/>
  <c r="T7057" i="1"/>
  <c r="R7057" i="1" s="1"/>
  <c r="T7056" i="1"/>
  <c r="R7056" i="1" s="1"/>
  <c r="T7055" i="1"/>
  <c r="R7055" i="1" s="1"/>
  <c r="T7054" i="1"/>
  <c r="R7054" i="1" s="1"/>
  <c r="T7053" i="1"/>
  <c r="R7053" i="1" s="1"/>
  <c r="T7052" i="1"/>
  <c r="R7052" i="1" s="1"/>
  <c r="T7051" i="1"/>
  <c r="R7051" i="1" s="1"/>
  <c r="T7050" i="1"/>
  <c r="R7050" i="1" s="1"/>
  <c r="T7049" i="1"/>
  <c r="R7049" i="1" s="1"/>
  <c r="T7048" i="1"/>
  <c r="R7048" i="1" s="1"/>
  <c r="T7047" i="1"/>
  <c r="R7047" i="1" s="1"/>
  <c r="T7046" i="1"/>
  <c r="R7046" i="1" s="1"/>
  <c r="T7045" i="1"/>
  <c r="R7045" i="1" s="1"/>
  <c r="T7044" i="1"/>
  <c r="R7044" i="1" s="1"/>
  <c r="T7043" i="1"/>
  <c r="R7043" i="1" s="1"/>
  <c r="T7042" i="1"/>
  <c r="R7042" i="1" s="1"/>
  <c r="T7041" i="1"/>
  <c r="R7041" i="1" s="1"/>
  <c r="T7040" i="1"/>
  <c r="R7040" i="1" s="1"/>
  <c r="T7039" i="1"/>
  <c r="R7039" i="1" s="1"/>
  <c r="T7038" i="1"/>
  <c r="R7038" i="1" s="1"/>
  <c r="T7037" i="1"/>
  <c r="R7037" i="1" s="1"/>
  <c r="T7036" i="1"/>
  <c r="R7036" i="1" s="1"/>
  <c r="T7035" i="1"/>
  <c r="R7035" i="1" s="1"/>
  <c r="T7034" i="1"/>
  <c r="R7034" i="1" s="1"/>
  <c r="T7033" i="1"/>
  <c r="R7033" i="1" s="1"/>
  <c r="T7032" i="1"/>
  <c r="R7032" i="1" s="1"/>
  <c r="T7031" i="1"/>
  <c r="R7031" i="1" s="1"/>
  <c r="T7030" i="1"/>
  <c r="R7030" i="1" s="1"/>
  <c r="T7029" i="1"/>
  <c r="R7029" i="1" s="1"/>
  <c r="T7028" i="1"/>
  <c r="R7028" i="1" s="1"/>
  <c r="T7027" i="1"/>
  <c r="R7027" i="1" s="1"/>
  <c r="T7026" i="1"/>
  <c r="R7026" i="1" s="1"/>
  <c r="T7025" i="1"/>
  <c r="R7025" i="1" s="1"/>
  <c r="T7024" i="1"/>
  <c r="R7024" i="1" s="1"/>
  <c r="T7023" i="1"/>
  <c r="R7023" i="1" s="1"/>
  <c r="T7022" i="1"/>
  <c r="R7022" i="1" s="1"/>
  <c r="T7021" i="1"/>
  <c r="R7021" i="1" s="1"/>
  <c r="T7020" i="1"/>
  <c r="R7020" i="1" s="1"/>
  <c r="T7019" i="1"/>
  <c r="R7019" i="1" s="1"/>
  <c r="T7018" i="1"/>
  <c r="R7018" i="1" s="1"/>
  <c r="T7017" i="1"/>
  <c r="R7017" i="1" s="1"/>
  <c r="T7016" i="1"/>
  <c r="R7016" i="1" s="1"/>
  <c r="T7015" i="1"/>
  <c r="R7015" i="1" s="1"/>
  <c r="T7014" i="1"/>
  <c r="R7014" i="1" s="1"/>
  <c r="T7013" i="1"/>
  <c r="R7013" i="1" s="1"/>
  <c r="T7012" i="1"/>
  <c r="R7012" i="1" s="1"/>
  <c r="T7011" i="1"/>
  <c r="R7011" i="1" s="1"/>
  <c r="T7010" i="1"/>
  <c r="R7010" i="1" s="1"/>
  <c r="T7009" i="1"/>
  <c r="R7009" i="1" s="1"/>
  <c r="T7008" i="1"/>
  <c r="R7008" i="1" s="1"/>
  <c r="T7007" i="1"/>
  <c r="R7007" i="1" s="1"/>
  <c r="T7006" i="1"/>
  <c r="R7006" i="1" s="1"/>
  <c r="T7005" i="1"/>
  <c r="R7005" i="1" s="1"/>
  <c r="T7004" i="1"/>
  <c r="R7004" i="1" s="1"/>
  <c r="T7003" i="1"/>
  <c r="R7003" i="1" s="1"/>
  <c r="T7002" i="1"/>
  <c r="R7002" i="1" s="1"/>
  <c r="T7001" i="1"/>
  <c r="R7001" i="1" s="1"/>
  <c r="T7000" i="1"/>
  <c r="R7000" i="1" s="1"/>
  <c r="T6999" i="1"/>
  <c r="R6999" i="1" s="1"/>
  <c r="T6998" i="1"/>
  <c r="R6998" i="1" s="1"/>
  <c r="T6997" i="1"/>
  <c r="R6997" i="1" s="1"/>
  <c r="T6996" i="1"/>
  <c r="R6996" i="1" s="1"/>
  <c r="T6995" i="1"/>
  <c r="R6995" i="1" s="1"/>
  <c r="T6994" i="1"/>
  <c r="R6994" i="1" s="1"/>
  <c r="T6993" i="1"/>
  <c r="R6993" i="1" s="1"/>
  <c r="T6992" i="1"/>
  <c r="R6992" i="1" s="1"/>
  <c r="T6991" i="1"/>
  <c r="R6991" i="1" s="1"/>
  <c r="T6990" i="1"/>
  <c r="R6990" i="1" s="1"/>
  <c r="T6989" i="1"/>
  <c r="R6989" i="1" s="1"/>
  <c r="T6988" i="1"/>
  <c r="R6988" i="1" s="1"/>
  <c r="T6987" i="1"/>
  <c r="R6987" i="1" s="1"/>
  <c r="T6986" i="1"/>
  <c r="R6986" i="1" s="1"/>
  <c r="T6985" i="1"/>
  <c r="R6985" i="1" s="1"/>
  <c r="T6984" i="1"/>
  <c r="R6984" i="1" s="1"/>
  <c r="T6983" i="1"/>
  <c r="R6983" i="1" s="1"/>
  <c r="T6982" i="1"/>
  <c r="R6982" i="1" s="1"/>
  <c r="T6981" i="1"/>
  <c r="R6981" i="1" s="1"/>
  <c r="T6980" i="1"/>
  <c r="R6980" i="1" s="1"/>
  <c r="T6979" i="1"/>
  <c r="R6979" i="1" s="1"/>
  <c r="T6978" i="1"/>
  <c r="R6978" i="1" s="1"/>
  <c r="T6977" i="1"/>
  <c r="R6977" i="1" s="1"/>
  <c r="T6976" i="1"/>
  <c r="R6976" i="1" s="1"/>
  <c r="T6975" i="1"/>
  <c r="R6975" i="1" s="1"/>
  <c r="T6974" i="1"/>
  <c r="R6974" i="1" s="1"/>
  <c r="T6973" i="1"/>
  <c r="R6973" i="1" s="1"/>
  <c r="T6972" i="1"/>
  <c r="R6972" i="1" s="1"/>
  <c r="T6971" i="1"/>
  <c r="R6971" i="1" s="1"/>
  <c r="T6970" i="1"/>
  <c r="R6970" i="1" s="1"/>
  <c r="T6969" i="1"/>
  <c r="R6969" i="1" s="1"/>
  <c r="T6968" i="1"/>
  <c r="R6968" i="1" s="1"/>
  <c r="T6967" i="1"/>
  <c r="R6967" i="1" s="1"/>
  <c r="T6966" i="1"/>
  <c r="R6966" i="1" s="1"/>
  <c r="T6965" i="1"/>
  <c r="R6965" i="1" s="1"/>
  <c r="T6964" i="1"/>
  <c r="R6964" i="1" s="1"/>
  <c r="T6963" i="1"/>
  <c r="R6963" i="1" s="1"/>
  <c r="T6962" i="1"/>
  <c r="R6962" i="1" s="1"/>
  <c r="T6961" i="1"/>
  <c r="R6961" i="1" s="1"/>
  <c r="T6960" i="1"/>
  <c r="R6960" i="1" s="1"/>
  <c r="T6959" i="1"/>
  <c r="R6959" i="1" s="1"/>
  <c r="T6958" i="1"/>
  <c r="R6958" i="1" s="1"/>
  <c r="T6957" i="1"/>
  <c r="R6957" i="1" s="1"/>
  <c r="T6956" i="1"/>
  <c r="R6956" i="1" s="1"/>
  <c r="T6955" i="1"/>
  <c r="R6955" i="1" s="1"/>
  <c r="T6954" i="1"/>
  <c r="R6954" i="1" s="1"/>
  <c r="T6953" i="1"/>
  <c r="R6953" i="1" s="1"/>
  <c r="T6952" i="1"/>
  <c r="R6952" i="1" s="1"/>
  <c r="T6951" i="1"/>
  <c r="R6951" i="1" s="1"/>
  <c r="T6950" i="1"/>
  <c r="R6950" i="1" s="1"/>
  <c r="T6949" i="1"/>
  <c r="R6949" i="1" s="1"/>
  <c r="T6948" i="1"/>
  <c r="R6948" i="1" s="1"/>
  <c r="T6947" i="1"/>
  <c r="R6947" i="1" s="1"/>
  <c r="T6946" i="1"/>
  <c r="R6946" i="1" s="1"/>
  <c r="T6945" i="1"/>
  <c r="R6945" i="1" s="1"/>
  <c r="T6944" i="1"/>
  <c r="R6944" i="1" s="1"/>
  <c r="T6943" i="1"/>
  <c r="R6943" i="1" s="1"/>
  <c r="T6942" i="1"/>
  <c r="R6942" i="1" s="1"/>
  <c r="T6941" i="1"/>
  <c r="R6941" i="1" s="1"/>
  <c r="T6940" i="1"/>
  <c r="R6940" i="1" s="1"/>
  <c r="T6939" i="1"/>
  <c r="R6939" i="1" s="1"/>
  <c r="T6938" i="1"/>
  <c r="R6938" i="1" s="1"/>
  <c r="T6937" i="1"/>
  <c r="R6937" i="1" s="1"/>
  <c r="T6936" i="1"/>
  <c r="R6936" i="1" s="1"/>
  <c r="T6935" i="1"/>
  <c r="R6935" i="1" s="1"/>
  <c r="T6934" i="1"/>
  <c r="R6934" i="1" s="1"/>
  <c r="T6933" i="1"/>
  <c r="R6933" i="1" s="1"/>
  <c r="T6932" i="1"/>
  <c r="R6932" i="1" s="1"/>
  <c r="T6931" i="1"/>
  <c r="R6931" i="1" s="1"/>
  <c r="T6930" i="1"/>
  <c r="R6930" i="1" s="1"/>
  <c r="T6929" i="1"/>
  <c r="R6929" i="1" s="1"/>
  <c r="T6928" i="1"/>
  <c r="R6928" i="1" s="1"/>
  <c r="T6927" i="1"/>
  <c r="R6927" i="1" s="1"/>
  <c r="T6926" i="1"/>
  <c r="R6926" i="1" s="1"/>
  <c r="T6925" i="1"/>
  <c r="R6925" i="1" s="1"/>
  <c r="T6924" i="1"/>
  <c r="R6924" i="1" s="1"/>
  <c r="T6923" i="1"/>
  <c r="R6923" i="1" s="1"/>
  <c r="T6922" i="1"/>
  <c r="R6922" i="1" s="1"/>
  <c r="T6921" i="1"/>
  <c r="R6921" i="1" s="1"/>
  <c r="T6920" i="1"/>
  <c r="R6920" i="1" s="1"/>
  <c r="T6919" i="1"/>
  <c r="R6919" i="1" s="1"/>
  <c r="T6918" i="1"/>
  <c r="R6918" i="1" s="1"/>
  <c r="T6917" i="1"/>
  <c r="R6917" i="1" s="1"/>
  <c r="T6916" i="1"/>
  <c r="R6916" i="1" s="1"/>
  <c r="T6915" i="1"/>
  <c r="R6915" i="1" s="1"/>
  <c r="T6914" i="1"/>
  <c r="R6914" i="1" s="1"/>
  <c r="T6913" i="1"/>
  <c r="R6913" i="1" s="1"/>
  <c r="T6912" i="1"/>
  <c r="R6912" i="1" s="1"/>
  <c r="T6911" i="1"/>
  <c r="R6911" i="1" s="1"/>
  <c r="T6910" i="1"/>
  <c r="R6910" i="1" s="1"/>
  <c r="T6909" i="1"/>
  <c r="R6909" i="1" s="1"/>
  <c r="T6908" i="1"/>
  <c r="R6908" i="1" s="1"/>
  <c r="T6907" i="1"/>
  <c r="R6907" i="1" s="1"/>
  <c r="T6906" i="1"/>
  <c r="R6906" i="1" s="1"/>
  <c r="T6905" i="1"/>
  <c r="R6905" i="1" s="1"/>
  <c r="T6904" i="1"/>
  <c r="R6904" i="1" s="1"/>
  <c r="T6903" i="1"/>
  <c r="R6903" i="1" s="1"/>
  <c r="T6902" i="1"/>
  <c r="R6902" i="1" s="1"/>
  <c r="T6901" i="1"/>
  <c r="R6901" i="1" s="1"/>
  <c r="T6900" i="1"/>
  <c r="R6900" i="1" s="1"/>
  <c r="T6899" i="1"/>
  <c r="R6899" i="1" s="1"/>
  <c r="T6898" i="1"/>
  <c r="R6898" i="1" s="1"/>
  <c r="T6897" i="1"/>
  <c r="R6897" i="1" s="1"/>
  <c r="T6896" i="1"/>
  <c r="R6896" i="1" s="1"/>
  <c r="T6895" i="1"/>
  <c r="R6895" i="1" s="1"/>
  <c r="T6894" i="1"/>
  <c r="R6894" i="1" s="1"/>
  <c r="T6893" i="1"/>
  <c r="R6893" i="1" s="1"/>
  <c r="T6892" i="1"/>
  <c r="R6892" i="1" s="1"/>
  <c r="T6891" i="1"/>
  <c r="R6891" i="1" s="1"/>
  <c r="T6890" i="1"/>
  <c r="R6890" i="1" s="1"/>
  <c r="T6889" i="1"/>
  <c r="R6889" i="1" s="1"/>
  <c r="T6888" i="1"/>
  <c r="R6888" i="1" s="1"/>
  <c r="T6887" i="1"/>
  <c r="R6887" i="1" s="1"/>
  <c r="T6886" i="1"/>
  <c r="R6886" i="1" s="1"/>
  <c r="T6885" i="1"/>
  <c r="R6885" i="1" s="1"/>
  <c r="T6884" i="1"/>
  <c r="R6884" i="1" s="1"/>
  <c r="T6883" i="1"/>
  <c r="R6883" i="1" s="1"/>
  <c r="T6882" i="1"/>
  <c r="R6882" i="1" s="1"/>
  <c r="T6881" i="1"/>
  <c r="R6881" i="1" s="1"/>
  <c r="T6880" i="1"/>
  <c r="R6880" i="1" s="1"/>
  <c r="T6879" i="1"/>
  <c r="R6879" i="1" s="1"/>
  <c r="T6878" i="1"/>
  <c r="R6878" i="1" s="1"/>
  <c r="T6877" i="1"/>
  <c r="R6877" i="1" s="1"/>
  <c r="T6876" i="1"/>
  <c r="R6876" i="1" s="1"/>
  <c r="T6875" i="1"/>
  <c r="R6875" i="1" s="1"/>
  <c r="T6874" i="1"/>
  <c r="R6874" i="1" s="1"/>
  <c r="T6873" i="1"/>
  <c r="R6873" i="1" s="1"/>
  <c r="T6872" i="1"/>
  <c r="R6872" i="1" s="1"/>
  <c r="T6871" i="1"/>
  <c r="R6871" i="1" s="1"/>
  <c r="T6870" i="1"/>
  <c r="R6870" i="1" s="1"/>
  <c r="T6869" i="1"/>
  <c r="R6869" i="1" s="1"/>
  <c r="T6868" i="1"/>
  <c r="R6868" i="1" s="1"/>
  <c r="T6867" i="1"/>
  <c r="R6867" i="1" s="1"/>
  <c r="T6866" i="1"/>
  <c r="R6866" i="1" s="1"/>
  <c r="T6865" i="1"/>
  <c r="R6865" i="1" s="1"/>
  <c r="T6864" i="1"/>
  <c r="R6864" i="1" s="1"/>
  <c r="T6863" i="1"/>
  <c r="R6863" i="1" s="1"/>
  <c r="T6862" i="1"/>
  <c r="R6862" i="1" s="1"/>
  <c r="T6861" i="1"/>
  <c r="R6861" i="1" s="1"/>
  <c r="T6860" i="1"/>
  <c r="R6860" i="1" s="1"/>
  <c r="T6859" i="1"/>
  <c r="R6859" i="1" s="1"/>
  <c r="T6858" i="1"/>
  <c r="R6858" i="1" s="1"/>
  <c r="T6857" i="1"/>
  <c r="R6857" i="1" s="1"/>
  <c r="T6856" i="1"/>
  <c r="R6856" i="1" s="1"/>
  <c r="T6855" i="1"/>
  <c r="R6855" i="1" s="1"/>
  <c r="T6854" i="1"/>
  <c r="R6854" i="1" s="1"/>
  <c r="T6853" i="1"/>
  <c r="R6853" i="1" s="1"/>
  <c r="T6852" i="1"/>
  <c r="R6852" i="1" s="1"/>
  <c r="T6851" i="1"/>
  <c r="R6851" i="1" s="1"/>
  <c r="T6850" i="1"/>
  <c r="R6850" i="1" s="1"/>
  <c r="T6849" i="1"/>
  <c r="R6849" i="1" s="1"/>
  <c r="T6848" i="1"/>
  <c r="R6848" i="1" s="1"/>
  <c r="T6847" i="1"/>
  <c r="R6847" i="1" s="1"/>
  <c r="T6846" i="1"/>
  <c r="R6846" i="1" s="1"/>
  <c r="T6845" i="1"/>
  <c r="R6845" i="1" s="1"/>
  <c r="T6844" i="1"/>
  <c r="R6844" i="1" s="1"/>
  <c r="T6843" i="1"/>
  <c r="R6843" i="1" s="1"/>
  <c r="T6842" i="1"/>
  <c r="R6842" i="1" s="1"/>
  <c r="T6841" i="1"/>
  <c r="R6841" i="1" s="1"/>
  <c r="T6840" i="1"/>
  <c r="R6840" i="1" s="1"/>
  <c r="T6839" i="1"/>
  <c r="R6839" i="1" s="1"/>
  <c r="T6838" i="1"/>
  <c r="R6838" i="1" s="1"/>
  <c r="T6837" i="1"/>
  <c r="R6837" i="1" s="1"/>
  <c r="T6836" i="1"/>
  <c r="R6836" i="1" s="1"/>
  <c r="T6835" i="1"/>
  <c r="R6835" i="1" s="1"/>
  <c r="T6834" i="1"/>
  <c r="R6834" i="1" s="1"/>
  <c r="T6833" i="1"/>
  <c r="R6833" i="1" s="1"/>
  <c r="T6832" i="1"/>
  <c r="R6832" i="1" s="1"/>
  <c r="T6831" i="1"/>
  <c r="R6831" i="1" s="1"/>
  <c r="T6830" i="1"/>
  <c r="R6830" i="1" s="1"/>
  <c r="T6829" i="1"/>
  <c r="R6829" i="1" s="1"/>
  <c r="T6828" i="1"/>
  <c r="R6828" i="1" s="1"/>
  <c r="T6827" i="1"/>
  <c r="R6827" i="1" s="1"/>
  <c r="T6826" i="1"/>
  <c r="R6826" i="1" s="1"/>
  <c r="T6825" i="1"/>
  <c r="R6825" i="1" s="1"/>
  <c r="T6824" i="1"/>
  <c r="R6824" i="1" s="1"/>
  <c r="T6823" i="1"/>
  <c r="R6823" i="1" s="1"/>
  <c r="T6822" i="1"/>
  <c r="R6822" i="1" s="1"/>
  <c r="T6821" i="1"/>
  <c r="R6821" i="1" s="1"/>
  <c r="T6820" i="1"/>
  <c r="R6820" i="1" s="1"/>
  <c r="T6819" i="1"/>
  <c r="R6819" i="1" s="1"/>
  <c r="T6818" i="1"/>
  <c r="R6818" i="1" s="1"/>
  <c r="T6817" i="1"/>
  <c r="R6817" i="1" s="1"/>
  <c r="T6816" i="1"/>
  <c r="R6816" i="1" s="1"/>
  <c r="T6815" i="1"/>
  <c r="R6815" i="1" s="1"/>
  <c r="T6814" i="1"/>
  <c r="R6814" i="1" s="1"/>
  <c r="T6813" i="1"/>
  <c r="R6813" i="1" s="1"/>
  <c r="T6812" i="1"/>
  <c r="R6812" i="1" s="1"/>
  <c r="T6811" i="1"/>
  <c r="R6811" i="1" s="1"/>
  <c r="T6810" i="1"/>
  <c r="R6810" i="1" s="1"/>
  <c r="T6809" i="1"/>
  <c r="R6809" i="1" s="1"/>
  <c r="T6808" i="1"/>
  <c r="R6808" i="1" s="1"/>
  <c r="T6807" i="1"/>
  <c r="R6807" i="1" s="1"/>
  <c r="T6806" i="1"/>
  <c r="R6806" i="1" s="1"/>
  <c r="T6805" i="1"/>
  <c r="R6805" i="1" s="1"/>
  <c r="T6804" i="1"/>
  <c r="R6804" i="1" s="1"/>
  <c r="T6803" i="1"/>
  <c r="R6803" i="1" s="1"/>
  <c r="T6802" i="1"/>
  <c r="R6802" i="1" s="1"/>
  <c r="T6801" i="1"/>
  <c r="R6801" i="1" s="1"/>
  <c r="T6800" i="1"/>
  <c r="R6800" i="1" s="1"/>
  <c r="T6799" i="1"/>
  <c r="R6799" i="1" s="1"/>
  <c r="T6798" i="1"/>
  <c r="R6798" i="1" s="1"/>
  <c r="T6797" i="1"/>
  <c r="R6797" i="1" s="1"/>
  <c r="T6796" i="1"/>
  <c r="R6796" i="1" s="1"/>
  <c r="T6795" i="1"/>
  <c r="R6795" i="1" s="1"/>
  <c r="T6794" i="1"/>
  <c r="R6794" i="1" s="1"/>
  <c r="T6793" i="1"/>
  <c r="R6793" i="1" s="1"/>
  <c r="T6792" i="1"/>
  <c r="R6792" i="1" s="1"/>
  <c r="T6791" i="1"/>
  <c r="R6791" i="1" s="1"/>
  <c r="T6790" i="1"/>
  <c r="R6790" i="1" s="1"/>
  <c r="T6789" i="1"/>
  <c r="R6789" i="1" s="1"/>
  <c r="T6788" i="1"/>
  <c r="R6788" i="1" s="1"/>
  <c r="T6787" i="1"/>
  <c r="R6787" i="1" s="1"/>
  <c r="T6786" i="1"/>
  <c r="R6786" i="1" s="1"/>
  <c r="T6785" i="1"/>
  <c r="R6785" i="1" s="1"/>
  <c r="T6784" i="1"/>
  <c r="R6784" i="1" s="1"/>
  <c r="T6783" i="1"/>
  <c r="R6783" i="1" s="1"/>
  <c r="T6782" i="1"/>
  <c r="R6782" i="1" s="1"/>
  <c r="T6781" i="1"/>
  <c r="R6781" i="1" s="1"/>
  <c r="T6780" i="1"/>
  <c r="R6780" i="1" s="1"/>
  <c r="T6779" i="1"/>
  <c r="R6779" i="1" s="1"/>
  <c r="T6778" i="1"/>
  <c r="R6778" i="1" s="1"/>
  <c r="T6777" i="1"/>
  <c r="R6777" i="1" s="1"/>
  <c r="T6776" i="1"/>
  <c r="R6776" i="1" s="1"/>
  <c r="T6775" i="1"/>
  <c r="R6775" i="1" s="1"/>
  <c r="T6774" i="1"/>
  <c r="R6774" i="1" s="1"/>
  <c r="T6773" i="1"/>
  <c r="R6773" i="1" s="1"/>
  <c r="T6772" i="1"/>
  <c r="R6772" i="1" s="1"/>
  <c r="T6771" i="1"/>
  <c r="R6771" i="1" s="1"/>
  <c r="T6770" i="1"/>
  <c r="R6770" i="1" s="1"/>
  <c r="T6769" i="1"/>
  <c r="R6769" i="1" s="1"/>
  <c r="T6768" i="1"/>
  <c r="R6768" i="1" s="1"/>
  <c r="T6767" i="1"/>
  <c r="R6767" i="1" s="1"/>
  <c r="T6766" i="1"/>
  <c r="R6766" i="1" s="1"/>
  <c r="T6765" i="1"/>
  <c r="R6765" i="1" s="1"/>
  <c r="T6764" i="1"/>
  <c r="R6764" i="1" s="1"/>
  <c r="T6763" i="1"/>
  <c r="R6763" i="1" s="1"/>
  <c r="T6762" i="1"/>
  <c r="R6762" i="1" s="1"/>
  <c r="T6761" i="1"/>
  <c r="R6761" i="1" s="1"/>
  <c r="T6760" i="1"/>
  <c r="R6760" i="1" s="1"/>
  <c r="T6759" i="1"/>
  <c r="R6759" i="1" s="1"/>
  <c r="T6758" i="1"/>
  <c r="R6758" i="1" s="1"/>
  <c r="T6757" i="1"/>
  <c r="R6757" i="1" s="1"/>
  <c r="T6756" i="1"/>
  <c r="R6756" i="1" s="1"/>
  <c r="T6755" i="1"/>
  <c r="R6755" i="1" s="1"/>
  <c r="T6754" i="1"/>
  <c r="R6754" i="1" s="1"/>
  <c r="T6753" i="1"/>
  <c r="R6753" i="1" s="1"/>
  <c r="T6752" i="1"/>
  <c r="R6752" i="1" s="1"/>
  <c r="T6751" i="1"/>
  <c r="R6751" i="1" s="1"/>
  <c r="T6750" i="1"/>
  <c r="R6750" i="1" s="1"/>
  <c r="T6749" i="1"/>
  <c r="R6749" i="1" s="1"/>
  <c r="T6748" i="1"/>
  <c r="R6748" i="1" s="1"/>
  <c r="T6747" i="1"/>
  <c r="R6747" i="1" s="1"/>
  <c r="T6746" i="1"/>
  <c r="R6746" i="1" s="1"/>
  <c r="T6745" i="1"/>
  <c r="R6745" i="1" s="1"/>
  <c r="T6744" i="1"/>
  <c r="R6744" i="1" s="1"/>
  <c r="T6743" i="1"/>
  <c r="R6743" i="1" s="1"/>
  <c r="T6742" i="1"/>
  <c r="R6742" i="1" s="1"/>
  <c r="T6741" i="1"/>
  <c r="R6741" i="1" s="1"/>
  <c r="T6740" i="1"/>
  <c r="R6740" i="1" s="1"/>
  <c r="T6739" i="1"/>
  <c r="R6739" i="1" s="1"/>
  <c r="T6738" i="1"/>
  <c r="R6738" i="1" s="1"/>
  <c r="T6737" i="1"/>
  <c r="R6737" i="1" s="1"/>
  <c r="T6736" i="1"/>
  <c r="R6736" i="1" s="1"/>
  <c r="T6735" i="1"/>
  <c r="R6735" i="1" s="1"/>
  <c r="T6734" i="1"/>
  <c r="R6734" i="1" s="1"/>
  <c r="T6733" i="1"/>
  <c r="R6733" i="1" s="1"/>
  <c r="T6732" i="1"/>
  <c r="R6732" i="1" s="1"/>
  <c r="T6731" i="1"/>
  <c r="R6731" i="1" s="1"/>
  <c r="T6730" i="1"/>
  <c r="R6730" i="1" s="1"/>
  <c r="T6729" i="1"/>
  <c r="R6729" i="1" s="1"/>
  <c r="T6728" i="1"/>
  <c r="R6728" i="1" s="1"/>
  <c r="T6727" i="1"/>
  <c r="R6727" i="1" s="1"/>
  <c r="T6726" i="1"/>
  <c r="R6726" i="1" s="1"/>
  <c r="T6725" i="1"/>
  <c r="R6725" i="1" s="1"/>
  <c r="T6724" i="1"/>
  <c r="R6724" i="1" s="1"/>
  <c r="T6723" i="1"/>
  <c r="R6723" i="1" s="1"/>
  <c r="T6722" i="1"/>
  <c r="R6722" i="1" s="1"/>
  <c r="T6721" i="1"/>
  <c r="R6721" i="1" s="1"/>
  <c r="T6720" i="1"/>
  <c r="R6720" i="1" s="1"/>
  <c r="T6719" i="1"/>
  <c r="R6719" i="1" s="1"/>
  <c r="T6718" i="1"/>
  <c r="R6718" i="1" s="1"/>
  <c r="T6717" i="1"/>
  <c r="R6717" i="1" s="1"/>
  <c r="T6716" i="1"/>
  <c r="R6716" i="1" s="1"/>
  <c r="T6715" i="1"/>
  <c r="R6715" i="1" s="1"/>
  <c r="T6714" i="1"/>
  <c r="R6714" i="1" s="1"/>
  <c r="T6713" i="1"/>
  <c r="R6713" i="1" s="1"/>
  <c r="T6712" i="1"/>
  <c r="R6712" i="1" s="1"/>
  <c r="T6711" i="1"/>
  <c r="R6711" i="1" s="1"/>
  <c r="T6710" i="1"/>
  <c r="R6710" i="1" s="1"/>
  <c r="T6709" i="1"/>
  <c r="R6709" i="1" s="1"/>
  <c r="T6708" i="1"/>
  <c r="R6708" i="1" s="1"/>
  <c r="T6707" i="1"/>
  <c r="R6707" i="1" s="1"/>
  <c r="T6706" i="1"/>
  <c r="R6706" i="1" s="1"/>
  <c r="T6705" i="1"/>
  <c r="R6705" i="1" s="1"/>
  <c r="T6704" i="1"/>
  <c r="R6704" i="1" s="1"/>
  <c r="T6703" i="1"/>
  <c r="R6703" i="1" s="1"/>
  <c r="T6702" i="1"/>
  <c r="R6702" i="1" s="1"/>
  <c r="T6701" i="1"/>
  <c r="R6701" i="1" s="1"/>
  <c r="T6700" i="1"/>
  <c r="R6700" i="1" s="1"/>
  <c r="T6699" i="1"/>
  <c r="R6699" i="1" s="1"/>
  <c r="T6698" i="1"/>
  <c r="R6698" i="1" s="1"/>
  <c r="T6697" i="1"/>
  <c r="R6697" i="1" s="1"/>
  <c r="T6696" i="1"/>
  <c r="R6696" i="1" s="1"/>
  <c r="T6695" i="1"/>
  <c r="R6695" i="1" s="1"/>
  <c r="T6694" i="1"/>
  <c r="R6694" i="1" s="1"/>
  <c r="T6693" i="1"/>
  <c r="R6693" i="1" s="1"/>
  <c r="T6692" i="1"/>
  <c r="R6692" i="1" s="1"/>
  <c r="T6691" i="1"/>
  <c r="R6691" i="1" s="1"/>
  <c r="T6690" i="1"/>
  <c r="R6690" i="1" s="1"/>
  <c r="T6689" i="1"/>
  <c r="R6689" i="1" s="1"/>
  <c r="T6688" i="1"/>
  <c r="R6688" i="1" s="1"/>
  <c r="T6687" i="1"/>
  <c r="R6687" i="1" s="1"/>
  <c r="T6686" i="1"/>
  <c r="R6686" i="1" s="1"/>
  <c r="T6685" i="1"/>
  <c r="R6685" i="1" s="1"/>
  <c r="T6684" i="1"/>
  <c r="R6684" i="1" s="1"/>
  <c r="T6683" i="1"/>
  <c r="R6683" i="1" s="1"/>
  <c r="T6682" i="1"/>
  <c r="R6682" i="1" s="1"/>
  <c r="T6681" i="1"/>
  <c r="R6681" i="1" s="1"/>
  <c r="T6680" i="1"/>
  <c r="R6680" i="1" s="1"/>
  <c r="T6679" i="1"/>
  <c r="R6679" i="1" s="1"/>
  <c r="T6678" i="1"/>
  <c r="R6678" i="1" s="1"/>
  <c r="T6677" i="1"/>
  <c r="R6677" i="1" s="1"/>
  <c r="T6676" i="1"/>
  <c r="R6676" i="1" s="1"/>
  <c r="T6675" i="1"/>
  <c r="R6675" i="1" s="1"/>
  <c r="T6674" i="1"/>
  <c r="R6674" i="1" s="1"/>
  <c r="T6673" i="1"/>
  <c r="R6673" i="1" s="1"/>
  <c r="T6672" i="1"/>
  <c r="R6672" i="1" s="1"/>
  <c r="T6671" i="1"/>
  <c r="R6671" i="1" s="1"/>
  <c r="T6670" i="1"/>
  <c r="R6670" i="1" s="1"/>
  <c r="T6669" i="1"/>
  <c r="R6669" i="1" s="1"/>
  <c r="T6668" i="1"/>
  <c r="R6668" i="1" s="1"/>
  <c r="T6667" i="1"/>
  <c r="R6667" i="1" s="1"/>
  <c r="T6666" i="1"/>
  <c r="R6666" i="1" s="1"/>
  <c r="T6665" i="1"/>
  <c r="R6665" i="1" s="1"/>
  <c r="T6664" i="1"/>
  <c r="R6664" i="1" s="1"/>
  <c r="T6663" i="1"/>
  <c r="R6663" i="1" s="1"/>
  <c r="T6662" i="1"/>
  <c r="R6662" i="1" s="1"/>
  <c r="T6661" i="1"/>
  <c r="R6661" i="1" s="1"/>
  <c r="T6660" i="1"/>
  <c r="R6660" i="1" s="1"/>
  <c r="T6659" i="1"/>
  <c r="R6659" i="1" s="1"/>
  <c r="T6658" i="1"/>
  <c r="R6658" i="1" s="1"/>
  <c r="T6657" i="1"/>
  <c r="R6657" i="1" s="1"/>
  <c r="T6656" i="1"/>
  <c r="R6656" i="1" s="1"/>
  <c r="T6655" i="1"/>
  <c r="R6655" i="1" s="1"/>
  <c r="T6654" i="1"/>
  <c r="R6654" i="1" s="1"/>
  <c r="T6653" i="1"/>
  <c r="R6653" i="1" s="1"/>
  <c r="T6652" i="1"/>
  <c r="R6652" i="1" s="1"/>
  <c r="T6651" i="1"/>
  <c r="R6651" i="1" s="1"/>
  <c r="T6650" i="1"/>
  <c r="R6650" i="1" s="1"/>
  <c r="T6649" i="1"/>
  <c r="R6649" i="1" s="1"/>
  <c r="T6648" i="1"/>
  <c r="R6648" i="1" s="1"/>
  <c r="T6647" i="1"/>
  <c r="R6647" i="1" s="1"/>
  <c r="T6646" i="1"/>
  <c r="R6646" i="1" s="1"/>
  <c r="T6645" i="1"/>
  <c r="R6645" i="1" s="1"/>
  <c r="T6644" i="1"/>
  <c r="R6644" i="1" s="1"/>
  <c r="T6643" i="1"/>
  <c r="R6643" i="1" s="1"/>
  <c r="T6642" i="1"/>
  <c r="R6642" i="1" s="1"/>
  <c r="T6641" i="1"/>
  <c r="R6641" i="1" s="1"/>
  <c r="T6640" i="1"/>
  <c r="R6640" i="1" s="1"/>
  <c r="T6639" i="1"/>
  <c r="R6639" i="1" s="1"/>
  <c r="T6638" i="1"/>
  <c r="R6638" i="1" s="1"/>
  <c r="T6637" i="1"/>
  <c r="R6637" i="1" s="1"/>
  <c r="T6636" i="1"/>
  <c r="R6636" i="1" s="1"/>
  <c r="T6635" i="1"/>
  <c r="R6635" i="1" s="1"/>
  <c r="T6634" i="1"/>
  <c r="R6634" i="1" s="1"/>
  <c r="T6633" i="1"/>
  <c r="R6633" i="1" s="1"/>
  <c r="T6632" i="1"/>
  <c r="R6632" i="1" s="1"/>
  <c r="T6631" i="1"/>
  <c r="R6631" i="1" s="1"/>
  <c r="T6630" i="1"/>
  <c r="R6630" i="1" s="1"/>
  <c r="T6629" i="1"/>
  <c r="R6629" i="1" s="1"/>
  <c r="T6628" i="1"/>
  <c r="R6628" i="1" s="1"/>
  <c r="T6627" i="1"/>
  <c r="R6627" i="1" s="1"/>
  <c r="T6626" i="1"/>
  <c r="R6626" i="1" s="1"/>
  <c r="T6625" i="1"/>
  <c r="R6625" i="1" s="1"/>
  <c r="T6624" i="1"/>
  <c r="R6624" i="1" s="1"/>
  <c r="T6623" i="1"/>
  <c r="R6623" i="1" s="1"/>
  <c r="T6622" i="1"/>
  <c r="R6622" i="1" s="1"/>
  <c r="T6621" i="1"/>
  <c r="R6621" i="1" s="1"/>
  <c r="T6620" i="1"/>
  <c r="R6620" i="1" s="1"/>
  <c r="T6619" i="1"/>
  <c r="R6619" i="1" s="1"/>
  <c r="T6618" i="1"/>
  <c r="R6618" i="1" s="1"/>
  <c r="T6617" i="1"/>
  <c r="R6617" i="1" s="1"/>
  <c r="T6616" i="1"/>
  <c r="R6616" i="1" s="1"/>
  <c r="T6615" i="1"/>
  <c r="R6615" i="1" s="1"/>
  <c r="T6614" i="1"/>
  <c r="R6614" i="1" s="1"/>
  <c r="T6613" i="1"/>
  <c r="R6613" i="1" s="1"/>
  <c r="T6612" i="1"/>
  <c r="R6612" i="1" s="1"/>
  <c r="T6611" i="1"/>
  <c r="R6611" i="1" s="1"/>
  <c r="T6610" i="1"/>
  <c r="R6610" i="1" s="1"/>
  <c r="T6609" i="1"/>
  <c r="R6609" i="1" s="1"/>
  <c r="T6608" i="1"/>
  <c r="R6608" i="1" s="1"/>
  <c r="T6607" i="1"/>
  <c r="R6607" i="1" s="1"/>
  <c r="T6606" i="1"/>
  <c r="R6606" i="1" s="1"/>
  <c r="T6605" i="1"/>
  <c r="R6605" i="1" s="1"/>
  <c r="T6604" i="1"/>
  <c r="R6604" i="1" s="1"/>
  <c r="T6603" i="1"/>
  <c r="R6603" i="1" s="1"/>
  <c r="T6602" i="1"/>
  <c r="R6602" i="1" s="1"/>
  <c r="T6601" i="1"/>
  <c r="R6601" i="1" s="1"/>
  <c r="T6600" i="1"/>
  <c r="R6600" i="1" s="1"/>
  <c r="T6599" i="1"/>
  <c r="R6599" i="1" s="1"/>
  <c r="T6598" i="1"/>
  <c r="R6598" i="1" s="1"/>
  <c r="T6597" i="1"/>
  <c r="R6597" i="1" s="1"/>
  <c r="T6596" i="1"/>
  <c r="R6596" i="1" s="1"/>
  <c r="T6595" i="1"/>
  <c r="R6595" i="1" s="1"/>
  <c r="T6594" i="1"/>
  <c r="R6594" i="1" s="1"/>
  <c r="T6593" i="1"/>
  <c r="R6593" i="1" s="1"/>
  <c r="T6592" i="1"/>
  <c r="R6592" i="1" s="1"/>
  <c r="T6591" i="1"/>
  <c r="R6591" i="1" s="1"/>
  <c r="T6590" i="1"/>
  <c r="R6590" i="1" s="1"/>
  <c r="T6589" i="1"/>
  <c r="R6589" i="1" s="1"/>
  <c r="T6588" i="1"/>
  <c r="R6588" i="1" s="1"/>
  <c r="T6587" i="1"/>
  <c r="R6587" i="1" s="1"/>
  <c r="T6586" i="1"/>
  <c r="R6586" i="1" s="1"/>
  <c r="T6585" i="1"/>
  <c r="R6585" i="1" s="1"/>
  <c r="T6584" i="1"/>
  <c r="R6584" i="1" s="1"/>
  <c r="T6583" i="1"/>
  <c r="R6583" i="1" s="1"/>
  <c r="T6582" i="1"/>
  <c r="R6582" i="1" s="1"/>
  <c r="T6581" i="1"/>
  <c r="R6581" i="1" s="1"/>
  <c r="T6580" i="1"/>
  <c r="R6580" i="1" s="1"/>
  <c r="T6579" i="1"/>
  <c r="R6579" i="1" s="1"/>
  <c r="T6578" i="1"/>
  <c r="R6578" i="1" s="1"/>
  <c r="T6577" i="1"/>
  <c r="R6577" i="1" s="1"/>
  <c r="T6576" i="1"/>
  <c r="R6576" i="1" s="1"/>
  <c r="T6575" i="1"/>
  <c r="R6575" i="1" s="1"/>
  <c r="T6574" i="1"/>
  <c r="R6574" i="1" s="1"/>
  <c r="T6573" i="1"/>
  <c r="R6573" i="1" s="1"/>
  <c r="T6572" i="1"/>
  <c r="R6572" i="1" s="1"/>
  <c r="T6571" i="1"/>
  <c r="R6571" i="1" s="1"/>
  <c r="T6570" i="1"/>
  <c r="R6570" i="1" s="1"/>
  <c r="T6569" i="1"/>
  <c r="R6569" i="1" s="1"/>
  <c r="T6568" i="1"/>
  <c r="R6568" i="1" s="1"/>
  <c r="T6567" i="1"/>
  <c r="R6567" i="1" s="1"/>
  <c r="T6566" i="1"/>
  <c r="R6566" i="1" s="1"/>
  <c r="T6565" i="1"/>
  <c r="R6565" i="1" s="1"/>
  <c r="T6564" i="1"/>
  <c r="R6564" i="1" s="1"/>
  <c r="T6563" i="1"/>
  <c r="R6563" i="1" s="1"/>
  <c r="T6562" i="1"/>
  <c r="R6562" i="1" s="1"/>
  <c r="T6561" i="1"/>
  <c r="R6561" i="1" s="1"/>
  <c r="T6560" i="1"/>
  <c r="R6560" i="1" s="1"/>
  <c r="T6559" i="1"/>
  <c r="R6559" i="1" s="1"/>
  <c r="T6558" i="1"/>
  <c r="R6558" i="1" s="1"/>
  <c r="T6557" i="1"/>
  <c r="R6557" i="1" s="1"/>
  <c r="T6556" i="1"/>
  <c r="R6556" i="1" s="1"/>
  <c r="T6555" i="1"/>
  <c r="R6555" i="1" s="1"/>
  <c r="T6554" i="1"/>
  <c r="R6554" i="1" s="1"/>
  <c r="T6553" i="1"/>
  <c r="R6553" i="1" s="1"/>
  <c r="T6552" i="1"/>
  <c r="R6552" i="1" s="1"/>
  <c r="T6551" i="1"/>
  <c r="R6551" i="1" s="1"/>
  <c r="T6550" i="1"/>
  <c r="R6550" i="1" s="1"/>
  <c r="T6549" i="1"/>
  <c r="R6549" i="1" s="1"/>
  <c r="T6548" i="1"/>
  <c r="R6548" i="1" s="1"/>
  <c r="T6547" i="1"/>
  <c r="R6547" i="1" s="1"/>
  <c r="T6546" i="1"/>
  <c r="R6546" i="1" s="1"/>
  <c r="T6545" i="1"/>
  <c r="R6545" i="1" s="1"/>
  <c r="T6544" i="1"/>
  <c r="R6544" i="1" s="1"/>
  <c r="T6543" i="1"/>
  <c r="R6543" i="1" s="1"/>
  <c r="T6542" i="1"/>
  <c r="R6542" i="1" s="1"/>
  <c r="T6541" i="1"/>
  <c r="R6541" i="1" s="1"/>
  <c r="T6540" i="1"/>
  <c r="R6540" i="1" s="1"/>
  <c r="T6539" i="1"/>
  <c r="R6539" i="1" s="1"/>
  <c r="T6538" i="1"/>
  <c r="R6538" i="1" s="1"/>
  <c r="T6537" i="1"/>
  <c r="R6537" i="1" s="1"/>
  <c r="T6536" i="1"/>
  <c r="R6536" i="1" s="1"/>
  <c r="T6535" i="1"/>
  <c r="R6535" i="1" s="1"/>
  <c r="T6534" i="1"/>
  <c r="R6534" i="1" s="1"/>
  <c r="T6533" i="1"/>
  <c r="R6533" i="1" s="1"/>
  <c r="T6532" i="1"/>
  <c r="R6532" i="1" s="1"/>
  <c r="T6531" i="1"/>
  <c r="R6531" i="1" s="1"/>
  <c r="T6530" i="1"/>
  <c r="R6530" i="1" s="1"/>
  <c r="T6529" i="1"/>
  <c r="R6529" i="1" s="1"/>
  <c r="T6528" i="1"/>
  <c r="R6528" i="1" s="1"/>
  <c r="T6527" i="1"/>
  <c r="R6527" i="1" s="1"/>
  <c r="T6526" i="1"/>
  <c r="R6526" i="1" s="1"/>
  <c r="T6525" i="1"/>
  <c r="R6525" i="1" s="1"/>
  <c r="T6524" i="1"/>
  <c r="R6524" i="1" s="1"/>
  <c r="T6523" i="1"/>
  <c r="R6523" i="1" s="1"/>
  <c r="T6522" i="1"/>
  <c r="R6522" i="1" s="1"/>
  <c r="T6521" i="1"/>
  <c r="R6521" i="1" s="1"/>
  <c r="T6520" i="1"/>
  <c r="R6520" i="1" s="1"/>
  <c r="T6519" i="1"/>
  <c r="R6519" i="1" s="1"/>
  <c r="T6518" i="1"/>
  <c r="R6518" i="1" s="1"/>
  <c r="T6517" i="1"/>
  <c r="R6517" i="1" s="1"/>
  <c r="T6516" i="1"/>
  <c r="R6516" i="1" s="1"/>
  <c r="T6515" i="1"/>
  <c r="R6515" i="1" s="1"/>
  <c r="T6514" i="1"/>
  <c r="R6514" i="1" s="1"/>
  <c r="T6513" i="1"/>
  <c r="R6513" i="1" s="1"/>
  <c r="T6512" i="1"/>
  <c r="R6512" i="1" s="1"/>
  <c r="T6511" i="1"/>
  <c r="R6511" i="1" s="1"/>
  <c r="T6510" i="1"/>
  <c r="R6510" i="1" s="1"/>
  <c r="T6509" i="1"/>
  <c r="R6509" i="1" s="1"/>
  <c r="T6508" i="1"/>
  <c r="R6508" i="1" s="1"/>
  <c r="T6507" i="1"/>
  <c r="R6507" i="1" s="1"/>
  <c r="T6506" i="1"/>
  <c r="R6506" i="1" s="1"/>
  <c r="T6505" i="1"/>
  <c r="R6505" i="1" s="1"/>
  <c r="T6504" i="1"/>
  <c r="R6504" i="1" s="1"/>
  <c r="T6503" i="1"/>
  <c r="R6503" i="1" s="1"/>
  <c r="T6502" i="1"/>
  <c r="R6502" i="1" s="1"/>
  <c r="T6501" i="1"/>
  <c r="R6501" i="1" s="1"/>
  <c r="T6500" i="1"/>
  <c r="R6500" i="1" s="1"/>
  <c r="T6499" i="1"/>
  <c r="R6499" i="1" s="1"/>
  <c r="T6498" i="1"/>
  <c r="R6498" i="1" s="1"/>
  <c r="T6497" i="1"/>
  <c r="R6497" i="1" s="1"/>
  <c r="T6496" i="1"/>
  <c r="R6496" i="1" s="1"/>
  <c r="T6495" i="1"/>
  <c r="R6495" i="1" s="1"/>
  <c r="T6494" i="1"/>
  <c r="R6494" i="1" s="1"/>
  <c r="T6493" i="1"/>
  <c r="R6493" i="1" s="1"/>
  <c r="T6492" i="1"/>
  <c r="R6492" i="1" s="1"/>
  <c r="T6491" i="1"/>
  <c r="R6491" i="1" s="1"/>
  <c r="T6490" i="1"/>
  <c r="R6490" i="1" s="1"/>
  <c r="T6489" i="1"/>
  <c r="R6489" i="1" s="1"/>
  <c r="T6488" i="1"/>
  <c r="R6488" i="1" s="1"/>
  <c r="T6487" i="1"/>
  <c r="R6487" i="1" s="1"/>
  <c r="T6486" i="1"/>
  <c r="R6486" i="1" s="1"/>
  <c r="T6485" i="1"/>
  <c r="R6485" i="1" s="1"/>
  <c r="T6484" i="1"/>
  <c r="R6484" i="1" s="1"/>
  <c r="T6483" i="1"/>
  <c r="R6483" i="1" s="1"/>
  <c r="T6482" i="1"/>
  <c r="R6482" i="1" s="1"/>
  <c r="T6481" i="1"/>
  <c r="R6481" i="1" s="1"/>
  <c r="T6480" i="1"/>
  <c r="R6480" i="1" s="1"/>
  <c r="T6479" i="1"/>
  <c r="R6479" i="1" s="1"/>
  <c r="T6478" i="1"/>
  <c r="R6478" i="1" s="1"/>
  <c r="T6477" i="1"/>
  <c r="R6477" i="1" s="1"/>
  <c r="T6476" i="1"/>
  <c r="R6476" i="1" s="1"/>
  <c r="T6475" i="1"/>
  <c r="R6475" i="1" s="1"/>
  <c r="T6474" i="1"/>
  <c r="R6474" i="1" s="1"/>
  <c r="T6473" i="1"/>
  <c r="R6473" i="1" s="1"/>
  <c r="T6472" i="1"/>
  <c r="R6472" i="1" s="1"/>
  <c r="T6471" i="1"/>
  <c r="R6471" i="1" s="1"/>
  <c r="T6470" i="1"/>
  <c r="R6470" i="1" s="1"/>
  <c r="T6469" i="1"/>
  <c r="R6469" i="1" s="1"/>
  <c r="T6468" i="1"/>
  <c r="R6468" i="1" s="1"/>
  <c r="T6467" i="1"/>
  <c r="R6467" i="1" s="1"/>
  <c r="T6466" i="1"/>
  <c r="R6466" i="1" s="1"/>
  <c r="T6465" i="1"/>
  <c r="R6465" i="1" s="1"/>
  <c r="T6464" i="1"/>
  <c r="R6464" i="1" s="1"/>
  <c r="T6463" i="1"/>
  <c r="R6463" i="1" s="1"/>
  <c r="T6462" i="1"/>
  <c r="R6462" i="1" s="1"/>
  <c r="T6461" i="1"/>
  <c r="R6461" i="1" s="1"/>
  <c r="T6460" i="1"/>
  <c r="R6460" i="1" s="1"/>
  <c r="T6459" i="1"/>
  <c r="R6459" i="1" s="1"/>
  <c r="T6458" i="1"/>
  <c r="R6458" i="1" s="1"/>
  <c r="T6457" i="1"/>
  <c r="R6457" i="1" s="1"/>
  <c r="T6456" i="1"/>
  <c r="R6456" i="1" s="1"/>
  <c r="T6455" i="1"/>
  <c r="R6455" i="1" s="1"/>
  <c r="T6454" i="1"/>
  <c r="R6454" i="1" s="1"/>
  <c r="T6453" i="1"/>
  <c r="R6453" i="1" s="1"/>
  <c r="T6452" i="1"/>
  <c r="R6452" i="1" s="1"/>
  <c r="T6451" i="1"/>
  <c r="R6451" i="1" s="1"/>
  <c r="T6450" i="1"/>
  <c r="R6450" i="1" s="1"/>
  <c r="T6449" i="1"/>
  <c r="R6449" i="1" s="1"/>
  <c r="T6448" i="1"/>
  <c r="R6448" i="1" s="1"/>
  <c r="T6447" i="1"/>
  <c r="R6447" i="1" s="1"/>
  <c r="T6446" i="1"/>
  <c r="R6446" i="1" s="1"/>
  <c r="T6445" i="1"/>
  <c r="R6445" i="1" s="1"/>
  <c r="T6444" i="1"/>
  <c r="R6444" i="1" s="1"/>
  <c r="T6443" i="1"/>
  <c r="R6443" i="1" s="1"/>
  <c r="T6442" i="1"/>
  <c r="R6442" i="1" s="1"/>
  <c r="T6441" i="1"/>
  <c r="R6441" i="1" s="1"/>
  <c r="T6440" i="1"/>
  <c r="R6440" i="1" s="1"/>
  <c r="T6439" i="1"/>
  <c r="R6439" i="1" s="1"/>
  <c r="T6438" i="1"/>
  <c r="R6438" i="1" s="1"/>
  <c r="T6437" i="1"/>
  <c r="R6437" i="1" s="1"/>
  <c r="T6436" i="1"/>
  <c r="R6436" i="1" s="1"/>
  <c r="T6435" i="1"/>
  <c r="R6435" i="1" s="1"/>
  <c r="T6434" i="1"/>
  <c r="R6434" i="1" s="1"/>
  <c r="T6433" i="1"/>
  <c r="R6433" i="1" s="1"/>
  <c r="T6432" i="1"/>
  <c r="R6432" i="1" s="1"/>
  <c r="T6431" i="1"/>
  <c r="R6431" i="1" s="1"/>
  <c r="T6430" i="1"/>
  <c r="R6430" i="1" s="1"/>
  <c r="T6429" i="1"/>
  <c r="R6429" i="1" s="1"/>
  <c r="T6428" i="1"/>
  <c r="R6428" i="1" s="1"/>
  <c r="T6427" i="1"/>
  <c r="R6427" i="1" s="1"/>
  <c r="T6426" i="1"/>
  <c r="R6426" i="1" s="1"/>
  <c r="T6425" i="1"/>
  <c r="R6425" i="1" s="1"/>
  <c r="T6424" i="1"/>
  <c r="R6424" i="1" s="1"/>
  <c r="T6423" i="1"/>
  <c r="R6423" i="1" s="1"/>
  <c r="T6422" i="1"/>
  <c r="R6422" i="1" s="1"/>
  <c r="T6421" i="1"/>
  <c r="R6421" i="1" s="1"/>
  <c r="T6420" i="1"/>
  <c r="R6420" i="1" s="1"/>
  <c r="T6419" i="1"/>
  <c r="R6419" i="1" s="1"/>
  <c r="T6418" i="1"/>
  <c r="R6418" i="1" s="1"/>
  <c r="T6417" i="1"/>
  <c r="R6417" i="1" s="1"/>
  <c r="T6416" i="1"/>
  <c r="R6416" i="1" s="1"/>
  <c r="T6415" i="1"/>
  <c r="R6415" i="1" s="1"/>
  <c r="T6414" i="1"/>
  <c r="R6414" i="1" s="1"/>
  <c r="T6413" i="1"/>
  <c r="R6413" i="1" s="1"/>
  <c r="T6412" i="1"/>
  <c r="R6412" i="1" s="1"/>
  <c r="T6411" i="1"/>
  <c r="R6411" i="1" s="1"/>
  <c r="T6410" i="1"/>
  <c r="R6410" i="1" s="1"/>
  <c r="T6409" i="1"/>
  <c r="R6409" i="1" s="1"/>
  <c r="T6408" i="1"/>
  <c r="R6408" i="1" s="1"/>
  <c r="T6407" i="1"/>
  <c r="R6407" i="1" s="1"/>
  <c r="T6406" i="1"/>
  <c r="R6406" i="1" s="1"/>
  <c r="T6405" i="1"/>
  <c r="R6405" i="1" s="1"/>
  <c r="T6404" i="1"/>
  <c r="R6404" i="1" s="1"/>
  <c r="T6403" i="1"/>
  <c r="R6403" i="1" s="1"/>
  <c r="T6402" i="1"/>
  <c r="R6402" i="1" s="1"/>
  <c r="T6401" i="1"/>
  <c r="R6401" i="1" s="1"/>
  <c r="T6400" i="1"/>
  <c r="R6400" i="1" s="1"/>
  <c r="T6399" i="1"/>
  <c r="R6399" i="1" s="1"/>
  <c r="T6398" i="1"/>
  <c r="R6398" i="1" s="1"/>
  <c r="T6397" i="1"/>
  <c r="R6397" i="1" s="1"/>
  <c r="T6396" i="1"/>
  <c r="R6396" i="1" s="1"/>
  <c r="T6395" i="1"/>
  <c r="R6395" i="1" s="1"/>
  <c r="T6394" i="1"/>
  <c r="R6394" i="1" s="1"/>
  <c r="T6393" i="1"/>
  <c r="R6393" i="1" s="1"/>
  <c r="T6392" i="1"/>
  <c r="R6392" i="1" s="1"/>
  <c r="T6391" i="1"/>
  <c r="R6391" i="1" s="1"/>
  <c r="T6390" i="1"/>
  <c r="R6390" i="1" s="1"/>
  <c r="T6389" i="1"/>
  <c r="R6389" i="1" s="1"/>
  <c r="T6388" i="1"/>
  <c r="R6388" i="1" s="1"/>
  <c r="T6387" i="1"/>
  <c r="R6387" i="1" s="1"/>
  <c r="T6386" i="1"/>
  <c r="R6386" i="1" s="1"/>
  <c r="T6385" i="1"/>
  <c r="R6385" i="1" s="1"/>
  <c r="T6384" i="1"/>
  <c r="R6384" i="1" s="1"/>
  <c r="T6383" i="1"/>
  <c r="R6383" i="1" s="1"/>
  <c r="T6382" i="1"/>
  <c r="R6382" i="1" s="1"/>
  <c r="T6381" i="1"/>
  <c r="R6381" i="1" s="1"/>
  <c r="T6380" i="1"/>
  <c r="R6380" i="1" s="1"/>
  <c r="T6379" i="1"/>
  <c r="R6379" i="1" s="1"/>
  <c r="T6378" i="1"/>
  <c r="R6378" i="1" s="1"/>
  <c r="T6377" i="1"/>
  <c r="R6377" i="1" s="1"/>
  <c r="T6376" i="1"/>
  <c r="R6376" i="1" s="1"/>
  <c r="T6375" i="1"/>
  <c r="R6375" i="1" s="1"/>
  <c r="T6374" i="1"/>
  <c r="R6374" i="1" s="1"/>
  <c r="T6373" i="1"/>
  <c r="R6373" i="1" s="1"/>
  <c r="T6372" i="1"/>
  <c r="R6372" i="1" s="1"/>
  <c r="T6371" i="1"/>
  <c r="R6371" i="1" s="1"/>
  <c r="T6370" i="1"/>
  <c r="R6370" i="1" s="1"/>
  <c r="T6369" i="1"/>
  <c r="R6369" i="1" s="1"/>
  <c r="T6368" i="1"/>
  <c r="R6368" i="1" s="1"/>
  <c r="T6367" i="1"/>
  <c r="R6367" i="1" s="1"/>
  <c r="T6366" i="1"/>
  <c r="R6366" i="1" s="1"/>
  <c r="T6365" i="1"/>
  <c r="R6365" i="1" s="1"/>
  <c r="T6364" i="1"/>
  <c r="R6364" i="1" s="1"/>
  <c r="T6363" i="1"/>
  <c r="R6363" i="1" s="1"/>
  <c r="T6362" i="1"/>
  <c r="R6362" i="1" s="1"/>
  <c r="T6361" i="1"/>
  <c r="R6361" i="1" s="1"/>
  <c r="T6360" i="1"/>
  <c r="R6360" i="1" s="1"/>
  <c r="T6359" i="1"/>
  <c r="R6359" i="1" s="1"/>
  <c r="T6358" i="1"/>
  <c r="R6358" i="1" s="1"/>
  <c r="T6357" i="1"/>
  <c r="R6357" i="1" s="1"/>
  <c r="T6356" i="1"/>
  <c r="R6356" i="1" s="1"/>
  <c r="T6355" i="1"/>
  <c r="R6355" i="1" s="1"/>
  <c r="T6354" i="1"/>
  <c r="R6354" i="1" s="1"/>
  <c r="T6353" i="1"/>
  <c r="R6353" i="1" s="1"/>
  <c r="T6352" i="1"/>
  <c r="R6352" i="1" s="1"/>
  <c r="T6351" i="1"/>
  <c r="R6351" i="1" s="1"/>
  <c r="T6350" i="1"/>
  <c r="R6350" i="1" s="1"/>
  <c r="T6349" i="1"/>
  <c r="R6349" i="1" s="1"/>
  <c r="T6348" i="1"/>
  <c r="R6348" i="1" s="1"/>
  <c r="T6347" i="1"/>
  <c r="R6347" i="1" s="1"/>
  <c r="T6346" i="1"/>
  <c r="R6346" i="1" s="1"/>
  <c r="T6345" i="1"/>
  <c r="R6345" i="1" s="1"/>
  <c r="T6344" i="1"/>
  <c r="R6344" i="1" s="1"/>
  <c r="T6343" i="1"/>
  <c r="R6343" i="1" s="1"/>
  <c r="T6342" i="1"/>
  <c r="R6342" i="1" s="1"/>
  <c r="T6341" i="1"/>
  <c r="R6341" i="1" s="1"/>
  <c r="T6340" i="1"/>
  <c r="R6340" i="1" s="1"/>
  <c r="T6339" i="1"/>
  <c r="R6339" i="1" s="1"/>
  <c r="T6338" i="1"/>
  <c r="R6338" i="1" s="1"/>
  <c r="T6337" i="1"/>
  <c r="R6337" i="1" s="1"/>
  <c r="T6336" i="1"/>
  <c r="R6336" i="1" s="1"/>
  <c r="T6335" i="1"/>
  <c r="R6335" i="1" s="1"/>
  <c r="T6334" i="1"/>
  <c r="R6334" i="1" s="1"/>
  <c r="T6333" i="1"/>
  <c r="R6333" i="1" s="1"/>
  <c r="T6332" i="1"/>
  <c r="R6332" i="1" s="1"/>
  <c r="T6331" i="1"/>
  <c r="R6331" i="1" s="1"/>
  <c r="T6330" i="1"/>
  <c r="R6330" i="1" s="1"/>
  <c r="T6329" i="1"/>
  <c r="R6329" i="1" s="1"/>
  <c r="T6328" i="1"/>
  <c r="R6328" i="1" s="1"/>
  <c r="T6327" i="1"/>
  <c r="R6327" i="1" s="1"/>
  <c r="T6326" i="1"/>
  <c r="R6326" i="1" s="1"/>
  <c r="T6325" i="1"/>
  <c r="R6325" i="1" s="1"/>
  <c r="T6324" i="1"/>
  <c r="R6324" i="1" s="1"/>
  <c r="T6323" i="1"/>
  <c r="R6323" i="1" s="1"/>
  <c r="T6322" i="1"/>
  <c r="R6322" i="1" s="1"/>
  <c r="T6321" i="1"/>
  <c r="R6321" i="1" s="1"/>
  <c r="T6320" i="1"/>
  <c r="R6320" i="1" s="1"/>
  <c r="T6319" i="1"/>
  <c r="R6319" i="1" s="1"/>
  <c r="T6318" i="1"/>
  <c r="R6318" i="1" s="1"/>
  <c r="T6317" i="1"/>
  <c r="R6317" i="1" s="1"/>
  <c r="T6316" i="1"/>
  <c r="R6316" i="1" s="1"/>
  <c r="T6315" i="1"/>
  <c r="R6315" i="1" s="1"/>
  <c r="T6314" i="1"/>
  <c r="R6314" i="1" s="1"/>
  <c r="T6313" i="1"/>
  <c r="R6313" i="1" s="1"/>
  <c r="T6312" i="1"/>
  <c r="R6312" i="1" s="1"/>
  <c r="T6311" i="1"/>
  <c r="R6311" i="1" s="1"/>
  <c r="T6310" i="1"/>
  <c r="R6310" i="1" s="1"/>
  <c r="T6309" i="1"/>
  <c r="R6309" i="1" s="1"/>
  <c r="T6308" i="1"/>
  <c r="R6308" i="1" s="1"/>
  <c r="T6307" i="1"/>
  <c r="R6307" i="1" s="1"/>
  <c r="T6306" i="1"/>
  <c r="R6306" i="1" s="1"/>
  <c r="T6305" i="1"/>
  <c r="R6305" i="1" s="1"/>
  <c r="T6304" i="1"/>
  <c r="R6304" i="1" s="1"/>
  <c r="T6303" i="1"/>
  <c r="R6303" i="1" s="1"/>
  <c r="T6302" i="1"/>
  <c r="R6302" i="1" s="1"/>
  <c r="T6301" i="1"/>
  <c r="R6301" i="1" s="1"/>
  <c r="T6300" i="1"/>
  <c r="R6300" i="1" s="1"/>
  <c r="T6299" i="1"/>
  <c r="R6299" i="1" s="1"/>
  <c r="T6298" i="1"/>
  <c r="R6298" i="1" s="1"/>
  <c r="T6297" i="1"/>
  <c r="R6297" i="1" s="1"/>
  <c r="T6296" i="1"/>
  <c r="R6296" i="1" s="1"/>
  <c r="T6295" i="1"/>
  <c r="R6295" i="1" s="1"/>
  <c r="T6294" i="1"/>
  <c r="R6294" i="1" s="1"/>
  <c r="T6293" i="1"/>
  <c r="R6293" i="1" s="1"/>
  <c r="T6292" i="1"/>
  <c r="R6292" i="1" s="1"/>
  <c r="T6291" i="1"/>
  <c r="R6291" i="1" s="1"/>
  <c r="T6290" i="1"/>
  <c r="R6290" i="1" s="1"/>
  <c r="T6289" i="1"/>
  <c r="R6289" i="1" s="1"/>
  <c r="T6288" i="1"/>
  <c r="R6288" i="1" s="1"/>
  <c r="T6287" i="1"/>
  <c r="R6287" i="1" s="1"/>
  <c r="T6286" i="1"/>
  <c r="R6286" i="1" s="1"/>
  <c r="T6285" i="1"/>
  <c r="R6285" i="1" s="1"/>
  <c r="T6284" i="1"/>
  <c r="R6284" i="1" s="1"/>
  <c r="T6283" i="1"/>
  <c r="R6283" i="1" s="1"/>
  <c r="T6282" i="1"/>
  <c r="R6282" i="1" s="1"/>
  <c r="T6281" i="1"/>
  <c r="R6281" i="1" s="1"/>
  <c r="T6280" i="1"/>
  <c r="R6280" i="1" s="1"/>
  <c r="T6279" i="1"/>
  <c r="R6279" i="1" s="1"/>
  <c r="T6278" i="1"/>
  <c r="R6278" i="1" s="1"/>
  <c r="T6277" i="1"/>
  <c r="R6277" i="1" s="1"/>
  <c r="T6276" i="1"/>
  <c r="R6276" i="1" s="1"/>
  <c r="T6275" i="1"/>
  <c r="R6275" i="1" s="1"/>
  <c r="T6274" i="1"/>
  <c r="R6274" i="1" s="1"/>
  <c r="T6273" i="1"/>
  <c r="R6273" i="1" s="1"/>
  <c r="T6272" i="1"/>
  <c r="R6272" i="1" s="1"/>
  <c r="T6271" i="1"/>
  <c r="R6271" i="1" s="1"/>
  <c r="T6270" i="1"/>
  <c r="R6270" i="1" s="1"/>
  <c r="T6269" i="1"/>
  <c r="R6269" i="1" s="1"/>
  <c r="T6268" i="1"/>
  <c r="R6268" i="1" s="1"/>
  <c r="T6267" i="1"/>
  <c r="R6267" i="1" s="1"/>
  <c r="T6266" i="1"/>
  <c r="R6266" i="1" s="1"/>
  <c r="T6265" i="1"/>
  <c r="R6265" i="1" s="1"/>
  <c r="T6264" i="1"/>
  <c r="R6264" i="1" s="1"/>
  <c r="T6263" i="1"/>
  <c r="R6263" i="1" s="1"/>
  <c r="T6262" i="1"/>
  <c r="R6262" i="1" s="1"/>
  <c r="T6261" i="1"/>
  <c r="R6261" i="1" s="1"/>
  <c r="T6260" i="1"/>
  <c r="R6260" i="1" s="1"/>
  <c r="T6259" i="1"/>
  <c r="R6259" i="1" s="1"/>
  <c r="T6258" i="1"/>
  <c r="R6258" i="1" s="1"/>
  <c r="T6257" i="1"/>
  <c r="R6257" i="1" s="1"/>
  <c r="T6256" i="1"/>
  <c r="R6256" i="1" s="1"/>
  <c r="T6255" i="1"/>
  <c r="R6255" i="1" s="1"/>
  <c r="T6254" i="1"/>
  <c r="R6254" i="1" s="1"/>
  <c r="T6253" i="1"/>
  <c r="R6253" i="1" s="1"/>
  <c r="T6252" i="1"/>
  <c r="R6252" i="1" s="1"/>
  <c r="T6251" i="1"/>
  <c r="R6251" i="1" s="1"/>
  <c r="T6250" i="1"/>
  <c r="R6250" i="1" s="1"/>
  <c r="T6249" i="1"/>
  <c r="R6249" i="1" s="1"/>
  <c r="T6248" i="1"/>
  <c r="R6248" i="1" s="1"/>
  <c r="T6247" i="1"/>
  <c r="R6247" i="1" s="1"/>
  <c r="T6246" i="1"/>
  <c r="R6246" i="1" s="1"/>
  <c r="T6245" i="1"/>
  <c r="R6245" i="1" s="1"/>
  <c r="T6244" i="1"/>
  <c r="R6244" i="1" s="1"/>
  <c r="T6243" i="1"/>
  <c r="R6243" i="1" s="1"/>
  <c r="T6242" i="1"/>
  <c r="R6242" i="1" s="1"/>
  <c r="T6241" i="1"/>
  <c r="R6241" i="1" s="1"/>
  <c r="T6240" i="1"/>
  <c r="R6240" i="1" s="1"/>
  <c r="T6239" i="1"/>
  <c r="R6239" i="1" s="1"/>
  <c r="T6238" i="1"/>
  <c r="R6238" i="1" s="1"/>
  <c r="T6237" i="1"/>
  <c r="R6237" i="1" s="1"/>
  <c r="T6236" i="1"/>
  <c r="R6236" i="1" s="1"/>
  <c r="T6235" i="1"/>
  <c r="R6235" i="1" s="1"/>
  <c r="T6234" i="1"/>
  <c r="R6234" i="1" s="1"/>
  <c r="T6233" i="1"/>
  <c r="R6233" i="1" s="1"/>
  <c r="T6232" i="1"/>
  <c r="R6232" i="1" s="1"/>
  <c r="T6231" i="1"/>
  <c r="R6231" i="1" s="1"/>
  <c r="T6230" i="1"/>
  <c r="R6230" i="1" s="1"/>
  <c r="T6229" i="1"/>
  <c r="R6229" i="1" s="1"/>
  <c r="T6228" i="1"/>
  <c r="R6228" i="1" s="1"/>
  <c r="T6227" i="1"/>
  <c r="R6227" i="1" s="1"/>
  <c r="T6226" i="1"/>
  <c r="R6226" i="1" s="1"/>
  <c r="T6225" i="1"/>
  <c r="R6225" i="1" s="1"/>
  <c r="T6224" i="1"/>
  <c r="R6224" i="1" s="1"/>
  <c r="T6223" i="1"/>
  <c r="R6223" i="1" s="1"/>
  <c r="T6222" i="1"/>
  <c r="R6222" i="1" s="1"/>
  <c r="T6221" i="1"/>
  <c r="R6221" i="1" s="1"/>
  <c r="T6220" i="1"/>
  <c r="R6220" i="1" s="1"/>
  <c r="T6219" i="1"/>
  <c r="R6219" i="1" s="1"/>
  <c r="T6218" i="1"/>
  <c r="R6218" i="1" s="1"/>
  <c r="T6217" i="1"/>
  <c r="R6217" i="1" s="1"/>
  <c r="T6216" i="1"/>
  <c r="R6216" i="1" s="1"/>
  <c r="T6215" i="1"/>
  <c r="R6215" i="1" s="1"/>
  <c r="T6214" i="1"/>
  <c r="R6214" i="1" s="1"/>
  <c r="T6213" i="1"/>
  <c r="R6213" i="1" s="1"/>
  <c r="T6212" i="1"/>
  <c r="R6212" i="1" s="1"/>
  <c r="T6211" i="1"/>
  <c r="R6211" i="1" s="1"/>
  <c r="T6210" i="1"/>
  <c r="R6210" i="1" s="1"/>
  <c r="T6209" i="1"/>
  <c r="R6209" i="1" s="1"/>
  <c r="T6208" i="1"/>
  <c r="R6208" i="1" s="1"/>
  <c r="T6207" i="1"/>
  <c r="R6207" i="1" s="1"/>
  <c r="T6206" i="1"/>
  <c r="R6206" i="1" s="1"/>
  <c r="T6205" i="1"/>
  <c r="R6205" i="1" s="1"/>
  <c r="T6204" i="1"/>
  <c r="R6204" i="1" s="1"/>
  <c r="T6203" i="1"/>
  <c r="R6203" i="1" s="1"/>
  <c r="T6202" i="1"/>
  <c r="R6202" i="1" s="1"/>
  <c r="T6201" i="1"/>
  <c r="R6201" i="1" s="1"/>
  <c r="T6200" i="1"/>
  <c r="R6200" i="1" s="1"/>
  <c r="T6199" i="1"/>
  <c r="R6199" i="1" s="1"/>
  <c r="T6198" i="1"/>
  <c r="R6198" i="1" s="1"/>
  <c r="T6197" i="1"/>
  <c r="R6197" i="1" s="1"/>
  <c r="T6196" i="1"/>
  <c r="R6196" i="1" s="1"/>
  <c r="T6195" i="1"/>
  <c r="R6195" i="1" s="1"/>
  <c r="T6194" i="1"/>
  <c r="R6194" i="1" s="1"/>
  <c r="T6193" i="1"/>
  <c r="R6193" i="1" s="1"/>
  <c r="T6192" i="1"/>
  <c r="R6192" i="1" s="1"/>
  <c r="T6191" i="1"/>
  <c r="R6191" i="1" s="1"/>
  <c r="T6190" i="1"/>
  <c r="R6190" i="1" s="1"/>
  <c r="T6189" i="1"/>
  <c r="R6189" i="1" s="1"/>
  <c r="T6188" i="1"/>
  <c r="R6188" i="1" s="1"/>
  <c r="T6187" i="1"/>
  <c r="R6187" i="1" s="1"/>
  <c r="T6186" i="1"/>
  <c r="R6186" i="1" s="1"/>
  <c r="T6185" i="1"/>
  <c r="R6185" i="1" s="1"/>
  <c r="T6184" i="1"/>
  <c r="R6184" i="1" s="1"/>
  <c r="T6183" i="1"/>
  <c r="R6183" i="1" s="1"/>
  <c r="T6182" i="1"/>
  <c r="R6182" i="1" s="1"/>
  <c r="T6181" i="1"/>
  <c r="R6181" i="1" s="1"/>
  <c r="T6180" i="1"/>
  <c r="R6180" i="1" s="1"/>
  <c r="T6179" i="1"/>
  <c r="R6179" i="1" s="1"/>
  <c r="T6178" i="1"/>
  <c r="R6178" i="1" s="1"/>
  <c r="T6177" i="1"/>
  <c r="R6177" i="1" s="1"/>
  <c r="T6176" i="1"/>
  <c r="R6176" i="1" s="1"/>
  <c r="T6175" i="1"/>
  <c r="R6175" i="1" s="1"/>
  <c r="T6174" i="1"/>
  <c r="R6174" i="1" s="1"/>
  <c r="T6173" i="1"/>
  <c r="R6173" i="1" s="1"/>
  <c r="T6172" i="1"/>
  <c r="R6172" i="1" s="1"/>
  <c r="T6171" i="1"/>
  <c r="R6171" i="1" s="1"/>
  <c r="T6170" i="1"/>
  <c r="R6170" i="1" s="1"/>
  <c r="T6169" i="1"/>
  <c r="R6169" i="1" s="1"/>
  <c r="T6168" i="1"/>
  <c r="R6168" i="1" s="1"/>
  <c r="T6167" i="1"/>
  <c r="R6167" i="1" s="1"/>
  <c r="T6166" i="1"/>
  <c r="R6166" i="1" s="1"/>
  <c r="T6165" i="1"/>
  <c r="R6165" i="1" s="1"/>
  <c r="T6164" i="1"/>
  <c r="R6164" i="1" s="1"/>
  <c r="T6163" i="1"/>
  <c r="R6163" i="1" s="1"/>
  <c r="T6162" i="1"/>
  <c r="R6162" i="1" s="1"/>
  <c r="T6161" i="1"/>
  <c r="R6161" i="1" s="1"/>
  <c r="T6160" i="1"/>
  <c r="R6160" i="1" s="1"/>
  <c r="T6159" i="1"/>
  <c r="R6159" i="1" s="1"/>
  <c r="T6158" i="1"/>
  <c r="R6158" i="1" s="1"/>
  <c r="T6157" i="1"/>
  <c r="R6157" i="1" s="1"/>
  <c r="T6156" i="1"/>
  <c r="R6156" i="1" s="1"/>
  <c r="T6155" i="1"/>
  <c r="R6155" i="1" s="1"/>
  <c r="T6154" i="1"/>
  <c r="R6154" i="1" s="1"/>
  <c r="T6153" i="1"/>
  <c r="R6153" i="1" s="1"/>
  <c r="T6152" i="1"/>
  <c r="R6152" i="1" s="1"/>
  <c r="T6151" i="1"/>
  <c r="R6151" i="1" s="1"/>
  <c r="T6150" i="1"/>
  <c r="R6150" i="1" s="1"/>
  <c r="T6149" i="1"/>
  <c r="R6149" i="1" s="1"/>
  <c r="T6148" i="1"/>
  <c r="R6148" i="1" s="1"/>
  <c r="T6147" i="1"/>
  <c r="R6147" i="1" s="1"/>
  <c r="T6146" i="1"/>
  <c r="R6146" i="1" s="1"/>
  <c r="T6145" i="1"/>
  <c r="R6145" i="1" s="1"/>
  <c r="T6144" i="1"/>
  <c r="R6144" i="1" s="1"/>
  <c r="T6143" i="1"/>
  <c r="R6143" i="1" s="1"/>
  <c r="T6142" i="1"/>
  <c r="R6142" i="1" s="1"/>
  <c r="T6141" i="1"/>
  <c r="R6141" i="1" s="1"/>
  <c r="T6140" i="1"/>
  <c r="R6140" i="1" s="1"/>
  <c r="T6139" i="1"/>
  <c r="R6139" i="1" s="1"/>
  <c r="T6138" i="1"/>
  <c r="R6138" i="1" s="1"/>
  <c r="T6137" i="1"/>
  <c r="R6137" i="1" s="1"/>
  <c r="T6136" i="1"/>
  <c r="R6136" i="1" s="1"/>
  <c r="T6135" i="1"/>
  <c r="R6135" i="1" s="1"/>
  <c r="T6134" i="1"/>
  <c r="R6134" i="1" s="1"/>
  <c r="T6133" i="1"/>
  <c r="R6133" i="1" s="1"/>
  <c r="T6132" i="1"/>
  <c r="R6132" i="1" s="1"/>
  <c r="T6131" i="1"/>
  <c r="R6131" i="1" s="1"/>
  <c r="T6130" i="1"/>
  <c r="R6130" i="1" s="1"/>
  <c r="T6129" i="1"/>
  <c r="R6129" i="1" s="1"/>
  <c r="T6128" i="1"/>
  <c r="R6128" i="1" s="1"/>
  <c r="T6127" i="1"/>
  <c r="R6127" i="1" s="1"/>
  <c r="T6126" i="1"/>
  <c r="R6126" i="1" s="1"/>
  <c r="T6125" i="1"/>
  <c r="R6125" i="1" s="1"/>
  <c r="T6124" i="1"/>
  <c r="R6124" i="1" s="1"/>
  <c r="T6123" i="1"/>
  <c r="R6123" i="1" s="1"/>
  <c r="T6122" i="1"/>
  <c r="R6122" i="1" s="1"/>
  <c r="T6121" i="1"/>
  <c r="R6121" i="1" s="1"/>
  <c r="T6120" i="1"/>
  <c r="R6120" i="1" s="1"/>
  <c r="T6119" i="1"/>
  <c r="R6119" i="1" s="1"/>
  <c r="T6118" i="1"/>
  <c r="R6118" i="1" s="1"/>
  <c r="T6117" i="1"/>
  <c r="R6117" i="1" s="1"/>
  <c r="T6116" i="1"/>
  <c r="R6116" i="1" s="1"/>
  <c r="T6115" i="1"/>
  <c r="R6115" i="1" s="1"/>
  <c r="T6114" i="1"/>
  <c r="R6114" i="1" s="1"/>
  <c r="T6113" i="1"/>
  <c r="R6113" i="1" s="1"/>
  <c r="T6112" i="1"/>
  <c r="R6112" i="1" s="1"/>
  <c r="T6111" i="1"/>
  <c r="R6111" i="1" s="1"/>
  <c r="T6110" i="1"/>
  <c r="R6110" i="1" s="1"/>
  <c r="T6109" i="1"/>
  <c r="R6109" i="1" s="1"/>
  <c r="T6108" i="1"/>
  <c r="R6108" i="1" s="1"/>
  <c r="T6107" i="1"/>
  <c r="R6107" i="1" s="1"/>
  <c r="T6106" i="1"/>
  <c r="R6106" i="1" s="1"/>
  <c r="T6105" i="1"/>
  <c r="R6105" i="1" s="1"/>
  <c r="T6104" i="1"/>
  <c r="R6104" i="1" s="1"/>
  <c r="T6103" i="1"/>
  <c r="R6103" i="1" s="1"/>
  <c r="T6102" i="1"/>
  <c r="R6102" i="1" s="1"/>
  <c r="T6101" i="1"/>
  <c r="R6101" i="1" s="1"/>
  <c r="T6100" i="1"/>
  <c r="R6100" i="1" s="1"/>
  <c r="T6099" i="1"/>
  <c r="R6099" i="1" s="1"/>
  <c r="T6098" i="1"/>
  <c r="R6098" i="1" s="1"/>
  <c r="T6097" i="1"/>
  <c r="R6097" i="1" s="1"/>
  <c r="T6096" i="1"/>
  <c r="R6096" i="1" s="1"/>
  <c r="T6095" i="1"/>
  <c r="R6095" i="1" s="1"/>
  <c r="T6094" i="1"/>
  <c r="R6094" i="1" s="1"/>
  <c r="T6093" i="1"/>
  <c r="R6093" i="1" s="1"/>
  <c r="T6092" i="1"/>
  <c r="R6092" i="1" s="1"/>
  <c r="T6091" i="1"/>
  <c r="R6091" i="1" s="1"/>
  <c r="T6090" i="1"/>
  <c r="R6090" i="1" s="1"/>
  <c r="T6089" i="1"/>
  <c r="R6089" i="1" s="1"/>
  <c r="T6088" i="1"/>
  <c r="R6088" i="1" s="1"/>
  <c r="T6087" i="1"/>
  <c r="R6087" i="1" s="1"/>
  <c r="T6086" i="1"/>
  <c r="R6086" i="1" s="1"/>
  <c r="T6085" i="1"/>
  <c r="R6085" i="1" s="1"/>
  <c r="T6084" i="1"/>
  <c r="R6084" i="1" s="1"/>
  <c r="T6083" i="1"/>
  <c r="R6083" i="1" s="1"/>
  <c r="T6082" i="1"/>
  <c r="R6082" i="1" s="1"/>
  <c r="T6081" i="1"/>
  <c r="R6081" i="1" s="1"/>
  <c r="T6080" i="1"/>
  <c r="R6080" i="1" s="1"/>
  <c r="T6079" i="1"/>
  <c r="R6079" i="1" s="1"/>
  <c r="T6078" i="1"/>
  <c r="R6078" i="1" s="1"/>
  <c r="T6077" i="1"/>
  <c r="R6077" i="1" s="1"/>
  <c r="T6076" i="1"/>
  <c r="R6076" i="1" s="1"/>
  <c r="T6075" i="1"/>
  <c r="R6075" i="1" s="1"/>
  <c r="T6074" i="1"/>
  <c r="R6074" i="1" s="1"/>
  <c r="T6073" i="1"/>
  <c r="R6073" i="1" s="1"/>
  <c r="T6072" i="1"/>
  <c r="R6072" i="1" s="1"/>
  <c r="T6071" i="1"/>
  <c r="R6071" i="1" s="1"/>
  <c r="T6070" i="1"/>
  <c r="R6070" i="1" s="1"/>
  <c r="T6069" i="1"/>
  <c r="R6069" i="1" s="1"/>
  <c r="T6068" i="1"/>
  <c r="R6068" i="1" s="1"/>
  <c r="T6067" i="1"/>
  <c r="R6067" i="1" s="1"/>
  <c r="T6066" i="1"/>
  <c r="R6066" i="1" s="1"/>
  <c r="T6065" i="1"/>
  <c r="R6065" i="1" s="1"/>
  <c r="T6064" i="1"/>
  <c r="R6064" i="1" s="1"/>
  <c r="T6063" i="1"/>
  <c r="R6063" i="1" s="1"/>
  <c r="T6062" i="1"/>
  <c r="R6062" i="1" s="1"/>
  <c r="T6061" i="1"/>
  <c r="R6061" i="1" s="1"/>
  <c r="T6060" i="1"/>
  <c r="R6060" i="1" s="1"/>
  <c r="T6059" i="1"/>
  <c r="R6059" i="1" s="1"/>
  <c r="T6058" i="1"/>
  <c r="R6058" i="1" s="1"/>
  <c r="T6057" i="1"/>
  <c r="R6057" i="1" s="1"/>
  <c r="T6056" i="1"/>
  <c r="R6056" i="1" s="1"/>
  <c r="T6055" i="1"/>
  <c r="R6055" i="1" s="1"/>
  <c r="T6054" i="1"/>
  <c r="R6054" i="1" s="1"/>
  <c r="T6053" i="1"/>
  <c r="R6053" i="1" s="1"/>
  <c r="T6052" i="1"/>
  <c r="R6052" i="1" s="1"/>
  <c r="T6051" i="1"/>
  <c r="R6051" i="1" s="1"/>
  <c r="T6050" i="1"/>
  <c r="R6050" i="1" s="1"/>
  <c r="T6049" i="1"/>
  <c r="R6049" i="1" s="1"/>
  <c r="T6048" i="1"/>
  <c r="R6048" i="1" s="1"/>
  <c r="T6047" i="1"/>
  <c r="R6047" i="1" s="1"/>
  <c r="T6046" i="1"/>
  <c r="R6046" i="1" s="1"/>
  <c r="T6045" i="1"/>
  <c r="R6045" i="1" s="1"/>
  <c r="T6044" i="1"/>
  <c r="R6044" i="1" s="1"/>
  <c r="T6043" i="1"/>
  <c r="R6043" i="1" s="1"/>
  <c r="T6042" i="1"/>
  <c r="R6042" i="1" s="1"/>
  <c r="T6041" i="1"/>
  <c r="R6041" i="1" s="1"/>
  <c r="T6040" i="1"/>
  <c r="R6040" i="1" s="1"/>
  <c r="T6039" i="1"/>
  <c r="R6039" i="1" s="1"/>
  <c r="T6038" i="1"/>
  <c r="R6038" i="1" s="1"/>
  <c r="T6037" i="1"/>
  <c r="R6037" i="1" s="1"/>
  <c r="T6036" i="1"/>
  <c r="R6036" i="1" s="1"/>
  <c r="T6035" i="1"/>
  <c r="R6035" i="1" s="1"/>
  <c r="T6034" i="1"/>
  <c r="R6034" i="1" s="1"/>
  <c r="T6033" i="1"/>
  <c r="R6033" i="1" s="1"/>
  <c r="T6032" i="1"/>
  <c r="R6032" i="1" s="1"/>
  <c r="T6031" i="1"/>
  <c r="R6031" i="1" s="1"/>
  <c r="T6030" i="1"/>
  <c r="R6030" i="1" s="1"/>
  <c r="T6029" i="1"/>
  <c r="R6029" i="1" s="1"/>
  <c r="T6028" i="1"/>
  <c r="R6028" i="1" s="1"/>
  <c r="T6027" i="1"/>
  <c r="R6027" i="1" s="1"/>
  <c r="T6026" i="1"/>
  <c r="R6026" i="1" s="1"/>
  <c r="T6025" i="1"/>
  <c r="R6025" i="1" s="1"/>
  <c r="T6024" i="1"/>
  <c r="R6024" i="1" s="1"/>
  <c r="T6023" i="1"/>
  <c r="R6023" i="1" s="1"/>
  <c r="T6022" i="1"/>
  <c r="R6022" i="1" s="1"/>
  <c r="T6021" i="1"/>
  <c r="R6021" i="1" s="1"/>
  <c r="T6020" i="1"/>
  <c r="R6020" i="1" s="1"/>
  <c r="T6019" i="1"/>
  <c r="R6019" i="1" s="1"/>
  <c r="T6018" i="1"/>
  <c r="R6018" i="1" s="1"/>
  <c r="T6017" i="1"/>
  <c r="R6017" i="1" s="1"/>
  <c r="T6016" i="1"/>
  <c r="R6016" i="1" s="1"/>
  <c r="T6015" i="1"/>
  <c r="R6015" i="1" s="1"/>
  <c r="T6014" i="1"/>
  <c r="R6014" i="1" s="1"/>
  <c r="T6013" i="1"/>
  <c r="R6013" i="1" s="1"/>
  <c r="T6012" i="1"/>
  <c r="R6012" i="1" s="1"/>
  <c r="T6011" i="1"/>
  <c r="R6011" i="1" s="1"/>
  <c r="T6010" i="1"/>
  <c r="R6010" i="1" s="1"/>
  <c r="T6009" i="1"/>
  <c r="R6009" i="1" s="1"/>
  <c r="T6008" i="1"/>
  <c r="R6008" i="1" s="1"/>
  <c r="T6007" i="1"/>
  <c r="R6007" i="1" s="1"/>
  <c r="T6006" i="1"/>
  <c r="R6006" i="1" s="1"/>
  <c r="T6005" i="1"/>
  <c r="R6005" i="1" s="1"/>
  <c r="T6004" i="1"/>
  <c r="R6004" i="1" s="1"/>
  <c r="T6003" i="1"/>
  <c r="R6003" i="1" s="1"/>
  <c r="T6002" i="1"/>
  <c r="R6002" i="1" s="1"/>
  <c r="T6001" i="1"/>
  <c r="R6001" i="1" s="1"/>
  <c r="T6000" i="1"/>
  <c r="R6000" i="1" s="1"/>
  <c r="T5999" i="1"/>
  <c r="R5999" i="1" s="1"/>
  <c r="T5998" i="1"/>
  <c r="R5998" i="1" s="1"/>
  <c r="T5997" i="1"/>
  <c r="R5997" i="1" s="1"/>
  <c r="T5996" i="1"/>
  <c r="R5996" i="1" s="1"/>
  <c r="T5995" i="1"/>
  <c r="R5995" i="1" s="1"/>
  <c r="T5994" i="1"/>
  <c r="R5994" i="1" s="1"/>
  <c r="T5993" i="1"/>
  <c r="R5993" i="1" s="1"/>
  <c r="T5992" i="1"/>
  <c r="R5992" i="1" s="1"/>
  <c r="T5991" i="1"/>
  <c r="R5991" i="1" s="1"/>
  <c r="T5990" i="1"/>
  <c r="R5990" i="1" s="1"/>
  <c r="T5989" i="1"/>
  <c r="R5989" i="1" s="1"/>
  <c r="T5988" i="1"/>
  <c r="R5988" i="1" s="1"/>
  <c r="T5987" i="1"/>
  <c r="R5987" i="1" s="1"/>
  <c r="T5986" i="1"/>
  <c r="R5986" i="1" s="1"/>
  <c r="T5985" i="1"/>
  <c r="R5985" i="1" s="1"/>
  <c r="T5984" i="1"/>
  <c r="R5984" i="1" s="1"/>
  <c r="T5983" i="1"/>
  <c r="R5983" i="1" s="1"/>
  <c r="T5982" i="1"/>
  <c r="R5982" i="1" s="1"/>
  <c r="T5981" i="1"/>
  <c r="R5981" i="1" s="1"/>
  <c r="T5980" i="1"/>
  <c r="R5980" i="1" s="1"/>
  <c r="T5979" i="1"/>
  <c r="R5979" i="1" s="1"/>
  <c r="T5978" i="1"/>
  <c r="R5978" i="1" s="1"/>
  <c r="T5977" i="1"/>
  <c r="R5977" i="1" s="1"/>
  <c r="T5976" i="1"/>
  <c r="R5976" i="1" s="1"/>
  <c r="T5975" i="1"/>
  <c r="R5975" i="1" s="1"/>
  <c r="T5974" i="1"/>
  <c r="R5974" i="1" s="1"/>
  <c r="T5973" i="1"/>
  <c r="R5973" i="1" s="1"/>
  <c r="T5972" i="1"/>
  <c r="R5972" i="1" s="1"/>
  <c r="T5971" i="1"/>
  <c r="R5971" i="1" s="1"/>
  <c r="T5970" i="1"/>
  <c r="R5970" i="1" s="1"/>
  <c r="T5969" i="1"/>
  <c r="R5969" i="1" s="1"/>
  <c r="T5968" i="1"/>
  <c r="R5968" i="1" s="1"/>
  <c r="T5967" i="1"/>
  <c r="R5967" i="1" s="1"/>
  <c r="T5966" i="1"/>
  <c r="R5966" i="1" s="1"/>
  <c r="T5965" i="1"/>
  <c r="R5965" i="1" s="1"/>
  <c r="T5964" i="1"/>
  <c r="R5964" i="1" s="1"/>
  <c r="T5963" i="1"/>
  <c r="R5963" i="1" s="1"/>
  <c r="T5962" i="1"/>
  <c r="R5962" i="1" s="1"/>
  <c r="T5961" i="1"/>
  <c r="R5961" i="1" s="1"/>
  <c r="T5960" i="1"/>
  <c r="R5960" i="1" s="1"/>
  <c r="T5959" i="1"/>
  <c r="R5959" i="1" s="1"/>
  <c r="T5958" i="1"/>
  <c r="R5958" i="1" s="1"/>
  <c r="T5957" i="1"/>
  <c r="R5957" i="1" s="1"/>
  <c r="T5956" i="1"/>
  <c r="R5956" i="1" s="1"/>
  <c r="T5955" i="1"/>
  <c r="R5955" i="1" s="1"/>
  <c r="T5954" i="1"/>
  <c r="R5954" i="1" s="1"/>
  <c r="T5953" i="1"/>
  <c r="R5953" i="1" s="1"/>
  <c r="T5952" i="1"/>
  <c r="R5952" i="1" s="1"/>
  <c r="T5951" i="1"/>
  <c r="R5951" i="1" s="1"/>
  <c r="T5950" i="1"/>
  <c r="R5950" i="1" s="1"/>
  <c r="T5949" i="1"/>
  <c r="R5949" i="1" s="1"/>
  <c r="T5948" i="1"/>
  <c r="R5948" i="1" s="1"/>
  <c r="T5947" i="1"/>
  <c r="R5947" i="1" s="1"/>
  <c r="T5946" i="1"/>
  <c r="R5946" i="1" s="1"/>
  <c r="T5945" i="1"/>
  <c r="R5945" i="1" s="1"/>
  <c r="T5944" i="1"/>
  <c r="R5944" i="1" s="1"/>
  <c r="T5943" i="1"/>
  <c r="R5943" i="1" s="1"/>
  <c r="T5942" i="1"/>
  <c r="R5942" i="1" s="1"/>
  <c r="T5941" i="1"/>
  <c r="R5941" i="1" s="1"/>
  <c r="T5940" i="1"/>
  <c r="R5940" i="1" s="1"/>
  <c r="T5939" i="1"/>
  <c r="R5939" i="1" s="1"/>
  <c r="T5938" i="1"/>
  <c r="R5938" i="1" s="1"/>
  <c r="T5937" i="1"/>
  <c r="R5937" i="1" s="1"/>
  <c r="T5936" i="1"/>
  <c r="R5936" i="1" s="1"/>
  <c r="T5935" i="1"/>
  <c r="R5935" i="1" s="1"/>
  <c r="T5934" i="1"/>
  <c r="R5934" i="1" s="1"/>
  <c r="T5933" i="1"/>
  <c r="R5933" i="1" s="1"/>
  <c r="T5932" i="1"/>
  <c r="R5932" i="1" s="1"/>
  <c r="T5931" i="1"/>
  <c r="R5931" i="1" s="1"/>
  <c r="T5930" i="1"/>
  <c r="R5930" i="1" s="1"/>
  <c r="T5929" i="1"/>
  <c r="R5929" i="1" s="1"/>
  <c r="T5928" i="1"/>
  <c r="R5928" i="1" s="1"/>
  <c r="T5927" i="1"/>
  <c r="R5927" i="1" s="1"/>
  <c r="T5926" i="1"/>
  <c r="R5926" i="1" s="1"/>
  <c r="T5925" i="1"/>
  <c r="R5925" i="1" s="1"/>
  <c r="T5924" i="1"/>
  <c r="R5924" i="1" s="1"/>
  <c r="T5923" i="1"/>
  <c r="R5923" i="1" s="1"/>
  <c r="T5922" i="1"/>
  <c r="R5922" i="1" s="1"/>
  <c r="T5921" i="1"/>
  <c r="R5921" i="1" s="1"/>
  <c r="T5920" i="1"/>
  <c r="R5920" i="1" s="1"/>
  <c r="T5919" i="1"/>
  <c r="R5919" i="1" s="1"/>
  <c r="T5918" i="1"/>
  <c r="R5918" i="1" s="1"/>
  <c r="T5917" i="1"/>
  <c r="R5917" i="1" s="1"/>
  <c r="T5916" i="1"/>
  <c r="R5916" i="1" s="1"/>
  <c r="T5915" i="1"/>
  <c r="R5915" i="1" s="1"/>
  <c r="T5914" i="1"/>
  <c r="R5914" i="1" s="1"/>
  <c r="T5913" i="1"/>
  <c r="R5913" i="1" s="1"/>
  <c r="T5912" i="1"/>
  <c r="R5912" i="1" s="1"/>
  <c r="T5911" i="1"/>
  <c r="R5911" i="1" s="1"/>
  <c r="T5910" i="1"/>
  <c r="R5910" i="1" s="1"/>
  <c r="T5909" i="1"/>
  <c r="R5909" i="1" s="1"/>
  <c r="T5908" i="1"/>
  <c r="R5908" i="1" s="1"/>
  <c r="T5907" i="1"/>
  <c r="R5907" i="1" s="1"/>
  <c r="T5906" i="1"/>
  <c r="R5906" i="1" s="1"/>
  <c r="T5905" i="1"/>
  <c r="R5905" i="1" s="1"/>
  <c r="T5904" i="1"/>
  <c r="R5904" i="1" s="1"/>
  <c r="T5903" i="1"/>
  <c r="R5903" i="1" s="1"/>
  <c r="T5902" i="1"/>
  <c r="R5902" i="1" s="1"/>
  <c r="T5901" i="1"/>
  <c r="R5901" i="1" s="1"/>
  <c r="T5900" i="1"/>
  <c r="R5900" i="1" s="1"/>
  <c r="T5899" i="1"/>
  <c r="R5899" i="1" s="1"/>
  <c r="T5898" i="1"/>
  <c r="R5898" i="1" s="1"/>
  <c r="T5897" i="1"/>
  <c r="R5897" i="1" s="1"/>
  <c r="T5896" i="1"/>
  <c r="R5896" i="1" s="1"/>
  <c r="T5895" i="1"/>
  <c r="R5895" i="1" s="1"/>
  <c r="T5894" i="1"/>
  <c r="R5894" i="1" s="1"/>
  <c r="T5893" i="1"/>
  <c r="R5893" i="1" s="1"/>
  <c r="T5892" i="1"/>
  <c r="R5892" i="1" s="1"/>
  <c r="T5891" i="1"/>
  <c r="R5891" i="1" s="1"/>
  <c r="T5890" i="1"/>
  <c r="R5890" i="1" s="1"/>
  <c r="T5889" i="1"/>
  <c r="R5889" i="1" s="1"/>
  <c r="T5888" i="1"/>
  <c r="R5888" i="1" s="1"/>
  <c r="T5887" i="1"/>
  <c r="R5887" i="1" s="1"/>
  <c r="T5886" i="1"/>
  <c r="R5886" i="1" s="1"/>
  <c r="T5885" i="1"/>
  <c r="R5885" i="1" s="1"/>
  <c r="T5884" i="1"/>
  <c r="R5884" i="1" s="1"/>
  <c r="T5883" i="1"/>
  <c r="R5883" i="1" s="1"/>
  <c r="T5882" i="1"/>
  <c r="R5882" i="1" s="1"/>
  <c r="T5881" i="1"/>
  <c r="R5881" i="1" s="1"/>
  <c r="T5880" i="1"/>
  <c r="R5880" i="1" s="1"/>
  <c r="T5879" i="1"/>
  <c r="R5879" i="1" s="1"/>
  <c r="T5878" i="1"/>
  <c r="R5878" i="1" s="1"/>
  <c r="T5877" i="1"/>
  <c r="R5877" i="1" s="1"/>
  <c r="T5876" i="1"/>
  <c r="R5876" i="1" s="1"/>
  <c r="T5875" i="1"/>
  <c r="R5875" i="1" s="1"/>
  <c r="T5874" i="1"/>
  <c r="R5874" i="1" s="1"/>
  <c r="T5873" i="1"/>
  <c r="R5873" i="1" s="1"/>
  <c r="T5872" i="1"/>
  <c r="R5872" i="1" s="1"/>
  <c r="T5871" i="1"/>
  <c r="R5871" i="1" s="1"/>
  <c r="T5870" i="1"/>
  <c r="R5870" i="1" s="1"/>
  <c r="T5869" i="1"/>
  <c r="R5869" i="1" s="1"/>
  <c r="T5868" i="1"/>
  <c r="R5868" i="1" s="1"/>
  <c r="T5867" i="1"/>
  <c r="R5867" i="1" s="1"/>
  <c r="T5866" i="1"/>
  <c r="R5866" i="1" s="1"/>
  <c r="T5865" i="1"/>
  <c r="R5865" i="1" s="1"/>
  <c r="T5864" i="1"/>
  <c r="R5864" i="1" s="1"/>
  <c r="T5863" i="1"/>
  <c r="R5863" i="1" s="1"/>
  <c r="T5862" i="1"/>
  <c r="R5862" i="1" s="1"/>
  <c r="T5861" i="1"/>
  <c r="R5861" i="1" s="1"/>
  <c r="T5860" i="1"/>
  <c r="R5860" i="1" s="1"/>
  <c r="T5859" i="1"/>
  <c r="R5859" i="1" s="1"/>
  <c r="T5858" i="1"/>
  <c r="R5858" i="1" s="1"/>
  <c r="T5857" i="1"/>
  <c r="R5857" i="1" s="1"/>
  <c r="T5856" i="1"/>
  <c r="R5856" i="1" s="1"/>
  <c r="T5855" i="1"/>
  <c r="R5855" i="1" s="1"/>
  <c r="T5854" i="1"/>
  <c r="R5854" i="1" s="1"/>
  <c r="T5853" i="1"/>
  <c r="R5853" i="1" s="1"/>
  <c r="T5852" i="1"/>
  <c r="R5852" i="1" s="1"/>
  <c r="T5851" i="1"/>
  <c r="R5851" i="1" s="1"/>
  <c r="T5850" i="1"/>
  <c r="R5850" i="1" s="1"/>
  <c r="T5849" i="1"/>
  <c r="R5849" i="1" s="1"/>
  <c r="T5848" i="1"/>
  <c r="R5848" i="1" s="1"/>
  <c r="T5847" i="1"/>
  <c r="R5847" i="1" s="1"/>
  <c r="T5846" i="1"/>
  <c r="R5846" i="1" s="1"/>
  <c r="T5845" i="1"/>
  <c r="R5845" i="1" s="1"/>
  <c r="T5844" i="1"/>
  <c r="R5844" i="1" s="1"/>
  <c r="T5843" i="1"/>
  <c r="R5843" i="1" s="1"/>
  <c r="T5842" i="1"/>
  <c r="R5842" i="1" s="1"/>
  <c r="T5841" i="1"/>
  <c r="R5841" i="1" s="1"/>
  <c r="T5840" i="1"/>
  <c r="R5840" i="1" s="1"/>
  <c r="T5839" i="1"/>
  <c r="R5839" i="1" s="1"/>
  <c r="T5838" i="1"/>
  <c r="R5838" i="1" s="1"/>
  <c r="T5837" i="1"/>
  <c r="R5837" i="1" s="1"/>
  <c r="T5836" i="1"/>
  <c r="R5836" i="1" s="1"/>
  <c r="T5835" i="1"/>
  <c r="R5835" i="1" s="1"/>
  <c r="T5834" i="1"/>
  <c r="R5834" i="1" s="1"/>
  <c r="T5833" i="1"/>
  <c r="R5833" i="1" s="1"/>
  <c r="T5832" i="1"/>
  <c r="R5832" i="1" s="1"/>
  <c r="T5831" i="1"/>
  <c r="R5831" i="1" s="1"/>
  <c r="T5830" i="1"/>
  <c r="R5830" i="1" s="1"/>
  <c r="T5829" i="1"/>
  <c r="R5829" i="1" s="1"/>
  <c r="T5828" i="1"/>
  <c r="R5828" i="1" s="1"/>
  <c r="T5827" i="1"/>
  <c r="R5827" i="1" s="1"/>
  <c r="T5826" i="1"/>
  <c r="R5826" i="1" s="1"/>
  <c r="T5825" i="1"/>
  <c r="R5825" i="1" s="1"/>
  <c r="T5824" i="1"/>
  <c r="R5824" i="1" s="1"/>
  <c r="T5823" i="1"/>
  <c r="R5823" i="1" s="1"/>
  <c r="T5822" i="1"/>
  <c r="R5822" i="1" s="1"/>
  <c r="T5821" i="1"/>
  <c r="R5821" i="1" s="1"/>
  <c r="T5820" i="1"/>
  <c r="R5820" i="1" s="1"/>
  <c r="T5819" i="1"/>
  <c r="R5819" i="1" s="1"/>
  <c r="T5818" i="1"/>
  <c r="R5818" i="1" s="1"/>
  <c r="T5817" i="1"/>
  <c r="R5817" i="1" s="1"/>
  <c r="T5816" i="1"/>
  <c r="R5816" i="1" s="1"/>
  <c r="T5815" i="1"/>
  <c r="R5815" i="1" s="1"/>
  <c r="T5814" i="1"/>
  <c r="R5814" i="1" s="1"/>
  <c r="T5813" i="1"/>
  <c r="R5813" i="1" s="1"/>
  <c r="T5812" i="1"/>
  <c r="R5812" i="1" s="1"/>
  <c r="T5811" i="1"/>
  <c r="R5811" i="1" s="1"/>
  <c r="T5810" i="1"/>
  <c r="R5810" i="1" s="1"/>
  <c r="T5809" i="1"/>
  <c r="R5809" i="1" s="1"/>
  <c r="T5808" i="1"/>
  <c r="R5808" i="1" s="1"/>
  <c r="T5807" i="1"/>
  <c r="R5807" i="1" s="1"/>
  <c r="T5806" i="1"/>
  <c r="R5806" i="1" s="1"/>
  <c r="T5805" i="1"/>
  <c r="R5805" i="1" s="1"/>
  <c r="T5804" i="1"/>
  <c r="R5804" i="1" s="1"/>
  <c r="T5803" i="1"/>
  <c r="R5803" i="1" s="1"/>
  <c r="T5802" i="1"/>
  <c r="R5802" i="1" s="1"/>
  <c r="T5801" i="1"/>
  <c r="R5801" i="1" s="1"/>
  <c r="T5800" i="1"/>
  <c r="R5800" i="1" s="1"/>
  <c r="T5799" i="1"/>
  <c r="R5799" i="1" s="1"/>
  <c r="T5798" i="1"/>
  <c r="R5798" i="1" s="1"/>
  <c r="T5797" i="1"/>
  <c r="R5797" i="1" s="1"/>
  <c r="T5796" i="1"/>
  <c r="R5796" i="1" s="1"/>
  <c r="T5795" i="1"/>
  <c r="R5795" i="1" s="1"/>
  <c r="T5794" i="1"/>
  <c r="R5794" i="1" s="1"/>
  <c r="T5793" i="1"/>
  <c r="R5793" i="1" s="1"/>
  <c r="T5792" i="1"/>
  <c r="R5792" i="1" s="1"/>
  <c r="T5791" i="1"/>
  <c r="R5791" i="1" s="1"/>
  <c r="T5790" i="1"/>
  <c r="R5790" i="1" s="1"/>
  <c r="T5789" i="1"/>
  <c r="R5789" i="1" s="1"/>
  <c r="T5788" i="1"/>
  <c r="R5788" i="1" s="1"/>
  <c r="T5787" i="1"/>
  <c r="R5787" i="1" s="1"/>
  <c r="T5786" i="1"/>
  <c r="R5786" i="1" s="1"/>
  <c r="T5785" i="1"/>
  <c r="R5785" i="1" s="1"/>
  <c r="T5784" i="1"/>
  <c r="R5784" i="1" s="1"/>
  <c r="T5783" i="1"/>
  <c r="R5783" i="1" s="1"/>
  <c r="T5782" i="1"/>
  <c r="R5782" i="1" s="1"/>
  <c r="T5781" i="1"/>
  <c r="R5781" i="1" s="1"/>
  <c r="T5780" i="1"/>
  <c r="R5780" i="1" s="1"/>
  <c r="T5779" i="1"/>
  <c r="R5779" i="1" s="1"/>
  <c r="T5778" i="1"/>
  <c r="R5778" i="1" s="1"/>
  <c r="T5777" i="1"/>
  <c r="R5777" i="1" s="1"/>
  <c r="T5776" i="1"/>
  <c r="R5776" i="1" s="1"/>
  <c r="T5775" i="1"/>
  <c r="R5775" i="1" s="1"/>
  <c r="T5774" i="1"/>
  <c r="R5774" i="1" s="1"/>
  <c r="T5773" i="1"/>
  <c r="R5773" i="1" s="1"/>
  <c r="T5772" i="1"/>
  <c r="R5772" i="1" s="1"/>
  <c r="T5771" i="1"/>
  <c r="R5771" i="1" s="1"/>
  <c r="T5770" i="1"/>
  <c r="R5770" i="1" s="1"/>
  <c r="T5769" i="1"/>
  <c r="R5769" i="1" s="1"/>
  <c r="T5768" i="1"/>
  <c r="R5768" i="1" s="1"/>
  <c r="T5767" i="1"/>
  <c r="R5767" i="1" s="1"/>
  <c r="T5766" i="1"/>
  <c r="R5766" i="1" s="1"/>
  <c r="T5765" i="1"/>
  <c r="R5765" i="1" s="1"/>
  <c r="T5764" i="1"/>
  <c r="R5764" i="1" s="1"/>
  <c r="T5763" i="1"/>
  <c r="R5763" i="1" s="1"/>
  <c r="T5762" i="1"/>
  <c r="R5762" i="1" s="1"/>
  <c r="T5761" i="1"/>
  <c r="R5761" i="1" s="1"/>
  <c r="T5760" i="1"/>
  <c r="R5760" i="1" s="1"/>
  <c r="T5759" i="1"/>
  <c r="R5759" i="1" s="1"/>
  <c r="T5758" i="1"/>
  <c r="R5758" i="1" s="1"/>
  <c r="T5757" i="1"/>
  <c r="R5757" i="1" s="1"/>
  <c r="T5756" i="1"/>
  <c r="R5756" i="1" s="1"/>
  <c r="T5755" i="1"/>
  <c r="R5755" i="1" s="1"/>
  <c r="T5754" i="1"/>
  <c r="R5754" i="1" s="1"/>
  <c r="T5753" i="1"/>
  <c r="R5753" i="1" s="1"/>
  <c r="T5752" i="1"/>
  <c r="R5752" i="1" s="1"/>
  <c r="T5751" i="1"/>
  <c r="R5751" i="1" s="1"/>
  <c r="T5750" i="1"/>
  <c r="R5750" i="1" s="1"/>
  <c r="T5749" i="1"/>
  <c r="R5749" i="1" s="1"/>
  <c r="T5748" i="1"/>
  <c r="R5748" i="1" s="1"/>
  <c r="T5747" i="1"/>
  <c r="R5747" i="1" s="1"/>
  <c r="T5746" i="1"/>
  <c r="R5746" i="1" s="1"/>
  <c r="T5745" i="1"/>
  <c r="R5745" i="1" s="1"/>
  <c r="T5744" i="1"/>
  <c r="R5744" i="1" s="1"/>
  <c r="T5743" i="1"/>
  <c r="R5743" i="1" s="1"/>
  <c r="T5742" i="1"/>
  <c r="R5742" i="1" s="1"/>
  <c r="T5741" i="1"/>
  <c r="R5741" i="1" s="1"/>
  <c r="T5740" i="1"/>
  <c r="R5740" i="1" s="1"/>
  <c r="T5739" i="1"/>
  <c r="R5739" i="1" s="1"/>
  <c r="T5738" i="1"/>
  <c r="R5738" i="1" s="1"/>
  <c r="T5737" i="1"/>
  <c r="R5737" i="1" s="1"/>
  <c r="T5736" i="1"/>
  <c r="R5736" i="1" s="1"/>
  <c r="T5735" i="1"/>
  <c r="R5735" i="1" s="1"/>
  <c r="T5734" i="1"/>
  <c r="R5734" i="1" s="1"/>
  <c r="T5733" i="1"/>
  <c r="R5733" i="1" s="1"/>
  <c r="T5732" i="1"/>
  <c r="R5732" i="1" s="1"/>
  <c r="T5731" i="1"/>
  <c r="R5731" i="1" s="1"/>
  <c r="T5730" i="1"/>
  <c r="R5730" i="1" s="1"/>
  <c r="T5729" i="1"/>
  <c r="R5729" i="1" s="1"/>
  <c r="T5728" i="1"/>
  <c r="R5728" i="1" s="1"/>
  <c r="T5727" i="1"/>
  <c r="R5727" i="1" s="1"/>
  <c r="T5726" i="1"/>
  <c r="R5726" i="1" s="1"/>
  <c r="T5725" i="1"/>
  <c r="R5725" i="1" s="1"/>
  <c r="T5724" i="1"/>
  <c r="R5724" i="1" s="1"/>
  <c r="T5723" i="1"/>
  <c r="R5723" i="1" s="1"/>
  <c r="T5722" i="1"/>
  <c r="R5722" i="1" s="1"/>
  <c r="T5721" i="1"/>
  <c r="R5721" i="1" s="1"/>
  <c r="T5720" i="1"/>
  <c r="R5720" i="1" s="1"/>
  <c r="T5719" i="1"/>
  <c r="R5719" i="1" s="1"/>
  <c r="T5718" i="1"/>
  <c r="R5718" i="1" s="1"/>
  <c r="T5717" i="1"/>
  <c r="R5717" i="1" s="1"/>
  <c r="T5716" i="1"/>
  <c r="R5716" i="1" s="1"/>
  <c r="T5715" i="1"/>
  <c r="R5715" i="1" s="1"/>
  <c r="T5714" i="1"/>
  <c r="R5714" i="1" s="1"/>
  <c r="T5713" i="1"/>
  <c r="R5713" i="1" s="1"/>
  <c r="T5712" i="1"/>
  <c r="R5712" i="1" s="1"/>
  <c r="T5711" i="1"/>
  <c r="R5711" i="1" s="1"/>
  <c r="T5710" i="1"/>
  <c r="R5710" i="1" s="1"/>
  <c r="T5709" i="1"/>
  <c r="R5709" i="1" s="1"/>
  <c r="T5708" i="1"/>
  <c r="R5708" i="1" s="1"/>
  <c r="T5707" i="1"/>
  <c r="R5707" i="1" s="1"/>
  <c r="T5706" i="1"/>
  <c r="R5706" i="1" s="1"/>
  <c r="T5705" i="1"/>
  <c r="R5705" i="1" s="1"/>
  <c r="T5704" i="1"/>
  <c r="R5704" i="1" s="1"/>
  <c r="T5703" i="1"/>
  <c r="R5703" i="1" s="1"/>
  <c r="T5702" i="1"/>
  <c r="R5702" i="1" s="1"/>
  <c r="T5701" i="1"/>
  <c r="R5701" i="1" s="1"/>
  <c r="T5700" i="1"/>
  <c r="R5700" i="1" s="1"/>
  <c r="T5699" i="1"/>
  <c r="R5699" i="1" s="1"/>
  <c r="T5698" i="1"/>
  <c r="R5698" i="1" s="1"/>
  <c r="T5697" i="1"/>
  <c r="R5697" i="1" s="1"/>
  <c r="T5696" i="1"/>
  <c r="R5696" i="1" s="1"/>
  <c r="T5695" i="1"/>
  <c r="R5695" i="1" s="1"/>
  <c r="T5694" i="1"/>
  <c r="R5694" i="1" s="1"/>
  <c r="T5693" i="1"/>
  <c r="R5693" i="1" s="1"/>
  <c r="T5692" i="1"/>
  <c r="R5692" i="1" s="1"/>
  <c r="T5691" i="1"/>
  <c r="R5691" i="1" s="1"/>
  <c r="T5690" i="1"/>
  <c r="R5690" i="1" s="1"/>
  <c r="T5689" i="1"/>
  <c r="R5689" i="1" s="1"/>
  <c r="T5688" i="1"/>
  <c r="R5688" i="1" s="1"/>
  <c r="T5687" i="1"/>
  <c r="R5687" i="1" s="1"/>
  <c r="T5686" i="1"/>
  <c r="R5686" i="1" s="1"/>
  <c r="T5685" i="1"/>
  <c r="R5685" i="1" s="1"/>
  <c r="T5684" i="1"/>
  <c r="R5684" i="1" s="1"/>
  <c r="T5683" i="1"/>
  <c r="R5683" i="1" s="1"/>
  <c r="T5682" i="1"/>
  <c r="R5682" i="1" s="1"/>
  <c r="T5681" i="1"/>
  <c r="R5681" i="1" s="1"/>
  <c r="T5680" i="1"/>
  <c r="R5680" i="1" s="1"/>
  <c r="T5679" i="1"/>
  <c r="R5679" i="1" s="1"/>
  <c r="T5678" i="1"/>
  <c r="R5678" i="1" s="1"/>
  <c r="T5677" i="1"/>
  <c r="R5677" i="1" s="1"/>
  <c r="T5676" i="1"/>
  <c r="R5676" i="1" s="1"/>
  <c r="T5675" i="1"/>
  <c r="R5675" i="1" s="1"/>
  <c r="T5674" i="1"/>
  <c r="R5674" i="1" s="1"/>
  <c r="T5673" i="1"/>
  <c r="R5673" i="1" s="1"/>
  <c r="T5672" i="1"/>
  <c r="R5672" i="1" s="1"/>
  <c r="T5671" i="1"/>
  <c r="R5671" i="1" s="1"/>
  <c r="T5670" i="1"/>
  <c r="R5670" i="1" s="1"/>
  <c r="T5669" i="1"/>
  <c r="R5669" i="1" s="1"/>
  <c r="T5668" i="1"/>
  <c r="R5668" i="1" s="1"/>
  <c r="T5667" i="1"/>
  <c r="R5667" i="1" s="1"/>
  <c r="T5666" i="1"/>
  <c r="R5666" i="1" s="1"/>
  <c r="T5665" i="1"/>
  <c r="R5665" i="1" s="1"/>
  <c r="T5664" i="1"/>
  <c r="R5664" i="1" s="1"/>
  <c r="T5663" i="1"/>
  <c r="R5663" i="1" s="1"/>
  <c r="T5662" i="1"/>
  <c r="R5662" i="1" s="1"/>
  <c r="T5661" i="1"/>
  <c r="R5661" i="1" s="1"/>
  <c r="T5660" i="1"/>
  <c r="R5660" i="1" s="1"/>
  <c r="T5659" i="1"/>
  <c r="R5659" i="1" s="1"/>
  <c r="T5658" i="1"/>
  <c r="R5658" i="1" s="1"/>
  <c r="T5657" i="1"/>
  <c r="R5657" i="1" s="1"/>
  <c r="T5656" i="1"/>
  <c r="R5656" i="1" s="1"/>
  <c r="T5655" i="1"/>
  <c r="R5655" i="1" s="1"/>
  <c r="T5654" i="1"/>
  <c r="R5654" i="1" s="1"/>
  <c r="T5653" i="1"/>
  <c r="R5653" i="1" s="1"/>
  <c r="T5652" i="1"/>
  <c r="R5652" i="1" s="1"/>
  <c r="T5651" i="1"/>
  <c r="R5651" i="1" s="1"/>
  <c r="T5650" i="1"/>
  <c r="R5650" i="1" s="1"/>
  <c r="T5649" i="1"/>
  <c r="R5649" i="1" s="1"/>
  <c r="T5648" i="1"/>
  <c r="R5648" i="1" s="1"/>
  <c r="T5647" i="1"/>
  <c r="R5647" i="1" s="1"/>
  <c r="T5646" i="1"/>
  <c r="R5646" i="1" s="1"/>
  <c r="T5645" i="1"/>
  <c r="R5645" i="1" s="1"/>
  <c r="T5644" i="1"/>
  <c r="R5644" i="1" s="1"/>
  <c r="T5643" i="1"/>
  <c r="R5643" i="1" s="1"/>
  <c r="T5642" i="1"/>
  <c r="R5642" i="1" s="1"/>
  <c r="T5641" i="1"/>
  <c r="R5641" i="1" s="1"/>
  <c r="T5640" i="1"/>
  <c r="R5640" i="1" s="1"/>
  <c r="T5639" i="1"/>
  <c r="R5639" i="1" s="1"/>
  <c r="T5638" i="1"/>
  <c r="R5638" i="1" s="1"/>
  <c r="T5637" i="1"/>
  <c r="R5637" i="1" s="1"/>
  <c r="T5636" i="1"/>
  <c r="R5636" i="1" s="1"/>
  <c r="T5635" i="1"/>
  <c r="R5635" i="1" s="1"/>
  <c r="T5634" i="1"/>
  <c r="R5634" i="1" s="1"/>
  <c r="T5633" i="1"/>
  <c r="R5633" i="1" s="1"/>
  <c r="T5632" i="1"/>
  <c r="R5632" i="1" s="1"/>
  <c r="T5631" i="1"/>
  <c r="R5631" i="1" s="1"/>
  <c r="T5630" i="1"/>
  <c r="R5630" i="1" s="1"/>
  <c r="T5629" i="1"/>
  <c r="R5629" i="1" s="1"/>
  <c r="T5628" i="1"/>
  <c r="R5628" i="1" s="1"/>
  <c r="T5627" i="1"/>
  <c r="R5627" i="1" s="1"/>
  <c r="T5626" i="1"/>
  <c r="R5626" i="1" s="1"/>
  <c r="T5625" i="1"/>
  <c r="R5625" i="1" s="1"/>
  <c r="T5624" i="1"/>
  <c r="R5624" i="1" s="1"/>
  <c r="T5623" i="1"/>
  <c r="R5623" i="1" s="1"/>
  <c r="T5622" i="1"/>
  <c r="R5622" i="1" s="1"/>
  <c r="T5621" i="1"/>
  <c r="R5621" i="1" s="1"/>
  <c r="T5620" i="1"/>
  <c r="R5620" i="1" s="1"/>
  <c r="T5619" i="1"/>
  <c r="R5619" i="1" s="1"/>
  <c r="T5618" i="1"/>
  <c r="R5618" i="1" s="1"/>
  <c r="T5617" i="1"/>
  <c r="R5617" i="1" s="1"/>
  <c r="T5616" i="1"/>
  <c r="R5616" i="1" s="1"/>
  <c r="T5615" i="1"/>
  <c r="R5615" i="1" s="1"/>
  <c r="T5614" i="1"/>
  <c r="R5614" i="1" s="1"/>
  <c r="T5613" i="1"/>
  <c r="R5613" i="1" s="1"/>
  <c r="T5612" i="1"/>
  <c r="R5612" i="1" s="1"/>
  <c r="T5611" i="1"/>
  <c r="R5611" i="1" s="1"/>
  <c r="T5610" i="1"/>
  <c r="R5610" i="1" s="1"/>
  <c r="T5609" i="1"/>
  <c r="R5609" i="1" s="1"/>
  <c r="T5608" i="1"/>
  <c r="R5608" i="1" s="1"/>
  <c r="T5607" i="1"/>
  <c r="R5607" i="1" s="1"/>
  <c r="T5606" i="1"/>
  <c r="R5606" i="1" s="1"/>
  <c r="T5605" i="1"/>
  <c r="R5605" i="1" s="1"/>
  <c r="T5604" i="1"/>
  <c r="R5604" i="1" s="1"/>
  <c r="T5603" i="1"/>
  <c r="R5603" i="1" s="1"/>
  <c r="T5602" i="1"/>
  <c r="R5602" i="1" s="1"/>
  <c r="T5601" i="1"/>
  <c r="R5601" i="1" s="1"/>
  <c r="T5600" i="1"/>
  <c r="R5600" i="1" s="1"/>
  <c r="T5599" i="1"/>
  <c r="R5599" i="1" s="1"/>
  <c r="T5598" i="1"/>
  <c r="R5598" i="1" s="1"/>
  <c r="T5597" i="1"/>
  <c r="R5597" i="1" s="1"/>
  <c r="T5596" i="1"/>
  <c r="R5596" i="1" s="1"/>
  <c r="T5595" i="1"/>
  <c r="R5595" i="1" s="1"/>
  <c r="T5594" i="1"/>
  <c r="R5594" i="1" s="1"/>
  <c r="T5593" i="1"/>
  <c r="R5593" i="1" s="1"/>
  <c r="T5592" i="1"/>
  <c r="R5592" i="1" s="1"/>
  <c r="T5591" i="1"/>
  <c r="R5591" i="1" s="1"/>
  <c r="T5590" i="1"/>
  <c r="R5590" i="1" s="1"/>
  <c r="T5589" i="1"/>
  <c r="R5589" i="1" s="1"/>
  <c r="T5588" i="1"/>
  <c r="R5588" i="1" s="1"/>
  <c r="T5587" i="1"/>
  <c r="R5587" i="1" s="1"/>
  <c r="T5586" i="1"/>
  <c r="R5586" i="1" s="1"/>
  <c r="T5585" i="1"/>
  <c r="R5585" i="1" s="1"/>
  <c r="T5584" i="1"/>
  <c r="R5584" i="1" s="1"/>
  <c r="T5583" i="1"/>
  <c r="R5583" i="1" s="1"/>
  <c r="T5582" i="1"/>
  <c r="R5582" i="1" s="1"/>
  <c r="T5581" i="1"/>
  <c r="R5581" i="1" s="1"/>
  <c r="T5580" i="1"/>
  <c r="R5580" i="1" s="1"/>
  <c r="T5579" i="1"/>
  <c r="R5579" i="1" s="1"/>
  <c r="T5578" i="1"/>
  <c r="R5578" i="1" s="1"/>
  <c r="T5577" i="1"/>
  <c r="R5577" i="1" s="1"/>
  <c r="T5576" i="1"/>
  <c r="R5576" i="1" s="1"/>
  <c r="T5575" i="1"/>
  <c r="R5575" i="1" s="1"/>
  <c r="T5574" i="1"/>
  <c r="R5574" i="1" s="1"/>
  <c r="T5573" i="1"/>
  <c r="R5573" i="1" s="1"/>
  <c r="T5572" i="1"/>
  <c r="R5572" i="1" s="1"/>
  <c r="T5571" i="1"/>
  <c r="R5571" i="1" s="1"/>
  <c r="T5570" i="1"/>
  <c r="R5570" i="1" s="1"/>
  <c r="T5569" i="1"/>
  <c r="R5569" i="1" s="1"/>
  <c r="T5568" i="1"/>
  <c r="R5568" i="1" s="1"/>
  <c r="T5567" i="1"/>
  <c r="R5567" i="1" s="1"/>
  <c r="T5566" i="1"/>
  <c r="R5566" i="1" s="1"/>
  <c r="T5565" i="1"/>
  <c r="R5565" i="1" s="1"/>
  <c r="T5564" i="1"/>
  <c r="R5564" i="1" s="1"/>
  <c r="T5563" i="1"/>
  <c r="R5563" i="1" s="1"/>
  <c r="T5562" i="1"/>
  <c r="R5562" i="1" s="1"/>
  <c r="T5561" i="1"/>
  <c r="R5561" i="1" s="1"/>
  <c r="T5560" i="1"/>
  <c r="R5560" i="1" s="1"/>
  <c r="T5559" i="1"/>
  <c r="R5559" i="1" s="1"/>
  <c r="T5558" i="1"/>
  <c r="R5558" i="1" s="1"/>
  <c r="T5557" i="1"/>
  <c r="R5557" i="1" s="1"/>
  <c r="T5556" i="1"/>
  <c r="R5556" i="1" s="1"/>
  <c r="T5555" i="1"/>
  <c r="R5555" i="1" s="1"/>
  <c r="T5554" i="1"/>
  <c r="R5554" i="1" s="1"/>
  <c r="T5553" i="1"/>
  <c r="R5553" i="1" s="1"/>
  <c r="T5552" i="1"/>
  <c r="R5552" i="1" s="1"/>
  <c r="T5551" i="1"/>
  <c r="R5551" i="1" s="1"/>
  <c r="T5550" i="1"/>
  <c r="R5550" i="1" s="1"/>
  <c r="T5549" i="1"/>
  <c r="R5549" i="1" s="1"/>
  <c r="T5548" i="1"/>
  <c r="R5548" i="1" s="1"/>
  <c r="T5547" i="1"/>
  <c r="R5547" i="1" s="1"/>
  <c r="T5546" i="1"/>
  <c r="R5546" i="1" s="1"/>
  <c r="T5545" i="1"/>
  <c r="R5545" i="1" s="1"/>
  <c r="T5544" i="1"/>
  <c r="R5544" i="1" s="1"/>
  <c r="T5543" i="1"/>
  <c r="R5543" i="1" s="1"/>
  <c r="T5542" i="1"/>
  <c r="R5542" i="1" s="1"/>
  <c r="T5541" i="1"/>
  <c r="R5541" i="1" s="1"/>
  <c r="T5540" i="1"/>
  <c r="R5540" i="1" s="1"/>
  <c r="T5539" i="1"/>
  <c r="R5539" i="1" s="1"/>
  <c r="T5538" i="1"/>
  <c r="R5538" i="1" s="1"/>
  <c r="T5537" i="1"/>
  <c r="R5537" i="1" s="1"/>
  <c r="T5536" i="1"/>
  <c r="R5536" i="1" s="1"/>
  <c r="T5535" i="1"/>
  <c r="R5535" i="1" s="1"/>
  <c r="T5534" i="1"/>
  <c r="R5534" i="1" s="1"/>
  <c r="T5533" i="1"/>
  <c r="R5533" i="1" s="1"/>
  <c r="T5532" i="1"/>
  <c r="R5532" i="1" s="1"/>
  <c r="T5531" i="1"/>
  <c r="R5531" i="1" s="1"/>
  <c r="T5530" i="1"/>
  <c r="R5530" i="1" s="1"/>
  <c r="T5529" i="1"/>
  <c r="R5529" i="1" s="1"/>
  <c r="T5528" i="1"/>
  <c r="R5528" i="1" s="1"/>
  <c r="T5527" i="1"/>
  <c r="R5527" i="1" s="1"/>
  <c r="T5526" i="1"/>
  <c r="R5526" i="1" s="1"/>
  <c r="T5525" i="1"/>
  <c r="R5525" i="1" s="1"/>
  <c r="T5524" i="1"/>
  <c r="R5524" i="1" s="1"/>
  <c r="T5523" i="1"/>
  <c r="R5523" i="1" s="1"/>
  <c r="T5522" i="1"/>
  <c r="R5522" i="1" s="1"/>
  <c r="T5521" i="1"/>
  <c r="R5521" i="1" s="1"/>
  <c r="T5520" i="1"/>
  <c r="R5520" i="1" s="1"/>
  <c r="T5519" i="1"/>
  <c r="R5519" i="1" s="1"/>
  <c r="T5518" i="1"/>
  <c r="R5518" i="1" s="1"/>
  <c r="T5517" i="1"/>
  <c r="R5517" i="1" s="1"/>
  <c r="T5516" i="1"/>
  <c r="R5516" i="1" s="1"/>
  <c r="T5515" i="1"/>
  <c r="R5515" i="1" s="1"/>
  <c r="T5514" i="1"/>
  <c r="R5514" i="1" s="1"/>
  <c r="T5513" i="1"/>
  <c r="R5513" i="1" s="1"/>
  <c r="T5512" i="1"/>
  <c r="R5512" i="1" s="1"/>
  <c r="T5511" i="1"/>
  <c r="R5511" i="1" s="1"/>
  <c r="T5510" i="1"/>
  <c r="R5510" i="1" s="1"/>
  <c r="T5509" i="1"/>
  <c r="R5509" i="1" s="1"/>
  <c r="T5508" i="1"/>
  <c r="R5508" i="1" s="1"/>
  <c r="T5507" i="1"/>
  <c r="R5507" i="1" s="1"/>
  <c r="T5506" i="1"/>
  <c r="R5506" i="1" s="1"/>
  <c r="T5505" i="1"/>
  <c r="R5505" i="1" s="1"/>
  <c r="T5504" i="1"/>
  <c r="R5504" i="1" s="1"/>
  <c r="T5503" i="1"/>
  <c r="R5503" i="1" s="1"/>
  <c r="T5502" i="1"/>
  <c r="R5502" i="1" s="1"/>
  <c r="T5501" i="1"/>
  <c r="R5501" i="1" s="1"/>
  <c r="T5500" i="1"/>
  <c r="R5500" i="1" s="1"/>
  <c r="T5499" i="1"/>
  <c r="R5499" i="1" s="1"/>
  <c r="T5498" i="1"/>
  <c r="R5498" i="1" s="1"/>
  <c r="T5497" i="1"/>
  <c r="R5497" i="1" s="1"/>
  <c r="T5496" i="1"/>
  <c r="R5496" i="1" s="1"/>
  <c r="T5495" i="1"/>
  <c r="R5495" i="1" s="1"/>
  <c r="T5494" i="1"/>
  <c r="R5494" i="1" s="1"/>
  <c r="T5493" i="1"/>
  <c r="R5493" i="1" s="1"/>
  <c r="T5492" i="1"/>
  <c r="R5492" i="1" s="1"/>
  <c r="T5491" i="1"/>
  <c r="R5491" i="1" s="1"/>
  <c r="T5490" i="1"/>
  <c r="R5490" i="1" s="1"/>
  <c r="T5489" i="1"/>
  <c r="R5489" i="1" s="1"/>
  <c r="T5488" i="1"/>
  <c r="R5488" i="1" s="1"/>
  <c r="T5487" i="1"/>
  <c r="R5487" i="1" s="1"/>
  <c r="T5486" i="1"/>
  <c r="R5486" i="1" s="1"/>
  <c r="T5485" i="1"/>
  <c r="R5485" i="1" s="1"/>
  <c r="T5484" i="1"/>
  <c r="R5484" i="1" s="1"/>
  <c r="T5483" i="1"/>
  <c r="R5483" i="1" s="1"/>
  <c r="T5482" i="1"/>
  <c r="R5482" i="1" s="1"/>
  <c r="T5481" i="1"/>
  <c r="R5481" i="1" s="1"/>
  <c r="T5480" i="1"/>
  <c r="R5480" i="1" s="1"/>
  <c r="T5479" i="1"/>
  <c r="R5479" i="1" s="1"/>
  <c r="T5478" i="1"/>
  <c r="R5478" i="1" s="1"/>
  <c r="T5477" i="1"/>
  <c r="R5477" i="1" s="1"/>
  <c r="T5476" i="1"/>
  <c r="R5476" i="1" s="1"/>
  <c r="T5475" i="1"/>
  <c r="R5475" i="1" s="1"/>
  <c r="T5474" i="1"/>
  <c r="R5474" i="1" s="1"/>
  <c r="T5473" i="1"/>
  <c r="R5473" i="1" s="1"/>
  <c r="T5472" i="1"/>
  <c r="R5472" i="1" s="1"/>
  <c r="T5471" i="1"/>
  <c r="R5471" i="1" s="1"/>
  <c r="T5470" i="1"/>
  <c r="R5470" i="1" s="1"/>
  <c r="T5469" i="1"/>
  <c r="R5469" i="1" s="1"/>
  <c r="T5468" i="1"/>
  <c r="R5468" i="1" s="1"/>
  <c r="T5467" i="1"/>
  <c r="R5467" i="1" s="1"/>
  <c r="T5466" i="1"/>
  <c r="R5466" i="1" s="1"/>
  <c r="T5465" i="1"/>
  <c r="R5465" i="1" s="1"/>
  <c r="T5464" i="1"/>
  <c r="R5464" i="1" s="1"/>
  <c r="T5463" i="1"/>
  <c r="R5463" i="1" s="1"/>
  <c r="T5462" i="1"/>
  <c r="R5462" i="1" s="1"/>
  <c r="T5461" i="1"/>
  <c r="R5461" i="1" s="1"/>
  <c r="T5460" i="1"/>
  <c r="R5460" i="1" s="1"/>
  <c r="T5459" i="1"/>
  <c r="R5459" i="1" s="1"/>
  <c r="T5458" i="1"/>
  <c r="R5458" i="1" s="1"/>
  <c r="T5457" i="1"/>
  <c r="R5457" i="1" s="1"/>
  <c r="T5456" i="1"/>
  <c r="R5456" i="1" s="1"/>
  <c r="T5455" i="1"/>
  <c r="R5455" i="1" s="1"/>
  <c r="T5454" i="1"/>
  <c r="R5454" i="1" s="1"/>
  <c r="T5453" i="1"/>
  <c r="R5453" i="1" s="1"/>
  <c r="T5452" i="1"/>
  <c r="R5452" i="1" s="1"/>
  <c r="T5451" i="1"/>
  <c r="R5451" i="1" s="1"/>
  <c r="T5450" i="1"/>
  <c r="R5450" i="1" s="1"/>
  <c r="T5449" i="1"/>
  <c r="R5449" i="1" s="1"/>
  <c r="T5448" i="1"/>
  <c r="R5448" i="1" s="1"/>
  <c r="T5447" i="1"/>
  <c r="R5447" i="1" s="1"/>
  <c r="T5446" i="1"/>
  <c r="R5446" i="1" s="1"/>
  <c r="T5445" i="1"/>
  <c r="R5445" i="1" s="1"/>
  <c r="T5444" i="1"/>
  <c r="R5444" i="1" s="1"/>
  <c r="T5443" i="1"/>
  <c r="R5443" i="1" s="1"/>
  <c r="T5442" i="1"/>
  <c r="R5442" i="1" s="1"/>
  <c r="T5441" i="1"/>
  <c r="R5441" i="1" s="1"/>
  <c r="T5440" i="1"/>
  <c r="R5440" i="1" s="1"/>
  <c r="T5439" i="1"/>
  <c r="R5439" i="1" s="1"/>
  <c r="T5438" i="1"/>
  <c r="R5438" i="1" s="1"/>
  <c r="T5437" i="1"/>
  <c r="R5437" i="1" s="1"/>
  <c r="T5436" i="1"/>
  <c r="R5436" i="1" s="1"/>
  <c r="T5435" i="1"/>
  <c r="R5435" i="1" s="1"/>
  <c r="T5434" i="1"/>
  <c r="R5434" i="1" s="1"/>
  <c r="T5433" i="1"/>
  <c r="R5433" i="1" s="1"/>
  <c r="T5432" i="1"/>
  <c r="R5432" i="1" s="1"/>
  <c r="T5431" i="1"/>
  <c r="R5431" i="1" s="1"/>
  <c r="T5430" i="1"/>
  <c r="R5430" i="1" s="1"/>
  <c r="T5429" i="1"/>
  <c r="R5429" i="1" s="1"/>
  <c r="T5428" i="1"/>
  <c r="R5428" i="1" s="1"/>
  <c r="T5427" i="1"/>
  <c r="R5427" i="1" s="1"/>
  <c r="T5426" i="1"/>
  <c r="R5426" i="1" s="1"/>
  <c r="T5425" i="1"/>
  <c r="R5425" i="1" s="1"/>
  <c r="T5424" i="1"/>
  <c r="R5424" i="1" s="1"/>
  <c r="T5423" i="1"/>
  <c r="R5423" i="1" s="1"/>
  <c r="T5422" i="1"/>
  <c r="R5422" i="1" s="1"/>
  <c r="T5421" i="1"/>
  <c r="R5421" i="1" s="1"/>
  <c r="T5420" i="1"/>
  <c r="R5420" i="1" s="1"/>
  <c r="T5419" i="1"/>
  <c r="R5419" i="1" s="1"/>
  <c r="T5418" i="1"/>
  <c r="R5418" i="1" s="1"/>
  <c r="T5417" i="1"/>
  <c r="R5417" i="1" s="1"/>
  <c r="T5416" i="1"/>
  <c r="R5416" i="1" s="1"/>
  <c r="T5415" i="1"/>
  <c r="R5415" i="1" s="1"/>
  <c r="T5414" i="1"/>
  <c r="R5414" i="1" s="1"/>
  <c r="T5413" i="1"/>
  <c r="R5413" i="1" s="1"/>
  <c r="T5412" i="1"/>
  <c r="R5412" i="1" s="1"/>
  <c r="T5411" i="1"/>
  <c r="R5411" i="1" s="1"/>
  <c r="T5410" i="1"/>
  <c r="R5410" i="1" s="1"/>
  <c r="T5409" i="1"/>
  <c r="R5409" i="1" s="1"/>
  <c r="T5408" i="1"/>
  <c r="R5408" i="1" s="1"/>
  <c r="T5407" i="1"/>
  <c r="R5407" i="1" s="1"/>
  <c r="T5406" i="1"/>
  <c r="R5406" i="1" s="1"/>
  <c r="T5405" i="1"/>
  <c r="R5405" i="1" s="1"/>
  <c r="T5404" i="1"/>
  <c r="R5404" i="1" s="1"/>
  <c r="T5403" i="1"/>
  <c r="R5403" i="1" s="1"/>
  <c r="T5402" i="1"/>
  <c r="R5402" i="1" s="1"/>
  <c r="T5401" i="1"/>
  <c r="R5401" i="1" s="1"/>
  <c r="T5400" i="1"/>
  <c r="R5400" i="1" s="1"/>
  <c r="T5399" i="1"/>
  <c r="R5399" i="1" s="1"/>
  <c r="T5398" i="1"/>
  <c r="R5398" i="1" s="1"/>
  <c r="T5397" i="1"/>
  <c r="R5397" i="1" s="1"/>
  <c r="T5396" i="1"/>
  <c r="R5396" i="1" s="1"/>
  <c r="T5395" i="1"/>
  <c r="R5395" i="1" s="1"/>
  <c r="T5394" i="1"/>
  <c r="R5394" i="1" s="1"/>
  <c r="T5393" i="1"/>
  <c r="R5393" i="1" s="1"/>
  <c r="T5392" i="1"/>
  <c r="R5392" i="1" s="1"/>
  <c r="T5391" i="1"/>
  <c r="R5391" i="1" s="1"/>
  <c r="T5390" i="1"/>
  <c r="R5390" i="1" s="1"/>
  <c r="T5389" i="1"/>
  <c r="R5389" i="1" s="1"/>
  <c r="T5388" i="1"/>
  <c r="R5388" i="1" s="1"/>
  <c r="T5387" i="1"/>
  <c r="R5387" i="1" s="1"/>
  <c r="T5386" i="1"/>
  <c r="R5386" i="1" s="1"/>
  <c r="T5385" i="1"/>
  <c r="R5385" i="1" s="1"/>
  <c r="T5384" i="1"/>
  <c r="R5384" i="1" s="1"/>
  <c r="T5383" i="1"/>
  <c r="R5383" i="1" s="1"/>
  <c r="T5382" i="1"/>
  <c r="R5382" i="1" s="1"/>
  <c r="T5381" i="1"/>
  <c r="R5381" i="1" s="1"/>
  <c r="T5380" i="1"/>
  <c r="R5380" i="1" s="1"/>
  <c r="T5379" i="1"/>
  <c r="R5379" i="1" s="1"/>
  <c r="T5378" i="1"/>
  <c r="R5378" i="1" s="1"/>
  <c r="T5377" i="1"/>
  <c r="R5377" i="1" s="1"/>
  <c r="T5376" i="1"/>
  <c r="R5376" i="1" s="1"/>
  <c r="T5375" i="1"/>
  <c r="R5375" i="1" s="1"/>
  <c r="T5374" i="1"/>
  <c r="R5374" i="1" s="1"/>
  <c r="T5373" i="1"/>
  <c r="R5373" i="1" s="1"/>
  <c r="T5372" i="1"/>
  <c r="R5372" i="1" s="1"/>
  <c r="T5371" i="1"/>
  <c r="R5371" i="1" s="1"/>
  <c r="T5370" i="1"/>
  <c r="R5370" i="1" s="1"/>
  <c r="T5369" i="1"/>
  <c r="R5369" i="1" s="1"/>
  <c r="T5368" i="1"/>
  <c r="R5368" i="1" s="1"/>
  <c r="T5367" i="1"/>
  <c r="R5367" i="1" s="1"/>
  <c r="T5366" i="1"/>
  <c r="R5366" i="1" s="1"/>
  <c r="T5365" i="1"/>
  <c r="R5365" i="1" s="1"/>
  <c r="T5364" i="1"/>
  <c r="R5364" i="1" s="1"/>
  <c r="T5363" i="1"/>
  <c r="R5363" i="1" s="1"/>
  <c r="T5362" i="1"/>
  <c r="R5362" i="1" s="1"/>
  <c r="T5361" i="1"/>
  <c r="R5361" i="1" s="1"/>
  <c r="T5360" i="1"/>
  <c r="R5360" i="1" s="1"/>
  <c r="T5359" i="1"/>
  <c r="R5359" i="1" s="1"/>
  <c r="T5358" i="1"/>
  <c r="R5358" i="1" s="1"/>
  <c r="T5357" i="1"/>
  <c r="R5357" i="1" s="1"/>
  <c r="T5356" i="1"/>
  <c r="R5356" i="1" s="1"/>
  <c r="T5355" i="1"/>
  <c r="R5355" i="1" s="1"/>
  <c r="T5354" i="1"/>
  <c r="R5354" i="1" s="1"/>
  <c r="T5353" i="1"/>
  <c r="R5353" i="1" s="1"/>
  <c r="T5352" i="1"/>
  <c r="R5352" i="1" s="1"/>
  <c r="T5351" i="1"/>
  <c r="R5351" i="1" s="1"/>
  <c r="T5350" i="1"/>
  <c r="R5350" i="1" s="1"/>
  <c r="T5349" i="1"/>
  <c r="R5349" i="1" s="1"/>
  <c r="T5348" i="1"/>
  <c r="R5348" i="1" s="1"/>
  <c r="T5347" i="1"/>
  <c r="R5347" i="1" s="1"/>
  <c r="T5346" i="1"/>
  <c r="R5346" i="1" s="1"/>
  <c r="T5345" i="1"/>
  <c r="R5345" i="1" s="1"/>
  <c r="T5344" i="1"/>
  <c r="R5344" i="1" s="1"/>
  <c r="T5343" i="1"/>
  <c r="R5343" i="1" s="1"/>
  <c r="T5342" i="1"/>
  <c r="R5342" i="1" s="1"/>
  <c r="T5341" i="1"/>
  <c r="R5341" i="1" s="1"/>
  <c r="T5340" i="1"/>
  <c r="R5340" i="1" s="1"/>
  <c r="T5339" i="1"/>
  <c r="R5339" i="1" s="1"/>
  <c r="T5338" i="1"/>
  <c r="R5338" i="1" s="1"/>
  <c r="T5337" i="1"/>
  <c r="R5337" i="1" s="1"/>
  <c r="T5336" i="1"/>
  <c r="R5336" i="1" s="1"/>
  <c r="T5335" i="1"/>
  <c r="R5335" i="1" s="1"/>
  <c r="T5334" i="1"/>
  <c r="R5334" i="1" s="1"/>
  <c r="T5333" i="1"/>
  <c r="R5333" i="1" s="1"/>
  <c r="T5332" i="1"/>
  <c r="R5332" i="1" s="1"/>
  <c r="T5331" i="1"/>
  <c r="R5331" i="1" s="1"/>
  <c r="T5330" i="1"/>
  <c r="R5330" i="1" s="1"/>
  <c r="T5329" i="1"/>
  <c r="R5329" i="1" s="1"/>
  <c r="T5328" i="1"/>
  <c r="R5328" i="1" s="1"/>
  <c r="T5327" i="1"/>
  <c r="R5327" i="1" s="1"/>
  <c r="T5326" i="1"/>
  <c r="R5326" i="1" s="1"/>
  <c r="T5325" i="1"/>
  <c r="R5325" i="1" s="1"/>
  <c r="T5324" i="1"/>
  <c r="R5324" i="1" s="1"/>
  <c r="T5323" i="1"/>
  <c r="R5323" i="1" s="1"/>
  <c r="T5322" i="1"/>
  <c r="R5322" i="1" s="1"/>
  <c r="T5321" i="1"/>
  <c r="R5321" i="1" s="1"/>
  <c r="T5320" i="1"/>
  <c r="R5320" i="1" s="1"/>
  <c r="T5319" i="1"/>
  <c r="R5319" i="1" s="1"/>
  <c r="T5318" i="1"/>
  <c r="R5318" i="1" s="1"/>
  <c r="T5317" i="1"/>
  <c r="R5317" i="1" s="1"/>
  <c r="T5316" i="1"/>
  <c r="R5316" i="1" s="1"/>
  <c r="T5315" i="1"/>
  <c r="R5315" i="1" s="1"/>
  <c r="T5314" i="1"/>
  <c r="R5314" i="1" s="1"/>
  <c r="T5313" i="1"/>
  <c r="R5313" i="1" s="1"/>
  <c r="T5312" i="1"/>
  <c r="R5312" i="1" s="1"/>
  <c r="T5311" i="1"/>
  <c r="R5311" i="1" s="1"/>
  <c r="T5310" i="1"/>
  <c r="R5310" i="1" s="1"/>
  <c r="T5309" i="1"/>
  <c r="R5309" i="1" s="1"/>
  <c r="T5308" i="1"/>
  <c r="R5308" i="1" s="1"/>
  <c r="T5307" i="1"/>
  <c r="R5307" i="1" s="1"/>
  <c r="T5306" i="1"/>
  <c r="R5306" i="1" s="1"/>
  <c r="T5305" i="1"/>
  <c r="R5305" i="1" s="1"/>
  <c r="T5304" i="1"/>
  <c r="R5304" i="1" s="1"/>
  <c r="T5303" i="1"/>
  <c r="R5303" i="1" s="1"/>
  <c r="T5302" i="1"/>
  <c r="R5302" i="1" s="1"/>
  <c r="T5301" i="1"/>
  <c r="R5301" i="1" s="1"/>
  <c r="T5300" i="1"/>
  <c r="R5300" i="1" s="1"/>
  <c r="T5299" i="1"/>
  <c r="R5299" i="1" s="1"/>
  <c r="T5298" i="1"/>
  <c r="R5298" i="1" s="1"/>
  <c r="T5297" i="1"/>
  <c r="R5297" i="1" s="1"/>
  <c r="T5296" i="1"/>
  <c r="R5296" i="1" s="1"/>
  <c r="T5295" i="1"/>
  <c r="R5295" i="1" s="1"/>
  <c r="T5294" i="1"/>
  <c r="R5294" i="1" s="1"/>
  <c r="T5293" i="1"/>
  <c r="R5293" i="1" s="1"/>
  <c r="T5292" i="1"/>
  <c r="R5292" i="1" s="1"/>
  <c r="T5291" i="1"/>
  <c r="R5291" i="1" s="1"/>
  <c r="T5290" i="1"/>
  <c r="R5290" i="1" s="1"/>
  <c r="T5289" i="1"/>
  <c r="R5289" i="1" s="1"/>
  <c r="T5288" i="1"/>
  <c r="R5288" i="1" s="1"/>
  <c r="T5287" i="1"/>
  <c r="R5287" i="1" s="1"/>
  <c r="T5286" i="1"/>
  <c r="R5286" i="1" s="1"/>
  <c r="T5285" i="1"/>
  <c r="R5285" i="1" s="1"/>
  <c r="T5284" i="1"/>
  <c r="R5284" i="1" s="1"/>
  <c r="T5283" i="1"/>
  <c r="R5283" i="1" s="1"/>
  <c r="T5282" i="1"/>
  <c r="R5282" i="1" s="1"/>
  <c r="T5281" i="1"/>
  <c r="R5281" i="1" s="1"/>
  <c r="T5280" i="1"/>
  <c r="R5280" i="1" s="1"/>
  <c r="T5279" i="1"/>
  <c r="R5279" i="1" s="1"/>
  <c r="T5278" i="1"/>
  <c r="R5278" i="1" s="1"/>
  <c r="T5277" i="1"/>
  <c r="R5277" i="1" s="1"/>
  <c r="T5276" i="1"/>
  <c r="R5276" i="1" s="1"/>
  <c r="T5275" i="1"/>
  <c r="R5275" i="1" s="1"/>
  <c r="T5274" i="1"/>
  <c r="R5274" i="1" s="1"/>
  <c r="T5273" i="1"/>
  <c r="R5273" i="1" s="1"/>
  <c r="T5272" i="1"/>
  <c r="R5272" i="1" s="1"/>
  <c r="T5271" i="1"/>
  <c r="R5271" i="1" s="1"/>
  <c r="T5270" i="1"/>
  <c r="R5270" i="1" s="1"/>
  <c r="T5269" i="1"/>
  <c r="R5269" i="1" s="1"/>
  <c r="T5268" i="1"/>
  <c r="R5268" i="1" s="1"/>
  <c r="T5267" i="1"/>
  <c r="R5267" i="1" s="1"/>
  <c r="T5266" i="1"/>
  <c r="R5266" i="1" s="1"/>
  <c r="T5265" i="1"/>
  <c r="R5265" i="1" s="1"/>
  <c r="T5264" i="1"/>
  <c r="R5264" i="1" s="1"/>
  <c r="T5263" i="1"/>
  <c r="R5263" i="1" s="1"/>
  <c r="T5262" i="1"/>
  <c r="R5262" i="1" s="1"/>
  <c r="T5261" i="1"/>
  <c r="R5261" i="1" s="1"/>
  <c r="T5260" i="1"/>
  <c r="R5260" i="1" s="1"/>
  <c r="T5259" i="1"/>
  <c r="R5259" i="1" s="1"/>
  <c r="T5258" i="1"/>
  <c r="R5258" i="1" s="1"/>
  <c r="T5257" i="1"/>
  <c r="R5257" i="1" s="1"/>
  <c r="T5256" i="1"/>
  <c r="R5256" i="1" s="1"/>
  <c r="T5255" i="1"/>
  <c r="R5255" i="1" s="1"/>
  <c r="T5254" i="1"/>
  <c r="R5254" i="1" s="1"/>
  <c r="T5253" i="1"/>
  <c r="R5253" i="1" s="1"/>
  <c r="T5252" i="1"/>
  <c r="R5252" i="1" s="1"/>
  <c r="T5251" i="1"/>
  <c r="R5251" i="1" s="1"/>
  <c r="T5250" i="1"/>
  <c r="R5250" i="1" s="1"/>
  <c r="T5249" i="1"/>
  <c r="R5249" i="1" s="1"/>
  <c r="T5248" i="1"/>
  <c r="R5248" i="1" s="1"/>
  <c r="T5247" i="1"/>
  <c r="R5247" i="1" s="1"/>
  <c r="T5246" i="1"/>
  <c r="R5246" i="1" s="1"/>
  <c r="T5245" i="1"/>
  <c r="R5245" i="1" s="1"/>
  <c r="T5244" i="1"/>
  <c r="R5244" i="1" s="1"/>
  <c r="T5243" i="1"/>
  <c r="R5243" i="1" s="1"/>
  <c r="T5242" i="1"/>
  <c r="R5242" i="1" s="1"/>
  <c r="T5241" i="1"/>
  <c r="R5241" i="1" s="1"/>
  <c r="T5240" i="1"/>
  <c r="R5240" i="1" s="1"/>
  <c r="T5239" i="1"/>
  <c r="R5239" i="1" s="1"/>
  <c r="T5238" i="1"/>
  <c r="R5238" i="1" s="1"/>
  <c r="T5237" i="1"/>
  <c r="R5237" i="1" s="1"/>
  <c r="T5236" i="1"/>
  <c r="R5236" i="1" s="1"/>
  <c r="T5235" i="1"/>
  <c r="R5235" i="1" s="1"/>
  <c r="T5234" i="1"/>
  <c r="R5234" i="1" s="1"/>
  <c r="T5233" i="1"/>
  <c r="R5233" i="1" s="1"/>
  <c r="T5232" i="1"/>
  <c r="R5232" i="1" s="1"/>
  <c r="T5231" i="1"/>
  <c r="R5231" i="1" s="1"/>
  <c r="T5230" i="1"/>
  <c r="R5230" i="1" s="1"/>
  <c r="T5229" i="1"/>
  <c r="R5229" i="1" s="1"/>
  <c r="T5228" i="1"/>
  <c r="R5228" i="1" s="1"/>
  <c r="T5227" i="1"/>
  <c r="R5227" i="1" s="1"/>
  <c r="T5226" i="1"/>
  <c r="R5226" i="1" s="1"/>
  <c r="T5225" i="1"/>
  <c r="R5225" i="1" s="1"/>
  <c r="T5224" i="1"/>
  <c r="R5224" i="1" s="1"/>
  <c r="T5223" i="1"/>
  <c r="R5223" i="1" s="1"/>
  <c r="T5222" i="1"/>
  <c r="R5222" i="1" s="1"/>
  <c r="T5221" i="1"/>
  <c r="R5221" i="1" s="1"/>
  <c r="T5220" i="1"/>
  <c r="R5220" i="1" s="1"/>
  <c r="T5219" i="1"/>
  <c r="R5219" i="1" s="1"/>
  <c r="T5218" i="1"/>
  <c r="R5218" i="1" s="1"/>
  <c r="T5217" i="1"/>
  <c r="R5217" i="1" s="1"/>
  <c r="T5216" i="1"/>
  <c r="R5216" i="1" s="1"/>
  <c r="T5215" i="1"/>
  <c r="R5215" i="1" s="1"/>
  <c r="T5214" i="1"/>
  <c r="R5214" i="1" s="1"/>
  <c r="T5213" i="1"/>
  <c r="R5213" i="1" s="1"/>
  <c r="T5212" i="1"/>
  <c r="R5212" i="1" s="1"/>
  <c r="T5211" i="1"/>
  <c r="R5211" i="1" s="1"/>
  <c r="T5210" i="1"/>
  <c r="R5210" i="1" s="1"/>
  <c r="T5209" i="1"/>
  <c r="R5209" i="1" s="1"/>
  <c r="T5208" i="1"/>
  <c r="R5208" i="1" s="1"/>
  <c r="T5207" i="1"/>
  <c r="R5207" i="1" s="1"/>
  <c r="T5206" i="1"/>
  <c r="R5206" i="1" s="1"/>
  <c r="T5205" i="1"/>
  <c r="R5205" i="1" s="1"/>
  <c r="T5204" i="1"/>
  <c r="R5204" i="1" s="1"/>
  <c r="T5203" i="1"/>
  <c r="R5203" i="1" s="1"/>
  <c r="T5202" i="1"/>
  <c r="R5202" i="1" s="1"/>
  <c r="T5201" i="1"/>
  <c r="R5201" i="1" s="1"/>
  <c r="T5200" i="1"/>
  <c r="R5200" i="1" s="1"/>
  <c r="T5199" i="1"/>
  <c r="R5199" i="1" s="1"/>
  <c r="T5198" i="1"/>
  <c r="R5198" i="1" s="1"/>
  <c r="T5197" i="1"/>
  <c r="R5197" i="1" s="1"/>
  <c r="T5196" i="1"/>
  <c r="R5196" i="1" s="1"/>
  <c r="T5195" i="1"/>
  <c r="R5195" i="1" s="1"/>
  <c r="T5194" i="1"/>
  <c r="R5194" i="1" s="1"/>
  <c r="T5193" i="1"/>
  <c r="R5193" i="1" s="1"/>
  <c r="T5192" i="1"/>
  <c r="R5192" i="1" s="1"/>
  <c r="T5191" i="1"/>
  <c r="R5191" i="1" s="1"/>
  <c r="T5190" i="1"/>
  <c r="R5190" i="1" s="1"/>
  <c r="T5189" i="1"/>
  <c r="R5189" i="1" s="1"/>
  <c r="T5188" i="1"/>
  <c r="R5188" i="1" s="1"/>
  <c r="T5187" i="1"/>
  <c r="R5187" i="1" s="1"/>
  <c r="T5186" i="1"/>
  <c r="R5186" i="1" s="1"/>
  <c r="T5185" i="1"/>
  <c r="R5185" i="1" s="1"/>
  <c r="T5184" i="1"/>
  <c r="R5184" i="1" s="1"/>
  <c r="T5183" i="1"/>
  <c r="R5183" i="1" s="1"/>
  <c r="T5182" i="1"/>
  <c r="R5182" i="1" s="1"/>
  <c r="T5181" i="1"/>
  <c r="R5181" i="1" s="1"/>
  <c r="T5180" i="1"/>
  <c r="R5180" i="1" s="1"/>
  <c r="T5179" i="1"/>
  <c r="R5179" i="1" s="1"/>
  <c r="T5178" i="1"/>
  <c r="R5178" i="1" s="1"/>
  <c r="T5177" i="1"/>
  <c r="R5177" i="1" s="1"/>
  <c r="T5176" i="1"/>
  <c r="R5176" i="1" s="1"/>
  <c r="T5175" i="1"/>
  <c r="R5175" i="1" s="1"/>
  <c r="T5174" i="1"/>
  <c r="R5174" i="1" s="1"/>
  <c r="T5173" i="1"/>
  <c r="R5173" i="1" s="1"/>
  <c r="T5172" i="1"/>
  <c r="R5172" i="1" s="1"/>
  <c r="T5171" i="1"/>
  <c r="R5171" i="1" s="1"/>
  <c r="T5170" i="1"/>
  <c r="R5170" i="1" s="1"/>
  <c r="T5169" i="1"/>
  <c r="R5169" i="1" s="1"/>
  <c r="T5168" i="1"/>
  <c r="R5168" i="1" s="1"/>
  <c r="T5167" i="1"/>
  <c r="R5167" i="1" s="1"/>
  <c r="T5166" i="1"/>
  <c r="R5166" i="1" s="1"/>
  <c r="T5165" i="1"/>
  <c r="R5165" i="1" s="1"/>
  <c r="T5164" i="1"/>
  <c r="R5164" i="1" s="1"/>
  <c r="T5163" i="1"/>
  <c r="R5163" i="1" s="1"/>
  <c r="T5162" i="1"/>
  <c r="R5162" i="1" s="1"/>
  <c r="T5161" i="1"/>
  <c r="R5161" i="1" s="1"/>
  <c r="T5160" i="1"/>
  <c r="R5160" i="1" s="1"/>
  <c r="T5159" i="1"/>
  <c r="R5159" i="1" s="1"/>
  <c r="T5158" i="1"/>
  <c r="R5158" i="1" s="1"/>
  <c r="T5157" i="1"/>
  <c r="R5157" i="1" s="1"/>
  <c r="T5156" i="1"/>
  <c r="R5156" i="1" s="1"/>
  <c r="T5155" i="1"/>
  <c r="R5155" i="1" s="1"/>
  <c r="T5154" i="1"/>
  <c r="R5154" i="1" s="1"/>
  <c r="T5153" i="1"/>
  <c r="R5153" i="1" s="1"/>
  <c r="T5152" i="1"/>
  <c r="R5152" i="1" s="1"/>
  <c r="T5151" i="1"/>
  <c r="R5151" i="1" s="1"/>
  <c r="T5150" i="1"/>
  <c r="R5150" i="1" s="1"/>
  <c r="T5149" i="1"/>
  <c r="R5149" i="1" s="1"/>
  <c r="T5148" i="1"/>
  <c r="R5148" i="1" s="1"/>
  <c r="T5147" i="1"/>
  <c r="R5147" i="1" s="1"/>
  <c r="T5146" i="1"/>
  <c r="R5146" i="1" s="1"/>
  <c r="T5145" i="1"/>
  <c r="R5145" i="1" s="1"/>
  <c r="T5144" i="1"/>
  <c r="R5144" i="1" s="1"/>
  <c r="T5143" i="1"/>
  <c r="R5143" i="1" s="1"/>
  <c r="T5142" i="1"/>
  <c r="R5142" i="1" s="1"/>
  <c r="T5141" i="1"/>
  <c r="R5141" i="1" s="1"/>
  <c r="T5140" i="1"/>
  <c r="R5140" i="1" s="1"/>
  <c r="T5139" i="1"/>
  <c r="R5139" i="1" s="1"/>
  <c r="T5138" i="1"/>
  <c r="R5138" i="1" s="1"/>
  <c r="T5137" i="1"/>
  <c r="R5137" i="1" s="1"/>
  <c r="T5136" i="1"/>
  <c r="R5136" i="1" s="1"/>
  <c r="T5135" i="1"/>
  <c r="R5135" i="1" s="1"/>
  <c r="T5134" i="1"/>
  <c r="R5134" i="1" s="1"/>
  <c r="T5133" i="1"/>
  <c r="R5133" i="1" s="1"/>
  <c r="T5132" i="1"/>
  <c r="R5132" i="1" s="1"/>
  <c r="T5131" i="1"/>
  <c r="R5131" i="1" s="1"/>
  <c r="T5130" i="1"/>
  <c r="R5130" i="1" s="1"/>
  <c r="T5129" i="1"/>
  <c r="R5129" i="1" s="1"/>
  <c r="T5128" i="1"/>
  <c r="R5128" i="1" s="1"/>
  <c r="T5127" i="1"/>
  <c r="R5127" i="1" s="1"/>
  <c r="T5126" i="1"/>
  <c r="R5126" i="1" s="1"/>
  <c r="T5125" i="1"/>
  <c r="R5125" i="1" s="1"/>
  <c r="T5124" i="1"/>
  <c r="R5124" i="1" s="1"/>
  <c r="T5123" i="1"/>
  <c r="R5123" i="1" s="1"/>
  <c r="T5122" i="1"/>
  <c r="R5122" i="1" s="1"/>
  <c r="T5121" i="1"/>
  <c r="R5121" i="1" s="1"/>
  <c r="T5120" i="1"/>
  <c r="R5120" i="1" s="1"/>
  <c r="T5119" i="1"/>
  <c r="R5119" i="1" s="1"/>
  <c r="T5118" i="1"/>
  <c r="R5118" i="1" s="1"/>
  <c r="T5117" i="1"/>
  <c r="R5117" i="1" s="1"/>
  <c r="T5116" i="1"/>
  <c r="R5116" i="1" s="1"/>
  <c r="T5115" i="1"/>
  <c r="R5115" i="1" s="1"/>
  <c r="T5114" i="1"/>
  <c r="R5114" i="1" s="1"/>
  <c r="T5113" i="1"/>
  <c r="R5113" i="1" s="1"/>
  <c r="T5112" i="1"/>
  <c r="R5112" i="1" s="1"/>
  <c r="T5111" i="1"/>
  <c r="R5111" i="1" s="1"/>
  <c r="T5110" i="1"/>
  <c r="R5110" i="1" s="1"/>
  <c r="T5109" i="1"/>
  <c r="R5109" i="1" s="1"/>
  <c r="T5108" i="1"/>
  <c r="R5108" i="1" s="1"/>
  <c r="T5107" i="1"/>
  <c r="R5107" i="1" s="1"/>
  <c r="T5106" i="1"/>
  <c r="R5106" i="1" s="1"/>
  <c r="T5105" i="1"/>
  <c r="R5105" i="1" s="1"/>
  <c r="T5104" i="1"/>
  <c r="R5104" i="1" s="1"/>
  <c r="T5103" i="1"/>
  <c r="R5103" i="1" s="1"/>
  <c r="T5102" i="1"/>
  <c r="R5102" i="1" s="1"/>
  <c r="T5101" i="1"/>
  <c r="R5101" i="1" s="1"/>
  <c r="T5100" i="1"/>
  <c r="R5100" i="1" s="1"/>
  <c r="T5099" i="1"/>
  <c r="R5099" i="1" s="1"/>
  <c r="T5098" i="1"/>
  <c r="R5098" i="1" s="1"/>
  <c r="T5097" i="1"/>
  <c r="R5097" i="1" s="1"/>
  <c r="T5096" i="1"/>
  <c r="R5096" i="1" s="1"/>
  <c r="T5095" i="1"/>
  <c r="R5095" i="1" s="1"/>
  <c r="T5094" i="1"/>
  <c r="R5094" i="1" s="1"/>
  <c r="T5093" i="1"/>
  <c r="R5093" i="1" s="1"/>
  <c r="T5092" i="1"/>
  <c r="R5092" i="1" s="1"/>
  <c r="T5091" i="1"/>
  <c r="R5091" i="1" s="1"/>
  <c r="T5090" i="1"/>
  <c r="R5090" i="1" s="1"/>
  <c r="T5089" i="1"/>
  <c r="R5089" i="1" s="1"/>
  <c r="T5088" i="1"/>
  <c r="R5088" i="1" s="1"/>
  <c r="T5087" i="1"/>
  <c r="R5087" i="1" s="1"/>
  <c r="T5086" i="1"/>
  <c r="R5086" i="1" s="1"/>
  <c r="T5085" i="1"/>
  <c r="R5085" i="1" s="1"/>
  <c r="T5084" i="1"/>
  <c r="R5084" i="1" s="1"/>
  <c r="T5083" i="1"/>
  <c r="R5083" i="1" s="1"/>
  <c r="T5082" i="1"/>
  <c r="R5082" i="1" s="1"/>
  <c r="T5081" i="1"/>
  <c r="R5081" i="1" s="1"/>
  <c r="T5080" i="1"/>
  <c r="R5080" i="1" s="1"/>
  <c r="T5079" i="1"/>
  <c r="R5079" i="1" s="1"/>
  <c r="T5078" i="1"/>
  <c r="R5078" i="1" s="1"/>
  <c r="T5077" i="1"/>
  <c r="R5077" i="1" s="1"/>
  <c r="T5076" i="1"/>
  <c r="R5076" i="1" s="1"/>
  <c r="T5075" i="1"/>
  <c r="R5075" i="1" s="1"/>
  <c r="T5074" i="1"/>
  <c r="R5074" i="1" s="1"/>
  <c r="T5073" i="1"/>
  <c r="R5073" i="1" s="1"/>
  <c r="T5072" i="1"/>
  <c r="R5072" i="1" s="1"/>
  <c r="T5071" i="1"/>
  <c r="R5071" i="1" s="1"/>
  <c r="T5070" i="1"/>
  <c r="R5070" i="1" s="1"/>
  <c r="T5069" i="1"/>
  <c r="R5069" i="1" s="1"/>
  <c r="T5068" i="1"/>
  <c r="R5068" i="1" s="1"/>
  <c r="T5067" i="1"/>
  <c r="R5067" i="1" s="1"/>
  <c r="T5066" i="1"/>
  <c r="R5066" i="1" s="1"/>
  <c r="T5065" i="1"/>
  <c r="R5065" i="1" s="1"/>
  <c r="T5064" i="1"/>
  <c r="R5064" i="1" s="1"/>
  <c r="T5063" i="1"/>
  <c r="R5063" i="1" s="1"/>
  <c r="T5062" i="1"/>
  <c r="R5062" i="1" s="1"/>
  <c r="T5061" i="1"/>
  <c r="R5061" i="1" s="1"/>
  <c r="T5060" i="1"/>
  <c r="R5060" i="1" s="1"/>
  <c r="T5059" i="1"/>
  <c r="R5059" i="1" s="1"/>
  <c r="T5058" i="1"/>
  <c r="R5058" i="1" s="1"/>
  <c r="T5057" i="1"/>
  <c r="R5057" i="1" s="1"/>
  <c r="T5056" i="1"/>
  <c r="R5056" i="1" s="1"/>
  <c r="T5055" i="1"/>
  <c r="R5055" i="1" s="1"/>
  <c r="T5054" i="1"/>
  <c r="R5054" i="1" s="1"/>
  <c r="T5053" i="1"/>
  <c r="R5053" i="1" s="1"/>
  <c r="T5052" i="1"/>
  <c r="R5052" i="1" s="1"/>
  <c r="T5051" i="1"/>
  <c r="R5051" i="1" s="1"/>
  <c r="T5050" i="1"/>
  <c r="R5050" i="1" s="1"/>
  <c r="T5049" i="1"/>
  <c r="R5049" i="1" s="1"/>
  <c r="T5048" i="1"/>
  <c r="R5048" i="1" s="1"/>
  <c r="T5047" i="1"/>
  <c r="R5047" i="1" s="1"/>
  <c r="T5046" i="1"/>
  <c r="R5046" i="1" s="1"/>
  <c r="T5045" i="1"/>
  <c r="R5045" i="1" s="1"/>
  <c r="T5044" i="1"/>
  <c r="R5044" i="1" s="1"/>
  <c r="T5043" i="1"/>
  <c r="R5043" i="1" s="1"/>
  <c r="T5042" i="1"/>
  <c r="R5042" i="1" s="1"/>
  <c r="T5041" i="1"/>
  <c r="R5041" i="1" s="1"/>
  <c r="T5040" i="1"/>
  <c r="R5040" i="1" s="1"/>
  <c r="T5039" i="1"/>
  <c r="R5039" i="1" s="1"/>
  <c r="T5038" i="1"/>
  <c r="R5038" i="1" s="1"/>
  <c r="T5037" i="1"/>
  <c r="R5037" i="1" s="1"/>
  <c r="T5036" i="1"/>
  <c r="R5036" i="1" s="1"/>
  <c r="T5035" i="1"/>
  <c r="R5035" i="1" s="1"/>
  <c r="T5034" i="1"/>
  <c r="R5034" i="1" s="1"/>
  <c r="T5033" i="1"/>
  <c r="R5033" i="1" s="1"/>
  <c r="T5032" i="1"/>
  <c r="R5032" i="1" s="1"/>
  <c r="T5031" i="1"/>
  <c r="R5031" i="1" s="1"/>
  <c r="T5030" i="1"/>
  <c r="R5030" i="1" s="1"/>
  <c r="T5029" i="1"/>
  <c r="R5029" i="1" s="1"/>
  <c r="T5028" i="1"/>
  <c r="R5028" i="1" s="1"/>
  <c r="T5027" i="1"/>
  <c r="R5027" i="1" s="1"/>
  <c r="T5026" i="1"/>
  <c r="R5026" i="1" s="1"/>
  <c r="T5025" i="1"/>
  <c r="R5025" i="1" s="1"/>
  <c r="T5024" i="1"/>
  <c r="R5024" i="1" s="1"/>
  <c r="T5023" i="1"/>
  <c r="R5023" i="1" s="1"/>
  <c r="T5022" i="1"/>
  <c r="R5022" i="1" s="1"/>
  <c r="T5021" i="1"/>
  <c r="R5021" i="1" s="1"/>
  <c r="T5020" i="1"/>
  <c r="R5020" i="1" s="1"/>
  <c r="T5019" i="1"/>
  <c r="R5019" i="1" s="1"/>
  <c r="T5018" i="1"/>
  <c r="R5018" i="1" s="1"/>
  <c r="T5017" i="1"/>
  <c r="R5017" i="1" s="1"/>
  <c r="T5016" i="1"/>
  <c r="R5016" i="1" s="1"/>
  <c r="T5015" i="1"/>
  <c r="R5015" i="1" s="1"/>
  <c r="T5014" i="1"/>
  <c r="R5014" i="1" s="1"/>
  <c r="T5013" i="1"/>
  <c r="R5013" i="1" s="1"/>
  <c r="T5012" i="1"/>
  <c r="R5012" i="1" s="1"/>
  <c r="T5011" i="1"/>
  <c r="R5011" i="1" s="1"/>
  <c r="T5010" i="1"/>
  <c r="R5010" i="1" s="1"/>
  <c r="T5009" i="1"/>
  <c r="R5009" i="1" s="1"/>
  <c r="T5008" i="1"/>
  <c r="R5008" i="1" s="1"/>
  <c r="T5007" i="1"/>
  <c r="R5007" i="1" s="1"/>
  <c r="T5006" i="1"/>
  <c r="R5006" i="1" s="1"/>
  <c r="T5005" i="1"/>
  <c r="R5005" i="1" s="1"/>
  <c r="T5004" i="1"/>
  <c r="R5004" i="1" s="1"/>
  <c r="T5003" i="1"/>
  <c r="R5003" i="1" s="1"/>
  <c r="T5002" i="1"/>
  <c r="R5002" i="1" s="1"/>
  <c r="T5001" i="1"/>
  <c r="R5001" i="1" s="1"/>
  <c r="T5000" i="1"/>
  <c r="R5000" i="1" s="1"/>
  <c r="T4999" i="1"/>
  <c r="R4999" i="1" s="1"/>
  <c r="T4998" i="1"/>
  <c r="R4998" i="1" s="1"/>
  <c r="T4997" i="1"/>
  <c r="R4997" i="1" s="1"/>
  <c r="T4996" i="1"/>
  <c r="R4996" i="1" s="1"/>
  <c r="T4995" i="1"/>
  <c r="R4995" i="1" s="1"/>
  <c r="T4994" i="1"/>
  <c r="R4994" i="1" s="1"/>
  <c r="T4993" i="1"/>
  <c r="R4993" i="1" s="1"/>
  <c r="T4992" i="1"/>
  <c r="R4992" i="1" s="1"/>
  <c r="T4991" i="1"/>
  <c r="R4991" i="1" s="1"/>
  <c r="T4990" i="1"/>
  <c r="R4990" i="1" s="1"/>
  <c r="T4989" i="1"/>
  <c r="R4989" i="1" s="1"/>
  <c r="T4988" i="1"/>
  <c r="R4988" i="1" s="1"/>
  <c r="T4987" i="1"/>
  <c r="R4987" i="1" s="1"/>
  <c r="T4986" i="1"/>
  <c r="R4986" i="1" s="1"/>
  <c r="T4985" i="1"/>
  <c r="R4985" i="1" s="1"/>
  <c r="T4984" i="1"/>
  <c r="R4984" i="1" s="1"/>
  <c r="T4983" i="1"/>
  <c r="R4983" i="1" s="1"/>
  <c r="T4982" i="1"/>
  <c r="R4982" i="1" s="1"/>
  <c r="T4981" i="1"/>
  <c r="R4981" i="1" s="1"/>
  <c r="T4980" i="1"/>
  <c r="R4980" i="1" s="1"/>
  <c r="T4979" i="1"/>
  <c r="R4979" i="1" s="1"/>
  <c r="T4978" i="1"/>
  <c r="R4978" i="1" s="1"/>
  <c r="T4977" i="1"/>
  <c r="R4977" i="1" s="1"/>
  <c r="T4976" i="1"/>
  <c r="R4976" i="1" s="1"/>
  <c r="T4975" i="1"/>
  <c r="R4975" i="1" s="1"/>
  <c r="T4974" i="1"/>
  <c r="R4974" i="1" s="1"/>
  <c r="T4973" i="1"/>
  <c r="R4973" i="1" s="1"/>
  <c r="T4972" i="1"/>
  <c r="R4972" i="1" s="1"/>
  <c r="T4971" i="1"/>
  <c r="R4971" i="1" s="1"/>
  <c r="T4970" i="1"/>
  <c r="R4970" i="1" s="1"/>
  <c r="T4969" i="1"/>
  <c r="R4969" i="1" s="1"/>
  <c r="T4968" i="1"/>
  <c r="R4968" i="1" s="1"/>
  <c r="T4967" i="1"/>
  <c r="R4967" i="1" s="1"/>
  <c r="T4966" i="1"/>
  <c r="R4966" i="1" s="1"/>
  <c r="T4965" i="1"/>
  <c r="R4965" i="1" s="1"/>
  <c r="T4964" i="1"/>
  <c r="R4964" i="1" s="1"/>
  <c r="T4963" i="1"/>
  <c r="R4963" i="1" s="1"/>
  <c r="T4962" i="1"/>
  <c r="R4962" i="1" s="1"/>
  <c r="T4961" i="1"/>
  <c r="R4961" i="1" s="1"/>
  <c r="T4960" i="1"/>
  <c r="R4960" i="1" s="1"/>
  <c r="T4959" i="1"/>
  <c r="R4959" i="1" s="1"/>
  <c r="T4958" i="1"/>
  <c r="R4958" i="1" s="1"/>
  <c r="T4957" i="1"/>
  <c r="R4957" i="1" s="1"/>
  <c r="T4956" i="1"/>
  <c r="R4956" i="1" s="1"/>
  <c r="T4955" i="1"/>
  <c r="R4955" i="1" s="1"/>
  <c r="T4954" i="1"/>
  <c r="R4954" i="1" s="1"/>
  <c r="T4953" i="1"/>
  <c r="R4953" i="1" s="1"/>
  <c r="T4952" i="1"/>
  <c r="R4952" i="1" s="1"/>
  <c r="T4951" i="1"/>
  <c r="R4951" i="1" s="1"/>
  <c r="T4950" i="1"/>
  <c r="R4950" i="1" s="1"/>
  <c r="T4949" i="1"/>
  <c r="R4949" i="1" s="1"/>
  <c r="T4948" i="1"/>
  <c r="R4948" i="1" s="1"/>
  <c r="T4947" i="1"/>
  <c r="R4947" i="1" s="1"/>
  <c r="T4946" i="1"/>
  <c r="R4946" i="1" s="1"/>
  <c r="T4945" i="1"/>
  <c r="R4945" i="1" s="1"/>
  <c r="T4944" i="1"/>
  <c r="R4944" i="1" s="1"/>
  <c r="T4943" i="1"/>
  <c r="R4943" i="1" s="1"/>
  <c r="T4942" i="1"/>
  <c r="R4942" i="1" s="1"/>
  <c r="T4941" i="1"/>
  <c r="R4941" i="1" s="1"/>
  <c r="T4940" i="1"/>
  <c r="R4940" i="1" s="1"/>
  <c r="T4939" i="1"/>
  <c r="R4939" i="1" s="1"/>
  <c r="T4938" i="1"/>
  <c r="R4938" i="1" s="1"/>
  <c r="T4937" i="1"/>
  <c r="R4937" i="1" s="1"/>
  <c r="T4936" i="1"/>
  <c r="R4936" i="1" s="1"/>
  <c r="T4935" i="1"/>
  <c r="R4935" i="1" s="1"/>
  <c r="T4934" i="1"/>
  <c r="R4934" i="1" s="1"/>
  <c r="T4933" i="1"/>
  <c r="R4933" i="1" s="1"/>
  <c r="T4932" i="1"/>
  <c r="R4932" i="1" s="1"/>
  <c r="T4931" i="1"/>
  <c r="R4931" i="1" s="1"/>
  <c r="T4930" i="1"/>
  <c r="R4930" i="1" s="1"/>
  <c r="T4929" i="1"/>
  <c r="R4929" i="1" s="1"/>
  <c r="T4928" i="1"/>
  <c r="R4928" i="1" s="1"/>
  <c r="T4927" i="1"/>
  <c r="R4927" i="1" s="1"/>
  <c r="T4926" i="1"/>
  <c r="R4926" i="1" s="1"/>
  <c r="T4925" i="1"/>
  <c r="R4925" i="1" s="1"/>
  <c r="T4924" i="1"/>
  <c r="R4924" i="1" s="1"/>
  <c r="T4923" i="1"/>
  <c r="R4923" i="1" s="1"/>
  <c r="T4922" i="1"/>
  <c r="R4922" i="1" s="1"/>
  <c r="T4921" i="1"/>
  <c r="R4921" i="1" s="1"/>
  <c r="T4920" i="1"/>
  <c r="R4920" i="1" s="1"/>
  <c r="T4919" i="1"/>
  <c r="R4919" i="1" s="1"/>
  <c r="T4918" i="1"/>
  <c r="R4918" i="1" s="1"/>
  <c r="T4917" i="1"/>
  <c r="R4917" i="1" s="1"/>
  <c r="T4916" i="1"/>
  <c r="R4916" i="1" s="1"/>
  <c r="T4915" i="1"/>
  <c r="R4915" i="1" s="1"/>
  <c r="T4914" i="1"/>
  <c r="R4914" i="1" s="1"/>
  <c r="T4913" i="1"/>
  <c r="R4913" i="1" s="1"/>
  <c r="T4912" i="1"/>
  <c r="R4912" i="1" s="1"/>
  <c r="T4911" i="1"/>
  <c r="R4911" i="1" s="1"/>
  <c r="T4910" i="1"/>
  <c r="R4910" i="1" s="1"/>
  <c r="T4909" i="1"/>
  <c r="R4909" i="1" s="1"/>
  <c r="T4908" i="1"/>
  <c r="R4908" i="1" s="1"/>
  <c r="T4907" i="1"/>
  <c r="R4907" i="1" s="1"/>
  <c r="T4906" i="1"/>
  <c r="R4906" i="1" s="1"/>
  <c r="T4905" i="1"/>
  <c r="R4905" i="1" s="1"/>
  <c r="T4904" i="1"/>
  <c r="R4904" i="1" s="1"/>
  <c r="T4903" i="1"/>
  <c r="R4903" i="1" s="1"/>
  <c r="T4902" i="1"/>
  <c r="R4902" i="1" s="1"/>
  <c r="T4901" i="1"/>
  <c r="R4901" i="1" s="1"/>
  <c r="T4900" i="1"/>
  <c r="R4900" i="1" s="1"/>
  <c r="T4899" i="1"/>
  <c r="R4899" i="1" s="1"/>
  <c r="T4898" i="1"/>
  <c r="R4898" i="1" s="1"/>
  <c r="T4897" i="1"/>
  <c r="R4897" i="1" s="1"/>
  <c r="T4896" i="1"/>
  <c r="R4896" i="1" s="1"/>
  <c r="T4895" i="1"/>
  <c r="R4895" i="1" s="1"/>
  <c r="T4894" i="1"/>
  <c r="R4894" i="1" s="1"/>
  <c r="T4893" i="1"/>
  <c r="R4893" i="1" s="1"/>
  <c r="T4892" i="1"/>
  <c r="R4892" i="1" s="1"/>
  <c r="T4891" i="1"/>
  <c r="R4891" i="1" s="1"/>
  <c r="T4890" i="1"/>
  <c r="R4890" i="1" s="1"/>
  <c r="T4889" i="1"/>
  <c r="R4889" i="1" s="1"/>
  <c r="T4888" i="1"/>
  <c r="R4888" i="1" s="1"/>
  <c r="T4887" i="1"/>
  <c r="R4887" i="1" s="1"/>
  <c r="T4886" i="1"/>
  <c r="R4886" i="1" s="1"/>
  <c r="T4885" i="1"/>
  <c r="R4885" i="1" s="1"/>
  <c r="T4884" i="1"/>
  <c r="R4884" i="1" s="1"/>
  <c r="T4883" i="1"/>
  <c r="R4883" i="1" s="1"/>
  <c r="T4882" i="1"/>
  <c r="R4882" i="1" s="1"/>
  <c r="T4881" i="1"/>
  <c r="R4881" i="1" s="1"/>
  <c r="T4880" i="1"/>
  <c r="R4880" i="1" s="1"/>
  <c r="T4879" i="1"/>
  <c r="R4879" i="1" s="1"/>
  <c r="T4878" i="1"/>
  <c r="R4878" i="1" s="1"/>
  <c r="T4877" i="1"/>
  <c r="R4877" i="1" s="1"/>
  <c r="T4876" i="1"/>
  <c r="R4876" i="1" s="1"/>
  <c r="T4875" i="1"/>
  <c r="R4875" i="1" s="1"/>
  <c r="T4874" i="1"/>
  <c r="R4874" i="1" s="1"/>
  <c r="T4873" i="1"/>
  <c r="R4873" i="1" s="1"/>
  <c r="T4872" i="1"/>
  <c r="R4872" i="1" s="1"/>
  <c r="T4871" i="1"/>
  <c r="R4871" i="1" s="1"/>
  <c r="T4870" i="1"/>
  <c r="R4870" i="1" s="1"/>
  <c r="T4869" i="1"/>
  <c r="R4869" i="1" s="1"/>
  <c r="T4868" i="1"/>
  <c r="R4868" i="1" s="1"/>
  <c r="T4867" i="1"/>
  <c r="R4867" i="1" s="1"/>
  <c r="T4866" i="1"/>
  <c r="R4866" i="1" s="1"/>
  <c r="T4865" i="1"/>
  <c r="R4865" i="1" s="1"/>
  <c r="T4864" i="1"/>
  <c r="R4864" i="1" s="1"/>
  <c r="T4863" i="1"/>
  <c r="R4863" i="1" s="1"/>
  <c r="T4862" i="1"/>
  <c r="R4862" i="1" s="1"/>
  <c r="T4861" i="1"/>
  <c r="R4861" i="1" s="1"/>
  <c r="T4860" i="1"/>
  <c r="R4860" i="1" s="1"/>
  <c r="T4859" i="1"/>
  <c r="R4859" i="1" s="1"/>
  <c r="T4858" i="1"/>
  <c r="R4858" i="1" s="1"/>
  <c r="T4857" i="1"/>
  <c r="R4857" i="1" s="1"/>
  <c r="T4856" i="1"/>
  <c r="R4856" i="1" s="1"/>
  <c r="T4855" i="1"/>
  <c r="R4855" i="1" s="1"/>
  <c r="T4854" i="1"/>
  <c r="R4854" i="1" s="1"/>
  <c r="T4853" i="1"/>
  <c r="R4853" i="1" s="1"/>
  <c r="T4852" i="1"/>
  <c r="R4852" i="1" s="1"/>
  <c r="T4851" i="1"/>
  <c r="R4851" i="1" s="1"/>
  <c r="T4850" i="1"/>
  <c r="R4850" i="1" s="1"/>
  <c r="T4849" i="1"/>
  <c r="R4849" i="1" s="1"/>
  <c r="T4848" i="1"/>
  <c r="R4848" i="1" s="1"/>
  <c r="T4847" i="1"/>
  <c r="R4847" i="1" s="1"/>
  <c r="T4846" i="1"/>
  <c r="R4846" i="1" s="1"/>
  <c r="T4845" i="1"/>
  <c r="R4845" i="1" s="1"/>
  <c r="T4844" i="1"/>
  <c r="R4844" i="1" s="1"/>
  <c r="T4843" i="1"/>
  <c r="R4843" i="1" s="1"/>
  <c r="T4842" i="1"/>
  <c r="R4842" i="1" s="1"/>
  <c r="T4841" i="1"/>
  <c r="R4841" i="1" s="1"/>
  <c r="T4840" i="1"/>
  <c r="R4840" i="1" s="1"/>
  <c r="T4839" i="1"/>
  <c r="R4839" i="1" s="1"/>
  <c r="T4838" i="1"/>
  <c r="R4838" i="1" s="1"/>
  <c r="T4837" i="1"/>
  <c r="R4837" i="1" s="1"/>
  <c r="T4836" i="1"/>
  <c r="R4836" i="1" s="1"/>
  <c r="T4835" i="1"/>
  <c r="R4835" i="1" s="1"/>
  <c r="T4834" i="1"/>
  <c r="R4834" i="1" s="1"/>
  <c r="T4833" i="1"/>
  <c r="R4833" i="1" s="1"/>
  <c r="T4832" i="1"/>
  <c r="R4832" i="1" s="1"/>
  <c r="T4831" i="1"/>
  <c r="R4831" i="1" s="1"/>
  <c r="T4830" i="1"/>
  <c r="R4830" i="1" s="1"/>
  <c r="T4829" i="1"/>
  <c r="R4829" i="1" s="1"/>
  <c r="T4828" i="1"/>
  <c r="R4828" i="1" s="1"/>
  <c r="T4827" i="1"/>
  <c r="R4827" i="1" s="1"/>
  <c r="T4826" i="1"/>
  <c r="R4826" i="1" s="1"/>
  <c r="T4825" i="1"/>
  <c r="R4825" i="1" s="1"/>
  <c r="T4824" i="1"/>
  <c r="R4824" i="1" s="1"/>
  <c r="T4823" i="1"/>
  <c r="R4823" i="1" s="1"/>
  <c r="T4822" i="1"/>
  <c r="R4822" i="1" s="1"/>
  <c r="T4821" i="1"/>
  <c r="R4821" i="1" s="1"/>
  <c r="T4820" i="1"/>
  <c r="R4820" i="1" s="1"/>
  <c r="T4819" i="1"/>
  <c r="R4819" i="1" s="1"/>
  <c r="T4818" i="1"/>
  <c r="R4818" i="1" s="1"/>
  <c r="T4817" i="1"/>
  <c r="R4817" i="1" s="1"/>
  <c r="T4816" i="1"/>
  <c r="R4816" i="1" s="1"/>
  <c r="T4815" i="1"/>
  <c r="R4815" i="1" s="1"/>
  <c r="T4814" i="1"/>
  <c r="R4814" i="1" s="1"/>
  <c r="T4813" i="1"/>
  <c r="R4813" i="1" s="1"/>
  <c r="T4812" i="1"/>
  <c r="R4812" i="1" s="1"/>
  <c r="T4811" i="1"/>
  <c r="R4811" i="1" s="1"/>
  <c r="T4810" i="1"/>
  <c r="R4810" i="1" s="1"/>
  <c r="T4809" i="1"/>
  <c r="R4809" i="1" s="1"/>
  <c r="T4808" i="1"/>
  <c r="R4808" i="1" s="1"/>
  <c r="T4807" i="1"/>
  <c r="R4807" i="1" s="1"/>
  <c r="T4806" i="1"/>
  <c r="R4806" i="1" s="1"/>
  <c r="T4805" i="1"/>
  <c r="R4805" i="1" s="1"/>
  <c r="T4804" i="1"/>
  <c r="R4804" i="1" s="1"/>
  <c r="T4803" i="1"/>
  <c r="R4803" i="1" s="1"/>
  <c r="T4802" i="1"/>
  <c r="R4802" i="1" s="1"/>
  <c r="T4801" i="1"/>
  <c r="R4801" i="1" s="1"/>
  <c r="T4800" i="1"/>
  <c r="R4800" i="1" s="1"/>
  <c r="T4799" i="1"/>
  <c r="R4799" i="1" s="1"/>
  <c r="T4798" i="1"/>
  <c r="R4798" i="1" s="1"/>
  <c r="T4797" i="1"/>
  <c r="R4797" i="1" s="1"/>
  <c r="T4796" i="1"/>
  <c r="R4796" i="1" s="1"/>
  <c r="T4795" i="1"/>
  <c r="R4795" i="1" s="1"/>
  <c r="T4794" i="1"/>
  <c r="R4794" i="1" s="1"/>
  <c r="T4793" i="1"/>
  <c r="R4793" i="1" s="1"/>
  <c r="T4792" i="1"/>
  <c r="R4792" i="1" s="1"/>
  <c r="T4791" i="1"/>
  <c r="R4791" i="1" s="1"/>
  <c r="T4790" i="1"/>
  <c r="R4790" i="1" s="1"/>
  <c r="T4789" i="1"/>
  <c r="R4789" i="1" s="1"/>
  <c r="T4788" i="1"/>
  <c r="R4788" i="1" s="1"/>
  <c r="T4787" i="1"/>
  <c r="R4787" i="1" s="1"/>
  <c r="T4786" i="1"/>
  <c r="R4786" i="1" s="1"/>
  <c r="T4785" i="1"/>
  <c r="R4785" i="1" s="1"/>
  <c r="T4784" i="1"/>
  <c r="R4784" i="1" s="1"/>
  <c r="T4783" i="1"/>
  <c r="R4783" i="1" s="1"/>
  <c r="T4782" i="1"/>
  <c r="R4782" i="1" s="1"/>
  <c r="T4781" i="1"/>
  <c r="R4781" i="1" s="1"/>
  <c r="T4780" i="1"/>
  <c r="R4780" i="1" s="1"/>
  <c r="T4779" i="1"/>
  <c r="R4779" i="1" s="1"/>
  <c r="T4778" i="1"/>
  <c r="R4778" i="1" s="1"/>
  <c r="T4777" i="1"/>
  <c r="R4777" i="1" s="1"/>
  <c r="T4776" i="1"/>
  <c r="R4776" i="1" s="1"/>
  <c r="T4775" i="1"/>
  <c r="R4775" i="1" s="1"/>
  <c r="T4774" i="1"/>
  <c r="R4774" i="1" s="1"/>
  <c r="T4773" i="1"/>
  <c r="R4773" i="1" s="1"/>
  <c r="T4772" i="1"/>
  <c r="R4772" i="1" s="1"/>
  <c r="T4771" i="1"/>
  <c r="R4771" i="1" s="1"/>
  <c r="T4770" i="1"/>
  <c r="R4770" i="1" s="1"/>
  <c r="T4769" i="1"/>
  <c r="R4769" i="1" s="1"/>
  <c r="T4768" i="1"/>
  <c r="R4768" i="1" s="1"/>
  <c r="T4767" i="1"/>
  <c r="R4767" i="1" s="1"/>
  <c r="T4766" i="1"/>
  <c r="R4766" i="1" s="1"/>
  <c r="T4765" i="1"/>
  <c r="R4765" i="1" s="1"/>
  <c r="T4764" i="1"/>
  <c r="R4764" i="1" s="1"/>
  <c r="T4763" i="1"/>
  <c r="R4763" i="1" s="1"/>
  <c r="T4762" i="1"/>
  <c r="R4762" i="1" s="1"/>
  <c r="T4761" i="1"/>
  <c r="R4761" i="1" s="1"/>
  <c r="T4760" i="1"/>
  <c r="R4760" i="1" s="1"/>
  <c r="T4759" i="1"/>
  <c r="R4759" i="1" s="1"/>
  <c r="T4758" i="1"/>
  <c r="R4758" i="1" s="1"/>
  <c r="T4757" i="1"/>
  <c r="R4757" i="1" s="1"/>
  <c r="T4756" i="1"/>
  <c r="R4756" i="1" s="1"/>
  <c r="T4755" i="1"/>
  <c r="R4755" i="1" s="1"/>
  <c r="T4754" i="1"/>
  <c r="R4754" i="1" s="1"/>
  <c r="T4753" i="1"/>
  <c r="R4753" i="1" s="1"/>
  <c r="T4752" i="1"/>
  <c r="R4752" i="1" s="1"/>
  <c r="T4751" i="1"/>
  <c r="R4751" i="1" s="1"/>
  <c r="T4750" i="1"/>
  <c r="R4750" i="1" s="1"/>
  <c r="T4749" i="1"/>
  <c r="R4749" i="1" s="1"/>
  <c r="T4748" i="1"/>
  <c r="R4748" i="1" s="1"/>
  <c r="T4747" i="1"/>
  <c r="R4747" i="1" s="1"/>
  <c r="T4746" i="1"/>
  <c r="R4746" i="1" s="1"/>
  <c r="T4745" i="1"/>
  <c r="R4745" i="1" s="1"/>
  <c r="T4744" i="1"/>
  <c r="R4744" i="1" s="1"/>
  <c r="T4743" i="1"/>
  <c r="R4743" i="1" s="1"/>
  <c r="T4742" i="1"/>
  <c r="R4742" i="1" s="1"/>
  <c r="T4741" i="1"/>
  <c r="R4741" i="1" s="1"/>
  <c r="T4740" i="1"/>
  <c r="R4740" i="1" s="1"/>
  <c r="T4739" i="1"/>
  <c r="R4739" i="1" s="1"/>
  <c r="T4738" i="1"/>
  <c r="R4738" i="1" s="1"/>
  <c r="T4737" i="1"/>
  <c r="R4737" i="1" s="1"/>
  <c r="T4736" i="1"/>
  <c r="R4736" i="1" s="1"/>
  <c r="T4735" i="1"/>
  <c r="R4735" i="1" s="1"/>
  <c r="T4734" i="1"/>
  <c r="R4734" i="1" s="1"/>
  <c r="T4733" i="1"/>
  <c r="R4733" i="1" s="1"/>
  <c r="T4732" i="1"/>
  <c r="R4732" i="1" s="1"/>
  <c r="T4731" i="1"/>
  <c r="R4731" i="1" s="1"/>
  <c r="T4730" i="1"/>
  <c r="R4730" i="1" s="1"/>
  <c r="T4729" i="1"/>
  <c r="R4729" i="1" s="1"/>
  <c r="T4728" i="1"/>
  <c r="R4728" i="1" s="1"/>
  <c r="T4727" i="1"/>
  <c r="R4727" i="1" s="1"/>
  <c r="T4726" i="1"/>
  <c r="R4726" i="1" s="1"/>
  <c r="T4725" i="1"/>
  <c r="R4725" i="1" s="1"/>
  <c r="T4724" i="1"/>
  <c r="R4724" i="1" s="1"/>
  <c r="T4723" i="1"/>
  <c r="R4723" i="1" s="1"/>
  <c r="T4722" i="1"/>
  <c r="R4722" i="1" s="1"/>
  <c r="T4721" i="1"/>
  <c r="R4721" i="1" s="1"/>
  <c r="T4720" i="1"/>
  <c r="R4720" i="1" s="1"/>
  <c r="T4719" i="1"/>
  <c r="R4719" i="1" s="1"/>
  <c r="T4718" i="1"/>
  <c r="R4718" i="1" s="1"/>
  <c r="T4717" i="1"/>
  <c r="R4717" i="1" s="1"/>
  <c r="T4716" i="1"/>
  <c r="R4716" i="1" s="1"/>
  <c r="T4715" i="1"/>
  <c r="R4715" i="1" s="1"/>
  <c r="T4714" i="1"/>
  <c r="R4714" i="1" s="1"/>
  <c r="T4713" i="1"/>
  <c r="R4713" i="1" s="1"/>
  <c r="T4712" i="1"/>
  <c r="R4712" i="1" s="1"/>
  <c r="T4711" i="1"/>
  <c r="R4711" i="1" s="1"/>
  <c r="T4710" i="1"/>
  <c r="R4710" i="1" s="1"/>
  <c r="T4709" i="1"/>
  <c r="R4709" i="1" s="1"/>
  <c r="T4708" i="1"/>
  <c r="R4708" i="1" s="1"/>
  <c r="T4707" i="1"/>
  <c r="R4707" i="1" s="1"/>
  <c r="T4706" i="1"/>
  <c r="R4706" i="1" s="1"/>
  <c r="T4705" i="1"/>
  <c r="R4705" i="1" s="1"/>
  <c r="T4704" i="1"/>
  <c r="R4704" i="1" s="1"/>
  <c r="T4703" i="1"/>
  <c r="R4703" i="1" s="1"/>
  <c r="T4702" i="1"/>
  <c r="R4702" i="1" s="1"/>
  <c r="T4701" i="1"/>
  <c r="R4701" i="1" s="1"/>
  <c r="T4700" i="1"/>
  <c r="R4700" i="1" s="1"/>
  <c r="T4699" i="1"/>
  <c r="R4699" i="1" s="1"/>
  <c r="T4698" i="1"/>
  <c r="R4698" i="1" s="1"/>
  <c r="T4697" i="1"/>
  <c r="R4697" i="1" s="1"/>
  <c r="T4696" i="1"/>
  <c r="R4696" i="1" s="1"/>
  <c r="T4695" i="1"/>
  <c r="R4695" i="1" s="1"/>
  <c r="T4694" i="1"/>
  <c r="R4694" i="1" s="1"/>
  <c r="T4693" i="1"/>
  <c r="R4693" i="1" s="1"/>
  <c r="T4692" i="1"/>
  <c r="R4692" i="1" s="1"/>
  <c r="T4691" i="1"/>
  <c r="R4691" i="1" s="1"/>
  <c r="T4690" i="1"/>
  <c r="R4690" i="1" s="1"/>
  <c r="T4689" i="1"/>
  <c r="R4689" i="1" s="1"/>
  <c r="T4688" i="1"/>
  <c r="R4688" i="1" s="1"/>
  <c r="T4687" i="1"/>
  <c r="R4687" i="1" s="1"/>
  <c r="T4686" i="1"/>
  <c r="R4686" i="1" s="1"/>
  <c r="T4685" i="1"/>
  <c r="R4685" i="1" s="1"/>
  <c r="T4684" i="1"/>
  <c r="R4684" i="1" s="1"/>
  <c r="T4683" i="1"/>
  <c r="R4683" i="1" s="1"/>
  <c r="T4682" i="1"/>
  <c r="R4682" i="1" s="1"/>
  <c r="T4681" i="1"/>
  <c r="R4681" i="1" s="1"/>
  <c r="T4680" i="1"/>
  <c r="R4680" i="1" s="1"/>
  <c r="T4679" i="1"/>
  <c r="R4679" i="1" s="1"/>
  <c r="T4678" i="1"/>
  <c r="R4678" i="1" s="1"/>
  <c r="T4677" i="1"/>
  <c r="R4677" i="1" s="1"/>
  <c r="T4676" i="1"/>
  <c r="R4676" i="1" s="1"/>
  <c r="T4675" i="1"/>
  <c r="R4675" i="1" s="1"/>
  <c r="T4674" i="1"/>
  <c r="R4674" i="1" s="1"/>
  <c r="T4673" i="1"/>
  <c r="R4673" i="1" s="1"/>
  <c r="T4672" i="1"/>
  <c r="R4672" i="1" s="1"/>
  <c r="T4671" i="1"/>
  <c r="R4671" i="1" s="1"/>
  <c r="T4670" i="1"/>
  <c r="R4670" i="1" s="1"/>
  <c r="T4669" i="1"/>
  <c r="R4669" i="1" s="1"/>
  <c r="T4668" i="1"/>
  <c r="R4668" i="1" s="1"/>
  <c r="T4667" i="1"/>
  <c r="R4667" i="1" s="1"/>
  <c r="T4666" i="1"/>
  <c r="R4666" i="1" s="1"/>
  <c r="T4665" i="1"/>
  <c r="R4665" i="1" s="1"/>
  <c r="T4664" i="1"/>
  <c r="R4664" i="1" s="1"/>
  <c r="T4663" i="1"/>
  <c r="R4663" i="1" s="1"/>
  <c r="T4662" i="1"/>
  <c r="R4662" i="1" s="1"/>
  <c r="T4661" i="1"/>
  <c r="R4661" i="1" s="1"/>
  <c r="T4660" i="1"/>
  <c r="R4660" i="1" s="1"/>
  <c r="T4659" i="1"/>
  <c r="R4659" i="1" s="1"/>
  <c r="T4658" i="1"/>
  <c r="R4658" i="1" s="1"/>
  <c r="T4657" i="1"/>
  <c r="R4657" i="1" s="1"/>
  <c r="T4656" i="1"/>
  <c r="R4656" i="1" s="1"/>
  <c r="T4655" i="1"/>
  <c r="R4655" i="1" s="1"/>
  <c r="T4654" i="1"/>
  <c r="R4654" i="1" s="1"/>
  <c r="T4653" i="1"/>
  <c r="R4653" i="1" s="1"/>
  <c r="T4652" i="1"/>
  <c r="R4652" i="1" s="1"/>
  <c r="T4651" i="1"/>
  <c r="R4651" i="1" s="1"/>
  <c r="T4650" i="1"/>
  <c r="R4650" i="1" s="1"/>
  <c r="T4649" i="1"/>
  <c r="R4649" i="1" s="1"/>
  <c r="T4648" i="1"/>
  <c r="R4648" i="1" s="1"/>
  <c r="T4647" i="1"/>
  <c r="R4647" i="1" s="1"/>
  <c r="T4646" i="1"/>
  <c r="R4646" i="1" s="1"/>
  <c r="T4645" i="1"/>
  <c r="R4645" i="1" s="1"/>
  <c r="T4644" i="1"/>
  <c r="R4644" i="1" s="1"/>
  <c r="T4643" i="1"/>
  <c r="R4643" i="1" s="1"/>
  <c r="T4642" i="1"/>
  <c r="R4642" i="1" s="1"/>
  <c r="T4641" i="1"/>
  <c r="R4641" i="1" s="1"/>
  <c r="T4640" i="1"/>
  <c r="R4640" i="1" s="1"/>
  <c r="T4639" i="1"/>
  <c r="R4639" i="1" s="1"/>
  <c r="T4638" i="1"/>
  <c r="R4638" i="1" s="1"/>
  <c r="T4637" i="1"/>
  <c r="R4637" i="1" s="1"/>
  <c r="T4636" i="1"/>
  <c r="R4636" i="1" s="1"/>
  <c r="T4635" i="1"/>
  <c r="R4635" i="1" s="1"/>
  <c r="T4634" i="1"/>
  <c r="R4634" i="1" s="1"/>
  <c r="T4633" i="1"/>
  <c r="R4633" i="1" s="1"/>
  <c r="T4632" i="1"/>
  <c r="R4632" i="1" s="1"/>
  <c r="T4631" i="1"/>
  <c r="R4631" i="1" s="1"/>
  <c r="T4630" i="1"/>
  <c r="R4630" i="1" s="1"/>
  <c r="T4629" i="1"/>
  <c r="R4629" i="1" s="1"/>
  <c r="T4628" i="1"/>
  <c r="R4628" i="1" s="1"/>
  <c r="T4627" i="1"/>
  <c r="R4627" i="1" s="1"/>
  <c r="T4626" i="1"/>
  <c r="R4626" i="1" s="1"/>
  <c r="T4625" i="1"/>
  <c r="R4625" i="1" s="1"/>
  <c r="T4624" i="1"/>
  <c r="R4624" i="1" s="1"/>
  <c r="T4623" i="1"/>
  <c r="R4623" i="1" s="1"/>
  <c r="T4622" i="1"/>
  <c r="R4622" i="1" s="1"/>
  <c r="T4621" i="1"/>
  <c r="R4621" i="1" s="1"/>
  <c r="T4620" i="1"/>
  <c r="R4620" i="1" s="1"/>
  <c r="T4619" i="1"/>
  <c r="R4619" i="1" s="1"/>
  <c r="T4618" i="1"/>
  <c r="R4618" i="1" s="1"/>
  <c r="T4617" i="1"/>
  <c r="R4617" i="1" s="1"/>
  <c r="T4616" i="1"/>
  <c r="R4616" i="1" s="1"/>
  <c r="T4615" i="1"/>
  <c r="R4615" i="1" s="1"/>
  <c r="T4614" i="1"/>
  <c r="R4614" i="1" s="1"/>
  <c r="T4613" i="1"/>
  <c r="R4613" i="1" s="1"/>
  <c r="T4612" i="1"/>
  <c r="R4612" i="1" s="1"/>
  <c r="T4611" i="1"/>
  <c r="R4611" i="1" s="1"/>
  <c r="T4610" i="1"/>
  <c r="R4610" i="1" s="1"/>
  <c r="T4609" i="1"/>
  <c r="R4609" i="1" s="1"/>
  <c r="T4608" i="1"/>
  <c r="R4608" i="1" s="1"/>
  <c r="T4607" i="1"/>
  <c r="R4607" i="1" s="1"/>
  <c r="T4606" i="1"/>
  <c r="R4606" i="1" s="1"/>
  <c r="T4605" i="1"/>
  <c r="R4605" i="1" s="1"/>
  <c r="T4604" i="1"/>
  <c r="R4604" i="1" s="1"/>
  <c r="T4603" i="1"/>
  <c r="R4603" i="1" s="1"/>
  <c r="T4602" i="1"/>
  <c r="R4602" i="1" s="1"/>
  <c r="T4601" i="1"/>
  <c r="R4601" i="1" s="1"/>
  <c r="T4600" i="1"/>
  <c r="R4600" i="1" s="1"/>
  <c r="T4599" i="1"/>
  <c r="R4599" i="1" s="1"/>
  <c r="T4598" i="1"/>
  <c r="R4598" i="1" s="1"/>
  <c r="T4597" i="1"/>
  <c r="R4597" i="1" s="1"/>
  <c r="T4596" i="1"/>
  <c r="R4596" i="1" s="1"/>
  <c r="T4595" i="1"/>
  <c r="R4595" i="1" s="1"/>
  <c r="T4594" i="1"/>
  <c r="R4594" i="1" s="1"/>
  <c r="T4593" i="1"/>
  <c r="R4593" i="1" s="1"/>
  <c r="T4592" i="1"/>
  <c r="R4592" i="1" s="1"/>
  <c r="T4591" i="1"/>
  <c r="R4591" i="1" s="1"/>
  <c r="T4590" i="1"/>
  <c r="R4590" i="1" s="1"/>
  <c r="T4589" i="1"/>
  <c r="R4589" i="1" s="1"/>
  <c r="T4588" i="1"/>
  <c r="R4588" i="1" s="1"/>
  <c r="T4587" i="1"/>
  <c r="R4587" i="1" s="1"/>
  <c r="T4586" i="1"/>
  <c r="R4586" i="1" s="1"/>
  <c r="T4585" i="1"/>
  <c r="R4585" i="1" s="1"/>
  <c r="T4584" i="1"/>
  <c r="R4584" i="1" s="1"/>
  <c r="T4583" i="1"/>
  <c r="R4583" i="1" s="1"/>
  <c r="T4582" i="1"/>
  <c r="R4582" i="1" s="1"/>
  <c r="T4581" i="1"/>
  <c r="R4581" i="1" s="1"/>
  <c r="T4580" i="1"/>
  <c r="R4580" i="1" s="1"/>
  <c r="T4579" i="1"/>
  <c r="R4579" i="1" s="1"/>
  <c r="T4578" i="1"/>
  <c r="R4578" i="1" s="1"/>
  <c r="T4577" i="1"/>
  <c r="R4577" i="1" s="1"/>
  <c r="T4576" i="1"/>
  <c r="R4576" i="1" s="1"/>
  <c r="T4575" i="1"/>
  <c r="R4575" i="1" s="1"/>
  <c r="T4574" i="1"/>
  <c r="R4574" i="1" s="1"/>
  <c r="T4573" i="1"/>
  <c r="R4573" i="1" s="1"/>
  <c r="T4572" i="1"/>
  <c r="R4572" i="1" s="1"/>
  <c r="T4571" i="1"/>
  <c r="R4571" i="1" s="1"/>
  <c r="T4570" i="1"/>
  <c r="R4570" i="1" s="1"/>
  <c r="T4569" i="1"/>
  <c r="R4569" i="1" s="1"/>
  <c r="T4568" i="1"/>
  <c r="R4568" i="1" s="1"/>
  <c r="T4567" i="1"/>
  <c r="R4567" i="1" s="1"/>
  <c r="T4566" i="1"/>
  <c r="R4566" i="1" s="1"/>
  <c r="T4565" i="1"/>
  <c r="R4565" i="1" s="1"/>
  <c r="T4564" i="1"/>
  <c r="R4564" i="1" s="1"/>
  <c r="T4563" i="1"/>
  <c r="R4563" i="1" s="1"/>
  <c r="T4562" i="1"/>
  <c r="R4562" i="1" s="1"/>
  <c r="T4561" i="1"/>
  <c r="R4561" i="1" s="1"/>
  <c r="T4560" i="1"/>
  <c r="R4560" i="1" s="1"/>
  <c r="T4559" i="1"/>
  <c r="R4559" i="1" s="1"/>
  <c r="T4558" i="1"/>
  <c r="R4558" i="1" s="1"/>
  <c r="T4557" i="1"/>
  <c r="R4557" i="1" s="1"/>
  <c r="T4556" i="1"/>
  <c r="R4556" i="1" s="1"/>
  <c r="T4555" i="1"/>
  <c r="R4555" i="1" s="1"/>
  <c r="T4554" i="1"/>
  <c r="R4554" i="1" s="1"/>
  <c r="T4553" i="1"/>
  <c r="R4553" i="1" s="1"/>
  <c r="T4552" i="1"/>
  <c r="R4552" i="1" s="1"/>
  <c r="T4551" i="1"/>
  <c r="R4551" i="1" s="1"/>
  <c r="T4550" i="1"/>
  <c r="R4550" i="1" s="1"/>
  <c r="T4549" i="1"/>
  <c r="R4549" i="1" s="1"/>
  <c r="T4548" i="1"/>
  <c r="R4548" i="1" s="1"/>
  <c r="T4547" i="1"/>
  <c r="R4547" i="1" s="1"/>
  <c r="T4546" i="1"/>
  <c r="R4546" i="1" s="1"/>
  <c r="T4545" i="1"/>
  <c r="R4545" i="1" s="1"/>
  <c r="T4544" i="1"/>
  <c r="R4544" i="1" s="1"/>
  <c r="T4543" i="1"/>
  <c r="R4543" i="1" s="1"/>
  <c r="T4542" i="1"/>
  <c r="R4542" i="1" s="1"/>
  <c r="T4541" i="1"/>
  <c r="R4541" i="1" s="1"/>
  <c r="T4540" i="1"/>
  <c r="R4540" i="1" s="1"/>
  <c r="T4539" i="1"/>
  <c r="R4539" i="1" s="1"/>
  <c r="T4538" i="1"/>
  <c r="R4538" i="1" s="1"/>
  <c r="T4537" i="1"/>
  <c r="R4537" i="1" s="1"/>
  <c r="T4536" i="1"/>
  <c r="R4536" i="1" s="1"/>
  <c r="T4535" i="1"/>
  <c r="R4535" i="1" s="1"/>
  <c r="T4534" i="1"/>
  <c r="R4534" i="1" s="1"/>
  <c r="T4533" i="1"/>
  <c r="R4533" i="1" s="1"/>
  <c r="T4532" i="1"/>
  <c r="R4532" i="1" s="1"/>
  <c r="T4531" i="1"/>
  <c r="R4531" i="1" s="1"/>
  <c r="T4530" i="1"/>
  <c r="R4530" i="1" s="1"/>
  <c r="T4529" i="1"/>
  <c r="R4529" i="1" s="1"/>
  <c r="T4528" i="1"/>
  <c r="R4528" i="1" s="1"/>
  <c r="T4527" i="1"/>
  <c r="R4527" i="1" s="1"/>
  <c r="T4526" i="1"/>
  <c r="R4526" i="1" s="1"/>
  <c r="T4525" i="1"/>
  <c r="R4525" i="1" s="1"/>
  <c r="T4524" i="1"/>
  <c r="R4524" i="1" s="1"/>
  <c r="T4523" i="1"/>
  <c r="R4523" i="1" s="1"/>
  <c r="T4522" i="1"/>
  <c r="R4522" i="1" s="1"/>
  <c r="T4521" i="1"/>
  <c r="R4521" i="1" s="1"/>
  <c r="T4520" i="1"/>
  <c r="R4520" i="1" s="1"/>
  <c r="T4519" i="1"/>
  <c r="R4519" i="1" s="1"/>
  <c r="T4518" i="1"/>
  <c r="R4518" i="1" s="1"/>
  <c r="T4517" i="1"/>
  <c r="R4517" i="1" s="1"/>
  <c r="T4516" i="1"/>
  <c r="R4516" i="1" s="1"/>
  <c r="T4515" i="1"/>
  <c r="R4515" i="1" s="1"/>
  <c r="T4514" i="1"/>
  <c r="R4514" i="1" s="1"/>
  <c r="T4513" i="1"/>
  <c r="R4513" i="1" s="1"/>
  <c r="T4512" i="1"/>
  <c r="R4512" i="1" s="1"/>
  <c r="T4511" i="1"/>
  <c r="R4511" i="1" s="1"/>
  <c r="T4510" i="1"/>
  <c r="R4510" i="1" s="1"/>
  <c r="T4509" i="1"/>
  <c r="R4509" i="1" s="1"/>
  <c r="T4508" i="1"/>
  <c r="R4508" i="1" s="1"/>
  <c r="T4507" i="1"/>
  <c r="R4507" i="1" s="1"/>
  <c r="T4506" i="1"/>
  <c r="R4506" i="1" s="1"/>
  <c r="T4505" i="1"/>
  <c r="R4505" i="1" s="1"/>
  <c r="T4504" i="1"/>
  <c r="R4504" i="1" s="1"/>
  <c r="T4503" i="1"/>
  <c r="R4503" i="1" s="1"/>
  <c r="T4502" i="1"/>
  <c r="R4502" i="1" s="1"/>
  <c r="T4501" i="1"/>
  <c r="R4501" i="1" s="1"/>
  <c r="T4500" i="1"/>
  <c r="R4500" i="1" s="1"/>
  <c r="T4499" i="1"/>
  <c r="R4499" i="1" s="1"/>
  <c r="T4498" i="1"/>
  <c r="R4498" i="1" s="1"/>
  <c r="T4497" i="1"/>
  <c r="R4497" i="1" s="1"/>
  <c r="T4496" i="1"/>
  <c r="R4496" i="1" s="1"/>
  <c r="T4495" i="1"/>
  <c r="R4495" i="1" s="1"/>
  <c r="T4494" i="1"/>
  <c r="R4494" i="1" s="1"/>
  <c r="T4493" i="1"/>
  <c r="R4493" i="1" s="1"/>
  <c r="T4492" i="1"/>
  <c r="R4492" i="1" s="1"/>
  <c r="T4491" i="1"/>
  <c r="R4491" i="1" s="1"/>
  <c r="T4490" i="1"/>
  <c r="R4490" i="1" s="1"/>
  <c r="T4489" i="1"/>
  <c r="R4489" i="1" s="1"/>
  <c r="T4488" i="1"/>
  <c r="R4488" i="1" s="1"/>
  <c r="T4487" i="1"/>
  <c r="R4487" i="1" s="1"/>
  <c r="T4486" i="1"/>
  <c r="R4486" i="1" s="1"/>
  <c r="T4485" i="1"/>
  <c r="R4485" i="1" s="1"/>
  <c r="T4484" i="1"/>
  <c r="R4484" i="1" s="1"/>
  <c r="T4483" i="1"/>
  <c r="R4483" i="1" s="1"/>
  <c r="T4482" i="1"/>
  <c r="R4482" i="1" s="1"/>
  <c r="T4481" i="1"/>
  <c r="R4481" i="1" s="1"/>
  <c r="T4480" i="1"/>
  <c r="R4480" i="1" s="1"/>
  <c r="T4479" i="1"/>
  <c r="R4479" i="1" s="1"/>
  <c r="T4478" i="1"/>
  <c r="R4478" i="1" s="1"/>
  <c r="T4477" i="1"/>
  <c r="R4477" i="1" s="1"/>
  <c r="T4476" i="1"/>
  <c r="R4476" i="1" s="1"/>
  <c r="T4475" i="1"/>
  <c r="R4475" i="1" s="1"/>
  <c r="T4474" i="1"/>
  <c r="R4474" i="1" s="1"/>
  <c r="T4473" i="1"/>
  <c r="R4473" i="1" s="1"/>
  <c r="T4472" i="1"/>
  <c r="R4472" i="1" s="1"/>
  <c r="T4471" i="1"/>
  <c r="R4471" i="1" s="1"/>
  <c r="T4470" i="1"/>
  <c r="R4470" i="1" s="1"/>
  <c r="T4469" i="1"/>
  <c r="R4469" i="1" s="1"/>
  <c r="T4468" i="1"/>
  <c r="R4468" i="1" s="1"/>
  <c r="T4467" i="1"/>
  <c r="R4467" i="1" s="1"/>
  <c r="T4466" i="1"/>
  <c r="R4466" i="1" s="1"/>
  <c r="T4465" i="1"/>
  <c r="R4465" i="1" s="1"/>
  <c r="T4464" i="1"/>
  <c r="R4464" i="1" s="1"/>
  <c r="T4463" i="1"/>
  <c r="R4463" i="1" s="1"/>
  <c r="T4462" i="1"/>
  <c r="R4462" i="1" s="1"/>
  <c r="T4461" i="1"/>
  <c r="R4461" i="1" s="1"/>
  <c r="T4460" i="1"/>
  <c r="R4460" i="1" s="1"/>
  <c r="T4459" i="1"/>
  <c r="R4459" i="1" s="1"/>
  <c r="T4458" i="1"/>
  <c r="R4458" i="1" s="1"/>
  <c r="T4457" i="1"/>
  <c r="R4457" i="1" s="1"/>
  <c r="T4456" i="1"/>
  <c r="R4456" i="1" s="1"/>
  <c r="T4455" i="1"/>
  <c r="R4455" i="1" s="1"/>
  <c r="T4454" i="1"/>
  <c r="R4454" i="1" s="1"/>
  <c r="T4453" i="1"/>
  <c r="R4453" i="1" s="1"/>
  <c r="T4452" i="1"/>
  <c r="R4452" i="1" s="1"/>
  <c r="T4451" i="1"/>
  <c r="R4451" i="1" s="1"/>
  <c r="T4450" i="1"/>
  <c r="R4450" i="1" s="1"/>
  <c r="T4449" i="1"/>
  <c r="R4449" i="1" s="1"/>
  <c r="T4448" i="1"/>
  <c r="R4448" i="1" s="1"/>
  <c r="T4447" i="1"/>
  <c r="R4447" i="1" s="1"/>
  <c r="T4446" i="1"/>
  <c r="R4446" i="1" s="1"/>
  <c r="T4445" i="1"/>
  <c r="R4445" i="1" s="1"/>
  <c r="T4444" i="1"/>
  <c r="R4444" i="1" s="1"/>
  <c r="T4443" i="1"/>
  <c r="R4443" i="1" s="1"/>
  <c r="T4442" i="1"/>
  <c r="R4442" i="1" s="1"/>
  <c r="T4441" i="1"/>
  <c r="R4441" i="1" s="1"/>
  <c r="T4440" i="1"/>
  <c r="R4440" i="1" s="1"/>
  <c r="T4439" i="1"/>
  <c r="R4439" i="1" s="1"/>
  <c r="T4438" i="1"/>
  <c r="R4438" i="1" s="1"/>
  <c r="T4437" i="1"/>
  <c r="R4437" i="1" s="1"/>
  <c r="T4436" i="1"/>
  <c r="R4436" i="1" s="1"/>
  <c r="T4435" i="1"/>
  <c r="R4435" i="1" s="1"/>
  <c r="T4434" i="1"/>
  <c r="R4434" i="1" s="1"/>
  <c r="T4433" i="1"/>
  <c r="R4433" i="1" s="1"/>
  <c r="T4432" i="1"/>
  <c r="R4432" i="1" s="1"/>
  <c r="T4431" i="1"/>
  <c r="R4431" i="1" s="1"/>
  <c r="T4430" i="1"/>
  <c r="R4430" i="1" s="1"/>
  <c r="T4429" i="1"/>
  <c r="R4429" i="1" s="1"/>
  <c r="T4428" i="1"/>
  <c r="R4428" i="1" s="1"/>
  <c r="T4427" i="1"/>
  <c r="R4427" i="1" s="1"/>
  <c r="T4426" i="1"/>
  <c r="R4426" i="1" s="1"/>
  <c r="T4425" i="1"/>
  <c r="R4425" i="1" s="1"/>
  <c r="T4424" i="1"/>
  <c r="R4424" i="1" s="1"/>
  <c r="T4423" i="1"/>
  <c r="R4423" i="1" s="1"/>
  <c r="T4422" i="1"/>
  <c r="R4422" i="1" s="1"/>
  <c r="T4421" i="1"/>
  <c r="R4421" i="1" s="1"/>
  <c r="T4420" i="1"/>
  <c r="R4420" i="1" s="1"/>
  <c r="T4419" i="1"/>
  <c r="R4419" i="1" s="1"/>
  <c r="T4418" i="1"/>
  <c r="R4418" i="1" s="1"/>
  <c r="T4417" i="1"/>
  <c r="R4417" i="1" s="1"/>
  <c r="T4416" i="1"/>
  <c r="R4416" i="1" s="1"/>
  <c r="T4415" i="1"/>
  <c r="R4415" i="1" s="1"/>
  <c r="T4414" i="1"/>
  <c r="R4414" i="1" s="1"/>
  <c r="T4413" i="1"/>
  <c r="R4413" i="1" s="1"/>
  <c r="T4412" i="1"/>
  <c r="R4412" i="1" s="1"/>
  <c r="T4411" i="1"/>
  <c r="R4411" i="1" s="1"/>
  <c r="T4410" i="1"/>
  <c r="R4410" i="1" s="1"/>
  <c r="T4409" i="1"/>
  <c r="R4409" i="1" s="1"/>
  <c r="T4408" i="1"/>
  <c r="R4408" i="1" s="1"/>
  <c r="T4407" i="1"/>
  <c r="R4407" i="1" s="1"/>
  <c r="T4406" i="1"/>
  <c r="R4406" i="1" s="1"/>
  <c r="T4405" i="1"/>
  <c r="R4405" i="1" s="1"/>
  <c r="T4404" i="1"/>
  <c r="R4404" i="1" s="1"/>
  <c r="T4403" i="1"/>
  <c r="R4403" i="1" s="1"/>
  <c r="T4402" i="1"/>
  <c r="R4402" i="1" s="1"/>
  <c r="T4401" i="1"/>
  <c r="R4401" i="1" s="1"/>
  <c r="T4400" i="1"/>
  <c r="R4400" i="1" s="1"/>
  <c r="T4399" i="1"/>
  <c r="R4399" i="1" s="1"/>
  <c r="T4398" i="1"/>
  <c r="R4398" i="1" s="1"/>
  <c r="T4397" i="1"/>
  <c r="R4397" i="1" s="1"/>
  <c r="T4396" i="1"/>
  <c r="R4396" i="1" s="1"/>
  <c r="T4395" i="1"/>
  <c r="R4395" i="1" s="1"/>
  <c r="T4394" i="1"/>
  <c r="R4394" i="1" s="1"/>
  <c r="T4393" i="1"/>
  <c r="R4393" i="1" s="1"/>
  <c r="T4392" i="1"/>
  <c r="R4392" i="1" s="1"/>
  <c r="T4391" i="1"/>
  <c r="R4391" i="1" s="1"/>
  <c r="T4390" i="1"/>
  <c r="R4390" i="1" s="1"/>
  <c r="T4389" i="1"/>
  <c r="R4389" i="1" s="1"/>
  <c r="T4388" i="1"/>
  <c r="R4388" i="1" s="1"/>
  <c r="T4387" i="1"/>
  <c r="R4387" i="1" s="1"/>
  <c r="T4386" i="1"/>
  <c r="R4386" i="1" s="1"/>
  <c r="T4385" i="1"/>
  <c r="R4385" i="1" s="1"/>
  <c r="T4384" i="1"/>
  <c r="R4384" i="1" s="1"/>
  <c r="T4383" i="1"/>
  <c r="R4383" i="1" s="1"/>
  <c r="T4382" i="1"/>
  <c r="R4382" i="1" s="1"/>
  <c r="T4381" i="1"/>
  <c r="R4381" i="1" s="1"/>
  <c r="T4380" i="1"/>
  <c r="R4380" i="1" s="1"/>
  <c r="T4379" i="1"/>
  <c r="R4379" i="1" s="1"/>
  <c r="T4378" i="1"/>
  <c r="R4378" i="1" s="1"/>
  <c r="T4377" i="1"/>
  <c r="R4377" i="1" s="1"/>
  <c r="T4376" i="1"/>
  <c r="R4376" i="1" s="1"/>
  <c r="T4375" i="1"/>
  <c r="R4375" i="1" s="1"/>
  <c r="T4374" i="1"/>
  <c r="R4374" i="1" s="1"/>
  <c r="T4373" i="1"/>
  <c r="R4373" i="1" s="1"/>
  <c r="T4372" i="1"/>
  <c r="R4372" i="1" s="1"/>
  <c r="T4371" i="1"/>
  <c r="R4371" i="1" s="1"/>
  <c r="T4370" i="1"/>
  <c r="R4370" i="1" s="1"/>
  <c r="T4369" i="1"/>
  <c r="R4369" i="1" s="1"/>
  <c r="T4368" i="1"/>
  <c r="R4368" i="1" s="1"/>
  <c r="T4367" i="1"/>
  <c r="R4367" i="1" s="1"/>
  <c r="T4366" i="1"/>
  <c r="R4366" i="1" s="1"/>
  <c r="T4365" i="1"/>
  <c r="R4365" i="1" s="1"/>
  <c r="T4364" i="1"/>
  <c r="R4364" i="1" s="1"/>
  <c r="T4363" i="1"/>
  <c r="R4363" i="1" s="1"/>
  <c r="T4362" i="1"/>
  <c r="R4362" i="1" s="1"/>
  <c r="T4361" i="1"/>
  <c r="R4361" i="1" s="1"/>
  <c r="T4360" i="1"/>
  <c r="R4360" i="1" s="1"/>
  <c r="T4359" i="1"/>
  <c r="R4359" i="1" s="1"/>
  <c r="T4358" i="1"/>
  <c r="R4358" i="1" s="1"/>
  <c r="T4357" i="1"/>
  <c r="R4357" i="1" s="1"/>
  <c r="T4356" i="1"/>
  <c r="R4356" i="1" s="1"/>
  <c r="T4355" i="1"/>
  <c r="R4355" i="1" s="1"/>
  <c r="T4354" i="1"/>
  <c r="R4354" i="1" s="1"/>
  <c r="T4353" i="1"/>
  <c r="R4353" i="1" s="1"/>
  <c r="T4352" i="1"/>
  <c r="R4352" i="1" s="1"/>
  <c r="T4351" i="1"/>
  <c r="R4351" i="1" s="1"/>
  <c r="T4350" i="1"/>
  <c r="R4350" i="1" s="1"/>
  <c r="T4349" i="1"/>
  <c r="R4349" i="1" s="1"/>
  <c r="T4348" i="1"/>
  <c r="R4348" i="1" s="1"/>
  <c r="T4347" i="1"/>
  <c r="R4347" i="1" s="1"/>
  <c r="T4346" i="1"/>
  <c r="R4346" i="1" s="1"/>
  <c r="T4345" i="1"/>
  <c r="R4345" i="1" s="1"/>
  <c r="T4344" i="1"/>
  <c r="R4344" i="1" s="1"/>
  <c r="T4343" i="1"/>
  <c r="R4343" i="1" s="1"/>
  <c r="T4342" i="1"/>
  <c r="R4342" i="1" s="1"/>
  <c r="T4341" i="1"/>
  <c r="R4341" i="1" s="1"/>
  <c r="T4340" i="1"/>
  <c r="R4340" i="1" s="1"/>
  <c r="T4339" i="1"/>
  <c r="R4339" i="1" s="1"/>
  <c r="T4338" i="1"/>
  <c r="R4338" i="1" s="1"/>
  <c r="T4337" i="1"/>
  <c r="R4337" i="1" s="1"/>
  <c r="T4336" i="1"/>
  <c r="R4336" i="1" s="1"/>
  <c r="T4335" i="1"/>
  <c r="R4335" i="1" s="1"/>
  <c r="T4334" i="1"/>
  <c r="R4334" i="1" s="1"/>
  <c r="T4333" i="1"/>
  <c r="R4333" i="1" s="1"/>
  <c r="T4332" i="1"/>
  <c r="R4332" i="1" s="1"/>
  <c r="T4331" i="1"/>
  <c r="R4331" i="1" s="1"/>
  <c r="T4330" i="1"/>
  <c r="R4330" i="1" s="1"/>
  <c r="T4329" i="1"/>
  <c r="R4329" i="1" s="1"/>
  <c r="T4328" i="1"/>
  <c r="R4328" i="1" s="1"/>
  <c r="T4327" i="1"/>
  <c r="R4327" i="1" s="1"/>
  <c r="T4326" i="1"/>
  <c r="R4326" i="1" s="1"/>
  <c r="T4325" i="1"/>
  <c r="R4325" i="1" s="1"/>
  <c r="T4324" i="1"/>
  <c r="R4324" i="1" s="1"/>
  <c r="T4323" i="1"/>
  <c r="R4323" i="1" s="1"/>
  <c r="T4322" i="1"/>
  <c r="R4322" i="1" s="1"/>
  <c r="T4321" i="1"/>
  <c r="R4321" i="1" s="1"/>
  <c r="T4320" i="1"/>
  <c r="R4320" i="1" s="1"/>
  <c r="T4319" i="1"/>
  <c r="R4319" i="1" s="1"/>
  <c r="T4318" i="1"/>
  <c r="R4318" i="1" s="1"/>
  <c r="T4317" i="1"/>
  <c r="R4317" i="1" s="1"/>
  <c r="T4316" i="1"/>
  <c r="R4316" i="1" s="1"/>
  <c r="T4315" i="1"/>
  <c r="R4315" i="1" s="1"/>
  <c r="T4314" i="1"/>
  <c r="R4314" i="1" s="1"/>
  <c r="T4313" i="1"/>
  <c r="R4313" i="1" s="1"/>
  <c r="T4312" i="1"/>
  <c r="R4312" i="1" s="1"/>
  <c r="T4311" i="1"/>
  <c r="R4311" i="1" s="1"/>
  <c r="T4310" i="1"/>
  <c r="R4310" i="1" s="1"/>
  <c r="T4309" i="1"/>
  <c r="R4309" i="1" s="1"/>
  <c r="T4308" i="1"/>
  <c r="R4308" i="1" s="1"/>
  <c r="T4307" i="1"/>
  <c r="R4307" i="1" s="1"/>
  <c r="T4306" i="1"/>
  <c r="R4306" i="1" s="1"/>
  <c r="T4305" i="1"/>
  <c r="R4305" i="1" s="1"/>
  <c r="T4304" i="1"/>
  <c r="R4304" i="1" s="1"/>
  <c r="T4303" i="1"/>
  <c r="R4303" i="1" s="1"/>
  <c r="T4302" i="1"/>
  <c r="R4302" i="1" s="1"/>
  <c r="T4301" i="1"/>
  <c r="R4301" i="1" s="1"/>
  <c r="T4300" i="1"/>
  <c r="R4300" i="1" s="1"/>
  <c r="T4299" i="1"/>
  <c r="R4299" i="1" s="1"/>
  <c r="T4298" i="1"/>
  <c r="R4298" i="1" s="1"/>
  <c r="T4297" i="1"/>
  <c r="R4297" i="1" s="1"/>
  <c r="T4296" i="1"/>
  <c r="R4296" i="1" s="1"/>
  <c r="T4295" i="1"/>
  <c r="R4295" i="1" s="1"/>
  <c r="T4294" i="1"/>
  <c r="R4294" i="1" s="1"/>
  <c r="T4293" i="1"/>
  <c r="R4293" i="1" s="1"/>
  <c r="T4292" i="1"/>
  <c r="R4292" i="1" s="1"/>
  <c r="T4291" i="1"/>
  <c r="R4291" i="1" s="1"/>
  <c r="T4290" i="1"/>
  <c r="R4290" i="1" s="1"/>
  <c r="T4289" i="1"/>
  <c r="R4289" i="1" s="1"/>
  <c r="T4288" i="1"/>
  <c r="R4288" i="1" s="1"/>
  <c r="T4287" i="1"/>
  <c r="R4287" i="1" s="1"/>
  <c r="T4286" i="1"/>
  <c r="R4286" i="1" s="1"/>
  <c r="T4285" i="1"/>
  <c r="R4285" i="1" s="1"/>
  <c r="T4284" i="1"/>
  <c r="R4284" i="1" s="1"/>
  <c r="T4283" i="1"/>
  <c r="R4283" i="1" s="1"/>
  <c r="T4282" i="1"/>
  <c r="R4282" i="1" s="1"/>
  <c r="T4281" i="1"/>
  <c r="R4281" i="1" s="1"/>
  <c r="T4280" i="1"/>
  <c r="R4280" i="1" s="1"/>
  <c r="T4279" i="1"/>
  <c r="R4279" i="1" s="1"/>
  <c r="T4278" i="1"/>
  <c r="R4278" i="1" s="1"/>
  <c r="T4277" i="1"/>
  <c r="R4277" i="1" s="1"/>
  <c r="T4276" i="1"/>
  <c r="R4276" i="1" s="1"/>
  <c r="T4275" i="1"/>
  <c r="R4275" i="1" s="1"/>
  <c r="T4274" i="1"/>
  <c r="R4274" i="1" s="1"/>
  <c r="T4273" i="1"/>
  <c r="R4273" i="1" s="1"/>
  <c r="T4272" i="1"/>
  <c r="R4272" i="1" s="1"/>
  <c r="T4271" i="1"/>
  <c r="R4271" i="1" s="1"/>
  <c r="T4270" i="1"/>
  <c r="R4270" i="1" s="1"/>
  <c r="T4269" i="1"/>
  <c r="R4269" i="1" s="1"/>
  <c r="T4268" i="1"/>
  <c r="R4268" i="1" s="1"/>
  <c r="T4267" i="1"/>
  <c r="R4267" i="1" s="1"/>
  <c r="T4266" i="1"/>
  <c r="R4266" i="1" s="1"/>
  <c r="T4265" i="1"/>
  <c r="R4265" i="1" s="1"/>
  <c r="T4264" i="1"/>
  <c r="R4264" i="1" s="1"/>
  <c r="T4263" i="1"/>
  <c r="R4263" i="1" s="1"/>
  <c r="T4262" i="1"/>
  <c r="R4262" i="1" s="1"/>
  <c r="T4261" i="1"/>
  <c r="R4261" i="1" s="1"/>
  <c r="T4260" i="1"/>
  <c r="R4260" i="1" s="1"/>
  <c r="T4259" i="1"/>
  <c r="R4259" i="1" s="1"/>
  <c r="T4258" i="1"/>
  <c r="R4258" i="1" s="1"/>
  <c r="T4257" i="1"/>
  <c r="R4257" i="1" s="1"/>
  <c r="T4256" i="1"/>
  <c r="R4256" i="1" s="1"/>
  <c r="T4255" i="1"/>
  <c r="R4255" i="1" s="1"/>
  <c r="T4254" i="1"/>
  <c r="R4254" i="1" s="1"/>
  <c r="T4253" i="1"/>
  <c r="R4253" i="1" s="1"/>
  <c r="T4252" i="1"/>
  <c r="R4252" i="1" s="1"/>
  <c r="T4251" i="1"/>
  <c r="R4251" i="1" s="1"/>
  <c r="T4250" i="1"/>
  <c r="R4250" i="1" s="1"/>
  <c r="T4249" i="1"/>
  <c r="R4249" i="1" s="1"/>
  <c r="T4248" i="1"/>
  <c r="R4248" i="1" s="1"/>
  <c r="T4247" i="1"/>
  <c r="R4247" i="1" s="1"/>
  <c r="T4246" i="1"/>
  <c r="R4246" i="1" s="1"/>
  <c r="T4245" i="1"/>
  <c r="R4245" i="1" s="1"/>
  <c r="T4244" i="1"/>
  <c r="R4244" i="1" s="1"/>
  <c r="T4243" i="1"/>
  <c r="R4243" i="1" s="1"/>
  <c r="T4242" i="1"/>
  <c r="R4242" i="1" s="1"/>
  <c r="T4241" i="1"/>
  <c r="R4241" i="1" s="1"/>
  <c r="T4240" i="1"/>
  <c r="R4240" i="1" s="1"/>
  <c r="T4239" i="1"/>
  <c r="R4239" i="1" s="1"/>
  <c r="T4238" i="1"/>
  <c r="R4238" i="1" s="1"/>
  <c r="T4237" i="1"/>
  <c r="R4237" i="1" s="1"/>
  <c r="T4236" i="1"/>
  <c r="R4236" i="1" s="1"/>
  <c r="T4235" i="1"/>
  <c r="R4235" i="1" s="1"/>
  <c r="T4234" i="1"/>
  <c r="R4234" i="1" s="1"/>
  <c r="T4233" i="1"/>
  <c r="R4233" i="1" s="1"/>
  <c r="T4232" i="1"/>
  <c r="R4232" i="1" s="1"/>
  <c r="T4231" i="1"/>
  <c r="R4231" i="1" s="1"/>
  <c r="T4230" i="1"/>
  <c r="R4230" i="1" s="1"/>
  <c r="T4229" i="1"/>
  <c r="R4229" i="1" s="1"/>
  <c r="T4228" i="1"/>
  <c r="R4228" i="1" s="1"/>
  <c r="T4227" i="1"/>
  <c r="R4227" i="1" s="1"/>
  <c r="T4226" i="1"/>
  <c r="R4226" i="1" s="1"/>
  <c r="T4225" i="1"/>
  <c r="R4225" i="1" s="1"/>
  <c r="T4224" i="1"/>
  <c r="R4224" i="1" s="1"/>
  <c r="T4223" i="1"/>
  <c r="R4223" i="1" s="1"/>
  <c r="T4222" i="1"/>
  <c r="R4222" i="1" s="1"/>
  <c r="T4221" i="1"/>
  <c r="R4221" i="1" s="1"/>
  <c r="T4220" i="1"/>
  <c r="R4220" i="1" s="1"/>
  <c r="T4219" i="1"/>
  <c r="R4219" i="1" s="1"/>
  <c r="T4218" i="1"/>
  <c r="R4218" i="1" s="1"/>
  <c r="T4217" i="1"/>
  <c r="R4217" i="1" s="1"/>
  <c r="T4216" i="1"/>
  <c r="R4216" i="1" s="1"/>
  <c r="T4215" i="1"/>
  <c r="R4215" i="1" s="1"/>
  <c r="T4214" i="1"/>
  <c r="R4214" i="1" s="1"/>
  <c r="T4213" i="1"/>
  <c r="R4213" i="1" s="1"/>
  <c r="T4212" i="1"/>
  <c r="R4212" i="1" s="1"/>
  <c r="T4211" i="1"/>
  <c r="R4211" i="1" s="1"/>
  <c r="T4210" i="1"/>
  <c r="R4210" i="1" s="1"/>
  <c r="T4209" i="1"/>
  <c r="R4209" i="1" s="1"/>
  <c r="T4208" i="1"/>
  <c r="R4208" i="1" s="1"/>
  <c r="T4207" i="1"/>
  <c r="R4207" i="1" s="1"/>
  <c r="T4206" i="1"/>
  <c r="R4206" i="1" s="1"/>
  <c r="T4205" i="1"/>
  <c r="R4205" i="1" s="1"/>
  <c r="T4204" i="1"/>
  <c r="R4204" i="1" s="1"/>
  <c r="T4203" i="1"/>
  <c r="R4203" i="1" s="1"/>
  <c r="T4202" i="1"/>
  <c r="R4202" i="1" s="1"/>
  <c r="T4201" i="1"/>
  <c r="R4201" i="1" s="1"/>
  <c r="T4200" i="1"/>
  <c r="R4200" i="1" s="1"/>
  <c r="T4199" i="1"/>
  <c r="R4199" i="1" s="1"/>
  <c r="T4198" i="1"/>
  <c r="R4198" i="1" s="1"/>
  <c r="T4197" i="1"/>
  <c r="R4197" i="1" s="1"/>
  <c r="T4196" i="1"/>
  <c r="R4196" i="1" s="1"/>
  <c r="T4195" i="1"/>
  <c r="R4195" i="1" s="1"/>
  <c r="T4194" i="1"/>
  <c r="R4194" i="1" s="1"/>
  <c r="T4193" i="1"/>
  <c r="R4193" i="1" s="1"/>
  <c r="T4192" i="1"/>
  <c r="R4192" i="1" s="1"/>
  <c r="T4191" i="1"/>
  <c r="R4191" i="1" s="1"/>
  <c r="T4190" i="1"/>
  <c r="R4190" i="1" s="1"/>
  <c r="T4189" i="1"/>
  <c r="R4189" i="1" s="1"/>
  <c r="T4188" i="1"/>
  <c r="R4188" i="1" s="1"/>
  <c r="T4187" i="1"/>
  <c r="R4187" i="1" s="1"/>
  <c r="T4186" i="1"/>
  <c r="R4186" i="1" s="1"/>
  <c r="T4185" i="1"/>
  <c r="R4185" i="1" s="1"/>
  <c r="T4184" i="1"/>
  <c r="R4184" i="1" s="1"/>
  <c r="T4183" i="1"/>
  <c r="R4183" i="1" s="1"/>
  <c r="T4182" i="1"/>
  <c r="R4182" i="1" s="1"/>
  <c r="T4181" i="1"/>
  <c r="R4181" i="1" s="1"/>
  <c r="T4180" i="1"/>
  <c r="R4180" i="1" s="1"/>
  <c r="T4179" i="1"/>
  <c r="R4179" i="1" s="1"/>
  <c r="T4178" i="1"/>
  <c r="R4178" i="1" s="1"/>
  <c r="T4177" i="1"/>
  <c r="R4177" i="1" s="1"/>
  <c r="T4176" i="1"/>
  <c r="R4176" i="1" s="1"/>
  <c r="T4175" i="1"/>
  <c r="R4175" i="1" s="1"/>
  <c r="T4174" i="1"/>
  <c r="R4174" i="1" s="1"/>
  <c r="T4173" i="1"/>
  <c r="R4173" i="1" s="1"/>
  <c r="T4172" i="1"/>
  <c r="R4172" i="1" s="1"/>
  <c r="T4171" i="1"/>
  <c r="R4171" i="1" s="1"/>
  <c r="T4170" i="1"/>
  <c r="R4170" i="1" s="1"/>
  <c r="T4169" i="1"/>
  <c r="R4169" i="1" s="1"/>
  <c r="T4168" i="1"/>
  <c r="R4168" i="1" s="1"/>
  <c r="T4167" i="1"/>
  <c r="R4167" i="1" s="1"/>
  <c r="T4166" i="1"/>
  <c r="R4166" i="1" s="1"/>
  <c r="T4165" i="1"/>
  <c r="R4165" i="1" s="1"/>
  <c r="T4164" i="1"/>
  <c r="R4164" i="1" s="1"/>
  <c r="T4163" i="1"/>
  <c r="R4163" i="1" s="1"/>
  <c r="T4162" i="1"/>
  <c r="R4162" i="1" s="1"/>
  <c r="T4161" i="1"/>
  <c r="R4161" i="1" s="1"/>
  <c r="T4160" i="1"/>
  <c r="R4160" i="1" s="1"/>
  <c r="T4159" i="1"/>
  <c r="R4159" i="1" s="1"/>
  <c r="T4158" i="1"/>
  <c r="R4158" i="1" s="1"/>
  <c r="T4157" i="1"/>
  <c r="R4157" i="1" s="1"/>
  <c r="T4156" i="1"/>
  <c r="R4156" i="1" s="1"/>
  <c r="T4155" i="1"/>
  <c r="R4155" i="1" s="1"/>
  <c r="T4154" i="1"/>
  <c r="R4154" i="1" s="1"/>
  <c r="T4153" i="1"/>
  <c r="R4153" i="1" s="1"/>
  <c r="T4152" i="1"/>
  <c r="R4152" i="1" s="1"/>
  <c r="T4151" i="1"/>
  <c r="R4151" i="1" s="1"/>
  <c r="T4150" i="1"/>
  <c r="R4150" i="1" s="1"/>
  <c r="T4149" i="1"/>
  <c r="R4149" i="1" s="1"/>
  <c r="T4148" i="1"/>
  <c r="R4148" i="1" s="1"/>
  <c r="T4147" i="1"/>
  <c r="R4147" i="1" s="1"/>
  <c r="T4146" i="1"/>
  <c r="R4146" i="1" s="1"/>
  <c r="T4145" i="1"/>
  <c r="R4145" i="1" s="1"/>
  <c r="T4144" i="1"/>
  <c r="R4144" i="1" s="1"/>
  <c r="T4143" i="1"/>
  <c r="R4143" i="1" s="1"/>
  <c r="T4142" i="1"/>
  <c r="R4142" i="1" s="1"/>
  <c r="T4141" i="1"/>
  <c r="R4141" i="1" s="1"/>
  <c r="T4140" i="1"/>
  <c r="R4140" i="1" s="1"/>
  <c r="T4139" i="1"/>
  <c r="R4139" i="1" s="1"/>
  <c r="T4138" i="1"/>
  <c r="R4138" i="1" s="1"/>
  <c r="T4137" i="1"/>
  <c r="R4137" i="1" s="1"/>
  <c r="T4136" i="1"/>
  <c r="R4136" i="1" s="1"/>
  <c r="T4135" i="1"/>
  <c r="R4135" i="1" s="1"/>
  <c r="T4134" i="1"/>
  <c r="R4134" i="1" s="1"/>
  <c r="T4133" i="1"/>
  <c r="R4133" i="1" s="1"/>
  <c r="T4132" i="1"/>
  <c r="R4132" i="1" s="1"/>
  <c r="T4131" i="1"/>
  <c r="R4131" i="1" s="1"/>
  <c r="T4130" i="1"/>
  <c r="R4130" i="1" s="1"/>
  <c r="T4129" i="1"/>
  <c r="R4129" i="1" s="1"/>
  <c r="T4128" i="1"/>
  <c r="R4128" i="1" s="1"/>
  <c r="T4127" i="1"/>
  <c r="R4127" i="1" s="1"/>
  <c r="T4126" i="1"/>
  <c r="R4126" i="1" s="1"/>
  <c r="T4125" i="1"/>
  <c r="R4125" i="1" s="1"/>
  <c r="T4124" i="1"/>
  <c r="R4124" i="1" s="1"/>
  <c r="T4123" i="1"/>
  <c r="R4123" i="1" s="1"/>
  <c r="T4122" i="1"/>
  <c r="R4122" i="1" s="1"/>
  <c r="T4121" i="1"/>
  <c r="R4121" i="1" s="1"/>
  <c r="T4120" i="1"/>
  <c r="R4120" i="1" s="1"/>
  <c r="T4119" i="1"/>
  <c r="R4119" i="1" s="1"/>
  <c r="T4118" i="1"/>
  <c r="R4118" i="1" s="1"/>
  <c r="T4117" i="1"/>
  <c r="R4117" i="1" s="1"/>
  <c r="T4116" i="1"/>
  <c r="R4116" i="1" s="1"/>
  <c r="T4115" i="1"/>
  <c r="R4115" i="1" s="1"/>
  <c r="T4114" i="1"/>
  <c r="R4114" i="1" s="1"/>
  <c r="T4113" i="1"/>
  <c r="R4113" i="1" s="1"/>
  <c r="T4112" i="1"/>
  <c r="R4112" i="1" s="1"/>
  <c r="T4111" i="1"/>
  <c r="R4111" i="1" s="1"/>
  <c r="T4110" i="1"/>
  <c r="R4110" i="1" s="1"/>
  <c r="T4109" i="1"/>
  <c r="R4109" i="1" s="1"/>
  <c r="T4108" i="1"/>
  <c r="R4108" i="1" s="1"/>
  <c r="T4107" i="1"/>
  <c r="R4107" i="1" s="1"/>
  <c r="T4106" i="1"/>
  <c r="R4106" i="1" s="1"/>
  <c r="T4105" i="1"/>
  <c r="R4105" i="1" s="1"/>
  <c r="T4104" i="1"/>
  <c r="R4104" i="1" s="1"/>
  <c r="T4103" i="1"/>
  <c r="R4103" i="1" s="1"/>
  <c r="T4102" i="1"/>
  <c r="R4102" i="1" s="1"/>
  <c r="T4101" i="1"/>
  <c r="R4101" i="1" s="1"/>
  <c r="T4100" i="1"/>
  <c r="R4100" i="1" s="1"/>
  <c r="T4099" i="1"/>
  <c r="R4099" i="1" s="1"/>
  <c r="T4098" i="1"/>
  <c r="R4098" i="1" s="1"/>
  <c r="T4097" i="1"/>
  <c r="R4097" i="1" s="1"/>
  <c r="T4096" i="1"/>
  <c r="R4096" i="1" s="1"/>
  <c r="T4095" i="1"/>
  <c r="R4095" i="1" s="1"/>
  <c r="T4094" i="1"/>
  <c r="R4094" i="1" s="1"/>
  <c r="T4093" i="1"/>
  <c r="R4093" i="1" s="1"/>
  <c r="T4092" i="1"/>
  <c r="R4092" i="1" s="1"/>
  <c r="T4091" i="1"/>
  <c r="R4091" i="1" s="1"/>
  <c r="T4090" i="1"/>
  <c r="R4090" i="1" s="1"/>
  <c r="T4089" i="1"/>
  <c r="R4089" i="1" s="1"/>
  <c r="T4088" i="1"/>
  <c r="R4088" i="1" s="1"/>
  <c r="T4087" i="1"/>
  <c r="R4087" i="1" s="1"/>
  <c r="T4086" i="1"/>
  <c r="R4086" i="1" s="1"/>
  <c r="T4085" i="1"/>
  <c r="R4085" i="1" s="1"/>
  <c r="T4084" i="1"/>
  <c r="R4084" i="1" s="1"/>
  <c r="T4083" i="1"/>
  <c r="R4083" i="1" s="1"/>
  <c r="T4082" i="1"/>
  <c r="R4082" i="1" s="1"/>
  <c r="T4081" i="1"/>
  <c r="R4081" i="1" s="1"/>
  <c r="T4080" i="1"/>
  <c r="R4080" i="1" s="1"/>
  <c r="T4079" i="1"/>
  <c r="R4079" i="1" s="1"/>
  <c r="T4078" i="1"/>
  <c r="R4078" i="1" s="1"/>
  <c r="T4077" i="1"/>
  <c r="R4077" i="1" s="1"/>
  <c r="T4076" i="1"/>
  <c r="R4076" i="1" s="1"/>
  <c r="T4075" i="1"/>
  <c r="R4075" i="1" s="1"/>
  <c r="T4074" i="1"/>
  <c r="R4074" i="1" s="1"/>
  <c r="T4073" i="1"/>
  <c r="R4073" i="1" s="1"/>
  <c r="T4072" i="1"/>
  <c r="R4072" i="1" s="1"/>
  <c r="T4071" i="1"/>
  <c r="R4071" i="1" s="1"/>
  <c r="T4070" i="1"/>
  <c r="R4070" i="1" s="1"/>
  <c r="T4069" i="1"/>
  <c r="R4069" i="1" s="1"/>
  <c r="T4068" i="1"/>
  <c r="R4068" i="1" s="1"/>
  <c r="T4067" i="1"/>
  <c r="R4067" i="1" s="1"/>
  <c r="T4066" i="1"/>
  <c r="R4066" i="1" s="1"/>
  <c r="T4065" i="1"/>
  <c r="R4065" i="1" s="1"/>
  <c r="T4064" i="1"/>
  <c r="R4064" i="1" s="1"/>
  <c r="T4063" i="1"/>
  <c r="R4063" i="1" s="1"/>
  <c r="T4062" i="1"/>
  <c r="R4062" i="1" s="1"/>
  <c r="T4061" i="1"/>
  <c r="R4061" i="1" s="1"/>
  <c r="T4060" i="1"/>
  <c r="R4060" i="1" s="1"/>
  <c r="T4059" i="1"/>
  <c r="R4059" i="1" s="1"/>
  <c r="T4058" i="1"/>
  <c r="R4058" i="1" s="1"/>
  <c r="T4057" i="1"/>
  <c r="R4057" i="1" s="1"/>
  <c r="T4056" i="1"/>
  <c r="R4056" i="1" s="1"/>
  <c r="T4055" i="1"/>
  <c r="R4055" i="1" s="1"/>
  <c r="T4054" i="1"/>
  <c r="R4054" i="1" s="1"/>
  <c r="T4053" i="1"/>
  <c r="R4053" i="1" s="1"/>
  <c r="T4052" i="1"/>
  <c r="R4052" i="1" s="1"/>
  <c r="T4051" i="1"/>
  <c r="R4051" i="1" s="1"/>
  <c r="T4050" i="1"/>
  <c r="R4050" i="1" s="1"/>
  <c r="T4049" i="1"/>
  <c r="R4049" i="1" s="1"/>
  <c r="T4048" i="1"/>
  <c r="R4048" i="1" s="1"/>
  <c r="T4047" i="1"/>
  <c r="R4047" i="1" s="1"/>
  <c r="T4046" i="1"/>
  <c r="R4046" i="1" s="1"/>
  <c r="T4045" i="1"/>
  <c r="R4045" i="1" s="1"/>
  <c r="T4044" i="1"/>
  <c r="R4044" i="1" s="1"/>
  <c r="T4043" i="1"/>
  <c r="R4043" i="1" s="1"/>
  <c r="T4042" i="1"/>
  <c r="R4042" i="1" s="1"/>
  <c r="T4041" i="1"/>
  <c r="R4041" i="1" s="1"/>
  <c r="T4040" i="1"/>
  <c r="R4040" i="1" s="1"/>
  <c r="T4039" i="1"/>
  <c r="R4039" i="1" s="1"/>
  <c r="T4038" i="1"/>
  <c r="R4038" i="1" s="1"/>
  <c r="T4037" i="1"/>
  <c r="R4037" i="1" s="1"/>
  <c r="T4036" i="1"/>
  <c r="R4036" i="1" s="1"/>
  <c r="T4035" i="1"/>
  <c r="R4035" i="1" s="1"/>
  <c r="T4034" i="1"/>
  <c r="R4034" i="1" s="1"/>
  <c r="T4033" i="1"/>
  <c r="R4033" i="1" s="1"/>
  <c r="T4032" i="1"/>
  <c r="R4032" i="1" s="1"/>
  <c r="T4031" i="1"/>
  <c r="R4031" i="1" s="1"/>
  <c r="T4030" i="1"/>
  <c r="R4030" i="1" s="1"/>
  <c r="T4029" i="1"/>
  <c r="R4029" i="1" s="1"/>
  <c r="T4028" i="1"/>
  <c r="R4028" i="1" s="1"/>
  <c r="T4027" i="1"/>
  <c r="R4027" i="1" s="1"/>
  <c r="T4026" i="1"/>
  <c r="R4026" i="1" s="1"/>
  <c r="T4025" i="1"/>
  <c r="R4025" i="1" s="1"/>
  <c r="T4024" i="1"/>
  <c r="R4024" i="1" s="1"/>
  <c r="T4023" i="1"/>
  <c r="R4023" i="1" s="1"/>
  <c r="T4022" i="1"/>
  <c r="R4022" i="1" s="1"/>
  <c r="T4021" i="1"/>
  <c r="R4021" i="1" s="1"/>
  <c r="T4020" i="1"/>
  <c r="R4020" i="1" s="1"/>
  <c r="T4019" i="1"/>
  <c r="R4019" i="1" s="1"/>
  <c r="T4018" i="1"/>
  <c r="R4018" i="1" s="1"/>
  <c r="T4017" i="1"/>
  <c r="R4017" i="1" s="1"/>
  <c r="T4016" i="1"/>
  <c r="R4016" i="1" s="1"/>
  <c r="T4015" i="1"/>
  <c r="R4015" i="1" s="1"/>
  <c r="T4014" i="1"/>
  <c r="R4014" i="1" s="1"/>
  <c r="T4013" i="1"/>
  <c r="R4013" i="1" s="1"/>
  <c r="T4012" i="1"/>
  <c r="R4012" i="1" s="1"/>
  <c r="T4011" i="1"/>
  <c r="R4011" i="1" s="1"/>
  <c r="T4010" i="1"/>
  <c r="R4010" i="1" s="1"/>
  <c r="T4009" i="1"/>
  <c r="R4009" i="1" s="1"/>
  <c r="T4008" i="1"/>
  <c r="R4008" i="1" s="1"/>
  <c r="T4007" i="1"/>
  <c r="R4007" i="1" s="1"/>
  <c r="T4006" i="1"/>
  <c r="R4006" i="1" s="1"/>
  <c r="T4005" i="1"/>
  <c r="R4005" i="1" s="1"/>
  <c r="T4004" i="1"/>
  <c r="R4004" i="1" s="1"/>
  <c r="T4003" i="1"/>
  <c r="R4003" i="1" s="1"/>
  <c r="T4002" i="1"/>
  <c r="R4002" i="1" s="1"/>
  <c r="T4001" i="1"/>
  <c r="R4001" i="1" s="1"/>
  <c r="T4000" i="1"/>
  <c r="R4000" i="1" s="1"/>
  <c r="T3999" i="1"/>
  <c r="R3999" i="1" s="1"/>
  <c r="T3998" i="1"/>
  <c r="R3998" i="1" s="1"/>
  <c r="T3997" i="1"/>
  <c r="R3997" i="1" s="1"/>
  <c r="T3996" i="1"/>
  <c r="R3996" i="1" s="1"/>
  <c r="T3995" i="1"/>
  <c r="R3995" i="1" s="1"/>
  <c r="T3994" i="1"/>
  <c r="R3994" i="1" s="1"/>
  <c r="T3993" i="1"/>
  <c r="R3993" i="1" s="1"/>
  <c r="T3992" i="1"/>
  <c r="R3992" i="1" s="1"/>
  <c r="T3991" i="1"/>
  <c r="R3991" i="1" s="1"/>
  <c r="T3990" i="1"/>
  <c r="R3990" i="1" s="1"/>
  <c r="T3989" i="1"/>
  <c r="R3989" i="1" s="1"/>
  <c r="T3988" i="1"/>
  <c r="R3988" i="1" s="1"/>
  <c r="T3987" i="1"/>
  <c r="R3987" i="1" s="1"/>
  <c r="T3986" i="1"/>
  <c r="R3986" i="1" s="1"/>
  <c r="T3985" i="1"/>
  <c r="R3985" i="1" s="1"/>
  <c r="T3984" i="1"/>
  <c r="R3984" i="1" s="1"/>
  <c r="T3983" i="1"/>
  <c r="R3983" i="1" s="1"/>
  <c r="T3982" i="1"/>
  <c r="R3982" i="1" s="1"/>
  <c r="T3981" i="1"/>
  <c r="R3981" i="1" s="1"/>
  <c r="T3980" i="1"/>
  <c r="R3980" i="1" s="1"/>
  <c r="T3979" i="1"/>
  <c r="R3979" i="1" s="1"/>
  <c r="T3978" i="1"/>
  <c r="R3978" i="1" s="1"/>
  <c r="T3977" i="1"/>
  <c r="R3977" i="1" s="1"/>
  <c r="T3976" i="1"/>
  <c r="R3976" i="1" s="1"/>
  <c r="T3975" i="1"/>
  <c r="R3975" i="1" s="1"/>
  <c r="T3974" i="1"/>
  <c r="R3974" i="1" s="1"/>
  <c r="T3973" i="1"/>
  <c r="R3973" i="1" s="1"/>
  <c r="T3972" i="1"/>
  <c r="R3972" i="1" s="1"/>
  <c r="T3971" i="1"/>
  <c r="R3971" i="1" s="1"/>
  <c r="T3970" i="1"/>
  <c r="R3970" i="1" s="1"/>
  <c r="T3969" i="1"/>
  <c r="R3969" i="1" s="1"/>
  <c r="T3968" i="1"/>
  <c r="R3968" i="1" s="1"/>
  <c r="T3967" i="1"/>
  <c r="R3967" i="1" s="1"/>
  <c r="T3966" i="1"/>
  <c r="R3966" i="1" s="1"/>
  <c r="T3965" i="1"/>
  <c r="R3965" i="1" s="1"/>
  <c r="T3964" i="1"/>
  <c r="R3964" i="1" s="1"/>
  <c r="T3963" i="1"/>
  <c r="R3963" i="1" s="1"/>
  <c r="T3962" i="1"/>
  <c r="R3962" i="1" s="1"/>
  <c r="T3961" i="1"/>
  <c r="R3961" i="1" s="1"/>
  <c r="T3960" i="1"/>
  <c r="R3960" i="1" s="1"/>
  <c r="T3959" i="1"/>
  <c r="R3959" i="1" s="1"/>
  <c r="T3958" i="1"/>
  <c r="R3958" i="1" s="1"/>
  <c r="T3957" i="1"/>
  <c r="R3957" i="1" s="1"/>
  <c r="T3956" i="1"/>
  <c r="R3956" i="1" s="1"/>
  <c r="T3955" i="1"/>
  <c r="R3955" i="1" s="1"/>
  <c r="T3954" i="1"/>
  <c r="R3954" i="1" s="1"/>
  <c r="T3953" i="1"/>
  <c r="R3953" i="1" s="1"/>
  <c r="T3952" i="1"/>
  <c r="R3952" i="1" s="1"/>
  <c r="T3951" i="1"/>
  <c r="R3951" i="1" s="1"/>
  <c r="T3950" i="1"/>
  <c r="R3950" i="1" s="1"/>
  <c r="T3949" i="1"/>
  <c r="R3949" i="1" s="1"/>
  <c r="T3948" i="1"/>
  <c r="R3948" i="1" s="1"/>
  <c r="T3947" i="1"/>
  <c r="R3947" i="1" s="1"/>
  <c r="T3946" i="1"/>
  <c r="R3946" i="1" s="1"/>
  <c r="T3945" i="1"/>
  <c r="R3945" i="1" s="1"/>
  <c r="T3944" i="1"/>
  <c r="R3944" i="1" s="1"/>
  <c r="T3943" i="1"/>
  <c r="R3943" i="1" s="1"/>
  <c r="T3942" i="1"/>
  <c r="R3942" i="1" s="1"/>
  <c r="T3941" i="1"/>
  <c r="R3941" i="1" s="1"/>
  <c r="T3940" i="1"/>
  <c r="R3940" i="1" s="1"/>
  <c r="T3939" i="1"/>
  <c r="R3939" i="1" s="1"/>
  <c r="T3938" i="1"/>
  <c r="R3938" i="1" s="1"/>
  <c r="T3937" i="1"/>
  <c r="R3937" i="1" s="1"/>
  <c r="T3936" i="1"/>
  <c r="R3936" i="1" s="1"/>
  <c r="T3935" i="1"/>
  <c r="R3935" i="1" s="1"/>
  <c r="T3934" i="1"/>
  <c r="R3934" i="1" s="1"/>
  <c r="T3933" i="1"/>
  <c r="R3933" i="1" s="1"/>
  <c r="T3932" i="1"/>
  <c r="R3932" i="1" s="1"/>
  <c r="T3931" i="1"/>
  <c r="R3931" i="1" s="1"/>
  <c r="T3930" i="1"/>
  <c r="R3930" i="1" s="1"/>
  <c r="T3929" i="1"/>
  <c r="R3929" i="1" s="1"/>
  <c r="T3928" i="1"/>
  <c r="R3928" i="1" s="1"/>
  <c r="T3927" i="1"/>
  <c r="R3927" i="1" s="1"/>
  <c r="T3926" i="1"/>
  <c r="R3926" i="1" s="1"/>
  <c r="T3925" i="1"/>
  <c r="R3925" i="1" s="1"/>
  <c r="T3924" i="1"/>
  <c r="R3924" i="1" s="1"/>
  <c r="T3923" i="1"/>
  <c r="R3923" i="1" s="1"/>
  <c r="T3922" i="1"/>
  <c r="R3922" i="1" s="1"/>
  <c r="T3921" i="1"/>
  <c r="R3921" i="1" s="1"/>
  <c r="T3920" i="1"/>
  <c r="R3920" i="1" s="1"/>
  <c r="T3919" i="1"/>
  <c r="R3919" i="1" s="1"/>
  <c r="T3918" i="1"/>
  <c r="R3918" i="1" s="1"/>
  <c r="T3917" i="1"/>
  <c r="R3917" i="1" s="1"/>
  <c r="T3916" i="1"/>
  <c r="R3916" i="1" s="1"/>
  <c r="T3915" i="1"/>
  <c r="R3915" i="1" s="1"/>
  <c r="T3914" i="1"/>
  <c r="R3914" i="1" s="1"/>
  <c r="T3913" i="1"/>
  <c r="R3913" i="1" s="1"/>
  <c r="T3912" i="1"/>
  <c r="R3912" i="1" s="1"/>
  <c r="T3911" i="1"/>
  <c r="R3911" i="1" s="1"/>
  <c r="T3910" i="1"/>
  <c r="R3910" i="1" s="1"/>
  <c r="T3909" i="1"/>
  <c r="R3909" i="1" s="1"/>
  <c r="T3908" i="1"/>
  <c r="R3908" i="1" s="1"/>
  <c r="T3907" i="1"/>
  <c r="R3907" i="1" s="1"/>
  <c r="T3906" i="1"/>
  <c r="R3906" i="1" s="1"/>
  <c r="T3905" i="1"/>
  <c r="R3905" i="1" s="1"/>
  <c r="T3904" i="1"/>
  <c r="R3904" i="1" s="1"/>
  <c r="T3903" i="1"/>
  <c r="R3903" i="1" s="1"/>
  <c r="T3902" i="1"/>
  <c r="R3902" i="1" s="1"/>
  <c r="T3901" i="1"/>
  <c r="R3901" i="1" s="1"/>
  <c r="T3900" i="1"/>
  <c r="R3900" i="1" s="1"/>
  <c r="T3899" i="1"/>
  <c r="R3899" i="1" s="1"/>
  <c r="T3898" i="1"/>
  <c r="R3898" i="1" s="1"/>
  <c r="T3897" i="1"/>
  <c r="R3897" i="1" s="1"/>
  <c r="T3896" i="1"/>
  <c r="R3896" i="1" s="1"/>
  <c r="T3895" i="1"/>
  <c r="R3895" i="1" s="1"/>
  <c r="T3894" i="1"/>
  <c r="R3894" i="1" s="1"/>
  <c r="T3893" i="1"/>
  <c r="R3893" i="1" s="1"/>
  <c r="T3892" i="1"/>
  <c r="R3892" i="1" s="1"/>
  <c r="T3891" i="1"/>
  <c r="R3891" i="1" s="1"/>
  <c r="T3890" i="1"/>
  <c r="R3890" i="1" s="1"/>
  <c r="T3889" i="1"/>
  <c r="R3889" i="1" s="1"/>
  <c r="T3888" i="1"/>
  <c r="R3888" i="1" s="1"/>
  <c r="T3887" i="1"/>
  <c r="R3887" i="1" s="1"/>
  <c r="T3886" i="1"/>
  <c r="R3886" i="1" s="1"/>
  <c r="T3885" i="1"/>
  <c r="R3885" i="1" s="1"/>
  <c r="T3884" i="1"/>
  <c r="R3884" i="1" s="1"/>
  <c r="T3883" i="1"/>
  <c r="R3883" i="1" s="1"/>
  <c r="T3882" i="1"/>
  <c r="R3882" i="1" s="1"/>
  <c r="T3881" i="1"/>
  <c r="R3881" i="1" s="1"/>
  <c r="T3880" i="1"/>
  <c r="R3880" i="1" s="1"/>
  <c r="T3879" i="1"/>
  <c r="R3879" i="1" s="1"/>
  <c r="T3878" i="1"/>
  <c r="R3878" i="1" s="1"/>
  <c r="T3877" i="1"/>
  <c r="R3877" i="1" s="1"/>
  <c r="T3876" i="1"/>
  <c r="R3876" i="1" s="1"/>
  <c r="T3875" i="1"/>
  <c r="R3875" i="1" s="1"/>
  <c r="T3874" i="1"/>
  <c r="R3874" i="1" s="1"/>
  <c r="T3873" i="1"/>
  <c r="R3873" i="1" s="1"/>
  <c r="T3872" i="1"/>
  <c r="R3872" i="1" s="1"/>
  <c r="T3871" i="1"/>
  <c r="R3871" i="1" s="1"/>
  <c r="T3870" i="1"/>
  <c r="R3870" i="1" s="1"/>
  <c r="T3869" i="1"/>
  <c r="R3869" i="1" s="1"/>
  <c r="T3868" i="1"/>
  <c r="R3868" i="1" s="1"/>
  <c r="T3867" i="1"/>
  <c r="R3867" i="1" s="1"/>
  <c r="T3866" i="1"/>
  <c r="R3866" i="1" s="1"/>
  <c r="T3865" i="1"/>
  <c r="R3865" i="1" s="1"/>
  <c r="T3864" i="1"/>
  <c r="R3864" i="1" s="1"/>
  <c r="T3863" i="1"/>
  <c r="R3863" i="1" s="1"/>
  <c r="T3862" i="1"/>
  <c r="R3862" i="1" s="1"/>
  <c r="T3861" i="1"/>
  <c r="R3861" i="1" s="1"/>
  <c r="T3860" i="1"/>
  <c r="R3860" i="1" s="1"/>
  <c r="T3859" i="1"/>
  <c r="R3859" i="1" s="1"/>
  <c r="T3858" i="1"/>
  <c r="R3858" i="1" s="1"/>
  <c r="T3857" i="1"/>
  <c r="R3857" i="1" s="1"/>
  <c r="T3856" i="1"/>
  <c r="R3856" i="1" s="1"/>
  <c r="T3855" i="1"/>
  <c r="R3855" i="1" s="1"/>
  <c r="T3854" i="1"/>
  <c r="R3854" i="1" s="1"/>
  <c r="T3853" i="1"/>
  <c r="R3853" i="1" s="1"/>
  <c r="T3852" i="1"/>
  <c r="R3852" i="1" s="1"/>
  <c r="T3851" i="1"/>
  <c r="R3851" i="1" s="1"/>
  <c r="T3850" i="1"/>
  <c r="R3850" i="1" s="1"/>
  <c r="T3849" i="1"/>
  <c r="R3849" i="1" s="1"/>
  <c r="T3848" i="1"/>
  <c r="R3848" i="1" s="1"/>
  <c r="T3847" i="1"/>
  <c r="R3847" i="1" s="1"/>
  <c r="T3846" i="1"/>
  <c r="R3846" i="1" s="1"/>
  <c r="T3845" i="1"/>
  <c r="R3845" i="1" s="1"/>
  <c r="T3844" i="1"/>
  <c r="R3844" i="1" s="1"/>
  <c r="T3843" i="1"/>
  <c r="R3843" i="1" s="1"/>
  <c r="T3842" i="1"/>
  <c r="R3842" i="1" s="1"/>
  <c r="T3841" i="1"/>
  <c r="R3841" i="1" s="1"/>
  <c r="T3840" i="1"/>
  <c r="R3840" i="1" s="1"/>
  <c r="T3839" i="1"/>
  <c r="R3839" i="1" s="1"/>
  <c r="T3838" i="1"/>
  <c r="R3838" i="1" s="1"/>
  <c r="T3837" i="1"/>
  <c r="R3837" i="1" s="1"/>
  <c r="T3836" i="1"/>
  <c r="R3836" i="1" s="1"/>
  <c r="T3835" i="1"/>
  <c r="R3835" i="1" s="1"/>
  <c r="T3834" i="1"/>
  <c r="R3834" i="1" s="1"/>
  <c r="T3833" i="1"/>
  <c r="R3833" i="1" s="1"/>
  <c r="T3832" i="1"/>
  <c r="R3832" i="1" s="1"/>
  <c r="T3831" i="1"/>
  <c r="R3831" i="1" s="1"/>
  <c r="T3830" i="1"/>
  <c r="R3830" i="1" s="1"/>
  <c r="T3829" i="1"/>
  <c r="R3829" i="1" s="1"/>
  <c r="T3828" i="1"/>
  <c r="R3828" i="1" s="1"/>
  <c r="T3827" i="1"/>
  <c r="R3827" i="1" s="1"/>
  <c r="T3826" i="1"/>
  <c r="R3826" i="1" s="1"/>
  <c r="T3825" i="1"/>
  <c r="R3825" i="1" s="1"/>
  <c r="T3824" i="1"/>
  <c r="R3824" i="1" s="1"/>
  <c r="T3823" i="1"/>
  <c r="R3823" i="1" s="1"/>
  <c r="T3822" i="1"/>
  <c r="R3822" i="1" s="1"/>
  <c r="T3821" i="1"/>
  <c r="R3821" i="1" s="1"/>
  <c r="T3820" i="1"/>
  <c r="R3820" i="1" s="1"/>
  <c r="T3819" i="1"/>
  <c r="R3819" i="1" s="1"/>
  <c r="T3818" i="1"/>
  <c r="R3818" i="1" s="1"/>
  <c r="T3817" i="1"/>
  <c r="R3817" i="1" s="1"/>
  <c r="T3816" i="1"/>
  <c r="R3816" i="1" s="1"/>
  <c r="T3815" i="1"/>
  <c r="R3815" i="1" s="1"/>
  <c r="T3814" i="1"/>
  <c r="R3814" i="1" s="1"/>
  <c r="T3813" i="1"/>
  <c r="R3813" i="1" s="1"/>
  <c r="T3812" i="1"/>
  <c r="R3812" i="1" s="1"/>
  <c r="T3811" i="1"/>
  <c r="R3811" i="1" s="1"/>
  <c r="T3810" i="1"/>
  <c r="R3810" i="1" s="1"/>
  <c r="T3809" i="1"/>
  <c r="R3809" i="1" s="1"/>
  <c r="T3808" i="1"/>
  <c r="R3808" i="1" s="1"/>
  <c r="T3807" i="1"/>
  <c r="R3807" i="1" s="1"/>
  <c r="T3806" i="1"/>
  <c r="R3806" i="1" s="1"/>
  <c r="T3805" i="1"/>
  <c r="R3805" i="1" s="1"/>
  <c r="T3804" i="1"/>
  <c r="R3804" i="1" s="1"/>
  <c r="T3803" i="1"/>
  <c r="R3803" i="1" s="1"/>
  <c r="T3802" i="1"/>
  <c r="R3802" i="1" s="1"/>
  <c r="T3801" i="1"/>
  <c r="R3801" i="1" s="1"/>
  <c r="T3800" i="1"/>
  <c r="R3800" i="1" s="1"/>
  <c r="T3799" i="1"/>
  <c r="R3799" i="1" s="1"/>
  <c r="T3798" i="1"/>
  <c r="R3798" i="1" s="1"/>
  <c r="T3797" i="1"/>
  <c r="R3797" i="1" s="1"/>
  <c r="T3796" i="1"/>
  <c r="R3796" i="1" s="1"/>
  <c r="T3795" i="1"/>
  <c r="R3795" i="1" s="1"/>
  <c r="T3794" i="1"/>
  <c r="R3794" i="1" s="1"/>
  <c r="T3793" i="1"/>
  <c r="R3793" i="1" s="1"/>
  <c r="T3792" i="1"/>
  <c r="R3792" i="1" s="1"/>
  <c r="T3791" i="1"/>
  <c r="R3791" i="1" s="1"/>
  <c r="T3790" i="1"/>
  <c r="R3790" i="1" s="1"/>
  <c r="T3789" i="1"/>
  <c r="R3789" i="1" s="1"/>
  <c r="T3788" i="1"/>
  <c r="R3788" i="1" s="1"/>
  <c r="T3787" i="1"/>
  <c r="R3787" i="1" s="1"/>
  <c r="T3786" i="1"/>
  <c r="R3786" i="1" s="1"/>
  <c r="T3785" i="1"/>
  <c r="R3785" i="1" s="1"/>
  <c r="T3784" i="1"/>
  <c r="R3784" i="1" s="1"/>
  <c r="T3783" i="1"/>
  <c r="R3783" i="1" s="1"/>
  <c r="T3782" i="1"/>
  <c r="R3782" i="1" s="1"/>
  <c r="T3781" i="1"/>
  <c r="R3781" i="1" s="1"/>
  <c r="T3780" i="1"/>
  <c r="R3780" i="1" s="1"/>
  <c r="T3779" i="1"/>
  <c r="R3779" i="1" s="1"/>
  <c r="T3778" i="1"/>
  <c r="R3778" i="1" s="1"/>
  <c r="T3777" i="1"/>
  <c r="R3777" i="1" s="1"/>
  <c r="T3776" i="1"/>
  <c r="R3776" i="1" s="1"/>
  <c r="T3775" i="1"/>
  <c r="R3775" i="1" s="1"/>
  <c r="T3774" i="1"/>
  <c r="R3774" i="1" s="1"/>
  <c r="T3773" i="1"/>
  <c r="R3773" i="1" s="1"/>
  <c r="T3772" i="1"/>
  <c r="R3772" i="1" s="1"/>
  <c r="T3771" i="1"/>
  <c r="R3771" i="1" s="1"/>
  <c r="T3770" i="1"/>
  <c r="R3770" i="1" s="1"/>
  <c r="T3769" i="1"/>
  <c r="R3769" i="1" s="1"/>
  <c r="T3768" i="1"/>
  <c r="R3768" i="1" s="1"/>
  <c r="T3767" i="1"/>
  <c r="R3767" i="1" s="1"/>
  <c r="T3766" i="1"/>
  <c r="R3766" i="1" s="1"/>
  <c r="T3765" i="1"/>
  <c r="R3765" i="1" s="1"/>
  <c r="T3764" i="1"/>
  <c r="R3764" i="1" s="1"/>
  <c r="T3763" i="1"/>
  <c r="R3763" i="1" s="1"/>
  <c r="T3762" i="1"/>
  <c r="R3762" i="1" s="1"/>
  <c r="T3761" i="1"/>
  <c r="R3761" i="1" s="1"/>
  <c r="T3760" i="1"/>
  <c r="R3760" i="1" s="1"/>
  <c r="T3759" i="1"/>
  <c r="R3759" i="1" s="1"/>
  <c r="T3758" i="1"/>
  <c r="R3758" i="1" s="1"/>
  <c r="T3757" i="1"/>
  <c r="R3757" i="1" s="1"/>
  <c r="T3756" i="1"/>
  <c r="R3756" i="1" s="1"/>
  <c r="T3755" i="1"/>
  <c r="R3755" i="1" s="1"/>
  <c r="T3754" i="1"/>
  <c r="R3754" i="1" s="1"/>
  <c r="T3753" i="1"/>
  <c r="R3753" i="1" s="1"/>
  <c r="T3752" i="1"/>
  <c r="R3752" i="1" s="1"/>
  <c r="T3751" i="1"/>
  <c r="R3751" i="1" s="1"/>
  <c r="T3750" i="1"/>
  <c r="R3750" i="1" s="1"/>
  <c r="T3749" i="1"/>
  <c r="R3749" i="1" s="1"/>
  <c r="T3748" i="1"/>
  <c r="R3748" i="1" s="1"/>
  <c r="T3747" i="1"/>
  <c r="R3747" i="1" s="1"/>
  <c r="T3746" i="1"/>
  <c r="R3746" i="1" s="1"/>
  <c r="T3745" i="1"/>
  <c r="R3745" i="1" s="1"/>
  <c r="T3744" i="1"/>
  <c r="R3744" i="1" s="1"/>
  <c r="T3743" i="1"/>
  <c r="R3743" i="1" s="1"/>
  <c r="T3742" i="1"/>
  <c r="R3742" i="1" s="1"/>
  <c r="T3741" i="1"/>
  <c r="R3741" i="1" s="1"/>
  <c r="T3740" i="1"/>
  <c r="R3740" i="1" s="1"/>
  <c r="T3739" i="1"/>
  <c r="R3739" i="1" s="1"/>
  <c r="T3738" i="1"/>
  <c r="R3738" i="1" s="1"/>
  <c r="T3737" i="1"/>
  <c r="R3737" i="1" s="1"/>
  <c r="T3736" i="1"/>
  <c r="R3736" i="1" s="1"/>
  <c r="T3735" i="1"/>
  <c r="R3735" i="1" s="1"/>
  <c r="T3734" i="1"/>
  <c r="R3734" i="1" s="1"/>
  <c r="T3733" i="1"/>
  <c r="R3733" i="1" s="1"/>
  <c r="T3732" i="1"/>
  <c r="R3732" i="1" s="1"/>
  <c r="T3731" i="1"/>
  <c r="R3731" i="1" s="1"/>
  <c r="T3730" i="1"/>
  <c r="R3730" i="1" s="1"/>
  <c r="T3729" i="1"/>
  <c r="R3729" i="1" s="1"/>
  <c r="T3728" i="1"/>
  <c r="R3728" i="1" s="1"/>
  <c r="T3727" i="1"/>
  <c r="R3727" i="1" s="1"/>
  <c r="T3726" i="1"/>
  <c r="R3726" i="1" s="1"/>
  <c r="T3725" i="1"/>
  <c r="R3725" i="1" s="1"/>
  <c r="T3724" i="1"/>
  <c r="R3724" i="1" s="1"/>
  <c r="T3723" i="1"/>
  <c r="R3723" i="1" s="1"/>
  <c r="T3722" i="1"/>
  <c r="R3722" i="1" s="1"/>
  <c r="T3721" i="1"/>
  <c r="R3721" i="1" s="1"/>
  <c r="T3720" i="1"/>
  <c r="R3720" i="1" s="1"/>
  <c r="T3719" i="1"/>
  <c r="R3719" i="1" s="1"/>
  <c r="T3718" i="1"/>
  <c r="R3718" i="1" s="1"/>
  <c r="T3717" i="1"/>
  <c r="R3717" i="1" s="1"/>
  <c r="T3716" i="1"/>
  <c r="R3716" i="1" s="1"/>
  <c r="T3715" i="1"/>
  <c r="R3715" i="1" s="1"/>
  <c r="T3714" i="1"/>
  <c r="R3714" i="1" s="1"/>
  <c r="T3713" i="1"/>
  <c r="R3713" i="1" s="1"/>
  <c r="T3712" i="1"/>
  <c r="R3712" i="1" s="1"/>
  <c r="T3711" i="1"/>
  <c r="R3711" i="1" s="1"/>
  <c r="T3710" i="1"/>
  <c r="R3710" i="1" s="1"/>
  <c r="T3709" i="1"/>
  <c r="R3709" i="1" s="1"/>
  <c r="T3708" i="1"/>
  <c r="R3708" i="1" s="1"/>
  <c r="T3707" i="1"/>
  <c r="R3707" i="1" s="1"/>
  <c r="T3706" i="1"/>
  <c r="R3706" i="1" s="1"/>
  <c r="T3705" i="1"/>
  <c r="R3705" i="1" s="1"/>
  <c r="T3704" i="1"/>
  <c r="R3704" i="1" s="1"/>
  <c r="T3703" i="1"/>
  <c r="R3703" i="1" s="1"/>
  <c r="T3702" i="1"/>
  <c r="R3702" i="1" s="1"/>
  <c r="T3701" i="1"/>
  <c r="R3701" i="1" s="1"/>
  <c r="T3700" i="1"/>
  <c r="R3700" i="1" s="1"/>
  <c r="T3699" i="1"/>
  <c r="R3699" i="1" s="1"/>
  <c r="T3698" i="1"/>
  <c r="R3698" i="1" s="1"/>
  <c r="T3697" i="1"/>
  <c r="R3697" i="1" s="1"/>
  <c r="T3696" i="1"/>
  <c r="R3696" i="1" s="1"/>
  <c r="T3695" i="1"/>
  <c r="R3695" i="1" s="1"/>
  <c r="T3694" i="1"/>
  <c r="R3694" i="1" s="1"/>
  <c r="T3693" i="1"/>
  <c r="R3693" i="1" s="1"/>
  <c r="T3692" i="1"/>
  <c r="R3692" i="1" s="1"/>
  <c r="T3691" i="1"/>
  <c r="R3691" i="1" s="1"/>
  <c r="T3690" i="1"/>
  <c r="R3690" i="1" s="1"/>
  <c r="T3689" i="1"/>
  <c r="R3689" i="1" s="1"/>
  <c r="T3688" i="1"/>
  <c r="R3688" i="1" s="1"/>
  <c r="T3687" i="1"/>
  <c r="R3687" i="1" s="1"/>
  <c r="T3686" i="1"/>
  <c r="R3686" i="1" s="1"/>
  <c r="T3685" i="1"/>
  <c r="R3685" i="1" s="1"/>
  <c r="T3684" i="1"/>
  <c r="R3684" i="1" s="1"/>
  <c r="T3683" i="1"/>
  <c r="R3683" i="1" s="1"/>
  <c r="T3682" i="1"/>
  <c r="R3682" i="1" s="1"/>
  <c r="T3681" i="1"/>
  <c r="R3681" i="1" s="1"/>
  <c r="T3680" i="1"/>
  <c r="R3680" i="1" s="1"/>
  <c r="T3679" i="1"/>
  <c r="R3679" i="1" s="1"/>
  <c r="T3678" i="1"/>
  <c r="R3678" i="1" s="1"/>
  <c r="T3677" i="1"/>
  <c r="R3677" i="1" s="1"/>
  <c r="T3676" i="1"/>
  <c r="R3676" i="1" s="1"/>
  <c r="T3675" i="1"/>
  <c r="R3675" i="1" s="1"/>
  <c r="T3674" i="1"/>
  <c r="R3674" i="1" s="1"/>
  <c r="T3673" i="1"/>
  <c r="R3673" i="1" s="1"/>
  <c r="T3672" i="1"/>
  <c r="R3672" i="1" s="1"/>
  <c r="T3671" i="1"/>
  <c r="R3671" i="1" s="1"/>
  <c r="T3670" i="1"/>
  <c r="R3670" i="1" s="1"/>
  <c r="T3669" i="1"/>
  <c r="R3669" i="1" s="1"/>
  <c r="T3668" i="1"/>
  <c r="R3668" i="1" s="1"/>
  <c r="T3667" i="1"/>
  <c r="R3667" i="1" s="1"/>
  <c r="T3666" i="1"/>
  <c r="R3666" i="1" s="1"/>
  <c r="T3665" i="1"/>
  <c r="R3665" i="1" s="1"/>
  <c r="T3664" i="1"/>
  <c r="R3664" i="1" s="1"/>
  <c r="T3663" i="1"/>
  <c r="R3663" i="1" s="1"/>
  <c r="T3662" i="1"/>
  <c r="R3662" i="1" s="1"/>
  <c r="T3661" i="1"/>
  <c r="R3661" i="1" s="1"/>
  <c r="T3660" i="1"/>
  <c r="R3660" i="1" s="1"/>
  <c r="T3659" i="1"/>
  <c r="R3659" i="1" s="1"/>
  <c r="T3658" i="1"/>
  <c r="R3658" i="1" s="1"/>
  <c r="T3657" i="1"/>
  <c r="R3657" i="1" s="1"/>
  <c r="T3656" i="1"/>
  <c r="R3656" i="1" s="1"/>
  <c r="T3655" i="1"/>
  <c r="R3655" i="1" s="1"/>
  <c r="T3654" i="1"/>
  <c r="R3654" i="1" s="1"/>
  <c r="T3653" i="1"/>
  <c r="R3653" i="1" s="1"/>
  <c r="T3652" i="1"/>
  <c r="R3652" i="1" s="1"/>
  <c r="T3651" i="1"/>
  <c r="R3651" i="1" s="1"/>
  <c r="T3650" i="1"/>
  <c r="R3650" i="1" s="1"/>
  <c r="T3649" i="1"/>
  <c r="R3649" i="1" s="1"/>
  <c r="T3648" i="1"/>
  <c r="R3648" i="1" s="1"/>
  <c r="T3647" i="1"/>
  <c r="R3647" i="1" s="1"/>
  <c r="T3646" i="1"/>
  <c r="R3646" i="1" s="1"/>
  <c r="T3645" i="1"/>
  <c r="R3645" i="1" s="1"/>
  <c r="T3644" i="1"/>
  <c r="R3644" i="1" s="1"/>
  <c r="T3643" i="1"/>
  <c r="R3643" i="1" s="1"/>
  <c r="T3642" i="1"/>
  <c r="R3642" i="1" s="1"/>
  <c r="T3641" i="1"/>
  <c r="R3641" i="1" s="1"/>
  <c r="T3640" i="1"/>
  <c r="R3640" i="1" s="1"/>
  <c r="T3639" i="1"/>
  <c r="R3639" i="1" s="1"/>
  <c r="T3638" i="1"/>
  <c r="R3638" i="1" s="1"/>
  <c r="T3637" i="1"/>
  <c r="R3637" i="1" s="1"/>
  <c r="T3636" i="1"/>
  <c r="R3636" i="1" s="1"/>
  <c r="T3635" i="1"/>
  <c r="R3635" i="1" s="1"/>
  <c r="T3634" i="1"/>
  <c r="R3634" i="1" s="1"/>
  <c r="T3633" i="1"/>
  <c r="R3633" i="1" s="1"/>
  <c r="T3632" i="1"/>
  <c r="R3632" i="1" s="1"/>
  <c r="T3631" i="1"/>
  <c r="R3631" i="1" s="1"/>
  <c r="T3630" i="1"/>
  <c r="R3630" i="1" s="1"/>
  <c r="T3629" i="1"/>
  <c r="R3629" i="1" s="1"/>
  <c r="T3628" i="1"/>
  <c r="R3628" i="1" s="1"/>
  <c r="T3627" i="1"/>
  <c r="R3627" i="1" s="1"/>
  <c r="T3626" i="1"/>
  <c r="R3626" i="1" s="1"/>
  <c r="T3625" i="1"/>
  <c r="R3625" i="1" s="1"/>
  <c r="T3624" i="1"/>
  <c r="R3624" i="1" s="1"/>
  <c r="T3623" i="1"/>
  <c r="R3623" i="1" s="1"/>
  <c r="T3622" i="1"/>
  <c r="R3622" i="1" s="1"/>
  <c r="T3621" i="1"/>
  <c r="R3621" i="1" s="1"/>
  <c r="T3620" i="1"/>
  <c r="R3620" i="1" s="1"/>
  <c r="T3619" i="1"/>
  <c r="R3619" i="1" s="1"/>
  <c r="T3618" i="1"/>
  <c r="R3618" i="1" s="1"/>
  <c r="T3617" i="1"/>
  <c r="R3617" i="1" s="1"/>
  <c r="T3616" i="1"/>
  <c r="R3616" i="1" s="1"/>
  <c r="T3615" i="1"/>
  <c r="R3615" i="1" s="1"/>
  <c r="T3614" i="1"/>
  <c r="R3614" i="1" s="1"/>
  <c r="T3613" i="1"/>
  <c r="R3613" i="1" s="1"/>
  <c r="T3612" i="1"/>
  <c r="R3612" i="1" s="1"/>
  <c r="T3611" i="1"/>
  <c r="R3611" i="1" s="1"/>
  <c r="T3610" i="1"/>
  <c r="R3610" i="1" s="1"/>
  <c r="T3609" i="1"/>
  <c r="R3609" i="1" s="1"/>
  <c r="T3608" i="1"/>
  <c r="R3608" i="1" s="1"/>
  <c r="T3607" i="1"/>
  <c r="R3607" i="1" s="1"/>
  <c r="T3606" i="1"/>
  <c r="R3606" i="1" s="1"/>
  <c r="T3605" i="1"/>
  <c r="R3605" i="1" s="1"/>
  <c r="T3604" i="1"/>
  <c r="R3604" i="1" s="1"/>
  <c r="T3603" i="1"/>
  <c r="R3603" i="1" s="1"/>
  <c r="T3602" i="1"/>
  <c r="R3602" i="1" s="1"/>
  <c r="T3601" i="1"/>
  <c r="R3601" i="1" s="1"/>
  <c r="T3600" i="1"/>
  <c r="R3600" i="1" s="1"/>
  <c r="T3599" i="1"/>
  <c r="R3599" i="1" s="1"/>
  <c r="T3598" i="1"/>
  <c r="R3598" i="1" s="1"/>
  <c r="T3597" i="1"/>
  <c r="R3597" i="1" s="1"/>
  <c r="T3596" i="1"/>
  <c r="R3596" i="1" s="1"/>
  <c r="T3595" i="1"/>
  <c r="R3595" i="1" s="1"/>
  <c r="T3594" i="1"/>
  <c r="R3594" i="1" s="1"/>
  <c r="T3593" i="1"/>
  <c r="R3593" i="1" s="1"/>
  <c r="T3592" i="1"/>
  <c r="R3592" i="1" s="1"/>
  <c r="T3591" i="1"/>
  <c r="R3591" i="1" s="1"/>
  <c r="T3590" i="1"/>
  <c r="R3590" i="1" s="1"/>
  <c r="T3589" i="1"/>
  <c r="R3589" i="1" s="1"/>
  <c r="T3588" i="1"/>
  <c r="R3588" i="1" s="1"/>
  <c r="T3587" i="1"/>
  <c r="R3587" i="1" s="1"/>
  <c r="T3586" i="1"/>
  <c r="R3586" i="1" s="1"/>
  <c r="T3585" i="1"/>
  <c r="R3585" i="1" s="1"/>
  <c r="T3584" i="1"/>
  <c r="R3584" i="1" s="1"/>
  <c r="T3583" i="1"/>
  <c r="R3583" i="1" s="1"/>
  <c r="T3582" i="1"/>
  <c r="R3582" i="1" s="1"/>
  <c r="T3581" i="1"/>
  <c r="R3581" i="1" s="1"/>
  <c r="T3580" i="1"/>
  <c r="R3580" i="1" s="1"/>
  <c r="T3579" i="1"/>
  <c r="R3579" i="1" s="1"/>
  <c r="T3578" i="1"/>
  <c r="R3578" i="1" s="1"/>
  <c r="T3577" i="1"/>
  <c r="R3577" i="1" s="1"/>
  <c r="T3576" i="1"/>
  <c r="R3576" i="1" s="1"/>
  <c r="T3575" i="1"/>
  <c r="R3575" i="1" s="1"/>
  <c r="T3574" i="1"/>
  <c r="R3574" i="1" s="1"/>
  <c r="T3573" i="1"/>
  <c r="R3573" i="1" s="1"/>
  <c r="T3572" i="1"/>
  <c r="R3572" i="1" s="1"/>
  <c r="T3571" i="1"/>
  <c r="R3571" i="1" s="1"/>
  <c r="T3570" i="1"/>
  <c r="R3570" i="1" s="1"/>
  <c r="T3569" i="1"/>
  <c r="R3569" i="1" s="1"/>
  <c r="T3568" i="1"/>
  <c r="R3568" i="1" s="1"/>
  <c r="T3567" i="1"/>
  <c r="R3567" i="1" s="1"/>
  <c r="T3566" i="1"/>
  <c r="R3566" i="1" s="1"/>
  <c r="T3565" i="1"/>
  <c r="R3565" i="1" s="1"/>
  <c r="T3564" i="1"/>
  <c r="R3564" i="1" s="1"/>
  <c r="T3563" i="1"/>
  <c r="R3563" i="1" s="1"/>
  <c r="T3562" i="1"/>
  <c r="R3562" i="1" s="1"/>
  <c r="T3561" i="1"/>
  <c r="R3561" i="1" s="1"/>
  <c r="T3560" i="1"/>
  <c r="R3560" i="1" s="1"/>
  <c r="T3559" i="1"/>
  <c r="R3559" i="1" s="1"/>
  <c r="T3558" i="1"/>
  <c r="R3558" i="1" s="1"/>
  <c r="T3557" i="1"/>
  <c r="R3557" i="1" s="1"/>
  <c r="T3556" i="1"/>
  <c r="R3556" i="1" s="1"/>
  <c r="T3555" i="1"/>
  <c r="R3555" i="1" s="1"/>
  <c r="T3554" i="1"/>
  <c r="R3554" i="1" s="1"/>
  <c r="T3553" i="1"/>
  <c r="R3553" i="1" s="1"/>
  <c r="T3552" i="1"/>
  <c r="R3552" i="1" s="1"/>
  <c r="T3551" i="1"/>
  <c r="R3551" i="1" s="1"/>
  <c r="T3550" i="1"/>
  <c r="R3550" i="1" s="1"/>
  <c r="T3549" i="1"/>
  <c r="R3549" i="1" s="1"/>
  <c r="T3548" i="1"/>
  <c r="R3548" i="1" s="1"/>
  <c r="T3547" i="1"/>
  <c r="R3547" i="1" s="1"/>
  <c r="T3546" i="1"/>
  <c r="R3546" i="1" s="1"/>
  <c r="T3545" i="1"/>
  <c r="R3545" i="1" s="1"/>
  <c r="T3544" i="1"/>
  <c r="R3544" i="1" s="1"/>
  <c r="T3543" i="1"/>
  <c r="R3543" i="1" s="1"/>
  <c r="T3542" i="1"/>
  <c r="R3542" i="1" s="1"/>
  <c r="T3541" i="1"/>
  <c r="R3541" i="1" s="1"/>
  <c r="T3540" i="1"/>
  <c r="R3540" i="1" s="1"/>
  <c r="T3539" i="1"/>
  <c r="R3539" i="1" s="1"/>
  <c r="T3538" i="1"/>
  <c r="R3538" i="1" s="1"/>
  <c r="T3537" i="1"/>
  <c r="R3537" i="1" s="1"/>
  <c r="T3536" i="1"/>
  <c r="R3536" i="1" s="1"/>
  <c r="T3535" i="1"/>
  <c r="R3535" i="1" s="1"/>
  <c r="T3534" i="1"/>
  <c r="R3534" i="1" s="1"/>
  <c r="T3533" i="1"/>
  <c r="R3533" i="1" s="1"/>
  <c r="T3532" i="1"/>
  <c r="R3532" i="1" s="1"/>
  <c r="T3531" i="1"/>
  <c r="R3531" i="1" s="1"/>
  <c r="T3530" i="1"/>
  <c r="R3530" i="1" s="1"/>
  <c r="T3529" i="1"/>
  <c r="R3529" i="1" s="1"/>
  <c r="T3528" i="1"/>
  <c r="R3528" i="1" s="1"/>
  <c r="T3527" i="1"/>
  <c r="R3527" i="1" s="1"/>
  <c r="T3526" i="1"/>
  <c r="R3526" i="1" s="1"/>
  <c r="T3525" i="1"/>
  <c r="R3525" i="1" s="1"/>
  <c r="T3524" i="1"/>
  <c r="R3524" i="1" s="1"/>
  <c r="T3523" i="1"/>
  <c r="R3523" i="1" s="1"/>
  <c r="T3522" i="1"/>
  <c r="R3522" i="1" s="1"/>
  <c r="T3521" i="1"/>
  <c r="R3521" i="1" s="1"/>
  <c r="T3520" i="1"/>
  <c r="R3520" i="1" s="1"/>
  <c r="T3519" i="1"/>
  <c r="R3519" i="1" s="1"/>
  <c r="T3518" i="1"/>
  <c r="R3518" i="1" s="1"/>
  <c r="T3517" i="1"/>
  <c r="R3517" i="1" s="1"/>
  <c r="T3516" i="1"/>
  <c r="R3516" i="1" s="1"/>
  <c r="T3515" i="1"/>
  <c r="R3515" i="1" s="1"/>
  <c r="T3514" i="1"/>
  <c r="R3514" i="1" s="1"/>
  <c r="T3513" i="1"/>
  <c r="R3513" i="1" s="1"/>
  <c r="T3512" i="1"/>
  <c r="R3512" i="1" s="1"/>
  <c r="T3511" i="1"/>
  <c r="R3511" i="1" s="1"/>
  <c r="T3510" i="1"/>
  <c r="R3510" i="1" s="1"/>
  <c r="T3509" i="1"/>
  <c r="R3509" i="1" s="1"/>
  <c r="T3508" i="1"/>
  <c r="R3508" i="1" s="1"/>
  <c r="T3507" i="1"/>
  <c r="R3507" i="1" s="1"/>
  <c r="T3506" i="1"/>
  <c r="R3506" i="1" s="1"/>
  <c r="T3505" i="1"/>
  <c r="R3505" i="1" s="1"/>
  <c r="T3504" i="1"/>
  <c r="R3504" i="1" s="1"/>
  <c r="T3503" i="1"/>
  <c r="R3503" i="1" s="1"/>
  <c r="T3502" i="1"/>
  <c r="R3502" i="1" s="1"/>
  <c r="T3501" i="1"/>
  <c r="R3501" i="1" s="1"/>
  <c r="T3500" i="1"/>
  <c r="R3500" i="1" s="1"/>
  <c r="T3499" i="1"/>
  <c r="R3499" i="1" s="1"/>
  <c r="T3498" i="1"/>
  <c r="R3498" i="1" s="1"/>
  <c r="T3497" i="1"/>
  <c r="R3497" i="1" s="1"/>
  <c r="T3496" i="1"/>
  <c r="R3496" i="1" s="1"/>
  <c r="T3495" i="1"/>
  <c r="R3495" i="1" s="1"/>
  <c r="T3494" i="1"/>
  <c r="R3494" i="1" s="1"/>
  <c r="T3493" i="1"/>
  <c r="R3493" i="1" s="1"/>
  <c r="T3492" i="1"/>
  <c r="R3492" i="1" s="1"/>
  <c r="T3491" i="1"/>
  <c r="R3491" i="1" s="1"/>
  <c r="T3490" i="1"/>
  <c r="R3490" i="1" s="1"/>
  <c r="T3489" i="1"/>
  <c r="R3489" i="1" s="1"/>
  <c r="T3488" i="1"/>
  <c r="R3488" i="1" s="1"/>
  <c r="T3487" i="1"/>
  <c r="R3487" i="1" s="1"/>
  <c r="T3486" i="1"/>
  <c r="R3486" i="1" s="1"/>
  <c r="T3485" i="1"/>
  <c r="R3485" i="1" s="1"/>
  <c r="T3484" i="1"/>
  <c r="R3484" i="1" s="1"/>
  <c r="T3483" i="1"/>
  <c r="R3483" i="1" s="1"/>
  <c r="T3482" i="1"/>
  <c r="R3482" i="1" s="1"/>
  <c r="T3481" i="1"/>
  <c r="R3481" i="1" s="1"/>
  <c r="T3480" i="1"/>
  <c r="R3480" i="1" s="1"/>
  <c r="T3479" i="1"/>
  <c r="R3479" i="1" s="1"/>
  <c r="T3478" i="1"/>
  <c r="R3478" i="1" s="1"/>
  <c r="T3477" i="1"/>
  <c r="R3477" i="1" s="1"/>
  <c r="T3476" i="1"/>
  <c r="R3476" i="1" s="1"/>
  <c r="T3475" i="1"/>
  <c r="R3475" i="1" s="1"/>
  <c r="T3474" i="1"/>
  <c r="R3474" i="1" s="1"/>
  <c r="T3473" i="1"/>
  <c r="R3473" i="1" s="1"/>
  <c r="T3472" i="1"/>
  <c r="R3472" i="1" s="1"/>
  <c r="T3471" i="1"/>
  <c r="R3471" i="1" s="1"/>
  <c r="T3470" i="1"/>
  <c r="R3470" i="1" s="1"/>
  <c r="T3469" i="1"/>
  <c r="R3469" i="1" s="1"/>
  <c r="T3468" i="1"/>
  <c r="R3468" i="1" s="1"/>
  <c r="T3467" i="1"/>
  <c r="R3467" i="1" s="1"/>
  <c r="T3466" i="1"/>
  <c r="R3466" i="1" s="1"/>
  <c r="T3465" i="1"/>
  <c r="R3465" i="1" s="1"/>
  <c r="T3464" i="1"/>
  <c r="R3464" i="1" s="1"/>
  <c r="T3463" i="1"/>
  <c r="R3463" i="1" s="1"/>
  <c r="T3462" i="1"/>
  <c r="R3462" i="1" s="1"/>
  <c r="T3461" i="1"/>
  <c r="R3461" i="1" s="1"/>
  <c r="T3460" i="1"/>
  <c r="R3460" i="1" s="1"/>
  <c r="T3459" i="1"/>
  <c r="R3459" i="1" s="1"/>
  <c r="T3458" i="1"/>
  <c r="R3458" i="1" s="1"/>
  <c r="T3457" i="1"/>
  <c r="R3457" i="1" s="1"/>
  <c r="T3456" i="1"/>
  <c r="R3456" i="1" s="1"/>
  <c r="T3455" i="1"/>
  <c r="R3455" i="1" s="1"/>
  <c r="T3454" i="1"/>
  <c r="R3454" i="1" s="1"/>
  <c r="T3453" i="1"/>
  <c r="R3453" i="1" s="1"/>
  <c r="T3452" i="1"/>
  <c r="R3452" i="1" s="1"/>
  <c r="T3451" i="1"/>
  <c r="R3451" i="1" s="1"/>
  <c r="T3450" i="1"/>
  <c r="R3450" i="1" s="1"/>
  <c r="T3449" i="1"/>
  <c r="R3449" i="1" s="1"/>
  <c r="T3448" i="1"/>
  <c r="R3448" i="1" s="1"/>
  <c r="T3447" i="1"/>
  <c r="R3447" i="1" s="1"/>
  <c r="T3446" i="1"/>
  <c r="R3446" i="1" s="1"/>
  <c r="T3445" i="1"/>
  <c r="R3445" i="1" s="1"/>
  <c r="T3444" i="1"/>
  <c r="R3444" i="1" s="1"/>
  <c r="T3443" i="1"/>
  <c r="R3443" i="1" s="1"/>
  <c r="T3442" i="1"/>
  <c r="R3442" i="1" s="1"/>
  <c r="T3441" i="1"/>
  <c r="R3441" i="1" s="1"/>
  <c r="T3440" i="1"/>
  <c r="R3440" i="1" s="1"/>
  <c r="T3439" i="1"/>
  <c r="R3439" i="1" s="1"/>
  <c r="T3438" i="1"/>
  <c r="R3438" i="1" s="1"/>
  <c r="T3437" i="1"/>
  <c r="R3437" i="1" s="1"/>
  <c r="T3436" i="1"/>
  <c r="R3436" i="1" s="1"/>
  <c r="T3435" i="1"/>
  <c r="R3435" i="1" s="1"/>
  <c r="T3434" i="1"/>
  <c r="R3434" i="1" s="1"/>
  <c r="T3433" i="1"/>
  <c r="R3433" i="1" s="1"/>
  <c r="T3432" i="1"/>
  <c r="R3432" i="1" s="1"/>
  <c r="T3431" i="1"/>
  <c r="R3431" i="1" s="1"/>
  <c r="T3430" i="1"/>
  <c r="R3430" i="1" s="1"/>
  <c r="T3429" i="1"/>
  <c r="R3429" i="1" s="1"/>
  <c r="T3428" i="1"/>
  <c r="R3428" i="1" s="1"/>
  <c r="T3427" i="1"/>
  <c r="R3427" i="1" s="1"/>
  <c r="T3426" i="1"/>
  <c r="R3426" i="1" s="1"/>
  <c r="T3425" i="1"/>
  <c r="R3425" i="1" s="1"/>
  <c r="T3424" i="1"/>
  <c r="R3424" i="1" s="1"/>
  <c r="T3423" i="1"/>
  <c r="R3423" i="1" s="1"/>
  <c r="T3422" i="1"/>
  <c r="R3422" i="1" s="1"/>
  <c r="T3421" i="1"/>
  <c r="R3421" i="1" s="1"/>
  <c r="T3420" i="1"/>
  <c r="R3420" i="1" s="1"/>
  <c r="T3419" i="1"/>
  <c r="R3419" i="1" s="1"/>
  <c r="T3418" i="1"/>
  <c r="R3418" i="1" s="1"/>
  <c r="T3417" i="1"/>
  <c r="R3417" i="1" s="1"/>
  <c r="T3416" i="1"/>
  <c r="R3416" i="1" s="1"/>
  <c r="T3415" i="1"/>
  <c r="R3415" i="1" s="1"/>
  <c r="T3414" i="1"/>
  <c r="R3414" i="1" s="1"/>
  <c r="T3413" i="1"/>
  <c r="R3413" i="1" s="1"/>
  <c r="T3412" i="1"/>
  <c r="R3412" i="1" s="1"/>
  <c r="T3411" i="1"/>
  <c r="R3411" i="1" s="1"/>
  <c r="T3410" i="1"/>
  <c r="R3410" i="1" s="1"/>
  <c r="T3409" i="1"/>
  <c r="R3409" i="1" s="1"/>
  <c r="T3408" i="1"/>
  <c r="R3408" i="1" s="1"/>
  <c r="T3407" i="1"/>
  <c r="R3407" i="1" s="1"/>
  <c r="T3406" i="1"/>
  <c r="R3406" i="1" s="1"/>
  <c r="T3405" i="1"/>
  <c r="R3405" i="1" s="1"/>
  <c r="T3404" i="1"/>
  <c r="R3404" i="1" s="1"/>
  <c r="T3403" i="1"/>
  <c r="R3403" i="1" s="1"/>
  <c r="T3402" i="1"/>
  <c r="R3402" i="1" s="1"/>
  <c r="T3401" i="1"/>
  <c r="R3401" i="1" s="1"/>
  <c r="T3400" i="1"/>
  <c r="R3400" i="1" s="1"/>
  <c r="T3399" i="1"/>
  <c r="R3399" i="1" s="1"/>
  <c r="T3398" i="1"/>
  <c r="R3398" i="1" s="1"/>
  <c r="T3397" i="1"/>
  <c r="R3397" i="1" s="1"/>
  <c r="T3396" i="1"/>
  <c r="R3396" i="1" s="1"/>
  <c r="T3395" i="1"/>
  <c r="R3395" i="1" s="1"/>
  <c r="T3394" i="1"/>
  <c r="R3394" i="1" s="1"/>
  <c r="T3393" i="1"/>
  <c r="R3393" i="1" s="1"/>
  <c r="T3392" i="1"/>
  <c r="R3392" i="1" s="1"/>
  <c r="T3391" i="1"/>
  <c r="R3391" i="1" s="1"/>
  <c r="T3390" i="1"/>
  <c r="R3390" i="1" s="1"/>
  <c r="T3389" i="1"/>
  <c r="R3389" i="1" s="1"/>
  <c r="T3388" i="1"/>
  <c r="R3388" i="1" s="1"/>
  <c r="T3387" i="1"/>
  <c r="R3387" i="1" s="1"/>
  <c r="T3386" i="1"/>
  <c r="R3386" i="1" s="1"/>
  <c r="T3385" i="1"/>
  <c r="R3385" i="1" s="1"/>
  <c r="T3384" i="1"/>
  <c r="R3384" i="1" s="1"/>
  <c r="T3383" i="1"/>
  <c r="R3383" i="1" s="1"/>
  <c r="T3382" i="1"/>
  <c r="R3382" i="1" s="1"/>
  <c r="T3381" i="1"/>
  <c r="R3381" i="1" s="1"/>
  <c r="T3380" i="1"/>
  <c r="R3380" i="1" s="1"/>
  <c r="T3379" i="1"/>
  <c r="R3379" i="1" s="1"/>
  <c r="T3378" i="1"/>
  <c r="R3378" i="1" s="1"/>
  <c r="T3377" i="1"/>
  <c r="R3377" i="1" s="1"/>
  <c r="T3376" i="1"/>
  <c r="R3376" i="1" s="1"/>
  <c r="T3375" i="1"/>
  <c r="R3375" i="1" s="1"/>
  <c r="T3374" i="1"/>
  <c r="R3374" i="1" s="1"/>
  <c r="T3373" i="1"/>
  <c r="R3373" i="1" s="1"/>
  <c r="T3372" i="1"/>
  <c r="R3372" i="1" s="1"/>
  <c r="T3371" i="1"/>
  <c r="R3371" i="1" s="1"/>
  <c r="T3370" i="1"/>
  <c r="R3370" i="1" s="1"/>
  <c r="T3369" i="1"/>
  <c r="R3369" i="1" s="1"/>
  <c r="T3368" i="1"/>
  <c r="R3368" i="1" s="1"/>
  <c r="T3367" i="1"/>
  <c r="R3367" i="1" s="1"/>
  <c r="T3366" i="1"/>
  <c r="R3366" i="1" s="1"/>
  <c r="T3365" i="1"/>
  <c r="R3365" i="1" s="1"/>
  <c r="T3364" i="1"/>
  <c r="R3364" i="1" s="1"/>
  <c r="T3363" i="1"/>
  <c r="R3363" i="1" s="1"/>
  <c r="T3362" i="1"/>
  <c r="R3362" i="1" s="1"/>
  <c r="T3361" i="1"/>
  <c r="R3361" i="1" s="1"/>
  <c r="T3360" i="1"/>
  <c r="R3360" i="1" s="1"/>
  <c r="T3359" i="1"/>
  <c r="R3359" i="1" s="1"/>
  <c r="T3358" i="1"/>
  <c r="R3358" i="1" s="1"/>
  <c r="T3357" i="1"/>
  <c r="R3357" i="1" s="1"/>
  <c r="T3356" i="1"/>
  <c r="R3356" i="1" s="1"/>
  <c r="T3355" i="1"/>
  <c r="R3355" i="1" s="1"/>
  <c r="T3354" i="1"/>
  <c r="R3354" i="1" s="1"/>
  <c r="T3353" i="1"/>
  <c r="R3353" i="1" s="1"/>
  <c r="T3352" i="1"/>
  <c r="R3352" i="1" s="1"/>
  <c r="T3351" i="1"/>
  <c r="R3351" i="1" s="1"/>
  <c r="T3350" i="1"/>
  <c r="R3350" i="1" s="1"/>
  <c r="T3349" i="1"/>
  <c r="R3349" i="1" s="1"/>
  <c r="T3348" i="1"/>
  <c r="R3348" i="1" s="1"/>
  <c r="T3347" i="1"/>
  <c r="R3347" i="1" s="1"/>
  <c r="T3346" i="1"/>
  <c r="R3346" i="1" s="1"/>
  <c r="T3345" i="1"/>
  <c r="R3345" i="1" s="1"/>
  <c r="T3344" i="1"/>
  <c r="R3344" i="1" s="1"/>
  <c r="T3343" i="1"/>
  <c r="R3343" i="1" s="1"/>
  <c r="T3342" i="1"/>
  <c r="R3342" i="1" s="1"/>
  <c r="T3341" i="1"/>
  <c r="R3341" i="1" s="1"/>
  <c r="T3340" i="1"/>
  <c r="R3340" i="1" s="1"/>
  <c r="T3339" i="1"/>
  <c r="R3339" i="1" s="1"/>
  <c r="T3338" i="1"/>
  <c r="R3338" i="1" s="1"/>
  <c r="T3337" i="1"/>
  <c r="R3337" i="1" s="1"/>
  <c r="T3336" i="1"/>
  <c r="R3336" i="1" s="1"/>
  <c r="T3335" i="1"/>
  <c r="R3335" i="1" s="1"/>
  <c r="T3334" i="1"/>
  <c r="R3334" i="1" s="1"/>
  <c r="T3333" i="1"/>
  <c r="R3333" i="1" s="1"/>
  <c r="T3332" i="1"/>
  <c r="R3332" i="1" s="1"/>
  <c r="T3331" i="1"/>
  <c r="R3331" i="1" s="1"/>
  <c r="T3330" i="1"/>
  <c r="R3330" i="1" s="1"/>
  <c r="T3329" i="1"/>
  <c r="R3329" i="1" s="1"/>
  <c r="T3328" i="1"/>
  <c r="R3328" i="1" s="1"/>
  <c r="T3327" i="1"/>
  <c r="R3327" i="1" s="1"/>
  <c r="T3326" i="1"/>
  <c r="R3326" i="1" s="1"/>
  <c r="T3325" i="1"/>
  <c r="R3325" i="1" s="1"/>
  <c r="T3324" i="1"/>
  <c r="R3324" i="1" s="1"/>
  <c r="T3323" i="1"/>
  <c r="R3323" i="1" s="1"/>
  <c r="T3322" i="1"/>
  <c r="R3322" i="1" s="1"/>
  <c r="T3321" i="1"/>
  <c r="R3321" i="1" s="1"/>
  <c r="T3320" i="1"/>
  <c r="R3320" i="1" s="1"/>
  <c r="T3319" i="1"/>
  <c r="R3319" i="1" s="1"/>
  <c r="T3318" i="1"/>
  <c r="R3318" i="1" s="1"/>
  <c r="T3317" i="1"/>
  <c r="R3317" i="1" s="1"/>
  <c r="T3316" i="1"/>
  <c r="R3316" i="1" s="1"/>
  <c r="T3315" i="1"/>
  <c r="R3315" i="1" s="1"/>
  <c r="T3314" i="1"/>
  <c r="R3314" i="1" s="1"/>
  <c r="T3313" i="1"/>
  <c r="R3313" i="1" s="1"/>
  <c r="T3312" i="1"/>
  <c r="R3312" i="1" s="1"/>
  <c r="T3311" i="1"/>
  <c r="R3311" i="1" s="1"/>
  <c r="T3310" i="1"/>
  <c r="R3310" i="1" s="1"/>
  <c r="T3309" i="1"/>
  <c r="R3309" i="1" s="1"/>
  <c r="T3308" i="1"/>
  <c r="R3308" i="1" s="1"/>
  <c r="T3307" i="1"/>
  <c r="R3307" i="1" s="1"/>
  <c r="T3306" i="1"/>
  <c r="R3306" i="1" s="1"/>
  <c r="T3305" i="1"/>
  <c r="R3305" i="1" s="1"/>
  <c r="T3304" i="1"/>
  <c r="R3304" i="1" s="1"/>
  <c r="T3303" i="1"/>
  <c r="R3303" i="1" s="1"/>
  <c r="T3302" i="1"/>
  <c r="R3302" i="1" s="1"/>
  <c r="T3301" i="1"/>
  <c r="R3301" i="1" s="1"/>
  <c r="T3300" i="1"/>
  <c r="R3300" i="1" s="1"/>
  <c r="T3299" i="1"/>
  <c r="R3299" i="1" s="1"/>
  <c r="T3298" i="1"/>
  <c r="R3298" i="1" s="1"/>
  <c r="T3297" i="1"/>
  <c r="R3297" i="1" s="1"/>
  <c r="T3296" i="1"/>
  <c r="R3296" i="1" s="1"/>
  <c r="T3295" i="1"/>
  <c r="R3295" i="1" s="1"/>
  <c r="T3294" i="1"/>
  <c r="R3294" i="1" s="1"/>
  <c r="T3293" i="1"/>
  <c r="R3293" i="1" s="1"/>
  <c r="T3292" i="1"/>
  <c r="R3292" i="1" s="1"/>
  <c r="T3291" i="1"/>
  <c r="R3291" i="1" s="1"/>
  <c r="T3290" i="1"/>
  <c r="R3290" i="1" s="1"/>
  <c r="T3289" i="1"/>
  <c r="R3289" i="1" s="1"/>
  <c r="T3288" i="1"/>
  <c r="R3288" i="1" s="1"/>
  <c r="T3287" i="1"/>
  <c r="R3287" i="1" s="1"/>
  <c r="T3286" i="1"/>
  <c r="R3286" i="1" s="1"/>
  <c r="T3285" i="1"/>
  <c r="R3285" i="1" s="1"/>
  <c r="T3284" i="1"/>
  <c r="R3284" i="1" s="1"/>
  <c r="T3283" i="1"/>
  <c r="R3283" i="1" s="1"/>
  <c r="T3282" i="1"/>
  <c r="R3282" i="1" s="1"/>
  <c r="T3281" i="1"/>
  <c r="R3281" i="1" s="1"/>
  <c r="T3280" i="1"/>
  <c r="R3280" i="1" s="1"/>
  <c r="T3279" i="1"/>
  <c r="R3279" i="1" s="1"/>
  <c r="T3278" i="1"/>
  <c r="R3278" i="1" s="1"/>
  <c r="T3277" i="1"/>
  <c r="R3277" i="1" s="1"/>
  <c r="T3276" i="1"/>
  <c r="R3276" i="1" s="1"/>
  <c r="T3275" i="1"/>
  <c r="R3275" i="1" s="1"/>
  <c r="T3274" i="1"/>
  <c r="R3274" i="1" s="1"/>
  <c r="T3273" i="1"/>
  <c r="R3273" i="1" s="1"/>
  <c r="T3272" i="1"/>
  <c r="R3272" i="1" s="1"/>
  <c r="T3271" i="1"/>
  <c r="R3271" i="1" s="1"/>
  <c r="T3270" i="1"/>
  <c r="R3270" i="1" s="1"/>
  <c r="T3269" i="1"/>
  <c r="R3269" i="1" s="1"/>
  <c r="T3268" i="1"/>
  <c r="R3268" i="1" s="1"/>
  <c r="T3267" i="1"/>
  <c r="R3267" i="1" s="1"/>
  <c r="T3266" i="1"/>
  <c r="R3266" i="1" s="1"/>
  <c r="T3265" i="1"/>
  <c r="R3265" i="1" s="1"/>
  <c r="T3264" i="1"/>
  <c r="R3264" i="1" s="1"/>
  <c r="T3263" i="1"/>
  <c r="R3263" i="1" s="1"/>
  <c r="T3262" i="1"/>
  <c r="R3262" i="1" s="1"/>
  <c r="T3261" i="1"/>
  <c r="R3261" i="1" s="1"/>
  <c r="T3260" i="1"/>
  <c r="R3260" i="1" s="1"/>
  <c r="T3259" i="1"/>
  <c r="R3259" i="1" s="1"/>
  <c r="T3258" i="1"/>
  <c r="R3258" i="1" s="1"/>
  <c r="T3257" i="1"/>
  <c r="R3257" i="1" s="1"/>
  <c r="T3256" i="1"/>
  <c r="R3256" i="1" s="1"/>
  <c r="T3255" i="1"/>
  <c r="R3255" i="1" s="1"/>
  <c r="T3254" i="1"/>
  <c r="R3254" i="1" s="1"/>
  <c r="T3253" i="1"/>
  <c r="R3253" i="1" s="1"/>
  <c r="T3252" i="1"/>
  <c r="R3252" i="1" s="1"/>
  <c r="T3251" i="1"/>
  <c r="R3251" i="1" s="1"/>
  <c r="T3250" i="1"/>
  <c r="R3250" i="1" s="1"/>
  <c r="T3249" i="1"/>
  <c r="R3249" i="1" s="1"/>
  <c r="T3248" i="1"/>
  <c r="R3248" i="1" s="1"/>
  <c r="T3247" i="1"/>
  <c r="R3247" i="1" s="1"/>
  <c r="T3246" i="1"/>
  <c r="R3246" i="1" s="1"/>
  <c r="T3245" i="1"/>
  <c r="R3245" i="1" s="1"/>
  <c r="T3244" i="1"/>
  <c r="R3244" i="1" s="1"/>
  <c r="T3243" i="1"/>
  <c r="R3243" i="1" s="1"/>
  <c r="T3242" i="1"/>
  <c r="R3242" i="1" s="1"/>
  <c r="T3241" i="1"/>
  <c r="R3241" i="1" s="1"/>
  <c r="T3240" i="1"/>
  <c r="R3240" i="1" s="1"/>
  <c r="T3239" i="1"/>
  <c r="R3239" i="1" s="1"/>
  <c r="T3238" i="1"/>
  <c r="R3238" i="1" s="1"/>
  <c r="T3237" i="1"/>
  <c r="R3237" i="1" s="1"/>
  <c r="T3236" i="1"/>
  <c r="R3236" i="1" s="1"/>
  <c r="T3235" i="1"/>
  <c r="R3235" i="1" s="1"/>
  <c r="T3234" i="1"/>
  <c r="R3234" i="1" s="1"/>
  <c r="T3233" i="1"/>
  <c r="R3233" i="1" s="1"/>
  <c r="T3232" i="1"/>
  <c r="R3232" i="1" s="1"/>
  <c r="T3231" i="1"/>
  <c r="R3231" i="1" s="1"/>
  <c r="T3230" i="1"/>
  <c r="R3230" i="1" s="1"/>
  <c r="T3229" i="1"/>
  <c r="R3229" i="1" s="1"/>
  <c r="T3228" i="1"/>
  <c r="R3228" i="1" s="1"/>
  <c r="T3227" i="1"/>
  <c r="R3227" i="1" s="1"/>
  <c r="T3226" i="1"/>
  <c r="R3226" i="1" s="1"/>
  <c r="T3225" i="1"/>
  <c r="R3225" i="1" s="1"/>
  <c r="T3224" i="1"/>
  <c r="R3224" i="1" s="1"/>
  <c r="T3223" i="1"/>
  <c r="R3223" i="1" s="1"/>
  <c r="T3222" i="1"/>
  <c r="R3222" i="1" s="1"/>
  <c r="T3221" i="1"/>
  <c r="R3221" i="1" s="1"/>
  <c r="T3220" i="1"/>
  <c r="R3220" i="1" s="1"/>
  <c r="T3219" i="1"/>
  <c r="R3219" i="1" s="1"/>
  <c r="T3218" i="1"/>
  <c r="R3218" i="1" s="1"/>
  <c r="T3217" i="1"/>
  <c r="R3217" i="1" s="1"/>
  <c r="T3216" i="1"/>
  <c r="R3216" i="1" s="1"/>
  <c r="T3215" i="1"/>
  <c r="R3215" i="1" s="1"/>
  <c r="T3214" i="1"/>
  <c r="R3214" i="1" s="1"/>
  <c r="T3213" i="1"/>
  <c r="R3213" i="1" s="1"/>
  <c r="T3212" i="1"/>
  <c r="R3212" i="1" s="1"/>
  <c r="T3211" i="1"/>
  <c r="R3211" i="1" s="1"/>
  <c r="T3210" i="1"/>
  <c r="R3210" i="1" s="1"/>
  <c r="T3209" i="1"/>
  <c r="R3209" i="1" s="1"/>
  <c r="T3208" i="1"/>
  <c r="R3208" i="1" s="1"/>
  <c r="T3207" i="1"/>
  <c r="R3207" i="1" s="1"/>
  <c r="T3206" i="1"/>
  <c r="R3206" i="1" s="1"/>
  <c r="T3205" i="1"/>
  <c r="R3205" i="1" s="1"/>
  <c r="T3204" i="1"/>
  <c r="R3204" i="1" s="1"/>
  <c r="T3203" i="1"/>
  <c r="R3203" i="1" s="1"/>
  <c r="T3202" i="1"/>
  <c r="R3202" i="1" s="1"/>
  <c r="T3201" i="1"/>
  <c r="R3201" i="1" s="1"/>
  <c r="T3200" i="1"/>
  <c r="R3200" i="1" s="1"/>
  <c r="T3199" i="1"/>
  <c r="R3199" i="1" s="1"/>
  <c r="T3198" i="1"/>
  <c r="R3198" i="1" s="1"/>
  <c r="T3197" i="1"/>
  <c r="R3197" i="1" s="1"/>
  <c r="T3196" i="1"/>
  <c r="R3196" i="1" s="1"/>
  <c r="T3195" i="1"/>
  <c r="R3195" i="1" s="1"/>
  <c r="T3194" i="1"/>
  <c r="R3194" i="1" s="1"/>
  <c r="T3193" i="1"/>
  <c r="R3193" i="1" s="1"/>
  <c r="T3192" i="1"/>
  <c r="R3192" i="1" s="1"/>
  <c r="T3191" i="1"/>
  <c r="R3191" i="1" s="1"/>
  <c r="T3190" i="1"/>
  <c r="R3190" i="1" s="1"/>
  <c r="T3189" i="1"/>
  <c r="R3189" i="1" s="1"/>
  <c r="T3188" i="1"/>
  <c r="R3188" i="1" s="1"/>
  <c r="T3187" i="1"/>
  <c r="R3187" i="1" s="1"/>
  <c r="T3186" i="1"/>
  <c r="R3186" i="1" s="1"/>
  <c r="T3185" i="1"/>
  <c r="R3185" i="1" s="1"/>
  <c r="T3184" i="1"/>
  <c r="R3184" i="1" s="1"/>
  <c r="T3183" i="1"/>
  <c r="R3183" i="1" s="1"/>
  <c r="T3182" i="1"/>
  <c r="R3182" i="1" s="1"/>
  <c r="T3181" i="1"/>
  <c r="R3181" i="1" s="1"/>
  <c r="T3180" i="1"/>
  <c r="R3180" i="1" s="1"/>
  <c r="T3179" i="1"/>
  <c r="R3179" i="1" s="1"/>
  <c r="T3178" i="1"/>
  <c r="R3178" i="1" s="1"/>
  <c r="T3177" i="1"/>
  <c r="R3177" i="1" s="1"/>
  <c r="T3176" i="1"/>
  <c r="R3176" i="1" s="1"/>
  <c r="T3175" i="1"/>
  <c r="R3175" i="1" s="1"/>
  <c r="T3174" i="1"/>
  <c r="R3174" i="1" s="1"/>
  <c r="T3173" i="1"/>
  <c r="R3173" i="1" s="1"/>
  <c r="T3172" i="1"/>
  <c r="R3172" i="1" s="1"/>
  <c r="T3171" i="1"/>
  <c r="R3171" i="1" s="1"/>
  <c r="T3170" i="1"/>
  <c r="R3170" i="1" s="1"/>
  <c r="T3169" i="1"/>
  <c r="R3169" i="1" s="1"/>
  <c r="T3168" i="1"/>
  <c r="R3168" i="1" s="1"/>
  <c r="T3167" i="1"/>
  <c r="R3167" i="1" s="1"/>
  <c r="T3166" i="1"/>
  <c r="R3166" i="1" s="1"/>
  <c r="T3165" i="1"/>
  <c r="R3165" i="1" s="1"/>
  <c r="T3164" i="1"/>
  <c r="R3164" i="1" s="1"/>
  <c r="T3163" i="1"/>
  <c r="R3163" i="1" s="1"/>
  <c r="T3162" i="1"/>
  <c r="R3162" i="1" s="1"/>
  <c r="T3161" i="1"/>
  <c r="R3161" i="1" s="1"/>
  <c r="T3160" i="1"/>
  <c r="R3160" i="1" s="1"/>
  <c r="T3159" i="1"/>
  <c r="R3159" i="1" s="1"/>
  <c r="T3158" i="1"/>
  <c r="R3158" i="1" s="1"/>
  <c r="T3157" i="1"/>
  <c r="R3157" i="1" s="1"/>
  <c r="T3156" i="1"/>
  <c r="R3156" i="1" s="1"/>
  <c r="T3155" i="1"/>
  <c r="R3155" i="1" s="1"/>
  <c r="T3154" i="1"/>
  <c r="R3154" i="1" s="1"/>
  <c r="T3153" i="1"/>
  <c r="R3153" i="1" s="1"/>
  <c r="T3152" i="1"/>
  <c r="R3152" i="1" s="1"/>
  <c r="T3151" i="1"/>
  <c r="R3151" i="1" s="1"/>
  <c r="T3150" i="1"/>
  <c r="R3150" i="1" s="1"/>
  <c r="T3149" i="1"/>
  <c r="R3149" i="1" s="1"/>
  <c r="T3148" i="1"/>
  <c r="R3148" i="1" s="1"/>
  <c r="T3147" i="1"/>
  <c r="R3147" i="1" s="1"/>
  <c r="T3146" i="1"/>
  <c r="R3146" i="1" s="1"/>
  <c r="T3145" i="1"/>
  <c r="R3145" i="1" s="1"/>
  <c r="T3144" i="1"/>
  <c r="R3144" i="1" s="1"/>
  <c r="T3143" i="1"/>
  <c r="R3143" i="1" s="1"/>
  <c r="T3142" i="1"/>
  <c r="R3142" i="1" s="1"/>
  <c r="T3141" i="1"/>
  <c r="R3141" i="1" s="1"/>
  <c r="T3140" i="1"/>
  <c r="R3140" i="1" s="1"/>
  <c r="T3139" i="1"/>
  <c r="R3139" i="1" s="1"/>
  <c r="T3138" i="1"/>
  <c r="R3138" i="1" s="1"/>
  <c r="T3137" i="1"/>
  <c r="R3137" i="1" s="1"/>
  <c r="T3136" i="1"/>
  <c r="R3136" i="1" s="1"/>
  <c r="T3135" i="1"/>
  <c r="R3135" i="1" s="1"/>
  <c r="T3134" i="1"/>
  <c r="R3134" i="1" s="1"/>
  <c r="T3133" i="1"/>
  <c r="R3133" i="1" s="1"/>
  <c r="T3132" i="1"/>
  <c r="R3132" i="1" s="1"/>
  <c r="T3131" i="1"/>
  <c r="R3131" i="1" s="1"/>
  <c r="T3130" i="1"/>
  <c r="R3130" i="1" s="1"/>
  <c r="T3129" i="1"/>
  <c r="R3129" i="1" s="1"/>
  <c r="T3128" i="1"/>
  <c r="R3128" i="1" s="1"/>
  <c r="T3127" i="1"/>
  <c r="R3127" i="1" s="1"/>
  <c r="T3126" i="1"/>
  <c r="R3126" i="1" s="1"/>
  <c r="T3125" i="1"/>
  <c r="R3125" i="1" s="1"/>
  <c r="T3124" i="1"/>
  <c r="R3124" i="1" s="1"/>
  <c r="T3123" i="1"/>
  <c r="R3123" i="1" s="1"/>
  <c r="T3122" i="1"/>
  <c r="R3122" i="1" s="1"/>
  <c r="T3121" i="1"/>
  <c r="R3121" i="1" s="1"/>
  <c r="T3120" i="1"/>
  <c r="R3120" i="1" s="1"/>
  <c r="T3119" i="1"/>
  <c r="R3119" i="1" s="1"/>
  <c r="T3118" i="1"/>
  <c r="R3118" i="1" s="1"/>
  <c r="T3117" i="1"/>
  <c r="R3117" i="1" s="1"/>
  <c r="T3116" i="1"/>
  <c r="R3116" i="1" s="1"/>
  <c r="T3115" i="1"/>
  <c r="R3115" i="1" s="1"/>
  <c r="T3114" i="1"/>
  <c r="R3114" i="1" s="1"/>
  <c r="T3113" i="1"/>
  <c r="R3113" i="1" s="1"/>
  <c r="T3112" i="1"/>
  <c r="R3112" i="1" s="1"/>
  <c r="T3111" i="1"/>
  <c r="R3111" i="1" s="1"/>
  <c r="T3110" i="1"/>
  <c r="R3110" i="1" s="1"/>
  <c r="T3109" i="1"/>
  <c r="R3109" i="1" s="1"/>
  <c r="T3108" i="1"/>
  <c r="R3108" i="1" s="1"/>
  <c r="T3107" i="1"/>
  <c r="R3107" i="1" s="1"/>
  <c r="T3106" i="1"/>
  <c r="R3106" i="1" s="1"/>
  <c r="T3105" i="1"/>
  <c r="R3105" i="1" s="1"/>
  <c r="T3104" i="1"/>
  <c r="R3104" i="1" s="1"/>
  <c r="T3103" i="1"/>
  <c r="R3103" i="1" s="1"/>
  <c r="T3102" i="1"/>
  <c r="R3102" i="1" s="1"/>
  <c r="T3101" i="1"/>
  <c r="R3101" i="1" s="1"/>
  <c r="T3100" i="1"/>
  <c r="R3100" i="1" s="1"/>
  <c r="T3099" i="1"/>
  <c r="R3099" i="1" s="1"/>
  <c r="T3098" i="1"/>
  <c r="R3098" i="1" s="1"/>
  <c r="T3097" i="1"/>
  <c r="R3097" i="1" s="1"/>
  <c r="T3096" i="1"/>
  <c r="R3096" i="1" s="1"/>
  <c r="T3095" i="1"/>
  <c r="R3095" i="1" s="1"/>
  <c r="T3094" i="1"/>
  <c r="R3094" i="1" s="1"/>
  <c r="T3093" i="1"/>
  <c r="R3093" i="1" s="1"/>
  <c r="T3092" i="1"/>
  <c r="R3092" i="1" s="1"/>
  <c r="T3091" i="1"/>
  <c r="R3091" i="1" s="1"/>
  <c r="T3090" i="1"/>
  <c r="R3090" i="1" s="1"/>
  <c r="T3089" i="1"/>
  <c r="R3089" i="1" s="1"/>
  <c r="T3088" i="1"/>
  <c r="R3088" i="1" s="1"/>
  <c r="T3087" i="1"/>
  <c r="R3087" i="1" s="1"/>
  <c r="T3086" i="1"/>
  <c r="R3086" i="1" s="1"/>
  <c r="T3085" i="1"/>
  <c r="R3085" i="1" s="1"/>
  <c r="T3084" i="1"/>
  <c r="R3084" i="1" s="1"/>
  <c r="T3083" i="1"/>
  <c r="R3083" i="1" s="1"/>
  <c r="T3082" i="1"/>
  <c r="R3082" i="1" s="1"/>
  <c r="T3081" i="1"/>
  <c r="R3081" i="1" s="1"/>
  <c r="T3080" i="1"/>
  <c r="R3080" i="1" s="1"/>
  <c r="T3079" i="1"/>
  <c r="R3079" i="1" s="1"/>
  <c r="T3078" i="1"/>
  <c r="R3078" i="1" s="1"/>
  <c r="T3077" i="1"/>
  <c r="R3077" i="1" s="1"/>
  <c r="T3076" i="1"/>
  <c r="R3076" i="1" s="1"/>
  <c r="T3075" i="1"/>
  <c r="R3075" i="1" s="1"/>
  <c r="T3074" i="1"/>
  <c r="R3074" i="1" s="1"/>
  <c r="T3073" i="1"/>
  <c r="R3073" i="1" s="1"/>
  <c r="T3072" i="1"/>
  <c r="R3072" i="1" s="1"/>
  <c r="T3071" i="1"/>
  <c r="R3071" i="1" s="1"/>
  <c r="T3070" i="1"/>
  <c r="R3070" i="1" s="1"/>
  <c r="T3069" i="1"/>
  <c r="R3069" i="1" s="1"/>
  <c r="T3068" i="1"/>
  <c r="R3068" i="1" s="1"/>
  <c r="T3067" i="1"/>
  <c r="R3067" i="1" s="1"/>
  <c r="T3066" i="1"/>
  <c r="R3066" i="1" s="1"/>
  <c r="T3065" i="1"/>
  <c r="R3065" i="1" s="1"/>
  <c r="T3064" i="1"/>
  <c r="R3064" i="1" s="1"/>
  <c r="T3063" i="1"/>
  <c r="R3063" i="1" s="1"/>
  <c r="T3062" i="1"/>
  <c r="R3062" i="1" s="1"/>
  <c r="T3061" i="1"/>
  <c r="R3061" i="1" s="1"/>
  <c r="T3060" i="1"/>
  <c r="R3060" i="1" s="1"/>
  <c r="T3059" i="1"/>
  <c r="R3059" i="1" s="1"/>
  <c r="T3058" i="1"/>
  <c r="R3058" i="1" s="1"/>
  <c r="T3057" i="1"/>
  <c r="R3057" i="1" s="1"/>
  <c r="T3056" i="1"/>
  <c r="R3056" i="1" s="1"/>
  <c r="T3055" i="1"/>
  <c r="R3055" i="1" s="1"/>
  <c r="T3054" i="1"/>
  <c r="R3054" i="1" s="1"/>
  <c r="T3053" i="1"/>
  <c r="R3053" i="1" s="1"/>
  <c r="T3052" i="1"/>
  <c r="R3052" i="1" s="1"/>
  <c r="T3051" i="1"/>
  <c r="R3051" i="1" s="1"/>
  <c r="T3050" i="1"/>
  <c r="R3050" i="1" s="1"/>
  <c r="T3049" i="1"/>
  <c r="R3049" i="1" s="1"/>
  <c r="T3048" i="1"/>
  <c r="R3048" i="1" s="1"/>
  <c r="T3047" i="1"/>
  <c r="R3047" i="1" s="1"/>
  <c r="T3046" i="1"/>
  <c r="R3046" i="1" s="1"/>
  <c r="T3045" i="1"/>
  <c r="R3045" i="1" s="1"/>
  <c r="T3044" i="1"/>
  <c r="R3044" i="1" s="1"/>
  <c r="T3043" i="1"/>
  <c r="R3043" i="1" s="1"/>
  <c r="T3042" i="1"/>
  <c r="R3042" i="1" s="1"/>
  <c r="T3041" i="1"/>
  <c r="R3041" i="1" s="1"/>
  <c r="T3040" i="1"/>
  <c r="R3040" i="1" s="1"/>
  <c r="T3039" i="1"/>
  <c r="R3039" i="1" s="1"/>
  <c r="T3038" i="1"/>
  <c r="R3038" i="1" s="1"/>
  <c r="T3037" i="1"/>
  <c r="R3037" i="1" s="1"/>
  <c r="T3036" i="1"/>
  <c r="R3036" i="1" s="1"/>
  <c r="T3035" i="1"/>
  <c r="R3035" i="1" s="1"/>
  <c r="T3034" i="1"/>
  <c r="R3034" i="1" s="1"/>
  <c r="T3033" i="1"/>
  <c r="R3033" i="1" s="1"/>
  <c r="T3032" i="1"/>
  <c r="R3032" i="1" s="1"/>
  <c r="T3031" i="1"/>
  <c r="R3031" i="1" s="1"/>
  <c r="T3030" i="1"/>
  <c r="R3030" i="1" s="1"/>
  <c r="T3029" i="1"/>
  <c r="R3029" i="1" s="1"/>
  <c r="T3028" i="1"/>
  <c r="R3028" i="1" s="1"/>
  <c r="T3027" i="1"/>
  <c r="R3027" i="1" s="1"/>
  <c r="T3026" i="1"/>
  <c r="R3026" i="1" s="1"/>
  <c r="T3025" i="1"/>
  <c r="R3025" i="1" s="1"/>
  <c r="T3024" i="1"/>
  <c r="R3024" i="1" s="1"/>
  <c r="T3023" i="1"/>
  <c r="R3023" i="1" s="1"/>
  <c r="T3022" i="1"/>
  <c r="R3022" i="1" s="1"/>
  <c r="T3021" i="1"/>
  <c r="R3021" i="1" s="1"/>
  <c r="T3020" i="1"/>
  <c r="R3020" i="1" s="1"/>
  <c r="T3019" i="1"/>
  <c r="R3019" i="1" s="1"/>
  <c r="T3018" i="1"/>
  <c r="R3018" i="1" s="1"/>
  <c r="T3017" i="1"/>
  <c r="R3017" i="1" s="1"/>
  <c r="T3016" i="1"/>
  <c r="R3016" i="1" s="1"/>
  <c r="T3015" i="1"/>
  <c r="R3015" i="1" s="1"/>
  <c r="T3014" i="1"/>
  <c r="R3014" i="1" s="1"/>
  <c r="T3013" i="1"/>
  <c r="R3013" i="1" s="1"/>
  <c r="T3012" i="1"/>
  <c r="R3012" i="1" s="1"/>
  <c r="T3011" i="1"/>
  <c r="R3011" i="1" s="1"/>
  <c r="T3010" i="1"/>
  <c r="R3010" i="1" s="1"/>
  <c r="T3009" i="1"/>
  <c r="R3009" i="1" s="1"/>
  <c r="T3008" i="1"/>
  <c r="R3008" i="1" s="1"/>
  <c r="T3007" i="1"/>
  <c r="R3007" i="1" s="1"/>
  <c r="T3006" i="1"/>
  <c r="R3006" i="1" s="1"/>
  <c r="T3005" i="1"/>
  <c r="R3005" i="1" s="1"/>
  <c r="T3004" i="1"/>
  <c r="R3004" i="1" s="1"/>
  <c r="T3003" i="1"/>
  <c r="R3003" i="1" s="1"/>
  <c r="T3002" i="1"/>
  <c r="R3002" i="1" s="1"/>
  <c r="T3001" i="1"/>
  <c r="R3001" i="1" s="1"/>
  <c r="T3000" i="1"/>
  <c r="R3000" i="1" s="1"/>
  <c r="T2999" i="1"/>
  <c r="R2999" i="1" s="1"/>
  <c r="T2998" i="1"/>
  <c r="R2998" i="1" s="1"/>
  <c r="T2997" i="1"/>
  <c r="R2997" i="1" s="1"/>
  <c r="T2996" i="1"/>
  <c r="R2996" i="1" s="1"/>
  <c r="T2995" i="1"/>
  <c r="R2995" i="1" s="1"/>
  <c r="T2994" i="1"/>
  <c r="R2994" i="1" s="1"/>
  <c r="T2993" i="1"/>
  <c r="R2993" i="1" s="1"/>
  <c r="T2992" i="1"/>
  <c r="R2992" i="1" s="1"/>
  <c r="T2991" i="1"/>
  <c r="R2991" i="1" s="1"/>
  <c r="T2990" i="1"/>
  <c r="R2990" i="1" s="1"/>
  <c r="T2989" i="1"/>
  <c r="R2989" i="1" s="1"/>
  <c r="T2988" i="1"/>
  <c r="R2988" i="1" s="1"/>
  <c r="T2987" i="1"/>
  <c r="R2987" i="1" s="1"/>
  <c r="T2986" i="1"/>
  <c r="R2986" i="1" s="1"/>
  <c r="T2985" i="1"/>
  <c r="R2985" i="1" s="1"/>
  <c r="T2984" i="1"/>
  <c r="R2984" i="1" s="1"/>
  <c r="T2983" i="1"/>
  <c r="R2983" i="1" s="1"/>
  <c r="T2982" i="1"/>
  <c r="R2982" i="1" s="1"/>
  <c r="T2981" i="1"/>
  <c r="R2981" i="1" s="1"/>
  <c r="T2980" i="1"/>
  <c r="R2980" i="1" s="1"/>
  <c r="T2979" i="1"/>
  <c r="R2979" i="1" s="1"/>
  <c r="T2978" i="1"/>
  <c r="R2978" i="1" s="1"/>
  <c r="T2977" i="1"/>
  <c r="R2977" i="1" s="1"/>
  <c r="T2976" i="1"/>
  <c r="R2976" i="1" s="1"/>
  <c r="T2975" i="1"/>
  <c r="R2975" i="1" s="1"/>
  <c r="T2974" i="1"/>
  <c r="R2974" i="1" s="1"/>
  <c r="T2973" i="1"/>
  <c r="R2973" i="1" s="1"/>
  <c r="T2972" i="1"/>
  <c r="R2972" i="1" s="1"/>
  <c r="T2971" i="1"/>
  <c r="R2971" i="1" s="1"/>
  <c r="T2970" i="1"/>
  <c r="R2970" i="1" s="1"/>
  <c r="T2969" i="1"/>
  <c r="R2969" i="1" s="1"/>
  <c r="T2968" i="1"/>
  <c r="R2968" i="1" s="1"/>
  <c r="T2967" i="1"/>
  <c r="R2967" i="1" s="1"/>
  <c r="T2966" i="1"/>
  <c r="R2966" i="1" s="1"/>
  <c r="T2965" i="1"/>
  <c r="R2965" i="1" s="1"/>
  <c r="T2964" i="1"/>
  <c r="R2964" i="1" s="1"/>
  <c r="T2963" i="1"/>
  <c r="R2963" i="1" s="1"/>
  <c r="T2962" i="1"/>
  <c r="R2962" i="1" s="1"/>
  <c r="T2961" i="1"/>
  <c r="R2961" i="1" s="1"/>
  <c r="T2960" i="1"/>
  <c r="R2960" i="1" s="1"/>
  <c r="T2959" i="1"/>
  <c r="R2959" i="1" s="1"/>
  <c r="T2958" i="1"/>
  <c r="R2958" i="1" s="1"/>
  <c r="T2957" i="1"/>
  <c r="R2957" i="1" s="1"/>
  <c r="T2956" i="1"/>
  <c r="R2956" i="1" s="1"/>
  <c r="T2955" i="1"/>
  <c r="R2955" i="1" s="1"/>
  <c r="T2954" i="1"/>
  <c r="R2954" i="1" s="1"/>
  <c r="T2953" i="1"/>
  <c r="R2953" i="1" s="1"/>
  <c r="T2952" i="1"/>
  <c r="R2952" i="1" s="1"/>
  <c r="T2951" i="1"/>
  <c r="R2951" i="1" s="1"/>
  <c r="T2950" i="1"/>
  <c r="R2950" i="1" s="1"/>
  <c r="T2949" i="1"/>
  <c r="R2949" i="1" s="1"/>
  <c r="T2948" i="1"/>
  <c r="R2948" i="1" s="1"/>
  <c r="T2947" i="1"/>
  <c r="R2947" i="1" s="1"/>
  <c r="T2946" i="1"/>
  <c r="R2946" i="1" s="1"/>
  <c r="T2945" i="1"/>
  <c r="R2945" i="1" s="1"/>
  <c r="T2944" i="1"/>
  <c r="R2944" i="1" s="1"/>
  <c r="T2943" i="1"/>
  <c r="R2943" i="1" s="1"/>
  <c r="T2942" i="1"/>
  <c r="R2942" i="1" s="1"/>
  <c r="T2941" i="1"/>
  <c r="R2941" i="1" s="1"/>
  <c r="T2940" i="1"/>
  <c r="R2940" i="1" s="1"/>
  <c r="T2939" i="1"/>
  <c r="R2939" i="1" s="1"/>
  <c r="T2938" i="1"/>
  <c r="R2938" i="1" s="1"/>
  <c r="T2937" i="1"/>
  <c r="R2937" i="1" s="1"/>
  <c r="T2936" i="1"/>
  <c r="R2936" i="1" s="1"/>
  <c r="T2935" i="1"/>
  <c r="R2935" i="1" s="1"/>
  <c r="T2934" i="1"/>
  <c r="R2934" i="1" s="1"/>
  <c r="T2933" i="1"/>
  <c r="R2933" i="1" s="1"/>
  <c r="T2932" i="1"/>
  <c r="R2932" i="1" s="1"/>
  <c r="T2931" i="1"/>
  <c r="R2931" i="1" s="1"/>
  <c r="T2930" i="1"/>
  <c r="R2930" i="1" s="1"/>
  <c r="T2929" i="1"/>
  <c r="R2929" i="1" s="1"/>
  <c r="T2928" i="1"/>
  <c r="R2928" i="1" s="1"/>
  <c r="T2927" i="1"/>
  <c r="R2927" i="1" s="1"/>
  <c r="T2926" i="1"/>
  <c r="R2926" i="1" s="1"/>
  <c r="T2925" i="1"/>
  <c r="R2925" i="1" s="1"/>
  <c r="T2924" i="1"/>
  <c r="R2924" i="1" s="1"/>
  <c r="T2923" i="1"/>
  <c r="R2923" i="1" s="1"/>
  <c r="T2922" i="1"/>
  <c r="R2922" i="1" s="1"/>
  <c r="T2921" i="1"/>
  <c r="R2921" i="1" s="1"/>
  <c r="T2920" i="1"/>
  <c r="R2920" i="1" s="1"/>
  <c r="T2919" i="1"/>
  <c r="R2919" i="1" s="1"/>
  <c r="T2918" i="1"/>
  <c r="R2918" i="1" s="1"/>
  <c r="T2917" i="1"/>
  <c r="R2917" i="1" s="1"/>
  <c r="T2916" i="1"/>
  <c r="R2916" i="1" s="1"/>
  <c r="T2915" i="1"/>
  <c r="R2915" i="1" s="1"/>
  <c r="T2914" i="1"/>
  <c r="R2914" i="1" s="1"/>
  <c r="T2913" i="1"/>
  <c r="R2913" i="1" s="1"/>
  <c r="T2912" i="1"/>
  <c r="R2912" i="1" s="1"/>
  <c r="T2911" i="1"/>
  <c r="R2911" i="1" s="1"/>
  <c r="T2910" i="1"/>
  <c r="R2910" i="1" s="1"/>
  <c r="T2909" i="1"/>
  <c r="R2909" i="1" s="1"/>
  <c r="T2908" i="1"/>
  <c r="R2908" i="1" s="1"/>
  <c r="T2907" i="1"/>
  <c r="R2907" i="1" s="1"/>
  <c r="T2906" i="1"/>
  <c r="R2906" i="1" s="1"/>
  <c r="T2905" i="1"/>
  <c r="R2905" i="1" s="1"/>
  <c r="T2904" i="1"/>
  <c r="R2904" i="1" s="1"/>
  <c r="T2903" i="1"/>
  <c r="R2903" i="1" s="1"/>
  <c r="T2902" i="1"/>
  <c r="R2902" i="1" s="1"/>
  <c r="T2901" i="1"/>
  <c r="R2901" i="1" s="1"/>
  <c r="T2900" i="1"/>
  <c r="R2900" i="1" s="1"/>
  <c r="T2899" i="1"/>
  <c r="R2899" i="1" s="1"/>
  <c r="T2898" i="1"/>
  <c r="R2898" i="1" s="1"/>
  <c r="T2897" i="1"/>
  <c r="R2897" i="1" s="1"/>
  <c r="T2896" i="1"/>
  <c r="R2896" i="1" s="1"/>
  <c r="T2895" i="1"/>
  <c r="R2895" i="1" s="1"/>
  <c r="T2894" i="1"/>
  <c r="R2894" i="1" s="1"/>
  <c r="T2893" i="1"/>
  <c r="R2893" i="1" s="1"/>
  <c r="T2892" i="1"/>
  <c r="R2892" i="1" s="1"/>
  <c r="T2891" i="1"/>
  <c r="R2891" i="1" s="1"/>
  <c r="T2890" i="1"/>
  <c r="R2890" i="1" s="1"/>
  <c r="T2889" i="1"/>
  <c r="R2889" i="1" s="1"/>
  <c r="T2888" i="1"/>
  <c r="R2888" i="1" s="1"/>
  <c r="T2887" i="1"/>
  <c r="R2887" i="1" s="1"/>
  <c r="T2886" i="1"/>
  <c r="R2886" i="1" s="1"/>
  <c r="T2885" i="1"/>
  <c r="R2885" i="1" s="1"/>
  <c r="T2884" i="1"/>
  <c r="R2884" i="1" s="1"/>
  <c r="T2883" i="1"/>
  <c r="R2883" i="1" s="1"/>
  <c r="T2882" i="1"/>
  <c r="R2882" i="1" s="1"/>
  <c r="T2881" i="1"/>
  <c r="R2881" i="1" s="1"/>
  <c r="T2880" i="1"/>
  <c r="R2880" i="1" s="1"/>
  <c r="T2879" i="1"/>
  <c r="R2879" i="1" s="1"/>
  <c r="T2878" i="1"/>
  <c r="R2878" i="1" s="1"/>
  <c r="T2877" i="1"/>
  <c r="R2877" i="1" s="1"/>
  <c r="T2876" i="1"/>
  <c r="R2876" i="1" s="1"/>
  <c r="T2875" i="1"/>
  <c r="R2875" i="1" s="1"/>
  <c r="T2874" i="1"/>
  <c r="R2874" i="1" s="1"/>
  <c r="T2873" i="1"/>
  <c r="R2873" i="1" s="1"/>
  <c r="T2872" i="1"/>
  <c r="R2872" i="1" s="1"/>
  <c r="T2871" i="1"/>
  <c r="R2871" i="1" s="1"/>
  <c r="T2870" i="1"/>
  <c r="R2870" i="1" s="1"/>
  <c r="T2869" i="1"/>
  <c r="R2869" i="1" s="1"/>
  <c r="T2868" i="1"/>
  <c r="R2868" i="1" s="1"/>
  <c r="T2867" i="1"/>
  <c r="R2867" i="1" s="1"/>
  <c r="T2866" i="1"/>
  <c r="R2866" i="1" s="1"/>
  <c r="T2865" i="1"/>
  <c r="R2865" i="1" s="1"/>
  <c r="T2864" i="1"/>
  <c r="R2864" i="1" s="1"/>
  <c r="T2863" i="1"/>
  <c r="R2863" i="1" s="1"/>
  <c r="T2862" i="1"/>
  <c r="R2862" i="1" s="1"/>
  <c r="T2861" i="1"/>
  <c r="R2861" i="1" s="1"/>
  <c r="T2860" i="1"/>
  <c r="R2860" i="1" s="1"/>
  <c r="T2859" i="1"/>
  <c r="R2859" i="1" s="1"/>
  <c r="T2858" i="1"/>
  <c r="R2858" i="1" s="1"/>
  <c r="T2857" i="1"/>
  <c r="R2857" i="1" s="1"/>
  <c r="T2856" i="1"/>
  <c r="R2856" i="1" s="1"/>
  <c r="T2855" i="1"/>
  <c r="R2855" i="1" s="1"/>
  <c r="T2854" i="1"/>
  <c r="R2854" i="1" s="1"/>
  <c r="T2853" i="1"/>
  <c r="R2853" i="1" s="1"/>
  <c r="T2852" i="1"/>
  <c r="R2852" i="1" s="1"/>
  <c r="T2851" i="1"/>
  <c r="R2851" i="1" s="1"/>
  <c r="T2850" i="1"/>
  <c r="R2850" i="1" s="1"/>
  <c r="T2849" i="1"/>
  <c r="R2849" i="1" s="1"/>
  <c r="T2848" i="1"/>
  <c r="R2848" i="1" s="1"/>
  <c r="T2847" i="1"/>
  <c r="R2847" i="1" s="1"/>
  <c r="T2846" i="1"/>
  <c r="R2846" i="1" s="1"/>
  <c r="T2845" i="1"/>
  <c r="R2845" i="1" s="1"/>
  <c r="T2844" i="1"/>
  <c r="R2844" i="1" s="1"/>
  <c r="T2843" i="1"/>
  <c r="R2843" i="1" s="1"/>
  <c r="T2842" i="1"/>
  <c r="R2842" i="1" s="1"/>
  <c r="T2841" i="1"/>
  <c r="R2841" i="1" s="1"/>
  <c r="T2840" i="1"/>
  <c r="R2840" i="1" s="1"/>
  <c r="T2839" i="1"/>
  <c r="R2839" i="1" s="1"/>
  <c r="T2838" i="1"/>
  <c r="R2838" i="1" s="1"/>
  <c r="T2837" i="1"/>
  <c r="R2837" i="1" s="1"/>
  <c r="T2836" i="1"/>
  <c r="R2836" i="1" s="1"/>
  <c r="T2835" i="1"/>
  <c r="R2835" i="1" s="1"/>
  <c r="T2834" i="1"/>
  <c r="R2834" i="1" s="1"/>
  <c r="T2833" i="1"/>
  <c r="R2833" i="1" s="1"/>
  <c r="T2832" i="1"/>
  <c r="R2832" i="1" s="1"/>
  <c r="T2831" i="1"/>
  <c r="R2831" i="1" s="1"/>
  <c r="T2830" i="1"/>
  <c r="R2830" i="1" s="1"/>
  <c r="T2829" i="1"/>
  <c r="R2829" i="1" s="1"/>
  <c r="T2828" i="1"/>
  <c r="R2828" i="1" s="1"/>
  <c r="T2827" i="1"/>
  <c r="R2827" i="1" s="1"/>
  <c r="T2826" i="1"/>
  <c r="R2826" i="1" s="1"/>
  <c r="T2825" i="1"/>
  <c r="R2825" i="1" s="1"/>
  <c r="T2824" i="1"/>
  <c r="R2824" i="1" s="1"/>
  <c r="T2823" i="1"/>
  <c r="R2823" i="1" s="1"/>
  <c r="T2822" i="1"/>
  <c r="R2822" i="1" s="1"/>
  <c r="T2821" i="1"/>
  <c r="R2821" i="1" s="1"/>
  <c r="T2820" i="1"/>
  <c r="R2820" i="1" s="1"/>
  <c r="T2819" i="1"/>
  <c r="R2819" i="1" s="1"/>
  <c r="T2818" i="1"/>
  <c r="R2818" i="1" s="1"/>
  <c r="T2817" i="1"/>
  <c r="R2817" i="1" s="1"/>
  <c r="T2816" i="1"/>
  <c r="R2816" i="1" s="1"/>
  <c r="T2815" i="1"/>
  <c r="R2815" i="1" s="1"/>
  <c r="T2814" i="1"/>
  <c r="R2814" i="1" s="1"/>
  <c r="T2813" i="1"/>
  <c r="R2813" i="1" s="1"/>
  <c r="T2812" i="1"/>
  <c r="R2812" i="1" s="1"/>
  <c r="T2811" i="1"/>
  <c r="R2811" i="1" s="1"/>
  <c r="T2810" i="1"/>
  <c r="R2810" i="1" s="1"/>
  <c r="T2809" i="1"/>
  <c r="R2809" i="1" s="1"/>
  <c r="T2808" i="1"/>
  <c r="R2808" i="1" s="1"/>
  <c r="T2807" i="1"/>
  <c r="R2807" i="1" s="1"/>
  <c r="T2806" i="1"/>
  <c r="R2806" i="1" s="1"/>
  <c r="T2805" i="1"/>
  <c r="R2805" i="1" s="1"/>
  <c r="T2804" i="1"/>
  <c r="R2804" i="1" s="1"/>
  <c r="T2803" i="1"/>
  <c r="R2803" i="1" s="1"/>
  <c r="T2802" i="1"/>
  <c r="R2802" i="1" s="1"/>
  <c r="T2801" i="1"/>
  <c r="R2801" i="1" s="1"/>
  <c r="T2800" i="1"/>
  <c r="R2800" i="1" s="1"/>
  <c r="T2799" i="1"/>
  <c r="R2799" i="1" s="1"/>
  <c r="T2798" i="1"/>
  <c r="R2798" i="1" s="1"/>
  <c r="T2797" i="1"/>
  <c r="R2797" i="1" s="1"/>
  <c r="T2796" i="1"/>
  <c r="R2796" i="1" s="1"/>
  <c r="T2795" i="1"/>
  <c r="R2795" i="1" s="1"/>
  <c r="T2794" i="1"/>
  <c r="R2794" i="1" s="1"/>
  <c r="T2793" i="1"/>
  <c r="R2793" i="1" s="1"/>
  <c r="T2792" i="1"/>
  <c r="R2792" i="1" s="1"/>
  <c r="T2791" i="1"/>
  <c r="R2791" i="1" s="1"/>
  <c r="T2790" i="1"/>
  <c r="R2790" i="1" s="1"/>
  <c r="T2789" i="1"/>
  <c r="R2789" i="1" s="1"/>
  <c r="T2788" i="1"/>
  <c r="R2788" i="1" s="1"/>
  <c r="T2787" i="1"/>
  <c r="R2787" i="1" s="1"/>
  <c r="T2786" i="1"/>
  <c r="R2786" i="1" s="1"/>
  <c r="T2785" i="1"/>
  <c r="R2785" i="1" s="1"/>
  <c r="T2784" i="1"/>
  <c r="R2784" i="1" s="1"/>
  <c r="T2783" i="1"/>
  <c r="R2783" i="1" s="1"/>
  <c r="T2782" i="1"/>
  <c r="R2782" i="1" s="1"/>
  <c r="T2781" i="1"/>
  <c r="R2781" i="1" s="1"/>
  <c r="T2780" i="1"/>
  <c r="R2780" i="1" s="1"/>
  <c r="T2779" i="1"/>
  <c r="R2779" i="1" s="1"/>
  <c r="T2778" i="1"/>
  <c r="R2778" i="1" s="1"/>
  <c r="T2777" i="1"/>
  <c r="R2777" i="1" s="1"/>
  <c r="T2776" i="1"/>
  <c r="R2776" i="1" s="1"/>
  <c r="T2775" i="1"/>
  <c r="R2775" i="1" s="1"/>
  <c r="T2774" i="1"/>
  <c r="R2774" i="1" s="1"/>
  <c r="T2773" i="1"/>
  <c r="R2773" i="1" s="1"/>
  <c r="T2772" i="1"/>
  <c r="R2772" i="1" s="1"/>
  <c r="T2771" i="1"/>
  <c r="R2771" i="1" s="1"/>
  <c r="T2770" i="1"/>
  <c r="R2770" i="1" s="1"/>
  <c r="T2769" i="1"/>
  <c r="R2769" i="1" s="1"/>
  <c r="T2768" i="1"/>
  <c r="R2768" i="1" s="1"/>
  <c r="T2767" i="1"/>
  <c r="R2767" i="1" s="1"/>
  <c r="T2766" i="1"/>
  <c r="R2766" i="1" s="1"/>
  <c r="T2765" i="1"/>
  <c r="R2765" i="1" s="1"/>
  <c r="T2764" i="1"/>
  <c r="R2764" i="1" s="1"/>
  <c r="T2763" i="1"/>
  <c r="R2763" i="1" s="1"/>
  <c r="T2762" i="1"/>
  <c r="R2762" i="1" s="1"/>
  <c r="T2761" i="1"/>
  <c r="R2761" i="1" s="1"/>
  <c r="T2760" i="1"/>
  <c r="R2760" i="1" s="1"/>
  <c r="T2759" i="1"/>
  <c r="R2759" i="1" s="1"/>
  <c r="T2758" i="1"/>
  <c r="R2758" i="1" s="1"/>
  <c r="T2757" i="1"/>
  <c r="R2757" i="1" s="1"/>
  <c r="T2756" i="1"/>
  <c r="R2756" i="1" s="1"/>
  <c r="T2755" i="1"/>
  <c r="R2755" i="1" s="1"/>
  <c r="T2754" i="1"/>
  <c r="R2754" i="1" s="1"/>
  <c r="T2753" i="1"/>
  <c r="R2753" i="1" s="1"/>
  <c r="T2752" i="1"/>
  <c r="R2752" i="1" s="1"/>
  <c r="T2751" i="1"/>
  <c r="R2751" i="1" s="1"/>
  <c r="T2750" i="1"/>
  <c r="R2750" i="1" s="1"/>
  <c r="T2749" i="1"/>
  <c r="R2749" i="1" s="1"/>
  <c r="T2748" i="1"/>
  <c r="R2748" i="1" s="1"/>
  <c r="T2747" i="1"/>
  <c r="R2747" i="1" s="1"/>
  <c r="T2746" i="1"/>
  <c r="R2746" i="1" s="1"/>
  <c r="T2745" i="1"/>
  <c r="R2745" i="1" s="1"/>
  <c r="T2744" i="1"/>
  <c r="R2744" i="1" s="1"/>
  <c r="T2743" i="1"/>
  <c r="R2743" i="1" s="1"/>
  <c r="T2742" i="1"/>
  <c r="R2742" i="1" s="1"/>
  <c r="T2741" i="1"/>
  <c r="R2741" i="1" s="1"/>
  <c r="T2740" i="1"/>
  <c r="R2740" i="1" s="1"/>
  <c r="T2739" i="1"/>
  <c r="R2739" i="1" s="1"/>
  <c r="T2738" i="1"/>
  <c r="R2738" i="1" s="1"/>
  <c r="T2737" i="1"/>
  <c r="R2737" i="1" s="1"/>
  <c r="T2736" i="1"/>
  <c r="R2736" i="1" s="1"/>
  <c r="T2735" i="1"/>
  <c r="R2735" i="1" s="1"/>
  <c r="T2734" i="1"/>
  <c r="R2734" i="1" s="1"/>
  <c r="T2733" i="1"/>
  <c r="R2733" i="1" s="1"/>
  <c r="T2732" i="1"/>
  <c r="R2732" i="1" s="1"/>
  <c r="T2731" i="1"/>
  <c r="R2731" i="1" s="1"/>
  <c r="T2730" i="1"/>
  <c r="R2730" i="1" s="1"/>
  <c r="T2729" i="1"/>
  <c r="R2729" i="1" s="1"/>
  <c r="T2728" i="1"/>
  <c r="R2728" i="1" s="1"/>
  <c r="T2727" i="1"/>
  <c r="R2727" i="1" s="1"/>
  <c r="T2726" i="1"/>
  <c r="R2726" i="1" s="1"/>
  <c r="T2725" i="1"/>
  <c r="R2725" i="1" s="1"/>
  <c r="T2724" i="1"/>
  <c r="R2724" i="1" s="1"/>
  <c r="T2723" i="1"/>
  <c r="R2723" i="1" s="1"/>
  <c r="T2722" i="1"/>
  <c r="R2722" i="1" s="1"/>
  <c r="T2721" i="1"/>
  <c r="R2721" i="1" s="1"/>
  <c r="T2720" i="1"/>
  <c r="R2720" i="1" s="1"/>
  <c r="T2719" i="1"/>
  <c r="R2719" i="1" s="1"/>
  <c r="T2718" i="1"/>
  <c r="R2718" i="1" s="1"/>
  <c r="T2717" i="1"/>
  <c r="R2717" i="1" s="1"/>
  <c r="T2716" i="1"/>
  <c r="R2716" i="1" s="1"/>
  <c r="T2715" i="1"/>
  <c r="R2715" i="1" s="1"/>
  <c r="T2714" i="1"/>
  <c r="R2714" i="1" s="1"/>
  <c r="T2713" i="1"/>
  <c r="R2713" i="1" s="1"/>
  <c r="T2712" i="1"/>
  <c r="R2712" i="1" s="1"/>
  <c r="T2711" i="1"/>
  <c r="R2711" i="1" s="1"/>
  <c r="T2710" i="1"/>
  <c r="R2710" i="1" s="1"/>
  <c r="T2709" i="1"/>
  <c r="R2709" i="1" s="1"/>
  <c r="T2708" i="1"/>
  <c r="R2708" i="1" s="1"/>
  <c r="T2707" i="1"/>
  <c r="R2707" i="1" s="1"/>
  <c r="T2706" i="1"/>
  <c r="R2706" i="1" s="1"/>
  <c r="T2705" i="1"/>
  <c r="R2705" i="1" s="1"/>
  <c r="T2704" i="1"/>
  <c r="R2704" i="1" s="1"/>
  <c r="T2703" i="1"/>
  <c r="R2703" i="1" s="1"/>
  <c r="T2702" i="1"/>
  <c r="R2702" i="1" s="1"/>
  <c r="T2701" i="1"/>
  <c r="R2701" i="1" s="1"/>
  <c r="T2700" i="1"/>
  <c r="R2700" i="1" s="1"/>
  <c r="T2699" i="1"/>
  <c r="R2699" i="1" s="1"/>
  <c r="T2698" i="1"/>
  <c r="R2698" i="1" s="1"/>
  <c r="T2697" i="1"/>
  <c r="R2697" i="1" s="1"/>
  <c r="T2696" i="1"/>
  <c r="R2696" i="1" s="1"/>
  <c r="T2695" i="1"/>
  <c r="R2695" i="1" s="1"/>
  <c r="T2694" i="1"/>
  <c r="R2694" i="1" s="1"/>
  <c r="T2693" i="1"/>
  <c r="R2693" i="1" s="1"/>
  <c r="T2692" i="1"/>
  <c r="R2692" i="1" s="1"/>
  <c r="T2691" i="1"/>
  <c r="R2691" i="1" s="1"/>
  <c r="T2690" i="1"/>
  <c r="R2690" i="1" s="1"/>
  <c r="T2689" i="1"/>
  <c r="R2689" i="1" s="1"/>
  <c r="T2688" i="1"/>
  <c r="R2688" i="1" s="1"/>
  <c r="T2687" i="1"/>
  <c r="R2687" i="1" s="1"/>
  <c r="T2686" i="1"/>
  <c r="R2686" i="1" s="1"/>
  <c r="T2685" i="1"/>
  <c r="R2685" i="1" s="1"/>
  <c r="T2684" i="1"/>
  <c r="R2684" i="1" s="1"/>
  <c r="T2683" i="1"/>
  <c r="R2683" i="1" s="1"/>
  <c r="T2682" i="1"/>
  <c r="R2682" i="1" s="1"/>
  <c r="T2681" i="1"/>
  <c r="R2681" i="1" s="1"/>
  <c r="T2680" i="1"/>
  <c r="R2680" i="1" s="1"/>
  <c r="T2679" i="1"/>
  <c r="R2679" i="1" s="1"/>
  <c r="T2678" i="1"/>
  <c r="R2678" i="1" s="1"/>
  <c r="T2677" i="1"/>
  <c r="R2677" i="1" s="1"/>
  <c r="T2676" i="1"/>
  <c r="R2676" i="1" s="1"/>
  <c r="T2675" i="1"/>
  <c r="R2675" i="1" s="1"/>
  <c r="T2674" i="1"/>
  <c r="R2674" i="1" s="1"/>
  <c r="T2673" i="1"/>
  <c r="R2673" i="1" s="1"/>
  <c r="T2672" i="1"/>
  <c r="R2672" i="1" s="1"/>
  <c r="T2671" i="1"/>
  <c r="R2671" i="1" s="1"/>
  <c r="T2670" i="1"/>
  <c r="R2670" i="1" s="1"/>
  <c r="T2669" i="1"/>
  <c r="R2669" i="1" s="1"/>
  <c r="T2668" i="1"/>
  <c r="R2668" i="1" s="1"/>
  <c r="T2667" i="1"/>
  <c r="R2667" i="1" s="1"/>
  <c r="T2666" i="1"/>
  <c r="R2666" i="1" s="1"/>
  <c r="T2665" i="1"/>
  <c r="R2665" i="1" s="1"/>
  <c r="T2664" i="1"/>
  <c r="R2664" i="1" s="1"/>
  <c r="T2663" i="1"/>
  <c r="R2663" i="1" s="1"/>
  <c r="T2662" i="1"/>
  <c r="R2662" i="1" s="1"/>
  <c r="T2661" i="1"/>
  <c r="R2661" i="1" s="1"/>
  <c r="T2660" i="1"/>
  <c r="R2660" i="1" s="1"/>
  <c r="T2659" i="1"/>
  <c r="R2659" i="1" s="1"/>
  <c r="T2658" i="1"/>
  <c r="R2658" i="1" s="1"/>
  <c r="T2657" i="1"/>
  <c r="R2657" i="1" s="1"/>
  <c r="T2656" i="1"/>
  <c r="R2656" i="1" s="1"/>
  <c r="T2655" i="1"/>
  <c r="R2655" i="1" s="1"/>
  <c r="T2654" i="1"/>
  <c r="R2654" i="1" s="1"/>
  <c r="T2653" i="1"/>
  <c r="R2653" i="1" s="1"/>
  <c r="T2652" i="1"/>
  <c r="R2652" i="1" s="1"/>
  <c r="T2651" i="1"/>
  <c r="R2651" i="1" s="1"/>
  <c r="T2650" i="1"/>
  <c r="R2650" i="1" s="1"/>
  <c r="T2649" i="1"/>
  <c r="R2649" i="1" s="1"/>
  <c r="T2648" i="1"/>
  <c r="R2648" i="1" s="1"/>
  <c r="T2647" i="1"/>
  <c r="R2647" i="1" s="1"/>
  <c r="T2646" i="1"/>
  <c r="R2646" i="1" s="1"/>
  <c r="T2645" i="1"/>
  <c r="R2645" i="1" s="1"/>
  <c r="T2644" i="1"/>
  <c r="R2644" i="1" s="1"/>
  <c r="T2643" i="1"/>
  <c r="R2643" i="1" s="1"/>
  <c r="T2642" i="1"/>
  <c r="R2642" i="1" s="1"/>
  <c r="T2641" i="1"/>
  <c r="R2641" i="1" s="1"/>
  <c r="T2640" i="1"/>
  <c r="R2640" i="1" s="1"/>
  <c r="T2639" i="1"/>
  <c r="R2639" i="1" s="1"/>
  <c r="T2638" i="1"/>
  <c r="R2638" i="1" s="1"/>
  <c r="T2637" i="1"/>
  <c r="R2637" i="1" s="1"/>
  <c r="T2636" i="1"/>
  <c r="R2636" i="1" s="1"/>
  <c r="T2635" i="1"/>
  <c r="R2635" i="1" s="1"/>
  <c r="T2634" i="1"/>
  <c r="R2634" i="1" s="1"/>
  <c r="T2633" i="1"/>
  <c r="R2633" i="1" s="1"/>
  <c r="T2632" i="1"/>
  <c r="R2632" i="1" s="1"/>
  <c r="T2631" i="1"/>
  <c r="R2631" i="1" s="1"/>
  <c r="T2630" i="1"/>
  <c r="R2630" i="1" s="1"/>
  <c r="T2629" i="1"/>
  <c r="R2629" i="1" s="1"/>
  <c r="T2628" i="1"/>
  <c r="R2628" i="1" s="1"/>
  <c r="T2627" i="1"/>
  <c r="R2627" i="1" s="1"/>
  <c r="T2626" i="1"/>
  <c r="R2626" i="1" s="1"/>
  <c r="T2625" i="1"/>
  <c r="R2625" i="1" s="1"/>
  <c r="T2624" i="1"/>
  <c r="R2624" i="1" s="1"/>
  <c r="T2623" i="1"/>
  <c r="R2623" i="1" s="1"/>
  <c r="T2622" i="1"/>
  <c r="R2622" i="1" s="1"/>
  <c r="T2621" i="1"/>
  <c r="R2621" i="1" s="1"/>
  <c r="T2620" i="1"/>
  <c r="R2620" i="1" s="1"/>
  <c r="T2619" i="1"/>
  <c r="R2619" i="1" s="1"/>
  <c r="T2618" i="1"/>
  <c r="R2618" i="1" s="1"/>
  <c r="T2617" i="1"/>
  <c r="R2617" i="1" s="1"/>
  <c r="T2616" i="1"/>
  <c r="R2616" i="1" s="1"/>
  <c r="T2615" i="1"/>
  <c r="R2615" i="1" s="1"/>
  <c r="T2614" i="1"/>
  <c r="R2614" i="1" s="1"/>
  <c r="T2613" i="1"/>
  <c r="R2613" i="1" s="1"/>
  <c r="T2612" i="1"/>
  <c r="R2612" i="1" s="1"/>
  <c r="T2611" i="1"/>
  <c r="R2611" i="1" s="1"/>
  <c r="T2610" i="1"/>
  <c r="R2610" i="1" s="1"/>
  <c r="T2609" i="1"/>
  <c r="R2609" i="1" s="1"/>
  <c r="T2608" i="1"/>
  <c r="R2608" i="1" s="1"/>
  <c r="T2607" i="1"/>
  <c r="R2607" i="1" s="1"/>
  <c r="T2606" i="1"/>
  <c r="R2606" i="1" s="1"/>
  <c r="T2605" i="1"/>
  <c r="R2605" i="1" s="1"/>
  <c r="T2604" i="1"/>
  <c r="R2604" i="1" s="1"/>
  <c r="T2603" i="1"/>
  <c r="R2603" i="1" s="1"/>
  <c r="T2602" i="1"/>
  <c r="R2602" i="1" s="1"/>
  <c r="T2601" i="1"/>
  <c r="R2601" i="1" s="1"/>
  <c r="T2600" i="1"/>
  <c r="R2600" i="1" s="1"/>
  <c r="T2599" i="1"/>
  <c r="R2599" i="1" s="1"/>
  <c r="T2598" i="1"/>
  <c r="R2598" i="1" s="1"/>
  <c r="T2597" i="1"/>
  <c r="R2597" i="1" s="1"/>
  <c r="T2596" i="1"/>
  <c r="R2596" i="1" s="1"/>
  <c r="T2595" i="1"/>
  <c r="R2595" i="1" s="1"/>
  <c r="T2594" i="1"/>
  <c r="R2594" i="1" s="1"/>
  <c r="T2593" i="1"/>
  <c r="R2593" i="1" s="1"/>
  <c r="T2592" i="1"/>
  <c r="R2592" i="1" s="1"/>
  <c r="T2591" i="1"/>
  <c r="R2591" i="1" s="1"/>
  <c r="T2590" i="1"/>
  <c r="R2590" i="1" s="1"/>
  <c r="T2589" i="1"/>
  <c r="R2589" i="1" s="1"/>
  <c r="T2588" i="1"/>
  <c r="R2588" i="1" s="1"/>
  <c r="T2587" i="1"/>
  <c r="R2587" i="1" s="1"/>
  <c r="T2586" i="1"/>
  <c r="R2586" i="1" s="1"/>
  <c r="T2585" i="1"/>
  <c r="R2585" i="1" s="1"/>
  <c r="T2584" i="1"/>
  <c r="R2584" i="1" s="1"/>
  <c r="T2583" i="1"/>
  <c r="R2583" i="1" s="1"/>
  <c r="T2582" i="1"/>
  <c r="R2582" i="1" s="1"/>
  <c r="T2581" i="1"/>
  <c r="R2581" i="1" s="1"/>
  <c r="T2580" i="1"/>
  <c r="R2580" i="1" s="1"/>
  <c r="T2579" i="1"/>
  <c r="R2579" i="1" s="1"/>
  <c r="T2578" i="1"/>
  <c r="R2578" i="1" s="1"/>
  <c r="T2577" i="1"/>
  <c r="R2577" i="1" s="1"/>
  <c r="T2576" i="1"/>
  <c r="R2576" i="1" s="1"/>
  <c r="T2575" i="1"/>
  <c r="R2575" i="1" s="1"/>
  <c r="T2574" i="1"/>
  <c r="R2574" i="1" s="1"/>
  <c r="T2573" i="1"/>
  <c r="R2573" i="1" s="1"/>
  <c r="T2572" i="1"/>
  <c r="R2572" i="1" s="1"/>
  <c r="T2571" i="1"/>
  <c r="R2571" i="1" s="1"/>
  <c r="T2570" i="1"/>
  <c r="R2570" i="1" s="1"/>
  <c r="T2569" i="1"/>
  <c r="R2569" i="1" s="1"/>
  <c r="T2568" i="1"/>
  <c r="R2568" i="1" s="1"/>
  <c r="T2567" i="1"/>
  <c r="R2567" i="1" s="1"/>
  <c r="T2566" i="1"/>
  <c r="R2566" i="1" s="1"/>
  <c r="T2565" i="1"/>
  <c r="R2565" i="1" s="1"/>
  <c r="T2564" i="1"/>
  <c r="R2564" i="1" s="1"/>
  <c r="T2563" i="1"/>
  <c r="R2563" i="1" s="1"/>
  <c r="T2562" i="1"/>
  <c r="R2562" i="1" s="1"/>
  <c r="T2561" i="1"/>
  <c r="R2561" i="1" s="1"/>
  <c r="T2560" i="1"/>
  <c r="R2560" i="1" s="1"/>
  <c r="T2559" i="1"/>
  <c r="R2559" i="1" s="1"/>
  <c r="T2558" i="1"/>
  <c r="R2558" i="1" s="1"/>
  <c r="T2557" i="1"/>
  <c r="R2557" i="1" s="1"/>
  <c r="T2556" i="1"/>
  <c r="R2556" i="1" s="1"/>
  <c r="T2555" i="1"/>
  <c r="R2555" i="1" s="1"/>
  <c r="T2554" i="1"/>
  <c r="R2554" i="1" s="1"/>
  <c r="T2553" i="1"/>
  <c r="R2553" i="1" s="1"/>
  <c r="T2552" i="1"/>
  <c r="R2552" i="1" s="1"/>
  <c r="T2551" i="1"/>
  <c r="R2551" i="1" s="1"/>
  <c r="T2550" i="1"/>
  <c r="R2550" i="1" s="1"/>
  <c r="T2549" i="1"/>
  <c r="R2549" i="1" s="1"/>
  <c r="T2548" i="1"/>
  <c r="R2548" i="1" s="1"/>
  <c r="T2547" i="1"/>
  <c r="R2547" i="1" s="1"/>
  <c r="T2546" i="1"/>
  <c r="R2546" i="1" s="1"/>
  <c r="T2545" i="1"/>
  <c r="R2545" i="1" s="1"/>
  <c r="T2544" i="1"/>
  <c r="R2544" i="1" s="1"/>
  <c r="T2543" i="1"/>
  <c r="R2543" i="1" s="1"/>
  <c r="T2542" i="1"/>
  <c r="R2542" i="1" s="1"/>
  <c r="T2541" i="1"/>
  <c r="R2541" i="1" s="1"/>
  <c r="T2540" i="1"/>
  <c r="R2540" i="1" s="1"/>
  <c r="T2539" i="1"/>
  <c r="R2539" i="1" s="1"/>
  <c r="T2538" i="1"/>
  <c r="R2538" i="1" s="1"/>
  <c r="T2537" i="1"/>
  <c r="R2537" i="1" s="1"/>
  <c r="T2536" i="1"/>
  <c r="R2536" i="1" s="1"/>
  <c r="T2535" i="1"/>
  <c r="R2535" i="1" s="1"/>
  <c r="T2534" i="1"/>
  <c r="R2534" i="1" s="1"/>
  <c r="T2533" i="1"/>
  <c r="R2533" i="1" s="1"/>
  <c r="T2532" i="1"/>
  <c r="R2532" i="1" s="1"/>
  <c r="T2531" i="1"/>
  <c r="R2531" i="1" s="1"/>
  <c r="T2530" i="1"/>
  <c r="R2530" i="1" s="1"/>
  <c r="T2529" i="1"/>
  <c r="R2529" i="1" s="1"/>
  <c r="T2528" i="1"/>
  <c r="R2528" i="1" s="1"/>
  <c r="T2527" i="1"/>
  <c r="R2527" i="1" s="1"/>
  <c r="T2526" i="1"/>
  <c r="R2526" i="1" s="1"/>
  <c r="T2525" i="1"/>
  <c r="R2525" i="1" s="1"/>
  <c r="T2524" i="1"/>
  <c r="R2524" i="1" s="1"/>
  <c r="T2523" i="1"/>
  <c r="R2523" i="1" s="1"/>
  <c r="T2522" i="1"/>
  <c r="R2522" i="1" s="1"/>
  <c r="T2521" i="1"/>
  <c r="R2521" i="1" s="1"/>
  <c r="T2520" i="1"/>
  <c r="R2520" i="1" s="1"/>
  <c r="T2519" i="1"/>
  <c r="R2519" i="1" s="1"/>
  <c r="T2518" i="1"/>
  <c r="R2518" i="1" s="1"/>
  <c r="T2517" i="1"/>
  <c r="R2517" i="1" s="1"/>
  <c r="T2516" i="1"/>
  <c r="R2516" i="1" s="1"/>
  <c r="T2515" i="1"/>
  <c r="R2515" i="1" s="1"/>
  <c r="T2514" i="1"/>
  <c r="R2514" i="1" s="1"/>
  <c r="T2513" i="1"/>
  <c r="R2513" i="1" s="1"/>
  <c r="T2512" i="1"/>
  <c r="R2512" i="1" s="1"/>
  <c r="T2511" i="1"/>
  <c r="R2511" i="1" s="1"/>
  <c r="T2510" i="1"/>
  <c r="R2510" i="1" s="1"/>
  <c r="T2509" i="1"/>
  <c r="R2509" i="1" s="1"/>
  <c r="T2508" i="1"/>
  <c r="R2508" i="1" s="1"/>
  <c r="T2507" i="1"/>
  <c r="R2507" i="1" s="1"/>
  <c r="T2506" i="1"/>
  <c r="R2506" i="1" s="1"/>
  <c r="T2505" i="1"/>
  <c r="R2505" i="1" s="1"/>
  <c r="T2504" i="1"/>
  <c r="R2504" i="1" s="1"/>
  <c r="T2503" i="1"/>
  <c r="R2503" i="1" s="1"/>
  <c r="T2502" i="1"/>
  <c r="R2502" i="1" s="1"/>
  <c r="T2501" i="1"/>
  <c r="R2501" i="1" s="1"/>
  <c r="T2500" i="1"/>
  <c r="R2500" i="1" s="1"/>
  <c r="T2499" i="1"/>
  <c r="R2499" i="1" s="1"/>
  <c r="T2498" i="1"/>
  <c r="R2498" i="1" s="1"/>
  <c r="T2497" i="1"/>
  <c r="R2497" i="1" s="1"/>
  <c r="T2496" i="1"/>
  <c r="R2496" i="1" s="1"/>
  <c r="T2495" i="1"/>
  <c r="R2495" i="1" s="1"/>
  <c r="T2494" i="1"/>
  <c r="R2494" i="1" s="1"/>
  <c r="T2493" i="1"/>
  <c r="R2493" i="1" s="1"/>
  <c r="T2492" i="1"/>
  <c r="R2492" i="1" s="1"/>
  <c r="T2491" i="1"/>
  <c r="R2491" i="1" s="1"/>
  <c r="T2490" i="1"/>
  <c r="R2490" i="1" s="1"/>
  <c r="T2489" i="1"/>
  <c r="R2489" i="1" s="1"/>
  <c r="T2488" i="1"/>
  <c r="R2488" i="1" s="1"/>
  <c r="T2487" i="1"/>
  <c r="R2487" i="1" s="1"/>
  <c r="T2486" i="1"/>
  <c r="R2486" i="1" s="1"/>
  <c r="T2485" i="1"/>
  <c r="R2485" i="1" s="1"/>
  <c r="T2484" i="1"/>
  <c r="R2484" i="1" s="1"/>
  <c r="T2483" i="1"/>
  <c r="R2483" i="1" s="1"/>
  <c r="T2482" i="1"/>
  <c r="R2482" i="1" s="1"/>
  <c r="T2481" i="1"/>
  <c r="R2481" i="1" s="1"/>
  <c r="T2480" i="1"/>
  <c r="R2480" i="1" s="1"/>
  <c r="T2479" i="1"/>
  <c r="R2479" i="1" s="1"/>
  <c r="T2478" i="1"/>
  <c r="R2478" i="1" s="1"/>
  <c r="T2477" i="1"/>
  <c r="R2477" i="1" s="1"/>
  <c r="T2476" i="1"/>
  <c r="R2476" i="1" s="1"/>
  <c r="T2475" i="1"/>
  <c r="R2475" i="1" s="1"/>
  <c r="T2474" i="1"/>
  <c r="R2474" i="1" s="1"/>
  <c r="T2473" i="1"/>
  <c r="R2473" i="1" s="1"/>
  <c r="T2472" i="1"/>
  <c r="R2472" i="1" s="1"/>
  <c r="T2471" i="1"/>
  <c r="R2471" i="1" s="1"/>
  <c r="T2470" i="1"/>
  <c r="R2470" i="1" s="1"/>
  <c r="T2469" i="1"/>
  <c r="R2469" i="1" s="1"/>
  <c r="T2468" i="1"/>
  <c r="R2468" i="1" s="1"/>
  <c r="T2467" i="1"/>
  <c r="R2467" i="1" s="1"/>
  <c r="T2466" i="1"/>
  <c r="R2466" i="1" s="1"/>
  <c r="T2465" i="1"/>
  <c r="R2465" i="1" s="1"/>
  <c r="T2464" i="1"/>
  <c r="R2464" i="1" s="1"/>
  <c r="T2463" i="1"/>
  <c r="R2463" i="1" s="1"/>
  <c r="T2462" i="1"/>
  <c r="R2462" i="1" s="1"/>
  <c r="T2461" i="1"/>
  <c r="R2461" i="1" s="1"/>
  <c r="T2460" i="1"/>
  <c r="R2460" i="1" s="1"/>
  <c r="T2459" i="1"/>
  <c r="R2459" i="1" s="1"/>
  <c r="T2458" i="1"/>
  <c r="R2458" i="1" s="1"/>
  <c r="T2457" i="1"/>
  <c r="R2457" i="1" s="1"/>
  <c r="T2456" i="1"/>
  <c r="R2456" i="1" s="1"/>
  <c r="T2455" i="1"/>
  <c r="R2455" i="1" s="1"/>
  <c r="T2454" i="1"/>
  <c r="R2454" i="1" s="1"/>
  <c r="T2453" i="1"/>
  <c r="R2453" i="1" s="1"/>
  <c r="T2452" i="1"/>
  <c r="R2452" i="1" s="1"/>
  <c r="T2451" i="1"/>
  <c r="R2451" i="1" s="1"/>
  <c r="T2450" i="1"/>
  <c r="R2450" i="1" s="1"/>
  <c r="T2449" i="1"/>
  <c r="R2449" i="1" s="1"/>
  <c r="T2448" i="1"/>
  <c r="R2448" i="1" s="1"/>
  <c r="T2447" i="1"/>
  <c r="R2447" i="1" s="1"/>
  <c r="T2446" i="1"/>
  <c r="R2446" i="1" s="1"/>
  <c r="T2445" i="1"/>
  <c r="R2445" i="1" s="1"/>
  <c r="T2444" i="1"/>
  <c r="R2444" i="1" s="1"/>
  <c r="T2443" i="1"/>
  <c r="R2443" i="1" s="1"/>
  <c r="T2442" i="1"/>
  <c r="R2442" i="1" s="1"/>
  <c r="T2441" i="1"/>
  <c r="R2441" i="1" s="1"/>
  <c r="T2440" i="1"/>
  <c r="R2440" i="1" s="1"/>
  <c r="T2439" i="1"/>
  <c r="R2439" i="1" s="1"/>
  <c r="T2438" i="1"/>
  <c r="R2438" i="1" s="1"/>
  <c r="T2437" i="1"/>
  <c r="R2437" i="1" s="1"/>
  <c r="T2436" i="1"/>
  <c r="R2436" i="1" s="1"/>
  <c r="T2435" i="1"/>
  <c r="R2435" i="1" s="1"/>
  <c r="T2434" i="1"/>
  <c r="R2434" i="1" s="1"/>
  <c r="T2433" i="1"/>
  <c r="R2433" i="1" s="1"/>
  <c r="T2432" i="1"/>
  <c r="R2432" i="1" s="1"/>
  <c r="T2431" i="1"/>
  <c r="R2431" i="1" s="1"/>
  <c r="T2430" i="1"/>
  <c r="R2430" i="1" s="1"/>
  <c r="T2429" i="1"/>
  <c r="R2429" i="1" s="1"/>
  <c r="T2428" i="1"/>
  <c r="R2428" i="1" s="1"/>
  <c r="T2427" i="1"/>
  <c r="R2427" i="1" s="1"/>
  <c r="T2426" i="1"/>
  <c r="R2426" i="1" s="1"/>
  <c r="T2425" i="1"/>
  <c r="R2425" i="1" s="1"/>
  <c r="T2424" i="1"/>
  <c r="R2424" i="1" s="1"/>
  <c r="T2423" i="1"/>
  <c r="R2423" i="1" s="1"/>
  <c r="T2422" i="1"/>
  <c r="R2422" i="1" s="1"/>
  <c r="T2421" i="1"/>
  <c r="R2421" i="1" s="1"/>
  <c r="T2420" i="1"/>
  <c r="R2420" i="1" s="1"/>
  <c r="T2419" i="1"/>
  <c r="R2419" i="1" s="1"/>
  <c r="T2418" i="1"/>
  <c r="R2418" i="1" s="1"/>
  <c r="T2417" i="1"/>
  <c r="R2417" i="1" s="1"/>
  <c r="T2416" i="1"/>
  <c r="R2416" i="1" s="1"/>
  <c r="T2415" i="1"/>
  <c r="R2415" i="1" s="1"/>
  <c r="T2414" i="1"/>
  <c r="R2414" i="1" s="1"/>
  <c r="T2413" i="1"/>
  <c r="R2413" i="1" s="1"/>
  <c r="T2412" i="1"/>
  <c r="R2412" i="1" s="1"/>
  <c r="T2411" i="1"/>
  <c r="R2411" i="1" s="1"/>
  <c r="T2410" i="1"/>
  <c r="R2410" i="1" s="1"/>
  <c r="T2409" i="1"/>
  <c r="R2409" i="1" s="1"/>
  <c r="T2408" i="1"/>
  <c r="R2408" i="1" s="1"/>
  <c r="T2407" i="1"/>
  <c r="R2407" i="1" s="1"/>
  <c r="T2406" i="1"/>
  <c r="R2406" i="1" s="1"/>
  <c r="T2405" i="1"/>
  <c r="R2405" i="1" s="1"/>
  <c r="T2404" i="1"/>
  <c r="R2404" i="1" s="1"/>
  <c r="T2403" i="1"/>
  <c r="R2403" i="1" s="1"/>
  <c r="T2402" i="1"/>
  <c r="R2402" i="1" s="1"/>
  <c r="T2401" i="1"/>
  <c r="R2401" i="1" s="1"/>
  <c r="T2400" i="1"/>
  <c r="R2400" i="1" s="1"/>
  <c r="T2399" i="1"/>
  <c r="R2399" i="1" s="1"/>
  <c r="T2398" i="1"/>
  <c r="R2398" i="1" s="1"/>
  <c r="T2397" i="1"/>
  <c r="R2397" i="1" s="1"/>
  <c r="T2396" i="1"/>
  <c r="R2396" i="1" s="1"/>
  <c r="T2395" i="1"/>
  <c r="R2395" i="1" s="1"/>
  <c r="T2394" i="1"/>
  <c r="R2394" i="1" s="1"/>
  <c r="T2393" i="1"/>
  <c r="R2393" i="1" s="1"/>
  <c r="T2392" i="1"/>
  <c r="R2392" i="1" s="1"/>
  <c r="T2391" i="1"/>
  <c r="R2391" i="1" s="1"/>
  <c r="T2390" i="1"/>
  <c r="R2390" i="1" s="1"/>
  <c r="T2389" i="1"/>
  <c r="R2389" i="1" s="1"/>
  <c r="T2388" i="1"/>
  <c r="R2388" i="1" s="1"/>
  <c r="T2387" i="1"/>
  <c r="R2387" i="1" s="1"/>
  <c r="T2386" i="1"/>
  <c r="R2386" i="1" s="1"/>
  <c r="T2385" i="1"/>
  <c r="R2385" i="1" s="1"/>
  <c r="T2384" i="1"/>
  <c r="R2384" i="1" s="1"/>
  <c r="T2383" i="1"/>
  <c r="R2383" i="1" s="1"/>
  <c r="T2382" i="1"/>
  <c r="R2382" i="1" s="1"/>
  <c r="T2381" i="1"/>
  <c r="R2381" i="1" s="1"/>
  <c r="T2380" i="1"/>
  <c r="R2380" i="1" s="1"/>
  <c r="T2379" i="1"/>
  <c r="R2379" i="1" s="1"/>
  <c r="T2378" i="1"/>
  <c r="R2378" i="1" s="1"/>
  <c r="T2377" i="1"/>
  <c r="R2377" i="1" s="1"/>
  <c r="T2376" i="1"/>
  <c r="R2376" i="1" s="1"/>
  <c r="T2375" i="1"/>
  <c r="R2375" i="1" s="1"/>
  <c r="T2374" i="1"/>
  <c r="R2374" i="1" s="1"/>
  <c r="T2373" i="1"/>
  <c r="R2373" i="1" s="1"/>
  <c r="T2372" i="1"/>
  <c r="R2372" i="1" s="1"/>
  <c r="T2371" i="1"/>
  <c r="R2371" i="1" s="1"/>
  <c r="T2370" i="1"/>
  <c r="R2370" i="1" s="1"/>
  <c r="T2369" i="1"/>
  <c r="R2369" i="1" s="1"/>
  <c r="T2368" i="1"/>
  <c r="R2368" i="1" s="1"/>
  <c r="T2367" i="1"/>
  <c r="R2367" i="1" s="1"/>
  <c r="T2366" i="1"/>
  <c r="R2366" i="1" s="1"/>
  <c r="T2365" i="1"/>
  <c r="R2365" i="1" s="1"/>
  <c r="T2364" i="1"/>
  <c r="R2364" i="1" s="1"/>
  <c r="T2363" i="1"/>
  <c r="R2363" i="1" s="1"/>
  <c r="T2362" i="1"/>
  <c r="R2362" i="1" s="1"/>
  <c r="T2361" i="1"/>
  <c r="R2361" i="1" s="1"/>
  <c r="T2360" i="1"/>
  <c r="R2360" i="1" s="1"/>
  <c r="T2359" i="1"/>
  <c r="R2359" i="1" s="1"/>
  <c r="T2358" i="1"/>
  <c r="R2358" i="1" s="1"/>
  <c r="T2357" i="1"/>
  <c r="R2357" i="1" s="1"/>
  <c r="T2356" i="1"/>
  <c r="R2356" i="1" s="1"/>
  <c r="T2355" i="1"/>
  <c r="R2355" i="1" s="1"/>
  <c r="T2354" i="1"/>
  <c r="R2354" i="1" s="1"/>
  <c r="T2353" i="1"/>
  <c r="R2353" i="1" s="1"/>
  <c r="T2352" i="1"/>
  <c r="R2352" i="1" s="1"/>
  <c r="T2351" i="1"/>
  <c r="R2351" i="1" s="1"/>
  <c r="T2350" i="1"/>
  <c r="R2350" i="1" s="1"/>
  <c r="T2349" i="1"/>
  <c r="R2349" i="1" s="1"/>
  <c r="T2348" i="1"/>
  <c r="R2348" i="1" s="1"/>
  <c r="T2347" i="1"/>
  <c r="R2347" i="1" s="1"/>
  <c r="T2346" i="1"/>
  <c r="R2346" i="1" s="1"/>
  <c r="T2345" i="1"/>
  <c r="R2345" i="1" s="1"/>
  <c r="T2344" i="1"/>
  <c r="R2344" i="1" s="1"/>
  <c r="T2343" i="1"/>
  <c r="R2343" i="1" s="1"/>
  <c r="T2342" i="1"/>
  <c r="R2342" i="1" s="1"/>
  <c r="T2341" i="1"/>
  <c r="R2341" i="1" s="1"/>
  <c r="T2340" i="1"/>
  <c r="R2340" i="1" s="1"/>
  <c r="T2339" i="1"/>
  <c r="R2339" i="1" s="1"/>
  <c r="T2338" i="1"/>
  <c r="R2338" i="1" s="1"/>
  <c r="T2337" i="1"/>
  <c r="R2337" i="1" s="1"/>
  <c r="T2336" i="1"/>
  <c r="R2336" i="1" s="1"/>
  <c r="T2335" i="1"/>
  <c r="R2335" i="1" s="1"/>
  <c r="T2334" i="1"/>
  <c r="R2334" i="1" s="1"/>
  <c r="T2333" i="1"/>
  <c r="R2333" i="1" s="1"/>
  <c r="T2332" i="1"/>
  <c r="R2332" i="1" s="1"/>
  <c r="T2331" i="1"/>
  <c r="R2331" i="1" s="1"/>
  <c r="T2330" i="1"/>
  <c r="R2330" i="1" s="1"/>
  <c r="T2329" i="1"/>
  <c r="R2329" i="1" s="1"/>
  <c r="T2328" i="1"/>
  <c r="R2328" i="1" s="1"/>
  <c r="T2327" i="1"/>
  <c r="R2327" i="1" s="1"/>
  <c r="T2326" i="1"/>
  <c r="R2326" i="1" s="1"/>
  <c r="T2325" i="1"/>
  <c r="R2325" i="1" s="1"/>
  <c r="T2324" i="1"/>
  <c r="R2324" i="1" s="1"/>
  <c r="T2323" i="1"/>
  <c r="R2323" i="1" s="1"/>
  <c r="T2322" i="1"/>
  <c r="R2322" i="1" s="1"/>
  <c r="T2321" i="1"/>
  <c r="R2321" i="1" s="1"/>
  <c r="T2320" i="1"/>
  <c r="R2320" i="1" s="1"/>
  <c r="T2319" i="1"/>
  <c r="R2319" i="1" s="1"/>
  <c r="T2318" i="1"/>
  <c r="R2318" i="1" s="1"/>
  <c r="T2317" i="1"/>
  <c r="R2317" i="1" s="1"/>
  <c r="T2316" i="1"/>
  <c r="R2316" i="1" s="1"/>
  <c r="T2315" i="1"/>
  <c r="R2315" i="1" s="1"/>
  <c r="T2314" i="1"/>
  <c r="R2314" i="1" s="1"/>
  <c r="T2313" i="1"/>
  <c r="R2313" i="1" s="1"/>
  <c r="T2312" i="1"/>
  <c r="R2312" i="1" s="1"/>
  <c r="T2311" i="1"/>
  <c r="R2311" i="1" s="1"/>
  <c r="T2310" i="1"/>
  <c r="R2310" i="1" s="1"/>
  <c r="T2309" i="1"/>
  <c r="R2309" i="1" s="1"/>
  <c r="T2308" i="1"/>
  <c r="R2308" i="1" s="1"/>
  <c r="T2307" i="1"/>
  <c r="R2307" i="1" s="1"/>
  <c r="T2306" i="1"/>
  <c r="R2306" i="1" s="1"/>
  <c r="T2305" i="1"/>
  <c r="R2305" i="1" s="1"/>
  <c r="T2304" i="1"/>
  <c r="R2304" i="1" s="1"/>
  <c r="T2303" i="1"/>
  <c r="R2303" i="1" s="1"/>
  <c r="T2302" i="1"/>
  <c r="R2302" i="1" s="1"/>
  <c r="T2301" i="1"/>
  <c r="R2301" i="1" s="1"/>
  <c r="T2300" i="1"/>
  <c r="R2300" i="1" s="1"/>
  <c r="T2299" i="1"/>
  <c r="R2299" i="1" s="1"/>
  <c r="T2298" i="1"/>
  <c r="R2298" i="1" s="1"/>
  <c r="T2297" i="1"/>
  <c r="R2297" i="1" s="1"/>
  <c r="T2296" i="1"/>
  <c r="R2296" i="1" s="1"/>
  <c r="T2295" i="1"/>
  <c r="R2295" i="1" s="1"/>
  <c r="T2294" i="1"/>
  <c r="R2294" i="1" s="1"/>
  <c r="T2293" i="1"/>
  <c r="R2293" i="1" s="1"/>
  <c r="T2292" i="1"/>
  <c r="R2292" i="1" s="1"/>
  <c r="T2291" i="1"/>
  <c r="R2291" i="1" s="1"/>
  <c r="T2290" i="1"/>
  <c r="R2290" i="1" s="1"/>
  <c r="T2289" i="1"/>
  <c r="R2289" i="1" s="1"/>
  <c r="T2288" i="1"/>
  <c r="R2288" i="1" s="1"/>
  <c r="T2287" i="1"/>
  <c r="R2287" i="1" s="1"/>
  <c r="T2286" i="1"/>
  <c r="R2286" i="1" s="1"/>
  <c r="T2285" i="1"/>
  <c r="R2285" i="1" s="1"/>
  <c r="T2284" i="1"/>
  <c r="R2284" i="1" s="1"/>
  <c r="T2283" i="1"/>
  <c r="R2283" i="1" s="1"/>
  <c r="T2282" i="1"/>
  <c r="R2282" i="1" s="1"/>
  <c r="T2281" i="1"/>
  <c r="R2281" i="1" s="1"/>
  <c r="T2280" i="1"/>
  <c r="R2280" i="1" s="1"/>
  <c r="T2279" i="1"/>
  <c r="R2279" i="1" s="1"/>
  <c r="T2278" i="1"/>
  <c r="R2278" i="1" s="1"/>
  <c r="T2277" i="1"/>
  <c r="R2277" i="1" s="1"/>
  <c r="T2276" i="1"/>
  <c r="R2276" i="1" s="1"/>
  <c r="T2275" i="1"/>
  <c r="R2275" i="1" s="1"/>
  <c r="T2274" i="1"/>
  <c r="R2274" i="1" s="1"/>
  <c r="T2273" i="1"/>
  <c r="R2273" i="1" s="1"/>
  <c r="T2272" i="1"/>
  <c r="R2272" i="1" s="1"/>
  <c r="T2271" i="1"/>
  <c r="R2271" i="1" s="1"/>
  <c r="T2270" i="1"/>
  <c r="R2270" i="1" s="1"/>
  <c r="T2269" i="1"/>
  <c r="R2269" i="1" s="1"/>
  <c r="T2268" i="1"/>
  <c r="R2268" i="1" s="1"/>
  <c r="T2267" i="1"/>
  <c r="R2267" i="1" s="1"/>
  <c r="T2266" i="1"/>
  <c r="R2266" i="1" s="1"/>
  <c r="T2265" i="1"/>
  <c r="R2265" i="1" s="1"/>
  <c r="T2264" i="1"/>
  <c r="R2264" i="1" s="1"/>
  <c r="T2263" i="1"/>
  <c r="R2263" i="1" s="1"/>
  <c r="T2262" i="1"/>
  <c r="R2262" i="1" s="1"/>
  <c r="T2261" i="1"/>
  <c r="R2261" i="1" s="1"/>
  <c r="T2260" i="1"/>
  <c r="R2260" i="1" s="1"/>
  <c r="T2259" i="1"/>
  <c r="R2259" i="1" s="1"/>
  <c r="T2258" i="1"/>
  <c r="R2258" i="1" s="1"/>
  <c r="T2257" i="1"/>
  <c r="R2257" i="1" s="1"/>
  <c r="T2256" i="1"/>
  <c r="R2256" i="1" s="1"/>
  <c r="T2255" i="1"/>
  <c r="R2255" i="1" s="1"/>
  <c r="T2254" i="1"/>
  <c r="R2254" i="1" s="1"/>
  <c r="T2253" i="1"/>
  <c r="R2253" i="1" s="1"/>
  <c r="T2252" i="1"/>
  <c r="R2252" i="1" s="1"/>
  <c r="T2251" i="1"/>
  <c r="R2251" i="1" s="1"/>
  <c r="T2250" i="1"/>
  <c r="R2250" i="1" s="1"/>
  <c r="T2249" i="1"/>
  <c r="R2249" i="1" s="1"/>
  <c r="T2248" i="1"/>
  <c r="R2248" i="1" s="1"/>
  <c r="T2247" i="1"/>
  <c r="R2247" i="1" s="1"/>
  <c r="T2246" i="1"/>
  <c r="R2246" i="1" s="1"/>
  <c r="T2245" i="1"/>
  <c r="R2245" i="1" s="1"/>
  <c r="T2244" i="1"/>
  <c r="R2244" i="1" s="1"/>
  <c r="T2243" i="1"/>
  <c r="R2243" i="1" s="1"/>
  <c r="T2242" i="1"/>
  <c r="R2242" i="1" s="1"/>
  <c r="T2241" i="1"/>
  <c r="R2241" i="1" s="1"/>
  <c r="T2240" i="1"/>
  <c r="R2240" i="1" s="1"/>
  <c r="T2239" i="1"/>
  <c r="R2239" i="1" s="1"/>
  <c r="T2238" i="1"/>
  <c r="R2238" i="1" s="1"/>
  <c r="T2237" i="1"/>
  <c r="R2237" i="1" s="1"/>
  <c r="T2236" i="1"/>
  <c r="R2236" i="1" s="1"/>
  <c r="T2235" i="1"/>
  <c r="R2235" i="1" s="1"/>
  <c r="T2234" i="1"/>
  <c r="R2234" i="1" s="1"/>
  <c r="T2233" i="1"/>
  <c r="R2233" i="1" s="1"/>
  <c r="T2232" i="1"/>
  <c r="R2232" i="1" s="1"/>
  <c r="T2231" i="1"/>
  <c r="R2231" i="1" s="1"/>
  <c r="T2230" i="1"/>
  <c r="R2230" i="1" s="1"/>
  <c r="T2229" i="1"/>
  <c r="R2229" i="1" s="1"/>
  <c r="T2228" i="1"/>
  <c r="R2228" i="1" s="1"/>
  <c r="T2227" i="1"/>
  <c r="R2227" i="1" s="1"/>
  <c r="T2226" i="1"/>
  <c r="R2226" i="1" s="1"/>
  <c r="T2225" i="1"/>
  <c r="R2225" i="1" s="1"/>
  <c r="T2224" i="1"/>
  <c r="R2224" i="1" s="1"/>
  <c r="T2223" i="1"/>
  <c r="R2223" i="1" s="1"/>
  <c r="T2222" i="1"/>
  <c r="R2222" i="1" s="1"/>
  <c r="T2221" i="1"/>
  <c r="R2221" i="1" s="1"/>
  <c r="T2220" i="1"/>
  <c r="R2220" i="1" s="1"/>
  <c r="T2219" i="1"/>
  <c r="R2219" i="1" s="1"/>
  <c r="T2218" i="1"/>
  <c r="R2218" i="1" s="1"/>
  <c r="T2217" i="1"/>
  <c r="R2217" i="1" s="1"/>
  <c r="T2216" i="1"/>
  <c r="R2216" i="1" s="1"/>
  <c r="T2215" i="1"/>
  <c r="R2215" i="1" s="1"/>
  <c r="T2214" i="1"/>
  <c r="R2214" i="1" s="1"/>
  <c r="T2213" i="1"/>
  <c r="R2213" i="1" s="1"/>
  <c r="T2212" i="1"/>
  <c r="R2212" i="1" s="1"/>
  <c r="T2211" i="1"/>
  <c r="R2211" i="1" s="1"/>
  <c r="T2210" i="1"/>
  <c r="R2210" i="1" s="1"/>
  <c r="T2209" i="1"/>
  <c r="R2209" i="1" s="1"/>
  <c r="T2208" i="1"/>
  <c r="R2208" i="1" s="1"/>
  <c r="T2207" i="1"/>
  <c r="R2207" i="1" s="1"/>
  <c r="T2206" i="1"/>
  <c r="R2206" i="1" s="1"/>
  <c r="T2205" i="1"/>
  <c r="R2205" i="1" s="1"/>
  <c r="T2204" i="1"/>
  <c r="R2204" i="1" s="1"/>
  <c r="T2203" i="1"/>
  <c r="R2203" i="1" s="1"/>
  <c r="T2202" i="1"/>
  <c r="R2202" i="1" s="1"/>
  <c r="T2201" i="1"/>
  <c r="R2201" i="1" s="1"/>
  <c r="T2200" i="1"/>
  <c r="R2200" i="1" s="1"/>
  <c r="T2199" i="1"/>
  <c r="R2199" i="1" s="1"/>
  <c r="T2198" i="1"/>
  <c r="R2198" i="1" s="1"/>
  <c r="T2197" i="1"/>
  <c r="R2197" i="1" s="1"/>
  <c r="T2196" i="1"/>
  <c r="R2196" i="1" s="1"/>
  <c r="T2195" i="1"/>
  <c r="R2195" i="1" s="1"/>
  <c r="T2194" i="1"/>
  <c r="R2194" i="1" s="1"/>
  <c r="T2193" i="1"/>
  <c r="R2193" i="1" s="1"/>
  <c r="T2192" i="1"/>
  <c r="R2192" i="1" s="1"/>
  <c r="T2191" i="1"/>
  <c r="R2191" i="1" s="1"/>
  <c r="T2190" i="1"/>
  <c r="R2190" i="1" s="1"/>
  <c r="T2189" i="1"/>
  <c r="R2189" i="1" s="1"/>
  <c r="T2188" i="1"/>
  <c r="R2188" i="1" s="1"/>
  <c r="T2187" i="1"/>
  <c r="R2187" i="1" s="1"/>
  <c r="T2186" i="1"/>
  <c r="R2186" i="1" s="1"/>
  <c r="T2185" i="1"/>
  <c r="R2185" i="1" s="1"/>
  <c r="T2184" i="1"/>
  <c r="R2184" i="1" s="1"/>
  <c r="T2183" i="1"/>
  <c r="R2183" i="1" s="1"/>
  <c r="T2182" i="1"/>
  <c r="R2182" i="1" s="1"/>
  <c r="T2181" i="1"/>
  <c r="R2181" i="1" s="1"/>
  <c r="T2180" i="1"/>
  <c r="R2180" i="1" s="1"/>
  <c r="T2179" i="1"/>
  <c r="R2179" i="1" s="1"/>
  <c r="T2178" i="1"/>
  <c r="R2178" i="1" s="1"/>
  <c r="T2177" i="1"/>
  <c r="R2177" i="1" s="1"/>
  <c r="T2176" i="1"/>
  <c r="R2176" i="1" s="1"/>
  <c r="T2175" i="1"/>
  <c r="R2175" i="1" s="1"/>
  <c r="T2174" i="1"/>
  <c r="R2174" i="1" s="1"/>
  <c r="T2173" i="1"/>
  <c r="R2173" i="1" s="1"/>
  <c r="T2172" i="1"/>
  <c r="R2172" i="1" s="1"/>
  <c r="T2171" i="1"/>
  <c r="R2171" i="1" s="1"/>
  <c r="T2170" i="1"/>
  <c r="R2170" i="1" s="1"/>
  <c r="T2169" i="1"/>
  <c r="R2169" i="1" s="1"/>
  <c r="T2168" i="1"/>
  <c r="R2168" i="1" s="1"/>
  <c r="T2167" i="1"/>
  <c r="R2167" i="1" s="1"/>
  <c r="T2166" i="1"/>
  <c r="R2166" i="1" s="1"/>
  <c r="T2165" i="1"/>
  <c r="R2165" i="1" s="1"/>
  <c r="T2164" i="1"/>
  <c r="R2164" i="1" s="1"/>
  <c r="T2163" i="1"/>
  <c r="R2163" i="1" s="1"/>
  <c r="T2162" i="1"/>
  <c r="R2162" i="1" s="1"/>
  <c r="T2161" i="1"/>
  <c r="R2161" i="1" s="1"/>
  <c r="T2160" i="1"/>
  <c r="R2160" i="1" s="1"/>
  <c r="T2159" i="1"/>
  <c r="R2159" i="1" s="1"/>
  <c r="T2158" i="1"/>
  <c r="R2158" i="1" s="1"/>
  <c r="T2157" i="1"/>
  <c r="R2157" i="1" s="1"/>
  <c r="T2156" i="1"/>
  <c r="R2156" i="1" s="1"/>
  <c r="T2155" i="1"/>
  <c r="R2155" i="1" s="1"/>
  <c r="T2154" i="1"/>
  <c r="R2154" i="1" s="1"/>
  <c r="T2153" i="1"/>
  <c r="R2153" i="1" s="1"/>
  <c r="T2152" i="1"/>
  <c r="R2152" i="1" s="1"/>
  <c r="T2151" i="1"/>
  <c r="R2151" i="1" s="1"/>
  <c r="T2150" i="1"/>
  <c r="R2150" i="1" s="1"/>
  <c r="T2149" i="1"/>
  <c r="R2149" i="1" s="1"/>
  <c r="T2148" i="1"/>
  <c r="R2148" i="1" s="1"/>
  <c r="T2147" i="1"/>
  <c r="R2147" i="1" s="1"/>
  <c r="T2146" i="1"/>
  <c r="R2146" i="1" s="1"/>
  <c r="T2145" i="1"/>
  <c r="R2145" i="1" s="1"/>
  <c r="T2144" i="1"/>
  <c r="R2144" i="1" s="1"/>
  <c r="T2143" i="1"/>
  <c r="R2143" i="1" s="1"/>
  <c r="T2142" i="1"/>
  <c r="R2142" i="1" s="1"/>
  <c r="T2141" i="1"/>
  <c r="R2141" i="1" s="1"/>
  <c r="T2140" i="1"/>
  <c r="R2140" i="1" s="1"/>
  <c r="T2139" i="1"/>
  <c r="R2139" i="1" s="1"/>
  <c r="T2138" i="1"/>
  <c r="R2138" i="1" s="1"/>
  <c r="T2137" i="1"/>
  <c r="R2137" i="1" s="1"/>
  <c r="T2136" i="1"/>
  <c r="R2136" i="1" s="1"/>
  <c r="T2135" i="1"/>
  <c r="R2135" i="1" s="1"/>
  <c r="T2134" i="1"/>
  <c r="R2134" i="1" s="1"/>
  <c r="T2133" i="1"/>
  <c r="R2133" i="1" s="1"/>
  <c r="T2132" i="1"/>
  <c r="R2132" i="1" s="1"/>
  <c r="T2131" i="1"/>
  <c r="R2131" i="1" s="1"/>
  <c r="T2130" i="1"/>
  <c r="R2130" i="1" s="1"/>
  <c r="T2129" i="1"/>
  <c r="R2129" i="1" s="1"/>
  <c r="T2128" i="1"/>
  <c r="R2128" i="1" s="1"/>
  <c r="T2127" i="1"/>
  <c r="R2127" i="1" s="1"/>
  <c r="T2126" i="1"/>
  <c r="R2126" i="1" s="1"/>
  <c r="T2125" i="1"/>
  <c r="R2125" i="1" s="1"/>
  <c r="T2124" i="1"/>
  <c r="R2124" i="1" s="1"/>
  <c r="T2123" i="1"/>
  <c r="R2123" i="1" s="1"/>
  <c r="T2122" i="1"/>
  <c r="R2122" i="1" s="1"/>
  <c r="T2121" i="1"/>
  <c r="R2121" i="1" s="1"/>
  <c r="T2120" i="1"/>
  <c r="R2120" i="1" s="1"/>
  <c r="T2119" i="1"/>
  <c r="R2119" i="1" s="1"/>
  <c r="T2118" i="1"/>
  <c r="R2118" i="1" s="1"/>
  <c r="T2117" i="1"/>
  <c r="R2117" i="1" s="1"/>
  <c r="T2116" i="1"/>
  <c r="R2116" i="1" s="1"/>
  <c r="T2115" i="1"/>
  <c r="R2115" i="1" s="1"/>
  <c r="T2114" i="1"/>
  <c r="R2114" i="1" s="1"/>
  <c r="T2113" i="1"/>
  <c r="R2113" i="1" s="1"/>
  <c r="T2112" i="1"/>
  <c r="R2112" i="1" s="1"/>
  <c r="T2111" i="1"/>
  <c r="R2111" i="1" s="1"/>
  <c r="T2110" i="1"/>
  <c r="R2110" i="1" s="1"/>
  <c r="T2109" i="1"/>
  <c r="R2109" i="1" s="1"/>
  <c r="T2108" i="1"/>
  <c r="R2108" i="1" s="1"/>
  <c r="T2107" i="1"/>
  <c r="R2107" i="1" s="1"/>
  <c r="T2106" i="1"/>
  <c r="R2106" i="1" s="1"/>
  <c r="T2105" i="1"/>
  <c r="R2105" i="1" s="1"/>
  <c r="T2104" i="1"/>
  <c r="R2104" i="1" s="1"/>
  <c r="T2103" i="1"/>
  <c r="R2103" i="1" s="1"/>
  <c r="T2102" i="1"/>
  <c r="R2102" i="1" s="1"/>
  <c r="T2101" i="1"/>
  <c r="R2101" i="1" s="1"/>
  <c r="T2100" i="1"/>
  <c r="R2100" i="1" s="1"/>
  <c r="T2099" i="1"/>
  <c r="R2099" i="1" s="1"/>
  <c r="T2098" i="1"/>
  <c r="R2098" i="1" s="1"/>
  <c r="T2097" i="1"/>
  <c r="R2097" i="1" s="1"/>
  <c r="T2096" i="1"/>
  <c r="R2096" i="1" s="1"/>
  <c r="T2095" i="1"/>
  <c r="R2095" i="1" s="1"/>
  <c r="T2094" i="1"/>
  <c r="R2094" i="1" s="1"/>
  <c r="T2093" i="1"/>
  <c r="R2093" i="1" s="1"/>
  <c r="T2092" i="1"/>
  <c r="R2092" i="1" s="1"/>
  <c r="T2091" i="1"/>
  <c r="R2091" i="1" s="1"/>
  <c r="T2090" i="1"/>
  <c r="R2090" i="1" s="1"/>
  <c r="T2089" i="1"/>
  <c r="R2089" i="1" s="1"/>
  <c r="T2088" i="1"/>
  <c r="R2088" i="1" s="1"/>
  <c r="T2087" i="1"/>
  <c r="R2087" i="1" s="1"/>
  <c r="T2086" i="1"/>
  <c r="R2086" i="1" s="1"/>
  <c r="T2085" i="1"/>
  <c r="R2085" i="1" s="1"/>
  <c r="T2084" i="1"/>
  <c r="R2084" i="1" s="1"/>
  <c r="T2083" i="1"/>
  <c r="R2083" i="1" s="1"/>
  <c r="T2082" i="1"/>
  <c r="R2082" i="1" s="1"/>
  <c r="T2081" i="1"/>
  <c r="R2081" i="1" s="1"/>
  <c r="T2080" i="1"/>
  <c r="R2080" i="1" s="1"/>
  <c r="T2079" i="1"/>
  <c r="R2079" i="1" s="1"/>
  <c r="T2078" i="1"/>
  <c r="R2078" i="1" s="1"/>
  <c r="T2077" i="1"/>
  <c r="R2077" i="1" s="1"/>
  <c r="T2076" i="1"/>
  <c r="R2076" i="1" s="1"/>
  <c r="T2075" i="1"/>
  <c r="R2075" i="1" s="1"/>
  <c r="T2074" i="1"/>
  <c r="R2074" i="1" s="1"/>
  <c r="T2073" i="1"/>
  <c r="R2073" i="1" s="1"/>
  <c r="T2072" i="1"/>
  <c r="R2072" i="1" s="1"/>
  <c r="T2071" i="1"/>
  <c r="R2071" i="1" s="1"/>
  <c r="T2070" i="1"/>
  <c r="R2070" i="1" s="1"/>
  <c r="T2069" i="1"/>
  <c r="R2069" i="1" s="1"/>
  <c r="T2068" i="1"/>
  <c r="R2068" i="1" s="1"/>
  <c r="T2067" i="1"/>
  <c r="R2067" i="1" s="1"/>
  <c r="T2066" i="1"/>
  <c r="R2066" i="1" s="1"/>
  <c r="T2065" i="1"/>
  <c r="R2065" i="1" s="1"/>
  <c r="T2064" i="1"/>
  <c r="R2064" i="1" s="1"/>
  <c r="T2063" i="1"/>
  <c r="R2063" i="1" s="1"/>
  <c r="T2062" i="1"/>
  <c r="R2062" i="1" s="1"/>
  <c r="T2061" i="1"/>
  <c r="R2061" i="1" s="1"/>
  <c r="T2060" i="1"/>
  <c r="R2060" i="1" s="1"/>
  <c r="T2059" i="1"/>
  <c r="R2059" i="1" s="1"/>
  <c r="T2058" i="1"/>
  <c r="R2058" i="1" s="1"/>
  <c r="T2057" i="1"/>
  <c r="R2057" i="1" s="1"/>
  <c r="T2056" i="1"/>
  <c r="R2056" i="1" s="1"/>
  <c r="T2055" i="1"/>
  <c r="R2055" i="1" s="1"/>
  <c r="T2054" i="1"/>
  <c r="R2054" i="1" s="1"/>
  <c r="T2053" i="1"/>
  <c r="R2053" i="1" s="1"/>
  <c r="T2052" i="1"/>
  <c r="R2052" i="1" s="1"/>
  <c r="T2051" i="1"/>
  <c r="R2051" i="1" s="1"/>
  <c r="T2050" i="1"/>
  <c r="R2050" i="1" s="1"/>
  <c r="T2049" i="1"/>
  <c r="R2049" i="1" s="1"/>
  <c r="T2048" i="1"/>
  <c r="R2048" i="1" s="1"/>
  <c r="T2047" i="1"/>
  <c r="R2047" i="1" s="1"/>
  <c r="T2046" i="1"/>
  <c r="R2046" i="1" s="1"/>
  <c r="T2045" i="1"/>
  <c r="R2045" i="1" s="1"/>
  <c r="T2044" i="1"/>
  <c r="R2044" i="1" s="1"/>
  <c r="T2043" i="1"/>
  <c r="R2043" i="1" s="1"/>
  <c r="T2042" i="1"/>
  <c r="R2042" i="1" s="1"/>
  <c r="T2041" i="1"/>
  <c r="R2041" i="1" s="1"/>
  <c r="T2040" i="1"/>
  <c r="R2040" i="1" s="1"/>
  <c r="T2039" i="1"/>
  <c r="R2039" i="1" s="1"/>
  <c r="T2038" i="1"/>
  <c r="R2038" i="1" s="1"/>
  <c r="T2037" i="1"/>
  <c r="R2037" i="1" s="1"/>
  <c r="T2036" i="1"/>
  <c r="R2036" i="1" s="1"/>
  <c r="T2035" i="1"/>
  <c r="R2035" i="1" s="1"/>
  <c r="T2034" i="1"/>
  <c r="R2034" i="1" s="1"/>
  <c r="T2033" i="1"/>
  <c r="R2033" i="1" s="1"/>
  <c r="T2032" i="1"/>
  <c r="R2032" i="1" s="1"/>
  <c r="T2031" i="1"/>
  <c r="R2031" i="1" s="1"/>
  <c r="T2030" i="1"/>
  <c r="R2030" i="1" s="1"/>
  <c r="T2029" i="1"/>
  <c r="R2029" i="1" s="1"/>
  <c r="T2028" i="1"/>
  <c r="R2028" i="1" s="1"/>
  <c r="T2027" i="1"/>
  <c r="R2027" i="1" s="1"/>
  <c r="T2026" i="1"/>
  <c r="R2026" i="1" s="1"/>
  <c r="T2025" i="1"/>
  <c r="R2025" i="1" s="1"/>
  <c r="T2024" i="1"/>
  <c r="R2024" i="1" s="1"/>
  <c r="T2023" i="1"/>
  <c r="R2023" i="1" s="1"/>
  <c r="T2022" i="1"/>
  <c r="R2022" i="1" s="1"/>
  <c r="T2021" i="1"/>
  <c r="R2021" i="1" s="1"/>
  <c r="T2020" i="1"/>
  <c r="R2020" i="1" s="1"/>
  <c r="T2019" i="1"/>
  <c r="R2019" i="1" s="1"/>
  <c r="T2018" i="1"/>
  <c r="R2018" i="1" s="1"/>
  <c r="T2017" i="1"/>
  <c r="R2017" i="1" s="1"/>
  <c r="T2016" i="1"/>
  <c r="R2016" i="1" s="1"/>
  <c r="T2015" i="1"/>
  <c r="R2015" i="1" s="1"/>
  <c r="T2014" i="1"/>
  <c r="R2014" i="1" s="1"/>
  <c r="T2013" i="1"/>
  <c r="R2013" i="1" s="1"/>
  <c r="T2012" i="1"/>
  <c r="R2012" i="1" s="1"/>
  <c r="T2011" i="1"/>
  <c r="R2011" i="1" s="1"/>
  <c r="T2010" i="1"/>
  <c r="R2010" i="1" s="1"/>
  <c r="T2009" i="1"/>
  <c r="R2009" i="1" s="1"/>
  <c r="T2008" i="1"/>
  <c r="R2008" i="1" s="1"/>
  <c r="T2007" i="1"/>
  <c r="R2007" i="1" s="1"/>
  <c r="T2006" i="1"/>
  <c r="R2006" i="1" s="1"/>
  <c r="T2005" i="1"/>
  <c r="R2005" i="1" s="1"/>
  <c r="T2004" i="1"/>
  <c r="R2004" i="1" s="1"/>
  <c r="T2003" i="1"/>
  <c r="R2003" i="1" s="1"/>
  <c r="T2002" i="1"/>
  <c r="R2002" i="1" s="1"/>
  <c r="T2001" i="1"/>
  <c r="R2001" i="1" s="1"/>
  <c r="T2000" i="1"/>
  <c r="R2000" i="1" s="1"/>
  <c r="T1999" i="1"/>
  <c r="R1999" i="1" s="1"/>
  <c r="T1998" i="1"/>
  <c r="R1998" i="1" s="1"/>
  <c r="T1997" i="1"/>
  <c r="R1997" i="1" s="1"/>
  <c r="T1996" i="1"/>
  <c r="R1996" i="1" s="1"/>
  <c r="T1995" i="1"/>
  <c r="R1995" i="1" s="1"/>
  <c r="T1994" i="1"/>
  <c r="R1994" i="1" s="1"/>
  <c r="T1993" i="1"/>
  <c r="R1993" i="1" s="1"/>
  <c r="T1992" i="1"/>
  <c r="R1992" i="1" s="1"/>
  <c r="T1991" i="1"/>
  <c r="R1991" i="1" s="1"/>
  <c r="T1990" i="1"/>
  <c r="R1990" i="1" s="1"/>
  <c r="T1989" i="1"/>
  <c r="R1989" i="1" s="1"/>
  <c r="T1988" i="1"/>
  <c r="R1988" i="1" s="1"/>
  <c r="T1987" i="1"/>
  <c r="R1987" i="1" s="1"/>
  <c r="T1986" i="1"/>
  <c r="R1986" i="1" s="1"/>
  <c r="T1985" i="1"/>
  <c r="R1985" i="1" s="1"/>
  <c r="T1984" i="1"/>
  <c r="R1984" i="1" s="1"/>
  <c r="T1983" i="1"/>
  <c r="R1983" i="1" s="1"/>
  <c r="T1982" i="1"/>
  <c r="R1982" i="1" s="1"/>
  <c r="T1981" i="1"/>
  <c r="R1981" i="1" s="1"/>
  <c r="T1980" i="1"/>
  <c r="R1980" i="1" s="1"/>
  <c r="T1979" i="1"/>
  <c r="R1979" i="1" s="1"/>
  <c r="T1978" i="1"/>
  <c r="R1978" i="1" s="1"/>
  <c r="T1977" i="1"/>
  <c r="R1977" i="1" s="1"/>
  <c r="T1976" i="1"/>
  <c r="R1976" i="1" s="1"/>
  <c r="T1975" i="1"/>
  <c r="R1975" i="1" s="1"/>
  <c r="T1974" i="1"/>
  <c r="R1974" i="1" s="1"/>
  <c r="T1973" i="1"/>
  <c r="R1973" i="1" s="1"/>
  <c r="T1972" i="1"/>
  <c r="R1972" i="1" s="1"/>
  <c r="T1971" i="1"/>
  <c r="R1971" i="1" s="1"/>
  <c r="T1970" i="1"/>
  <c r="R1970" i="1" s="1"/>
  <c r="T1969" i="1"/>
  <c r="R1969" i="1" s="1"/>
  <c r="T1968" i="1"/>
  <c r="R1968" i="1" s="1"/>
  <c r="T1967" i="1"/>
  <c r="R1967" i="1" s="1"/>
  <c r="T1966" i="1"/>
  <c r="R1966" i="1" s="1"/>
  <c r="T1965" i="1"/>
  <c r="R1965" i="1" s="1"/>
  <c r="T1964" i="1"/>
  <c r="R1964" i="1" s="1"/>
  <c r="T1963" i="1"/>
  <c r="R1963" i="1" s="1"/>
  <c r="T1962" i="1"/>
  <c r="R1962" i="1" s="1"/>
  <c r="T1961" i="1"/>
  <c r="R1961" i="1" s="1"/>
  <c r="T1960" i="1"/>
  <c r="R1960" i="1" s="1"/>
  <c r="T1959" i="1"/>
  <c r="R1959" i="1" s="1"/>
  <c r="T1958" i="1"/>
  <c r="R1958" i="1" s="1"/>
  <c r="T1957" i="1"/>
  <c r="R1957" i="1" s="1"/>
  <c r="T1956" i="1"/>
  <c r="R1956" i="1" s="1"/>
  <c r="T1955" i="1"/>
  <c r="R1955" i="1" s="1"/>
  <c r="T1954" i="1"/>
  <c r="R1954" i="1" s="1"/>
  <c r="T1953" i="1"/>
  <c r="R1953" i="1" s="1"/>
  <c r="T1952" i="1"/>
  <c r="R1952" i="1" s="1"/>
  <c r="T1951" i="1"/>
  <c r="R1951" i="1" s="1"/>
  <c r="T1950" i="1"/>
  <c r="R1950" i="1" s="1"/>
  <c r="T1949" i="1"/>
  <c r="R1949" i="1" s="1"/>
  <c r="T1948" i="1"/>
  <c r="R1948" i="1" s="1"/>
  <c r="T1947" i="1"/>
  <c r="R1947" i="1" s="1"/>
  <c r="T1946" i="1"/>
  <c r="R1946" i="1" s="1"/>
  <c r="T1945" i="1"/>
  <c r="R1945" i="1" s="1"/>
  <c r="T1944" i="1"/>
  <c r="R1944" i="1" s="1"/>
  <c r="T1943" i="1"/>
  <c r="R1943" i="1" s="1"/>
  <c r="T1942" i="1"/>
  <c r="R1942" i="1" s="1"/>
  <c r="T1941" i="1"/>
  <c r="R1941" i="1" s="1"/>
  <c r="T1940" i="1"/>
  <c r="R1940" i="1" s="1"/>
  <c r="T1939" i="1"/>
  <c r="R1939" i="1" s="1"/>
  <c r="T1938" i="1"/>
  <c r="R1938" i="1" s="1"/>
  <c r="T1937" i="1"/>
  <c r="R1937" i="1" s="1"/>
  <c r="T1936" i="1"/>
  <c r="R1936" i="1" s="1"/>
  <c r="T1935" i="1"/>
  <c r="R1935" i="1" s="1"/>
  <c r="T1934" i="1"/>
  <c r="R1934" i="1" s="1"/>
  <c r="T1933" i="1"/>
  <c r="R1933" i="1" s="1"/>
  <c r="T1932" i="1"/>
  <c r="R1932" i="1" s="1"/>
  <c r="T1931" i="1"/>
  <c r="R1931" i="1" s="1"/>
  <c r="T1930" i="1"/>
  <c r="R1930" i="1" s="1"/>
  <c r="T1929" i="1"/>
  <c r="R1929" i="1" s="1"/>
  <c r="T1928" i="1"/>
  <c r="R1928" i="1" s="1"/>
  <c r="T1927" i="1"/>
  <c r="R1927" i="1" s="1"/>
  <c r="T1926" i="1"/>
  <c r="R1926" i="1" s="1"/>
  <c r="T1925" i="1"/>
  <c r="R1925" i="1" s="1"/>
  <c r="T1924" i="1"/>
  <c r="R1924" i="1" s="1"/>
  <c r="T1923" i="1"/>
  <c r="R1923" i="1" s="1"/>
  <c r="T1922" i="1"/>
  <c r="R1922" i="1" s="1"/>
  <c r="T1921" i="1"/>
  <c r="R1921" i="1" s="1"/>
  <c r="T1920" i="1"/>
  <c r="R1920" i="1" s="1"/>
  <c r="T1919" i="1"/>
  <c r="R1919" i="1" s="1"/>
  <c r="T1918" i="1"/>
  <c r="R1918" i="1" s="1"/>
  <c r="T1917" i="1"/>
  <c r="R1917" i="1" s="1"/>
  <c r="T1916" i="1"/>
  <c r="R1916" i="1" s="1"/>
  <c r="T1915" i="1"/>
  <c r="R1915" i="1" s="1"/>
  <c r="T1914" i="1"/>
  <c r="R1914" i="1" s="1"/>
  <c r="T1913" i="1"/>
  <c r="R1913" i="1" s="1"/>
  <c r="T1912" i="1"/>
  <c r="R1912" i="1" s="1"/>
  <c r="T1911" i="1"/>
  <c r="R1911" i="1" s="1"/>
  <c r="T1910" i="1"/>
  <c r="R1910" i="1" s="1"/>
  <c r="T1909" i="1"/>
  <c r="R1909" i="1" s="1"/>
  <c r="T1908" i="1"/>
  <c r="R1908" i="1" s="1"/>
  <c r="T1907" i="1"/>
  <c r="R1907" i="1" s="1"/>
  <c r="T1906" i="1"/>
  <c r="R1906" i="1" s="1"/>
  <c r="T1905" i="1"/>
  <c r="R1905" i="1" s="1"/>
  <c r="T1904" i="1"/>
  <c r="R1904" i="1" s="1"/>
  <c r="T1903" i="1"/>
  <c r="R1903" i="1" s="1"/>
  <c r="T1902" i="1"/>
  <c r="R1902" i="1" s="1"/>
  <c r="T1901" i="1"/>
  <c r="R1901" i="1" s="1"/>
  <c r="T1900" i="1"/>
  <c r="R1900" i="1" s="1"/>
  <c r="T1899" i="1"/>
  <c r="R1899" i="1" s="1"/>
  <c r="T1898" i="1"/>
  <c r="R1898" i="1" s="1"/>
  <c r="T1897" i="1"/>
  <c r="R1897" i="1" s="1"/>
  <c r="T1896" i="1"/>
  <c r="R1896" i="1" s="1"/>
  <c r="T1895" i="1"/>
  <c r="R1895" i="1" s="1"/>
  <c r="T1894" i="1"/>
  <c r="R1894" i="1" s="1"/>
  <c r="T1893" i="1"/>
  <c r="R1893" i="1" s="1"/>
  <c r="T1892" i="1"/>
  <c r="R1892" i="1" s="1"/>
  <c r="T1891" i="1"/>
  <c r="R1891" i="1" s="1"/>
  <c r="T1890" i="1"/>
  <c r="R1890" i="1" s="1"/>
  <c r="T1889" i="1"/>
  <c r="R1889" i="1" s="1"/>
  <c r="T1888" i="1"/>
  <c r="R1888" i="1" s="1"/>
  <c r="T1887" i="1"/>
  <c r="R1887" i="1" s="1"/>
  <c r="T1886" i="1"/>
  <c r="R1886" i="1" s="1"/>
  <c r="T1885" i="1"/>
  <c r="R1885" i="1" s="1"/>
  <c r="T1884" i="1"/>
  <c r="R1884" i="1" s="1"/>
  <c r="T1883" i="1"/>
  <c r="R1883" i="1" s="1"/>
  <c r="T1882" i="1"/>
  <c r="R1882" i="1" s="1"/>
  <c r="T1881" i="1"/>
  <c r="R1881" i="1" s="1"/>
  <c r="T1880" i="1"/>
  <c r="R1880" i="1" s="1"/>
  <c r="T1879" i="1"/>
  <c r="R1879" i="1" s="1"/>
  <c r="T1878" i="1"/>
  <c r="R1878" i="1" s="1"/>
  <c r="T1877" i="1"/>
  <c r="R1877" i="1" s="1"/>
  <c r="T1876" i="1"/>
  <c r="R1876" i="1" s="1"/>
  <c r="T1875" i="1"/>
  <c r="R1875" i="1" s="1"/>
  <c r="T1874" i="1"/>
  <c r="R1874" i="1" s="1"/>
  <c r="T1873" i="1"/>
  <c r="R1873" i="1" s="1"/>
  <c r="T1872" i="1"/>
  <c r="R1872" i="1" s="1"/>
  <c r="T1871" i="1"/>
  <c r="R1871" i="1" s="1"/>
  <c r="T1870" i="1"/>
  <c r="R1870" i="1" s="1"/>
  <c r="T1869" i="1"/>
  <c r="R1869" i="1" s="1"/>
  <c r="T1868" i="1"/>
  <c r="R1868" i="1" s="1"/>
  <c r="T1867" i="1"/>
  <c r="R1867" i="1" s="1"/>
  <c r="T1866" i="1"/>
  <c r="R1866" i="1" s="1"/>
  <c r="T1865" i="1"/>
  <c r="R1865" i="1" s="1"/>
  <c r="T1864" i="1"/>
  <c r="R1864" i="1" s="1"/>
  <c r="T1863" i="1"/>
  <c r="R1863" i="1" s="1"/>
  <c r="T1862" i="1"/>
  <c r="R1862" i="1" s="1"/>
  <c r="T1861" i="1"/>
  <c r="R1861" i="1" s="1"/>
  <c r="T1860" i="1"/>
  <c r="R1860" i="1" s="1"/>
  <c r="T1859" i="1"/>
  <c r="R1859" i="1" s="1"/>
  <c r="T1858" i="1"/>
  <c r="R1858" i="1" s="1"/>
  <c r="T1857" i="1"/>
  <c r="R1857" i="1" s="1"/>
  <c r="T1856" i="1"/>
  <c r="R1856" i="1" s="1"/>
  <c r="T1855" i="1"/>
  <c r="R1855" i="1" s="1"/>
  <c r="T1854" i="1"/>
  <c r="R1854" i="1" s="1"/>
  <c r="T1853" i="1"/>
  <c r="R1853" i="1" s="1"/>
  <c r="T1852" i="1"/>
  <c r="R1852" i="1" s="1"/>
  <c r="T1851" i="1"/>
  <c r="R1851" i="1" s="1"/>
  <c r="T1850" i="1"/>
  <c r="R1850" i="1" s="1"/>
  <c r="T1849" i="1"/>
  <c r="R1849" i="1" s="1"/>
  <c r="T1848" i="1"/>
  <c r="R1848" i="1" s="1"/>
  <c r="T1847" i="1"/>
  <c r="R1847" i="1" s="1"/>
  <c r="T1846" i="1"/>
  <c r="R1846" i="1" s="1"/>
  <c r="T1845" i="1"/>
  <c r="R1845" i="1" s="1"/>
  <c r="T1844" i="1"/>
  <c r="R1844" i="1" s="1"/>
  <c r="T1843" i="1"/>
  <c r="R1843" i="1" s="1"/>
  <c r="T1842" i="1"/>
  <c r="R1842" i="1" s="1"/>
  <c r="T1841" i="1"/>
  <c r="R1841" i="1" s="1"/>
  <c r="T1840" i="1"/>
  <c r="R1840" i="1" s="1"/>
  <c r="T1839" i="1"/>
  <c r="R1839" i="1" s="1"/>
  <c r="T1838" i="1"/>
  <c r="R1838" i="1" s="1"/>
  <c r="T1837" i="1"/>
  <c r="R1837" i="1" s="1"/>
  <c r="T1836" i="1"/>
  <c r="R1836" i="1" s="1"/>
  <c r="T1835" i="1"/>
  <c r="R1835" i="1" s="1"/>
  <c r="T1834" i="1"/>
  <c r="R1834" i="1" s="1"/>
  <c r="T1833" i="1"/>
  <c r="R1833" i="1" s="1"/>
  <c r="T1832" i="1"/>
  <c r="R1832" i="1" s="1"/>
  <c r="T1831" i="1"/>
  <c r="R1831" i="1" s="1"/>
  <c r="T1830" i="1"/>
  <c r="R1830" i="1" s="1"/>
  <c r="T1829" i="1"/>
  <c r="R1829" i="1" s="1"/>
  <c r="T1828" i="1"/>
  <c r="R1828" i="1" s="1"/>
  <c r="T1827" i="1"/>
  <c r="R1827" i="1" s="1"/>
  <c r="T1826" i="1"/>
  <c r="R1826" i="1" s="1"/>
  <c r="T1825" i="1"/>
  <c r="R1825" i="1" s="1"/>
  <c r="T1824" i="1"/>
  <c r="R1824" i="1" s="1"/>
  <c r="T1823" i="1"/>
  <c r="R1823" i="1" s="1"/>
  <c r="T1822" i="1"/>
  <c r="R1822" i="1" s="1"/>
  <c r="T1821" i="1"/>
  <c r="R1821" i="1" s="1"/>
  <c r="T1820" i="1"/>
  <c r="R1820" i="1" s="1"/>
  <c r="T1819" i="1"/>
  <c r="R1819" i="1" s="1"/>
  <c r="T1818" i="1"/>
  <c r="R1818" i="1" s="1"/>
  <c r="T1817" i="1"/>
  <c r="R1817" i="1" s="1"/>
  <c r="T1816" i="1"/>
  <c r="R1816" i="1" s="1"/>
  <c r="T1815" i="1"/>
  <c r="R1815" i="1" s="1"/>
  <c r="T1814" i="1"/>
  <c r="R1814" i="1" s="1"/>
  <c r="T1813" i="1"/>
  <c r="R1813" i="1" s="1"/>
  <c r="T1812" i="1"/>
  <c r="R1812" i="1" s="1"/>
  <c r="T1811" i="1"/>
  <c r="R1811" i="1" s="1"/>
  <c r="T1810" i="1"/>
  <c r="R1810" i="1" s="1"/>
  <c r="T1809" i="1"/>
  <c r="R1809" i="1" s="1"/>
  <c r="T1808" i="1"/>
  <c r="R1808" i="1" s="1"/>
  <c r="T1807" i="1"/>
  <c r="R1807" i="1" s="1"/>
  <c r="T1806" i="1"/>
  <c r="R1806" i="1" s="1"/>
  <c r="T1805" i="1"/>
  <c r="R1805" i="1" s="1"/>
  <c r="T1804" i="1"/>
  <c r="R1804" i="1" s="1"/>
  <c r="T1803" i="1"/>
  <c r="R1803" i="1" s="1"/>
  <c r="T1802" i="1"/>
  <c r="R1802" i="1" s="1"/>
  <c r="T1801" i="1"/>
  <c r="R1801" i="1" s="1"/>
  <c r="T1800" i="1"/>
  <c r="R1800" i="1" s="1"/>
  <c r="T1799" i="1"/>
  <c r="R1799" i="1" s="1"/>
  <c r="T1798" i="1"/>
  <c r="R1798" i="1" s="1"/>
  <c r="T1797" i="1"/>
  <c r="R1797" i="1" s="1"/>
  <c r="T1796" i="1"/>
  <c r="R1796" i="1" s="1"/>
  <c r="T1795" i="1"/>
  <c r="R1795" i="1" s="1"/>
  <c r="T1794" i="1"/>
  <c r="R1794" i="1" s="1"/>
  <c r="T1793" i="1"/>
  <c r="R1793" i="1" s="1"/>
  <c r="T1792" i="1"/>
  <c r="R1792" i="1" s="1"/>
  <c r="T1791" i="1"/>
  <c r="R1791" i="1" s="1"/>
  <c r="T1790" i="1"/>
  <c r="R1790" i="1" s="1"/>
  <c r="T1789" i="1"/>
  <c r="R1789" i="1" s="1"/>
  <c r="T1788" i="1"/>
  <c r="R1788" i="1" s="1"/>
  <c r="T1787" i="1"/>
  <c r="R1787" i="1" s="1"/>
  <c r="T1786" i="1"/>
  <c r="R1786" i="1" s="1"/>
  <c r="T1785" i="1"/>
  <c r="R1785" i="1" s="1"/>
  <c r="T1784" i="1"/>
  <c r="R1784" i="1" s="1"/>
  <c r="T1783" i="1"/>
  <c r="R1783" i="1" s="1"/>
  <c r="T1782" i="1"/>
  <c r="R1782" i="1" s="1"/>
  <c r="T1781" i="1"/>
  <c r="R1781" i="1" s="1"/>
  <c r="T1780" i="1"/>
  <c r="R1780" i="1" s="1"/>
  <c r="T1779" i="1"/>
  <c r="R1779" i="1" s="1"/>
  <c r="T1778" i="1"/>
  <c r="R1778" i="1" s="1"/>
  <c r="T1777" i="1"/>
  <c r="R1777" i="1" s="1"/>
  <c r="T1776" i="1"/>
  <c r="R1776" i="1" s="1"/>
  <c r="T1775" i="1"/>
  <c r="R1775" i="1" s="1"/>
  <c r="T1774" i="1"/>
  <c r="R1774" i="1" s="1"/>
  <c r="T1773" i="1"/>
  <c r="R1773" i="1" s="1"/>
  <c r="T1772" i="1"/>
  <c r="R1772" i="1" s="1"/>
  <c r="T1771" i="1"/>
  <c r="R1771" i="1" s="1"/>
  <c r="T1770" i="1"/>
  <c r="R1770" i="1" s="1"/>
  <c r="T1769" i="1"/>
  <c r="R1769" i="1" s="1"/>
  <c r="T1768" i="1"/>
  <c r="R1768" i="1" s="1"/>
  <c r="T1767" i="1"/>
  <c r="R1767" i="1" s="1"/>
  <c r="T1766" i="1"/>
  <c r="R1766" i="1" s="1"/>
  <c r="T1765" i="1"/>
  <c r="R1765" i="1" s="1"/>
  <c r="T1764" i="1"/>
  <c r="R1764" i="1" s="1"/>
  <c r="T1763" i="1"/>
  <c r="R1763" i="1" s="1"/>
  <c r="T1762" i="1"/>
  <c r="R1762" i="1" s="1"/>
  <c r="T1761" i="1"/>
  <c r="R1761" i="1" s="1"/>
  <c r="T1760" i="1"/>
  <c r="R1760" i="1" s="1"/>
  <c r="T1759" i="1"/>
  <c r="R1759" i="1" s="1"/>
  <c r="T1758" i="1"/>
  <c r="R1758" i="1" s="1"/>
  <c r="T1757" i="1"/>
  <c r="R1757" i="1" s="1"/>
  <c r="T1756" i="1"/>
  <c r="R1756" i="1" s="1"/>
  <c r="T1755" i="1"/>
  <c r="R1755" i="1" s="1"/>
  <c r="T1754" i="1"/>
  <c r="R1754" i="1" s="1"/>
  <c r="T1753" i="1"/>
  <c r="R1753" i="1" s="1"/>
  <c r="T1752" i="1"/>
  <c r="R1752" i="1" s="1"/>
  <c r="T1751" i="1"/>
  <c r="R1751" i="1" s="1"/>
  <c r="T1750" i="1"/>
  <c r="R1750" i="1" s="1"/>
  <c r="T1749" i="1"/>
  <c r="R1749" i="1" s="1"/>
  <c r="T1748" i="1"/>
  <c r="R1748" i="1" s="1"/>
  <c r="T1747" i="1"/>
  <c r="R1747" i="1" s="1"/>
  <c r="T1746" i="1"/>
  <c r="R1746" i="1" s="1"/>
  <c r="T1745" i="1"/>
  <c r="R1745" i="1" s="1"/>
  <c r="T1744" i="1"/>
  <c r="R1744" i="1" s="1"/>
  <c r="T1743" i="1"/>
  <c r="R1743" i="1" s="1"/>
  <c r="T1742" i="1"/>
  <c r="R1742" i="1" s="1"/>
  <c r="T1741" i="1"/>
  <c r="R1741" i="1" s="1"/>
  <c r="T1740" i="1"/>
  <c r="R1740" i="1" s="1"/>
  <c r="T1739" i="1"/>
  <c r="R1739" i="1" s="1"/>
  <c r="T1738" i="1"/>
  <c r="R1738" i="1" s="1"/>
  <c r="T1737" i="1"/>
  <c r="R1737" i="1" s="1"/>
  <c r="T1736" i="1"/>
  <c r="R1736" i="1" s="1"/>
  <c r="T1735" i="1"/>
  <c r="R1735" i="1" s="1"/>
  <c r="T1734" i="1"/>
  <c r="R1734" i="1" s="1"/>
  <c r="T1733" i="1"/>
  <c r="R1733" i="1" s="1"/>
  <c r="T1732" i="1"/>
  <c r="R1732" i="1" s="1"/>
  <c r="T1731" i="1"/>
  <c r="R1731" i="1" s="1"/>
  <c r="T1730" i="1"/>
  <c r="R1730" i="1" s="1"/>
  <c r="T1729" i="1"/>
  <c r="R1729" i="1" s="1"/>
  <c r="T1728" i="1"/>
  <c r="R1728" i="1" s="1"/>
  <c r="T1727" i="1"/>
  <c r="R1727" i="1" s="1"/>
  <c r="T1726" i="1"/>
  <c r="R1726" i="1" s="1"/>
  <c r="T1725" i="1"/>
  <c r="R1725" i="1" s="1"/>
  <c r="T1724" i="1"/>
  <c r="R1724" i="1" s="1"/>
  <c r="T1723" i="1"/>
  <c r="R1723" i="1" s="1"/>
  <c r="T1722" i="1"/>
  <c r="R1722" i="1" s="1"/>
  <c r="T1721" i="1"/>
  <c r="R1721" i="1" s="1"/>
  <c r="T1720" i="1"/>
  <c r="R1720" i="1" s="1"/>
  <c r="T1719" i="1"/>
  <c r="R1719" i="1" s="1"/>
  <c r="T1718" i="1"/>
  <c r="R1718" i="1" s="1"/>
  <c r="T1717" i="1"/>
  <c r="R1717" i="1" s="1"/>
  <c r="T1716" i="1"/>
  <c r="R1716" i="1" s="1"/>
  <c r="T1715" i="1"/>
  <c r="R1715" i="1" s="1"/>
  <c r="T1714" i="1"/>
  <c r="R1714" i="1" s="1"/>
  <c r="T1713" i="1"/>
  <c r="R1713" i="1" s="1"/>
  <c r="T1712" i="1"/>
  <c r="R1712" i="1" s="1"/>
  <c r="T1711" i="1"/>
  <c r="R1711" i="1" s="1"/>
  <c r="T1710" i="1"/>
  <c r="R1710" i="1" s="1"/>
  <c r="T1709" i="1"/>
  <c r="R1709" i="1" s="1"/>
  <c r="T1708" i="1"/>
  <c r="R1708" i="1" s="1"/>
  <c r="T1707" i="1"/>
  <c r="R1707" i="1" s="1"/>
  <c r="T1706" i="1"/>
  <c r="R1706" i="1" s="1"/>
  <c r="T1705" i="1"/>
  <c r="R1705" i="1" s="1"/>
  <c r="T1704" i="1"/>
  <c r="R1704" i="1" s="1"/>
  <c r="T1703" i="1"/>
  <c r="R1703" i="1" s="1"/>
  <c r="T1702" i="1"/>
  <c r="R1702" i="1" s="1"/>
  <c r="T1701" i="1"/>
  <c r="R1701" i="1" s="1"/>
  <c r="T1700" i="1"/>
  <c r="R1700" i="1" s="1"/>
  <c r="T1699" i="1"/>
  <c r="R1699" i="1" s="1"/>
  <c r="T1698" i="1"/>
  <c r="R1698" i="1" s="1"/>
  <c r="T1697" i="1"/>
  <c r="R1697" i="1" s="1"/>
  <c r="T1696" i="1"/>
  <c r="R1696" i="1" s="1"/>
  <c r="T1695" i="1"/>
  <c r="R1695" i="1" s="1"/>
  <c r="T1694" i="1"/>
  <c r="R1694" i="1" s="1"/>
  <c r="T1693" i="1"/>
  <c r="R1693" i="1" s="1"/>
  <c r="T1692" i="1"/>
  <c r="R1692" i="1" s="1"/>
  <c r="T1691" i="1"/>
  <c r="R1691" i="1" s="1"/>
  <c r="T1690" i="1"/>
  <c r="R1690" i="1" s="1"/>
  <c r="T1689" i="1"/>
  <c r="R1689" i="1" s="1"/>
  <c r="T1688" i="1"/>
  <c r="R1688" i="1" s="1"/>
  <c r="T1687" i="1"/>
  <c r="R1687" i="1" s="1"/>
  <c r="T1686" i="1"/>
  <c r="R1686" i="1" s="1"/>
  <c r="T1685" i="1"/>
  <c r="R1685" i="1" s="1"/>
  <c r="T1684" i="1"/>
  <c r="R1684" i="1" s="1"/>
  <c r="T1683" i="1"/>
  <c r="R1683" i="1" s="1"/>
  <c r="T1682" i="1"/>
  <c r="R1682" i="1" s="1"/>
  <c r="T1681" i="1"/>
  <c r="R1681" i="1" s="1"/>
  <c r="T1680" i="1"/>
  <c r="R1680" i="1" s="1"/>
  <c r="T1679" i="1"/>
  <c r="R1679" i="1" s="1"/>
  <c r="T1678" i="1"/>
  <c r="R1678" i="1" s="1"/>
  <c r="T1677" i="1"/>
  <c r="R1677" i="1" s="1"/>
  <c r="T1676" i="1"/>
  <c r="R1676" i="1" s="1"/>
  <c r="T1675" i="1"/>
  <c r="R1675" i="1" s="1"/>
  <c r="T1674" i="1"/>
  <c r="R1674" i="1" s="1"/>
  <c r="T1673" i="1"/>
  <c r="R1673" i="1" s="1"/>
  <c r="T1672" i="1"/>
  <c r="R1672" i="1" s="1"/>
  <c r="T1671" i="1"/>
  <c r="R1671" i="1" s="1"/>
  <c r="T1670" i="1"/>
  <c r="R1670" i="1" s="1"/>
  <c r="T1669" i="1"/>
  <c r="R1669" i="1" s="1"/>
  <c r="T1668" i="1"/>
  <c r="R1668" i="1" s="1"/>
  <c r="T1667" i="1"/>
  <c r="R1667" i="1" s="1"/>
  <c r="T1666" i="1"/>
  <c r="R1666" i="1" s="1"/>
  <c r="T1665" i="1"/>
  <c r="R1665" i="1" s="1"/>
  <c r="T1664" i="1"/>
  <c r="R1664" i="1" s="1"/>
  <c r="T1663" i="1"/>
  <c r="R1663" i="1" s="1"/>
  <c r="T1662" i="1"/>
  <c r="R1662" i="1" s="1"/>
  <c r="T1661" i="1"/>
  <c r="R1661" i="1" s="1"/>
  <c r="T1660" i="1"/>
  <c r="R1660" i="1" s="1"/>
  <c r="T1659" i="1"/>
  <c r="R1659" i="1" s="1"/>
  <c r="T1658" i="1"/>
  <c r="R1658" i="1" s="1"/>
  <c r="T1657" i="1"/>
  <c r="R1657" i="1" s="1"/>
  <c r="T1656" i="1"/>
  <c r="R1656" i="1" s="1"/>
  <c r="T1655" i="1"/>
  <c r="R1655" i="1" s="1"/>
  <c r="T1654" i="1"/>
  <c r="R1654" i="1" s="1"/>
  <c r="T1653" i="1"/>
  <c r="R1653" i="1" s="1"/>
  <c r="T1652" i="1"/>
  <c r="R1652" i="1" s="1"/>
  <c r="T1651" i="1"/>
  <c r="R1651" i="1" s="1"/>
  <c r="T1650" i="1"/>
  <c r="R1650" i="1" s="1"/>
  <c r="T1649" i="1"/>
  <c r="R1649" i="1" s="1"/>
  <c r="T1648" i="1"/>
  <c r="R1648" i="1" s="1"/>
  <c r="T1647" i="1"/>
  <c r="R1647" i="1" s="1"/>
  <c r="T1646" i="1"/>
  <c r="R1646" i="1" s="1"/>
  <c r="T1645" i="1"/>
  <c r="R1645" i="1" s="1"/>
  <c r="T1644" i="1"/>
  <c r="R1644" i="1" s="1"/>
  <c r="T1643" i="1"/>
  <c r="R1643" i="1" s="1"/>
  <c r="T1642" i="1"/>
  <c r="R1642" i="1" s="1"/>
  <c r="T1641" i="1"/>
  <c r="R1641" i="1" s="1"/>
  <c r="T1640" i="1"/>
  <c r="R1640" i="1" s="1"/>
  <c r="T1639" i="1"/>
  <c r="R1639" i="1" s="1"/>
  <c r="T1638" i="1"/>
  <c r="R1638" i="1" s="1"/>
  <c r="T1637" i="1"/>
  <c r="R1637" i="1" s="1"/>
  <c r="T1636" i="1"/>
  <c r="R1636" i="1" s="1"/>
  <c r="T1635" i="1"/>
  <c r="R1635" i="1" s="1"/>
  <c r="T1634" i="1"/>
  <c r="R1634" i="1" s="1"/>
  <c r="T1633" i="1"/>
  <c r="R1633" i="1" s="1"/>
  <c r="T1632" i="1"/>
  <c r="R1632" i="1" s="1"/>
  <c r="T1631" i="1"/>
  <c r="R1631" i="1" s="1"/>
  <c r="T1630" i="1"/>
  <c r="R1630" i="1" s="1"/>
  <c r="T1629" i="1"/>
  <c r="R1629" i="1" s="1"/>
  <c r="T1628" i="1"/>
  <c r="R1628" i="1" s="1"/>
  <c r="T1627" i="1"/>
  <c r="R1627" i="1" s="1"/>
  <c r="T1626" i="1"/>
  <c r="R1626" i="1" s="1"/>
  <c r="T1625" i="1"/>
  <c r="R1625" i="1" s="1"/>
  <c r="T1624" i="1"/>
  <c r="R1624" i="1" s="1"/>
  <c r="T1623" i="1"/>
  <c r="R1623" i="1" s="1"/>
  <c r="T1622" i="1"/>
  <c r="R1622" i="1" s="1"/>
  <c r="T1621" i="1"/>
  <c r="R1621" i="1" s="1"/>
  <c r="T1620" i="1"/>
  <c r="R1620" i="1" s="1"/>
  <c r="T1619" i="1"/>
  <c r="R1619" i="1" s="1"/>
  <c r="T1618" i="1"/>
  <c r="R1618" i="1" s="1"/>
  <c r="T1617" i="1"/>
  <c r="R1617" i="1" s="1"/>
  <c r="T1616" i="1"/>
  <c r="R1616" i="1" s="1"/>
  <c r="T1615" i="1"/>
  <c r="R1615" i="1" s="1"/>
  <c r="T1614" i="1"/>
  <c r="R1614" i="1" s="1"/>
  <c r="T1613" i="1"/>
  <c r="R1613" i="1" s="1"/>
  <c r="T1612" i="1"/>
  <c r="R1612" i="1" s="1"/>
  <c r="T1611" i="1"/>
  <c r="R1611" i="1" s="1"/>
  <c r="T1610" i="1"/>
  <c r="R1610" i="1" s="1"/>
  <c r="T1609" i="1"/>
  <c r="R1609" i="1" s="1"/>
  <c r="T1608" i="1"/>
  <c r="R1608" i="1" s="1"/>
  <c r="T1607" i="1"/>
  <c r="R1607" i="1" s="1"/>
  <c r="T1606" i="1"/>
  <c r="R1606" i="1" s="1"/>
  <c r="T1605" i="1"/>
  <c r="R1605" i="1" s="1"/>
  <c r="T1604" i="1"/>
  <c r="R1604" i="1" s="1"/>
  <c r="T1603" i="1"/>
  <c r="R1603" i="1" s="1"/>
  <c r="T1602" i="1"/>
  <c r="R1602" i="1" s="1"/>
  <c r="T1601" i="1"/>
  <c r="R1601" i="1" s="1"/>
  <c r="T1600" i="1"/>
  <c r="R1600" i="1" s="1"/>
  <c r="T1599" i="1"/>
  <c r="R1599" i="1" s="1"/>
  <c r="T1598" i="1"/>
  <c r="R1598" i="1" s="1"/>
  <c r="T1597" i="1"/>
  <c r="R1597" i="1" s="1"/>
  <c r="T1596" i="1"/>
  <c r="R1596" i="1" s="1"/>
  <c r="T1595" i="1"/>
  <c r="R1595" i="1" s="1"/>
  <c r="T1594" i="1"/>
  <c r="R1594" i="1" s="1"/>
  <c r="T1593" i="1"/>
  <c r="R1593" i="1" s="1"/>
  <c r="T1592" i="1"/>
  <c r="R1592" i="1" s="1"/>
  <c r="T1591" i="1"/>
  <c r="R1591" i="1" s="1"/>
  <c r="T1590" i="1"/>
  <c r="R1590" i="1" s="1"/>
  <c r="T1589" i="1"/>
  <c r="R1589" i="1" s="1"/>
  <c r="T1588" i="1"/>
  <c r="R1588" i="1" s="1"/>
  <c r="T1587" i="1"/>
  <c r="R1587" i="1" s="1"/>
  <c r="T1586" i="1"/>
  <c r="R1586" i="1" s="1"/>
  <c r="T1585" i="1"/>
  <c r="R1585" i="1" s="1"/>
  <c r="T1584" i="1"/>
  <c r="R1584" i="1" s="1"/>
  <c r="T1583" i="1"/>
  <c r="R1583" i="1" s="1"/>
  <c r="T1582" i="1"/>
  <c r="R1582" i="1" s="1"/>
  <c r="T1581" i="1"/>
  <c r="R1581" i="1" s="1"/>
  <c r="T1580" i="1"/>
  <c r="R1580" i="1" s="1"/>
  <c r="T1579" i="1"/>
  <c r="R1579" i="1" s="1"/>
  <c r="T1578" i="1"/>
  <c r="R1578" i="1" s="1"/>
  <c r="T1577" i="1"/>
  <c r="R1577" i="1" s="1"/>
  <c r="T1576" i="1"/>
  <c r="R1576" i="1" s="1"/>
  <c r="T1575" i="1"/>
  <c r="R1575" i="1" s="1"/>
  <c r="T1574" i="1"/>
  <c r="R1574" i="1" s="1"/>
  <c r="T1573" i="1"/>
  <c r="R1573" i="1" s="1"/>
  <c r="T1572" i="1"/>
  <c r="R1572" i="1" s="1"/>
  <c r="T1571" i="1"/>
  <c r="R1571" i="1" s="1"/>
  <c r="T1570" i="1"/>
  <c r="R1570" i="1" s="1"/>
  <c r="T1569" i="1"/>
  <c r="R1569" i="1" s="1"/>
  <c r="T1568" i="1"/>
  <c r="R1568" i="1" s="1"/>
  <c r="T1567" i="1"/>
  <c r="R1567" i="1" s="1"/>
  <c r="T1566" i="1"/>
  <c r="R1566" i="1" s="1"/>
  <c r="T1565" i="1"/>
  <c r="R1565" i="1" s="1"/>
  <c r="T1564" i="1"/>
  <c r="R1564" i="1" s="1"/>
  <c r="T1563" i="1"/>
  <c r="R1563" i="1" s="1"/>
  <c r="T1562" i="1"/>
  <c r="R1562" i="1" s="1"/>
  <c r="T1561" i="1"/>
  <c r="R1561" i="1" s="1"/>
  <c r="T1560" i="1"/>
  <c r="R1560" i="1" s="1"/>
  <c r="T1559" i="1"/>
  <c r="R1559" i="1" s="1"/>
  <c r="T1558" i="1"/>
  <c r="R1558" i="1" s="1"/>
  <c r="T1557" i="1"/>
  <c r="R1557" i="1" s="1"/>
  <c r="T1556" i="1"/>
  <c r="R1556" i="1" s="1"/>
  <c r="T1555" i="1"/>
  <c r="R1555" i="1" s="1"/>
  <c r="T1554" i="1"/>
  <c r="R1554" i="1" s="1"/>
  <c r="T1553" i="1"/>
  <c r="R1553" i="1" s="1"/>
  <c r="T1552" i="1"/>
  <c r="R1552" i="1" s="1"/>
  <c r="T1551" i="1"/>
  <c r="R1551" i="1" s="1"/>
  <c r="T1550" i="1"/>
  <c r="R1550" i="1" s="1"/>
  <c r="T1549" i="1"/>
  <c r="R1549" i="1" s="1"/>
  <c r="T1548" i="1"/>
  <c r="R1548" i="1" s="1"/>
  <c r="T1547" i="1"/>
  <c r="R1547" i="1" s="1"/>
  <c r="T1546" i="1"/>
  <c r="R1546" i="1" s="1"/>
  <c r="T1545" i="1"/>
  <c r="R1545" i="1" s="1"/>
  <c r="T1544" i="1"/>
  <c r="R1544" i="1" s="1"/>
  <c r="T1543" i="1"/>
  <c r="R1543" i="1" s="1"/>
  <c r="T1542" i="1"/>
  <c r="R1542" i="1" s="1"/>
  <c r="T1541" i="1"/>
  <c r="R1541" i="1" s="1"/>
  <c r="T1540" i="1"/>
  <c r="R1540" i="1" s="1"/>
  <c r="T1539" i="1"/>
  <c r="R1539" i="1" s="1"/>
  <c r="T1538" i="1"/>
  <c r="R1538" i="1" s="1"/>
  <c r="T1537" i="1"/>
  <c r="R1537" i="1" s="1"/>
  <c r="T1536" i="1"/>
  <c r="R1536" i="1" s="1"/>
  <c r="T1535" i="1"/>
  <c r="R1535" i="1" s="1"/>
  <c r="T1534" i="1"/>
  <c r="R1534" i="1" s="1"/>
  <c r="T1533" i="1"/>
  <c r="R1533" i="1" s="1"/>
  <c r="T1532" i="1"/>
  <c r="R1532" i="1" s="1"/>
  <c r="T1531" i="1"/>
  <c r="R1531" i="1" s="1"/>
  <c r="T1530" i="1"/>
  <c r="R1530" i="1" s="1"/>
  <c r="T1529" i="1"/>
  <c r="R1529" i="1" s="1"/>
  <c r="T1528" i="1"/>
  <c r="R1528" i="1" s="1"/>
  <c r="T1527" i="1"/>
  <c r="R1527" i="1" s="1"/>
  <c r="T1526" i="1"/>
  <c r="R1526" i="1" s="1"/>
  <c r="T1525" i="1"/>
  <c r="R1525" i="1" s="1"/>
  <c r="T1524" i="1"/>
  <c r="R1524" i="1" s="1"/>
  <c r="T1523" i="1"/>
  <c r="R1523" i="1" s="1"/>
  <c r="T1522" i="1"/>
  <c r="R1522" i="1" s="1"/>
  <c r="T1521" i="1"/>
  <c r="R1521" i="1" s="1"/>
  <c r="T1520" i="1"/>
  <c r="R1520" i="1" s="1"/>
  <c r="T1519" i="1"/>
  <c r="R1519" i="1" s="1"/>
  <c r="T1518" i="1"/>
  <c r="R1518" i="1" s="1"/>
  <c r="T1517" i="1"/>
  <c r="R1517" i="1" s="1"/>
  <c r="T1516" i="1"/>
  <c r="R1516" i="1" s="1"/>
  <c r="T1515" i="1"/>
  <c r="R1515" i="1" s="1"/>
  <c r="T1514" i="1"/>
  <c r="R1514" i="1" s="1"/>
  <c r="T1513" i="1"/>
  <c r="R1513" i="1" s="1"/>
  <c r="T1512" i="1"/>
  <c r="R1512" i="1" s="1"/>
  <c r="T1511" i="1"/>
  <c r="R1511" i="1" s="1"/>
  <c r="T1510" i="1"/>
  <c r="R1510" i="1" s="1"/>
  <c r="T1509" i="1"/>
  <c r="R1509" i="1" s="1"/>
  <c r="T1508" i="1"/>
  <c r="R1508" i="1" s="1"/>
  <c r="T1507" i="1"/>
  <c r="R1507" i="1" s="1"/>
  <c r="T1506" i="1"/>
  <c r="R1506" i="1" s="1"/>
  <c r="T1505" i="1"/>
  <c r="R1505" i="1" s="1"/>
  <c r="T1504" i="1"/>
  <c r="R1504" i="1" s="1"/>
  <c r="T1503" i="1"/>
  <c r="R1503" i="1" s="1"/>
  <c r="T1502" i="1"/>
  <c r="R1502" i="1" s="1"/>
  <c r="T1501" i="1"/>
  <c r="R1501" i="1" s="1"/>
  <c r="T1500" i="1"/>
  <c r="R1500" i="1" s="1"/>
  <c r="T1499" i="1"/>
  <c r="R1499" i="1" s="1"/>
  <c r="T1498" i="1"/>
  <c r="R1498" i="1" s="1"/>
  <c r="T1497" i="1"/>
  <c r="R1497" i="1" s="1"/>
  <c r="T1496" i="1"/>
  <c r="R1496" i="1" s="1"/>
  <c r="T1495" i="1"/>
  <c r="R1495" i="1" s="1"/>
  <c r="T1494" i="1"/>
  <c r="R1494" i="1" s="1"/>
  <c r="T1493" i="1"/>
  <c r="R1493" i="1" s="1"/>
  <c r="T1492" i="1"/>
  <c r="R1492" i="1" s="1"/>
  <c r="T1491" i="1"/>
  <c r="R1491" i="1" s="1"/>
  <c r="T1490" i="1"/>
  <c r="R1490" i="1" s="1"/>
  <c r="T1489" i="1"/>
  <c r="R1489" i="1" s="1"/>
  <c r="T1488" i="1"/>
  <c r="R1488" i="1" s="1"/>
  <c r="T1487" i="1"/>
  <c r="R1487" i="1" s="1"/>
  <c r="T1486" i="1"/>
  <c r="R1486" i="1" s="1"/>
  <c r="T1485" i="1"/>
  <c r="R1485" i="1" s="1"/>
  <c r="T1484" i="1"/>
  <c r="R1484" i="1" s="1"/>
  <c r="T1483" i="1"/>
  <c r="R1483" i="1" s="1"/>
  <c r="T1482" i="1"/>
  <c r="R1482" i="1" s="1"/>
  <c r="T1481" i="1"/>
  <c r="R1481" i="1" s="1"/>
  <c r="T1480" i="1"/>
  <c r="R1480" i="1" s="1"/>
  <c r="T1479" i="1"/>
  <c r="R1479" i="1" s="1"/>
  <c r="T1478" i="1"/>
  <c r="R1478" i="1" s="1"/>
  <c r="T1477" i="1"/>
  <c r="R1477" i="1" s="1"/>
  <c r="T1476" i="1"/>
  <c r="R1476" i="1" s="1"/>
  <c r="T1475" i="1"/>
  <c r="R1475" i="1" s="1"/>
  <c r="T1474" i="1"/>
  <c r="R1474" i="1" s="1"/>
  <c r="T1473" i="1"/>
  <c r="R1473" i="1" s="1"/>
  <c r="T1472" i="1"/>
  <c r="R1472" i="1" s="1"/>
  <c r="T1471" i="1"/>
  <c r="R1471" i="1" s="1"/>
  <c r="T1470" i="1"/>
  <c r="R1470" i="1" s="1"/>
  <c r="T1469" i="1"/>
  <c r="R1469" i="1" s="1"/>
  <c r="T1468" i="1"/>
  <c r="R1468" i="1" s="1"/>
  <c r="T1467" i="1"/>
  <c r="R1467" i="1" s="1"/>
  <c r="T1466" i="1"/>
  <c r="R1466" i="1" s="1"/>
  <c r="T1465" i="1"/>
  <c r="R1465" i="1" s="1"/>
  <c r="T1464" i="1"/>
  <c r="R1464" i="1" s="1"/>
  <c r="T1463" i="1"/>
  <c r="R1463" i="1" s="1"/>
  <c r="T1462" i="1"/>
  <c r="R1462" i="1" s="1"/>
  <c r="T1461" i="1"/>
  <c r="R1461" i="1" s="1"/>
  <c r="T1460" i="1"/>
  <c r="R1460" i="1" s="1"/>
  <c r="T1459" i="1"/>
  <c r="R1459" i="1" s="1"/>
  <c r="T1458" i="1"/>
  <c r="R1458" i="1" s="1"/>
  <c r="T1457" i="1"/>
  <c r="R1457" i="1" s="1"/>
  <c r="T1456" i="1"/>
  <c r="R1456" i="1" s="1"/>
  <c r="T1455" i="1"/>
  <c r="R1455" i="1" s="1"/>
  <c r="T1454" i="1"/>
  <c r="R1454" i="1" s="1"/>
  <c r="T1453" i="1"/>
  <c r="R1453" i="1" s="1"/>
  <c r="T1452" i="1"/>
  <c r="R1452" i="1" s="1"/>
  <c r="T1451" i="1"/>
  <c r="R1451" i="1" s="1"/>
  <c r="T1450" i="1"/>
  <c r="R1450" i="1" s="1"/>
  <c r="T1449" i="1"/>
  <c r="R1449" i="1" s="1"/>
  <c r="T1448" i="1"/>
  <c r="R1448" i="1" s="1"/>
  <c r="T1447" i="1"/>
  <c r="R1447" i="1" s="1"/>
  <c r="T1446" i="1"/>
  <c r="R1446" i="1" s="1"/>
  <c r="T1445" i="1"/>
  <c r="R1445" i="1" s="1"/>
  <c r="T1444" i="1"/>
  <c r="R1444" i="1" s="1"/>
  <c r="T1443" i="1"/>
  <c r="R1443" i="1" s="1"/>
  <c r="T1442" i="1"/>
  <c r="R1442" i="1" s="1"/>
  <c r="T1441" i="1"/>
  <c r="R1441" i="1" s="1"/>
  <c r="T1440" i="1"/>
  <c r="R1440" i="1" s="1"/>
  <c r="T1439" i="1"/>
  <c r="R1439" i="1" s="1"/>
  <c r="T1438" i="1"/>
  <c r="R1438" i="1" s="1"/>
  <c r="T1437" i="1"/>
  <c r="R1437" i="1" s="1"/>
  <c r="T1436" i="1"/>
  <c r="R1436" i="1" s="1"/>
  <c r="T1435" i="1"/>
  <c r="R1435" i="1" s="1"/>
  <c r="T1434" i="1"/>
  <c r="R1434" i="1" s="1"/>
  <c r="T1433" i="1"/>
  <c r="R1433" i="1" s="1"/>
  <c r="T1432" i="1"/>
  <c r="R1432" i="1" s="1"/>
  <c r="T1431" i="1"/>
  <c r="R1431" i="1" s="1"/>
  <c r="T1430" i="1"/>
  <c r="R1430" i="1" s="1"/>
  <c r="T1429" i="1"/>
  <c r="R1429" i="1" s="1"/>
  <c r="T1428" i="1"/>
  <c r="R1428" i="1" s="1"/>
  <c r="T1427" i="1"/>
  <c r="R1427" i="1" s="1"/>
  <c r="T1426" i="1"/>
  <c r="R1426" i="1" s="1"/>
  <c r="T1425" i="1"/>
  <c r="R1425" i="1" s="1"/>
  <c r="T1424" i="1"/>
  <c r="R1424" i="1" s="1"/>
  <c r="T1423" i="1"/>
  <c r="R1423" i="1" s="1"/>
  <c r="T1422" i="1"/>
  <c r="R1422" i="1" s="1"/>
  <c r="T1421" i="1"/>
  <c r="R1421" i="1" s="1"/>
  <c r="T1420" i="1"/>
  <c r="R1420" i="1" s="1"/>
  <c r="T1419" i="1"/>
  <c r="R1419" i="1" s="1"/>
  <c r="T1418" i="1"/>
  <c r="R1418" i="1" s="1"/>
  <c r="T1417" i="1"/>
  <c r="R1417" i="1" s="1"/>
  <c r="T1416" i="1"/>
  <c r="R1416" i="1" s="1"/>
  <c r="T1415" i="1"/>
  <c r="R1415" i="1" s="1"/>
  <c r="T1414" i="1"/>
  <c r="R1414" i="1" s="1"/>
  <c r="T1413" i="1"/>
  <c r="R1413" i="1" s="1"/>
  <c r="T1412" i="1"/>
  <c r="R1412" i="1" s="1"/>
  <c r="T1411" i="1"/>
  <c r="R1411" i="1" s="1"/>
  <c r="T1410" i="1"/>
  <c r="R1410" i="1" s="1"/>
  <c r="T1409" i="1"/>
  <c r="R1409" i="1" s="1"/>
  <c r="T1408" i="1"/>
  <c r="R1408" i="1" s="1"/>
  <c r="T1407" i="1"/>
  <c r="R1407" i="1" s="1"/>
  <c r="T1406" i="1"/>
  <c r="R1406" i="1" s="1"/>
  <c r="T1405" i="1"/>
  <c r="R1405" i="1" s="1"/>
  <c r="T1404" i="1"/>
  <c r="R1404" i="1" s="1"/>
  <c r="T1403" i="1"/>
  <c r="R1403" i="1" s="1"/>
  <c r="T1402" i="1"/>
  <c r="R1402" i="1" s="1"/>
  <c r="T1401" i="1"/>
  <c r="R1401" i="1" s="1"/>
  <c r="T1400" i="1"/>
  <c r="R1400" i="1" s="1"/>
  <c r="T1399" i="1"/>
  <c r="R1399" i="1" s="1"/>
  <c r="T1398" i="1"/>
  <c r="R1398" i="1" s="1"/>
  <c r="T1397" i="1"/>
  <c r="R1397" i="1" s="1"/>
  <c r="T1396" i="1"/>
  <c r="R1396" i="1" s="1"/>
  <c r="T1395" i="1"/>
  <c r="R1395" i="1" s="1"/>
  <c r="T1394" i="1"/>
  <c r="R1394" i="1" s="1"/>
  <c r="T1393" i="1"/>
  <c r="R1393" i="1" s="1"/>
  <c r="T1392" i="1"/>
  <c r="R1392" i="1" s="1"/>
  <c r="T1391" i="1"/>
  <c r="R1391" i="1" s="1"/>
  <c r="T1390" i="1"/>
  <c r="R1390" i="1" s="1"/>
  <c r="T1389" i="1"/>
  <c r="R1389" i="1" s="1"/>
  <c r="T1388" i="1"/>
  <c r="R1388" i="1" s="1"/>
  <c r="T1387" i="1"/>
  <c r="R1387" i="1" s="1"/>
  <c r="T1386" i="1"/>
  <c r="R1386" i="1" s="1"/>
  <c r="T1385" i="1"/>
  <c r="R1385" i="1" s="1"/>
  <c r="T1384" i="1"/>
  <c r="R1384" i="1" s="1"/>
  <c r="T1383" i="1"/>
  <c r="R1383" i="1" s="1"/>
  <c r="T1382" i="1"/>
  <c r="R1382" i="1" s="1"/>
  <c r="T1381" i="1"/>
  <c r="R1381" i="1" s="1"/>
  <c r="T1380" i="1"/>
  <c r="R1380" i="1" s="1"/>
  <c r="T1379" i="1"/>
  <c r="R1379" i="1" s="1"/>
  <c r="T1378" i="1"/>
  <c r="R1378" i="1" s="1"/>
  <c r="T1377" i="1"/>
  <c r="R1377" i="1" s="1"/>
  <c r="T1376" i="1"/>
  <c r="R1376" i="1" s="1"/>
  <c r="T1375" i="1"/>
  <c r="R1375" i="1" s="1"/>
  <c r="T1374" i="1"/>
  <c r="R1374" i="1" s="1"/>
  <c r="T1373" i="1"/>
  <c r="R1373" i="1" s="1"/>
  <c r="T1372" i="1"/>
  <c r="R1372" i="1" s="1"/>
  <c r="T1371" i="1"/>
  <c r="R1371" i="1" s="1"/>
  <c r="T1370" i="1"/>
  <c r="R1370" i="1" s="1"/>
  <c r="T1369" i="1"/>
  <c r="R1369" i="1" s="1"/>
  <c r="T1368" i="1"/>
  <c r="R1368" i="1" s="1"/>
  <c r="T1367" i="1"/>
  <c r="R1367" i="1" s="1"/>
  <c r="T1366" i="1"/>
  <c r="R1366" i="1" s="1"/>
  <c r="T1365" i="1"/>
  <c r="R1365" i="1" s="1"/>
  <c r="T1364" i="1"/>
  <c r="R1364" i="1" s="1"/>
  <c r="T1363" i="1"/>
  <c r="R1363" i="1" s="1"/>
  <c r="T1362" i="1"/>
  <c r="R1362" i="1" s="1"/>
  <c r="T1361" i="1"/>
  <c r="R1361" i="1" s="1"/>
  <c r="T1360" i="1"/>
  <c r="R1360" i="1" s="1"/>
  <c r="T1359" i="1"/>
  <c r="R1359" i="1" s="1"/>
  <c r="T1358" i="1"/>
  <c r="R1358" i="1" s="1"/>
  <c r="T1357" i="1"/>
  <c r="R1357" i="1" s="1"/>
  <c r="T1356" i="1"/>
  <c r="R1356" i="1" s="1"/>
  <c r="T1355" i="1"/>
  <c r="R1355" i="1" s="1"/>
  <c r="T1354" i="1"/>
  <c r="R1354" i="1" s="1"/>
  <c r="T1353" i="1"/>
  <c r="R1353" i="1" s="1"/>
  <c r="T1352" i="1"/>
  <c r="R1352" i="1" s="1"/>
  <c r="T1351" i="1"/>
  <c r="R1351" i="1" s="1"/>
  <c r="T1350" i="1"/>
  <c r="R1350" i="1" s="1"/>
  <c r="T1349" i="1"/>
  <c r="R1349" i="1" s="1"/>
  <c r="T1348" i="1"/>
  <c r="R1348" i="1" s="1"/>
  <c r="T1347" i="1"/>
  <c r="R1347" i="1" s="1"/>
  <c r="T1346" i="1"/>
  <c r="R1346" i="1" s="1"/>
  <c r="T1345" i="1"/>
  <c r="R1345" i="1" s="1"/>
  <c r="T1344" i="1"/>
  <c r="R1344" i="1" s="1"/>
  <c r="T1343" i="1"/>
  <c r="R1343" i="1" s="1"/>
  <c r="T1342" i="1"/>
  <c r="R1342" i="1" s="1"/>
  <c r="T1341" i="1"/>
  <c r="R1341" i="1" s="1"/>
  <c r="T1340" i="1"/>
  <c r="R1340" i="1" s="1"/>
  <c r="T1339" i="1"/>
  <c r="R1339" i="1" s="1"/>
  <c r="T1338" i="1"/>
  <c r="R1338" i="1" s="1"/>
  <c r="T1337" i="1"/>
  <c r="R1337" i="1" s="1"/>
  <c r="T1336" i="1"/>
  <c r="R1336" i="1" s="1"/>
  <c r="T1335" i="1"/>
  <c r="R1335" i="1" s="1"/>
  <c r="T1334" i="1"/>
  <c r="R1334" i="1" s="1"/>
  <c r="T1333" i="1"/>
  <c r="R1333" i="1" s="1"/>
  <c r="T1332" i="1"/>
  <c r="R1332" i="1" s="1"/>
  <c r="T1331" i="1"/>
  <c r="R1331" i="1" s="1"/>
  <c r="T1330" i="1"/>
  <c r="R1330" i="1" s="1"/>
  <c r="T1329" i="1"/>
  <c r="R1329" i="1" s="1"/>
  <c r="T1328" i="1"/>
  <c r="R1328" i="1" s="1"/>
  <c r="T1327" i="1"/>
  <c r="R1327" i="1" s="1"/>
  <c r="T1326" i="1"/>
  <c r="R1326" i="1" s="1"/>
  <c r="T1325" i="1"/>
  <c r="R1325" i="1" s="1"/>
  <c r="T1324" i="1"/>
  <c r="R1324" i="1" s="1"/>
  <c r="T1323" i="1"/>
  <c r="R1323" i="1" s="1"/>
  <c r="T1322" i="1"/>
  <c r="R1322" i="1" s="1"/>
  <c r="T1321" i="1"/>
  <c r="R1321" i="1" s="1"/>
  <c r="T1320" i="1"/>
  <c r="R1320" i="1" s="1"/>
  <c r="T1319" i="1"/>
  <c r="R1319" i="1" s="1"/>
  <c r="T1318" i="1"/>
  <c r="R1318" i="1" s="1"/>
  <c r="T1317" i="1"/>
  <c r="R1317" i="1" s="1"/>
  <c r="T1316" i="1"/>
  <c r="R1316" i="1" s="1"/>
  <c r="T1315" i="1"/>
  <c r="R1315" i="1" s="1"/>
  <c r="T1314" i="1"/>
  <c r="R1314" i="1" s="1"/>
  <c r="T1313" i="1"/>
  <c r="R1313" i="1" s="1"/>
  <c r="T1312" i="1"/>
  <c r="R1312" i="1" s="1"/>
  <c r="T1311" i="1"/>
  <c r="R1311" i="1" s="1"/>
  <c r="T1310" i="1"/>
  <c r="R1310" i="1" s="1"/>
  <c r="T1309" i="1"/>
  <c r="R1309" i="1" s="1"/>
  <c r="T1308" i="1"/>
  <c r="R1308" i="1" s="1"/>
  <c r="T1307" i="1"/>
  <c r="R1307" i="1" s="1"/>
  <c r="T1306" i="1"/>
  <c r="R1306" i="1" s="1"/>
  <c r="T1305" i="1"/>
  <c r="R1305" i="1" s="1"/>
  <c r="T1304" i="1"/>
  <c r="R1304" i="1" s="1"/>
  <c r="T1303" i="1"/>
  <c r="R1303" i="1" s="1"/>
  <c r="T1302" i="1"/>
  <c r="R1302" i="1" s="1"/>
  <c r="T1301" i="1"/>
  <c r="R1301" i="1" s="1"/>
  <c r="T1300" i="1"/>
  <c r="R1300" i="1" s="1"/>
  <c r="T1299" i="1"/>
  <c r="R1299" i="1" s="1"/>
  <c r="T1298" i="1"/>
  <c r="R1298" i="1" s="1"/>
  <c r="T1297" i="1"/>
  <c r="R1297" i="1" s="1"/>
  <c r="T1296" i="1"/>
  <c r="R1296" i="1" s="1"/>
  <c r="T1295" i="1"/>
  <c r="R1295" i="1" s="1"/>
  <c r="T1294" i="1"/>
  <c r="R1294" i="1" s="1"/>
  <c r="T1293" i="1"/>
  <c r="R1293" i="1" s="1"/>
  <c r="T1292" i="1"/>
  <c r="R1292" i="1" s="1"/>
  <c r="T1291" i="1"/>
  <c r="R1291" i="1" s="1"/>
  <c r="T1290" i="1"/>
  <c r="R1290" i="1" s="1"/>
  <c r="T1289" i="1"/>
  <c r="R1289" i="1" s="1"/>
  <c r="T1288" i="1"/>
  <c r="R1288" i="1" s="1"/>
  <c r="T1287" i="1"/>
  <c r="R1287" i="1" s="1"/>
  <c r="T1286" i="1"/>
  <c r="R1286" i="1" s="1"/>
  <c r="T1285" i="1"/>
  <c r="R1285" i="1" s="1"/>
  <c r="T1284" i="1"/>
  <c r="R1284" i="1" s="1"/>
  <c r="T1283" i="1"/>
  <c r="R1283" i="1" s="1"/>
  <c r="T1282" i="1"/>
  <c r="R1282" i="1" s="1"/>
  <c r="T1281" i="1"/>
  <c r="R1281" i="1" s="1"/>
  <c r="T1280" i="1"/>
  <c r="R1280" i="1" s="1"/>
  <c r="T1279" i="1"/>
  <c r="R1279" i="1" s="1"/>
  <c r="T1278" i="1"/>
  <c r="R1278" i="1" s="1"/>
  <c r="T1277" i="1"/>
  <c r="R1277" i="1" s="1"/>
  <c r="T1276" i="1"/>
  <c r="R1276" i="1" s="1"/>
  <c r="T1275" i="1"/>
  <c r="R1275" i="1" s="1"/>
  <c r="T1274" i="1"/>
  <c r="R1274" i="1" s="1"/>
  <c r="T1273" i="1"/>
  <c r="R1273" i="1" s="1"/>
  <c r="T1272" i="1"/>
  <c r="R1272" i="1" s="1"/>
  <c r="T1271" i="1"/>
  <c r="R1271" i="1" s="1"/>
  <c r="T1270" i="1"/>
  <c r="R1270" i="1" s="1"/>
  <c r="T1269" i="1"/>
  <c r="R1269" i="1" s="1"/>
  <c r="T1268" i="1"/>
  <c r="R1268" i="1" s="1"/>
  <c r="T1267" i="1"/>
  <c r="R1267" i="1" s="1"/>
  <c r="T1266" i="1"/>
  <c r="R1266" i="1" s="1"/>
  <c r="T1265" i="1"/>
  <c r="R1265" i="1" s="1"/>
  <c r="T1264" i="1"/>
  <c r="R1264" i="1" s="1"/>
  <c r="T1263" i="1"/>
  <c r="R1263" i="1" s="1"/>
  <c r="T1262" i="1"/>
  <c r="R1262" i="1" s="1"/>
  <c r="T1261" i="1"/>
  <c r="R1261" i="1" s="1"/>
  <c r="T1260" i="1"/>
  <c r="R1260" i="1" s="1"/>
  <c r="T1259" i="1"/>
  <c r="R1259" i="1" s="1"/>
  <c r="T1258" i="1"/>
  <c r="R1258" i="1" s="1"/>
  <c r="T1257" i="1"/>
  <c r="R1257" i="1" s="1"/>
  <c r="T1256" i="1"/>
  <c r="R1256" i="1" s="1"/>
  <c r="T1255" i="1"/>
  <c r="R1255" i="1" s="1"/>
  <c r="T1254" i="1"/>
  <c r="R1254" i="1" s="1"/>
  <c r="T1253" i="1"/>
  <c r="R1253" i="1" s="1"/>
  <c r="T1252" i="1"/>
  <c r="R1252" i="1" s="1"/>
  <c r="T1251" i="1"/>
  <c r="R1251" i="1" s="1"/>
  <c r="T1250" i="1"/>
  <c r="R1250" i="1" s="1"/>
  <c r="T1249" i="1"/>
  <c r="R1249" i="1" s="1"/>
  <c r="T1248" i="1"/>
  <c r="R1248" i="1" s="1"/>
  <c r="T1247" i="1"/>
  <c r="R1247" i="1" s="1"/>
  <c r="T1246" i="1"/>
  <c r="R1246" i="1" s="1"/>
  <c r="T1245" i="1"/>
  <c r="R1245" i="1" s="1"/>
  <c r="T1244" i="1"/>
  <c r="R1244" i="1" s="1"/>
  <c r="T1243" i="1"/>
  <c r="R1243" i="1" s="1"/>
  <c r="T1242" i="1"/>
  <c r="R1242" i="1" s="1"/>
  <c r="T1241" i="1"/>
  <c r="R1241" i="1" s="1"/>
  <c r="T1240" i="1"/>
  <c r="R1240" i="1" s="1"/>
  <c r="T1239" i="1"/>
  <c r="R1239" i="1" s="1"/>
  <c r="T1238" i="1"/>
  <c r="R1238" i="1" s="1"/>
  <c r="T1237" i="1"/>
  <c r="R1237" i="1" s="1"/>
  <c r="T1236" i="1"/>
  <c r="R1236" i="1" s="1"/>
  <c r="T1235" i="1"/>
  <c r="R1235" i="1" s="1"/>
  <c r="T1234" i="1"/>
  <c r="R1234" i="1" s="1"/>
  <c r="T1233" i="1"/>
  <c r="R1233" i="1" s="1"/>
  <c r="T1232" i="1"/>
  <c r="R1232" i="1" s="1"/>
  <c r="T1231" i="1"/>
  <c r="R1231" i="1" s="1"/>
  <c r="T1230" i="1"/>
  <c r="R1230" i="1" s="1"/>
  <c r="T1229" i="1"/>
  <c r="R1229" i="1" s="1"/>
  <c r="T1228" i="1"/>
  <c r="R1228" i="1" s="1"/>
  <c r="T1227" i="1"/>
  <c r="R1227" i="1" s="1"/>
  <c r="T1226" i="1"/>
  <c r="R1226" i="1" s="1"/>
  <c r="T1225" i="1"/>
  <c r="R1225" i="1" s="1"/>
  <c r="T1224" i="1"/>
  <c r="R1224" i="1" s="1"/>
  <c r="T1223" i="1"/>
  <c r="R1223" i="1" s="1"/>
  <c r="T1222" i="1"/>
  <c r="R1222" i="1" s="1"/>
  <c r="T1221" i="1"/>
  <c r="R1221" i="1" s="1"/>
  <c r="T1220" i="1"/>
  <c r="R1220" i="1" s="1"/>
  <c r="T1219" i="1"/>
  <c r="R1219" i="1" s="1"/>
  <c r="T1218" i="1"/>
  <c r="R1218" i="1" s="1"/>
  <c r="T1217" i="1"/>
  <c r="R1217" i="1" s="1"/>
  <c r="T1216" i="1"/>
  <c r="R1216" i="1" s="1"/>
  <c r="T1215" i="1"/>
  <c r="R1215" i="1" s="1"/>
  <c r="T1214" i="1"/>
  <c r="R1214" i="1" s="1"/>
  <c r="T1213" i="1"/>
  <c r="R1213" i="1" s="1"/>
  <c r="T1212" i="1"/>
  <c r="R1212" i="1" s="1"/>
  <c r="T1211" i="1"/>
  <c r="R1211" i="1" s="1"/>
  <c r="T1210" i="1"/>
  <c r="R1210" i="1" s="1"/>
  <c r="T1209" i="1"/>
  <c r="R1209" i="1" s="1"/>
  <c r="T1208" i="1"/>
  <c r="R1208" i="1" s="1"/>
  <c r="T1207" i="1"/>
  <c r="R1207" i="1" s="1"/>
  <c r="T1206" i="1"/>
  <c r="R1206" i="1" s="1"/>
  <c r="T1205" i="1"/>
  <c r="R1205" i="1" s="1"/>
  <c r="T1204" i="1"/>
  <c r="R1204" i="1" s="1"/>
  <c r="T1203" i="1"/>
  <c r="R1203" i="1" s="1"/>
  <c r="T1202" i="1"/>
  <c r="R1202" i="1" s="1"/>
  <c r="T1201" i="1"/>
  <c r="R1201" i="1" s="1"/>
  <c r="T1200" i="1"/>
  <c r="R1200" i="1" s="1"/>
  <c r="T1199" i="1"/>
  <c r="R1199" i="1" s="1"/>
  <c r="T1198" i="1"/>
  <c r="R1198" i="1" s="1"/>
  <c r="T1197" i="1"/>
  <c r="R1197" i="1" s="1"/>
  <c r="T1196" i="1"/>
  <c r="R1196" i="1" s="1"/>
  <c r="T1195" i="1"/>
  <c r="R1195" i="1" s="1"/>
  <c r="T1194" i="1"/>
  <c r="R1194" i="1" s="1"/>
  <c r="T1193" i="1"/>
  <c r="R1193" i="1" s="1"/>
  <c r="T1192" i="1"/>
  <c r="R1192" i="1" s="1"/>
  <c r="T1191" i="1"/>
  <c r="R1191" i="1" s="1"/>
  <c r="T1190" i="1"/>
  <c r="R1190" i="1" s="1"/>
  <c r="T1189" i="1"/>
  <c r="R1189" i="1" s="1"/>
  <c r="T1188" i="1"/>
  <c r="R1188" i="1" s="1"/>
  <c r="T1187" i="1"/>
  <c r="R1187" i="1" s="1"/>
  <c r="T1186" i="1"/>
  <c r="R1186" i="1" s="1"/>
  <c r="T1185" i="1"/>
  <c r="R1185" i="1" s="1"/>
  <c r="T1184" i="1"/>
  <c r="R1184" i="1" s="1"/>
  <c r="T1183" i="1"/>
  <c r="R1183" i="1" s="1"/>
  <c r="T1182" i="1"/>
  <c r="R1182" i="1" s="1"/>
  <c r="T1181" i="1"/>
  <c r="R1181" i="1" s="1"/>
  <c r="T1180" i="1"/>
  <c r="R1180" i="1" s="1"/>
  <c r="T1179" i="1"/>
  <c r="R1179" i="1" s="1"/>
  <c r="T1178" i="1"/>
  <c r="R1178" i="1" s="1"/>
  <c r="T1177" i="1"/>
  <c r="R1177" i="1" s="1"/>
  <c r="T1176" i="1"/>
  <c r="R1176" i="1" s="1"/>
  <c r="T1175" i="1"/>
  <c r="R1175" i="1" s="1"/>
  <c r="T1174" i="1"/>
  <c r="R1174" i="1" s="1"/>
  <c r="T1173" i="1"/>
  <c r="R1173" i="1" s="1"/>
  <c r="T1172" i="1"/>
  <c r="R1172" i="1" s="1"/>
  <c r="T1171" i="1"/>
  <c r="R1171" i="1" s="1"/>
  <c r="T1170" i="1"/>
  <c r="R1170" i="1" s="1"/>
  <c r="T1169" i="1"/>
  <c r="R1169" i="1" s="1"/>
  <c r="T1168" i="1"/>
  <c r="R1168" i="1" s="1"/>
  <c r="T1167" i="1"/>
  <c r="R1167" i="1" s="1"/>
  <c r="T1166" i="1"/>
  <c r="R1166" i="1" s="1"/>
  <c r="T1165" i="1"/>
  <c r="R1165" i="1" s="1"/>
  <c r="T1164" i="1"/>
  <c r="R1164" i="1" s="1"/>
  <c r="T1163" i="1"/>
  <c r="R1163" i="1" s="1"/>
  <c r="T1162" i="1"/>
  <c r="R1162" i="1" s="1"/>
  <c r="T1161" i="1"/>
  <c r="R1161" i="1" s="1"/>
  <c r="T1160" i="1"/>
  <c r="R1160" i="1" s="1"/>
  <c r="T1159" i="1"/>
  <c r="R1159" i="1" s="1"/>
  <c r="T1158" i="1"/>
  <c r="R1158" i="1" s="1"/>
  <c r="T1157" i="1"/>
  <c r="R1157" i="1" s="1"/>
  <c r="T1156" i="1"/>
  <c r="R1156" i="1" s="1"/>
  <c r="T1155" i="1"/>
  <c r="R1155" i="1" s="1"/>
  <c r="T1154" i="1"/>
  <c r="R1154" i="1" s="1"/>
  <c r="T1153" i="1"/>
  <c r="R1153" i="1" s="1"/>
  <c r="T1152" i="1"/>
  <c r="R1152" i="1" s="1"/>
  <c r="T1151" i="1"/>
  <c r="R1151" i="1" s="1"/>
  <c r="T1150" i="1"/>
  <c r="R1150" i="1" s="1"/>
  <c r="T1149" i="1"/>
  <c r="R1149" i="1" s="1"/>
  <c r="T1148" i="1"/>
  <c r="R1148" i="1" s="1"/>
  <c r="T1147" i="1"/>
  <c r="R1147" i="1" s="1"/>
  <c r="T1146" i="1"/>
  <c r="R1146" i="1" s="1"/>
  <c r="T1145" i="1"/>
  <c r="R1145" i="1" s="1"/>
  <c r="T1144" i="1"/>
  <c r="R1144" i="1" s="1"/>
  <c r="T1143" i="1"/>
  <c r="R1143" i="1" s="1"/>
  <c r="T1142" i="1"/>
  <c r="R1142" i="1" s="1"/>
  <c r="T1141" i="1"/>
  <c r="R1141" i="1" s="1"/>
  <c r="T1140" i="1"/>
  <c r="R1140" i="1" s="1"/>
  <c r="T1139" i="1"/>
  <c r="R1139" i="1" s="1"/>
  <c r="T1138" i="1"/>
  <c r="R1138" i="1" s="1"/>
  <c r="T1137" i="1"/>
  <c r="R1137" i="1" s="1"/>
  <c r="T1136" i="1"/>
  <c r="R1136" i="1" s="1"/>
  <c r="T1135" i="1"/>
  <c r="R1135" i="1" s="1"/>
  <c r="T1134" i="1"/>
  <c r="R1134" i="1" s="1"/>
  <c r="T1133" i="1"/>
  <c r="R1133" i="1" s="1"/>
  <c r="T1132" i="1"/>
  <c r="R1132" i="1" s="1"/>
  <c r="T1131" i="1"/>
  <c r="R1131" i="1" s="1"/>
  <c r="T1130" i="1"/>
  <c r="R1130" i="1" s="1"/>
  <c r="T1129" i="1"/>
  <c r="R1129" i="1" s="1"/>
  <c r="T1128" i="1"/>
  <c r="R1128" i="1" s="1"/>
  <c r="T1127" i="1"/>
  <c r="R1127" i="1" s="1"/>
  <c r="T1126" i="1"/>
  <c r="R1126" i="1" s="1"/>
  <c r="T1125" i="1"/>
  <c r="R1125" i="1" s="1"/>
  <c r="T1124" i="1"/>
  <c r="R1124" i="1" s="1"/>
  <c r="T1123" i="1"/>
  <c r="R1123" i="1" s="1"/>
  <c r="T1122" i="1"/>
  <c r="R1122" i="1" s="1"/>
  <c r="T1121" i="1"/>
  <c r="R1121" i="1" s="1"/>
  <c r="T1120" i="1"/>
  <c r="R1120" i="1" s="1"/>
  <c r="T1119" i="1"/>
  <c r="R1119" i="1" s="1"/>
  <c r="T1118" i="1"/>
  <c r="R1118" i="1" s="1"/>
  <c r="T1117" i="1"/>
  <c r="R1117" i="1" s="1"/>
  <c r="T1116" i="1"/>
  <c r="R1116" i="1" s="1"/>
  <c r="T1115" i="1"/>
  <c r="R1115" i="1" s="1"/>
  <c r="T1114" i="1"/>
  <c r="R1114" i="1" s="1"/>
  <c r="T1113" i="1"/>
  <c r="R1113" i="1" s="1"/>
  <c r="T1112" i="1"/>
  <c r="R1112" i="1" s="1"/>
  <c r="T1111" i="1"/>
  <c r="R1111" i="1" s="1"/>
  <c r="T1110" i="1"/>
  <c r="R1110" i="1" s="1"/>
  <c r="T1109" i="1"/>
  <c r="R1109" i="1" s="1"/>
  <c r="T1108" i="1"/>
  <c r="R1108" i="1" s="1"/>
  <c r="T1107" i="1"/>
  <c r="R1107" i="1" s="1"/>
  <c r="T1106" i="1"/>
  <c r="R1106" i="1" s="1"/>
  <c r="T1105" i="1"/>
  <c r="R1105" i="1" s="1"/>
  <c r="T1104" i="1"/>
  <c r="R1104" i="1" s="1"/>
  <c r="T1103" i="1"/>
  <c r="R1103" i="1" s="1"/>
  <c r="T1102" i="1"/>
  <c r="R1102" i="1" s="1"/>
  <c r="T1101" i="1"/>
  <c r="R1101" i="1" s="1"/>
  <c r="T1100" i="1"/>
  <c r="R1100" i="1" s="1"/>
  <c r="T1099" i="1"/>
  <c r="R1099" i="1" s="1"/>
  <c r="T1098" i="1"/>
  <c r="R1098" i="1" s="1"/>
  <c r="T1097" i="1"/>
  <c r="R1097" i="1" s="1"/>
  <c r="T1096" i="1"/>
  <c r="R1096" i="1" s="1"/>
  <c r="T1095" i="1"/>
  <c r="R1095" i="1" s="1"/>
  <c r="T1094" i="1"/>
  <c r="R1094" i="1" s="1"/>
  <c r="T1093" i="1"/>
  <c r="R1093" i="1" s="1"/>
  <c r="T1092" i="1"/>
  <c r="R1092" i="1" s="1"/>
  <c r="T1091" i="1"/>
  <c r="R1091" i="1" s="1"/>
  <c r="T1090" i="1"/>
  <c r="R1090" i="1" s="1"/>
  <c r="T1089" i="1"/>
  <c r="R1089" i="1" s="1"/>
  <c r="T1088" i="1"/>
  <c r="R1088" i="1" s="1"/>
  <c r="T1087" i="1"/>
  <c r="R1087" i="1" s="1"/>
  <c r="T1086" i="1"/>
  <c r="R1086" i="1" s="1"/>
  <c r="T1085" i="1"/>
  <c r="R1085" i="1" s="1"/>
  <c r="T1084" i="1"/>
  <c r="R1084" i="1" s="1"/>
  <c r="T1083" i="1"/>
  <c r="R1083" i="1" s="1"/>
  <c r="T1082" i="1"/>
  <c r="R1082" i="1" s="1"/>
  <c r="T1081" i="1"/>
  <c r="R1081" i="1" s="1"/>
  <c r="T1080" i="1"/>
  <c r="R1080" i="1" s="1"/>
  <c r="T1079" i="1"/>
  <c r="R1079" i="1" s="1"/>
  <c r="T1078" i="1"/>
  <c r="R1078" i="1" s="1"/>
  <c r="T1077" i="1"/>
  <c r="R1077" i="1" s="1"/>
  <c r="T1076" i="1"/>
  <c r="R1076" i="1" s="1"/>
  <c r="T1075" i="1"/>
  <c r="R1075" i="1" s="1"/>
  <c r="T1074" i="1"/>
  <c r="R1074" i="1" s="1"/>
  <c r="T1073" i="1"/>
  <c r="R1073" i="1" s="1"/>
  <c r="T1072" i="1"/>
  <c r="R1072" i="1" s="1"/>
  <c r="T1071" i="1"/>
  <c r="R1071" i="1" s="1"/>
  <c r="T1070" i="1"/>
  <c r="R1070" i="1" s="1"/>
  <c r="T1069" i="1"/>
  <c r="R1069" i="1" s="1"/>
  <c r="T1068" i="1"/>
  <c r="R1068" i="1" s="1"/>
  <c r="T1067" i="1"/>
  <c r="R1067" i="1" s="1"/>
  <c r="T1066" i="1"/>
  <c r="R1066" i="1" s="1"/>
  <c r="T1065" i="1"/>
  <c r="R1065" i="1" s="1"/>
  <c r="T1064" i="1"/>
  <c r="R1064" i="1" s="1"/>
  <c r="T1063" i="1"/>
  <c r="R1063" i="1" s="1"/>
  <c r="T1062" i="1"/>
  <c r="R1062" i="1" s="1"/>
  <c r="T1061" i="1"/>
  <c r="R1061" i="1" s="1"/>
  <c r="T1060" i="1"/>
  <c r="R1060" i="1" s="1"/>
  <c r="T1059" i="1"/>
  <c r="R1059" i="1" s="1"/>
  <c r="T1058" i="1"/>
  <c r="R1058" i="1" s="1"/>
  <c r="T1057" i="1"/>
  <c r="R1057" i="1" s="1"/>
  <c r="T1056" i="1"/>
  <c r="R1056" i="1" s="1"/>
  <c r="T1055" i="1"/>
  <c r="R1055" i="1" s="1"/>
  <c r="T1054" i="1"/>
  <c r="R1054" i="1" s="1"/>
  <c r="T1053" i="1"/>
  <c r="R1053" i="1" s="1"/>
  <c r="T1052" i="1"/>
  <c r="R1052" i="1" s="1"/>
  <c r="T1051" i="1"/>
  <c r="R1051" i="1" s="1"/>
  <c r="T1050" i="1"/>
  <c r="R1050" i="1" s="1"/>
  <c r="T1049" i="1"/>
  <c r="R1049" i="1" s="1"/>
  <c r="T1048" i="1"/>
  <c r="R1048" i="1" s="1"/>
  <c r="T1047" i="1"/>
  <c r="R1047" i="1" s="1"/>
  <c r="T1046" i="1"/>
  <c r="R1046" i="1" s="1"/>
  <c r="T1045" i="1"/>
  <c r="R1045" i="1" s="1"/>
  <c r="T1044" i="1"/>
  <c r="R1044" i="1" s="1"/>
  <c r="T1043" i="1"/>
  <c r="R1043" i="1" s="1"/>
  <c r="T1042" i="1"/>
  <c r="R1042" i="1" s="1"/>
  <c r="T1041" i="1"/>
  <c r="R1041" i="1" s="1"/>
  <c r="T1040" i="1"/>
  <c r="R1040" i="1" s="1"/>
  <c r="T1039" i="1"/>
  <c r="R1039" i="1" s="1"/>
  <c r="T1038" i="1"/>
  <c r="R1038" i="1" s="1"/>
  <c r="T1037" i="1"/>
  <c r="R1037" i="1" s="1"/>
  <c r="T1036" i="1"/>
  <c r="R1036" i="1" s="1"/>
  <c r="T1035" i="1"/>
  <c r="R1035" i="1" s="1"/>
  <c r="T1034" i="1"/>
  <c r="R1034" i="1" s="1"/>
  <c r="T1033" i="1"/>
  <c r="R1033" i="1" s="1"/>
  <c r="T1032" i="1"/>
  <c r="R1032" i="1" s="1"/>
  <c r="T1031" i="1"/>
  <c r="R1031" i="1" s="1"/>
  <c r="T1030" i="1"/>
  <c r="R1030" i="1" s="1"/>
  <c r="T1029" i="1"/>
  <c r="R1029" i="1" s="1"/>
  <c r="T1028" i="1"/>
  <c r="R1028" i="1" s="1"/>
  <c r="T1027" i="1"/>
  <c r="R1027" i="1" s="1"/>
  <c r="T1026" i="1"/>
  <c r="R1026" i="1" s="1"/>
  <c r="T1025" i="1"/>
  <c r="R1025" i="1" s="1"/>
  <c r="T1024" i="1"/>
  <c r="R1024" i="1" s="1"/>
  <c r="T1023" i="1"/>
  <c r="R1023" i="1" s="1"/>
  <c r="T1022" i="1"/>
  <c r="R1022" i="1" s="1"/>
  <c r="T1021" i="1"/>
  <c r="R1021" i="1" s="1"/>
  <c r="T1020" i="1"/>
  <c r="R1020" i="1" s="1"/>
  <c r="T1019" i="1"/>
  <c r="R1019" i="1" s="1"/>
  <c r="T1018" i="1"/>
  <c r="R1018" i="1" s="1"/>
  <c r="T1017" i="1"/>
  <c r="R1017" i="1" s="1"/>
  <c r="T1016" i="1"/>
  <c r="R1016" i="1" s="1"/>
  <c r="T1015" i="1"/>
  <c r="R1015" i="1" s="1"/>
  <c r="T1014" i="1"/>
  <c r="R1014" i="1" s="1"/>
  <c r="T1013" i="1"/>
  <c r="R1013" i="1" s="1"/>
  <c r="T1012" i="1"/>
  <c r="R1012" i="1" s="1"/>
  <c r="T1011" i="1"/>
  <c r="R1011" i="1" s="1"/>
  <c r="T1010" i="1"/>
  <c r="R1010" i="1" s="1"/>
  <c r="T1009" i="1"/>
  <c r="R1009" i="1" s="1"/>
  <c r="T1008" i="1"/>
  <c r="R1008" i="1" s="1"/>
  <c r="T1007" i="1"/>
  <c r="R1007" i="1" s="1"/>
  <c r="T1006" i="1"/>
  <c r="R1006" i="1" s="1"/>
  <c r="T1005" i="1"/>
  <c r="R1005" i="1" s="1"/>
  <c r="T1004" i="1"/>
  <c r="R1004" i="1" s="1"/>
  <c r="T1003" i="1"/>
  <c r="R1003" i="1" s="1"/>
  <c r="T1002" i="1"/>
  <c r="R1002" i="1" s="1"/>
  <c r="T1001" i="1"/>
  <c r="R1001" i="1" s="1"/>
  <c r="T1000" i="1"/>
  <c r="R1000" i="1" s="1"/>
  <c r="T999" i="1"/>
  <c r="R999" i="1" s="1"/>
  <c r="T998" i="1"/>
  <c r="R998" i="1" s="1"/>
  <c r="T997" i="1"/>
  <c r="R997" i="1" s="1"/>
  <c r="T996" i="1"/>
  <c r="R996" i="1" s="1"/>
  <c r="T995" i="1"/>
  <c r="R995" i="1" s="1"/>
  <c r="T994" i="1"/>
  <c r="R994" i="1" s="1"/>
  <c r="T993" i="1"/>
  <c r="R993" i="1" s="1"/>
  <c r="T992" i="1"/>
  <c r="R992" i="1" s="1"/>
  <c r="T991" i="1"/>
  <c r="R991" i="1" s="1"/>
  <c r="T990" i="1"/>
  <c r="R990" i="1" s="1"/>
  <c r="T989" i="1"/>
  <c r="R989" i="1" s="1"/>
  <c r="T988" i="1"/>
  <c r="R988" i="1" s="1"/>
  <c r="T987" i="1"/>
  <c r="R987" i="1" s="1"/>
  <c r="T986" i="1"/>
  <c r="R986" i="1" s="1"/>
  <c r="T985" i="1"/>
  <c r="R985" i="1" s="1"/>
  <c r="T984" i="1"/>
  <c r="R984" i="1" s="1"/>
  <c r="T983" i="1"/>
  <c r="R983" i="1" s="1"/>
  <c r="T982" i="1"/>
  <c r="R982" i="1" s="1"/>
  <c r="T981" i="1"/>
  <c r="R981" i="1" s="1"/>
  <c r="T980" i="1"/>
  <c r="R980" i="1" s="1"/>
  <c r="T979" i="1"/>
  <c r="R979" i="1" s="1"/>
  <c r="T978" i="1"/>
  <c r="R978" i="1" s="1"/>
  <c r="T977" i="1"/>
  <c r="R977" i="1" s="1"/>
  <c r="T976" i="1"/>
  <c r="R976" i="1" s="1"/>
  <c r="T975" i="1"/>
  <c r="R975" i="1" s="1"/>
  <c r="T974" i="1"/>
  <c r="R974" i="1" s="1"/>
  <c r="T973" i="1"/>
  <c r="R973" i="1" s="1"/>
  <c r="T972" i="1"/>
  <c r="R972" i="1" s="1"/>
  <c r="T971" i="1"/>
  <c r="R971" i="1" s="1"/>
  <c r="T970" i="1"/>
  <c r="R970" i="1" s="1"/>
  <c r="T969" i="1"/>
  <c r="R969" i="1" s="1"/>
  <c r="T968" i="1"/>
  <c r="R968" i="1" s="1"/>
  <c r="T967" i="1"/>
  <c r="R967" i="1" s="1"/>
  <c r="T966" i="1"/>
  <c r="R966" i="1" s="1"/>
  <c r="T965" i="1"/>
  <c r="R965" i="1" s="1"/>
  <c r="T964" i="1"/>
  <c r="R964" i="1" s="1"/>
  <c r="T963" i="1"/>
  <c r="R963" i="1" s="1"/>
  <c r="T962" i="1"/>
  <c r="R962" i="1" s="1"/>
  <c r="T961" i="1"/>
  <c r="R961" i="1" s="1"/>
  <c r="T960" i="1"/>
  <c r="R960" i="1" s="1"/>
  <c r="T959" i="1"/>
  <c r="R959" i="1" s="1"/>
  <c r="T958" i="1"/>
  <c r="R958" i="1" s="1"/>
  <c r="T957" i="1"/>
  <c r="R957" i="1" s="1"/>
  <c r="T956" i="1"/>
  <c r="R956" i="1" s="1"/>
  <c r="T955" i="1"/>
  <c r="R955" i="1" s="1"/>
  <c r="T954" i="1"/>
  <c r="R954" i="1" s="1"/>
  <c r="T953" i="1"/>
  <c r="R953" i="1" s="1"/>
  <c r="T952" i="1"/>
  <c r="R952" i="1" s="1"/>
  <c r="T951" i="1"/>
  <c r="R951" i="1" s="1"/>
  <c r="T950" i="1"/>
  <c r="R950" i="1" s="1"/>
  <c r="T949" i="1"/>
  <c r="R949" i="1" s="1"/>
  <c r="T948" i="1"/>
  <c r="R948" i="1" s="1"/>
  <c r="T947" i="1"/>
  <c r="R947" i="1" s="1"/>
  <c r="T946" i="1"/>
  <c r="R946" i="1" s="1"/>
  <c r="T945" i="1"/>
  <c r="R945" i="1" s="1"/>
  <c r="T944" i="1"/>
  <c r="R944" i="1" s="1"/>
  <c r="T943" i="1"/>
  <c r="R943" i="1" s="1"/>
  <c r="T942" i="1"/>
  <c r="R942" i="1" s="1"/>
  <c r="T941" i="1"/>
  <c r="R941" i="1" s="1"/>
  <c r="T940" i="1"/>
  <c r="R940" i="1" s="1"/>
  <c r="T939" i="1"/>
  <c r="R939" i="1" s="1"/>
  <c r="T938" i="1"/>
  <c r="R938" i="1" s="1"/>
  <c r="T937" i="1"/>
  <c r="R937" i="1" s="1"/>
  <c r="T936" i="1"/>
  <c r="R936" i="1" s="1"/>
  <c r="T935" i="1"/>
  <c r="R935" i="1" s="1"/>
  <c r="T934" i="1"/>
  <c r="R934" i="1" s="1"/>
  <c r="T933" i="1"/>
  <c r="R933" i="1" s="1"/>
  <c r="T932" i="1"/>
  <c r="R932" i="1" s="1"/>
  <c r="T931" i="1"/>
  <c r="R931" i="1" s="1"/>
  <c r="T930" i="1"/>
  <c r="R930" i="1" s="1"/>
  <c r="T929" i="1"/>
  <c r="R929" i="1" s="1"/>
  <c r="T928" i="1"/>
  <c r="R928" i="1" s="1"/>
  <c r="T927" i="1"/>
  <c r="R927" i="1" s="1"/>
  <c r="T926" i="1"/>
  <c r="R926" i="1" s="1"/>
  <c r="T925" i="1"/>
  <c r="R925" i="1" s="1"/>
  <c r="T924" i="1"/>
  <c r="R924" i="1" s="1"/>
  <c r="T923" i="1"/>
  <c r="R923" i="1" s="1"/>
  <c r="T922" i="1"/>
  <c r="R922" i="1" s="1"/>
  <c r="T921" i="1"/>
  <c r="R921" i="1" s="1"/>
  <c r="T920" i="1"/>
  <c r="R920" i="1" s="1"/>
  <c r="T919" i="1"/>
  <c r="R919" i="1" s="1"/>
  <c r="T918" i="1"/>
  <c r="R918" i="1" s="1"/>
  <c r="T917" i="1"/>
  <c r="R917" i="1" s="1"/>
  <c r="T916" i="1"/>
  <c r="R916" i="1" s="1"/>
  <c r="T915" i="1"/>
  <c r="R915" i="1" s="1"/>
  <c r="T914" i="1"/>
  <c r="R914" i="1" s="1"/>
  <c r="T913" i="1"/>
  <c r="R913" i="1" s="1"/>
  <c r="T912" i="1"/>
  <c r="R912" i="1" s="1"/>
  <c r="T911" i="1"/>
  <c r="R911" i="1" s="1"/>
  <c r="T910" i="1"/>
  <c r="R910" i="1" s="1"/>
  <c r="T909" i="1"/>
  <c r="R909" i="1" s="1"/>
  <c r="T908" i="1"/>
  <c r="R908" i="1" s="1"/>
  <c r="T907" i="1"/>
  <c r="R907" i="1" s="1"/>
  <c r="T906" i="1"/>
  <c r="R906" i="1" s="1"/>
  <c r="T905" i="1"/>
  <c r="R905" i="1" s="1"/>
  <c r="T904" i="1"/>
  <c r="R904" i="1" s="1"/>
  <c r="T903" i="1"/>
  <c r="R903" i="1" s="1"/>
  <c r="T902" i="1"/>
  <c r="R902" i="1" s="1"/>
  <c r="T901" i="1"/>
  <c r="R901" i="1" s="1"/>
  <c r="T900" i="1"/>
  <c r="R900" i="1" s="1"/>
  <c r="T899" i="1"/>
  <c r="R899" i="1" s="1"/>
  <c r="T898" i="1"/>
  <c r="R898" i="1" s="1"/>
  <c r="T897" i="1"/>
  <c r="R897" i="1" s="1"/>
  <c r="T896" i="1"/>
  <c r="R896" i="1" s="1"/>
  <c r="T895" i="1"/>
  <c r="R895" i="1" s="1"/>
  <c r="T894" i="1"/>
  <c r="R894" i="1" s="1"/>
  <c r="T893" i="1"/>
  <c r="R893" i="1" s="1"/>
  <c r="T892" i="1"/>
  <c r="R892" i="1" s="1"/>
  <c r="T891" i="1"/>
  <c r="R891" i="1" s="1"/>
  <c r="T890" i="1"/>
  <c r="R890" i="1" s="1"/>
  <c r="T889" i="1"/>
  <c r="R889" i="1" s="1"/>
  <c r="T888" i="1"/>
  <c r="R888" i="1" s="1"/>
  <c r="T887" i="1"/>
  <c r="R887" i="1" s="1"/>
  <c r="T886" i="1"/>
  <c r="R886" i="1" s="1"/>
  <c r="T885" i="1"/>
  <c r="R885" i="1" s="1"/>
  <c r="T884" i="1"/>
  <c r="R884" i="1" s="1"/>
  <c r="T883" i="1"/>
  <c r="R883" i="1" s="1"/>
  <c r="T882" i="1"/>
  <c r="R882" i="1" s="1"/>
  <c r="T881" i="1"/>
  <c r="R881" i="1" s="1"/>
  <c r="T880" i="1"/>
  <c r="R880" i="1" s="1"/>
  <c r="T879" i="1"/>
  <c r="R879" i="1" s="1"/>
  <c r="T878" i="1"/>
  <c r="R878" i="1" s="1"/>
  <c r="T877" i="1"/>
  <c r="R877" i="1" s="1"/>
  <c r="T876" i="1"/>
  <c r="R876" i="1" s="1"/>
  <c r="T875" i="1"/>
  <c r="R875" i="1" s="1"/>
  <c r="T874" i="1"/>
  <c r="R874" i="1" s="1"/>
  <c r="T873" i="1"/>
  <c r="R873" i="1" s="1"/>
  <c r="T872" i="1"/>
  <c r="R872" i="1" s="1"/>
  <c r="T871" i="1"/>
  <c r="R871" i="1" s="1"/>
  <c r="T870" i="1"/>
  <c r="R870" i="1" s="1"/>
  <c r="T869" i="1"/>
  <c r="R869" i="1" s="1"/>
  <c r="T868" i="1"/>
  <c r="R868" i="1" s="1"/>
  <c r="T867" i="1"/>
  <c r="R867" i="1" s="1"/>
  <c r="T866" i="1"/>
  <c r="R866" i="1" s="1"/>
  <c r="T865" i="1"/>
  <c r="R865" i="1" s="1"/>
  <c r="T864" i="1"/>
  <c r="R864" i="1" s="1"/>
  <c r="T863" i="1"/>
  <c r="R863" i="1" s="1"/>
  <c r="T862" i="1"/>
  <c r="R862" i="1" s="1"/>
  <c r="T861" i="1"/>
  <c r="R861" i="1" s="1"/>
  <c r="T860" i="1"/>
  <c r="R860" i="1" s="1"/>
  <c r="T859" i="1"/>
  <c r="R859" i="1" s="1"/>
  <c r="T858" i="1"/>
  <c r="R858" i="1" s="1"/>
  <c r="T857" i="1"/>
  <c r="R857" i="1" s="1"/>
  <c r="T856" i="1"/>
  <c r="R856" i="1" s="1"/>
  <c r="T855" i="1"/>
  <c r="R855" i="1" s="1"/>
  <c r="T854" i="1"/>
  <c r="R854" i="1" s="1"/>
  <c r="T853" i="1"/>
  <c r="R853" i="1" s="1"/>
  <c r="T852" i="1"/>
  <c r="R852" i="1" s="1"/>
  <c r="T851" i="1"/>
  <c r="R851" i="1" s="1"/>
  <c r="T850" i="1"/>
  <c r="R850" i="1" s="1"/>
  <c r="T849" i="1"/>
  <c r="R849" i="1" s="1"/>
  <c r="T848" i="1"/>
  <c r="R848" i="1" s="1"/>
  <c r="T847" i="1"/>
  <c r="R847" i="1" s="1"/>
  <c r="T846" i="1"/>
  <c r="R846" i="1" s="1"/>
  <c r="T845" i="1"/>
  <c r="R845" i="1" s="1"/>
  <c r="T844" i="1"/>
  <c r="R844" i="1" s="1"/>
  <c r="T843" i="1"/>
  <c r="R843" i="1" s="1"/>
  <c r="T842" i="1"/>
  <c r="R842" i="1" s="1"/>
  <c r="T841" i="1"/>
  <c r="R841" i="1" s="1"/>
  <c r="T840" i="1"/>
  <c r="R840" i="1" s="1"/>
  <c r="T839" i="1"/>
  <c r="R839" i="1" s="1"/>
  <c r="T838" i="1"/>
  <c r="R838" i="1" s="1"/>
  <c r="T837" i="1"/>
  <c r="R837" i="1" s="1"/>
  <c r="T836" i="1"/>
  <c r="R836" i="1" s="1"/>
  <c r="T835" i="1"/>
  <c r="R835" i="1" s="1"/>
  <c r="T834" i="1"/>
  <c r="R834" i="1" s="1"/>
  <c r="T833" i="1"/>
  <c r="R833" i="1" s="1"/>
  <c r="T832" i="1"/>
  <c r="R832" i="1" s="1"/>
  <c r="T831" i="1"/>
  <c r="R831" i="1" s="1"/>
  <c r="T830" i="1"/>
  <c r="R830" i="1" s="1"/>
  <c r="T829" i="1"/>
  <c r="R829" i="1" s="1"/>
  <c r="T828" i="1"/>
  <c r="R828" i="1" s="1"/>
  <c r="T827" i="1"/>
  <c r="R827" i="1" s="1"/>
  <c r="T826" i="1"/>
  <c r="R826" i="1" s="1"/>
  <c r="T825" i="1"/>
  <c r="R825" i="1" s="1"/>
  <c r="T824" i="1"/>
  <c r="R824" i="1" s="1"/>
  <c r="T823" i="1"/>
  <c r="R823" i="1" s="1"/>
  <c r="T822" i="1"/>
  <c r="R822" i="1" s="1"/>
  <c r="T821" i="1"/>
  <c r="R821" i="1" s="1"/>
  <c r="T820" i="1"/>
  <c r="R820" i="1" s="1"/>
  <c r="T819" i="1"/>
  <c r="R819" i="1" s="1"/>
  <c r="T818" i="1"/>
  <c r="R818" i="1" s="1"/>
  <c r="T817" i="1"/>
  <c r="R817" i="1" s="1"/>
  <c r="T816" i="1"/>
  <c r="R816" i="1" s="1"/>
  <c r="T815" i="1"/>
  <c r="R815" i="1" s="1"/>
  <c r="T814" i="1"/>
  <c r="R814" i="1" s="1"/>
  <c r="T813" i="1"/>
  <c r="R813" i="1" s="1"/>
  <c r="T812" i="1"/>
  <c r="R812" i="1" s="1"/>
  <c r="T811" i="1"/>
  <c r="R811" i="1" s="1"/>
  <c r="T810" i="1"/>
  <c r="R810" i="1" s="1"/>
  <c r="T809" i="1"/>
  <c r="R809" i="1" s="1"/>
  <c r="T808" i="1"/>
  <c r="R808" i="1" s="1"/>
  <c r="T807" i="1"/>
  <c r="R807" i="1" s="1"/>
  <c r="T806" i="1"/>
  <c r="R806" i="1" s="1"/>
  <c r="T805" i="1"/>
  <c r="R805" i="1" s="1"/>
  <c r="T804" i="1"/>
  <c r="R804" i="1" s="1"/>
  <c r="T803" i="1"/>
  <c r="R803" i="1" s="1"/>
  <c r="T802" i="1"/>
  <c r="R802" i="1" s="1"/>
  <c r="T801" i="1"/>
  <c r="R801" i="1" s="1"/>
  <c r="T800" i="1"/>
  <c r="R800" i="1" s="1"/>
  <c r="T799" i="1"/>
  <c r="R799" i="1" s="1"/>
  <c r="T798" i="1"/>
  <c r="R798" i="1" s="1"/>
  <c r="T797" i="1"/>
  <c r="R797" i="1" s="1"/>
  <c r="T796" i="1"/>
  <c r="R796" i="1" s="1"/>
  <c r="T795" i="1"/>
  <c r="R795" i="1" s="1"/>
  <c r="T794" i="1"/>
  <c r="R794" i="1" s="1"/>
  <c r="T793" i="1"/>
  <c r="R793" i="1" s="1"/>
  <c r="T792" i="1"/>
  <c r="R792" i="1" s="1"/>
  <c r="T791" i="1"/>
  <c r="R791" i="1" s="1"/>
  <c r="T790" i="1"/>
  <c r="R790" i="1" s="1"/>
  <c r="T789" i="1"/>
  <c r="R789" i="1" s="1"/>
  <c r="T788" i="1"/>
  <c r="R788" i="1" s="1"/>
  <c r="T787" i="1"/>
  <c r="R787" i="1" s="1"/>
  <c r="T786" i="1"/>
  <c r="R786" i="1" s="1"/>
  <c r="T785" i="1"/>
  <c r="R785" i="1" s="1"/>
  <c r="T784" i="1"/>
  <c r="R784" i="1" s="1"/>
  <c r="T783" i="1"/>
  <c r="R783" i="1" s="1"/>
  <c r="T782" i="1"/>
  <c r="R782" i="1" s="1"/>
  <c r="T781" i="1"/>
  <c r="R781" i="1" s="1"/>
  <c r="T780" i="1"/>
  <c r="R780" i="1" s="1"/>
  <c r="T779" i="1"/>
  <c r="R779" i="1" s="1"/>
  <c r="T778" i="1"/>
  <c r="R778" i="1" s="1"/>
  <c r="T777" i="1"/>
  <c r="R777" i="1" s="1"/>
  <c r="T776" i="1"/>
  <c r="R776" i="1" s="1"/>
  <c r="T775" i="1"/>
  <c r="R775" i="1" s="1"/>
  <c r="T774" i="1"/>
  <c r="R774" i="1" s="1"/>
  <c r="T773" i="1"/>
  <c r="R773" i="1" s="1"/>
  <c r="T772" i="1"/>
  <c r="R772" i="1" s="1"/>
  <c r="T771" i="1"/>
  <c r="R771" i="1" s="1"/>
  <c r="T770" i="1"/>
  <c r="R770" i="1" s="1"/>
  <c r="T769" i="1"/>
  <c r="R769" i="1" s="1"/>
  <c r="T768" i="1"/>
  <c r="R768" i="1" s="1"/>
  <c r="T767" i="1"/>
  <c r="R767" i="1" s="1"/>
  <c r="T766" i="1"/>
  <c r="R766" i="1" s="1"/>
  <c r="T765" i="1"/>
  <c r="R765" i="1" s="1"/>
  <c r="T764" i="1"/>
  <c r="R764" i="1" s="1"/>
  <c r="T763" i="1"/>
  <c r="R763" i="1" s="1"/>
  <c r="T762" i="1"/>
  <c r="R762" i="1" s="1"/>
  <c r="T761" i="1"/>
  <c r="R761" i="1" s="1"/>
  <c r="T760" i="1"/>
  <c r="R760" i="1" s="1"/>
  <c r="T759" i="1"/>
  <c r="R759" i="1" s="1"/>
  <c r="T758" i="1"/>
  <c r="R758" i="1" s="1"/>
  <c r="T757" i="1"/>
  <c r="R757" i="1" s="1"/>
  <c r="T756" i="1"/>
  <c r="R756" i="1" s="1"/>
  <c r="T755" i="1"/>
  <c r="R755" i="1" s="1"/>
  <c r="T754" i="1"/>
  <c r="R754" i="1" s="1"/>
  <c r="T753" i="1"/>
  <c r="R753" i="1" s="1"/>
  <c r="T752" i="1"/>
  <c r="R752" i="1" s="1"/>
  <c r="T751" i="1"/>
  <c r="R751" i="1" s="1"/>
  <c r="T750" i="1"/>
  <c r="R750" i="1" s="1"/>
  <c r="T749" i="1"/>
  <c r="R749" i="1" s="1"/>
  <c r="T748" i="1"/>
  <c r="R748" i="1" s="1"/>
  <c r="T747" i="1"/>
  <c r="R747" i="1" s="1"/>
  <c r="T746" i="1"/>
  <c r="R746" i="1" s="1"/>
  <c r="T745" i="1"/>
  <c r="R745" i="1" s="1"/>
  <c r="T744" i="1"/>
  <c r="R744" i="1" s="1"/>
  <c r="T743" i="1"/>
  <c r="R743" i="1" s="1"/>
  <c r="T742" i="1"/>
  <c r="R742" i="1" s="1"/>
  <c r="T741" i="1"/>
  <c r="R741" i="1" s="1"/>
  <c r="T740" i="1"/>
  <c r="R740" i="1" s="1"/>
  <c r="T739" i="1"/>
  <c r="R739" i="1" s="1"/>
  <c r="T738" i="1"/>
  <c r="R738" i="1" s="1"/>
  <c r="T737" i="1"/>
  <c r="R737" i="1" s="1"/>
  <c r="T736" i="1"/>
  <c r="R736" i="1" s="1"/>
  <c r="T735" i="1"/>
  <c r="R735" i="1" s="1"/>
  <c r="T734" i="1"/>
  <c r="R734" i="1" s="1"/>
  <c r="T733" i="1"/>
  <c r="R733" i="1" s="1"/>
  <c r="T732" i="1"/>
  <c r="R732" i="1" s="1"/>
  <c r="T731" i="1"/>
  <c r="R731" i="1" s="1"/>
  <c r="T730" i="1"/>
  <c r="R730" i="1" s="1"/>
  <c r="T729" i="1"/>
  <c r="R729" i="1" s="1"/>
  <c r="T728" i="1"/>
  <c r="R728" i="1" s="1"/>
  <c r="T727" i="1"/>
  <c r="R727" i="1" s="1"/>
  <c r="T726" i="1"/>
  <c r="R726" i="1" s="1"/>
  <c r="T725" i="1"/>
  <c r="R725" i="1" s="1"/>
  <c r="T724" i="1"/>
  <c r="R724" i="1" s="1"/>
  <c r="T723" i="1"/>
  <c r="R723" i="1" s="1"/>
  <c r="T722" i="1"/>
  <c r="R722" i="1" s="1"/>
  <c r="T721" i="1"/>
  <c r="R721" i="1" s="1"/>
  <c r="T720" i="1"/>
  <c r="R720" i="1" s="1"/>
  <c r="T719" i="1"/>
  <c r="R719" i="1" s="1"/>
  <c r="T718" i="1"/>
  <c r="R718" i="1" s="1"/>
  <c r="T717" i="1"/>
  <c r="R717" i="1" s="1"/>
  <c r="T716" i="1"/>
  <c r="R716" i="1" s="1"/>
  <c r="T715" i="1"/>
  <c r="R715" i="1" s="1"/>
  <c r="T714" i="1"/>
  <c r="R714" i="1" s="1"/>
  <c r="T713" i="1"/>
  <c r="R713" i="1" s="1"/>
  <c r="T712" i="1"/>
  <c r="R712" i="1" s="1"/>
  <c r="T711" i="1"/>
  <c r="R711" i="1" s="1"/>
  <c r="T710" i="1"/>
  <c r="R710" i="1" s="1"/>
  <c r="T709" i="1"/>
  <c r="R709" i="1" s="1"/>
  <c r="T708" i="1"/>
  <c r="R708" i="1" s="1"/>
  <c r="T707" i="1"/>
  <c r="R707" i="1" s="1"/>
  <c r="T706" i="1"/>
  <c r="R706" i="1" s="1"/>
  <c r="T705" i="1"/>
  <c r="R705" i="1" s="1"/>
  <c r="T704" i="1"/>
  <c r="R704" i="1" s="1"/>
  <c r="T703" i="1"/>
  <c r="R703" i="1" s="1"/>
  <c r="T702" i="1"/>
  <c r="R702" i="1" s="1"/>
  <c r="T701" i="1"/>
  <c r="R701" i="1" s="1"/>
  <c r="T700" i="1"/>
  <c r="R700" i="1" s="1"/>
  <c r="T699" i="1"/>
  <c r="R699" i="1" s="1"/>
  <c r="T698" i="1"/>
  <c r="R698" i="1" s="1"/>
  <c r="T697" i="1"/>
  <c r="R697" i="1" s="1"/>
  <c r="T696" i="1"/>
  <c r="R696" i="1" s="1"/>
  <c r="T695" i="1"/>
  <c r="R695" i="1" s="1"/>
  <c r="T694" i="1"/>
  <c r="R694" i="1" s="1"/>
  <c r="T693" i="1"/>
  <c r="R693" i="1" s="1"/>
  <c r="T692" i="1"/>
  <c r="R692" i="1" s="1"/>
  <c r="T691" i="1"/>
  <c r="R691" i="1" s="1"/>
  <c r="T690" i="1"/>
  <c r="R690" i="1" s="1"/>
  <c r="T689" i="1"/>
  <c r="R689" i="1" s="1"/>
  <c r="T688" i="1"/>
  <c r="R688" i="1" s="1"/>
  <c r="T687" i="1"/>
  <c r="R687" i="1" s="1"/>
  <c r="T686" i="1"/>
  <c r="R686" i="1" s="1"/>
  <c r="T685" i="1"/>
  <c r="R685" i="1" s="1"/>
  <c r="T684" i="1"/>
  <c r="R684" i="1" s="1"/>
  <c r="T683" i="1"/>
  <c r="R683" i="1" s="1"/>
  <c r="T682" i="1"/>
  <c r="R682" i="1" s="1"/>
  <c r="T681" i="1"/>
  <c r="R681" i="1" s="1"/>
  <c r="T680" i="1"/>
  <c r="R680" i="1" s="1"/>
  <c r="T679" i="1"/>
  <c r="R679" i="1" s="1"/>
  <c r="T678" i="1"/>
  <c r="R678" i="1" s="1"/>
  <c r="T677" i="1"/>
  <c r="R677" i="1" s="1"/>
  <c r="T676" i="1"/>
  <c r="R676" i="1" s="1"/>
  <c r="T675" i="1"/>
  <c r="R675" i="1" s="1"/>
  <c r="T674" i="1"/>
  <c r="R674" i="1" s="1"/>
  <c r="T673" i="1"/>
  <c r="R673" i="1" s="1"/>
  <c r="T672" i="1"/>
  <c r="R672" i="1" s="1"/>
  <c r="T671" i="1"/>
  <c r="R671" i="1" s="1"/>
  <c r="T670" i="1"/>
  <c r="R670" i="1" s="1"/>
  <c r="T669" i="1"/>
  <c r="R669" i="1" s="1"/>
  <c r="T668" i="1"/>
  <c r="R668" i="1" s="1"/>
  <c r="T667" i="1"/>
  <c r="R667" i="1" s="1"/>
  <c r="T666" i="1"/>
  <c r="R666" i="1" s="1"/>
  <c r="T665" i="1"/>
  <c r="R665" i="1" s="1"/>
  <c r="T664" i="1"/>
  <c r="R664" i="1" s="1"/>
  <c r="T663" i="1"/>
  <c r="R663" i="1" s="1"/>
  <c r="T662" i="1"/>
  <c r="R662" i="1" s="1"/>
  <c r="T661" i="1"/>
  <c r="R661" i="1" s="1"/>
  <c r="T660" i="1"/>
  <c r="R660" i="1" s="1"/>
  <c r="T659" i="1"/>
  <c r="R659" i="1" s="1"/>
  <c r="T658" i="1"/>
  <c r="R658" i="1" s="1"/>
  <c r="T657" i="1"/>
  <c r="R657" i="1" s="1"/>
  <c r="T656" i="1"/>
  <c r="R656" i="1" s="1"/>
  <c r="T655" i="1"/>
  <c r="R655" i="1" s="1"/>
  <c r="T654" i="1"/>
  <c r="R654" i="1" s="1"/>
  <c r="T653" i="1"/>
  <c r="R653" i="1" s="1"/>
  <c r="T652" i="1"/>
  <c r="R652" i="1" s="1"/>
  <c r="T651" i="1"/>
  <c r="R651" i="1" s="1"/>
  <c r="T650" i="1"/>
  <c r="R650" i="1" s="1"/>
  <c r="T649" i="1"/>
  <c r="R649" i="1" s="1"/>
  <c r="T648" i="1"/>
  <c r="R648" i="1" s="1"/>
  <c r="T647" i="1"/>
  <c r="R647" i="1" s="1"/>
  <c r="T646" i="1"/>
  <c r="R646" i="1" s="1"/>
  <c r="T645" i="1"/>
  <c r="R645" i="1" s="1"/>
  <c r="T644" i="1"/>
  <c r="R644" i="1" s="1"/>
  <c r="T643" i="1"/>
  <c r="R643" i="1" s="1"/>
  <c r="T642" i="1"/>
  <c r="R642" i="1" s="1"/>
  <c r="T641" i="1"/>
  <c r="R641" i="1" s="1"/>
  <c r="T640" i="1"/>
  <c r="R640" i="1" s="1"/>
  <c r="T639" i="1"/>
  <c r="R639" i="1" s="1"/>
  <c r="T638" i="1"/>
  <c r="R638" i="1" s="1"/>
  <c r="T637" i="1"/>
  <c r="R637" i="1" s="1"/>
  <c r="T636" i="1"/>
  <c r="R636" i="1" s="1"/>
  <c r="T635" i="1"/>
  <c r="R635" i="1" s="1"/>
  <c r="T634" i="1"/>
  <c r="R634" i="1" s="1"/>
  <c r="T633" i="1"/>
  <c r="R633" i="1" s="1"/>
  <c r="T632" i="1"/>
  <c r="R632" i="1" s="1"/>
  <c r="T631" i="1"/>
  <c r="R631" i="1" s="1"/>
  <c r="T630" i="1"/>
  <c r="R630" i="1" s="1"/>
  <c r="T629" i="1"/>
  <c r="R629" i="1" s="1"/>
  <c r="T628" i="1"/>
  <c r="R628" i="1" s="1"/>
  <c r="T627" i="1"/>
  <c r="R627" i="1" s="1"/>
  <c r="T626" i="1"/>
  <c r="R626" i="1" s="1"/>
  <c r="T625" i="1"/>
  <c r="R625" i="1" s="1"/>
  <c r="T624" i="1"/>
  <c r="R624" i="1" s="1"/>
  <c r="T623" i="1"/>
  <c r="R623" i="1" s="1"/>
  <c r="T622" i="1"/>
  <c r="R622" i="1" s="1"/>
  <c r="T621" i="1"/>
  <c r="R621" i="1" s="1"/>
  <c r="T620" i="1"/>
  <c r="R620" i="1" s="1"/>
  <c r="T619" i="1"/>
  <c r="R619" i="1" s="1"/>
  <c r="T618" i="1"/>
  <c r="R618" i="1" s="1"/>
  <c r="T617" i="1"/>
  <c r="R617" i="1" s="1"/>
  <c r="T616" i="1"/>
  <c r="R616" i="1" s="1"/>
  <c r="T615" i="1"/>
  <c r="R615" i="1" s="1"/>
  <c r="T614" i="1"/>
  <c r="R614" i="1" s="1"/>
  <c r="T613" i="1"/>
  <c r="R613" i="1" s="1"/>
  <c r="T612" i="1"/>
  <c r="R612" i="1" s="1"/>
  <c r="T611" i="1"/>
  <c r="R611" i="1" s="1"/>
  <c r="T610" i="1"/>
  <c r="R610" i="1" s="1"/>
  <c r="T609" i="1"/>
  <c r="R609" i="1" s="1"/>
  <c r="T608" i="1"/>
  <c r="R608" i="1" s="1"/>
  <c r="T607" i="1"/>
  <c r="R607" i="1" s="1"/>
  <c r="T606" i="1"/>
  <c r="R606" i="1" s="1"/>
  <c r="T605" i="1"/>
  <c r="R605" i="1" s="1"/>
  <c r="T604" i="1"/>
  <c r="R604" i="1" s="1"/>
  <c r="T603" i="1"/>
  <c r="R603" i="1" s="1"/>
  <c r="T602" i="1"/>
  <c r="R602" i="1" s="1"/>
  <c r="T601" i="1"/>
  <c r="R601" i="1" s="1"/>
  <c r="T600" i="1"/>
  <c r="R600" i="1" s="1"/>
  <c r="T599" i="1"/>
  <c r="R599" i="1" s="1"/>
  <c r="T598" i="1"/>
  <c r="R598" i="1" s="1"/>
  <c r="T597" i="1"/>
  <c r="R597" i="1" s="1"/>
  <c r="T596" i="1"/>
  <c r="R596" i="1" s="1"/>
  <c r="T595" i="1"/>
  <c r="R595" i="1" s="1"/>
  <c r="T594" i="1"/>
  <c r="R594" i="1" s="1"/>
  <c r="T593" i="1"/>
  <c r="R593" i="1" s="1"/>
  <c r="T592" i="1"/>
  <c r="R592" i="1" s="1"/>
  <c r="T591" i="1"/>
  <c r="R591" i="1" s="1"/>
  <c r="T590" i="1"/>
  <c r="R590" i="1" s="1"/>
  <c r="T589" i="1"/>
  <c r="R589" i="1" s="1"/>
  <c r="T588" i="1"/>
  <c r="R588" i="1" s="1"/>
  <c r="T587" i="1"/>
  <c r="R587" i="1" s="1"/>
  <c r="T586" i="1"/>
  <c r="R586" i="1" s="1"/>
  <c r="T585" i="1"/>
  <c r="R585" i="1" s="1"/>
  <c r="T584" i="1"/>
  <c r="R584" i="1" s="1"/>
  <c r="T583" i="1"/>
  <c r="R583" i="1" s="1"/>
  <c r="T582" i="1"/>
  <c r="R582" i="1" s="1"/>
  <c r="T581" i="1"/>
  <c r="R581" i="1" s="1"/>
  <c r="T580" i="1"/>
  <c r="R580" i="1" s="1"/>
  <c r="T579" i="1"/>
  <c r="R579" i="1" s="1"/>
  <c r="T578" i="1"/>
  <c r="R578" i="1" s="1"/>
  <c r="T577" i="1"/>
  <c r="R577" i="1" s="1"/>
  <c r="T576" i="1"/>
  <c r="R576" i="1" s="1"/>
  <c r="T575" i="1"/>
  <c r="R575" i="1" s="1"/>
  <c r="T574" i="1"/>
  <c r="R574" i="1" s="1"/>
  <c r="T573" i="1"/>
  <c r="R573" i="1" s="1"/>
  <c r="T572" i="1"/>
  <c r="R572" i="1" s="1"/>
  <c r="T571" i="1"/>
  <c r="R571" i="1" s="1"/>
  <c r="T570" i="1"/>
  <c r="R570" i="1" s="1"/>
  <c r="T569" i="1"/>
  <c r="R569" i="1" s="1"/>
  <c r="T568" i="1"/>
  <c r="R568" i="1" s="1"/>
  <c r="T567" i="1"/>
  <c r="R567" i="1" s="1"/>
  <c r="T566" i="1"/>
  <c r="R566" i="1" s="1"/>
  <c r="T565" i="1"/>
  <c r="R565" i="1" s="1"/>
  <c r="T564" i="1"/>
  <c r="R564" i="1" s="1"/>
  <c r="T563" i="1"/>
  <c r="R563" i="1" s="1"/>
  <c r="T562" i="1"/>
  <c r="R562" i="1" s="1"/>
  <c r="T561" i="1"/>
  <c r="R561" i="1" s="1"/>
  <c r="T560" i="1"/>
  <c r="R560" i="1" s="1"/>
  <c r="T559" i="1"/>
  <c r="R559" i="1" s="1"/>
  <c r="T558" i="1"/>
  <c r="R558" i="1" s="1"/>
  <c r="T557" i="1"/>
  <c r="R557" i="1" s="1"/>
  <c r="T556" i="1"/>
  <c r="R556" i="1" s="1"/>
  <c r="T555" i="1"/>
  <c r="R555" i="1" s="1"/>
  <c r="T554" i="1"/>
  <c r="R554" i="1" s="1"/>
  <c r="T553" i="1"/>
  <c r="R553" i="1" s="1"/>
  <c r="T552" i="1"/>
  <c r="R552" i="1" s="1"/>
  <c r="T551" i="1"/>
  <c r="R551" i="1" s="1"/>
  <c r="T550" i="1"/>
  <c r="R550" i="1" s="1"/>
  <c r="T549" i="1"/>
  <c r="R549" i="1" s="1"/>
  <c r="T548" i="1"/>
  <c r="R548" i="1" s="1"/>
  <c r="T547" i="1"/>
  <c r="R547" i="1" s="1"/>
  <c r="T546" i="1"/>
  <c r="R546" i="1" s="1"/>
  <c r="T545" i="1"/>
  <c r="R545" i="1" s="1"/>
  <c r="T544" i="1"/>
  <c r="R544" i="1" s="1"/>
  <c r="T543" i="1"/>
  <c r="R543" i="1" s="1"/>
  <c r="T542" i="1"/>
  <c r="R542" i="1" s="1"/>
  <c r="T541" i="1"/>
  <c r="R541" i="1" s="1"/>
  <c r="T540" i="1"/>
  <c r="R540" i="1" s="1"/>
  <c r="T539" i="1"/>
  <c r="R539" i="1" s="1"/>
  <c r="T538" i="1"/>
  <c r="R538" i="1" s="1"/>
  <c r="T537" i="1"/>
  <c r="R537" i="1" s="1"/>
  <c r="T536" i="1"/>
  <c r="R536" i="1" s="1"/>
  <c r="T535" i="1"/>
  <c r="R535" i="1" s="1"/>
  <c r="T534" i="1"/>
  <c r="R534" i="1" s="1"/>
  <c r="T533" i="1"/>
  <c r="R533" i="1" s="1"/>
  <c r="T532" i="1"/>
  <c r="R532" i="1" s="1"/>
  <c r="T531" i="1"/>
  <c r="R531" i="1" s="1"/>
  <c r="T530" i="1"/>
  <c r="R530" i="1" s="1"/>
  <c r="T529" i="1"/>
  <c r="R529" i="1" s="1"/>
  <c r="T528" i="1"/>
  <c r="R528" i="1" s="1"/>
  <c r="T527" i="1"/>
  <c r="R527" i="1" s="1"/>
  <c r="T526" i="1"/>
  <c r="R526" i="1" s="1"/>
  <c r="T525" i="1"/>
  <c r="R525" i="1" s="1"/>
  <c r="T524" i="1"/>
  <c r="R524" i="1" s="1"/>
  <c r="T523" i="1"/>
  <c r="R523" i="1" s="1"/>
  <c r="T522" i="1"/>
  <c r="R522" i="1" s="1"/>
  <c r="T521" i="1"/>
  <c r="R521" i="1" s="1"/>
  <c r="T520" i="1"/>
  <c r="R520" i="1" s="1"/>
  <c r="T519" i="1"/>
  <c r="R519" i="1" s="1"/>
  <c r="T518" i="1"/>
  <c r="R518" i="1" s="1"/>
  <c r="T517" i="1"/>
  <c r="R517" i="1" s="1"/>
  <c r="T516" i="1"/>
  <c r="R516" i="1" s="1"/>
  <c r="T515" i="1"/>
  <c r="R515" i="1" s="1"/>
  <c r="T514" i="1"/>
  <c r="R514" i="1" s="1"/>
  <c r="T513" i="1"/>
  <c r="R513" i="1" s="1"/>
  <c r="T512" i="1"/>
  <c r="R512" i="1" s="1"/>
  <c r="T511" i="1"/>
  <c r="R511" i="1" s="1"/>
  <c r="T510" i="1"/>
  <c r="R510" i="1" s="1"/>
  <c r="T509" i="1"/>
  <c r="R509" i="1" s="1"/>
  <c r="T508" i="1"/>
  <c r="R508" i="1" s="1"/>
  <c r="T507" i="1"/>
  <c r="R507" i="1" s="1"/>
  <c r="T506" i="1"/>
  <c r="R506" i="1" s="1"/>
  <c r="T505" i="1"/>
  <c r="R505" i="1" s="1"/>
  <c r="T504" i="1"/>
  <c r="R504" i="1" s="1"/>
  <c r="T503" i="1"/>
  <c r="R503" i="1" s="1"/>
  <c r="T502" i="1"/>
  <c r="R502" i="1" s="1"/>
  <c r="T501" i="1"/>
  <c r="R501" i="1" s="1"/>
  <c r="T500" i="1"/>
  <c r="R500" i="1" s="1"/>
  <c r="T499" i="1"/>
  <c r="R499" i="1" s="1"/>
  <c r="T498" i="1"/>
  <c r="R498" i="1" s="1"/>
  <c r="T497" i="1"/>
  <c r="R497" i="1" s="1"/>
  <c r="T496" i="1"/>
  <c r="R496" i="1" s="1"/>
  <c r="T495" i="1"/>
  <c r="R495" i="1" s="1"/>
  <c r="T494" i="1"/>
  <c r="R494" i="1" s="1"/>
  <c r="T493" i="1"/>
  <c r="R493" i="1" s="1"/>
  <c r="T492" i="1"/>
  <c r="R492" i="1" s="1"/>
  <c r="T491" i="1"/>
  <c r="R491" i="1" s="1"/>
  <c r="T490" i="1"/>
  <c r="R490" i="1" s="1"/>
  <c r="T489" i="1"/>
  <c r="R489" i="1" s="1"/>
  <c r="T488" i="1"/>
  <c r="R488" i="1" s="1"/>
  <c r="T487" i="1"/>
  <c r="R487" i="1" s="1"/>
  <c r="T486" i="1"/>
  <c r="R486" i="1" s="1"/>
  <c r="T485" i="1"/>
  <c r="R485" i="1" s="1"/>
  <c r="T484" i="1"/>
  <c r="R484" i="1" s="1"/>
  <c r="T483" i="1"/>
  <c r="R483" i="1" s="1"/>
  <c r="T482" i="1"/>
  <c r="R482" i="1" s="1"/>
  <c r="T481" i="1"/>
  <c r="R481" i="1" s="1"/>
  <c r="T480" i="1"/>
  <c r="R480" i="1" s="1"/>
  <c r="T479" i="1"/>
  <c r="R479" i="1" s="1"/>
  <c r="T478" i="1"/>
  <c r="R478" i="1" s="1"/>
  <c r="T477" i="1"/>
  <c r="R477" i="1" s="1"/>
  <c r="T476" i="1"/>
  <c r="R476" i="1" s="1"/>
  <c r="T475" i="1"/>
  <c r="R475" i="1" s="1"/>
  <c r="T474" i="1"/>
  <c r="R474" i="1" s="1"/>
  <c r="T473" i="1"/>
  <c r="R473" i="1" s="1"/>
  <c r="T472" i="1"/>
  <c r="R472" i="1" s="1"/>
  <c r="T471" i="1"/>
  <c r="R471" i="1" s="1"/>
  <c r="T470" i="1"/>
  <c r="R470" i="1" s="1"/>
  <c r="T469" i="1"/>
  <c r="R469" i="1" s="1"/>
  <c r="T468" i="1"/>
  <c r="R468" i="1" s="1"/>
  <c r="T467" i="1"/>
  <c r="R467" i="1" s="1"/>
  <c r="T466" i="1"/>
  <c r="R466" i="1" s="1"/>
  <c r="T465" i="1"/>
  <c r="R465" i="1" s="1"/>
  <c r="T464" i="1"/>
  <c r="R464" i="1" s="1"/>
  <c r="T463" i="1"/>
  <c r="R463" i="1" s="1"/>
  <c r="T462" i="1"/>
  <c r="R462" i="1" s="1"/>
  <c r="T461" i="1"/>
  <c r="R461" i="1" s="1"/>
  <c r="T460" i="1"/>
  <c r="R460" i="1" s="1"/>
  <c r="T459" i="1"/>
  <c r="R459" i="1" s="1"/>
  <c r="T458" i="1"/>
  <c r="R458" i="1" s="1"/>
  <c r="T457" i="1"/>
  <c r="R457" i="1" s="1"/>
  <c r="T456" i="1"/>
  <c r="R456" i="1" s="1"/>
  <c r="T455" i="1"/>
  <c r="R455" i="1" s="1"/>
  <c r="T454" i="1"/>
  <c r="R454" i="1" s="1"/>
  <c r="T453" i="1"/>
  <c r="R453" i="1" s="1"/>
  <c r="T452" i="1"/>
  <c r="R452" i="1" s="1"/>
  <c r="T451" i="1"/>
  <c r="R451" i="1" s="1"/>
  <c r="T450" i="1"/>
  <c r="R450" i="1" s="1"/>
  <c r="T449" i="1"/>
  <c r="R449" i="1" s="1"/>
  <c r="T448" i="1"/>
  <c r="R448" i="1" s="1"/>
  <c r="T447" i="1"/>
  <c r="R447" i="1" s="1"/>
  <c r="T446" i="1"/>
  <c r="R446" i="1" s="1"/>
  <c r="T445" i="1"/>
  <c r="R445" i="1" s="1"/>
  <c r="T444" i="1"/>
  <c r="R444" i="1" s="1"/>
  <c r="T443" i="1"/>
  <c r="R443" i="1" s="1"/>
  <c r="T442" i="1"/>
  <c r="R442" i="1" s="1"/>
  <c r="T441" i="1"/>
  <c r="R441" i="1" s="1"/>
  <c r="T440" i="1"/>
  <c r="R440" i="1" s="1"/>
  <c r="T439" i="1"/>
  <c r="R439" i="1" s="1"/>
  <c r="T438" i="1"/>
  <c r="R438" i="1" s="1"/>
  <c r="T437" i="1"/>
  <c r="R437" i="1" s="1"/>
  <c r="T436" i="1"/>
  <c r="R436" i="1" s="1"/>
  <c r="T435" i="1"/>
  <c r="R435" i="1" s="1"/>
  <c r="T434" i="1"/>
  <c r="R434" i="1" s="1"/>
  <c r="T433" i="1"/>
  <c r="R433" i="1" s="1"/>
  <c r="T432" i="1"/>
  <c r="R432" i="1" s="1"/>
  <c r="T431" i="1"/>
  <c r="R431" i="1" s="1"/>
  <c r="T430" i="1"/>
  <c r="R430" i="1" s="1"/>
  <c r="T429" i="1"/>
  <c r="R429" i="1" s="1"/>
  <c r="T428" i="1"/>
  <c r="R428" i="1" s="1"/>
  <c r="T427" i="1"/>
  <c r="R427" i="1" s="1"/>
  <c r="T426" i="1"/>
  <c r="R426" i="1" s="1"/>
  <c r="T425" i="1"/>
  <c r="R425" i="1" s="1"/>
  <c r="T424" i="1"/>
  <c r="R424" i="1" s="1"/>
  <c r="T423" i="1"/>
  <c r="R423" i="1" s="1"/>
  <c r="T422" i="1"/>
  <c r="R422" i="1" s="1"/>
  <c r="T421" i="1"/>
  <c r="R421" i="1" s="1"/>
  <c r="T420" i="1"/>
  <c r="R420" i="1" s="1"/>
  <c r="T419" i="1"/>
  <c r="R419" i="1" s="1"/>
  <c r="T418" i="1"/>
  <c r="R418" i="1" s="1"/>
  <c r="T417" i="1"/>
  <c r="R417" i="1" s="1"/>
  <c r="T416" i="1"/>
  <c r="R416" i="1" s="1"/>
  <c r="T415" i="1"/>
  <c r="R415" i="1" s="1"/>
  <c r="T414" i="1"/>
  <c r="R414" i="1" s="1"/>
  <c r="T413" i="1"/>
  <c r="R413" i="1" s="1"/>
  <c r="T412" i="1"/>
  <c r="R412" i="1" s="1"/>
  <c r="T411" i="1"/>
  <c r="R411" i="1" s="1"/>
  <c r="T410" i="1"/>
  <c r="R410" i="1" s="1"/>
  <c r="T409" i="1"/>
  <c r="R409" i="1" s="1"/>
  <c r="T408" i="1"/>
  <c r="R408" i="1" s="1"/>
  <c r="T407" i="1"/>
  <c r="R407" i="1" s="1"/>
  <c r="T406" i="1"/>
  <c r="R406" i="1" s="1"/>
  <c r="T405" i="1"/>
  <c r="R405" i="1" s="1"/>
  <c r="T404" i="1"/>
  <c r="R404" i="1" s="1"/>
  <c r="T403" i="1"/>
  <c r="R403" i="1" s="1"/>
  <c r="T402" i="1"/>
  <c r="R402" i="1" s="1"/>
  <c r="T401" i="1"/>
  <c r="R401" i="1" s="1"/>
  <c r="T400" i="1"/>
  <c r="R400" i="1" s="1"/>
  <c r="T399" i="1"/>
  <c r="R399" i="1" s="1"/>
  <c r="T398" i="1"/>
  <c r="R398" i="1" s="1"/>
  <c r="T397" i="1"/>
  <c r="R397" i="1" s="1"/>
  <c r="T396" i="1"/>
  <c r="R396" i="1" s="1"/>
  <c r="T395" i="1"/>
  <c r="R395" i="1" s="1"/>
  <c r="T394" i="1"/>
  <c r="R394" i="1" s="1"/>
  <c r="T393" i="1"/>
  <c r="R393" i="1" s="1"/>
  <c r="T392" i="1"/>
  <c r="R392" i="1" s="1"/>
  <c r="T391" i="1"/>
  <c r="R391" i="1" s="1"/>
  <c r="T390" i="1"/>
  <c r="R390" i="1" s="1"/>
  <c r="T389" i="1"/>
  <c r="R389" i="1" s="1"/>
  <c r="T388" i="1"/>
  <c r="R388" i="1" s="1"/>
  <c r="T387" i="1"/>
  <c r="R387" i="1" s="1"/>
  <c r="T386" i="1"/>
  <c r="R386" i="1" s="1"/>
  <c r="T385" i="1"/>
  <c r="R385" i="1" s="1"/>
  <c r="T384" i="1"/>
  <c r="R384" i="1" s="1"/>
  <c r="T383" i="1"/>
  <c r="R383" i="1" s="1"/>
  <c r="T382" i="1"/>
  <c r="R382" i="1" s="1"/>
  <c r="T381" i="1"/>
  <c r="R381" i="1" s="1"/>
  <c r="T380" i="1"/>
  <c r="R380" i="1" s="1"/>
  <c r="T379" i="1"/>
  <c r="R379" i="1" s="1"/>
  <c r="T378" i="1"/>
  <c r="R378" i="1" s="1"/>
  <c r="T377" i="1"/>
  <c r="R377" i="1" s="1"/>
  <c r="T376" i="1"/>
  <c r="R376" i="1" s="1"/>
  <c r="T375" i="1"/>
  <c r="R375" i="1" s="1"/>
  <c r="T374" i="1"/>
  <c r="R374" i="1" s="1"/>
  <c r="T373" i="1"/>
  <c r="R373" i="1" s="1"/>
  <c r="T372" i="1"/>
  <c r="R372" i="1" s="1"/>
  <c r="T371" i="1"/>
  <c r="R371" i="1" s="1"/>
  <c r="T370" i="1"/>
  <c r="R370" i="1" s="1"/>
  <c r="T369" i="1"/>
  <c r="R369" i="1" s="1"/>
  <c r="T368" i="1"/>
  <c r="R368" i="1" s="1"/>
  <c r="T367" i="1"/>
  <c r="R367" i="1" s="1"/>
  <c r="T366" i="1"/>
  <c r="R366" i="1" s="1"/>
  <c r="T365" i="1"/>
  <c r="R365" i="1" s="1"/>
  <c r="T364" i="1"/>
  <c r="R364" i="1" s="1"/>
  <c r="T363" i="1"/>
  <c r="R363" i="1" s="1"/>
  <c r="T362" i="1"/>
  <c r="R362" i="1" s="1"/>
  <c r="T361" i="1"/>
  <c r="R361" i="1" s="1"/>
  <c r="T360" i="1"/>
  <c r="R360" i="1" s="1"/>
  <c r="T359" i="1"/>
  <c r="R359" i="1" s="1"/>
  <c r="T358" i="1"/>
  <c r="R358" i="1" s="1"/>
  <c r="T357" i="1"/>
  <c r="R357" i="1" s="1"/>
  <c r="T356" i="1"/>
  <c r="R356" i="1" s="1"/>
  <c r="T355" i="1"/>
  <c r="R355" i="1" s="1"/>
  <c r="T354" i="1"/>
  <c r="R354" i="1" s="1"/>
  <c r="T353" i="1"/>
  <c r="R353" i="1" s="1"/>
  <c r="T352" i="1"/>
  <c r="R352" i="1" s="1"/>
  <c r="T351" i="1"/>
  <c r="R351" i="1" s="1"/>
  <c r="T350" i="1"/>
  <c r="R350" i="1" s="1"/>
  <c r="T349" i="1"/>
  <c r="R349" i="1" s="1"/>
  <c r="T348" i="1"/>
  <c r="R348" i="1" s="1"/>
  <c r="T347" i="1"/>
  <c r="R347" i="1" s="1"/>
  <c r="T346" i="1"/>
  <c r="R346" i="1" s="1"/>
  <c r="T345" i="1"/>
  <c r="R345" i="1" s="1"/>
  <c r="T344" i="1"/>
  <c r="R344" i="1" s="1"/>
  <c r="T343" i="1"/>
  <c r="R343" i="1" s="1"/>
  <c r="T342" i="1"/>
  <c r="R342" i="1" s="1"/>
  <c r="T341" i="1"/>
  <c r="R341" i="1" s="1"/>
  <c r="T340" i="1"/>
  <c r="R340" i="1" s="1"/>
  <c r="T339" i="1"/>
  <c r="R339" i="1" s="1"/>
  <c r="T338" i="1"/>
  <c r="R338" i="1" s="1"/>
  <c r="T337" i="1"/>
  <c r="R337" i="1" s="1"/>
  <c r="T336" i="1"/>
  <c r="R336" i="1" s="1"/>
  <c r="T335" i="1"/>
  <c r="R335" i="1" s="1"/>
  <c r="T334" i="1"/>
  <c r="R334" i="1" s="1"/>
  <c r="T333" i="1"/>
  <c r="R333" i="1" s="1"/>
  <c r="T332" i="1"/>
  <c r="R332" i="1" s="1"/>
  <c r="T331" i="1"/>
  <c r="R331" i="1" s="1"/>
  <c r="T330" i="1"/>
  <c r="R330" i="1" s="1"/>
  <c r="T329" i="1"/>
  <c r="R329" i="1" s="1"/>
  <c r="T328" i="1"/>
  <c r="R328" i="1" s="1"/>
  <c r="T327" i="1"/>
  <c r="R327" i="1" s="1"/>
  <c r="T326" i="1"/>
  <c r="R326" i="1" s="1"/>
  <c r="T325" i="1"/>
  <c r="R325" i="1" s="1"/>
  <c r="T324" i="1"/>
  <c r="R324" i="1" s="1"/>
  <c r="T323" i="1"/>
  <c r="R323" i="1" s="1"/>
  <c r="T322" i="1"/>
  <c r="R322" i="1" s="1"/>
  <c r="T321" i="1"/>
  <c r="R321" i="1" s="1"/>
  <c r="T320" i="1"/>
  <c r="R320" i="1" s="1"/>
  <c r="T319" i="1"/>
  <c r="R319" i="1" s="1"/>
  <c r="T318" i="1"/>
  <c r="R318" i="1" s="1"/>
  <c r="T317" i="1"/>
  <c r="R317" i="1" s="1"/>
  <c r="T316" i="1"/>
  <c r="R316" i="1" s="1"/>
  <c r="T315" i="1"/>
  <c r="R315" i="1" s="1"/>
  <c r="T314" i="1"/>
  <c r="R314" i="1" s="1"/>
  <c r="T313" i="1"/>
  <c r="R313" i="1" s="1"/>
  <c r="T312" i="1"/>
  <c r="R312" i="1" s="1"/>
  <c r="T311" i="1"/>
  <c r="R311" i="1" s="1"/>
  <c r="T310" i="1"/>
  <c r="R310" i="1" s="1"/>
  <c r="T309" i="1"/>
  <c r="R309" i="1" s="1"/>
  <c r="T308" i="1"/>
  <c r="R308" i="1" s="1"/>
  <c r="T307" i="1"/>
  <c r="R307" i="1" s="1"/>
  <c r="T306" i="1"/>
  <c r="R306" i="1" s="1"/>
  <c r="T305" i="1"/>
  <c r="R305" i="1" s="1"/>
  <c r="T304" i="1"/>
  <c r="R304" i="1" s="1"/>
  <c r="T303" i="1"/>
  <c r="R303" i="1" s="1"/>
  <c r="T302" i="1"/>
  <c r="R302" i="1" s="1"/>
  <c r="T301" i="1"/>
  <c r="R301" i="1" s="1"/>
  <c r="T300" i="1"/>
  <c r="R300" i="1" s="1"/>
  <c r="T299" i="1"/>
  <c r="R299" i="1" s="1"/>
  <c r="T298" i="1"/>
  <c r="R298" i="1" s="1"/>
  <c r="T297" i="1"/>
  <c r="R297" i="1" s="1"/>
  <c r="T296" i="1"/>
  <c r="R296" i="1" s="1"/>
  <c r="T295" i="1"/>
  <c r="R295" i="1" s="1"/>
  <c r="T294" i="1"/>
  <c r="R294" i="1" s="1"/>
  <c r="T293" i="1"/>
  <c r="R293" i="1" s="1"/>
  <c r="T292" i="1"/>
  <c r="R292" i="1" s="1"/>
  <c r="T291" i="1"/>
  <c r="R291" i="1" s="1"/>
  <c r="T290" i="1"/>
  <c r="R290" i="1" s="1"/>
  <c r="T289" i="1"/>
  <c r="R289" i="1" s="1"/>
  <c r="T288" i="1"/>
  <c r="R288" i="1" s="1"/>
  <c r="T287" i="1"/>
  <c r="R287" i="1" s="1"/>
  <c r="T286" i="1"/>
  <c r="R286" i="1" s="1"/>
  <c r="T285" i="1"/>
  <c r="R285" i="1" s="1"/>
  <c r="T284" i="1"/>
  <c r="R284" i="1" s="1"/>
  <c r="T283" i="1"/>
  <c r="R283" i="1" s="1"/>
  <c r="T282" i="1"/>
  <c r="R282" i="1" s="1"/>
  <c r="T281" i="1"/>
  <c r="R281" i="1" s="1"/>
  <c r="T280" i="1"/>
  <c r="R280" i="1" s="1"/>
  <c r="T279" i="1"/>
  <c r="R279" i="1" s="1"/>
  <c r="T278" i="1"/>
  <c r="R278" i="1" s="1"/>
  <c r="T277" i="1"/>
  <c r="R277" i="1" s="1"/>
  <c r="T276" i="1"/>
  <c r="R276" i="1" s="1"/>
  <c r="T275" i="1"/>
  <c r="R275" i="1" s="1"/>
  <c r="T274" i="1"/>
  <c r="R274" i="1" s="1"/>
  <c r="T273" i="1"/>
  <c r="R273" i="1" s="1"/>
  <c r="T272" i="1"/>
  <c r="R272" i="1" s="1"/>
  <c r="T271" i="1"/>
  <c r="R271" i="1" s="1"/>
  <c r="T270" i="1"/>
  <c r="R270" i="1" s="1"/>
  <c r="T269" i="1"/>
  <c r="R269" i="1" s="1"/>
  <c r="T268" i="1"/>
  <c r="R268" i="1" s="1"/>
  <c r="T267" i="1"/>
  <c r="R267" i="1" s="1"/>
  <c r="T266" i="1"/>
  <c r="R266" i="1" s="1"/>
  <c r="T265" i="1"/>
  <c r="R265" i="1" s="1"/>
  <c r="T264" i="1"/>
  <c r="R264" i="1" s="1"/>
  <c r="T263" i="1"/>
  <c r="R263" i="1" s="1"/>
  <c r="T262" i="1"/>
  <c r="R262" i="1" s="1"/>
  <c r="T261" i="1"/>
  <c r="R261" i="1" s="1"/>
  <c r="T260" i="1"/>
  <c r="R260" i="1" s="1"/>
  <c r="T259" i="1"/>
  <c r="R259" i="1" s="1"/>
  <c r="T258" i="1"/>
  <c r="R258" i="1" s="1"/>
  <c r="T257" i="1"/>
  <c r="R257" i="1" s="1"/>
  <c r="T256" i="1"/>
  <c r="R256" i="1" s="1"/>
  <c r="T255" i="1"/>
  <c r="R255" i="1" s="1"/>
  <c r="T254" i="1"/>
  <c r="R254" i="1" s="1"/>
  <c r="T253" i="1"/>
  <c r="R253" i="1" s="1"/>
  <c r="T252" i="1"/>
  <c r="R252" i="1" s="1"/>
  <c r="T251" i="1"/>
  <c r="R251" i="1" s="1"/>
  <c r="T250" i="1"/>
  <c r="R250" i="1" s="1"/>
  <c r="T249" i="1"/>
  <c r="R249" i="1" s="1"/>
  <c r="T248" i="1"/>
  <c r="R248" i="1" s="1"/>
  <c r="T247" i="1"/>
  <c r="R247" i="1" s="1"/>
  <c r="T246" i="1"/>
  <c r="R246" i="1" s="1"/>
  <c r="T245" i="1"/>
  <c r="R245" i="1" s="1"/>
  <c r="T244" i="1"/>
  <c r="R244" i="1" s="1"/>
  <c r="T243" i="1"/>
  <c r="R243" i="1" s="1"/>
  <c r="T242" i="1"/>
  <c r="R242" i="1" s="1"/>
  <c r="T241" i="1"/>
  <c r="R241" i="1" s="1"/>
  <c r="T240" i="1"/>
  <c r="R240" i="1" s="1"/>
  <c r="T239" i="1"/>
  <c r="R239" i="1" s="1"/>
  <c r="T238" i="1"/>
  <c r="R238" i="1" s="1"/>
  <c r="T237" i="1"/>
  <c r="R237" i="1" s="1"/>
  <c r="T236" i="1"/>
  <c r="R236" i="1" s="1"/>
  <c r="T235" i="1"/>
  <c r="R235" i="1" s="1"/>
  <c r="T234" i="1"/>
  <c r="R234" i="1" s="1"/>
  <c r="T233" i="1"/>
  <c r="R233" i="1" s="1"/>
  <c r="T232" i="1"/>
  <c r="R232" i="1" s="1"/>
  <c r="T231" i="1"/>
  <c r="R231" i="1" s="1"/>
  <c r="T230" i="1"/>
  <c r="R230" i="1" s="1"/>
  <c r="T229" i="1"/>
  <c r="R229" i="1" s="1"/>
  <c r="T228" i="1"/>
  <c r="R228" i="1" s="1"/>
  <c r="T227" i="1"/>
  <c r="R227" i="1" s="1"/>
  <c r="T226" i="1"/>
  <c r="R226" i="1" s="1"/>
  <c r="T225" i="1"/>
  <c r="R225" i="1" s="1"/>
  <c r="T224" i="1"/>
  <c r="R224" i="1" s="1"/>
  <c r="T223" i="1"/>
  <c r="R223" i="1" s="1"/>
  <c r="T222" i="1"/>
  <c r="R222" i="1" s="1"/>
  <c r="T221" i="1"/>
  <c r="R221" i="1" s="1"/>
  <c r="T220" i="1"/>
  <c r="R220" i="1" s="1"/>
  <c r="T219" i="1"/>
  <c r="R219" i="1" s="1"/>
  <c r="T218" i="1"/>
  <c r="R218" i="1" s="1"/>
  <c r="T217" i="1"/>
  <c r="R217" i="1" s="1"/>
  <c r="T216" i="1"/>
  <c r="R216" i="1" s="1"/>
  <c r="T215" i="1"/>
  <c r="R215" i="1" s="1"/>
  <c r="T214" i="1"/>
  <c r="R214" i="1" s="1"/>
  <c r="T213" i="1"/>
  <c r="R213" i="1" s="1"/>
  <c r="T212" i="1"/>
  <c r="R212" i="1" s="1"/>
  <c r="T211" i="1"/>
  <c r="R211" i="1" s="1"/>
  <c r="T210" i="1"/>
  <c r="R210" i="1" s="1"/>
  <c r="T209" i="1"/>
  <c r="R209" i="1" s="1"/>
  <c r="T208" i="1"/>
  <c r="R208" i="1" s="1"/>
  <c r="T207" i="1"/>
  <c r="R207" i="1" s="1"/>
  <c r="T206" i="1"/>
  <c r="R206" i="1" s="1"/>
  <c r="T205" i="1"/>
  <c r="R205" i="1" s="1"/>
  <c r="T204" i="1"/>
  <c r="R204" i="1" s="1"/>
  <c r="T203" i="1"/>
  <c r="R203" i="1" s="1"/>
  <c r="T202" i="1"/>
  <c r="R202" i="1" s="1"/>
  <c r="T201" i="1"/>
  <c r="R201" i="1" s="1"/>
  <c r="T200" i="1"/>
  <c r="R200" i="1" s="1"/>
  <c r="T199" i="1"/>
  <c r="R199" i="1" s="1"/>
  <c r="T198" i="1"/>
  <c r="R198" i="1" s="1"/>
  <c r="T197" i="1"/>
  <c r="R197" i="1" s="1"/>
  <c r="T196" i="1"/>
  <c r="R196" i="1" s="1"/>
  <c r="T195" i="1"/>
  <c r="R195" i="1" s="1"/>
  <c r="T194" i="1"/>
  <c r="R194" i="1" s="1"/>
  <c r="T193" i="1"/>
  <c r="R193" i="1" s="1"/>
  <c r="T192" i="1"/>
  <c r="R192" i="1" s="1"/>
  <c r="T191" i="1"/>
  <c r="R191" i="1" s="1"/>
  <c r="T190" i="1"/>
  <c r="R190" i="1" s="1"/>
  <c r="T189" i="1"/>
  <c r="R189" i="1" s="1"/>
  <c r="T188" i="1"/>
  <c r="R188" i="1" s="1"/>
  <c r="T187" i="1"/>
  <c r="R187" i="1" s="1"/>
  <c r="T186" i="1"/>
  <c r="R186" i="1" s="1"/>
  <c r="T185" i="1"/>
  <c r="R185" i="1" s="1"/>
  <c r="T184" i="1"/>
  <c r="R184" i="1" s="1"/>
  <c r="T183" i="1"/>
  <c r="R183" i="1" s="1"/>
  <c r="T182" i="1"/>
  <c r="R182" i="1" s="1"/>
  <c r="T181" i="1"/>
  <c r="R181" i="1" s="1"/>
  <c r="T180" i="1"/>
  <c r="R180" i="1" s="1"/>
  <c r="T179" i="1"/>
  <c r="R179" i="1" s="1"/>
  <c r="T178" i="1"/>
  <c r="R178" i="1" s="1"/>
  <c r="T177" i="1"/>
  <c r="R177" i="1" s="1"/>
  <c r="T176" i="1"/>
  <c r="R176" i="1" s="1"/>
  <c r="T175" i="1"/>
  <c r="R175" i="1" s="1"/>
  <c r="T174" i="1"/>
  <c r="R174" i="1" s="1"/>
  <c r="T173" i="1"/>
  <c r="R173" i="1" s="1"/>
  <c r="T172" i="1"/>
  <c r="R172" i="1" s="1"/>
  <c r="T171" i="1"/>
  <c r="R171" i="1" s="1"/>
  <c r="T170" i="1"/>
  <c r="R170" i="1" s="1"/>
  <c r="T169" i="1"/>
  <c r="R169" i="1" s="1"/>
  <c r="T168" i="1"/>
  <c r="R168" i="1" s="1"/>
  <c r="T167" i="1"/>
  <c r="R167" i="1" s="1"/>
  <c r="T166" i="1"/>
  <c r="R166" i="1" s="1"/>
  <c r="T165" i="1"/>
  <c r="R165" i="1" s="1"/>
  <c r="T164" i="1"/>
  <c r="R164" i="1" s="1"/>
  <c r="T163" i="1"/>
  <c r="R163" i="1" s="1"/>
  <c r="T162" i="1"/>
  <c r="R162" i="1" s="1"/>
  <c r="T161" i="1"/>
  <c r="R161" i="1" s="1"/>
  <c r="T160" i="1"/>
  <c r="R160" i="1" s="1"/>
  <c r="T159" i="1"/>
  <c r="R159" i="1" s="1"/>
  <c r="T158" i="1"/>
  <c r="R158" i="1" s="1"/>
  <c r="T157" i="1"/>
  <c r="R157" i="1" s="1"/>
  <c r="T156" i="1"/>
  <c r="R156" i="1" s="1"/>
  <c r="T155" i="1"/>
  <c r="R155" i="1" s="1"/>
  <c r="T154" i="1"/>
  <c r="R154" i="1" s="1"/>
  <c r="T153" i="1"/>
  <c r="R153" i="1" s="1"/>
  <c r="T152" i="1"/>
  <c r="R152" i="1" s="1"/>
  <c r="T151" i="1"/>
  <c r="R151" i="1" s="1"/>
  <c r="T150" i="1"/>
  <c r="R150" i="1" s="1"/>
  <c r="T149" i="1"/>
  <c r="R149" i="1" s="1"/>
  <c r="T148" i="1"/>
  <c r="R148" i="1" s="1"/>
  <c r="T147" i="1"/>
  <c r="R147" i="1" s="1"/>
  <c r="T146" i="1"/>
  <c r="R146" i="1" s="1"/>
  <c r="T145" i="1"/>
  <c r="R145" i="1" s="1"/>
  <c r="T144" i="1"/>
  <c r="R144" i="1" s="1"/>
  <c r="T143" i="1"/>
  <c r="R143" i="1" s="1"/>
  <c r="T142" i="1"/>
  <c r="R142" i="1" s="1"/>
  <c r="T141" i="1"/>
  <c r="R141" i="1" s="1"/>
  <c r="T140" i="1"/>
  <c r="R140" i="1" s="1"/>
  <c r="T139" i="1"/>
  <c r="R139" i="1" s="1"/>
  <c r="T138" i="1"/>
  <c r="R138" i="1" s="1"/>
  <c r="T137" i="1"/>
  <c r="R137" i="1" s="1"/>
  <c r="T136" i="1"/>
  <c r="R136" i="1" s="1"/>
  <c r="T135" i="1"/>
  <c r="R135" i="1" s="1"/>
  <c r="T134" i="1"/>
  <c r="R134" i="1" s="1"/>
  <c r="T133" i="1"/>
  <c r="R133" i="1" s="1"/>
  <c r="T132" i="1"/>
  <c r="R132" i="1" s="1"/>
  <c r="T131" i="1"/>
  <c r="R131" i="1" s="1"/>
  <c r="T130" i="1"/>
  <c r="R130" i="1" s="1"/>
  <c r="T129" i="1"/>
  <c r="R129" i="1" s="1"/>
  <c r="T128" i="1"/>
  <c r="R128" i="1" s="1"/>
  <c r="T127" i="1"/>
  <c r="R127" i="1" s="1"/>
  <c r="T126" i="1"/>
  <c r="R126" i="1" s="1"/>
  <c r="T125" i="1"/>
  <c r="R125" i="1" s="1"/>
  <c r="T124" i="1"/>
  <c r="R124" i="1" s="1"/>
  <c r="T123" i="1"/>
  <c r="R123" i="1" s="1"/>
  <c r="T122" i="1"/>
  <c r="R122" i="1" s="1"/>
  <c r="T121" i="1"/>
  <c r="R121" i="1" s="1"/>
  <c r="T120" i="1"/>
  <c r="R120" i="1" s="1"/>
  <c r="T119" i="1"/>
  <c r="R119" i="1" s="1"/>
  <c r="T118" i="1"/>
  <c r="R118" i="1" s="1"/>
  <c r="T117" i="1"/>
  <c r="R117" i="1" s="1"/>
  <c r="T116" i="1"/>
  <c r="R116" i="1" s="1"/>
  <c r="T115" i="1"/>
  <c r="R115" i="1" s="1"/>
  <c r="T114" i="1"/>
  <c r="R114" i="1" s="1"/>
  <c r="T113" i="1"/>
  <c r="R113" i="1" s="1"/>
  <c r="T112" i="1"/>
  <c r="R112" i="1" s="1"/>
  <c r="T111" i="1"/>
  <c r="R111" i="1" s="1"/>
  <c r="T110" i="1"/>
  <c r="R110" i="1" s="1"/>
  <c r="T109" i="1"/>
  <c r="R109" i="1" s="1"/>
  <c r="T108" i="1"/>
  <c r="R108" i="1" s="1"/>
  <c r="T107" i="1"/>
  <c r="R107" i="1" s="1"/>
  <c r="T106" i="1"/>
  <c r="R106" i="1" s="1"/>
  <c r="T105" i="1"/>
  <c r="R105" i="1" s="1"/>
  <c r="T104" i="1"/>
  <c r="R104" i="1" s="1"/>
  <c r="T103" i="1"/>
  <c r="R103" i="1" s="1"/>
  <c r="T102" i="1"/>
  <c r="R102" i="1" s="1"/>
  <c r="T101" i="1"/>
  <c r="R101" i="1" s="1"/>
  <c r="T100" i="1"/>
  <c r="R100" i="1" s="1"/>
  <c r="T99" i="1"/>
  <c r="R99" i="1" s="1"/>
  <c r="T98" i="1"/>
  <c r="R98" i="1" s="1"/>
  <c r="T97" i="1"/>
  <c r="R97" i="1" s="1"/>
  <c r="T96" i="1"/>
  <c r="R96" i="1" s="1"/>
  <c r="T95" i="1"/>
  <c r="R95" i="1" s="1"/>
  <c r="T94" i="1"/>
  <c r="R94" i="1" s="1"/>
  <c r="T93" i="1"/>
  <c r="R93" i="1" s="1"/>
  <c r="T92" i="1"/>
  <c r="R92" i="1" s="1"/>
  <c r="T91" i="1"/>
  <c r="R91" i="1" s="1"/>
  <c r="T90" i="1"/>
  <c r="R90" i="1" s="1"/>
  <c r="T89" i="1"/>
  <c r="R89" i="1" s="1"/>
  <c r="T88" i="1"/>
  <c r="R88" i="1" s="1"/>
  <c r="T87" i="1"/>
  <c r="R87" i="1" s="1"/>
  <c r="T86" i="1"/>
  <c r="R86" i="1" s="1"/>
  <c r="T85" i="1"/>
  <c r="R85" i="1" s="1"/>
  <c r="T84" i="1"/>
  <c r="R84" i="1" s="1"/>
  <c r="T83" i="1"/>
  <c r="R83" i="1" s="1"/>
  <c r="T82" i="1"/>
  <c r="R82" i="1" s="1"/>
  <c r="T81" i="1"/>
  <c r="R81" i="1" s="1"/>
  <c r="T80" i="1"/>
  <c r="R80" i="1" s="1"/>
  <c r="T79" i="1"/>
  <c r="R79" i="1" s="1"/>
  <c r="T78" i="1"/>
  <c r="R78" i="1" s="1"/>
  <c r="T77" i="1"/>
  <c r="R77" i="1" s="1"/>
  <c r="T76" i="1"/>
  <c r="R76" i="1" s="1"/>
  <c r="T75" i="1"/>
  <c r="R75" i="1" s="1"/>
  <c r="T74" i="1"/>
  <c r="R74" i="1" s="1"/>
  <c r="T73" i="1"/>
  <c r="R73" i="1" s="1"/>
  <c r="T72" i="1"/>
  <c r="R72" i="1" s="1"/>
  <c r="T71" i="1"/>
  <c r="R71" i="1" s="1"/>
  <c r="T70" i="1"/>
  <c r="R70" i="1" s="1"/>
  <c r="T69" i="1"/>
  <c r="R69" i="1" s="1"/>
  <c r="T68" i="1"/>
  <c r="R68" i="1" s="1"/>
  <c r="T67" i="1"/>
  <c r="R67" i="1" s="1"/>
  <c r="T66" i="1"/>
  <c r="R66" i="1" s="1"/>
  <c r="T65" i="1"/>
  <c r="R65" i="1" s="1"/>
  <c r="T64" i="1"/>
  <c r="R64" i="1" s="1"/>
  <c r="T63" i="1"/>
  <c r="R63" i="1" s="1"/>
  <c r="T62" i="1"/>
  <c r="R62" i="1" s="1"/>
  <c r="T61" i="1"/>
  <c r="R61" i="1" s="1"/>
  <c r="T60" i="1"/>
  <c r="R60" i="1" s="1"/>
  <c r="T59" i="1"/>
  <c r="R59" i="1" s="1"/>
  <c r="T58" i="1"/>
  <c r="R58" i="1" s="1"/>
  <c r="T57" i="1"/>
  <c r="R57" i="1" s="1"/>
  <c r="T56" i="1"/>
  <c r="R56" i="1" s="1"/>
  <c r="T55" i="1"/>
  <c r="R55" i="1" s="1"/>
  <c r="T54" i="1"/>
  <c r="R54" i="1" s="1"/>
  <c r="T53" i="1"/>
  <c r="R53" i="1" s="1"/>
  <c r="T52" i="1"/>
  <c r="R52" i="1" s="1"/>
  <c r="T51" i="1"/>
  <c r="R51" i="1" s="1"/>
  <c r="T50" i="1"/>
  <c r="R50" i="1" s="1"/>
  <c r="T49" i="1"/>
  <c r="R49" i="1" s="1"/>
  <c r="T48" i="1"/>
  <c r="R48" i="1" s="1"/>
  <c r="T47" i="1"/>
  <c r="R47" i="1" s="1"/>
  <c r="T46" i="1"/>
  <c r="R46" i="1" s="1"/>
  <c r="T45" i="1"/>
  <c r="R45" i="1" s="1"/>
  <c r="T44" i="1"/>
  <c r="R44" i="1" s="1"/>
  <c r="T43" i="1"/>
  <c r="R43" i="1" s="1"/>
  <c r="T42" i="1"/>
  <c r="R42" i="1" s="1"/>
  <c r="T41" i="1"/>
  <c r="R41" i="1" s="1"/>
  <c r="T40" i="1"/>
  <c r="R40" i="1" s="1"/>
  <c r="T39" i="1"/>
  <c r="R39" i="1" s="1"/>
  <c r="T38" i="1"/>
  <c r="R38" i="1" s="1"/>
  <c r="T37" i="1"/>
  <c r="R37" i="1" s="1"/>
  <c r="T36" i="1"/>
  <c r="R36" i="1" s="1"/>
  <c r="T35" i="1"/>
  <c r="R35" i="1" s="1"/>
  <c r="T34" i="1"/>
  <c r="R34" i="1" s="1"/>
  <c r="T33" i="1"/>
  <c r="R33" i="1" s="1"/>
  <c r="T32" i="1"/>
  <c r="R32" i="1" s="1"/>
  <c r="T31" i="1"/>
  <c r="R31" i="1" s="1"/>
  <c r="T30" i="1"/>
  <c r="R30" i="1" s="1"/>
  <c r="T29" i="1"/>
  <c r="R29" i="1" s="1"/>
  <c r="T28" i="1"/>
  <c r="R28" i="1" s="1"/>
  <c r="T27" i="1"/>
  <c r="R27" i="1" s="1"/>
  <c r="T26" i="1"/>
  <c r="R26" i="1" s="1"/>
  <c r="T25" i="1"/>
  <c r="R25" i="1" s="1"/>
  <c r="T24" i="1"/>
  <c r="R24" i="1" s="1"/>
  <c r="T23" i="1"/>
  <c r="R23" i="1" s="1"/>
  <c r="T22" i="1"/>
  <c r="R22" i="1" s="1"/>
  <c r="T21" i="1"/>
  <c r="R21" i="1" s="1"/>
  <c r="T20" i="1"/>
  <c r="R20" i="1" s="1"/>
  <c r="T19" i="1"/>
  <c r="R19" i="1" s="1"/>
  <c r="T18" i="1"/>
  <c r="R18" i="1" s="1"/>
  <c r="T17" i="1"/>
  <c r="R17" i="1" s="1"/>
  <c r="T16" i="1"/>
  <c r="R16" i="1" s="1"/>
  <c r="T15" i="1"/>
  <c r="R15" i="1" s="1"/>
  <c r="T14" i="1"/>
  <c r="R14" i="1" s="1"/>
  <c r="T13" i="1"/>
  <c r="R13" i="1" s="1"/>
  <c r="T12" i="1"/>
  <c r="R12" i="1" s="1"/>
  <c r="T11" i="1"/>
  <c r="R11" i="1" s="1"/>
  <c r="T10" i="1"/>
  <c r="R10" i="1" s="1"/>
  <c r="T9" i="1"/>
  <c r="R9" i="1" s="1"/>
  <c r="T8" i="1"/>
  <c r="R8" i="1" s="1"/>
  <c r="T7" i="1"/>
  <c r="R7" i="1" s="1"/>
  <c r="T6" i="1"/>
  <c r="R6" i="1" s="1"/>
  <c r="T5" i="1"/>
  <c r="R5" i="1" s="1"/>
  <c r="T4" i="1"/>
  <c r="R4" i="1" s="1"/>
  <c r="T3" i="1"/>
  <c r="R3" i="1" s="1"/>
  <c r="T2" i="1"/>
  <c r="R2" i="1" s="1"/>
  <c r="H6" i="23"/>
  <c r="H7" i="23"/>
  <c r="H8"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5" i="23"/>
  <c r="H4" i="23"/>
  <c r="A25" i="30"/>
  <c r="A26" i="30"/>
  <c r="A24" i="30"/>
  <c r="A23" i="30"/>
  <c r="G17" i="40"/>
  <c r="H14" i="40"/>
  <c r="I13" i="40"/>
  <c r="I17" i="40"/>
  <c r="I14" i="40"/>
  <c r="G18" i="40"/>
  <c r="E5" i="27"/>
  <c r="G13" i="40"/>
  <c r="G16" i="40"/>
  <c r="H13" i="40"/>
  <c r="H17" i="40"/>
  <c r="E4" i="27"/>
  <c r="I18" i="40"/>
  <c r="G15" i="40"/>
  <c r="I16" i="40"/>
  <c r="Q11" i="38"/>
  <c r="G14" i="40"/>
  <c r="B25" i="30"/>
  <c r="I15" i="40"/>
  <c r="B26" i="30"/>
  <c r="B23" i="30"/>
  <c r="H15" i="40"/>
  <c r="H18" i="40"/>
  <c r="H16" i="40"/>
  <c r="E7" i="27"/>
  <c r="B24" i="30"/>
  <c r="E6" i="27"/>
  <c r="G4" i="23"/>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C24942-1E91-4DC8-9DC6-9ACB3EAD5C19}"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358535A-D6D5-4413-A410-B5A1A7F2826B}" name="WorksheetConnection_US_Regional_Sales_Data.xlsx!Customers" type="102" refreshedVersion="7" minRefreshableVersion="5">
    <extLst>
      <ext xmlns:x15="http://schemas.microsoft.com/office/spreadsheetml/2010/11/main" uri="{DE250136-89BD-433C-8126-D09CA5730AF9}">
        <x15:connection id="Customers">
          <x15:rangePr sourceName="_xlcn.WorksheetConnection_US_Regional_Sales_Data.xlsxCustomers1"/>
        </x15:connection>
      </ext>
    </extLst>
  </connection>
  <connection id="3" xr16:uid="{45735C28-6EAC-4D55-9C87-CBDED7FADACA}" name="WorksheetConnection_US_Regional_Sales_Data.xlsx!Locations" type="102" refreshedVersion="7" minRefreshableVersion="5">
    <extLst>
      <ext xmlns:x15="http://schemas.microsoft.com/office/spreadsheetml/2010/11/main" uri="{DE250136-89BD-433C-8126-D09CA5730AF9}">
        <x15:connection id="Locations">
          <x15:rangePr sourceName="_xlcn.WorksheetConnection_US_Regional_Sales_Data.xlsxLocations1"/>
        </x15:connection>
      </ext>
    </extLst>
  </connection>
  <connection id="4" xr16:uid="{1A7C1251-453F-4CF0-A40C-914F5F5E9421}" name="WorksheetConnection_US_Regional_Sales_Data.xlsx!Products" type="102" refreshedVersion="7" minRefreshableVersion="5">
    <extLst>
      <ext xmlns:x15="http://schemas.microsoft.com/office/spreadsheetml/2010/11/main" uri="{DE250136-89BD-433C-8126-D09CA5730AF9}">
        <x15:connection id="Products">
          <x15:rangePr sourceName="_xlcn.WorksheetConnection_US_Regional_Sales_Data.xlsxProducts1"/>
        </x15:connection>
      </ext>
    </extLst>
  </connection>
  <connection id="5" xr16:uid="{420EEF9D-88D8-480A-90FA-D1E180ADBE8A}" name="WorksheetConnection_US_Regional_Sales_Data.xlsx!Sales" type="102" refreshedVersion="7" minRefreshableVersion="5">
    <extLst>
      <ext xmlns:x15="http://schemas.microsoft.com/office/spreadsheetml/2010/11/main" uri="{DE250136-89BD-433C-8126-D09CA5730AF9}">
        <x15:connection id="Sales">
          <x15:rangePr sourceName="_xlcn.WorksheetConnection_US_Regional_Sales_Data.xlsxSales1"/>
        </x15:connection>
      </ext>
    </extLst>
  </connection>
  <connection id="6" xr16:uid="{FB07E0B0-F786-4F7A-B768-4E6E83B34DA0}" name="WorksheetConnection_US_Regional_Sales_Data.xlsx!Sales_Team" type="102" refreshedVersion="7" minRefreshableVersion="5">
    <extLst>
      <ext xmlns:x15="http://schemas.microsoft.com/office/spreadsheetml/2010/11/main" uri="{DE250136-89BD-433C-8126-D09CA5730AF9}">
        <x15:connection id="Sales_Team">
          <x15:rangePr sourceName="_xlcn.WorksheetConnection_US_Regional_Sales_Data.xlsxSales_Team1"/>
        </x15:connection>
      </ext>
    </extLst>
  </connection>
  <connection id="7" xr16:uid="{93977FC6-B13A-4E81-8CA5-993EA1AF3BD9}" name="WorksheetConnection_US_Regional_Sales_Data.xlsx!State_Regions" type="102" refreshedVersion="7" minRefreshableVersion="5">
    <extLst>
      <ext xmlns:x15="http://schemas.microsoft.com/office/spreadsheetml/2010/11/main" uri="{DE250136-89BD-433C-8126-D09CA5730AF9}">
        <x15:connection id="State_Regions">
          <x15:rangePr sourceName="_xlcn.WorksheetConnection_US_Regional_Sales_Data.xlsxState_Regions1"/>
        </x15:connection>
      </ext>
    </extLst>
  </connection>
</connections>
</file>

<file path=xl/sharedStrings.xml><?xml version="1.0" encoding="utf-8"?>
<sst xmlns="http://schemas.openxmlformats.org/spreadsheetml/2006/main" count="35300" uniqueCount="9082">
  <si>
    <t>Sum of Order Quantity</t>
  </si>
  <si>
    <t>Column Labels</t>
  </si>
  <si>
    <t>Row Labels</t>
  </si>
  <si>
    <t>2018</t>
  </si>
  <si>
    <t>2019</t>
  </si>
  <si>
    <t>2020</t>
  </si>
  <si>
    <t>Jan</t>
  </si>
  <si>
    <t>Feb</t>
  </si>
  <si>
    <t>Mar</t>
  </si>
  <si>
    <t>Apr</t>
  </si>
  <si>
    <t>May</t>
  </si>
  <si>
    <t>Jun</t>
  </si>
  <si>
    <t>Jul</t>
  </si>
  <si>
    <t>Aug</t>
  </si>
  <si>
    <t>Sep</t>
  </si>
  <si>
    <t>Oct</t>
  </si>
  <si>
    <t>Nov</t>
  </si>
  <si>
    <t>Dec</t>
  </si>
  <si>
    <t>Midwest</t>
  </si>
  <si>
    <t>Northeast</t>
  </si>
  <si>
    <t>South</t>
  </si>
  <si>
    <t>West</t>
  </si>
  <si>
    <t>Channels</t>
  </si>
  <si>
    <t>Distributor</t>
  </si>
  <si>
    <t>In-Store</t>
  </si>
  <si>
    <t>Online</t>
  </si>
  <si>
    <t>Wholesale</t>
  </si>
  <si>
    <t>Average of Profit-%</t>
  </si>
  <si>
    <t>Province</t>
  </si>
  <si>
    <t>Alabama</t>
  </si>
  <si>
    <t>Arizona</t>
  </si>
  <si>
    <t>Arkansas</t>
  </si>
  <si>
    <t>California</t>
  </si>
  <si>
    <t>Colorado</t>
  </si>
  <si>
    <t>Connecticut</t>
  </si>
  <si>
    <t>District of Columbia</t>
  </si>
  <si>
    <t>Florida</t>
  </si>
  <si>
    <t>Georgia</t>
  </si>
  <si>
    <t>Hawaii</t>
  </si>
  <si>
    <t>Idaho</t>
  </si>
  <si>
    <t>Illinois</t>
  </si>
  <si>
    <t>Indiana</t>
  </si>
  <si>
    <t>Iowa</t>
  </si>
  <si>
    <t>Kansas</t>
  </si>
  <si>
    <t>Kentucky</t>
  </si>
  <si>
    <t>Louisiana</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</si>
  <si>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</si>
  <si>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</si>
  <si>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</si>
  <si>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</si>
  <si>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</si>
  <si>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</si>
  <si>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</si>
  <si>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</si>
  <si>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</si>
  <si>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</si>
  <si>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</si>
  <si>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</si>
  <si>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</si>
  <si>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</si>
  <si>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</si>
  <si>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</si>
  <si>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</si>
  <si>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</si>
  <si>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</si>
  <si>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</si>
  <si>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</si>
  <si>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</si>
  <si>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</si>
  <si>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</si>
  <si>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</si>
  <si>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Virginia</t>
  </si>
  <si>
    <t>Washington</t>
  </si>
  <si>
    <t>Wisconsin</t>
  </si>
  <si>
    <t>SalesTeam</t>
  </si>
  <si>
    <t>Adam Hernandez</t>
  </si>
  <si>
    <t>Anthony Berry</t>
  </si>
  <si>
    <t>Anthony Torres</t>
  </si>
  <si>
    <t>Carl Nguyen</t>
  </si>
  <si>
    <t>Carlos Miller</t>
  </si>
  <si>
    <t>Chris Armstrong</t>
  </si>
  <si>
    <t>Donald Reynolds</t>
  </si>
  <si>
    <t>Douglas Tucker</t>
  </si>
  <si>
    <t>Frank Brown</t>
  </si>
  <si>
    <t>George Lewis</t>
  </si>
  <si>
    <t>Jerry Green</t>
  </si>
  <si>
    <t>Joe Price</t>
  </si>
  <si>
    <t>Jonathan Hawkins</t>
  </si>
  <si>
    <t>Joshua Bennett</t>
  </si>
  <si>
    <t>Joshua Little</t>
  </si>
  <si>
    <t>Joshua Ryan</t>
  </si>
  <si>
    <t>Keith Griffin</t>
  </si>
  <si>
    <t>Nicholas Cunningham</t>
  </si>
  <si>
    <t>Patrick Graham</t>
  </si>
  <si>
    <t>Paul Holmes</t>
  </si>
  <si>
    <t>Roger Alexander</t>
  </si>
  <si>
    <t>Roy Rice</t>
  </si>
  <si>
    <t>Samuel Fowler</t>
  </si>
  <si>
    <t>Shawn Cook</t>
  </si>
  <si>
    <t>Shawn Torres</t>
  </si>
  <si>
    <t>Shawn Wallace</t>
  </si>
  <si>
    <t>Stephen Payne</t>
  </si>
  <si>
    <t>Todd Roberts</t>
  </si>
  <si>
    <t>21st Ltd</t>
  </si>
  <si>
    <t>3LAB, Ltd</t>
  </si>
  <si>
    <t>Amylin Group</t>
  </si>
  <si>
    <t>Apollo Ltd</t>
  </si>
  <si>
    <t>Apotheca, Ltd</t>
  </si>
  <si>
    <t>Ascend Ltd</t>
  </si>
  <si>
    <t>AuroMedics Corp</t>
  </si>
  <si>
    <t>Avon Corp</t>
  </si>
  <si>
    <t>Burt's Corp</t>
  </si>
  <si>
    <t>Dharma Ltd</t>
  </si>
  <si>
    <t>E. Ltd</t>
  </si>
  <si>
    <t>Ei</t>
  </si>
  <si>
    <t>Elorac, Corp</t>
  </si>
  <si>
    <t>Eminence Corp</t>
  </si>
  <si>
    <t>ETUDE Ltd</t>
  </si>
  <si>
    <t>Exact-Rx, Corp</t>
  </si>
  <si>
    <t>Fenwal, Corp</t>
  </si>
  <si>
    <t>Llorens Ltd</t>
  </si>
  <si>
    <t>Medline</t>
  </si>
  <si>
    <t>Medsep Group</t>
  </si>
  <si>
    <t>Mylan Corp</t>
  </si>
  <si>
    <t>New Ltd</t>
  </si>
  <si>
    <t>Niconovum Corp</t>
  </si>
  <si>
    <t>O.E. Ltd</t>
  </si>
  <si>
    <t>OHTA'S Corp</t>
  </si>
  <si>
    <t>Ole Group</t>
  </si>
  <si>
    <t>OUR Ltd</t>
  </si>
  <si>
    <t>Pacific Ltd</t>
  </si>
  <si>
    <t>PEDIFIX, Corp</t>
  </si>
  <si>
    <t>Prasco Group</t>
  </si>
  <si>
    <t>Procter Corp</t>
  </si>
  <si>
    <t>Pure Group</t>
  </si>
  <si>
    <t>Qualitest</t>
  </si>
  <si>
    <t>Rochester Ltd</t>
  </si>
  <si>
    <t>S.S.S. Group</t>
  </si>
  <si>
    <t>U.S. Ltd</t>
  </si>
  <si>
    <t>Uriel Group</t>
  </si>
  <si>
    <t>Victory Ltd</t>
  </si>
  <si>
    <t>Weimei Corp</t>
  </si>
  <si>
    <t>Wuxi Group</t>
  </si>
  <si>
    <t>WARE-MKL1006</t>
  </si>
  <si>
    <t>WARE-NBV1002</t>
  </si>
  <si>
    <t>WARE-NMK1003</t>
  </si>
  <si>
    <t>WARE-PUJ1005</t>
  </si>
  <si>
    <t>WARE-UHY1004</t>
  </si>
  <si>
    <t>WARE-XYS1001</t>
  </si>
  <si>
    <t>Accessories</t>
  </si>
  <si>
    <t>Audio</t>
  </si>
  <si>
    <t>Bakeware</t>
  </si>
  <si>
    <t>Bar Tools</t>
  </si>
  <si>
    <t>Baseball</t>
  </si>
  <si>
    <t>Basketball</t>
  </si>
  <si>
    <t>Bathroom Furniture</t>
  </si>
  <si>
    <t>Bean Bags</t>
  </si>
  <si>
    <t>Bedroom Furniture</t>
  </si>
  <si>
    <t>Blankets</t>
  </si>
  <si>
    <t>Candleholders</t>
  </si>
  <si>
    <t>Candles</t>
  </si>
  <si>
    <t>Clocks</t>
  </si>
  <si>
    <t>Cocktail Glasses</t>
  </si>
  <si>
    <t>Collectibles</t>
  </si>
  <si>
    <t>Computers</t>
  </si>
  <si>
    <t>Cookware</t>
  </si>
  <si>
    <t>Dining Furniture</t>
  </si>
  <si>
    <t>Dinnerware</t>
  </si>
  <si>
    <t>Festive</t>
  </si>
  <si>
    <t>Floor Lamps</t>
  </si>
  <si>
    <t>Floral</t>
  </si>
  <si>
    <t>Furniture Cushions</t>
  </si>
  <si>
    <t>Home Fragrances</t>
  </si>
  <si>
    <t>Mirrors</t>
  </si>
  <si>
    <t>Ornaments</t>
  </si>
  <si>
    <t>Outdoor Decor</t>
  </si>
  <si>
    <t>Outdoor Furniture</t>
  </si>
  <si>
    <t>Pendants</t>
  </si>
  <si>
    <t>Phones</t>
  </si>
  <si>
    <t>Photo Frames</t>
  </si>
  <si>
    <t>Pillows</t>
  </si>
  <si>
    <t>Platters</t>
  </si>
  <si>
    <t>Rugs</t>
  </si>
  <si>
    <t>Sculptures</t>
  </si>
  <si>
    <t>Serveware</t>
  </si>
  <si>
    <t>Stemware</t>
  </si>
  <si>
    <t>Table Lamps</t>
  </si>
  <si>
    <t>Table Linens</t>
  </si>
  <si>
    <t>TV and video</t>
  </si>
  <si>
    <t>Vanities</t>
  </si>
  <si>
    <t>Vases</t>
  </si>
  <si>
    <t>Wall Coverings</t>
  </si>
  <si>
    <t>Wall Frames</t>
  </si>
  <si>
    <t>Wardrobes</t>
  </si>
  <si>
    <t>Wine Storage</t>
  </si>
  <si>
    <t>Wreaths</t>
  </si>
  <si>
    <t>OrderNumber</t>
  </si>
  <si>
    <t>Sales Channel</t>
  </si>
  <si>
    <t>WarehouseCode</t>
  </si>
  <si>
    <t>ProcuredDate</t>
  </si>
  <si>
    <t>OrderDate</t>
  </si>
  <si>
    <t>ShipDate</t>
  </si>
  <si>
    <t>DeliveryDate</t>
  </si>
  <si>
    <t>DaysTakenToDeliver</t>
  </si>
  <si>
    <t>CurrencyCode</t>
  </si>
  <si>
    <t>_SalesTeamID</t>
  </si>
  <si>
    <t>_CustomerID</t>
  </si>
  <si>
    <t>_StoreID</t>
  </si>
  <si>
    <t>_ProductID</t>
  </si>
  <si>
    <t>Order Quantity</t>
  </si>
  <si>
    <t>Discount Applied</t>
  </si>
  <si>
    <t>Unit Price</t>
  </si>
  <si>
    <t>Unit Cost</t>
  </si>
  <si>
    <t>Profit-%</t>
  </si>
  <si>
    <t>SO - 000101</t>
  </si>
  <si>
    <t>USD</t>
  </si>
  <si>
    <t>SO - 000102</t>
  </si>
  <si>
    <t>SO - 000103</t>
  </si>
  <si>
    <t>SO - 000104</t>
  </si>
  <si>
    <t>SO - 000105</t>
  </si>
  <si>
    <t>SO - 000106</t>
  </si>
  <si>
    <t>SO - 000107</t>
  </si>
  <si>
    <t>SO - 000108</t>
  </si>
  <si>
    <t>SO - 000109</t>
  </si>
  <si>
    <t>SO - 000110</t>
  </si>
  <si>
    <t>SO - 000111</t>
  </si>
  <si>
    <t>SO - 000112</t>
  </si>
  <si>
    <t>SO - 000113</t>
  </si>
  <si>
    <t>SO - 000114</t>
  </si>
  <si>
    <t>SO - 000115</t>
  </si>
  <si>
    <t>SO - 000116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</si>
  <si>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</si>
  <si>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</si>
  <si>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</si>
  <si>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</si>
  <si>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</si>
  <si>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</si>
  <si>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</si>
  <si>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</si>
  <si>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</si>
  <si>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</si>
  <si>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</si>
  <si>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</si>
  <si>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</si>
  <si>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</si>
  <si>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</si>
  <si>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</si>
  <si>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</si>
  <si>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</si>
  <si>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</si>
  <si>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</si>
  <si>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</si>
  <si>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</si>
  <si>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</si>
  <si>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</si>
  <si>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</si>
  <si>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</si>
  <si>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</si>
  <si>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</si>
  <si>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</si>
  <si>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</si>
  <si>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</si>
  <si>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</si>
  <si>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</si>
  <si>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</si>
  <si>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</si>
  <si>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</si>
  <si>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</si>
  <si>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</si>
  <si>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</si>
  <si>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</si>
  <si>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</si>
  <si>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</si>
  <si>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</si>
  <si>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</si>
  <si>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</si>
  <si>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</si>
  <si>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</si>
  <si>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</si>
  <si>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</si>
  <si>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</si>
  <si>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</si>
  <si>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</si>
  <si>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</si>
  <si>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</si>
  <si>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</si>
  <si>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</si>
  <si>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</si>
  <si>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</si>
  <si>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</si>
  <si>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</si>
  <si>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</si>
  <si>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</si>
  <si>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</si>
  <si>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</si>
  <si>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</si>
  <si>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</si>
  <si>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</si>
  <si>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</si>
  <si>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</si>
  <si>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</si>
  <si>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</si>
  <si>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</si>
  <si>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</si>
  <si>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</si>
  <si>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</si>
  <si>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</si>
  <si>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</si>
  <si>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</si>
  <si>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</si>
  <si>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</si>
  <si>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</si>
  <si>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</si>
  <si>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</si>
  <si>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</si>
  <si>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</si>
  <si>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</si>
  <si>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</si>
  <si>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</si>
  <si>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</si>
  <si>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</si>
  <si>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</si>
  <si>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</si>
  <si>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</si>
  <si>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</si>
  <si>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</si>
  <si>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</si>
  <si>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</si>
  <si>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</si>
  <si>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</si>
  <si>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</si>
  <si>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</si>
  <si>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</si>
  <si>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</si>
  <si>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</si>
  <si>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</si>
  <si>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</si>
  <si>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</si>
  <si>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</si>
  <si>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</si>
  <si>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</si>
  <si>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</si>
  <si>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</si>
  <si>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</si>
  <si>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</si>
  <si>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</si>
  <si>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</si>
  <si>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</si>
  <si>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</si>
  <si>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</si>
  <si>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</si>
  <si>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</si>
  <si>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</si>
  <si>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</si>
  <si>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</si>
  <si>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</si>
  <si>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</si>
  <si>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</si>
  <si>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</si>
  <si>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</si>
  <si>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</si>
  <si>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</si>
  <si>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</si>
  <si>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</si>
  <si>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</si>
  <si>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</si>
  <si>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</si>
  <si>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</si>
  <si>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</si>
  <si>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</si>
  <si>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</si>
  <si>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</si>
  <si>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</si>
  <si>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</si>
  <si>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</si>
  <si>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</si>
  <si>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</si>
  <si>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</si>
  <si>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</si>
  <si>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</si>
  <si>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</si>
  <si>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</si>
  <si>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</si>
  <si>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</si>
  <si>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</si>
  <si>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</si>
  <si>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</si>
  <si>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</si>
  <si>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</si>
  <si>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</si>
  <si>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</si>
  <si>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</si>
  <si>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</si>
  <si>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</si>
  <si>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</si>
  <si>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</si>
  <si>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</si>
  <si>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</si>
  <si>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</si>
  <si>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</si>
  <si>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</si>
  <si>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</si>
  <si>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</si>
  <si>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</si>
  <si>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</si>
  <si>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</si>
  <si>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</si>
  <si>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</si>
  <si>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</si>
  <si>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</si>
  <si>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</si>
  <si>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</si>
  <si>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</si>
  <si>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</si>
  <si>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</si>
  <si>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</si>
  <si>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</si>
  <si>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</si>
  <si>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</si>
  <si>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</si>
  <si>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</si>
  <si>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</si>
  <si>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</si>
  <si>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</si>
  <si>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</si>
  <si>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</si>
  <si>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</si>
  <si>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</si>
  <si>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</si>
  <si>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</si>
  <si>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</si>
  <si>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</si>
  <si>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</si>
  <si>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</si>
  <si>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</si>
  <si>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</si>
  <si>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</si>
  <si>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</si>
  <si>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</si>
  <si>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</si>
  <si>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</si>
  <si>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</si>
  <si>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</si>
  <si>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</si>
  <si>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</si>
  <si>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</si>
  <si>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</si>
  <si>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</si>
  <si>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</si>
  <si>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</si>
  <si>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</si>
  <si>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</si>
  <si>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</si>
  <si>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</si>
  <si>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</si>
  <si>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</si>
  <si>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</si>
  <si>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</si>
  <si>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</si>
  <si>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</si>
  <si>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</si>
  <si>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</si>
  <si>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</si>
  <si>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</si>
  <si>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</si>
  <si>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</si>
  <si>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</si>
  <si>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</si>
  <si>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</si>
  <si>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</si>
  <si>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</si>
  <si>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</si>
  <si>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</si>
  <si>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</si>
  <si>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</si>
  <si>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</si>
  <si>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</si>
  <si>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</si>
  <si>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</si>
  <si>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</si>
  <si>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</si>
  <si>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</si>
  <si>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</si>
  <si>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</si>
  <si>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</si>
  <si>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</si>
  <si>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</si>
  <si>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</si>
  <si>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</si>
  <si>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</si>
  <si>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</si>
  <si>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</si>
  <si>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</si>
  <si>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</si>
  <si>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</si>
  <si>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</si>
  <si>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</si>
  <si>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</si>
  <si>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</si>
  <si>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</si>
  <si>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</si>
  <si>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</si>
  <si>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</si>
  <si>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</si>
  <si>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</si>
  <si>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</si>
  <si>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</si>
  <si>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</si>
  <si>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</si>
  <si>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</si>
  <si>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</si>
  <si>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</si>
  <si>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</si>
  <si>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</si>
  <si>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</si>
  <si>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</si>
  <si>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</si>
  <si>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</si>
  <si>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</si>
  <si>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</si>
  <si>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</si>
  <si>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</si>
  <si>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</si>
  <si>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</si>
  <si>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</si>
  <si>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</si>
  <si>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</si>
  <si>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</si>
  <si>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</si>
  <si>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</si>
  <si>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</si>
  <si>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</si>
  <si>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</si>
  <si>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</si>
  <si>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</si>
  <si>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</si>
  <si>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</si>
  <si>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</si>
  <si>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</si>
  <si>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</si>
  <si>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</si>
  <si>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</si>
  <si>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</si>
  <si>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</si>
  <si>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</si>
  <si>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</si>
  <si>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</si>
  <si>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</si>
  <si>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</si>
  <si>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</si>
  <si>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</si>
  <si>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</si>
  <si>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</si>
  <si>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</si>
  <si>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</si>
  <si>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</si>
  <si>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</si>
  <si>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</si>
  <si>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</si>
  <si>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</si>
  <si>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</si>
  <si>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</si>
  <si>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</si>
  <si>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</si>
  <si>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</si>
  <si>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</si>
  <si>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</si>
  <si>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</si>
  <si>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</si>
  <si>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</si>
  <si>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</si>
  <si>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</si>
  <si>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</si>
  <si>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</si>
  <si>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</si>
  <si>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</si>
  <si>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</si>
  <si>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</si>
  <si>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</si>
  <si>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</si>
  <si>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</si>
  <si>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</si>
  <si>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</si>
  <si>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</si>
  <si>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</si>
  <si>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</si>
  <si>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</si>
  <si>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</si>
  <si>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</si>
  <si>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</si>
  <si>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</si>
  <si>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</si>
  <si>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</si>
  <si>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</si>
  <si>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</si>
  <si>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</si>
  <si>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</si>
  <si>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</si>
  <si>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</si>
  <si>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</si>
  <si>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</si>
  <si>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</si>
  <si>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</si>
  <si>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</si>
  <si>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</si>
  <si>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</si>
  <si>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</si>
  <si>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</si>
  <si>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</si>
  <si>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</si>
  <si>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</si>
  <si>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</si>
  <si>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</si>
  <si>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</si>
  <si>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</si>
  <si>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</si>
  <si>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</si>
  <si>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</si>
  <si>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</si>
  <si>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</si>
  <si>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</si>
  <si>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</si>
  <si>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</si>
  <si>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</si>
  <si>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</si>
  <si>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</si>
  <si>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</si>
  <si>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</si>
  <si>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</si>
  <si>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</si>
  <si>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</si>
  <si>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</si>
  <si>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</si>
  <si>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</si>
  <si>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</si>
  <si>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</si>
  <si>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</si>
  <si>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</si>
  <si>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</si>
  <si>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</si>
  <si>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</si>
  <si>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</si>
  <si>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</si>
  <si>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</si>
  <si>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</si>
  <si>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</si>
  <si>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</si>
  <si>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</si>
  <si>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</si>
  <si>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</si>
  <si>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</si>
  <si>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</si>
  <si>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</si>
  <si>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</si>
  <si>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</si>
  <si>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</si>
  <si>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</si>
  <si>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</si>
  <si>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</si>
  <si>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</si>
  <si>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</si>
  <si>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</si>
  <si>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</si>
  <si>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</si>
  <si>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</si>
  <si>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</si>
  <si>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</si>
  <si>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</si>
  <si>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</si>
  <si>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</si>
  <si>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</si>
  <si>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</si>
  <si>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</si>
  <si>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</si>
  <si>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</si>
  <si>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</si>
  <si>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</si>
  <si>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</si>
  <si>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</si>
  <si>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</si>
  <si>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</si>
  <si>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</si>
  <si>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</si>
  <si>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</si>
  <si>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</si>
  <si>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</si>
  <si>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</si>
  <si>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</si>
  <si>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</si>
  <si>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</si>
  <si>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</si>
  <si>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</si>
  <si>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</si>
  <si>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</si>
  <si>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</si>
  <si>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</si>
  <si>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</si>
  <si>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</si>
  <si>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</si>
  <si>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</si>
  <si>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</si>
  <si>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</si>
  <si>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</si>
  <si>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</si>
  <si>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</si>
  <si>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</si>
  <si>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</si>
  <si>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</si>
  <si>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</si>
  <si>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</si>
  <si>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</si>
  <si>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</si>
  <si>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</si>
  <si>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</si>
  <si>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</si>
  <si>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</si>
  <si>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</si>
  <si>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</si>
  <si>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</si>
  <si>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</si>
  <si>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</si>
  <si>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</si>
  <si>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</si>
  <si>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</si>
  <si>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</si>
  <si>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</si>
  <si>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</si>
  <si>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</si>
  <si>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</si>
  <si>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</si>
  <si>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</si>
  <si>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</si>
  <si>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</si>
  <si>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</si>
  <si>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</si>
  <si>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</si>
  <si>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</si>
  <si>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</si>
  <si>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</si>
  <si>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</si>
  <si>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</si>
  <si>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</si>
  <si>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</si>
  <si>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</si>
  <si>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</si>
  <si>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</si>
  <si>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</si>
  <si>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</si>
  <si>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</si>
  <si>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</si>
  <si>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</si>
  <si>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</si>
  <si>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</si>
  <si>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</si>
  <si>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</si>
  <si>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</si>
  <si>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</si>
  <si>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</si>
  <si>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</si>
  <si>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</si>
  <si>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</si>
  <si>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</si>
  <si>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</si>
  <si>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</si>
  <si>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</si>
  <si>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</si>
  <si>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</si>
  <si>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</si>
  <si>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</si>
  <si>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</si>
  <si>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</si>
  <si>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</si>
  <si>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</si>
  <si>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</si>
  <si>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</si>
  <si>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</si>
  <si>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</si>
  <si>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</si>
  <si>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</si>
  <si>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</si>
  <si>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</si>
  <si>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</si>
  <si>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</si>
  <si>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</si>
  <si>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</si>
  <si>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</si>
  <si>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</si>
  <si>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</si>
  <si>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</si>
  <si>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</si>
  <si>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</si>
  <si>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</si>
  <si>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</si>
  <si>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</si>
  <si>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</si>
  <si>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</si>
  <si>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</si>
  <si>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</si>
  <si>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</si>
  <si>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</si>
  <si>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</si>
  <si>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</si>
  <si>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</si>
  <si>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</si>
  <si>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</si>
  <si>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</si>
  <si>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</si>
  <si>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</si>
  <si>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</si>
  <si>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</si>
  <si>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</si>
  <si>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</si>
  <si>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</si>
  <si>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</si>
  <si>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</si>
  <si>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</si>
  <si>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</si>
  <si>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</si>
  <si>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</si>
  <si>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</si>
  <si>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</si>
  <si>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</si>
  <si>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</si>
  <si>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</si>
  <si>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</si>
  <si>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</si>
  <si>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</si>
  <si>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</si>
  <si>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</si>
  <si>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</si>
  <si>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</si>
  <si>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</si>
  <si>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</si>
  <si>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</si>
  <si>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</si>
  <si>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</si>
  <si>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</si>
  <si>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</si>
  <si>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</si>
  <si>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</si>
  <si>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</si>
  <si>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</si>
  <si>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</si>
  <si>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</si>
  <si>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</si>
  <si>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</si>
  <si>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</si>
  <si>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</si>
  <si>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</si>
  <si>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</si>
  <si>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</si>
  <si>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</si>
  <si>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</si>
  <si>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</si>
  <si>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</si>
  <si>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</si>
  <si>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</si>
  <si>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</si>
  <si>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</si>
  <si>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</si>
  <si>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</si>
  <si>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</si>
  <si>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</si>
  <si>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</si>
  <si>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</si>
  <si>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</si>
  <si>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</si>
  <si>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</si>
  <si>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</si>
  <si>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</si>
  <si>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</si>
  <si>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</si>
  <si>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</si>
  <si>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</si>
  <si>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</si>
  <si>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</si>
  <si>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</si>
  <si>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</si>
  <si>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</si>
  <si>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</si>
  <si>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</si>
  <si>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</si>
  <si>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</si>
  <si>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</si>
  <si>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</si>
  <si>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</si>
  <si>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</si>
  <si>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</si>
  <si>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</si>
  <si>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</si>
  <si>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</si>
  <si>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</si>
  <si>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</si>
  <si>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</si>
  <si>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</si>
  <si>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</si>
  <si>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</si>
  <si>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</si>
  <si>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</si>
  <si>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</si>
  <si>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</si>
  <si>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</si>
  <si>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</si>
  <si>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</si>
  <si>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</si>
  <si>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</si>
  <si>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</si>
  <si>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</si>
  <si>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</si>
  <si>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</si>
  <si>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</si>
  <si>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</si>
  <si>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</si>
  <si>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</si>
  <si>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</si>
  <si>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</si>
  <si>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</si>
  <si>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</si>
  <si>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</si>
  <si>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</si>
  <si>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</si>
  <si>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</si>
  <si>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</si>
  <si>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</si>
  <si>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</si>
  <si>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</si>
  <si>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</si>
  <si>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</si>
  <si>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</si>
  <si>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</si>
  <si>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</si>
  <si>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</si>
  <si>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</si>
  <si>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</si>
  <si>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</si>
  <si>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</si>
  <si>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</si>
  <si>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</si>
  <si>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</si>
  <si>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</si>
  <si>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</si>
  <si>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</si>
  <si>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</si>
  <si>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</si>
  <si>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</si>
  <si>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</si>
  <si>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</si>
  <si>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</si>
  <si>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</si>
  <si>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</si>
  <si>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</si>
  <si>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</si>
  <si>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</si>
  <si>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</si>
  <si>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</si>
  <si>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</si>
  <si>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</si>
  <si>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</si>
  <si>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</si>
  <si>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</si>
  <si>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</si>
  <si>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</si>
  <si>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</si>
  <si>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</si>
  <si>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</si>
  <si>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</si>
  <si>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</si>
  <si>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</si>
  <si>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</si>
  <si>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</si>
  <si>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</si>
  <si>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</si>
  <si>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</si>
  <si>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</si>
  <si>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</si>
  <si>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</si>
  <si>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</si>
  <si>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</si>
  <si>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</si>
  <si>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</si>
  <si>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</si>
  <si>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</si>
  <si>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</si>
  <si>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</si>
  <si>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</si>
  <si>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</si>
  <si>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</si>
  <si>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</si>
  <si>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</si>
  <si>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</si>
  <si>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</si>
  <si>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</si>
  <si>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</si>
  <si>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</si>
  <si>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</si>
  <si>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</si>
  <si>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</si>
  <si>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</si>
  <si>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</si>
  <si>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</si>
  <si>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</si>
  <si>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</si>
  <si>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</si>
  <si>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</si>
  <si>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</si>
  <si>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</si>
  <si>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</si>
  <si>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</si>
  <si>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</si>
  <si>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</si>
  <si>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</si>
  <si>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</si>
  <si>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</si>
  <si>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</si>
  <si>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</si>
  <si>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</si>
  <si>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</si>
  <si>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</si>
  <si>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</si>
  <si>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</si>
  <si>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</si>
  <si>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</si>
  <si>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</si>
  <si>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</si>
  <si>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</si>
  <si>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</si>
  <si>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</si>
  <si>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</si>
  <si>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</si>
  <si>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</si>
  <si>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</si>
  <si>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</si>
  <si>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</si>
  <si>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</si>
  <si>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</si>
  <si>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</si>
  <si>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</si>
  <si>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</si>
  <si>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</si>
  <si>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</si>
  <si>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</si>
  <si>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</si>
  <si>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</si>
  <si>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</si>
  <si>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</si>
  <si>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</si>
  <si>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</si>
  <si>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</si>
  <si>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</si>
  <si>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</si>
  <si>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</si>
  <si>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</si>
  <si>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</si>
  <si>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</si>
  <si>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</si>
  <si>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</si>
  <si>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</si>
  <si>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</si>
  <si>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</si>
  <si>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</si>
  <si>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</si>
  <si>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</si>
  <si>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</si>
  <si>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</si>
  <si>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</si>
  <si>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</si>
  <si>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</si>
  <si>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</si>
  <si>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</si>
  <si>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</si>
  <si>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</si>
  <si>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</si>
  <si>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</si>
  <si>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</si>
  <si>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</si>
  <si>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</si>
  <si>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</si>
  <si>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</si>
  <si>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</si>
  <si>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</si>
  <si>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</si>
  <si>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</si>
  <si>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</si>
  <si>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</si>
  <si>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</si>
  <si>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</si>
  <si>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</si>
  <si>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</si>
  <si>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</si>
  <si>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</si>
  <si>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</si>
  <si>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</si>
  <si>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</si>
  <si>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</si>
  <si>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</si>
  <si>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</si>
  <si>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</si>
  <si>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</si>
  <si>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</si>
  <si>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</si>
  <si>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</si>
  <si>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</si>
  <si>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</si>
  <si>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</si>
  <si>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</si>
  <si>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</si>
  <si>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</si>
  <si>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</si>
  <si>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</si>
  <si>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</si>
  <si>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</si>
  <si>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</si>
  <si>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</si>
  <si>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</si>
  <si>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</si>
  <si>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</si>
  <si>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</si>
  <si>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</si>
  <si>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</si>
  <si>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</si>
  <si>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</si>
  <si>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</si>
  <si>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</si>
  <si>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</si>
  <si>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</si>
  <si>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</si>
  <si>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</si>
  <si>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</si>
  <si>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</si>
  <si>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</si>
  <si>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</si>
  <si>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</si>
  <si>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</si>
  <si>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</si>
  <si>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</si>
  <si>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</si>
  <si>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</si>
  <si>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</si>
  <si>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</si>
  <si>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</si>
  <si>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</si>
  <si>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</si>
  <si>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</si>
  <si>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</si>
  <si>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</si>
  <si>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</si>
  <si>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</si>
  <si>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</si>
  <si>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</si>
  <si>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</si>
  <si>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</si>
  <si>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</si>
  <si>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</si>
  <si>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</si>
  <si>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</si>
  <si>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</si>
  <si>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</si>
  <si>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</si>
  <si>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</si>
  <si>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</si>
  <si>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</si>
  <si>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</si>
  <si>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</si>
  <si>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</si>
  <si>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</si>
  <si>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</si>
  <si>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</si>
  <si>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</si>
  <si>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</si>
  <si>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</si>
  <si>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</si>
  <si>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</si>
  <si>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</si>
  <si>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</si>
  <si>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</si>
  <si>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</si>
  <si>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</si>
  <si>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</si>
  <si>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</si>
  <si>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</si>
  <si>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</si>
  <si>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</si>
  <si>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</si>
  <si>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</si>
  <si>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</si>
  <si>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</si>
  <si>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</si>
  <si>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</si>
  <si>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</si>
  <si>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</si>
  <si>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</si>
  <si>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</si>
  <si>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</si>
  <si>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</si>
  <si>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</si>
  <si>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</si>
  <si>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</si>
  <si>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</si>
  <si>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</si>
  <si>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</si>
  <si>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</si>
  <si>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</si>
  <si>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</si>
  <si>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</si>
  <si>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</si>
  <si>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</si>
  <si>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</si>
  <si>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</si>
  <si>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</si>
  <si>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</si>
  <si>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</si>
  <si>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</si>
  <si>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</si>
  <si>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</si>
  <si>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</si>
  <si>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</si>
  <si>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</si>
  <si>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</si>
  <si>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</si>
  <si>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</si>
  <si>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</si>
  <si>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</si>
  <si>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</si>
  <si>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</si>
  <si>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</si>
  <si>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</si>
  <si>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</si>
  <si>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</si>
  <si>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</si>
  <si>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</si>
  <si>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</si>
  <si>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</si>
  <si>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</si>
  <si>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</si>
  <si>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</si>
  <si>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</si>
  <si>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</si>
  <si>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</si>
  <si>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</si>
  <si>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</si>
  <si>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</si>
  <si>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</si>
  <si>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</si>
  <si>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</si>
  <si>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</si>
  <si>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</si>
  <si>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</si>
  <si>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</si>
  <si>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</si>
  <si>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</si>
  <si>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</si>
  <si>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</si>
  <si>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</si>
  <si>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</si>
  <si>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</si>
  <si>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</si>
  <si>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</si>
  <si>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</si>
  <si>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</si>
  <si>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</si>
  <si>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</si>
  <si>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</si>
  <si>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</si>
  <si>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</si>
  <si>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</si>
  <si>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</si>
  <si>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</si>
  <si>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</si>
  <si>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</si>
  <si>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</si>
  <si>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</si>
  <si>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</si>
  <si>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</si>
  <si>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</si>
  <si>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</si>
  <si>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</si>
  <si>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</si>
  <si>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</si>
  <si>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</si>
  <si>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</si>
  <si>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</si>
  <si>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</si>
  <si>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</si>
  <si>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</si>
  <si>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</si>
  <si>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</si>
  <si>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</si>
  <si>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</si>
  <si>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</si>
  <si>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</si>
  <si>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</si>
  <si>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</si>
  <si>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</si>
  <si>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</si>
  <si>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</si>
  <si>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</si>
  <si>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</si>
  <si>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</si>
  <si>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</si>
  <si>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</si>
  <si>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</si>
  <si>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</si>
  <si>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</si>
  <si>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</si>
  <si>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</si>
  <si>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</si>
  <si>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</si>
  <si>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</si>
  <si>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</si>
  <si>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</si>
  <si>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</si>
  <si>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</si>
  <si>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</si>
  <si>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</si>
  <si>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</si>
  <si>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</si>
  <si>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</si>
  <si>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</si>
  <si>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</si>
  <si>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</si>
  <si>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</si>
  <si>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</si>
  <si>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</si>
  <si>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</si>
  <si>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</si>
  <si>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</si>
  <si>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</si>
  <si>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</si>
  <si>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</si>
  <si>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</si>
  <si>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</si>
  <si>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</si>
  <si>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</si>
  <si>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</si>
  <si>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</si>
  <si>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</si>
  <si>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</si>
  <si>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</si>
  <si>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</si>
  <si>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</si>
  <si>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</si>
  <si>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</si>
  <si>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</si>
  <si>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</si>
  <si>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</si>
  <si>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</si>
  <si>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</si>
  <si>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</si>
  <si>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</si>
  <si>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</si>
  <si>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</si>
  <si>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</si>
  <si>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</si>
  <si>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</si>
  <si>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</si>
  <si>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</si>
  <si>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</si>
  <si>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</si>
  <si>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</si>
  <si>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</si>
  <si>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</si>
  <si>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</si>
  <si>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</si>
  <si>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</si>
  <si>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</si>
  <si>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</si>
  <si>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</si>
  <si>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</si>
  <si>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</si>
  <si>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</si>
  <si>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</si>
  <si>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</si>
  <si>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</si>
  <si>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</si>
  <si>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</si>
  <si>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</si>
  <si>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</si>
  <si>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</si>
  <si>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</si>
  <si>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</si>
  <si>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</si>
  <si>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</si>
  <si>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</si>
  <si>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</si>
  <si>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</si>
  <si>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</si>
  <si>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</si>
  <si>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</si>
  <si>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</si>
  <si>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</si>
  <si>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</si>
  <si>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</si>
  <si>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</si>
  <si>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</si>
  <si>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</si>
  <si>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</si>
  <si>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</si>
  <si>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</si>
  <si>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</si>
  <si>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</si>
  <si>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</si>
  <si>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</si>
  <si>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</si>
  <si>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</si>
  <si>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</si>
  <si>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</si>
  <si>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</si>
  <si>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</si>
  <si>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</si>
  <si>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</si>
  <si>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</si>
  <si>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</si>
  <si>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</si>
  <si>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</si>
  <si>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</si>
  <si>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</si>
  <si>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</si>
  <si>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</si>
  <si>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</si>
  <si>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</si>
  <si>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</si>
  <si>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</si>
  <si>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</si>
  <si>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</si>
  <si>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</si>
  <si>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</si>
  <si>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</si>
  <si>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</si>
  <si>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</si>
  <si>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</si>
  <si>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</si>
  <si>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</si>
  <si>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</si>
  <si>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</si>
  <si>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</si>
  <si>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</si>
  <si>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</si>
  <si>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</si>
  <si>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</si>
  <si>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</si>
  <si>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</si>
  <si>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</si>
  <si>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</si>
  <si>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</si>
  <si>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</si>
  <si>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</si>
  <si>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</si>
  <si>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</si>
  <si>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</si>
  <si>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</si>
  <si>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</si>
  <si>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</si>
  <si>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</si>
  <si>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</si>
  <si>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</si>
  <si>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</si>
  <si>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</si>
  <si>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</si>
  <si>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</si>
  <si>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</si>
  <si>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</si>
  <si>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</si>
  <si>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</si>
  <si>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</si>
  <si>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</si>
  <si>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</si>
  <si>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</si>
  <si>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</si>
  <si>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</si>
  <si>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</si>
  <si>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</si>
  <si>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</si>
  <si>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</si>
  <si>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</si>
  <si>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</si>
  <si>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</si>
  <si>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</si>
  <si>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</si>
  <si>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</si>
  <si>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</si>
  <si>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</si>
  <si>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</si>
  <si>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</si>
  <si>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</si>
  <si>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</si>
  <si>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</si>
  <si>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</si>
  <si>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</si>
  <si>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</si>
  <si>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</si>
  <si>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</si>
  <si>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</si>
  <si>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</si>
  <si>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</si>
  <si>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</si>
  <si>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</si>
  <si>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</si>
  <si>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</si>
  <si>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</si>
  <si>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</si>
  <si>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</si>
  <si>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</si>
  <si>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</si>
  <si>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</si>
  <si>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</si>
  <si>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</si>
  <si>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</si>
  <si>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</si>
  <si>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</si>
  <si>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</si>
  <si>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</si>
  <si>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</si>
  <si>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</si>
  <si>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</si>
  <si>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</si>
  <si>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</si>
  <si>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</si>
  <si>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</si>
  <si>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</si>
  <si>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</si>
  <si>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</si>
  <si>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</si>
  <si>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</si>
  <si>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</si>
  <si>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</si>
  <si>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</si>
  <si>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</si>
  <si>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</si>
  <si>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</si>
  <si>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</si>
  <si>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</si>
  <si>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</si>
  <si>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</si>
  <si>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</si>
  <si>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</si>
  <si>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</si>
  <si>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</si>
  <si>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</si>
  <si>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</si>
  <si>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</si>
  <si>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</si>
  <si>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</si>
  <si>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</si>
  <si>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</si>
  <si>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</si>
  <si>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</si>
  <si>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</si>
  <si>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</si>
  <si>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</si>
  <si>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</si>
  <si>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</si>
  <si>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</si>
  <si>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</si>
  <si>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</si>
  <si>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</si>
  <si>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</si>
  <si>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</si>
  <si>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</si>
  <si>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</si>
  <si>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</si>
  <si>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</si>
  <si>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</si>
  <si>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</si>
  <si>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</si>
  <si>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</si>
  <si>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</si>
  <si>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</si>
  <si>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</si>
  <si>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</si>
  <si>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</si>
  <si>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</si>
  <si>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</si>
  <si>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</si>
  <si>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</si>
  <si>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</si>
  <si>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</si>
  <si>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</si>
  <si>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</si>
  <si>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</si>
  <si>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</si>
  <si>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</si>
  <si>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</si>
  <si>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</si>
  <si>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</si>
  <si>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</si>
  <si>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</si>
  <si>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</si>
  <si>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</si>
  <si>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</si>
  <si>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</si>
  <si>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</si>
  <si>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</si>
  <si>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</si>
  <si>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</si>
  <si>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</si>
  <si>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</si>
  <si>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</si>
  <si>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</si>
  <si>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</si>
  <si>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</si>
  <si>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</si>
  <si>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</si>
  <si>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</si>
  <si>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</si>
  <si>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</si>
  <si>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</si>
  <si>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</si>
  <si>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</si>
  <si>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</si>
  <si>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</si>
  <si>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</si>
  <si>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</si>
  <si>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</si>
  <si>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</si>
  <si>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</si>
  <si>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</si>
  <si>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</si>
  <si>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</si>
  <si>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</si>
  <si>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</si>
  <si>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</si>
  <si>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</si>
  <si>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</si>
  <si>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</si>
  <si>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</si>
  <si>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</si>
  <si>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</si>
  <si>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</si>
  <si>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</si>
  <si>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</si>
  <si>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</si>
  <si>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</si>
  <si>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</si>
  <si>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</si>
  <si>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</si>
  <si>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</si>
  <si>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</si>
  <si>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</si>
  <si>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</si>
  <si>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</si>
  <si>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</si>
  <si>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</si>
  <si>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</si>
  <si>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</si>
  <si>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</si>
  <si>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</si>
  <si>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</si>
  <si>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</si>
  <si>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</si>
  <si>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</si>
  <si>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</si>
  <si>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</si>
  <si>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</si>
  <si>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</si>
  <si>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</si>
  <si>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</si>
  <si>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</si>
  <si>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</si>
  <si>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</si>
  <si>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</si>
  <si>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</si>
  <si>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</si>
  <si>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</si>
  <si>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</si>
  <si>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</si>
  <si>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</si>
  <si>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</si>
  <si>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</si>
  <si>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</si>
  <si>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</si>
  <si>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</si>
  <si>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</si>
  <si>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</si>
  <si>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</si>
  <si>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</si>
  <si>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</si>
  <si>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</si>
  <si>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</si>
  <si>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</si>
  <si>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</si>
  <si>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</si>
  <si>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</si>
  <si>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</si>
  <si>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</si>
  <si>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</si>
  <si>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</si>
  <si>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</si>
  <si>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</si>
  <si>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</si>
  <si>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</si>
  <si>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</si>
  <si>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</si>
  <si>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</si>
  <si>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</si>
  <si>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</si>
  <si>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</si>
  <si>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</si>
  <si>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</si>
  <si>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</si>
  <si>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</si>
  <si>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</si>
  <si>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</si>
  <si>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</si>
  <si>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</si>
  <si>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</si>
  <si>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</si>
  <si>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</si>
  <si>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</si>
  <si>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</si>
  <si>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</si>
  <si>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</si>
  <si>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</si>
  <si>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</si>
  <si>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</si>
  <si>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</si>
  <si>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</si>
  <si>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</si>
  <si>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</si>
  <si>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</si>
  <si>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</si>
  <si>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</si>
  <si>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</si>
  <si>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</si>
  <si>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</si>
  <si>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</si>
  <si>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</si>
  <si>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</si>
  <si>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</si>
  <si>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</si>
  <si>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</si>
  <si>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</si>
  <si>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</si>
  <si>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</si>
  <si>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</si>
  <si>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</si>
  <si>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</si>
  <si>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</si>
  <si>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</si>
  <si>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</si>
  <si>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</si>
  <si>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</si>
  <si>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</si>
  <si>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</si>
  <si>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</si>
  <si>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</si>
  <si>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</si>
  <si>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</si>
  <si>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</si>
  <si>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</si>
  <si>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</si>
  <si>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</si>
  <si>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</si>
  <si>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</si>
  <si>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</si>
  <si>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</si>
  <si>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</si>
  <si>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</si>
  <si>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</si>
  <si>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</si>
  <si>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</si>
  <si>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</si>
  <si>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</si>
  <si>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</si>
  <si>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</si>
  <si>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</si>
  <si>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</si>
  <si>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</si>
  <si>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</si>
  <si>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</si>
  <si>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</si>
  <si>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</si>
  <si>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</si>
  <si>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</si>
  <si>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</si>
  <si>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</si>
  <si>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</si>
  <si>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</si>
  <si>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</si>
  <si>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</si>
  <si>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</si>
  <si>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</si>
  <si>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</si>
  <si>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</si>
  <si>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</si>
  <si>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</si>
  <si>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</si>
  <si>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</si>
  <si>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</si>
  <si>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</si>
  <si>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</si>
  <si>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</si>
  <si>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</si>
  <si>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</si>
  <si>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</si>
  <si>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</si>
  <si>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</si>
  <si>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</si>
  <si>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</si>
  <si>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</si>
  <si>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</si>
  <si>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</si>
  <si>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</si>
  <si>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</si>
  <si>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</si>
  <si>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</si>
  <si>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</si>
  <si>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</si>
  <si>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</si>
  <si>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</si>
  <si>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</si>
  <si>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</si>
  <si>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</si>
  <si>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</si>
  <si>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</si>
  <si>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</si>
  <si>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</si>
  <si>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</si>
  <si>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</si>
  <si>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</si>
  <si>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</si>
  <si>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</si>
  <si>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</si>
  <si>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</si>
  <si>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</si>
  <si>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</si>
  <si>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</si>
  <si>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</si>
  <si>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</si>
  <si>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</si>
  <si>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</si>
  <si>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</si>
  <si>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</si>
  <si>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</si>
  <si>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</si>
  <si>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</si>
  <si>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</si>
  <si>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</si>
  <si>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</si>
  <si>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</si>
  <si>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</si>
  <si>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</si>
  <si>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</si>
  <si>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</si>
  <si>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</si>
  <si>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</si>
  <si>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</si>
  <si>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</si>
  <si>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</si>
  <si>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</si>
  <si>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</si>
  <si>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</si>
  <si>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</si>
  <si>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</si>
  <si>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</si>
  <si>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</si>
  <si>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</si>
  <si>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</si>
  <si>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</si>
  <si>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</si>
  <si>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</si>
  <si>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</si>
  <si>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</si>
  <si>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</si>
  <si>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</si>
  <si>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</si>
  <si>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</si>
  <si>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</si>
  <si>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</si>
  <si>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</si>
  <si>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</si>
  <si>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</si>
  <si>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</si>
  <si>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</si>
  <si>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</si>
  <si>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</si>
  <si>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</si>
  <si>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</si>
  <si>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</si>
  <si>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</si>
  <si>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</si>
  <si>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</si>
  <si>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</si>
  <si>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</si>
  <si>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</si>
  <si>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</si>
  <si>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</si>
  <si>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</si>
  <si>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</si>
  <si>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</si>
  <si>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</si>
  <si>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</si>
  <si>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</si>
  <si>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</si>
  <si>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</si>
  <si>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</si>
  <si>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</si>
  <si>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</si>
  <si>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</si>
  <si>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</si>
  <si>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</si>
  <si>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</si>
  <si>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</si>
  <si>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</si>
  <si>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</si>
  <si>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</si>
  <si>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</si>
  <si>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</si>
  <si>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</si>
  <si>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</si>
  <si>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</si>
  <si>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</si>
  <si>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</si>
  <si>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</si>
  <si>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</si>
  <si>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</si>
  <si>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</si>
  <si>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</si>
  <si>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</si>
  <si>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</si>
  <si>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</si>
  <si>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</si>
  <si>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</si>
  <si>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</si>
  <si>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</si>
  <si>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</si>
  <si>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</si>
  <si>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</si>
  <si>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</si>
  <si>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</si>
  <si>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</si>
  <si>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</si>
  <si>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</si>
  <si>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</si>
  <si>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</si>
  <si>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</si>
  <si>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</si>
  <si>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</si>
  <si>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</si>
  <si>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</si>
  <si>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</si>
  <si>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</si>
  <si>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</si>
  <si>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</si>
  <si>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</si>
  <si>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</si>
  <si>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</si>
  <si>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</si>
  <si>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</si>
  <si>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</si>
  <si>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</si>
  <si>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</si>
  <si>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</si>
  <si>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</si>
  <si>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</si>
  <si>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</si>
  <si>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</si>
  <si>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</si>
  <si>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</si>
  <si>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</si>
  <si>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</si>
  <si>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</si>
  <si>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</si>
  <si>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</si>
  <si>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</si>
  <si>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</si>
  <si>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</si>
  <si>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</si>
  <si>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</si>
  <si>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</si>
  <si>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</si>
  <si>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</si>
  <si>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</si>
  <si>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</si>
  <si>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</si>
  <si>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</si>
  <si>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</si>
  <si>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</si>
  <si>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</si>
  <si>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</si>
  <si>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</si>
  <si>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</si>
  <si>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</si>
  <si>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</si>
  <si>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</si>
  <si>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</si>
  <si>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</si>
  <si>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</si>
  <si>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</si>
  <si>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</si>
  <si>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</si>
  <si>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</si>
  <si>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</si>
  <si>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</si>
  <si>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</si>
  <si>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</si>
  <si>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</si>
  <si>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</si>
  <si>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</si>
  <si>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</si>
  <si>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</si>
  <si>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</si>
  <si>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</si>
  <si>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</si>
  <si>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</si>
  <si>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</si>
  <si>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</si>
  <si>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</si>
  <si>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</si>
  <si>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</si>
  <si>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</si>
  <si>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</si>
  <si>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</si>
  <si>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</si>
  <si>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</si>
  <si>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</si>
  <si>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</si>
  <si>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</si>
  <si>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</si>
  <si>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</si>
  <si>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</si>
  <si>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</si>
  <si>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</si>
  <si>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</si>
  <si>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</si>
  <si>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</si>
  <si>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</si>
  <si>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</si>
  <si>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</si>
  <si>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</si>
  <si>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</si>
  <si>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</si>
  <si>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</si>
  <si>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</si>
  <si>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</si>
  <si>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</si>
  <si>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</si>
  <si>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</si>
  <si>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</si>
  <si>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</si>
  <si>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</si>
  <si>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</si>
  <si>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</si>
  <si>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</si>
  <si>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</si>
  <si>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</si>
  <si>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</si>
  <si>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</si>
  <si>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</si>
  <si>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</si>
  <si>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</si>
  <si>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</si>
  <si>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</si>
  <si>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</si>
  <si>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</si>
  <si>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</si>
  <si>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</si>
  <si>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</si>
  <si>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</si>
  <si>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</si>
  <si>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</si>
  <si>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</si>
  <si>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</si>
  <si>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</si>
  <si>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</si>
  <si>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</si>
  <si>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</si>
  <si>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</si>
  <si>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</si>
  <si>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</si>
  <si>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</si>
  <si>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</si>
  <si>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</si>
  <si>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</si>
  <si>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</si>
  <si>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</si>
  <si>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</si>
  <si>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</si>
  <si>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</si>
  <si>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</si>
  <si>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</si>
  <si>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</si>
  <si>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</si>
  <si>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</si>
  <si>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</si>
  <si>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</si>
  <si>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</si>
  <si>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</si>
  <si>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</si>
  <si>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</si>
  <si>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</si>
  <si>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</si>
  <si>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</si>
  <si>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</si>
  <si>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</si>
  <si>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</si>
  <si>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</si>
  <si>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</si>
  <si>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</si>
  <si>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</si>
  <si>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</si>
  <si>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</si>
  <si>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</si>
  <si>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</si>
  <si>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</si>
  <si>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</si>
  <si>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</si>
  <si>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</si>
  <si>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</si>
  <si>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</si>
  <si>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</si>
  <si>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</si>
  <si>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</si>
  <si>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</si>
  <si>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</si>
  <si>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</si>
  <si>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</si>
  <si>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</si>
  <si>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</si>
  <si>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</si>
  <si>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</si>
  <si>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</si>
  <si>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</si>
  <si>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</si>
  <si>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</si>
  <si>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</si>
  <si>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</si>
  <si>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</si>
  <si>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</si>
  <si>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</si>
  <si>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</si>
  <si>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</si>
  <si>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</si>
  <si>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</si>
  <si>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</si>
  <si>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</si>
  <si>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</si>
  <si>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</si>
  <si>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</si>
  <si>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</si>
  <si>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</si>
  <si>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</si>
  <si>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</si>
  <si>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</si>
  <si>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</si>
  <si>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</si>
  <si>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</si>
  <si>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</si>
  <si>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</si>
  <si>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</si>
  <si>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</si>
  <si>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</si>
  <si>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</si>
  <si>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</si>
  <si>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</si>
  <si>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</si>
  <si>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</si>
  <si>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</si>
  <si>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</si>
  <si>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</si>
  <si>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</si>
  <si>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</si>
  <si>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</si>
  <si>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</si>
  <si>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</si>
  <si>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</si>
  <si>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</si>
  <si>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</si>
  <si>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</si>
  <si>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</si>
  <si>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</si>
  <si>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</si>
  <si>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</si>
  <si>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</si>
  <si>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</si>
  <si>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</si>
  <si>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</si>
  <si>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</si>
  <si>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</si>
  <si>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</si>
  <si>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</si>
  <si>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</si>
  <si>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</si>
  <si>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</si>
  <si>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</si>
  <si>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</si>
  <si>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</si>
  <si>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</si>
  <si>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</si>
  <si>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</si>
  <si>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</si>
  <si>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</si>
  <si>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</si>
  <si>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</si>
  <si>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</si>
  <si>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</si>
  <si>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</si>
  <si>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</si>
  <si>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</si>
  <si>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</si>
  <si>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</si>
  <si>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</si>
  <si>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</si>
  <si>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</si>
  <si>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</si>
  <si>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</si>
  <si>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</si>
  <si>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</si>
  <si>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</si>
  <si>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</si>
  <si>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</si>
  <si>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</si>
  <si>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</si>
  <si>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</si>
  <si>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</si>
  <si>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</si>
  <si>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</si>
  <si>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</si>
  <si>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</si>
  <si>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</si>
  <si>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</si>
  <si>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</si>
  <si>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</si>
  <si>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</si>
  <si>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</si>
  <si>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</si>
  <si>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</si>
  <si>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</si>
  <si>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</si>
  <si>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</si>
  <si>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</si>
  <si>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</si>
  <si>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</si>
  <si>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</si>
  <si>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</si>
  <si>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</si>
  <si>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</si>
  <si>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</si>
  <si>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</si>
  <si>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</si>
  <si>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</si>
  <si>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</si>
  <si>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</si>
  <si>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</si>
  <si>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</si>
  <si>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</si>
  <si>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</si>
  <si>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</si>
  <si>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</si>
  <si>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</si>
  <si>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</si>
  <si>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</si>
  <si>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</si>
  <si>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</si>
  <si>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</si>
  <si>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</si>
  <si>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</si>
  <si>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</si>
  <si>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</si>
  <si>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</si>
  <si>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</si>
  <si>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</si>
  <si>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</si>
  <si>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</si>
  <si>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</si>
  <si>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</si>
  <si>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</si>
  <si>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</si>
  <si>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</si>
  <si>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</si>
  <si>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</si>
  <si>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</si>
  <si>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</si>
  <si>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</si>
  <si>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</si>
  <si>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</si>
  <si>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</si>
  <si>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</si>
  <si>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</si>
  <si>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</si>
  <si>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</si>
  <si>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</si>
  <si>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</si>
  <si>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</si>
  <si>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</si>
  <si>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</si>
  <si>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</si>
  <si>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</si>
  <si>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</si>
  <si>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</si>
  <si>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</si>
  <si>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</si>
  <si>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</si>
  <si>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</si>
  <si>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</si>
  <si>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</si>
  <si>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</si>
  <si>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</si>
  <si>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</si>
  <si>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</si>
  <si>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</si>
  <si>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</si>
  <si>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</si>
  <si>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</si>
  <si>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</si>
  <si>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</si>
  <si>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</si>
  <si>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</si>
  <si>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</si>
  <si>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</si>
  <si>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</si>
  <si>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</si>
  <si>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</si>
  <si>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</si>
  <si>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</si>
  <si>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</si>
  <si>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</si>
  <si>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</si>
  <si>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</si>
  <si>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</si>
  <si>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</si>
  <si>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</si>
  <si>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</si>
  <si>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</si>
  <si>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</si>
  <si>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</si>
  <si>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</si>
  <si>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</si>
  <si>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</si>
  <si>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</si>
  <si>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</si>
  <si>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</si>
  <si>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</si>
  <si>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</si>
  <si>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</si>
  <si>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</si>
  <si>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</si>
  <si>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</si>
  <si>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</si>
  <si>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</si>
  <si>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</si>
  <si>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</si>
  <si>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</si>
  <si>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</si>
  <si>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</si>
  <si>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</si>
  <si>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</si>
  <si>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</si>
  <si>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</si>
  <si>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</si>
  <si>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</si>
  <si>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</si>
  <si>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</si>
  <si>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</si>
  <si>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</si>
  <si>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</si>
  <si>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</si>
  <si>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</si>
  <si>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</si>
  <si>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</si>
  <si>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</si>
  <si>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</si>
  <si>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</si>
  <si>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</si>
  <si>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</si>
  <si>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</si>
  <si>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</si>
  <si>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</si>
  <si>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</si>
  <si>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</si>
  <si>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</si>
  <si>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</si>
  <si>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</si>
  <si>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</si>
  <si>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</si>
  <si>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</si>
  <si>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</si>
  <si>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</si>
  <si>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</si>
  <si>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</si>
  <si>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</si>
  <si>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</si>
  <si>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</si>
  <si>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</si>
  <si>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</si>
  <si>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</si>
  <si>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</si>
  <si>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</si>
  <si>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</si>
  <si>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</si>
  <si>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</si>
  <si>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</si>
  <si>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</si>
  <si>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</si>
  <si>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</si>
  <si>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</si>
  <si>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</si>
  <si>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</si>
  <si>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</si>
  <si>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</si>
  <si>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</si>
  <si>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</si>
  <si>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</si>
  <si>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</si>
  <si>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</si>
  <si>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</si>
  <si>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</si>
  <si>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</si>
  <si>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</si>
  <si>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</si>
  <si>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</si>
  <si>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</si>
  <si>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</si>
  <si>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</si>
  <si>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</si>
  <si>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</si>
  <si>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</si>
  <si>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</si>
  <si>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</si>
  <si>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</si>
  <si>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</si>
  <si>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</si>
  <si>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</si>
  <si>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</si>
  <si>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</si>
  <si>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</si>
  <si>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</si>
  <si>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</si>
  <si>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</si>
  <si>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</si>
  <si>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</si>
  <si>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</si>
  <si>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</si>
  <si>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</si>
  <si>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</si>
  <si>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</si>
  <si>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</si>
  <si>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</si>
  <si>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</si>
  <si>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</si>
  <si>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</si>
  <si>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</si>
  <si>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</si>
  <si>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</si>
  <si>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</si>
  <si>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</si>
  <si>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</si>
  <si>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</si>
  <si>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</si>
  <si>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</si>
  <si>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</si>
  <si>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</si>
  <si>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</si>
  <si>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</si>
  <si>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</si>
  <si>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</si>
  <si>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</si>
  <si>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</si>
  <si>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</si>
  <si>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</si>
  <si>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</si>
  <si>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</si>
  <si>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</si>
  <si>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</si>
  <si>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</si>
  <si>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</si>
  <si>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</si>
  <si>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</si>
  <si>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</si>
  <si>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</si>
  <si>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</si>
  <si>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</si>
  <si>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</si>
  <si>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</si>
  <si>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</si>
  <si>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</si>
  <si>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</si>
  <si>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</si>
  <si>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</si>
  <si>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</si>
  <si>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</si>
  <si>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</si>
  <si>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</si>
  <si>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</si>
  <si>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</si>
  <si>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</si>
  <si>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</si>
  <si>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</si>
  <si>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</si>
  <si>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</si>
  <si>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</si>
  <si>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</si>
  <si>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</si>
  <si>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</si>
  <si>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</si>
  <si>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</si>
  <si>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</si>
  <si>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</si>
  <si>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</si>
  <si>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</si>
  <si>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</si>
  <si>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</si>
  <si>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</si>
  <si>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</si>
  <si>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</si>
  <si>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</si>
  <si>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</si>
  <si>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</si>
  <si>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</si>
  <si>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</si>
  <si>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</si>
  <si>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</si>
  <si>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</si>
  <si>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</si>
  <si>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</si>
  <si>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</si>
  <si>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</si>
  <si>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</si>
  <si>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</si>
  <si>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</si>
  <si>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</si>
  <si>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</si>
  <si>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</si>
  <si>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</si>
  <si>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</si>
  <si>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</si>
  <si>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</si>
  <si>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</si>
  <si>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</si>
  <si>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</si>
  <si>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</si>
  <si>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</si>
  <si>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</si>
  <si>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</si>
  <si>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</si>
  <si>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</si>
  <si>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</si>
  <si>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</si>
  <si>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</si>
  <si>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</si>
  <si>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</si>
  <si>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</si>
  <si>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</si>
  <si>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</si>
  <si>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</si>
  <si>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</si>
  <si>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</si>
  <si>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</si>
  <si>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</si>
  <si>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</si>
  <si>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</si>
  <si>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</si>
  <si>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</si>
  <si>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</si>
  <si>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</si>
  <si>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</si>
  <si>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</si>
  <si>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</si>
  <si>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</si>
  <si>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</si>
  <si>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</si>
  <si>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</si>
  <si>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</si>
  <si>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</si>
  <si>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</si>
  <si>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</si>
  <si>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</si>
  <si>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</si>
  <si>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</si>
  <si>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</si>
  <si>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</si>
  <si>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</si>
  <si>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</si>
  <si>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</si>
  <si>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</si>
  <si>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</si>
  <si>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</si>
  <si>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</si>
  <si>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</si>
  <si>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</si>
  <si>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</si>
  <si>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</si>
  <si>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</si>
  <si>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</si>
  <si>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</si>
  <si>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</si>
  <si>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</si>
  <si>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</si>
  <si>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</si>
  <si>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</si>
  <si>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</si>
  <si>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</si>
  <si>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</si>
  <si>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</si>
  <si>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</si>
  <si>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</si>
  <si>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</si>
  <si>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</si>
  <si>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</si>
  <si>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</si>
  <si>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</si>
  <si>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</si>
  <si>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</si>
  <si>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</si>
  <si>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</si>
  <si>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</si>
  <si>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</si>
  <si>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</si>
  <si>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</si>
  <si>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</si>
  <si>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</si>
  <si>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</si>
  <si>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</si>
  <si>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</si>
  <si>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</si>
  <si>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</si>
  <si>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</si>
  <si>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</si>
  <si>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</si>
  <si>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</si>
  <si>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</si>
  <si>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</si>
  <si>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</si>
  <si>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</si>
  <si>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</si>
  <si>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</si>
  <si>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</si>
  <si>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</si>
  <si>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</si>
  <si>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</si>
  <si>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</si>
  <si>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</si>
  <si>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</si>
  <si>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</si>
  <si>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</si>
  <si>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</si>
  <si>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</si>
  <si>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</si>
  <si>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</si>
  <si>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</si>
  <si>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</si>
  <si>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</si>
  <si>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</si>
  <si>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</si>
  <si>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</si>
  <si>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</si>
  <si>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</si>
  <si>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</si>
  <si>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</si>
  <si>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</si>
  <si>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</si>
  <si>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</si>
  <si>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</si>
  <si>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</si>
  <si>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</si>
  <si>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</si>
  <si>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</si>
  <si>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</si>
  <si>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</si>
  <si>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</si>
  <si>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</si>
  <si>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</si>
  <si>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</si>
  <si>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</si>
  <si>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</si>
  <si>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</si>
  <si>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</si>
  <si>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</si>
  <si>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</si>
  <si>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</si>
  <si>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</si>
  <si>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</si>
  <si>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</si>
  <si>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</si>
  <si>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</si>
  <si>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</si>
  <si>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</si>
  <si>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</si>
  <si>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</si>
  <si>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</si>
  <si>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</si>
  <si>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</si>
  <si>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</si>
  <si>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</si>
  <si>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</si>
  <si>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</si>
  <si>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</si>
  <si>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</si>
  <si>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</si>
  <si>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</si>
  <si>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</si>
  <si>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</si>
  <si>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</si>
  <si>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</si>
  <si>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</si>
  <si>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</si>
  <si>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</si>
  <si>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</si>
  <si>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</si>
  <si>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</si>
  <si>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</si>
  <si>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</si>
  <si>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</si>
  <si>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</si>
  <si>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</si>
  <si>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</si>
  <si>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</si>
  <si>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</si>
  <si>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</si>
  <si>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</si>
  <si>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</si>
  <si>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</si>
  <si>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</si>
  <si>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</si>
  <si>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</si>
  <si>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</si>
  <si>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</si>
  <si>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</si>
  <si>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</si>
  <si>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</si>
  <si>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</si>
  <si>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</si>
  <si>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</si>
  <si>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</si>
  <si>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</si>
  <si>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</si>
  <si>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</si>
  <si>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</si>
  <si>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</si>
  <si>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</si>
  <si>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</si>
  <si>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</si>
  <si>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</si>
  <si>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</si>
  <si>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</si>
  <si>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</si>
  <si>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</si>
  <si>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</si>
  <si>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</si>
  <si>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</si>
  <si>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</si>
  <si>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</si>
  <si>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</si>
  <si>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</si>
  <si>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</si>
  <si>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</si>
  <si>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</si>
  <si>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</si>
  <si>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</si>
  <si>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</si>
  <si>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</si>
  <si>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</si>
  <si>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</si>
  <si>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</si>
  <si>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</si>
  <si>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</si>
  <si>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</si>
  <si>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</si>
  <si>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</si>
  <si>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</si>
  <si>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</si>
  <si>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</si>
  <si>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</si>
  <si>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</si>
  <si>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</si>
  <si>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</si>
  <si>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</si>
  <si>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</si>
  <si>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</si>
  <si>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</si>
  <si>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</si>
  <si>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</si>
  <si>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</si>
  <si>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</si>
  <si>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</si>
  <si>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</si>
  <si>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</si>
  <si>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</si>
  <si>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</si>
  <si>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</si>
  <si>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</si>
  <si>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</si>
  <si>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</si>
  <si>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</si>
  <si>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</si>
  <si>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</si>
  <si>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</si>
  <si>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</si>
  <si>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</si>
  <si>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</si>
  <si>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</si>
  <si>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</si>
  <si>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</si>
  <si>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</si>
  <si>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</si>
  <si>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</si>
  <si>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</si>
  <si>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</si>
  <si>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</si>
  <si>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</si>
  <si>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</si>
  <si>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</si>
  <si>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</si>
  <si>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</si>
  <si>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</si>
  <si>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</si>
  <si>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</si>
  <si>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</si>
  <si>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</si>
  <si>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</si>
  <si>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</si>
  <si>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</si>
  <si>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</si>
  <si>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</si>
  <si>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</si>
  <si>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</si>
  <si>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</si>
  <si>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</si>
  <si>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</si>
  <si>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</si>
  <si>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</si>
  <si>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</si>
  <si>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</si>
  <si>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</si>
  <si>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</si>
  <si>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</si>
  <si>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</si>
  <si>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</si>
  <si>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</si>
  <si>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</si>
  <si>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</si>
  <si>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</si>
  <si>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</si>
  <si>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</si>
  <si>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</si>
  <si>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</si>
  <si>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</si>
  <si>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</si>
  <si>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</si>
  <si>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</si>
  <si>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</si>
  <si>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</si>
  <si>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</si>
  <si>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</si>
  <si>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</si>
  <si>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</si>
  <si>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</si>
  <si>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</si>
  <si>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</si>
  <si>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</si>
  <si>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</si>
  <si>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</si>
  <si>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</si>
  <si>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</si>
  <si>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</si>
  <si>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</si>
  <si>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</si>
  <si>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</si>
  <si>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</si>
  <si>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</si>
  <si>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</si>
  <si>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</si>
  <si>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</si>
  <si>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</si>
  <si>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</si>
  <si>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</si>
  <si>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</si>
  <si>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</si>
  <si>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</si>
  <si>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</si>
  <si>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</si>
  <si>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</si>
  <si>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</si>
  <si>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</si>
  <si>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</si>
  <si>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</si>
  <si>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</si>
  <si>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</si>
  <si>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</si>
  <si>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</si>
  <si>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</si>
  <si>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</si>
  <si>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</si>
  <si>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</si>
  <si>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</si>
  <si>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</si>
  <si>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</si>
  <si>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</si>
  <si>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</si>
  <si>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</si>
  <si>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</si>
  <si>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</si>
  <si>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</si>
  <si>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</si>
  <si>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</si>
  <si>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</si>
  <si>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</si>
  <si>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</si>
  <si>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</si>
  <si>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</si>
  <si>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</si>
  <si>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</si>
  <si>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</si>
  <si>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</si>
  <si>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</si>
  <si>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</si>
  <si>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</si>
  <si>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</si>
  <si>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</si>
  <si>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</si>
  <si>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</si>
  <si>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</si>
  <si>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</si>
  <si>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</si>
  <si>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</si>
  <si>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</si>
  <si>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</si>
  <si>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</si>
  <si>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</si>
  <si>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</si>
  <si>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</si>
  <si>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</si>
  <si>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</si>
  <si>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</si>
  <si>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</si>
  <si>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</si>
  <si>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</si>
  <si>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</si>
  <si>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</si>
  <si>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</si>
  <si>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</si>
  <si>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</si>
  <si>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</si>
  <si>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</si>
  <si>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</si>
  <si>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</si>
  <si>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</si>
  <si>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</si>
  <si>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</si>
  <si>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</si>
  <si>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</si>
  <si>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</si>
  <si>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</si>
  <si>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</si>
  <si>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</si>
  <si>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</si>
  <si>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</si>
  <si>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</si>
  <si>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</si>
  <si>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</si>
  <si>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</si>
  <si>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</si>
  <si>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</si>
  <si>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</si>
  <si>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</si>
  <si>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</si>
  <si>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</si>
  <si>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</si>
  <si>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</si>
  <si>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</si>
  <si>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</si>
  <si>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</si>
  <si>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</si>
  <si>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</si>
  <si>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</si>
  <si>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</si>
  <si>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</si>
  <si>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</si>
  <si>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</si>
  <si>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</si>
  <si>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</si>
  <si>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</si>
  <si>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</si>
  <si>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</si>
  <si>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</si>
  <si>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</si>
  <si>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</si>
  <si>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</si>
  <si>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</si>
  <si>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</si>
  <si>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</si>
  <si>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</si>
  <si>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</si>
  <si>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</si>
  <si>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</si>
  <si>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</si>
  <si>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</si>
  <si>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</si>
  <si>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</si>
  <si>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</si>
  <si>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</si>
  <si>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</si>
  <si>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</si>
  <si>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</si>
  <si>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</si>
  <si>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</si>
  <si>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</si>
  <si>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</si>
  <si>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</si>
  <si>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</si>
  <si>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</si>
  <si>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</si>
  <si>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</si>
  <si>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</si>
  <si>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</si>
  <si>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</si>
  <si>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</si>
  <si>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</si>
  <si>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</si>
  <si>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</si>
  <si>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</si>
  <si>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</si>
  <si>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</si>
  <si>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</si>
  <si>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</si>
  <si>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</si>
  <si>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</si>
  <si>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</si>
  <si>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</si>
  <si>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</si>
  <si>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</si>
  <si>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</si>
  <si>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</si>
  <si>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</si>
  <si>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</si>
  <si>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</si>
  <si>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</si>
  <si>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</si>
  <si>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</si>
  <si>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</si>
  <si>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</si>
  <si>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</si>
  <si>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</si>
  <si>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</si>
  <si>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</si>
  <si>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</si>
  <si>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</si>
  <si>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</si>
  <si>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</si>
  <si>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</si>
  <si>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</si>
  <si>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</si>
  <si>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</si>
  <si>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</si>
  <si>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</si>
  <si>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</si>
  <si>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</si>
  <si>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</si>
  <si>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</si>
  <si>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</si>
  <si>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</si>
  <si>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</si>
  <si>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</si>
  <si>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</si>
  <si>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</si>
  <si>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</si>
  <si>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</si>
  <si>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</si>
  <si>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</si>
  <si>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</si>
  <si>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</si>
  <si>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</si>
  <si>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</si>
  <si>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</si>
  <si>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</si>
  <si>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</si>
  <si>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</si>
  <si>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</si>
  <si>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</si>
  <si>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</si>
  <si>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</si>
  <si>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</si>
  <si>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</si>
  <si>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</si>
  <si>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</si>
  <si>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</si>
  <si>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</si>
  <si>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</si>
  <si>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</si>
  <si>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</si>
  <si>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</si>
  <si>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</si>
  <si>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</si>
  <si>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</si>
  <si>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</si>
  <si>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</si>
  <si>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</si>
  <si>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</si>
  <si>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</si>
  <si>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</si>
  <si>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</si>
  <si>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</si>
  <si>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</si>
  <si>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</si>
  <si>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</si>
  <si>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</si>
  <si>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</si>
  <si>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</si>
  <si>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</si>
  <si>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</si>
  <si>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</si>
  <si>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</si>
  <si>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</si>
  <si>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</si>
  <si>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</si>
  <si>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</si>
  <si>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</si>
  <si>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</si>
  <si>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</si>
  <si>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</si>
  <si>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</si>
  <si>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</si>
  <si>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</si>
  <si>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</si>
  <si>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</si>
  <si>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</si>
  <si>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</si>
  <si>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</si>
  <si>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</si>
  <si>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</si>
  <si>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</si>
  <si>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</si>
  <si>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</si>
  <si>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</si>
  <si>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</si>
  <si>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</si>
  <si>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</si>
  <si>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</si>
  <si>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</si>
  <si>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</si>
  <si>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</si>
  <si>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</si>
  <si>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</si>
  <si>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</si>
  <si>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</si>
  <si>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</si>
  <si>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</si>
  <si>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</si>
  <si>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</si>
  <si>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</si>
  <si>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</si>
  <si>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</si>
  <si>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</si>
  <si>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</si>
  <si>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</si>
  <si>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</si>
  <si>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</si>
  <si>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</si>
  <si>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</si>
  <si>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</si>
  <si>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</si>
  <si>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</si>
  <si>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</si>
  <si>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</si>
  <si>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</si>
  <si>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</si>
  <si>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</si>
  <si>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</si>
  <si>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</si>
  <si>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</si>
  <si>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</si>
  <si>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</si>
  <si>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</si>
  <si>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</si>
  <si>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</si>
  <si>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</si>
  <si>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</si>
  <si>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</si>
  <si>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</si>
  <si>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</si>
  <si>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</si>
  <si>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</si>
  <si>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</si>
  <si>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</si>
  <si>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</si>
  <si>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</si>
  <si>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</si>
  <si>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</si>
  <si>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</si>
  <si>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</si>
  <si>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</si>
  <si>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</si>
  <si>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</si>
  <si>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</si>
  <si>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</si>
  <si>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</si>
  <si>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</si>
  <si>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</si>
  <si>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</si>
  <si>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</si>
  <si>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</si>
  <si>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</si>
  <si>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</si>
  <si>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</si>
  <si>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</si>
  <si>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</si>
  <si>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</si>
  <si>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</si>
  <si>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</si>
  <si>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</si>
  <si>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</si>
  <si>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</si>
  <si>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</si>
  <si>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</si>
  <si>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</si>
  <si>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</si>
  <si>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</si>
  <si>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</si>
  <si>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</si>
  <si>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</si>
  <si>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</si>
  <si>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</si>
  <si>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</si>
  <si>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</si>
  <si>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</si>
  <si>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</si>
  <si>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</si>
  <si>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</si>
  <si>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</si>
  <si>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</si>
  <si>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</si>
  <si>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</si>
  <si>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</si>
  <si>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</si>
  <si>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</si>
  <si>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</si>
  <si>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</si>
  <si>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</si>
  <si>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</si>
  <si>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</si>
  <si>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</si>
  <si>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</si>
  <si>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</si>
  <si>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</si>
  <si>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</si>
  <si>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</si>
  <si>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</si>
  <si>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</si>
  <si>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</si>
  <si>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</si>
  <si>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</si>
  <si>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</si>
  <si>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</si>
  <si>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</si>
  <si>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</si>
  <si>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</si>
  <si>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</si>
  <si>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</si>
  <si>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</si>
  <si>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</si>
  <si>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</si>
  <si>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</si>
  <si>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</si>
  <si>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</si>
  <si>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</si>
  <si>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</si>
  <si>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</si>
  <si>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</si>
  <si>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</si>
  <si>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</si>
  <si>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</si>
  <si>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</si>
  <si>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</si>
  <si>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</si>
  <si>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</si>
  <si>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</si>
  <si>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</si>
  <si>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</si>
  <si>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</si>
  <si>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</si>
  <si>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</si>
  <si>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</si>
  <si>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</si>
  <si>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</si>
  <si>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</si>
  <si>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</si>
  <si>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</si>
  <si>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</si>
  <si>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</si>
  <si>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</si>
  <si>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</si>
  <si>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</si>
  <si>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</si>
  <si>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</si>
  <si>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</si>
  <si>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</si>
  <si>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</si>
  <si>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</si>
  <si>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</si>
  <si>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</si>
  <si>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</si>
  <si>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</si>
  <si>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</si>
  <si>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</si>
  <si>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</si>
  <si>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</si>
  <si>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</si>
  <si>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</si>
  <si>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</si>
  <si>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</si>
  <si>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</si>
  <si>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</si>
  <si>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</si>
  <si>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</si>
  <si>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</si>
  <si>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</si>
  <si>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</si>
  <si>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</si>
  <si>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</si>
  <si>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</si>
  <si>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</si>
  <si>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</si>
  <si>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</si>
  <si>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</si>
  <si>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</si>
  <si>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</si>
  <si>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</si>
  <si>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</si>
  <si>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</si>
  <si>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</si>
  <si>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</si>
  <si>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</si>
  <si>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</si>
  <si>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</si>
  <si>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</si>
  <si>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</si>
  <si>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</si>
  <si>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</si>
  <si>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</si>
  <si>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</si>
  <si>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</si>
  <si>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</si>
  <si>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</si>
  <si>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</si>
  <si>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</si>
  <si>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</si>
  <si>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</si>
  <si>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</si>
  <si>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</si>
  <si>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</si>
  <si>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</si>
  <si>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</si>
  <si>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</si>
  <si>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</si>
  <si>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</si>
  <si>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</si>
  <si>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</si>
  <si>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</si>
  <si>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</si>
  <si>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</si>
  <si>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</si>
  <si>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</si>
  <si>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</si>
  <si>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</si>
  <si>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</si>
  <si>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</si>
  <si>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</si>
  <si>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</si>
  <si>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</si>
  <si>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</si>
  <si>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</si>
  <si>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</si>
  <si>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</si>
  <si>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</si>
  <si>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</si>
  <si>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</si>
  <si>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</si>
  <si>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</si>
  <si>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</si>
  <si>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</si>
  <si>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</si>
  <si>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</si>
  <si>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</si>
  <si>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</si>
  <si>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</si>
  <si>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</si>
  <si>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</si>
  <si>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</si>
  <si>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</si>
  <si>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</si>
  <si>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</si>
  <si>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</si>
  <si>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</si>
  <si>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</si>
  <si>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</si>
  <si>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</si>
  <si>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</si>
  <si>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</si>
  <si>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</si>
  <si>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</si>
  <si>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</si>
  <si>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</si>
  <si>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</si>
  <si>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</si>
  <si>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</si>
  <si>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</si>
  <si>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</si>
  <si>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</si>
  <si>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</si>
  <si>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</si>
  <si>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</si>
  <si>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</si>
  <si>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</si>
  <si>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</si>
  <si>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</si>
  <si>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</si>
  <si>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</si>
  <si>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</si>
  <si>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</si>
  <si>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</si>
  <si>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</si>
  <si>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</si>
  <si>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</si>
  <si>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</si>
  <si>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</si>
  <si>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</si>
  <si>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</si>
  <si>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</si>
  <si>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</si>
  <si>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</si>
  <si>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</si>
  <si>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</si>
  <si>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</si>
  <si>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</si>
  <si>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</si>
  <si>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</si>
  <si>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</si>
  <si>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</si>
  <si>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</si>
  <si>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</si>
  <si>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</si>
  <si>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</si>
  <si>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</si>
  <si>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</si>
  <si>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</si>
  <si>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</si>
  <si>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</si>
  <si>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</si>
  <si>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</si>
  <si>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</si>
  <si>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</si>
  <si>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</si>
  <si>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</si>
  <si>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</si>
  <si>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</si>
  <si>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</si>
  <si>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</si>
  <si>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</si>
  <si>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</si>
  <si>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</si>
  <si>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</si>
  <si>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</si>
  <si>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</si>
  <si>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</si>
  <si>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</si>
  <si>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</si>
  <si>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</si>
  <si>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</si>
  <si>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</si>
  <si>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</si>
  <si>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</si>
  <si>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</si>
  <si>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</si>
  <si>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</si>
  <si>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</si>
  <si>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</si>
  <si>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</si>
  <si>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</si>
  <si>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</si>
  <si>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</si>
  <si>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</si>
  <si>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</si>
  <si>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</si>
  <si>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</si>
  <si>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</si>
  <si>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</si>
  <si>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</si>
  <si>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</si>
  <si>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</si>
  <si>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</si>
  <si>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</si>
  <si>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</si>
  <si>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</si>
  <si>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</si>
  <si>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</si>
  <si>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</si>
  <si>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</si>
  <si>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</si>
  <si>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</si>
  <si>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</si>
  <si>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</si>
  <si>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</si>
  <si>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</si>
  <si>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</si>
  <si>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</si>
  <si>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</si>
  <si>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</si>
  <si>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</si>
  <si>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</si>
  <si>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</si>
  <si>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</si>
  <si>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</si>
  <si>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</si>
  <si>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</si>
  <si>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</si>
  <si>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</si>
  <si>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</si>
  <si>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</si>
  <si>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</si>
  <si>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</si>
  <si>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</si>
  <si>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</si>
  <si>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</si>
  <si>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</si>
  <si>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</si>
  <si>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</si>
  <si>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</si>
  <si>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</si>
  <si>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</si>
  <si>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</si>
  <si>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</si>
  <si>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</si>
  <si>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</si>
  <si>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</si>
  <si>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</si>
  <si>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</si>
  <si>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</si>
  <si>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</si>
  <si>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</si>
  <si>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</si>
  <si>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</si>
  <si>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</si>
  <si>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</si>
  <si>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</si>
  <si>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</si>
  <si>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</si>
  <si>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</si>
  <si>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</si>
  <si>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</si>
  <si>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</si>
  <si>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</si>
  <si>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</si>
  <si>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</si>
  <si>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</si>
  <si>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</si>
  <si>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</si>
  <si>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</si>
  <si>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</si>
  <si>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</si>
  <si>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</si>
  <si>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</si>
  <si>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</si>
  <si>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</si>
  <si>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</si>
  <si>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</si>
  <si>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</si>
  <si>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</si>
  <si>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</si>
  <si>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</si>
  <si>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</si>
  <si>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</si>
  <si>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</si>
  <si>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</si>
  <si>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</si>
  <si>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</si>
  <si>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</si>
  <si>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</si>
  <si>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</si>
  <si>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</si>
  <si>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</si>
  <si>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</si>
  <si>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</si>
  <si>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</si>
  <si>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</si>
  <si>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</si>
  <si>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</si>
  <si>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</si>
  <si>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</si>
  <si>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</si>
  <si>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</si>
  <si>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</si>
  <si>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</si>
  <si>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</si>
  <si>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</si>
  <si>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</si>
  <si>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</si>
  <si>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</si>
  <si>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</si>
  <si>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</si>
  <si>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</si>
  <si>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</si>
  <si>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</si>
  <si>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</si>
  <si>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</si>
  <si>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</si>
  <si>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</si>
  <si>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</si>
  <si>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</si>
  <si>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</si>
  <si>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</si>
  <si>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</si>
  <si>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</si>
  <si>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</si>
  <si>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</si>
  <si>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</si>
  <si>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</si>
  <si>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</si>
  <si>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</si>
  <si>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</si>
  <si>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</si>
  <si>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</si>
  <si>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</si>
  <si>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</si>
  <si>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</si>
  <si>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</si>
  <si>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</si>
  <si>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</si>
  <si>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</si>
  <si>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</si>
  <si>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</si>
  <si>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</si>
  <si>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</si>
  <si>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</si>
  <si>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</si>
  <si>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</si>
  <si>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</si>
  <si>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</si>
  <si>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</si>
  <si>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</si>
  <si>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</si>
  <si>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</si>
  <si>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</si>
  <si>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</si>
  <si>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</si>
  <si>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</si>
  <si>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</si>
  <si>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</si>
  <si>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</si>
  <si>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</si>
  <si>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</si>
  <si>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</si>
  <si>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</si>
  <si>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</si>
  <si>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</si>
  <si>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</si>
  <si>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</si>
  <si>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</si>
  <si>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</si>
  <si>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</si>
  <si>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</si>
  <si>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</si>
  <si>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</si>
  <si>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</si>
  <si>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</si>
  <si>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</si>
  <si>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</si>
  <si>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</si>
  <si>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</si>
  <si>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</si>
  <si>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</si>
  <si>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</si>
  <si>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</si>
  <si>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</si>
  <si>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</si>
  <si>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</si>
  <si>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</si>
  <si>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</si>
  <si>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</si>
  <si>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</si>
  <si>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</si>
  <si>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</si>
  <si>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</si>
  <si>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</si>
  <si>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</si>
  <si>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</si>
  <si>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</si>
  <si>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</si>
  <si>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</si>
  <si>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</si>
  <si>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</si>
  <si>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</si>
  <si>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</si>
  <si>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</si>
  <si>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</si>
  <si>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</si>
  <si>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</si>
  <si>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</si>
  <si>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</si>
  <si>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</si>
  <si>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</si>
  <si>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</si>
  <si>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</si>
  <si>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</si>
  <si>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</si>
  <si>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</si>
  <si>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</si>
  <si>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</si>
  <si>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</si>
  <si>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</si>
  <si>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</si>
  <si>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</si>
  <si>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</si>
  <si>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</si>
  <si>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</si>
  <si>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</si>
  <si>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</si>
  <si>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</si>
  <si>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</si>
  <si>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</si>
  <si>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</si>
  <si>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</si>
  <si>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</si>
  <si>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</si>
  <si>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</si>
  <si>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</si>
  <si>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</si>
  <si>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</si>
  <si>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</si>
  <si>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</si>
  <si>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</si>
  <si>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</si>
  <si>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</si>
  <si>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</si>
  <si>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</si>
  <si>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</si>
  <si>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</si>
  <si>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</si>
  <si>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</si>
  <si>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</si>
  <si>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</si>
  <si>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</si>
  <si>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</si>
  <si>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</si>
  <si>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</si>
  <si>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</si>
  <si>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</si>
  <si>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</si>
  <si>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</si>
  <si>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</si>
  <si>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</si>
  <si>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</si>
  <si>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</si>
  <si>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</si>
  <si>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</si>
  <si>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</si>
  <si>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</si>
  <si>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</si>
  <si>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</si>
  <si>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</si>
  <si>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</si>
  <si>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</si>
  <si>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</si>
  <si>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</si>
  <si>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</si>
  <si>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</si>
  <si>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</si>
  <si>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</si>
  <si>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</si>
  <si>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</si>
  <si>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</si>
  <si>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</si>
  <si>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</si>
  <si>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</si>
  <si>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</si>
  <si>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</si>
  <si>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</si>
  <si>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</si>
  <si>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</si>
  <si>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</si>
  <si>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</si>
  <si>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</si>
  <si>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</si>
  <si>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</si>
  <si>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</si>
  <si>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</si>
  <si>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</si>
  <si>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</si>
  <si>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</si>
  <si>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</si>
  <si>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</si>
  <si>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</si>
  <si>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</si>
  <si>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</si>
  <si>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</si>
  <si>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</si>
  <si>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</si>
  <si>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</si>
  <si>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</si>
  <si>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</si>
  <si>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</si>
  <si>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</si>
  <si>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</si>
  <si>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</si>
  <si>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</si>
  <si>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</si>
  <si>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</si>
  <si>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</si>
  <si>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</si>
  <si>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</si>
  <si>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</si>
  <si>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</si>
  <si>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</si>
  <si>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</si>
  <si>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</si>
  <si>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</si>
  <si>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</si>
  <si>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</si>
  <si>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</si>
  <si>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</si>
  <si>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</si>
  <si>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</si>
  <si>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</si>
  <si>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</si>
  <si>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</si>
  <si>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</si>
  <si>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</si>
  <si>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</si>
  <si>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</si>
  <si>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</si>
  <si>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</si>
  <si>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</si>
  <si>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</si>
  <si>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</si>
  <si>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</si>
  <si>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</si>
  <si>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</si>
  <si>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</si>
  <si>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</si>
  <si>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</si>
  <si>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</si>
  <si>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</si>
  <si>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</si>
  <si>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</si>
  <si>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</si>
  <si>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</si>
  <si>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</si>
  <si>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</si>
  <si>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</si>
  <si>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</si>
  <si>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</si>
  <si>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</si>
  <si>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</si>
  <si>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</si>
  <si>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</si>
  <si>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</si>
  <si>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</si>
  <si>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</si>
  <si>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</si>
  <si>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</si>
  <si>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</si>
  <si>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</si>
  <si>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</si>
  <si>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</si>
  <si>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</si>
  <si>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</si>
  <si>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</si>
  <si>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</si>
  <si>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</si>
  <si>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</si>
  <si>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</si>
  <si>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</si>
  <si>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</si>
  <si>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</si>
  <si>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</si>
  <si>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</si>
  <si>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</si>
  <si>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</si>
  <si>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</si>
  <si>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</si>
  <si>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</si>
  <si>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</si>
  <si>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</si>
  <si>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</si>
  <si>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</si>
  <si>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</si>
  <si>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</si>
  <si>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</si>
  <si>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</si>
  <si>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</si>
  <si>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</si>
  <si>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</si>
  <si>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</si>
  <si>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</si>
  <si>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</si>
  <si>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</si>
  <si>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</si>
  <si>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</si>
  <si>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</si>
  <si>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</si>
  <si>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</si>
  <si>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</si>
  <si>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</si>
  <si>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</si>
  <si>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</si>
  <si>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</si>
  <si>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</si>
  <si>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</si>
  <si>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</si>
  <si>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</si>
  <si>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</si>
  <si>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</si>
  <si>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</si>
  <si>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</si>
  <si>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</si>
  <si>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</si>
  <si>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</si>
  <si>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</si>
  <si>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</si>
  <si>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</si>
  <si>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</si>
  <si>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</si>
  <si>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</si>
  <si>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</si>
  <si>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</si>
  <si>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</si>
  <si>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</si>
  <si>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</si>
  <si>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</si>
  <si>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</si>
  <si>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</si>
  <si>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</si>
  <si>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</si>
  <si>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</si>
  <si>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</si>
  <si>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</si>
  <si>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</si>
  <si>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</si>
  <si>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</si>
  <si>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</si>
  <si>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</si>
  <si>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</si>
  <si>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</si>
  <si>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</si>
  <si>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</si>
  <si>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</si>
  <si>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</si>
  <si>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</si>
  <si>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</si>
  <si>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</si>
  <si>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</si>
  <si>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</si>
  <si>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</si>
  <si>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</si>
  <si>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</si>
  <si>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</si>
  <si>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</si>
  <si>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</si>
  <si>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</si>
  <si>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</si>
  <si>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</si>
  <si>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</si>
  <si>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</si>
  <si>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</si>
  <si>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</si>
  <si>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</si>
  <si>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</si>
  <si>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</si>
  <si>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</si>
  <si>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</si>
  <si>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</si>
  <si>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</si>
  <si>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</si>
  <si>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</si>
  <si>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</si>
  <si>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</si>
  <si>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</si>
  <si>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</si>
  <si>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</si>
  <si>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</si>
  <si>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</si>
  <si>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</si>
  <si>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</si>
  <si>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</si>
  <si>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</si>
  <si>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</si>
  <si>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</si>
  <si>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</si>
  <si>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</si>
  <si>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</si>
  <si>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</si>
  <si>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</si>
  <si>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</si>
  <si>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</si>
  <si>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</si>
  <si>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</si>
  <si>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</si>
  <si>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</si>
  <si>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</si>
  <si>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</si>
  <si>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</si>
  <si>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</si>
  <si>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</si>
  <si>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</si>
  <si>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</si>
  <si>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</si>
  <si>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</si>
  <si>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</si>
  <si>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</si>
  <si>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</si>
  <si>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</si>
  <si>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</si>
  <si>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</si>
  <si>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</si>
  <si>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</si>
  <si>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</si>
  <si>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</si>
  <si>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</si>
  <si>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</si>
  <si>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</si>
  <si>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</si>
  <si>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</si>
  <si>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</si>
  <si>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</si>
  <si>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</si>
  <si>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</si>
  <si>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</si>
  <si>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</si>
  <si>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</si>
  <si>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</si>
  <si>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</si>
  <si>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</si>
  <si>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</si>
  <si>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</si>
  <si>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</si>
  <si>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</si>
  <si>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</si>
  <si>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</si>
  <si>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</si>
  <si>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</si>
  <si>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</si>
  <si>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</si>
  <si>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</si>
  <si>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</si>
  <si>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</si>
  <si>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</si>
  <si>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</si>
  <si>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</si>
  <si>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</si>
  <si>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</si>
  <si>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</si>
  <si>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</si>
  <si>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</si>
  <si>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</si>
  <si>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</si>
  <si>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</si>
  <si>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</si>
  <si>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</si>
  <si>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</si>
  <si>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</si>
  <si>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</si>
  <si>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</si>
  <si>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</si>
  <si>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</si>
  <si>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</si>
  <si>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</si>
  <si>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</si>
  <si>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</si>
  <si>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</si>
  <si>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</si>
  <si>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</si>
  <si>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</si>
  <si>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</si>
  <si>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</si>
  <si>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</si>
  <si>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</si>
  <si>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</si>
  <si>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</si>
  <si>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</si>
  <si>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</si>
  <si>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</si>
  <si>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</si>
  <si>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</si>
  <si>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</si>
  <si>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</si>
  <si>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</si>
  <si>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</si>
  <si>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</si>
  <si>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</si>
  <si>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</si>
  <si>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</si>
  <si>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</si>
  <si>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</si>
  <si>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</si>
  <si>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</si>
  <si>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</si>
  <si>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</si>
  <si>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</si>
  <si>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</si>
  <si>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</si>
  <si>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</si>
  <si>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</si>
  <si>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</si>
  <si>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</si>
  <si>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</si>
  <si>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</si>
  <si>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</si>
  <si>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</si>
  <si>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</si>
  <si>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</si>
  <si>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</si>
  <si>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</si>
  <si>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</si>
  <si>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</si>
  <si>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</si>
  <si>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</si>
  <si>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</si>
  <si>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</si>
  <si>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</si>
  <si>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</si>
  <si>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</si>
  <si>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</si>
  <si>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</si>
  <si>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</si>
  <si>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</si>
  <si>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</si>
  <si>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</si>
  <si>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</si>
  <si>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</si>
  <si>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</si>
  <si>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</si>
  <si>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</si>
  <si>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</si>
  <si>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</si>
  <si>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</si>
  <si>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</si>
  <si>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</si>
  <si>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</si>
  <si>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</si>
  <si>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</si>
  <si>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</si>
  <si>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</si>
  <si>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</si>
  <si>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</si>
  <si>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</si>
  <si>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</si>
  <si>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</si>
  <si>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</si>
  <si>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</si>
  <si>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</si>
  <si>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</si>
  <si>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</si>
  <si>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</si>
  <si>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</si>
  <si>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</si>
  <si>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</si>
  <si>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</si>
  <si>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</si>
  <si>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</si>
  <si>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</si>
  <si>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</si>
  <si>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</si>
  <si>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</si>
  <si>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</si>
  <si>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</si>
  <si>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</si>
  <si>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</si>
  <si>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</si>
  <si>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</si>
  <si>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</si>
  <si>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</si>
  <si>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</si>
  <si>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</si>
  <si>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</si>
  <si>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</si>
  <si>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</si>
  <si>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</si>
  <si>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</si>
  <si>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</si>
  <si>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</si>
  <si>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</si>
  <si>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</si>
  <si>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</si>
  <si>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</si>
  <si>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</si>
  <si>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</si>
  <si>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</si>
  <si>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</si>
  <si>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</si>
  <si>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</si>
  <si>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</si>
  <si>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</si>
  <si>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</si>
  <si>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</si>
  <si>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</si>
  <si>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</si>
  <si>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</si>
  <si>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</si>
  <si>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</si>
  <si>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</si>
  <si>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</si>
  <si>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</si>
  <si>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</si>
  <si>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</si>
  <si>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</si>
  <si>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</si>
  <si>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</si>
  <si>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</si>
  <si>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</si>
  <si>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</si>
  <si>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</si>
  <si>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</si>
  <si>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</si>
  <si>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</si>
  <si>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</si>
  <si>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</si>
  <si>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</si>
  <si>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</si>
  <si>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</si>
  <si>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</si>
  <si>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</si>
  <si>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</si>
  <si>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</si>
  <si>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</si>
  <si>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</si>
  <si>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</si>
  <si>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</si>
  <si>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</si>
  <si>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</si>
  <si>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</si>
  <si>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</si>
  <si>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</si>
  <si>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</si>
  <si>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</si>
  <si>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</si>
  <si>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</si>
  <si>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</si>
  <si>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</si>
  <si>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</si>
  <si>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</si>
  <si>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</si>
  <si>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</si>
  <si>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</si>
  <si>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</si>
  <si>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</si>
  <si>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</si>
  <si>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</si>
  <si>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</si>
  <si>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</si>
  <si>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</si>
  <si>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</si>
  <si>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</si>
  <si>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</si>
  <si>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</si>
  <si>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</si>
  <si>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</si>
  <si>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</si>
  <si>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</si>
  <si>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</si>
  <si>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</si>
  <si>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</si>
  <si>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</si>
  <si>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</si>
  <si>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</si>
  <si>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</si>
  <si>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</si>
  <si>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</si>
  <si>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</si>
  <si>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</si>
  <si>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</si>
  <si>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</si>
  <si>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</si>
  <si>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</si>
  <si>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</si>
  <si>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</si>
  <si>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</si>
  <si>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</si>
  <si>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</si>
  <si>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</si>
  <si>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</si>
  <si>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</si>
  <si>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</si>
  <si>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</si>
  <si>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</si>
  <si>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</si>
  <si>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</si>
  <si>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</si>
  <si>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</si>
  <si>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</si>
  <si>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</si>
  <si>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</si>
  <si>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</si>
  <si>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</si>
  <si>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</si>
  <si>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</si>
  <si>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</si>
  <si>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</si>
  <si>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</si>
  <si>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</si>
  <si>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</si>
  <si>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</si>
  <si>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</si>
  <si>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</si>
  <si>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</si>
  <si>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</si>
  <si>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</si>
  <si>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</si>
  <si>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</si>
  <si>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</si>
  <si>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</si>
  <si>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</si>
  <si>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</si>
  <si>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</si>
  <si>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</si>
  <si>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</si>
  <si>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</si>
  <si>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</si>
  <si>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</si>
  <si>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</si>
  <si>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</si>
  <si>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</si>
  <si>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</si>
  <si>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</si>
  <si>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</si>
  <si>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</si>
  <si>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</si>
  <si>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</si>
  <si>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</si>
  <si>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</si>
  <si>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</si>
  <si>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</si>
  <si>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</si>
  <si>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</si>
  <si>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</si>
  <si>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</si>
  <si>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</si>
  <si>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</si>
  <si>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</si>
  <si>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</si>
  <si>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</si>
  <si>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</si>
  <si>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</si>
  <si>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</si>
  <si>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</si>
  <si>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</si>
  <si>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</si>
  <si>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</si>
  <si>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</si>
  <si>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</si>
  <si>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</si>
  <si>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</si>
  <si>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</si>
  <si>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</si>
  <si>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</si>
  <si>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</si>
  <si>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</si>
  <si>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</si>
  <si>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</si>
  <si>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</si>
  <si>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</si>
  <si>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</si>
  <si>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</si>
  <si>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</si>
  <si>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</si>
  <si>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</si>
  <si>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</si>
  <si>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</si>
  <si>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</si>
  <si>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</si>
  <si>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</si>
  <si>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</si>
  <si>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</si>
  <si>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</si>
  <si>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</si>
  <si>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</si>
  <si>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</si>
  <si>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</si>
  <si>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</si>
  <si>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</si>
  <si>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</si>
  <si>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</si>
  <si>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</si>
  <si>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</si>
  <si>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</si>
  <si>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</si>
  <si>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</si>
  <si>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</si>
  <si>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</si>
  <si>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</si>
  <si>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</si>
  <si>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</si>
  <si>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</si>
  <si>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</si>
  <si>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</si>
  <si>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</si>
  <si>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</si>
  <si>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</si>
  <si>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</si>
  <si>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</si>
  <si>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</si>
  <si>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</si>
  <si>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</si>
  <si>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</si>
  <si>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</si>
  <si>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</si>
  <si>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</si>
  <si>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</si>
  <si>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</si>
  <si>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</si>
  <si>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</si>
  <si>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</si>
  <si>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</si>
  <si>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</si>
  <si>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</si>
  <si>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</si>
  <si>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</si>
  <si>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</si>
  <si>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</si>
  <si>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</si>
  <si>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</si>
  <si>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</si>
  <si>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</si>
  <si>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</si>
  <si>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</si>
  <si>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</si>
  <si>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</si>
  <si>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</si>
  <si>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</si>
  <si>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</si>
  <si>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</si>
  <si>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</si>
  <si>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</si>
  <si>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</si>
  <si>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</si>
  <si>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</si>
  <si>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</si>
  <si>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</si>
  <si>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</si>
  <si>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</si>
  <si>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</si>
  <si>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</si>
  <si>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</si>
  <si>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</si>
  <si>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</si>
  <si>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</si>
  <si>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</si>
  <si>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</si>
  <si>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</si>
  <si>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</si>
  <si>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</si>
  <si>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</si>
  <si>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</si>
  <si>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</si>
  <si>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</si>
  <si>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</si>
  <si>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</si>
  <si>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</si>
  <si>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</si>
  <si>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</si>
  <si>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</si>
  <si>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</si>
  <si>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</si>
  <si>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</si>
  <si>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</si>
  <si>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</si>
  <si>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</si>
  <si>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</si>
  <si>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</si>
  <si>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</si>
  <si>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</si>
  <si>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</si>
  <si>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</si>
  <si>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</si>
  <si>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</si>
  <si>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</si>
  <si>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</si>
  <si>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</si>
  <si>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</si>
  <si>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</si>
  <si>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</si>
  <si>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</si>
  <si>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</si>
  <si>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</si>
  <si>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</si>
  <si>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</si>
  <si>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</si>
  <si>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</si>
  <si>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</si>
  <si>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</si>
  <si>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</si>
  <si>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</si>
  <si>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</si>
  <si>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</si>
  <si>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</si>
  <si>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</si>
  <si>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</si>
  <si>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</si>
  <si>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</si>
  <si>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</si>
  <si>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</si>
  <si>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</si>
  <si>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</si>
  <si>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</si>
  <si>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</si>
  <si>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</si>
  <si>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</si>
  <si>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</si>
  <si>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</si>
  <si>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</si>
  <si>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</si>
  <si>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</si>
  <si>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</si>
  <si>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</si>
  <si>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</si>
  <si>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</si>
  <si>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</si>
  <si>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</si>
  <si>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</si>
  <si>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</si>
  <si>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</si>
  <si>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</si>
  <si>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</si>
  <si>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</si>
  <si>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</si>
  <si>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</si>
  <si>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</si>
  <si>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</si>
  <si>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</si>
  <si>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</si>
  <si>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</si>
  <si>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</si>
  <si>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</si>
  <si>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</si>
  <si>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</si>
  <si>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</si>
  <si>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</si>
  <si>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</si>
  <si>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</si>
  <si>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</si>
  <si>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</si>
  <si>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</si>
  <si>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</si>
  <si>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</si>
  <si>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</si>
  <si>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</si>
  <si>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</si>
  <si>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</si>
  <si>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</si>
  <si>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</si>
  <si>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</si>
  <si>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</si>
  <si>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</si>
  <si>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</si>
  <si>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</si>
  <si>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</si>
  <si>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</si>
  <si>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</si>
  <si>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</si>
  <si>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</si>
  <si>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</si>
  <si>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</si>
  <si>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</si>
  <si>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</si>
  <si>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</si>
  <si>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</si>
  <si>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</si>
  <si>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</si>
  <si>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</si>
  <si>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</si>
  <si>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</si>
  <si>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</si>
  <si>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</si>
  <si>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</si>
  <si>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</si>
  <si>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</si>
  <si>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</si>
  <si>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</si>
  <si>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</si>
  <si>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</si>
  <si>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</si>
  <si>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</si>
  <si>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</si>
  <si>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</si>
  <si>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</si>
  <si>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</si>
  <si>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</si>
  <si>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</si>
  <si>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</si>
  <si>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</si>
  <si>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</si>
  <si>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</si>
  <si>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</si>
  <si>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</si>
  <si>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</si>
  <si>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</si>
  <si>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</si>
  <si>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</si>
  <si>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</si>
  <si>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</si>
  <si>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</si>
  <si>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</si>
  <si>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</si>
  <si>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</si>
  <si>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</si>
  <si>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</si>
  <si>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</si>
  <si>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</si>
  <si>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</si>
  <si>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</si>
  <si>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</si>
  <si>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</si>
  <si>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</si>
  <si>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</si>
  <si>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</si>
  <si>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</si>
  <si>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</si>
  <si>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</si>
  <si>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</si>
  <si>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</si>
  <si>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</si>
  <si>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</si>
  <si>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</si>
  <si>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</si>
  <si>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</si>
  <si>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</si>
  <si>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</si>
  <si>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</si>
  <si>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</si>
  <si>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</si>
  <si>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</si>
  <si>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</si>
  <si>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</si>
  <si>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</si>
  <si>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</si>
  <si>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</si>
  <si>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</si>
  <si>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</si>
  <si>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</si>
  <si>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</si>
  <si>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</si>
  <si>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</si>
  <si>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</si>
  <si>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</si>
  <si>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</si>
  <si>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</si>
  <si>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</si>
  <si>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</si>
  <si>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</si>
  <si>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</si>
  <si>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</si>
  <si>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</si>
  <si>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</si>
  <si>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</si>
  <si>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</si>
  <si>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</si>
  <si>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</si>
  <si>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</si>
  <si>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</si>
  <si>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</si>
  <si>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</si>
  <si>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</si>
  <si>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</si>
  <si>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</si>
  <si>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</si>
  <si>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</si>
  <si>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</si>
  <si>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</si>
  <si>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</si>
  <si>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</si>
  <si>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</si>
  <si>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</si>
  <si>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</si>
  <si>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</si>
  <si>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</si>
  <si>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</si>
  <si>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</si>
  <si>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</si>
  <si>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</si>
  <si>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</si>
  <si>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</si>
  <si>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</si>
  <si>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</si>
  <si>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</si>
  <si>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</si>
  <si>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</si>
  <si>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</si>
  <si>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</si>
  <si>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</si>
  <si>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</si>
  <si>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</si>
  <si>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</si>
  <si>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</si>
  <si>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</si>
  <si>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</si>
  <si>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</si>
  <si>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</si>
  <si>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</si>
  <si>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</si>
  <si>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</si>
  <si>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</si>
  <si>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</si>
  <si>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</si>
  <si>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</si>
  <si>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</si>
  <si>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</si>
  <si>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</si>
  <si>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</si>
  <si>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</si>
  <si>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</si>
  <si>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</si>
  <si>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</si>
  <si>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</si>
  <si>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</si>
  <si>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</si>
  <si>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</si>
  <si>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</si>
  <si>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</si>
  <si>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</si>
  <si>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</si>
  <si>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</si>
  <si>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</si>
  <si>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</si>
  <si>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</si>
  <si>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</si>
  <si>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</si>
  <si>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</si>
  <si>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</si>
  <si>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</si>
  <si>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</si>
  <si>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</si>
  <si>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</si>
  <si>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</si>
  <si>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</si>
  <si>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</si>
  <si>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</si>
  <si>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</si>
  <si>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</si>
  <si>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</si>
  <si>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</si>
  <si>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</si>
  <si>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</si>
  <si>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</si>
  <si>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</si>
  <si>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</si>
  <si>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</si>
  <si>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</si>
  <si>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</si>
  <si>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</si>
  <si>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</si>
  <si>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</si>
  <si>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</si>
  <si>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</si>
  <si>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</si>
  <si>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</si>
  <si>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</si>
  <si>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</si>
  <si>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</si>
  <si>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</si>
  <si>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</si>
  <si>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</si>
  <si>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</si>
  <si>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</si>
  <si>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</si>
  <si>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</si>
  <si>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</si>
  <si>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</si>
  <si>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</si>
  <si>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</si>
  <si>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</si>
  <si>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</si>
  <si>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</si>
  <si>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</si>
  <si>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</si>
  <si>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</si>
  <si>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</si>
  <si>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</si>
  <si>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</si>
  <si>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</si>
  <si>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</si>
  <si>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</si>
  <si>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</si>
  <si>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</si>
  <si>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</si>
  <si>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</si>
  <si>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</si>
  <si>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</si>
  <si>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</si>
  <si>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</si>
  <si>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</si>
  <si>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</si>
  <si>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</si>
  <si>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</si>
  <si>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</si>
  <si>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</si>
  <si>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</si>
  <si>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</si>
  <si>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</si>
  <si>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</si>
  <si>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</si>
  <si>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</si>
  <si>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</si>
  <si>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</si>
  <si>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</si>
  <si>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</si>
  <si>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</si>
  <si>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</si>
  <si>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</si>
  <si>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</si>
  <si>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</si>
  <si>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</si>
  <si>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</si>
  <si>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</si>
  <si>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</si>
  <si>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</si>
  <si>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</si>
  <si>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</si>
  <si>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</si>
  <si>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</si>
  <si>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</si>
  <si>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</si>
  <si>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</si>
  <si>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</si>
  <si>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</si>
  <si>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</si>
  <si>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</si>
  <si>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</si>
  <si>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</si>
  <si>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</si>
  <si>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</si>
  <si>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</si>
  <si>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</si>
  <si>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</si>
  <si>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</si>
  <si>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</si>
  <si>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</si>
  <si>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</si>
  <si>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</si>
  <si>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</si>
  <si>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</si>
  <si>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</si>
  <si>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</si>
  <si>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</si>
  <si>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</si>
  <si>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</si>
  <si>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</si>
  <si>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</si>
  <si>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</si>
  <si>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</si>
  <si>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</si>
  <si>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</si>
  <si>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</si>
  <si>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</si>
  <si>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</si>
  <si>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</si>
  <si>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</si>
  <si>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</si>
  <si>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</si>
  <si>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</si>
  <si>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</si>
  <si>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</si>
  <si>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</si>
  <si>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</si>
  <si>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</si>
  <si>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</si>
  <si>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</si>
  <si>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</si>
  <si>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</si>
  <si>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</si>
  <si>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</si>
  <si>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</si>
  <si>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</si>
  <si>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</si>
  <si>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</si>
  <si>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</si>
  <si>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</si>
  <si>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</si>
  <si>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</si>
  <si>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</si>
  <si>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</si>
  <si>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</si>
  <si>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</si>
  <si>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</si>
  <si>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</si>
  <si>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</si>
  <si>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</si>
  <si>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</si>
  <si>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</si>
  <si>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</si>
  <si>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</si>
  <si>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</si>
  <si>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</si>
  <si>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</si>
  <si>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</si>
  <si>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</si>
  <si>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</si>
  <si>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</si>
  <si>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</si>
  <si>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</si>
  <si>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</si>
  <si>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</si>
  <si>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</si>
  <si>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</si>
  <si>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</si>
  <si>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</si>
  <si>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</si>
  <si>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</si>
  <si>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</si>
  <si>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</si>
  <si>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</si>
  <si>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</si>
  <si>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</si>
  <si>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</si>
  <si>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</si>
  <si>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</si>
  <si>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</si>
  <si>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</si>
  <si>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</si>
  <si>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</si>
  <si>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</si>
  <si>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</si>
  <si>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</si>
  <si>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</si>
  <si>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</si>
  <si>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</si>
  <si>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</si>
  <si>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</si>
  <si>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</si>
  <si>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</si>
  <si>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</si>
  <si>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</si>
  <si>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</si>
  <si>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</si>
  <si>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</si>
  <si>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</si>
  <si>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</si>
  <si>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</si>
  <si>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</si>
  <si>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</si>
  <si>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</si>
  <si>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</si>
  <si>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</si>
  <si>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</si>
  <si>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</si>
  <si>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</si>
  <si>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</si>
  <si>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</si>
  <si>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</si>
  <si>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</si>
  <si>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</si>
  <si>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</si>
  <si>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</si>
  <si>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</si>
  <si>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</si>
  <si>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</si>
  <si>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</si>
  <si>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</si>
  <si>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</si>
  <si>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</si>
  <si>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</si>
  <si>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</si>
  <si>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</si>
  <si>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</si>
  <si>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</si>
  <si>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</si>
  <si>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</si>
  <si>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</si>
  <si>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</si>
  <si>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</si>
  <si>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</si>
  <si>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</si>
  <si>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</si>
  <si>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</si>
  <si>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</si>
  <si>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</si>
  <si>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</si>
  <si>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</si>
  <si>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</si>
  <si>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</si>
  <si>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</si>
  <si>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</si>
  <si>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</si>
  <si>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</si>
  <si>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</si>
  <si>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</si>
  <si>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</si>
  <si>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</si>
  <si>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</si>
  <si>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</si>
  <si>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</si>
  <si>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</si>
  <si>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</si>
  <si>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</si>
  <si>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</si>
  <si>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</si>
  <si>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</si>
  <si>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</si>
  <si>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</si>
  <si>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</si>
  <si>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</si>
  <si>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</si>
  <si>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</si>
  <si>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</si>
  <si>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</si>
  <si>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</si>
  <si>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</si>
  <si>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</si>
  <si>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</si>
  <si>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</si>
  <si>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</si>
  <si>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</si>
  <si>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</si>
  <si>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</si>
  <si>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</si>
  <si>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</si>
  <si>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</si>
  <si>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</si>
  <si>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</si>
  <si>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</si>
  <si>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</si>
  <si>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</si>
  <si>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</si>
  <si>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</si>
  <si>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</si>
  <si>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</si>
  <si>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</si>
  <si>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</si>
  <si>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</si>
  <si>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</si>
  <si>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</si>
  <si>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</si>
  <si>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</si>
  <si>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</si>
  <si>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</si>
  <si>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</si>
  <si>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</si>
  <si>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</si>
  <si>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</si>
  <si>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</si>
  <si>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</si>
  <si>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</si>
  <si>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</si>
  <si>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</si>
  <si>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</si>
  <si>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</si>
  <si>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</si>
  <si>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</si>
  <si>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</si>
  <si>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</si>
  <si>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</si>
  <si>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</si>
  <si>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</si>
  <si>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</si>
  <si>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</si>
  <si>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</si>
  <si>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</si>
  <si>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</si>
  <si>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</si>
  <si>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</si>
  <si>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</si>
  <si>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</si>
  <si>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</si>
  <si>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</si>
  <si>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</si>
  <si>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</si>
  <si>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</si>
  <si>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</si>
  <si>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</si>
  <si>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</si>
  <si>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</si>
  <si>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</si>
  <si>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</si>
  <si>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</si>
  <si>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</si>
  <si>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</si>
  <si>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</si>
  <si>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</si>
  <si>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</si>
  <si>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</si>
  <si>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</si>
  <si>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</si>
  <si>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</si>
  <si>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</si>
  <si>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</si>
  <si>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</si>
  <si>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</si>
  <si>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</si>
  <si>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</si>
  <si>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</si>
  <si>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</si>
  <si>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</si>
  <si>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</si>
  <si>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</si>
  <si>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</si>
  <si>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</si>
  <si>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</si>
  <si>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</si>
  <si>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</si>
  <si>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</si>
  <si>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</si>
  <si>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</si>
  <si>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</si>
  <si>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</si>
  <si>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</si>
  <si>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</si>
  <si>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</si>
  <si>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</si>
  <si>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</si>
  <si>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</si>
  <si>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</si>
  <si>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</si>
  <si>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</si>
  <si>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</si>
  <si>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</si>
  <si>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</si>
  <si>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</si>
  <si>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</si>
  <si>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</si>
  <si>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</si>
  <si>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</si>
  <si>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</si>
  <si>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</si>
  <si>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</si>
  <si>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</si>
  <si>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</si>
  <si>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</si>
  <si>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</si>
  <si>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</si>
  <si>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</si>
  <si>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</si>
  <si>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</si>
  <si>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</si>
  <si>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</si>
  <si>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</si>
  <si>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</si>
  <si>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</si>
  <si>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</si>
  <si>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</si>
  <si>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</si>
  <si>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</si>
  <si>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</si>
  <si>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</si>
  <si>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</si>
  <si>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</si>
  <si>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</si>
  <si>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</si>
  <si>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</si>
  <si>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</si>
  <si>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</si>
  <si>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</si>
  <si>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</si>
  <si>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</si>
  <si>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</si>
  <si>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</si>
  <si>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</si>
  <si>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</si>
  <si>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</si>
  <si>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</si>
  <si>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</si>
  <si>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</si>
  <si>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</si>
  <si>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</si>
  <si>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</si>
  <si>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</si>
  <si>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</si>
  <si>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</si>
  <si>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</si>
  <si>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</si>
  <si>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</si>
  <si>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</si>
  <si>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</si>
  <si>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</si>
  <si>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</si>
  <si>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</si>
  <si>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</si>
  <si>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</si>
  <si>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</si>
  <si>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</si>
  <si>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</si>
  <si>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</si>
  <si>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</si>
  <si>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</si>
  <si>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</si>
  <si>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</si>
  <si>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</si>
  <si>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</si>
  <si>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</si>
  <si>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</si>
  <si>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</si>
  <si>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</si>
  <si>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</si>
  <si>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</si>
  <si>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</si>
  <si>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</si>
  <si>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</si>
  <si>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</si>
  <si>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</si>
  <si>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</si>
  <si>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</si>
  <si>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</si>
  <si>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</si>
  <si>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</si>
  <si>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</si>
  <si>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</si>
  <si>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</si>
  <si>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</si>
  <si>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</si>
  <si>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</si>
  <si>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</si>
  <si>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</si>
  <si>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</si>
  <si>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</si>
  <si>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</si>
  <si>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</si>
  <si>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</si>
  <si>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</si>
  <si>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</si>
  <si>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</si>
  <si>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</si>
  <si>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</si>
  <si>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</si>
  <si>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</si>
  <si>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</si>
  <si>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</si>
  <si>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</si>
  <si>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</si>
  <si>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</si>
  <si>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</si>
  <si>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</si>
  <si>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</si>
  <si>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</si>
  <si>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</si>
  <si>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</si>
  <si>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</si>
  <si>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</si>
  <si>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</si>
  <si>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</si>
  <si>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</si>
  <si>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</si>
  <si>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</si>
  <si>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</si>
  <si>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</si>
  <si>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</si>
  <si>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</si>
  <si>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</si>
  <si>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</si>
  <si>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</si>
  <si>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</si>
  <si>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</si>
  <si>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</si>
  <si>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</si>
  <si>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</si>
  <si>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</si>
  <si>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</si>
  <si>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</si>
  <si>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</si>
  <si>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</si>
  <si>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</si>
  <si>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</si>
  <si>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</si>
  <si>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</si>
  <si>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</si>
  <si>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</si>
  <si>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</si>
  <si>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</si>
  <si>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</si>
  <si>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</si>
  <si>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</si>
  <si>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</si>
  <si>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</si>
  <si>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</si>
  <si>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</si>
  <si>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</si>
  <si>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</si>
  <si>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</si>
  <si>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</si>
  <si>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</si>
  <si>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</si>
  <si>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</si>
  <si>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</si>
  <si>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</si>
  <si>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</si>
  <si>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</si>
  <si>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</si>
  <si>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</si>
  <si>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</si>
  <si>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</si>
  <si>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</si>
  <si>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</si>
  <si>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</si>
  <si>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</si>
  <si>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</si>
  <si>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</si>
  <si>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</si>
  <si>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</si>
  <si>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</si>
  <si>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</si>
  <si>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</si>
  <si>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</si>
  <si>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</si>
  <si>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</si>
  <si>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</si>
  <si>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</si>
  <si>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</si>
  <si>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</si>
  <si>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</si>
  <si>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</si>
  <si>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</si>
  <si>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</si>
  <si>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</si>
  <si>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</si>
  <si>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</si>
  <si>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</si>
  <si>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</si>
  <si>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</si>
  <si>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</si>
  <si>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</si>
  <si>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</si>
  <si>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</si>
  <si>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</si>
  <si>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</si>
  <si>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</si>
  <si>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</si>
  <si>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</si>
  <si>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</si>
  <si>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</si>
  <si>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</si>
  <si>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</si>
  <si>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</si>
  <si>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</si>
  <si>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</si>
  <si>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</si>
  <si>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</si>
  <si>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</si>
  <si>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</si>
  <si>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</si>
  <si>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</si>
  <si>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</si>
  <si>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</si>
  <si>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</si>
  <si>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</si>
  <si>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</si>
  <si>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</si>
  <si>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</si>
  <si>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</si>
  <si>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</si>
  <si>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</si>
  <si>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</si>
  <si>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</si>
  <si>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</si>
  <si>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</si>
  <si>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</si>
  <si>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</si>
  <si>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</si>
  <si>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</si>
  <si>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</si>
  <si>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</si>
  <si>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</si>
  <si>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</si>
  <si>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</si>
  <si>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</si>
  <si>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</si>
  <si>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</si>
  <si>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</si>
  <si>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</si>
  <si>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</si>
  <si>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</si>
  <si>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</si>
  <si>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</si>
  <si>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</si>
  <si>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</si>
  <si>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</si>
  <si>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</si>
  <si>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</si>
  <si>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</si>
  <si>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</si>
  <si>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</si>
  <si>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</si>
  <si>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</si>
  <si>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</si>
  <si>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</si>
  <si>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</si>
  <si>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</si>
  <si>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</si>
  <si>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</si>
  <si>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</si>
  <si>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</si>
  <si>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</si>
  <si>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</si>
  <si>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</si>
  <si>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</si>
  <si>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</si>
  <si>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</si>
  <si>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</si>
  <si>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</si>
  <si>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</si>
  <si>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</si>
  <si>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</si>
  <si>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</si>
  <si>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</si>
  <si>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</si>
  <si>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</si>
  <si>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</si>
  <si>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</si>
  <si>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</si>
  <si>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</si>
  <si>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</si>
  <si>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</si>
  <si>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</si>
  <si>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</si>
  <si>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</si>
  <si>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</si>
  <si>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</si>
  <si>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</si>
  <si>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</si>
  <si>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</si>
  <si>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</si>
  <si>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</si>
  <si>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</si>
  <si>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</si>
  <si>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</si>
  <si>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</si>
  <si>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</si>
  <si>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</si>
  <si>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</si>
  <si>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</si>
  <si>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</si>
  <si>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</si>
  <si>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</si>
  <si>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</si>
  <si>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</si>
  <si>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</si>
  <si>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</si>
  <si>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</si>
  <si>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</si>
  <si>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</si>
  <si>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</si>
  <si>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</si>
  <si>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</si>
  <si>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</si>
  <si>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</si>
  <si>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</si>
  <si>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</si>
  <si>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</si>
  <si>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</si>
  <si>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</si>
  <si>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</si>
  <si>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</si>
  <si>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</si>
  <si>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</si>
  <si>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</si>
  <si>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</si>
  <si>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</si>
  <si>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</si>
  <si>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</si>
  <si>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</si>
  <si>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</si>
  <si>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</si>
  <si>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</si>
  <si>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</si>
  <si>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</si>
  <si>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</si>
  <si>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</si>
  <si>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</si>
  <si>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</si>
  <si>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</si>
  <si>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</si>
  <si>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</si>
  <si>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</si>
  <si>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</si>
  <si>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</si>
  <si>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</si>
  <si>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</si>
  <si>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</si>
  <si>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</si>
  <si>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</si>
  <si>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</si>
  <si>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</si>
  <si>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</si>
  <si>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</si>
  <si>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</si>
  <si>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</si>
  <si>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</si>
  <si>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</si>
  <si>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</si>
  <si>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</si>
  <si>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</si>
  <si>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</si>
  <si>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</si>
  <si>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</si>
  <si>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</si>
  <si>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</si>
  <si>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</si>
  <si>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</si>
  <si>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</si>
  <si>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</si>
  <si>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</si>
  <si>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</si>
  <si>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</si>
  <si>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</si>
  <si>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</si>
  <si>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</si>
  <si>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</si>
  <si>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</si>
  <si>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</si>
  <si>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</si>
  <si>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</si>
  <si>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</si>
  <si>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</si>
  <si>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</si>
  <si>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</si>
  <si>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</si>
  <si>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</si>
  <si>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</si>
  <si>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</si>
  <si>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</si>
  <si>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</si>
  <si>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</si>
  <si>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</si>
  <si>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</si>
  <si>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</si>
  <si>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</si>
  <si>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</si>
  <si>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</si>
  <si>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</si>
  <si>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</si>
  <si>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</si>
  <si>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</si>
  <si>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</si>
  <si>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</si>
  <si>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</si>
  <si>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</si>
  <si>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</si>
  <si>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</si>
  <si>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</si>
  <si>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</si>
  <si>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</si>
  <si>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</si>
  <si>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</si>
  <si>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</si>
  <si>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</si>
  <si>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</si>
  <si>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</si>
  <si>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</si>
  <si>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</si>
  <si>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</si>
  <si>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</si>
  <si>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</si>
  <si>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</si>
  <si>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</si>
  <si>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</si>
  <si>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</si>
  <si>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</si>
  <si>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</si>
  <si>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</si>
  <si>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</si>
  <si>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</si>
  <si>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</si>
  <si>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</si>
  <si>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</si>
  <si>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</si>
  <si>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</si>
  <si>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</si>
  <si>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</si>
  <si>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</si>
  <si>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</si>
  <si>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</si>
  <si>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</si>
  <si>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</si>
  <si>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</si>
  <si>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</si>
  <si>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</si>
  <si>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</si>
  <si>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</si>
  <si>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</si>
  <si>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</si>
  <si>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</si>
  <si>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</si>
  <si>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</si>
  <si>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</si>
  <si>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</si>
  <si>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</si>
  <si>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</si>
  <si>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</si>
  <si>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</si>
  <si>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</si>
  <si>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</si>
  <si>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</si>
  <si>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</si>
  <si>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</si>
  <si>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</si>
  <si>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</si>
  <si>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</si>
  <si>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</si>
  <si>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</si>
  <si>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</si>
  <si>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</si>
  <si>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</si>
  <si>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</si>
  <si>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</si>
  <si>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</si>
  <si>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</si>
  <si>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</si>
  <si>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</si>
  <si>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</si>
  <si>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</si>
  <si>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</si>
  <si>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</si>
  <si>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</si>
  <si>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</si>
  <si>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</si>
  <si>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</si>
  <si>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</si>
  <si>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</si>
  <si>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</si>
  <si>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</si>
  <si>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</si>
  <si>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</si>
  <si>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</si>
  <si>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</si>
  <si>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</si>
  <si>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</si>
  <si>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</si>
  <si>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</si>
  <si>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</si>
  <si>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</si>
  <si>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</si>
  <si>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</si>
  <si>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</si>
  <si>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</si>
  <si>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</si>
  <si>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</si>
  <si>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</si>
  <si>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</si>
  <si>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</si>
  <si>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</si>
  <si>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</si>
  <si>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</si>
  <si>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</si>
  <si>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</si>
  <si>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</si>
  <si>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</si>
  <si>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</si>
  <si>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</si>
  <si>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</si>
  <si>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</si>
  <si>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</si>
  <si>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</si>
  <si>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</si>
  <si>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</si>
  <si>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</si>
  <si>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</si>
  <si>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</si>
  <si>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</si>
  <si>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</si>
  <si>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</si>
  <si>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</si>
  <si>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</si>
  <si>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</si>
  <si>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</si>
  <si>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</si>
  <si>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</si>
  <si>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</si>
  <si>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</si>
  <si>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</si>
  <si>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</si>
  <si>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</si>
  <si>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</si>
  <si>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</si>
  <si>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</si>
  <si>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</si>
  <si>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</si>
  <si>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</si>
  <si>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</si>
  <si>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</si>
  <si>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</si>
  <si>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</si>
  <si>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</si>
  <si>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</si>
  <si>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</si>
  <si>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</si>
  <si>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</si>
  <si>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</si>
  <si>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</si>
  <si>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</si>
  <si>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</si>
  <si>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</si>
  <si>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</si>
  <si>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</si>
  <si>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</si>
  <si>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</si>
  <si>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</si>
  <si>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</si>
  <si>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</si>
  <si>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</si>
  <si>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</si>
  <si>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</si>
  <si>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</si>
  <si>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</si>
  <si>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</si>
  <si>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</si>
  <si>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</si>
  <si>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</si>
  <si>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</si>
  <si>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</si>
  <si>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</si>
  <si>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</si>
  <si>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</si>
  <si>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</si>
  <si>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</si>
  <si>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</si>
  <si>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</si>
  <si>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</si>
  <si>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</si>
  <si>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</si>
  <si>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</si>
  <si>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</si>
  <si>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</si>
  <si>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</si>
  <si>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</si>
  <si>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</si>
  <si>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</si>
  <si>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</si>
  <si>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</si>
  <si>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</si>
  <si>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</si>
  <si>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</si>
  <si>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</si>
  <si>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</si>
  <si>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</si>
  <si>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</si>
  <si>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</si>
  <si>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</si>
  <si>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</si>
  <si>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</si>
  <si>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</si>
  <si>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</si>
  <si>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</si>
  <si>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</si>
  <si>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</si>
  <si>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</si>
  <si>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</si>
  <si>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</si>
  <si>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</si>
  <si>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</si>
  <si>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</si>
  <si>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</si>
  <si>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</si>
  <si>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</si>
  <si>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</si>
  <si>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</si>
  <si>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</si>
  <si>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</si>
  <si>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</si>
  <si>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</si>
  <si>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</si>
  <si>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</si>
  <si>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</si>
  <si>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</si>
  <si>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</si>
  <si>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</si>
  <si>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</si>
  <si>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</si>
  <si>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</si>
  <si>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</si>
  <si>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</si>
  <si>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</si>
  <si>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</si>
  <si>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</si>
  <si>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</si>
  <si>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</si>
  <si>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</si>
  <si>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</si>
  <si>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</si>
  <si>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</si>
  <si>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</si>
  <si>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</si>
  <si>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</si>
  <si>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</si>
  <si>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</si>
  <si>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</si>
  <si>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</si>
  <si>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</si>
  <si>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</si>
  <si>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</si>
  <si>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</si>
  <si>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</si>
  <si>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</si>
  <si>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</si>
  <si>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</si>
  <si>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</si>
  <si>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</si>
  <si>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</si>
  <si>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</si>
  <si>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</si>
  <si>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</si>
  <si>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</si>
  <si>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</si>
  <si>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</si>
  <si>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</si>
  <si>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</si>
  <si>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</si>
  <si>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</si>
  <si>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</si>
  <si>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</si>
  <si>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</si>
  <si>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</si>
  <si>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</si>
  <si>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</si>
  <si>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</si>
  <si>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</si>
  <si>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</si>
  <si>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</si>
  <si>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</si>
  <si>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</si>
  <si>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</si>
  <si>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</si>
  <si>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</si>
  <si>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</si>
  <si>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</si>
  <si>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</si>
  <si>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</si>
  <si>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</si>
  <si>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</si>
  <si>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</si>
  <si>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</si>
  <si>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</si>
  <si>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</si>
  <si>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</si>
  <si>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</si>
  <si>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</si>
  <si>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</si>
  <si>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</si>
  <si>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</si>
  <si>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</si>
  <si>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</si>
  <si>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</si>
  <si>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</si>
  <si>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</si>
  <si>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</si>
  <si>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</si>
  <si>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</si>
  <si>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</si>
  <si>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</si>
  <si>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</si>
  <si>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</si>
  <si>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</si>
  <si>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</si>
  <si>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</si>
  <si>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</si>
  <si>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</si>
  <si>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</si>
  <si>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</si>
  <si>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</si>
  <si>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</si>
  <si>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</si>
  <si>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</si>
  <si>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</si>
  <si>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</si>
  <si>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</si>
  <si>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</si>
  <si>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</si>
  <si>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</si>
  <si>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</si>
  <si>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</si>
  <si>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</si>
  <si>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</si>
  <si>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</si>
  <si>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</si>
  <si>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</si>
  <si>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</si>
  <si>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</si>
  <si>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</si>
  <si>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</si>
  <si>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</si>
  <si>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</si>
  <si>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</si>
  <si>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</si>
  <si>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</si>
  <si>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</si>
  <si>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</si>
  <si>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</si>
  <si>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</si>
  <si>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</si>
  <si>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</si>
  <si>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</si>
  <si>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</si>
  <si>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</si>
  <si>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</si>
  <si>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</si>
  <si>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</si>
  <si>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</si>
  <si>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</si>
  <si>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</si>
  <si>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</si>
  <si>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</si>
  <si>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</si>
  <si>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</si>
  <si>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</si>
  <si>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</si>
  <si>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</si>
  <si>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</si>
  <si>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</si>
  <si>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</si>
  <si>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</si>
  <si>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</si>
  <si>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</si>
  <si>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</si>
  <si>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</si>
  <si>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</si>
  <si>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</si>
  <si>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</si>
  <si>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</si>
  <si>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</si>
  <si>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</si>
  <si>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</si>
  <si>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</si>
  <si>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</si>
  <si>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</si>
  <si>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</si>
  <si>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</si>
  <si>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</si>
  <si>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</si>
  <si>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</si>
  <si>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</si>
  <si>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</si>
  <si>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</si>
  <si>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</si>
  <si>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</si>
  <si>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</si>
  <si>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</si>
  <si>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</si>
  <si>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</si>
  <si>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</si>
  <si>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</si>
  <si>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</si>
  <si>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</si>
  <si>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</si>
  <si>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</si>
  <si>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</si>
  <si>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</si>
  <si>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</si>
  <si>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</si>
  <si>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</si>
  <si>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</si>
  <si>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</si>
  <si>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</si>
  <si>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</si>
  <si>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</si>
  <si>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</si>
  <si>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</si>
  <si>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</si>
  <si>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</si>
  <si>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</si>
  <si>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</si>
  <si>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</si>
  <si>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</si>
  <si>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</si>
  <si>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</si>
  <si>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</si>
  <si>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</si>
  <si>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</si>
  <si>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</si>
  <si>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</si>
  <si>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</si>
  <si>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</si>
  <si>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</si>
  <si>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</si>
  <si>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</si>
  <si>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</si>
  <si>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</si>
  <si>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</si>
  <si>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</si>
  <si>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</si>
  <si>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</si>
  <si>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</si>
  <si>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</si>
  <si>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</si>
  <si>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</si>
  <si>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</si>
  <si>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</si>
  <si>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</si>
  <si>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</si>
  <si>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</si>
  <si>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</si>
  <si>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</si>
  <si>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</si>
  <si>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</si>
  <si>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</si>
  <si>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</si>
  <si>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</si>
  <si>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</si>
  <si>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</si>
  <si>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</si>
  <si>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</si>
  <si>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</si>
  <si>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</si>
  <si>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</si>
  <si>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</si>
  <si>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</si>
  <si>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</si>
  <si>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</si>
  <si>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</si>
  <si>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</si>
  <si>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</si>
  <si>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</si>
  <si>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</si>
  <si>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</si>
  <si>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</si>
  <si>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</si>
  <si>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</si>
  <si>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</si>
  <si>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</si>
  <si>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</si>
  <si>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</si>
  <si>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</si>
  <si>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</si>
  <si>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</si>
  <si>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</si>
  <si>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</si>
  <si>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</si>
  <si>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</si>
  <si>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</si>
  <si>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</si>
  <si>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</si>
  <si>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</si>
  <si>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</si>
  <si>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</si>
  <si>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</si>
  <si>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</si>
  <si>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</si>
  <si>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</si>
  <si>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</si>
  <si>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</si>
  <si>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</si>
  <si>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</si>
  <si>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</si>
  <si>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</si>
  <si>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</si>
  <si>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</si>
  <si>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</si>
  <si>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</si>
  <si>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</si>
  <si>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</si>
  <si>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</si>
  <si>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</si>
  <si>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</si>
  <si>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</si>
  <si>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</si>
  <si>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</si>
  <si>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</si>
  <si>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</si>
  <si>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</si>
  <si>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</si>
  <si>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</si>
  <si>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</si>
  <si>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</si>
  <si>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</si>
  <si>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</si>
  <si>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</si>
  <si>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</si>
  <si>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</si>
  <si>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</si>
  <si>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</si>
  <si>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</si>
  <si>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</si>
  <si>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</si>
  <si>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</si>
  <si>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</si>
  <si>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</si>
  <si>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</si>
  <si>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</si>
  <si>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</si>
  <si>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</si>
  <si>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</si>
  <si>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</si>
  <si>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</si>
  <si>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</si>
  <si>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</si>
  <si>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</si>
  <si>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</si>
  <si>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</si>
  <si>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</si>
  <si>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</si>
  <si>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</si>
  <si>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</si>
  <si>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</si>
  <si>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</si>
  <si>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</si>
  <si>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</si>
  <si>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</si>
  <si>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</si>
  <si>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</si>
  <si>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</si>
  <si>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</si>
  <si>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</si>
  <si>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</si>
  <si>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</si>
  <si>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</si>
  <si>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</si>
  <si>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</si>
  <si>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</si>
  <si>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</si>
  <si>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</si>
  <si>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</si>
  <si>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</si>
  <si>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</si>
  <si>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</si>
  <si>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</si>
  <si>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</si>
  <si>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</si>
  <si>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</si>
  <si>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</si>
  <si>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</si>
  <si>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</si>
  <si>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</si>
  <si>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</si>
  <si>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</si>
  <si>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</si>
  <si>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</si>
  <si>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</si>
  <si>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</si>
  <si>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</si>
  <si>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</si>
  <si>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</si>
  <si>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</si>
  <si>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</si>
  <si>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</si>
  <si>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</si>
  <si>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</si>
  <si>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</si>
  <si>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</si>
  <si>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</si>
  <si>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</si>
  <si>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</si>
  <si>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</si>
  <si>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</si>
  <si>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</si>
  <si>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</si>
  <si>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</si>
  <si>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</si>
  <si>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</si>
  <si>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</si>
  <si>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</si>
  <si>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</si>
  <si>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</si>
  <si>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</si>
  <si>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</si>
  <si>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</si>
  <si>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</si>
  <si>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</si>
  <si>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</si>
  <si>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</si>
  <si>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</si>
  <si>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</si>
  <si>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</si>
  <si>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</si>
  <si>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</si>
  <si>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</si>
  <si>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</si>
  <si>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</si>
  <si>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</si>
  <si>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</si>
  <si>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</si>
  <si>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</si>
  <si>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</si>
  <si>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</si>
  <si>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</si>
  <si>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</si>
  <si>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</si>
  <si>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</si>
  <si>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</si>
  <si>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</si>
  <si>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</si>
  <si>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</si>
  <si>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</si>
  <si>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</si>
  <si>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</si>
  <si>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</si>
  <si>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</si>
  <si>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</si>
  <si>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</si>
  <si>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</si>
  <si>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</si>
  <si>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</si>
  <si>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</si>
  <si>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</si>
  <si>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</si>
  <si>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</si>
  <si>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</si>
  <si>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</si>
  <si>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</si>
  <si>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</si>
  <si>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</si>
  <si>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</si>
  <si>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</si>
  <si>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</si>
  <si>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</si>
  <si>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</si>
  <si>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</si>
  <si>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</si>
  <si>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</si>
  <si>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</si>
  <si>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</si>
  <si>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</si>
  <si>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</si>
  <si>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</si>
  <si>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</si>
  <si>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</si>
  <si>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</si>
  <si>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</si>
  <si>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</si>
  <si>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</si>
  <si>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</si>
  <si>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</si>
  <si>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</si>
  <si>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</si>
  <si>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</si>
  <si>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</si>
  <si>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</si>
  <si>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</si>
  <si>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</si>
  <si>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</si>
  <si>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</si>
  <si>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</si>
  <si>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</si>
  <si>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</si>
  <si>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</si>
  <si>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</si>
  <si>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</si>
  <si>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</si>
  <si>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</si>
  <si>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</si>
  <si>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</si>
  <si>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</si>
  <si>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</si>
  <si>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</si>
  <si>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</si>
  <si>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</si>
  <si>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</si>
  <si>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</si>
  <si>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</si>
  <si>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</si>
  <si>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</si>
  <si>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</si>
  <si>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</si>
  <si>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</si>
  <si>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</si>
  <si>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</si>
  <si>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</si>
  <si>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</si>
  <si>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</si>
  <si>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</si>
  <si>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</si>
  <si>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</si>
  <si>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</si>
  <si>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</si>
  <si>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</si>
  <si>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</si>
  <si>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</si>
  <si>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</si>
  <si>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</si>
  <si>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</si>
  <si>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</si>
  <si>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</si>
  <si>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</si>
  <si>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</si>
  <si>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</si>
  <si>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</si>
  <si>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</si>
  <si>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</si>
  <si>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</si>
  <si>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</si>
  <si>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</si>
  <si>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</si>
  <si>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</si>
  <si>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</si>
  <si>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</si>
  <si>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</si>
  <si>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</si>
  <si>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</si>
  <si>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</si>
  <si>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</si>
  <si>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</si>
  <si>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</si>
  <si>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</si>
  <si>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</si>
  <si>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</si>
  <si>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</si>
  <si>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</si>
  <si>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</si>
  <si>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</si>
  <si>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</si>
  <si>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</si>
  <si>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</si>
  <si>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</si>
  <si>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</si>
  <si>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</si>
  <si>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</si>
  <si>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</si>
  <si>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</si>
  <si>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</si>
  <si>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</si>
  <si>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</si>
  <si>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</si>
  <si>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</si>
  <si>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</si>
  <si>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</si>
  <si>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</si>
  <si>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</si>
  <si>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</si>
  <si>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</si>
  <si>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</si>
  <si>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</si>
  <si>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</si>
  <si>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</si>
  <si>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</si>
  <si>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</si>
  <si>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</si>
  <si>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</si>
  <si>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</si>
  <si>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</si>
  <si>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</si>
  <si>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</si>
  <si>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</si>
  <si>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</si>
  <si>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</si>
  <si>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</si>
  <si>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</si>
  <si>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</si>
  <si>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</si>
  <si>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</si>
  <si>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</si>
  <si>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</si>
  <si>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</si>
  <si>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</si>
  <si>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</si>
  <si>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</si>
  <si>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</si>
  <si>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</si>
  <si>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</si>
  <si>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</si>
  <si>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</si>
  <si>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</si>
  <si>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</si>
  <si>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</si>
  <si>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</si>
  <si>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</si>
  <si>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</si>
  <si>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</si>
  <si>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</si>
  <si>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</si>
  <si>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</si>
  <si>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</si>
  <si>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</si>
  <si>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</si>
  <si>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</si>
  <si>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</si>
  <si>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</si>
  <si>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</si>
  <si>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</si>
  <si>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</si>
  <si>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</si>
  <si>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</si>
  <si>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</si>
  <si>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</si>
  <si>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</si>
  <si>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</si>
  <si>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</si>
  <si>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</si>
  <si>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</si>
  <si>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</si>
  <si>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</si>
  <si>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</si>
  <si>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</si>
  <si>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</si>
  <si>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</si>
  <si>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</si>
  <si>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</si>
  <si>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</si>
  <si>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</si>
  <si>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</si>
  <si>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</si>
  <si>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</si>
  <si>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</si>
  <si>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</si>
  <si>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</si>
  <si>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</si>
  <si>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</si>
  <si>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</si>
  <si>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</si>
  <si>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</si>
  <si>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</si>
  <si>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</si>
  <si>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</si>
  <si>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</si>
  <si>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</si>
  <si>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</si>
  <si>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</si>
  <si>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</si>
  <si>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</si>
  <si>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</si>
  <si>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</si>
  <si>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</si>
  <si>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</si>
  <si>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</si>
  <si>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</si>
  <si>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</si>
  <si>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</si>
  <si>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</si>
  <si>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</si>
  <si>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</si>
  <si>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</si>
  <si>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</si>
  <si>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</si>
  <si>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</si>
  <si>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</si>
  <si>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</si>
  <si>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</si>
  <si>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</si>
  <si>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</si>
  <si>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</si>
  <si>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</si>
  <si>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</si>
  <si>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</si>
  <si>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</si>
  <si>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</si>
  <si>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</si>
  <si>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</si>
  <si>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</si>
  <si>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</si>
  <si>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</si>
  <si>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</si>
  <si>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</si>
  <si>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</si>
  <si>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</si>
  <si>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</si>
  <si>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</si>
  <si>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</si>
  <si>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</si>
  <si>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</si>
  <si>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</si>
  <si>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</si>
  <si>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</si>
  <si>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</si>
  <si>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</si>
  <si>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</si>
  <si>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</si>
  <si>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</si>
  <si>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</si>
  <si>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</si>
  <si>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</si>
  <si>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</si>
  <si>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</si>
  <si>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</si>
  <si>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</si>
  <si>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</si>
  <si>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</si>
  <si>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</si>
  <si>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</si>
  <si>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</si>
  <si>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</si>
  <si>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</si>
  <si>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</si>
  <si>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</si>
  <si>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</si>
  <si>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</si>
  <si>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</si>
  <si>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</si>
  <si>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</si>
  <si>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</si>
  <si>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</si>
  <si>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</si>
  <si>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</si>
  <si>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</si>
  <si>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</si>
  <si>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</si>
  <si>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</si>
  <si>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</si>
  <si>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</si>
  <si>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</si>
  <si>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</si>
  <si>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</si>
  <si>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</si>
  <si>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</si>
  <si>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</si>
  <si>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</si>
  <si>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</si>
  <si>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</si>
  <si>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</si>
  <si>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</si>
  <si>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</si>
  <si>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</si>
  <si>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</si>
  <si>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</si>
  <si>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</si>
  <si>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</si>
  <si>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</si>
  <si>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</si>
  <si>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</si>
  <si>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</si>
  <si>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</si>
  <si>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</si>
  <si>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</si>
  <si>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</si>
  <si>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</si>
  <si>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</si>
  <si>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</si>
  <si>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</si>
  <si>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</si>
  <si>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</si>
  <si>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</si>
  <si>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</si>
  <si>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</si>
  <si>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</si>
  <si>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</si>
  <si>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</si>
  <si>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</si>
  <si>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</si>
  <si>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</si>
  <si>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</si>
  <si>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</si>
  <si>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</si>
  <si>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</si>
  <si>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</si>
  <si>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</si>
  <si>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</si>
  <si>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</si>
  <si>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</si>
  <si>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</si>
  <si>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</si>
  <si>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</si>
  <si>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</si>
  <si>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</si>
  <si>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</si>
  <si>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</si>
  <si>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</si>
  <si>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</si>
  <si>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</si>
  <si>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</si>
  <si>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</si>
  <si>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</si>
  <si>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</si>
  <si>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</si>
  <si>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</si>
  <si>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</si>
  <si>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</si>
  <si>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</si>
  <si>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</si>
  <si>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</si>
  <si>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</si>
  <si>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</si>
  <si>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</si>
  <si>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</si>
  <si>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</si>
  <si>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</si>
  <si>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</si>
  <si>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</si>
  <si>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</si>
  <si>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</si>
  <si>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</si>
  <si>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</si>
  <si>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</si>
  <si>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</si>
  <si>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</si>
  <si>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</si>
  <si>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</si>
  <si>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</si>
  <si>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</si>
  <si>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</si>
  <si>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</si>
  <si>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</si>
  <si>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</si>
  <si>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</si>
  <si>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</si>
  <si>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</si>
  <si>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</si>
  <si>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</si>
  <si>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</si>
  <si>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</si>
  <si>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</si>
  <si>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</si>
  <si>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</si>
  <si>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</si>
  <si>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</si>
  <si>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</si>
  <si>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</si>
  <si>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</si>
  <si>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</si>
  <si>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</si>
  <si>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</si>
  <si>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</si>
  <si>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</si>
  <si>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</si>
  <si>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</si>
  <si>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</si>
  <si>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</si>
  <si>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</si>
  <si>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</si>
  <si>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</si>
  <si>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</si>
  <si>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</si>
  <si>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</si>
  <si>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</si>
  <si>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</si>
  <si>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</si>
  <si>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</si>
  <si>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</si>
  <si>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</si>
  <si>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</si>
  <si>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</si>
  <si>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</si>
  <si>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</si>
  <si>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</si>
  <si>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</si>
  <si>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</si>
  <si>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</si>
  <si>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</si>
  <si>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</si>
  <si>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</si>
  <si>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</si>
  <si>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</si>
  <si>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</si>
  <si>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</si>
  <si>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</si>
  <si>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</si>
  <si>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</si>
  <si>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</si>
  <si>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</si>
  <si>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</si>
  <si>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</si>
  <si>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</si>
  <si>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</si>
  <si>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</si>
  <si>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</si>
  <si>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</si>
  <si>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</si>
  <si>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</si>
  <si>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</si>
  <si>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</si>
  <si>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</si>
  <si>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</si>
  <si>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</si>
  <si>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</si>
  <si>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</si>
  <si>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</si>
  <si>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</si>
  <si>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</si>
  <si>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</si>
  <si>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</si>
  <si>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</si>
  <si>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</si>
  <si>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</si>
  <si>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</si>
  <si>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</si>
  <si>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</si>
  <si>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</si>
  <si>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</si>
  <si>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</si>
  <si>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</si>
  <si>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</si>
  <si>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</si>
  <si>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</si>
  <si>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</si>
  <si>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</si>
  <si>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</si>
  <si>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</si>
  <si>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</si>
  <si>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</si>
  <si>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</si>
  <si>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</si>
  <si>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</si>
  <si>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</si>
  <si>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</si>
  <si>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</si>
  <si>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</si>
  <si>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</si>
  <si>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</si>
  <si>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</si>
  <si>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</si>
  <si>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</si>
  <si>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</si>
  <si>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</si>
  <si>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</si>
  <si>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</si>
  <si>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</si>
  <si>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</si>
  <si>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</si>
  <si>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</si>
  <si>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</si>
  <si>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</si>
  <si>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</si>
  <si>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</si>
  <si>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</si>
  <si>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</si>
  <si>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</si>
  <si>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</si>
  <si>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</si>
  <si>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</si>
  <si>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</si>
  <si>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</si>
  <si>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</si>
  <si>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</si>
  <si>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</si>
  <si>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</si>
  <si>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</si>
  <si>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</si>
  <si>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</si>
  <si>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</si>
  <si>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</si>
  <si>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</si>
  <si>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</si>
  <si>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</si>
  <si>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</si>
  <si>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</si>
  <si>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</si>
  <si>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</si>
  <si>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</si>
  <si>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</si>
  <si>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</si>
  <si>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</si>
  <si>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</si>
  <si>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</si>
  <si>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</si>
  <si>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</si>
  <si>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</si>
  <si>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</si>
  <si>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</si>
  <si>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</si>
  <si>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</si>
  <si>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</si>
  <si>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</si>
  <si>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</si>
  <si>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</si>
  <si>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</si>
  <si>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</si>
  <si>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</si>
  <si>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</si>
  <si>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</si>
  <si>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</si>
  <si>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</si>
  <si>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</si>
  <si>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</si>
  <si>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</si>
  <si>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</si>
  <si>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</si>
  <si>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</si>
  <si>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</si>
  <si>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</si>
  <si>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</si>
  <si>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</si>
  <si>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</si>
  <si>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</si>
  <si>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</si>
  <si>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</si>
  <si>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</si>
  <si>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</si>
  <si>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</si>
  <si>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</si>
  <si>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</si>
  <si>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</si>
  <si>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</si>
  <si>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</si>
  <si>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</si>
  <si>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</si>
  <si>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</si>
  <si>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</si>
  <si>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</si>
  <si>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</si>
  <si>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</si>
  <si>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</si>
  <si>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</si>
  <si>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</si>
  <si>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</si>
  <si>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</si>
  <si>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</si>
  <si>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</si>
  <si>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</si>
  <si>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</si>
  <si>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</si>
  <si>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</si>
  <si>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</si>
  <si>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</si>
  <si>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</si>
  <si>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</si>
  <si>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</si>
  <si>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</si>
  <si>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</si>
  <si>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</si>
  <si>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</si>
  <si>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</si>
  <si>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</si>
  <si>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</si>
  <si>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</si>
  <si>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</si>
  <si>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</si>
  <si>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</si>
  <si>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</si>
  <si>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</si>
  <si>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</si>
  <si>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</si>
  <si>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</si>
  <si>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</si>
  <si>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</si>
  <si>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</si>
  <si>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</si>
  <si>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</si>
  <si>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</si>
  <si>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</si>
  <si>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</si>
  <si>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</si>
  <si>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</si>
  <si>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</si>
  <si>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</si>
  <si>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</si>
  <si>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</si>
  <si>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</si>
  <si>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</si>
  <si>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</si>
  <si>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</si>
  <si>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</si>
  <si>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</si>
  <si>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</si>
  <si>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</si>
  <si>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</si>
  <si>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</si>
  <si>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</si>
  <si>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</si>
  <si>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</si>
  <si>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</si>
  <si>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</si>
  <si>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</si>
  <si>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</si>
  <si>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</si>
  <si>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</si>
  <si>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</si>
  <si>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</si>
  <si>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</si>
  <si>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</si>
  <si>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</si>
  <si>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</si>
  <si>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</si>
  <si>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</si>
  <si>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</si>
  <si>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</si>
  <si>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</si>
  <si>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</si>
  <si>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</si>
  <si>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</si>
  <si>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</si>
  <si>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</si>
  <si>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</si>
  <si>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</si>
  <si>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</si>
  <si>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</si>
  <si>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</si>
  <si>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</si>
  <si>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</si>
  <si>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</si>
  <si>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</si>
  <si>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</si>
  <si>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</si>
  <si>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</si>
  <si>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</si>
  <si>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</si>
  <si>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</si>
  <si>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</si>
  <si>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</si>
  <si>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</si>
  <si>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</si>
  <si>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</si>
  <si>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</si>
  <si>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</si>
  <si>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</si>
  <si>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</si>
  <si>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</si>
  <si>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</si>
  <si>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</si>
  <si>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</si>
  <si>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</si>
  <si>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</si>
  <si>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</si>
  <si>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</si>
  <si>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</si>
  <si>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</si>
  <si>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</si>
  <si>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</si>
  <si>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</si>
  <si>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</si>
  <si>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</si>
  <si>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</si>
  <si>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</si>
  <si>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</si>
  <si>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</si>
  <si>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</si>
  <si>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</si>
  <si>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</si>
  <si>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</si>
  <si>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</si>
  <si>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</si>
  <si>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</si>
  <si>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</si>
  <si>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</si>
  <si>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</si>
  <si>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</si>
  <si>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</si>
  <si>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</si>
  <si>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</si>
  <si>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</si>
  <si>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</si>
  <si>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</si>
  <si>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</si>
  <si>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</si>
  <si>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</si>
  <si>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</si>
  <si>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</si>
  <si>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</si>
  <si>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</si>
  <si>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</si>
  <si>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</si>
  <si>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</si>
  <si>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</si>
  <si>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</si>
  <si>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</si>
  <si>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</si>
  <si>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</si>
  <si>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</si>
  <si>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</si>
  <si>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</si>
  <si>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</si>
  <si>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</si>
  <si>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</si>
  <si>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</si>
  <si>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</si>
  <si>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</si>
  <si>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</si>
  <si>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</si>
  <si>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</si>
  <si>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</si>
  <si>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</si>
  <si>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</si>
  <si>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</si>
  <si>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</si>
  <si>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</si>
  <si>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</si>
  <si>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</si>
  <si>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</si>
  <si>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</si>
  <si>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</si>
  <si>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</si>
  <si>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</si>
  <si>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</si>
  <si>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</si>
  <si>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</si>
  <si>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</si>
  <si>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</si>
  <si>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</si>
  <si>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</si>
  <si>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</si>
  <si>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</si>
  <si>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</si>
  <si>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</si>
  <si>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</si>
  <si>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</si>
  <si>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</si>
  <si>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</si>
  <si>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</si>
  <si>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</si>
  <si>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</si>
  <si>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</si>
  <si>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</si>
  <si>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</si>
  <si>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</si>
  <si>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</si>
  <si>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</si>
  <si>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</si>
  <si>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</si>
  <si>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</si>
  <si>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</si>
  <si>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</si>
  <si>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</si>
  <si>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</si>
  <si>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</si>
  <si>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</si>
  <si>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</si>
  <si>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</si>
  <si>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</si>
  <si>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</si>
  <si>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</si>
  <si>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</si>
  <si>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</si>
  <si>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</si>
  <si>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</si>
  <si>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</si>
  <si>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</si>
  <si>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</si>
  <si>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</si>
  <si>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</si>
  <si>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</si>
  <si>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</si>
  <si>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</si>
  <si>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</si>
  <si>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</si>
  <si>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</si>
  <si>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</si>
  <si>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</si>
  <si>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</si>
  <si>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</si>
  <si>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</si>
  <si>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</si>
  <si>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</si>
  <si>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</si>
  <si>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</si>
  <si>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</si>
  <si>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</si>
  <si>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</si>
  <si>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</si>
  <si>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</si>
  <si>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</si>
  <si>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</si>
  <si>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</si>
  <si>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</si>
  <si>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</si>
  <si>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</si>
  <si>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</si>
  <si>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</si>
  <si>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</si>
  <si>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</si>
  <si>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</si>
  <si>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</si>
  <si>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</si>
  <si>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</si>
  <si>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</si>
  <si>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</si>
  <si>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</si>
  <si>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</si>
  <si>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</si>
  <si>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</si>
  <si>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</si>
  <si>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</si>
  <si>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</si>
  <si>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</si>
  <si>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</si>
  <si>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</si>
  <si>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</si>
  <si>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</si>
  <si>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</si>
  <si>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</si>
  <si>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</si>
  <si>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</si>
  <si>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</si>
  <si>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</si>
  <si>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</si>
  <si>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</si>
  <si>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</si>
  <si>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</si>
  <si>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</si>
  <si>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</si>
  <si>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</si>
  <si>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</si>
  <si>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</si>
  <si>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</si>
  <si>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</si>
  <si>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</si>
  <si>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</si>
  <si>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</si>
  <si>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</si>
  <si>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</si>
  <si>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</si>
  <si>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</si>
  <si>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</si>
  <si>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</si>
  <si>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</si>
  <si>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</si>
  <si>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</si>
  <si>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</si>
  <si>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</si>
  <si>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</si>
  <si>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</si>
  <si>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</si>
  <si>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</si>
  <si>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</si>
  <si>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</si>
  <si>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</si>
  <si>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</si>
  <si>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</si>
  <si>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</si>
  <si>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</si>
  <si>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</si>
  <si>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</si>
  <si>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</si>
  <si>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</si>
  <si>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</si>
  <si>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</si>
  <si>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</si>
  <si>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</si>
  <si>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</si>
  <si>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</si>
  <si>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</si>
  <si>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</si>
  <si>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</si>
  <si>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</si>
  <si>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</si>
  <si>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</si>
  <si>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</si>
  <si>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</si>
  <si>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</si>
  <si>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</si>
  <si>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</si>
  <si>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</si>
  <si>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</si>
  <si>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</si>
  <si>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</si>
  <si>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</si>
  <si>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</si>
  <si>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</si>
  <si>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</si>
  <si>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</si>
  <si>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</si>
  <si>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</si>
  <si>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</si>
  <si>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</si>
  <si>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</si>
  <si>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</si>
  <si>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</si>
  <si>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</si>
  <si>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</si>
  <si>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</si>
  <si>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</si>
  <si>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</si>
  <si>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</si>
  <si>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</si>
  <si>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</si>
  <si>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</si>
  <si>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</si>
  <si>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</si>
  <si>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</si>
  <si>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</si>
  <si>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</si>
  <si>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</si>
  <si>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</si>
  <si>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</si>
  <si>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</si>
  <si>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</si>
  <si>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</si>
  <si>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</si>
  <si>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</si>
  <si>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</si>
  <si>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</si>
  <si>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</si>
  <si>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</si>
  <si>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</si>
  <si>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</si>
  <si>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</si>
  <si>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</si>
  <si>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</si>
  <si>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</si>
  <si>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</si>
  <si>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</si>
  <si>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</si>
  <si>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</si>
  <si>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</si>
  <si>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</si>
  <si>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</si>
  <si>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</si>
  <si>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</si>
  <si>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</si>
  <si>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</si>
  <si>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</si>
  <si>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</si>
  <si>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</si>
  <si>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</si>
  <si>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</si>
  <si>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</si>
  <si>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</si>
  <si>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</si>
  <si>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</si>
  <si>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</si>
  <si>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</si>
  <si>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</si>
  <si>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</si>
  <si>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</si>
  <si>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</si>
  <si>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</si>
  <si>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</si>
  <si>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</si>
  <si>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</si>
  <si>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</si>
  <si>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</si>
  <si>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</si>
  <si>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</si>
  <si>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</si>
  <si>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</si>
  <si>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</si>
  <si>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</si>
  <si>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</si>
  <si>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</si>
  <si>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</si>
  <si>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</si>
  <si>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</si>
  <si>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</si>
  <si>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</si>
  <si>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</si>
  <si>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</si>
  <si>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</si>
  <si>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</si>
  <si>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</si>
  <si>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</si>
  <si>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</si>
  <si>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</si>
  <si>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</si>
  <si>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</si>
  <si>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</si>
  <si>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</si>
  <si>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</si>
  <si>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</si>
  <si>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</si>
  <si>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</si>
  <si>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</si>
  <si>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</si>
  <si>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</si>
  <si>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</si>
  <si>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</si>
  <si>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</si>
  <si>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</si>
  <si>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</si>
  <si>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</si>
  <si>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</si>
  <si>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</si>
  <si>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</si>
  <si>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</si>
  <si>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</si>
  <si>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</si>
  <si>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</si>
  <si>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</si>
  <si>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</si>
  <si>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</si>
  <si>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</si>
  <si>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</si>
  <si>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</si>
  <si>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</si>
  <si>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</si>
  <si>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</si>
  <si>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</si>
  <si>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</si>
  <si>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</si>
  <si>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</si>
  <si>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</si>
  <si>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</si>
  <si>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</si>
  <si>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</si>
  <si>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</si>
  <si>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</si>
  <si>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</si>
  <si>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</si>
  <si>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</si>
  <si>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</si>
  <si>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</si>
  <si>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</si>
  <si>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</si>
  <si>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</si>
  <si>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</si>
  <si>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</si>
  <si>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</si>
  <si>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</si>
  <si>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</si>
  <si>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</si>
  <si>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</si>
  <si>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</si>
  <si>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</si>
  <si>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</si>
  <si>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</si>
  <si>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</si>
  <si>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</si>
  <si>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</si>
  <si>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</si>
  <si>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</si>
  <si>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</si>
  <si>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</si>
  <si>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</si>
  <si>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</si>
  <si>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</si>
  <si>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</si>
  <si>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</si>
  <si>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</si>
  <si>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</si>
  <si>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</si>
  <si>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</si>
  <si>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</si>
  <si>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</si>
  <si>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</si>
  <si>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</si>
  <si>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</si>
  <si>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</si>
  <si>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</si>
  <si>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</si>
  <si>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</si>
  <si>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</si>
  <si>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</si>
  <si>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</si>
  <si>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</si>
  <si>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</si>
  <si>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</si>
  <si>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</si>
  <si>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</si>
  <si>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</si>
  <si>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</si>
  <si>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</si>
  <si>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</si>
  <si>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</si>
  <si>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</si>
  <si>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</si>
  <si>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</si>
  <si>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</si>
  <si>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</si>
  <si>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</si>
  <si>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</si>
  <si>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</si>
  <si>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</si>
  <si>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</si>
  <si>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</si>
  <si>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</si>
  <si>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</si>
  <si>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</si>
  <si>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</si>
  <si>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</si>
  <si>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</si>
  <si>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</si>
  <si>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</si>
  <si>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</si>
  <si>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</si>
  <si>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</si>
  <si>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</si>
  <si>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</si>
  <si>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</si>
  <si>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</si>
  <si>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</si>
  <si>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</si>
  <si>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</si>
  <si>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</si>
  <si>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</si>
  <si>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</si>
  <si>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</si>
  <si>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</si>
  <si>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</si>
  <si>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</si>
  <si>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</si>
  <si>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</si>
  <si>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</si>
  <si>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</si>
  <si>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</si>
  <si>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</si>
  <si>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</si>
  <si>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</si>
  <si>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</si>
  <si>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</si>
  <si>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</si>
  <si>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</si>
  <si>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</si>
  <si>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</si>
  <si>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</si>
  <si>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</si>
  <si>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</si>
  <si>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</si>
  <si>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</si>
  <si>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</si>
  <si>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</si>
  <si>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</si>
  <si>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</si>
  <si>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</si>
  <si>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</si>
  <si>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</si>
  <si>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</si>
  <si>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</si>
  <si>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</si>
  <si>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</si>
  <si>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</si>
  <si>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</si>
  <si>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</si>
  <si>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</si>
  <si>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</si>
  <si>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</si>
  <si>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</si>
  <si>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</si>
  <si>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</si>
  <si>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</si>
  <si>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</si>
  <si>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</si>
  <si>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</si>
  <si>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</si>
  <si>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</si>
  <si>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</si>
  <si>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</si>
  <si>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</si>
  <si>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</si>
  <si>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</si>
  <si>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</si>
  <si>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</si>
  <si>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</si>
  <si>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</si>
  <si>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</si>
  <si>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</si>
  <si>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</si>
  <si>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</si>
  <si>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</si>
  <si>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</si>
  <si>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</si>
  <si>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</si>
  <si>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</si>
  <si>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</si>
  <si>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</si>
  <si>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</si>
  <si>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</si>
  <si>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</si>
  <si>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</si>
  <si>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</si>
  <si>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</si>
  <si>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</si>
  <si>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</si>
  <si>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</si>
  <si>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</si>
  <si>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</si>
  <si>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</si>
  <si>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</si>
  <si>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</si>
  <si>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</si>
  <si>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</si>
  <si>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</si>
  <si>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</si>
  <si>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</si>
  <si>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</si>
  <si>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</si>
  <si>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</si>
  <si>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</si>
  <si>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</si>
  <si>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</si>
  <si>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</si>
  <si>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</si>
  <si>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</si>
  <si>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</si>
  <si>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</si>
  <si>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</si>
  <si>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</si>
  <si>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</si>
  <si>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</si>
  <si>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</si>
  <si>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</si>
  <si>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</si>
  <si>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</si>
  <si>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</si>
  <si>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</si>
  <si>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</si>
  <si>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</si>
  <si>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</si>
  <si>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</si>
  <si>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</si>
  <si>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</si>
  <si>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</si>
  <si>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</si>
  <si>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</si>
  <si>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</si>
  <si>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</si>
  <si>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</si>
  <si>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</si>
  <si>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</si>
  <si>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</si>
  <si>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</si>
  <si>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</si>
  <si>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</si>
  <si>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</si>
  <si>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</si>
  <si>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</si>
  <si>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</si>
  <si>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</si>
  <si>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</si>
  <si>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</si>
  <si>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</si>
  <si>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</si>
  <si>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</si>
  <si>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</si>
  <si>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</si>
  <si>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</si>
  <si>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</si>
  <si>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</si>
  <si>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</si>
  <si>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</si>
  <si>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</si>
  <si>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</si>
  <si>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</si>
  <si>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</si>
  <si>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</si>
  <si>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</si>
  <si>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</si>
  <si>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</si>
  <si>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</si>
  <si>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</si>
  <si>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</si>
  <si>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</si>
  <si>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</si>
  <si>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</si>
  <si>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</si>
  <si>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</si>
  <si>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</si>
  <si>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</si>
  <si>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</si>
  <si>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</si>
  <si>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</si>
  <si>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</si>
  <si>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</si>
  <si>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</si>
  <si>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</si>
  <si>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</si>
  <si>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</si>
  <si>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</si>
  <si>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</si>
  <si>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</si>
  <si>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</si>
  <si>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</si>
  <si>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</si>
  <si>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</si>
  <si>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</si>
  <si>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</si>
  <si>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</si>
  <si>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</si>
  <si>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</si>
  <si>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</si>
  <si>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</si>
  <si>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</si>
  <si>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</si>
  <si>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</si>
  <si>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</si>
  <si>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</si>
  <si>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</si>
  <si>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</si>
  <si>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</si>
  <si>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</si>
  <si>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</si>
  <si>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</si>
  <si>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</si>
  <si>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</si>
  <si>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</si>
  <si>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</si>
  <si>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</si>
  <si>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</si>
  <si>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</si>
  <si>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</si>
  <si>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</si>
  <si>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</si>
  <si>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</si>
  <si>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</si>
  <si>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</si>
  <si>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</si>
  <si>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</si>
  <si>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</si>
  <si>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</si>
  <si>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</si>
  <si>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</si>
  <si>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</si>
  <si>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</si>
  <si>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</si>
  <si>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</si>
  <si>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</si>
  <si>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</si>
  <si>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</si>
  <si>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</si>
  <si>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</si>
  <si>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</si>
  <si>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</si>
  <si>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</si>
  <si>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</si>
  <si>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</si>
  <si>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</si>
  <si>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</si>
  <si>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</si>
  <si>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</si>
  <si>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</si>
  <si>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</si>
  <si>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</si>
  <si>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</si>
  <si>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</si>
  <si>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</si>
  <si>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</si>
  <si>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</si>
  <si>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</si>
  <si>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</si>
  <si>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</si>
  <si>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</si>
  <si>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</si>
  <si>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</si>
  <si>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</si>
  <si>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</si>
  <si>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</si>
  <si>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</si>
  <si>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</si>
  <si>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</si>
  <si>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</si>
  <si>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</si>
  <si>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</si>
  <si>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</si>
  <si>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</si>
  <si>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</si>
  <si>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</si>
  <si>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</si>
  <si>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</si>
  <si>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</si>
  <si>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</si>
  <si>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</si>
  <si>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</si>
  <si>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</si>
  <si>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</si>
  <si>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</si>
  <si>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</si>
  <si>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</si>
  <si>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</si>
  <si>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</si>
  <si>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</si>
  <si>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</si>
  <si>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</si>
  <si>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</si>
  <si>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</si>
  <si>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</si>
  <si>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</si>
  <si>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</si>
  <si>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</si>
  <si>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</si>
  <si>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</si>
  <si>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</si>
  <si>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</si>
  <si>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</si>
  <si>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</si>
  <si>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</si>
  <si>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</si>
  <si>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</si>
  <si>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</si>
  <si>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</si>
  <si>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</si>
  <si>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</si>
  <si>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</si>
  <si>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</si>
  <si>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</si>
  <si>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</si>
  <si>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</si>
  <si>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</si>
  <si>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</si>
  <si>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</si>
  <si>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</si>
  <si>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</si>
  <si>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</si>
  <si>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</si>
  <si>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</si>
  <si>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</si>
  <si>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</si>
  <si>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</si>
  <si>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</si>
  <si>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</si>
  <si>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</si>
  <si>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</si>
  <si>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</si>
  <si>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</si>
  <si>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</si>
  <si>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</si>
  <si>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</si>
  <si>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</si>
  <si>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</si>
  <si>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</si>
  <si>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</si>
  <si>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</si>
  <si>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</si>
  <si>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</si>
  <si>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</si>
  <si>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</si>
  <si>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</si>
  <si>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</si>
  <si>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</si>
  <si>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</si>
  <si>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</si>
  <si>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</si>
  <si>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</si>
  <si>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</si>
  <si>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</si>
  <si>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</si>
  <si>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</si>
  <si>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</si>
  <si>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</si>
  <si>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</si>
  <si>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</si>
  <si>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</si>
  <si>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</si>
  <si>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</si>
  <si>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</si>
  <si>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</si>
  <si>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</si>
  <si>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</si>
  <si>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</si>
  <si>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</si>
  <si>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</si>
  <si>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</si>
  <si>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</si>
  <si>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</si>
  <si>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</si>
  <si>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</si>
  <si>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</si>
  <si>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</si>
  <si>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</si>
  <si>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</si>
  <si>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</si>
  <si>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</si>
  <si>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</si>
  <si>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</si>
  <si>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</si>
  <si>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</si>
  <si>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</si>
  <si>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</si>
  <si>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</si>
  <si>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</si>
  <si>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</si>
  <si>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</si>
  <si>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</si>
  <si>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</si>
  <si>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</si>
  <si>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</si>
  <si>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</si>
  <si>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</si>
  <si>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</si>
  <si>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</si>
  <si>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</si>
  <si>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</si>
  <si>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</si>
  <si>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</si>
  <si>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</si>
  <si>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</si>
  <si>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</si>
  <si>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</si>
  <si>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</si>
  <si>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</si>
  <si>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</si>
  <si>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</si>
  <si>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</si>
  <si>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</si>
  <si>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</si>
  <si>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</si>
  <si>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</si>
  <si>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</si>
  <si>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</si>
  <si>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</si>
  <si>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</si>
  <si>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</si>
  <si>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</si>
  <si>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</si>
  <si>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</si>
  <si>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</si>
  <si>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</si>
  <si>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</si>
  <si>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</si>
  <si>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</si>
  <si>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</si>
  <si>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</si>
  <si>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</si>
  <si>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</si>
  <si>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</si>
  <si>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</si>
  <si>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</si>
  <si>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</si>
  <si>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</si>
  <si>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</si>
  <si>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</si>
  <si>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</si>
  <si>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</si>
  <si>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</si>
  <si>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</si>
  <si>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</si>
  <si>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</si>
  <si>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</si>
  <si>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</si>
  <si>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</si>
  <si>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</si>
  <si>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</si>
  <si>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</si>
  <si>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</si>
  <si>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</si>
  <si>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</si>
  <si>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</si>
  <si>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</si>
  <si>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</si>
  <si>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</si>
  <si>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</si>
  <si>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</si>
  <si>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</si>
  <si>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</si>
  <si>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</si>
  <si>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</si>
  <si>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</si>
  <si>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</si>
  <si>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</si>
  <si>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</si>
  <si>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</si>
  <si>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</si>
  <si>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</si>
  <si>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</si>
  <si>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</si>
  <si>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</si>
  <si>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</si>
  <si>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</si>
  <si>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</si>
  <si>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</si>
  <si>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</si>
  <si>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</si>
  <si>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</si>
  <si>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</si>
  <si>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</si>
  <si>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</si>
  <si>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</si>
  <si>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</si>
  <si>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</si>
  <si>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</si>
  <si>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</si>
  <si>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</si>
  <si>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</si>
  <si>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</si>
  <si>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</si>
  <si>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</si>
  <si>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</si>
  <si>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</si>
  <si>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</si>
  <si>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</si>
  <si>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</si>
  <si>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</si>
  <si>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</si>
  <si>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</si>
  <si>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</si>
  <si>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</si>
  <si>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</si>
  <si>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</si>
  <si>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</si>
  <si>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</si>
  <si>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</si>
  <si>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</si>
  <si>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</si>
  <si>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</si>
  <si>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</si>
  <si>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</si>
  <si>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</si>
  <si>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</si>
  <si>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</si>
  <si>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</si>
  <si>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</si>
  <si>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</si>
  <si>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</si>
  <si>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</si>
  <si>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</si>
  <si>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</si>
  <si>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</si>
  <si>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</si>
  <si>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</si>
  <si>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</si>
  <si>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</si>
  <si>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</si>
  <si>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</si>
  <si>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</si>
  <si>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</si>
  <si>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</si>
  <si>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</si>
  <si>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</si>
  <si>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</si>
  <si>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</si>
  <si>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</si>
  <si>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</si>
  <si>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</si>
  <si>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</si>
  <si>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</si>
  <si>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</si>
  <si>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</si>
  <si>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</si>
  <si>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</si>
  <si>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</si>
  <si>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</si>
  <si>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</si>
  <si>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</si>
  <si>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</si>
  <si>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</si>
  <si>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</si>
  <si>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</si>
  <si>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</si>
  <si>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</si>
  <si>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</si>
  <si>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</si>
  <si>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</si>
  <si>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</si>
  <si>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</si>
  <si>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</si>
  <si>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</si>
  <si>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</si>
  <si>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</si>
  <si>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</si>
  <si>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</si>
  <si>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</si>
  <si>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</si>
  <si>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</si>
  <si>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</si>
  <si>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</si>
  <si>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</si>
  <si>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</si>
  <si>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</si>
  <si>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</si>
  <si>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</si>
  <si>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</si>
  <si>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</si>
  <si>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</si>
  <si>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</si>
  <si>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</si>
  <si>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</si>
  <si>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</si>
  <si>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</si>
  <si>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</si>
  <si>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</si>
  <si>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</si>
  <si>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</si>
  <si>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</si>
  <si>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</si>
  <si>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</si>
  <si>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</si>
  <si>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</si>
  <si>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</si>
  <si>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</si>
  <si>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</si>
  <si>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</si>
  <si>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</si>
  <si>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</si>
  <si>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</si>
  <si>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</si>
  <si>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</si>
  <si>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</si>
  <si>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</si>
  <si>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</si>
  <si>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</si>
  <si>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</si>
  <si>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</si>
  <si>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</si>
  <si>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</si>
  <si>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</si>
  <si>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</si>
  <si>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</si>
  <si>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</si>
  <si>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</si>
  <si>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</si>
  <si>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</si>
  <si>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</si>
  <si>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</si>
  <si>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</si>
  <si>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</si>
  <si>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</si>
  <si>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</si>
  <si>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</si>
  <si>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</si>
  <si>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</si>
  <si>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</si>
  <si>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</si>
  <si>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</si>
  <si>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</si>
  <si>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</si>
  <si>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</si>
  <si>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</si>
  <si>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</si>
  <si>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</si>
  <si>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</si>
  <si>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</si>
  <si>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</si>
  <si>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</si>
  <si>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</si>
  <si>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</si>
  <si>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</si>
  <si>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</si>
  <si>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</si>
  <si>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</si>
  <si>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</si>
  <si>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</si>
  <si>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</si>
  <si>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</si>
  <si>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</si>
  <si>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</si>
  <si>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</si>
  <si>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</si>
  <si>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</si>
  <si>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</si>
  <si>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</si>
  <si>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</si>
  <si>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</si>
  <si>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</si>
  <si>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</si>
  <si>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</si>
  <si>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</si>
  <si>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</si>
  <si>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</si>
  <si>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</si>
  <si>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</si>
  <si>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</si>
  <si>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</si>
  <si>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</si>
  <si>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</si>
  <si>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</si>
  <si>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</si>
  <si>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</si>
  <si>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</si>
  <si>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</si>
  <si>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</si>
  <si>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</si>
  <si>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</si>
  <si>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</si>
  <si>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</si>
  <si>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</si>
  <si>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</si>
  <si>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</si>
  <si>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</si>
  <si>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</si>
  <si>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</si>
  <si>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</si>
  <si>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</si>
  <si>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</si>
  <si>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</si>
  <si>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</si>
  <si>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</si>
  <si>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</si>
  <si>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</si>
  <si>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</si>
  <si>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</si>
  <si>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</si>
  <si>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</si>
  <si>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</si>
  <si>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</si>
  <si>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</si>
  <si>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</si>
  <si>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</si>
  <si>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</si>
  <si>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</si>
  <si>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</si>
  <si>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</si>
  <si>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</si>
  <si>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</si>
  <si>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</si>
  <si>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</si>
  <si>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</si>
  <si>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</si>
  <si>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</si>
  <si>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</si>
  <si>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</si>
  <si>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</si>
  <si>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</si>
  <si>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</si>
  <si>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</si>
  <si>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</si>
  <si>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</si>
  <si>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</si>
  <si>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</si>
  <si>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</si>
  <si>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</si>
  <si>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</si>
  <si>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</si>
  <si>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</si>
  <si>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</si>
  <si>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</si>
  <si>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</si>
  <si>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</si>
  <si>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</si>
  <si>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</si>
  <si>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</si>
  <si>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</si>
  <si>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</si>
  <si>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</si>
  <si>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</si>
  <si>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</si>
  <si>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</si>
  <si>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</si>
  <si>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</si>
  <si>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</si>
  <si>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</si>
  <si>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</si>
  <si>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</si>
  <si>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</si>
  <si>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</si>
  <si>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</si>
  <si>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</si>
  <si>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</si>
  <si>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</si>
  <si>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</si>
  <si>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</si>
  <si>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</si>
  <si>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</si>
  <si>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</si>
  <si>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</si>
  <si>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</si>
  <si>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</si>
  <si>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</si>
  <si>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</si>
  <si>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</si>
  <si>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</si>
  <si>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</si>
  <si>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</si>
  <si>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</si>
  <si>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</si>
  <si>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</si>
  <si>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</si>
  <si>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</si>
  <si>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</si>
  <si>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</si>
  <si>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</si>
  <si>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</si>
  <si>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</si>
  <si>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</si>
  <si>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</si>
  <si>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</si>
  <si>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</si>
  <si>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</si>
  <si>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</si>
  <si>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</si>
  <si>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</si>
  <si>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</si>
  <si>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</si>
  <si>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</si>
  <si>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</si>
  <si>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</si>
  <si>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</si>
  <si>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</si>
  <si>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</si>
  <si>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</si>
  <si>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</si>
  <si>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</si>
  <si>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</si>
  <si>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</si>
  <si>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</si>
  <si>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</si>
  <si>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</si>
  <si>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</si>
  <si>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</si>
  <si>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</si>
  <si>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</si>
  <si>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</si>
  <si>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</si>
  <si>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</si>
  <si>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</si>
  <si>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</si>
  <si>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</si>
  <si>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</si>
  <si>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</si>
  <si>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</si>
  <si>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</si>
  <si>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</si>
  <si>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</si>
  <si>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</si>
  <si>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</si>
  <si>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</si>
  <si>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</si>
  <si>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</si>
  <si>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</si>
  <si>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</si>
  <si>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</si>
  <si>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</si>
  <si>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</si>
  <si>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</si>
  <si>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</si>
  <si>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</si>
  <si>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</si>
  <si>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</si>
  <si>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</si>
  <si>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</si>
  <si>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</si>
  <si>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</si>
  <si>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</si>
  <si>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</si>
  <si>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</si>
  <si>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</si>
  <si>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</si>
  <si>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</si>
  <si>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</si>
  <si>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</si>
  <si>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</si>
  <si>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</si>
  <si>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</si>
  <si>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</si>
  <si>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</si>
  <si>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</si>
  <si>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</si>
  <si>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</si>
  <si>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</si>
  <si>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</si>
  <si>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</si>
  <si>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</si>
  <si>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</si>
  <si>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</si>
  <si>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</si>
  <si>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</si>
  <si>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</si>
  <si>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</si>
  <si>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</si>
  <si>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</si>
  <si>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</si>
  <si>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</si>
  <si>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</si>
  <si>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</si>
  <si>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</si>
  <si>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</si>
  <si>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</si>
  <si>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</si>
  <si>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</si>
  <si>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</si>
  <si>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</si>
  <si>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</si>
  <si>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</si>
  <si>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</si>
  <si>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</si>
  <si>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</si>
  <si>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</si>
  <si>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</si>
  <si>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</si>
  <si>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</si>
  <si>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</si>
  <si>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</si>
  <si>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</si>
  <si>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</si>
  <si>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</si>
  <si>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Customer Names</t>
  </si>
  <si>
    <t xml:space="preserve">WakeFern </t>
  </si>
  <si>
    <t xml:space="preserve">Ei </t>
  </si>
  <si>
    <t xml:space="preserve">Medline </t>
  </si>
  <si>
    <t xml:space="preserve">Linde </t>
  </si>
  <si>
    <t xml:space="preserve">Qualitest </t>
  </si>
  <si>
    <t xml:space="preserve">Ohio </t>
  </si>
  <si>
    <t xml:space="preserve">Capweld </t>
  </si>
  <si>
    <t xml:space="preserve">Trigen </t>
  </si>
  <si>
    <t xml:space="preserve">Select </t>
  </si>
  <si>
    <t xml:space="preserve">Winthrop </t>
  </si>
  <si>
    <t xml:space="preserve">Nipro </t>
  </si>
  <si>
    <t xml:space="preserve">Bare </t>
  </si>
  <si>
    <t xml:space="preserve">Sundial </t>
  </si>
  <si>
    <t>City Name</t>
  </si>
  <si>
    <t>County</t>
  </si>
  <si>
    <t>StateCode</t>
  </si>
  <si>
    <t>State</t>
  </si>
  <si>
    <t>Type</t>
  </si>
  <si>
    <t>Latitude</t>
  </si>
  <si>
    <t>Longitude</t>
  </si>
  <si>
    <t>AreaCode</t>
  </si>
  <si>
    <t>Population</t>
  </si>
  <si>
    <t>Household Income</t>
  </si>
  <si>
    <t>Median Income</t>
  </si>
  <si>
    <t>Land Area</t>
  </si>
  <si>
    <t>Water Area</t>
  </si>
  <si>
    <t>Time Zone</t>
  </si>
  <si>
    <t>Birmingham</t>
  </si>
  <si>
    <t>Shelby County/Jefferson County</t>
  </si>
  <si>
    <t>AL</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</si>
  <si>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</si>
  <si>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</si>
  <si>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</si>
  <si>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</si>
  <si>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</si>
  <si>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</si>
  <si>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</si>
  <si>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</si>
  <si>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</si>
  <si>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</si>
  <si>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</si>
  <si>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</si>
  <si>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</si>
  <si>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</si>
  <si>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</si>
  <si>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501</t>
  </si>
  <si>
    <t>Chandler</t>
  </si>
  <si>
    <t>Maricopa County</t>
  </si>
  <si>
    <t>AZ</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</si>
  <si>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</si>
  <si>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</si>
  <si>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</si>
  <si>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</si>
  <si>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</si>
  <si>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</si>
  <si>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</si>
  <si>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</si>
  <si>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</si>
  <si>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</si>
  <si>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</si>
  <si>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</si>
  <si>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</si>
  <si>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</si>
  <si>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</si>
  <si>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</si>
  <si>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</si>
  <si>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</si>
  <si>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</si>
  <si>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</si>
  <si>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</si>
  <si>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</si>
  <si>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</si>
  <si>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</si>
  <si>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</si>
  <si>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</si>
  <si>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</si>
  <si>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</si>
  <si>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</si>
  <si>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</si>
  <si>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</si>
  <si>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</si>
  <si>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</si>
  <si>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</si>
  <si>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</si>
  <si>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</si>
  <si>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</si>
  <si>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</si>
  <si>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</si>
  <si>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</si>
  <si>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</si>
  <si>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</si>
  <si>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</si>
  <si>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</si>
  <si>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</si>
  <si>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</si>
  <si>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</si>
  <si>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</si>
  <si>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</si>
  <si>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</si>
  <si>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</si>
  <si>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</si>
  <si>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</si>
  <si>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</si>
  <si>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</si>
  <si>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</si>
  <si>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</si>
  <si>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</si>
  <si>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</si>
  <si>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</si>
  <si>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</si>
  <si>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</si>
  <si>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</si>
  <si>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</si>
  <si>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</si>
  <si>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</si>
  <si>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</si>
  <si>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</si>
  <si>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</si>
  <si>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</si>
  <si>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</si>
  <si>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</si>
  <si>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</si>
  <si>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</si>
  <si>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</si>
  <si>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</si>
  <si>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</si>
  <si>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</si>
  <si>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</si>
  <si>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</si>
  <si>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</si>
  <si>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</si>
  <si>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</si>
  <si>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</si>
  <si>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</si>
  <si>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</si>
  <si>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</si>
  <si>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</si>
  <si>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</si>
  <si>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</si>
  <si>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</si>
  <si>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</si>
  <si>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</si>
  <si>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</si>
  <si>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</si>
  <si>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</si>
  <si>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</si>
  <si>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</si>
  <si>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</si>
  <si>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</si>
  <si>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</si>
  <si>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</si>
  <si>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</si>
  <si>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</si>
  <si>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</si>
  <si>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</si>
  <si>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</si>
  <si>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</si>
  <si>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</si>
  <si>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</si>
  <si>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</si>
  <si>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</si>
  <si>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</si>
  <si>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</si>
  <si>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</si>
  <si>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</si>
  <si>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</si>
  <si>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</si>
  <si>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</si>
  <si>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</si>
  <si>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</si>
  <si>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</si>
  <si>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</si>
  <si>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</si>
  <si>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</si>
  <si>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</si>
  <si>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</si>
  <si>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</si>
  <si>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</si>
  <si>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</si>
  <si>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</si>
  <si>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</si>
  <si>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</si>
  <si>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</si>
  <si>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</si>
  <si>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</si>
  <si>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</si>
  <si>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</si>
  <si>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</si>
  <si>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</si>
  <si>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</si>
  <si>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</si>
  <si>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</si>
  <si>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</si>
  <si>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</si>
  <si>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</si>
  <si>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</si>
  <si>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</si>
  <si>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</si>
  <si>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</si>
  <si>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</si>
  <si>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</si>
  <si>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</si>
  <si>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</si>
  <si>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</si>
  <si>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</si>
  <si>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</si>
  <si>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</si>
  <si>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</si>
  <si>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</si>
  <si>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</si>
  <si>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</si>
  <si>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</si>
  <si>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</si>
  <si>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</si>
  <si>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</si>
  <si>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</si>
  <si>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</si>
  <si>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</si>
  <si>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</si>
  <si>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</si>
  <si>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</si>
  <si>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</si>
  <si>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</si>
  <si>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</si>
  <si>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</si>
  <si>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</si>
  <si>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</si>
  <si>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</si>
  <si>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</si>
  <si>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</si>
  <si>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</si>
  <si>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</si>
  <si>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</si>
  <si>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</si>
  <si>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</si>
  <si>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</si>
  <si>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</si>
  <si>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DC</t>
  </si>
  <si>
    <t>202</t>
  </si>
  <si>
    <t>Brandon</t>
  </si>
  <si>
    <t>Hillsborough County</t>
  </si>
  <si>
    <t>FL</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</si>
  <si>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</si>
  <si>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</si>
  <si>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</si>
  <si>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</si>
  <si>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</si>
  <si>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</si>
  <si>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</si>
  <si>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</si>
  <si>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</si>
  <si>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</si>
  <si>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</si>
  <si>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</si>
  <si>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</si>
  <si>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</si>
  <si>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</si>
  <si>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</si>
  <si>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</si>
  <si>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</si>
  <si>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</si>
  <si>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</si>
  <si>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</si>
  <si>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</si>
  <si>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</si>
  <si>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</si>
  <si>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</si>
  <si>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</si>
  <si>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</si>
  <si>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</si>
  <si>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</si>
  <si>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</si>
  <si>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</si>
  <si>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</si>
  <si>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</si>
  <si>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</si>
  <si>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</si>
  <si>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</si>
  <si>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</si>
  <si>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</si>
  <si>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</si>
  <si>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</si>
  <si>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</si>
  <si>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</si>
  <si>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</si>
  <si>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</si>
  <si>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</si>
  <si>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</si>
  <si>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</si>
  <si>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</si>
  <si>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</si>
  <si>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</si>
  <si>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</si>
  <si>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</si>
  <si>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</si>
  <si>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</si>
  <si>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</si>
  <si>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</si>
  <si>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</si>
  <si>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</si>
  <si>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</si>
  <si>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</si>
  <si>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</si>
  <si>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</si>
  <si>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</si>
  <si>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</si>
  <si>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</si>
  <si>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</si>
  <si>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</si>
  <si>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</si>
  <si>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</si>
  <si>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</si>
  <si>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</si>
  <si>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</si>
  <si>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</si>
  <si>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</si>
  <si>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808</t>
  </si>
  <si>
    <t>Pacific/Honolulu</t>
  </si>
  <si>
    <t>Cedar Rapids</t>
  </si>
  <si>
    <t>Linn County</t>
  </si>
  <si>
    <t>IA</t>
  </si>
  <si>
    <t>319</t>
  </si>
  <si>
    <t>Davenport</t>
  </si>
  <si>
    <t>Scott County</t>
  </si>
  <si>
    <t>563</t>
  </si>
  <si>
    <t>Des Moines</t>
  </si>
  <si>
    <t>Warren County/Polk County</t>
  </si>
  <si>
    <t>515</t>
  </si>
  <si>
    <t>Boise City</t>
  </si>
  <si>
    <t>Ada County</t>
  </si>
  <si>
    <t>ID</t>
  </si>
  <si>
    <t>208</t>
  </si>
  <si>
    <t>America/Boise</t>
  </si>
  <si>
    <t>Kendall County/Kane County/Will County/DuPage County</t>
  </si>
  <si>
    <t>IL</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</si>
  <si>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</si>
  <si>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</si>
  <si>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</si>
  <si>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</si>
  <si>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</si>
  <si>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</si>
  <si>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</si>
  <si>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</si>
  <si>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</si>
  <si>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</si>
  <si>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</si>
  <si>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</si>
  <si>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</si>
  <si>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</si>
  <si>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</si>
  <si>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</si>
  <si>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</si>
  <si>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</si>
  <si>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</si>
  <si>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</si>
  <si>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</si>
  <si>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</si>
  <si>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</si>
  <si>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</si>
  <si>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</si>
  <si>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</si>
  <si>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</si>
  <si>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</si>
  <si>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</si>
  <si>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</si>
  <si>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</si>
  <si>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</si>
  <si>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</si>
  <si>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</si>
  <si>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</si>
  <si>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</si>
  <si>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</si>
  <si>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</si>
  <si>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</si>
  <si>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</si>
  <si>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</si>
  <si>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</si>
  <si>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</si>
  <si>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</si>
  <si>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</si>
  <si>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</si>
  <si>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</si>
  <si>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</si>
  <si>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</si>
  <si>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</si>
  <si>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</si>
  <si>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</si>
  <si>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</si>
  <si>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</si>
  <si>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</si>
  <si>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</si>
  <si>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</si>
  <si>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</si>
  <si>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</si>
  <si>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</si>
  <si>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</si>
  <si>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</si>
  <si>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</si>
  <si>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</si>
  <si>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</si>
  <si>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</si>
  <si>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</si>
  <si>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</si>
  <si>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</si>
  <si>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</si>
  <si>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</si>
  <si>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</si>
  <si>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</si>
  <si>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</si>
  <si>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913</t>
  </si>
  <si>
    <t>Olathe</t>
  </si>
  <si>
    <t>Johnson County</t>
  </si>
  <si>
    <t>Overland Park</t>
  </si>
  <si>
    <t>Topeka</t>
  </si>
  <si>
    <t>Shawnee County</t>
  </si>
  <si>
    <t>785</t>
  </si>
  <si>
    <t>Wichita</t>
  </si>
  <si>
    <t>Sedgwick County</t>
  </si>
  <si>
    <t>316</t>
  </si>
  <si>
    <t>Lexington-Fayette</t>
  </si>
  <si>
    <t>Fayette County</t>
  </si>
  <si>
    <t>KY</t>
  </si>
  <si>
    <t xml:space="preserve">Urban County </t>
  </si>
  <si>
    <t>859</t>
  </si>
  <si>
    <t>Louisville</t>
  </si>
  <si>
    <t>502</t>
  </si>
  <si>
    <t>Baton Rouge</t>
  </si>
  <si>
    <t>East Baton Rouge Parish</t>
  </si>
  <si>
    <t>LA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</si>
  <si>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</si>
  <si>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</si>
  <si>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</si>
  <si>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</si>
  <si>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</si>
  <si>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</si>
  <si>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</si>
  <si>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</si>
  <si>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</si>
  <si>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</si>
  <si>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</si>
  <si>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</si>
  <si>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</si>
  <si>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</si>
  <si>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</si>
  <si>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857</t>
  </si>
  <si>
    <t>Cambridge</t>
  </si>
  <si>
    <t>Middlesex County</t>
  </si>
  <si>
    <t>Lowell</t>
  </si>
  <si>
    <t>351</t>
  </si>
  <si>
    <t>Hampden County</t>
  </si>
  <si>
    <t>413</t>
  </si>
  <si>
    <t>Worcester</t>
  </si>
  <si>
    <t>Worcester County</t>
  </si>
  <si>
    <t>774</t>
  </si>
  <si>
    <t>Baltimore</t>
  </si>
  <si>
    <t>Baltimore city</t>
  </si>
  <si>
    <t>MD</t>
  </si>
  <si>
    <t>410</t>
  </si>
  <si>
    <t>Columbia</t>
  </si>
  <si>
    <t>Howard County</t>
  </si>
  <si>
    <t>Ann Arbor</t>
  </si>
  <si>
    <t>Washtenaw County</t>
  </si>
  <si>
    <t>MI</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</si>
  <si>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</si>
  <si>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</si>
  <si>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</si>
  <si>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</si>
  <si>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</si>
  <si>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</si>
  <si>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</si>
  <si>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</si>
  <si>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</si>
  <si>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</si>
  <si>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</si>
  <si>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</si>
  <si>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</si>
  <si>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</si>
  <si>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</si>
  <si>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</si>
  <si>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</si>
  <si>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612</t>
  </si>
  <si>
    <t>Rochester</t>
  </si>
  <si>
    <t>Olmsted County</t>
  </si>
  <si>
    <t>507</t>
  </si>
  <si>
    <t>St. Paul</t>
  </si>
  <si>
    <t>Ramsey County</t>
  </si>
  <si>
    <t>651</t>
  </si>
  <si>
    <t>Boone County</t>
  </si>
  <si>
    <t>MO</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</si>
  <si>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</si>
  <si>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</si>
  <si>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</si>
  <si>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</si>
  <si>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</si>
  <si>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</si>
  <si>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</si>
  <si>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</si>
  <si>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</si>
  <si>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</si>
  <si>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</si>
  <si>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</si>
  <si>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</si>
  <si>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769</t>
  </si>
  <si>
    <t>Billings</t>
  </si>
  <si>
    <t>Yellowstone County</t>
  </si>
  <si>
    <t>MT</t>
  </si>
  <si>
    <t>406</t>
  </si>
  <si>
    <t>Cary</t>
  </si>
  <si>
    <t>Chatham County/Wake County</t>
  </si>
  <si>
    <t>NC</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</si>
  <si>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</si>
  <si>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</si>
  <si>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</si>
  <si>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</si>
  <si>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</si>
  <si>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</si>
  <si>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</si>
  <si>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</si>
  <si>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</si>
  <si>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</si>
  <si>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</si>
  <si>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</si>
  <si>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</si>
  <si>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</si>
  <si>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</si>
  <si>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</si>
  <si>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</si>
  <si>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</si>
  <si>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</si>
  <si>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</si>
  <si>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</si>
  <si>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</si>
  <si>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</si>
  <si>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701</t>
  </si>
  <si>
    <t>Lincoln</t>
  </si>
  <si>
    <t>Lancaster County</t>
  </si>
  <si>
    <t>NE</t>
  </si>
  <si>
    <t>402</t>
  </si>
  <si>
    <t>Omaha</t>
  </si>
  <si>
    <t>Manchester</t>
  </si>
  <si>
    <t>NH</t>
  </si>
  <si>
    <t>603</t>
  </si>
  <si>
    <t>Edison</t>
  </si>
  <si>
    <t>NJ</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</si>
  <si>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</si>
  <si>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</si>
  <si>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</si>
  <si>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</si>
  <si>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</si>
  <si>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</si>
  <si>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</si>
  <si>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</si>
  <si>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</si>
  <si>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</si>
  <si>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</si>
  <si>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</si>
  <si>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</si>
  <si>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</si>
  <si>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</si>
  <si>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</si>
  <si>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505</t>
  </si>
  <si>
    <t>Las Cruces</t>
  </si>
  <si>
    <t>DoÃƒÂ±a Ana County</t>
  </si>
  <si>
    <t>575</t>
  </si>
  <si>
    <t>Enterprise</t>
  </si>
  <si>
    <t>Clark County</t>
  </si>
  <si>
    <t>NV</t>
  </si>
  <si>
    <t>702</t>
  </si>
  <si>
    <t>Henderson</t>
  </si>
  <si>
    <t>Las Vegas</t>
  </si>
  <si>
    <t>North Las Vegas</t>
  </si>
  <si>
    <t>Paradise</t>
  </si>
  <si>
    <t>Reno</t>
  </si>
  <si>
    <t>Washoe County</t>
  </si>
  <si>
    <t>775</t>
  </si>
  <si>
    <t>Spring Valley</t>
  </si>
  <si>
    <t>Sunrise Manor</t>
  </si>
  <si>
    <t>Amherst</t>
  </si>
  <si>
    <t>Erie County</t>
  </si>
  <si>
    <t>NY</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</si>
  <si>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</si>
  <si>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</si>
  <si>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</si>
  <si>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</si>
  <si>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</si>
  <si>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</si>
  <si>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</si>
  <si>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</si>
  <si>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</si>
  <si>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</si>
  <si>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</si>
  <si>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</si>
  <si>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</si>
  <si>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</si>
  <si>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</si>
  <si>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</si>
  <si>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</si>
  <si>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</si>
  <si>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</si>
  <si>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</si>
  <si>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</si>
  <si>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</si>
  <si>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</si>
  <si>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</si>
  <si>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</si>
  <si>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</si>
  <si>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</si>
  <si>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</si>
  <si>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</si>
  <si>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</si>
  <si>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</si>
  <si>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</si>
  <si>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</si>
  <si>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</si>
  <si>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</si>
  <si>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</si>
  <si>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</si>
  <si>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</si>
  <si>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</si>
  <si>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</si>
  <si>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</si>
  <si>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</si>
  <si>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</si>
  <si>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</si>
  <si>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</si>
  <si>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</si>
  <si>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</si>
  <si>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</si>
  <si>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</si>
  <si>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</si>
  <si>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</si>
  <si>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</si>
  <si>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</si>
  <si>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</si>
  <si>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</si>
  <si>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</si>
  <si>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</si>
  <si>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</si>
  <si>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</si>
  <si>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</si>
  <si>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</si>
  <si>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</si>
  <si>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</si>
  <si>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</si>
  <si>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</si>
  <si>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</si>
  <si>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</si>
  <si>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</si>
  <si>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</si>
  <si>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</si>
  <si>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</si>
  <si>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</si>
  <si>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</si>
  <si>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</si>
  <si>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</si>
  <si>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</si>
  <si>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</si>
  <si>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</si>
  <si>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</si>
  <si>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</si>
  <si>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</si>
  <si>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</si>
  <si>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610</t>
  </si>
  <si>
    <t>Philadelphia</t>
  </si>
  <si>
    <t>Philadelphia County</t>
  </si>
  <si>
    <t>445</t>
  </si>
  <si>
    <t>Pittsburgh</t>
  </si>
  <si>
    <t>Allegheny County</t>
  </si>
  <si>
    <t>412</t>
  </si>
  <si>
    <t>Providence</t>
  </si>
  <si>
    <t>Providence County</t>
  </si>
  <si>
    <t>RI</t>
  </si>
  <si>
    <t>401</t>
  </si>
  <si>
    <t>Charleston</t>
  </si>
  <si>
    <t>Berkeley County/Charleston County</t>
  </si>
  <si>
    <t>SC</t>
  </si>
  <si>
    <t>843</t>
  </si>
  <si>
    <t>Lexington County/Richland County</t>
  </si>
  <si>
    <t>803</t>
  </si>
  <si>
    <t>North Charleston</t>
  </si>
  <si>
    <t>Dorchester County/Berkeley County/Charleston County</t>
  </si>
  <si>
    <t>Sioux Falls</t>
  </si>
  <si>
    <t>Minnehaha County/Lincoln County</t>
  </si>
  <si>
    <t>SD</t>
  </si>
  <si>
    <t>605</t>
  </si>
  <si>
    <t>Chattanooga</t>
  </si>
  <si>
    <t>TN</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</si>
  <si>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</si>
  <si>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</si>
  <si>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</si>
  <si>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</si>
  <si>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</si>
  <si>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</si>
  <si>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</si>
  <si>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</si>
  <si>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</si>
  <si>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</si>
  <si>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</si>
  <si>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</si>
  <si>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</si>
  <si>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</si>
  <si>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</si>
  <si>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</si>
  <si>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</si>
  <si>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</si>
  <si>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</si>
  <si>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</si>
  <si>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</si>
  <si>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</si>
  <si>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</si>
  <si>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</si>
  <si>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</si>
  <si>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</si>
  <si>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</si>
  <si>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</si>
  <si>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</si>
  <si>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</si>
  <si>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</si>
  <si>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</si>
  <si>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</si>
  <si>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</si>
  <si>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</si>
  <si>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</si>
  <si>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</si>
  <si>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</si>
  <si>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</si>
  <si>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</si>
  <si>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</si>
  <si>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</si>
  <si>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</si>
  <si>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</si>
  <si>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</si>
  <si>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</si>
  <si>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</si>
  <si>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</si>
  <si>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</si>
  <si>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</si>
  <si>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</si>
  <si>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</si>
  <si>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</si>
  <si>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</si>
  <si>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</si>
  <si>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</si>
  <si>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</si>
  <si>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</si>
  <si>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</si>
  <si>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</si>
  <si>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</si>
  <si>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</si>
  <si>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</si>
  <si>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</si>
  <si>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</si>
  <si>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</si>
  <si>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</si>
  <si>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</si>
  <si>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</si>
  <si>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</si>
  <si>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</si>
  <si>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</si>
  <si>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</si>
  <si>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</si>
  <si>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</si>
  <si>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</si>
  <si>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</si>
  <si>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</si>
  <si>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</si>
  <si>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</si>
  <si>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</si>
  <si>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</si>
  <si>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</si>
  <si>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</si>
  <si>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</si>
  <si>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</si>
  <si>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</si>
  <si>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</si>
  <si>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</si>
  <si>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</si>
  <si>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</si>
  <si>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</si>
  <si>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</si>
  <si>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</si>
  <si>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</si>
  <si>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</si>
  <si>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</si>
  <si>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</si>
  <si>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</si>
  <si>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</si>
  <si>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</si>
  <si>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</si>
  <si>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</si>
  <si>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</si>
  <si>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</si>
  <si>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</si>
  <si>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</si>
  <si>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385</t>
  </si>
  <si>
    <t>Salt Lake City</t>
  </si>
  <si>
    <t>Salt Lake County</t>
  </si>
  <si>
    <t>West Jordan</t>
  </si>
  <si>
    <t>West Valley City</t>
  </si>
  <si>
    <t>Alexandria</t>
  </si>
  <si>
    <t>Alexandria city</t>
  </si>
  <si>
    <t>VA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</si>
  <si>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</si>
  <si>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</si>
  <si>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</si>
  <si>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</si>
  <si>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</si>
  <si>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</si>
  <si>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</si>
  <si>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</si>
  <si>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</si>
  <si>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</si>
  <si>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</si>
  <si>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</si>
  <si>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</si>
  <si>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</si>
  <si>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</si>
  <si>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</si>
  <si>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</si>
  <si>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</si>
  <si>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</si>
  <si>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</si>
  <si>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</si>
  <si>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</si>
  <si>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</si>
  <si>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</si>
  <si>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</si>
  <si>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</si>
  <si>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</si>
  <si>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</si>
  <si>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</si>
  <si>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</si>
  <si>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</si>
  <si>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</si>
  <si>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</si>
  <si>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</si>
  <si>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</si>
  <si>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</si>
  <si>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920</t>
  </si>
  <si>
    <t>Madison</t>
  </si>
  <si>
    <t>Dane County</t>
  </si>
  <si>
    <t>608</t>
  </si>
  <si>
    <t>Milwaukee</t>
  </si>
  <si>
    <t>Milwaukee County/Washington County/Waukesha County</t>
  </si>
  <si>
    <t>414</t>
  </si>
  <si>
    <t>Region</t>
  </si>
  <si>
    <t>DE</t>
  </si>
  <si>
    <t>Delaware</t>
  </si>
  <si>
    <t>ME</t>
  </si>
  <si>
    <t>WY</t>
  </si>
  <si>
    <t>Wyoming</t>
  </si>
  <si>
    <t>Product Name</t>
  </si>
  <si>
    <t>Sales Team</t>
  </si>
  <si>
    <t>Revenue</t>
  </si>
  <si>
    <t>Sum of Revenue</t>
  </si>
  <si>
    <t>Profits</t>
  </si>
  <si>
    <t>Sales Channel Trend</t>
  </si>
  <si>
    <t>Channel</t>
  </si>
  <si>
    <t>Budget</t>
  </si>
  <si>
    <t>Sum of Profits</t>
  </si>
  <si>
    <t>Sum of Budget</t>
  </si>
  <si>
    <t>Qtr2</t>
  </si>
  <si>
    <t>Qtr3</t>
  </si>
  <si>
    <t>Qtr4</t>
  </si>
  <si>
    <t>Qtr1</t>
  </si>
  <si>
    <t>Grand Total</t>
  </si>
  <si>
    <t>▲▼</t>
  </si>
  <si>
    <t>[Color10]$#,###.00"";[Red]-$#,###.00"▼";</t>
  </si>
  <si>
    <t>⭝⭜</t>
  </si>
  <si>
    <t>[Color10]$#,###.00"⭜";[Red]-$#,###.00"⭝";</t>
  </si>
  <si>
    <t>Warehouse Code</t>
  </si>
  <si>
    <t xml:space="preserve">Sales </t>
  </si>
  <si>
    <t>Quantity</t>
  </si>
  <si>
    <t>Warehouse</t>
  </si>
  <si>
    <t>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</si>
</sst>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0.0"/>
    <numFmt numFmtId="165" formatCode="&quot;$&quot;#,##0"/>
    <numFmt numFmtId="166" formatCode="&quot;$&quot;#,##0.00"/>
    <numFmt numFmtId="167" formatCode="[Color10]&quot;$&quot;#,###.00* &quot;▲&quot;;[Red]\-&quot;$&quot;#,###.00* &quot;▼&quot;;"/>
    <numFmt numFmtId="168" formatCode="&quot;$&quot;#,###.00;\-&quot;$&quot;#,###.00;"/>
  </numFmts>
  <fonts count="10" x14ac:knownFonts="1">
    <font>
      <sz val="11"/>
      <color theme="1"/>
      <name val="Calibri"/>
      <family val="2"/>
      <scheme val="minor"/>
    </font>
    <font>
      <sz val="8"/>
      <color theme="1"/>
      <name val="Arial"/>
      <family val="2"/>
    </font>
    <font>
      <sz val="8"/>
      <color theme="1"/>
      <name val="Arial"/>
      <family val="2"/>
    </font>
    <font>
      <sz val="11"/>
      <color theme="1"/>
      <name val="Calibri"/>
      <family val="2"/>
      <scheme val="minor"/>
    </font>
    <font>
      <sz val="12"/>
      <color theme="1"/>
      <name val="Calibri"/>
      <family val="2"/>
      <scheme val="minor"/>
    </font>
    <font>
      <sz val="8"/>
      <color theme="1"/>
      <name val="Arial"/>
      <family val="2"/>
    </font>
    <font>
      <sz val="8"/>
      <name val="Calibri"/>
      <family val="2"/>
      <scheme val="minor"/>
    </font>
    <font>
      <b/>
      <sz val="11"/>
      <color theme="0"/>
      <name val="Calibri"/>
      <family val="2"/>
      <scheme val="minor"/>
    </font>
    <font>
      <sz val="11"/>
      <color theme="0"/>
      <name val="Calibri"/>
      <family val="2"/>
      <scheme val="minor"/>
    </font>
    <font>
      <sz val="11"/>
      <color theme="1"/>
      <name val="Arial"/>
      <family val="2"/>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1">
    <border>
      <left/>
      <right/>
      <top/>
      <bottom/>
      <diagonal/>
    </border>
  </borders>
  <cellStyleXfs count="7">
    <xf numFmtId="0" fontId="0" fillId="0" borderId="0"/>
    <xf numFmtId="0" fontId="3" fillId="0" borderId="0"/>
    <xf numFmtId="9" fontId="4" fillId="0" borderId="0" applyFont="0" applyFill="0" applyBorder="0" applyAlignment="0" applyProtection="0"/>
    <xf numFmtId="43" fontId="3"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9" fontId="3" fillId="0" borderId="0" applyFont="0" applyFill="0" applyBorder="0" applyAlignment="0" applyProtection="0"/>
  </cellStyleXfs>
  <cellXfs count="28">
    <xf numFmtId="0" fontId="0" fillId="0" borderId="0" xfId="0"/>
    <xf numFmtId="0" fontId="5" fillId="0" borderId="0" xfId="0" applyFont="1"/>
    <xf numFmtId="0" fontId="2" fillId="0" borderId="0" xfId="0" applyFont="1"/>
    <xf numFmtId="14" fontId="2" fillId="0" borderId="0" xfId="0" applyNumberFormat="1" applyFont="1"/>
    <xf numFmtId="4" fontId="2" fillId="0" borderId="0" xfId="0" applyNumberFormat="1" applyFont="1"/>
    <xf numFmtId="0" fontId="1" fillId="0" borderId="0" xfId="0" applyFont="1"/>
    <xf numFmtId="0" fontId="1" fillId="0" borderId="0" xfId="0" applyFont="1" applyAlignment="1">
      <alignment horizontal="center"/>
    </xf>
    <xf numFmtId="14" fontId="1" fillId="0" borderId="0" xfId="0" applyNumberFormat="1" applyFont="1" applyAlignment="1">
      <alignment horizontal="center"/>
    </xf>
    <xf numFmtId="4" fontId="1"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0" borderId="0" xfId="0" applyNumberFormat="1"/>
    <xf numFmtId="0" fontId="0" fillId="0" borderId="0" xfId="0" applyAlignment="1">
      <alignment horizontal="left" indent="1"/>
    </xf>
    <xf numFmtId="10" fontId="0" fillId="0" borderId="0" xfId="0" applyNumberFormat="1"/>
    <xf numFmtId="9" fontId="0" fillId="0" borderId="0" xfId="0" applyNumberFormat="1"/>
    <xf numFmtId="0" fontId="0" fillId="2" borderId="0" xfId="0" applyFill="1"/>
    <xf numFmtId="0" fontId="7" fillId="3" borderId="0" xfId="0" applyFont="1" applyFill="1"/>
    <xf numFmtId="0" fontId="8" fillId="3" borderId="0" xfId="0" applyFont="1" applyFill="1"/>
    <xf numFmtId="165" fontId="8" fillId="3" borderId="0" xfId="0" applyNumberFormat="1" applyFont="1" applyFill="1"/>
    <xf numFmtId="0" fontId="0" fillId="0" borderId="0" xfId="0" applyFill="1"/>
    <xf numFmtId="166" fontId="0" fillId="0" borderId="0" xfId="0" applyNumberFormat="1"/>
    <xf numFmtId="44" fontId="0" fillId="0" borderId="0" xfId="0" applyNumberFormat="1"/>
    <xf numFmtId="0" fontId="9" fillId="0" borderId="0" xfId="0" applyFont="1"/>
    <xf numFmtId="167" fontId="0" fillId="0" borderId="0" xfId="0" applyNumberFormat="1"/>
    <xf numFmtId="168" fontId="0" fillId="0" borderId="0" xfId="0" applyNumberFormat="1" applyAlignment="1">
      <alignment horizontal="center"/>
    </xf>
    <xf numFmtId="0" fontId="0" fillId="3" borderId="0" xfId="0" applyFill="1"/>
  </cellXfs>
  <cellStyles count="7">
    <cellStyle name="Comma 3 2" xfId="3" xr:uid="{00000000-0005-0000-0000-000000000000}"/>
    <cellStyle name="Comma 9" xfId="4" xr:uid="{00000000-0005-0000-0000-000001000000}"/>
    <cellStyle name="Currency 7" xfId="5" xr:uid="{00000000-0005-0000-0000-000002000000}"/>
    <cellStyle name="Normal" xfId="0" builtinId="0"/>
    <cellStyle name="Normal 5 3" xfId="1" xr:uid="{00000000-0005-0000-0000-000004000000}"/>
    <cellStyle name="Percent 5 3" xfId="6" xr:uid="{00000000-0005-0000-0000-000005000000}"/>
    <cellStyle name="Percent 9" xfId="2" xr:uid="{00000000-0005-0000-0000-000006000000}"/>
  </cellStyles>
  <dxfs count="81">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alignment horizontal="center" vertical="bottom" textRotation="0" wrapText="0" indent="0" justifyLastLine="0" shrinkToFit="0" readingOrder="0"/>
    </dxf>
    <dxf>
      <font>
        <strike val="0"/>
        <outline val="0"/>
        <shadow val="0"/>
        <u val="none"/>
        <vertAlign val="baseline"/>
        <sz val="8"/>
        <color theme="1"/>
        <name val="Arial"/>
        <family val="2"/>
        <scheme val="none"/>
      </font>
      <numFmt numFmtId="4" formatCode="#,##0.00"/>
      <alignment horizontal="center" vertical="bottom" textRotation="0" wrapText="0" indent="0" justifyLastLine="0" shrinkToFit="0" readingOrder="0"/>
    </dxf>
    <dxf>
      <font>
        <strike val="0"/>
        <outline val="0"/>
        <shadow val="0"/>
        <u val="none"/>
        <vertAlign val="baseline"/>
        <sz val="8"/>
        <color theme="1"/>
        <name val="Arial"/>
        <family val="2"/>
        <scheme val="none"/>
      </font>
      <numFmt numFmtId="4" formatCode="#,##0.00"/>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4" formatCode="#,##0.00"/>
      <alignment horizontal="center" vertical="bottom" textRotation="0" wrapText="0" indent="0" justifyLastLine="0" shrinkToFit="0" readingOrder="0"/>
    </dxf>
    <dxf>
      <font>
        <strike val="0"/>
        <outline val="0"/>
        <shadow val="0"/>
        <u val="none"/>
        <vertAlign val="baseline"/>
        <sz val="8"/>
        <color theme="1"/>
        <name val="Arial"/>
        <family val="2"/>
        <scheme val="none"/>
      </font>
      <numFmt numFmtId="4" formatCode="#,##0.00"/>
      <alignment horizontal="center" vertical="bottom" textRotation="0" wrapText="0" indent="0" justifyLastLine="0" shrinkToFit="0" readingOrder="0"/>
    </dxf>
    <dxf>
      <font>
        <strike val="0"/>
        <outline val="0"/>
        <shadow val="0"/>
        <u val="none"/>
        <vertAlign val="baseline"/>
        <sz val="8"/>
        <color theme="1"/>
        <name val="Arial"/>
        <family val="2"/>
        <scheme val="none"/>
      </font>
      <numFmt numFmtId="4" formatCode="#,##0.00"/>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bottom" textRotation="0" wrapText="0" indent="0" justifyLastLine="0" shrinkToFit="0" readingOrder="0"/>
    </dxf>
    <dxf>
      <font>
        <strike val="0"/>
        <outline val="0"/>
        <shadow val="0"/>
        <u val="none"/>
        <vertAlign val="baseline"/>
        <sz val="8"/>
        <color theme="1"/>
        <name val="Arial"/>
        <family val="2"/>
        <scheme val="none"/>
      </font>
      <alignment horizontal="center" vertical="bottom" textRotation="0" wrapText="0" indent="0" justifyLastLine="0" shrinkToFit="0" readingOrder="0"/>
    </dxf>
    <dxf>
      <font>
        <strike val="0"/>
        <outline val="0"/>
        <shadow val="0"/>
        <u val="none"/>
        <vertAlign val="baseline"/>
        <sz val="8"/>
        <color theme="1"/>
        <name val="Arial"/>
        <family val="2"/>
        <scheme val="none"/>
      </font>
      <alignment horizontal="center" vertical="bottom" textRotation="0" wrapText="0" indent="0" justifyLastLine="0" shrinkToFit="0" readingOrder="0"/>
    </dxf>
    <dxf>
      <font>
        <strike val="0"/>
        <outline val="0"/>
        <shadow val="0"/>
        <u val="none"/>
        <vertAlign val="baseline"/>
        <sz val="8"/>
        <color theme="1"/>
        <name val="Arial"/>
        <family val="2"/>
        <scheme val="none"/>
      </font>
      <alignment horizontal="center" vertical="bottom" textRotation="0" wrapText="0" indent="0" justifyLastLine="0" shrinkToFit="0" readingOrder="0"/>
    </dxf>
    <dxf>
      <font>
        <strike val="0"/>
        <outline val="0"/>
        <shadow val="0"/>
        <u val="none"/>
        <vertAlign val="baseline"/>
        <sz val="8"/>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9" formatCode="dd/mm/yyyy"/>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9" formatCode="dd/mm/yyyy"/>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9" formatCode="dd/mm/yyyy"/>
      <alignment horizontal="center" vertical="bottom" textRotation="0" wrapText="0" indent="0" justifyLastLine="0" shrinkToFit="0" readingOrder="0"/>
    </dxf>
    <dxf>
      <font>
        <strike val="0"/>
        <outline val="0"/>
        <shadow val="0"/>
        <u val="none"/>
        <vertAlign val="baseline"/>
        <sz val="8"/>
        <color theme="1"/>
        <name val="Arial"/>
        <family val="2"/>
        <scheme val="none"/>
      </font>
      <numFmt numFmtId="170" formatCode="d/mm/yyyy"/>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numFmt numFmtId="169" formatCode="dd/mm/yyyy"/>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center" vertical="bottom" textRotation="0" wrapText="0" indent="0" justifyLastLine="0" shrinkToFit="0" readingOrder="0"/>
    </dxf>
    <dxf>
      <font>
        <strike val="0"/>
        <outline val="0"/>
        <shadow val="0"/>
        <u val="none"/>
        <vertAlign val="baseline"/>
        <sz val="8"/>
        <color theme="1"/>
        <name val="Arial"/>
        <family val="2"/>
        <scheme val="none"/>
      </font>
      <alignment horizontal="center" vertical="bottom" textRotation="0" wrapText="0" indent="0" justifyLastLine="0" shrinkToFit="0" readingOrder="0"/>
    </dxf>
    <dxf>
      <font>
        <strike val="0"/>
        <outline val="0"/>
        <shadow val="0"/>
        <u val="none"/>
        <vertAlign val="baseline"/>
        <sz val="8"/>
        <color theme="1"/>
        <name val="Arial"/>
        <family val="2"/>
        <scheme val="none"/>
      </font>
      <numFmt numFmtId="4" formatCode="#,##0.00"/>
      <alignment horizontal="center" vertical="bottom" textRotation="0" wrapText="0" indent="0" justifyLastLine="0" shrinkToFit="0" readingOrder="0"/>
    </dxf>
    <dxf>
      <font>
        <strike val="0"/>
        <outline val="0"/>
        <shadow val="0"/>
        <u val="none"/>
        <vertAlign val="baseline"/>
        <sz val="8"/>
        <color theme="1"/>
        <name val="Arial"/>
        <family val="2"/>
        <scheme val="none"/>
      </font>
      <numFmt numFmtId="4" formatCode="#,##0.00"/>
      <alignment horizontal="center" vertical="bottom" textRotation="0" wrapText="0" indent="0" justifyLastLine="0" shrinkToFit="0" readingOrder="0"/>
    </dxf>
    <dxf>
      <numFmt numFmtId="166" formatCode="&quot;$&quot;#,##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font>
        <b/>
        <color theme="1"/>
      </font>
      <border>
        <bottom style="thin">
          <color theme="7"/>
        </bottom>
        <vertical/>
        <horizontal/>
      </border>
    </dxf>
    <dxf>
      <font>
        <color theme="1"/>
      </font>
      <fill>
        <patternFill>
          <bgColor theme="1"/>
        </patternFill>
      </fill>
      <border>
        <left style="thin">
          <color theme="7"/>
        </left>
        <right style="thin">
          <color theme="7"/>
        </right>
        <top style="thin">
          <color theme="7"/>
        </top>
        <bottom style="thin">
          <color theme="7"/>
        </bottom>
        <vertical/>
        <horizontal/>
      </border>
    </dxf>
    <dxf>
      <font>
        <color theme="0"/>
      </font>
      <border>
        <bottom style="thin">
          <color theme="4"/>
        </bottom>
        <vertical/>
        <horizontal/>
      </border>
    </dxf>
    <dxf>
      <font>
        <color theme="0"/>
      </font>
      <fill>
        <patternFill>
          <bgColor theme="1"/>
        </patternFill>
      </fill>
      <border diagonalUp="0" diagonalDown="0">
        <left/>
        <right/>
        <top/>
        <bottom/>
        <vertical/>
        <horizontal/>
      </border>
    </dxf>
    <dxf>
      <fill>
        <patternFill>
          <bgColor theme="5" tint="0.59996337778862885"/>
        </patternFill>
      </fill>
    </dxf>
    <dxf>
      <fill>
        <patternFill>
          <bgColor theme="1"/>
        </patternFill>
      </fill>
    </dxf>
    <dxf>
      <fill>
        <gradientFill degree="90">
          <stop position="0">
            <color theme="0"/>
          </stop>
          <stop position="1">
            <color theme="1" tint="5.0965910824915313E-2"/>
          </stop>
        </gradientFill>
      </fill>
      <border diagonalUp="0" diagonalDown="0">
        <left/>
        <right/>
        <top/>
        <bottom/>
        <vertical/>
        <horizontal/>
      </border>
    </dxf>
  </dxfs>
  <tableStyles count="6" defaultTableStyle="TableStyleMedium2" defaultPivotStyle="PivotStyleLight16">
    <tableStyle name="Invisible" pivot="0" table="0" count="0" xr9:uid="{E525690F-27EA-4790-BA86-7F6C22F1D946}"/>
    <tableStyle name="Slicer Style 1" pivot="0" table="0" count="1" xr9:uid="{ACE511C4-12DA-4F67-94EF-950F29CED9B9}">
      <tableStyleElement type="wholeTable" dxfId="80"/>
    </tableStyle>
    <tableStyle name="Slicer Style 2" pivot="0" table="0" count="1" xr9:uid="{9B349675-4E1B-4431-8D40-358ACBE0DABE}"/>
    <tableStyle name="Slicer Style 3" pivot="0" table="0" count="6" xr9:uid="{3FA20DBB-9B66-4021-AD5E-960ACE990DEE}">
      <tableStyleElement type="wholeTable" dxfId="79"/>
      <tableStyleElement type="headerRow" dxfId="78"/>
    </tableStyle>
    <tableStyle name="SlicerStyleLight1 2" pivot="0" table="0" count="10" xr9:uid="{BA5C99D8-2CE5-4DE4-A417-FA90A1F58EF7}">
      <tableStyleElement type="wholeTable" dxfId="77"/>
      <tableStyleElement type="headerRow" dxfId="76"/>
    </tableStyle>
    <tableStyle name="SlicerStyleLight4 2" pivot="0" table="0" count="10" xr9:uid="{720528F7-9B0C-4121-A77F-9D86F8C8D39C}">
      <tableStyleElement type="wholeTable" dxfId="75"/>
      <tableStyleElement type="headerRow" dxfId="74"/>
    </tableStyle>
  </tableStyles>
  <extLst>
    <ext xmlns:x14="http://schemas.microsoft.com/office/spreadsheetml/2009/9/main" uri="{46F421CA-312F-682f-3DD2-61675219B42D}">
      <x14:dxfs count="2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6" tint="0.59996337778862885"/>
            </patternFill>
          </fill>
        </dxf>
        <dxf>
          <fill>
            <patternFill>
              <bgColor theme="8" tint="0.59996337778862885"/>
            </patternFill>
          </fill>
        </dxf>
        <dxf>
          <fill>
            <patternFill>
              <bgColor theme="7" tint="0.79998168889431442"/>
            </patternFill>
          </fill>
        </dxf>
        <dxf>
          <fill>
            <patternFill>
              <bgColor theme="6"/>
            </patternFill>
          </fill>
        </dxf>
        <dxf>
          <fill>
            <patternFill>
              <bgColor theme="0" tint="-0.49998474074526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UnselectedItemWithData" dxfId="20"/>
          </x14:slicerStyleElements>
        </x14:slicerStyle>
        <x14:slicerStyle name="Slicer Style 3">
          <x14:slicerStyleElements>
            <x14:slicerStyleElement type="unselectedItemWithData" dxfId="19"/>
            <x14:slicerStyleElement type="selectedItemWithData" dxfId="18"/>
            <x14:slicerStyleElement type="hoveredUnselectedItemWithData" dxfId="17"/>
            <x14:slicerStyleElement type="hoveredSelectedItemWith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4.xml"/><Relationship Id="rId21" Type="http://schemas.openxmlformats.org/officeDocument/2006/relationships/worksheet" Target="worksheets/sheet21.xml"/><Relationship Id="rId42" Type="http://schemas.openxmlformats.org/officeDocument/2006/relationships/pivotCacheDefinition" Target="pivotCache/pivotCacheDefinition20.xml"/><Relationship Id="rId47" Type="http://schemas.openxmlformats.org/officeDocument/2006/relationships/theme" Target="theme/theme1.xml"/><Relationship Id="rId63" Type="http://schemas.openxmlformats.org/officeDocument/2006/relationships/customXml" Target="../customXml/item11.xml"/><Relationship Id="rId68"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7.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pivotCacheDefinition" Target="pivotCache/pivotCacheDefinition10.xml"/><Relationship Id="rId37" Type="http://schemas.openxmlformats.org/officeDocument/2006/relationships/pivotCacheDefinition" Target="pivotCache/pivotCacheDefinition15.xml"/><Relationship Id="rId40" Type="http://schemas.openxmlformats.org/officeDocument/2006/relationships/pivotCacheDefinition" Target="pivotCache/pivotCacheDefinition18.xml"/><Relationship Id="rId45" Type="http://schemas.microsoft.com/office/2007/relationships/slicerCache" Target="slicerCaches/slicerCache3.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5.xml"/><Relationship Id="rId30" Type="http://schemas.openxmlformats.org/officeDocument/2006/relationships/pivotCacheDefinition" Target="pivotCache/pivotCacheDefinition8.xml"/><Relationship Id="rId35" Type="http://schemas.openxmlformats.org/officeDocument/2006/relationships/pivotCacheDefinition" Target="pivotCache/pivotCacheDefinition13.xml"/><Relationship Id="rId43" Type="http://schemas.microsoft.com/office/2007/relationships/slicerCache" Target="slicerCaches/slicerCache1.xml"/><Relationship Id="rId48" Type="http://schemas.openxmlformats.org/officeDocument/2006/relationships/connections" Target="connections.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owerPivotData" Target="model/item.data"/><Relationship Id="rId72"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pivotCacheDefinition" Target="pivotCache/pivotCacheDefinition11.xml"/><Relationship Id="rId38" Type="http://schemas.openxmlformats.org/officeDocument/2006/relationships/pivotCacheDefinition" Target="pivotCache/pivotCacheDefinition16.xml"/><Relationship Id="rId46" Type="http://schemas.microsoft.com/office/2007/relationships/slicerCache" Target="slicerCaches/slicerCache4.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worksheet" Target="worksheets/sheet20.xml"/><Relationship Id="rId41" Type="http://schemas.openxmlformats.org/officeDocument/2006/relationships/pivotCacheDefinition" Target="pivotCache/pivotCacheDefinition19.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pivotCacheDefinition" Target="pivotCache/pivotCacheDefinition6.xml"/><Relationship Id="rId36" Type="http://schemas.openxmlformats.org/officeDocument/2006/relationships/pivotCacheDefinition" Target="pivotCache/pivotCacheDefinition14.xml"/><Relationship Id="rId49" Type="http://schemas.openxmlformats.org/officeDocument/2006/relationships/styles" Target="styles.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pivotCacheDefinition" Target="pivotCache/pivotCacheDefinition9.xml"/><Relationship Id="rId44" Type="http://schemas.microsoft.com/office/2007/relationships/slicerCache" Target="slicerCaches/slicerCache2.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73"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7.xml"/><Relationship Id="rId34" Type="http://schemas.openxmlformats.org/officeDocument/2006/relationships/pivotCacheDefinition" Target="pivotCache/pivotCacheDefinition12.xml"/><Relationship Id="rId50" Type="http://schemas.openxmlformats.org/officeDocument/2006/relationships/sharedStrings" Target="sharedStrings.xml"/><Relationship Id="rId55"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[US_Regional_Sales_Data(1).xlsx]salesbyMonth!SalesbyMonth</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By Month</a:t>
            </a:r>
          </a:p>
        </c:rich>
      </c:tx>
      <c:layout>
        <c:manualLayout>
          <c:xMode val="edge"/>
          <c:yMode val="edge"/>
          <c:x val="0.40085091673194834"/>
          <c:y val="0.1496598639455782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3946223803875E-2"/>
          <c:y val="0.24551020408163268"/>
          <c:w val="0.95650454725187817"/>
          <c:h val="0.44162194011462852"/>
        </c:manualLayout>
      </c:layout>
      <c:lineChart>
        <c:grouping val="standard"/>
        <c:varyColors val="0"/>
        <c:ser>
          <c:idx val="0"/>
          <c:order val="0"/>
          <c:tx>
            <c:strRef>
              <c:f>salesbyMonth!$C$3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salesbyMonth!$B$4:$B$38</c:f>
              <c:multiLvlStrCache>
                <c:ptCount val="32"/>
                <c:lvl>
                  <c:pt idx="0">
                    <c:v>May</c:v>
                  </c:pt>
                  <c:pt idx="1">
                    <c:v>Jun</c:v>
                  </c:pt>
                  <c:pt idx="2">
                    <c:v>Jul</c:v>
                  </c:pt>
                  <c:pt idx="3">
                    <c:v>Aug</c:v>
                  </c:pt>
                  <c:pt idx="4">
                    <c:v>Sep</c:v>
                  </c:pt>
                  <c:pt idx="5">
                    <c:v>Oct</c:v>
                  </c:pt>
                  <c:pt idx="6">
                    <c:v>Nov</c:v>
                  </c:pt>
                  <c:pt idx="7">
                    <c:v>Dec</c:v>
                  </c:pt>
                  <c:pt idx="8">
                    <c:v>Jan</c:v>
                  </c:pt>
                  <c:pt idx="9">
                    <c:v>Feb</c:v>
                  </c:pt>
                  <c:pt idx="10">
                    <c:v>Mar</c:v>
                  </c:pt>
                  <c:pt idx="11">
                    <c:v>Apr</c:v>
                  </c:pt>
                  <c:pt idx="12">
                    <c:v>May</c:v>
                  </c:pt>
                  <c:pt idx="13">
                    <c:v>Jun</c:v>
                  </c:pt>
                  <c:pt idx="14">
                    <c:v>Jul</c:v>
                  </c:pt>
                  <c:pt idx="15">
                    <c:v>Aug</c:v>
                  </c:pt>
                  <c:pt idx="16">
                    <c:v>Sep</c:v>
                  </c:pt>
                  <c:pt idx="17">
                    <c:v>Oct</c:v>
                  </c:pt>
                  <c:pt idx="18">
                    <c:v>Nov</c:v>
                  </c:pt>
                  <c:pt idx="19">
                    <c:v>Dec</c:v>
                  </c:pt>
                  <c:pt idx="20">
                    <c:v>Jan</c:v>
                  </c:pt>
                  <c:pt idx="21">
                    <c:v>Feb</c:v>
                  </c:pt>
                  <c:pt idx="22">
                    <c:v>Mar</c:v>
                  </c:pt>
                  <c:pt idx="23">
                    <c:v>Apr</c:v>
                  </c:pt>
                  <c:pt idx="24">
                    <c:v>May</c:v>
                  </c:pt>
                  <c:pt idx="25">
                    <c:v>Jun</c:v>
                  </c:pt>
                  <c:pt idx="26">
                    <c:v>Jul</c:v>
                  </c:pt>
                  <c:pt idx="27">
                    <c:v>Aug</c:v>
                  </c:pt>
                  <c:pt idx="28">
                    <c:v>Sep</c:v>
                  </c:pt>
                  <c:pt idx="29">
                    <c:v>Oct</c:v>
                  </c:pt>
                  <c:pt idx="30">
                    <c:v>Nov</c:v>
                  </c:pt>
                  <c:pt idx="31">
                    <c:v>Dec</c:v>
                  </c:pt>
                </c:lvl>
                <c:lvl>
                  <c:pt idx="0">
                    <c:v>2018</c:v>
                  </c:pt>
                  <c:pt idx="8">
                    <c:v>2019</c:v>
                  </c:pt>
                  <c:pt idx="20">
                    <c:v>2020</c:v>
                  </c:pt>
                </c:lvl>
              </c:multiLvlStrCache>
            </c:multiLvlStrRef>
          </c:cat>
          <c:val>
            <c:numRef>
              <c:f>salesbyMonth!$C$4:$C$38</c:f>
              <c:numCache>
                <c:formatCode>General</c:formatCode>
                <c:ptCount val="32"/>
                <c:pt idx="0">
                  <c:v>39</c:v>
                </c:pt>
                <c:pt idx="1">
                  <c:v>1112</c:v>
                </c:pt>
                <c:pt idx="2">
                  <c:v>1211</c:v>
                </c:pt>
                <c:pt idx="3">
                  <c:v>1266</c:v>
                </c:pt>
                <c:pt idx="4">
                  <c:v>1228</c:v>
                </c:pt>
                <c:pt idx="5">
                  <c:v>1072</c:v>
                </c:pt>
                <c:pt idx="6">
                  <c:v>1167</c:v>
                </c:pt>
                <c:pt idx="7">
                  <c:v>1387</c:v>
                </c:pt>
                <c:pt idx="8">
                  <c:v>1297</c:v>
                </c:pt>
                <c:pt idx="9">
                  <c:v>1014</c:v>
                </c:pt>
                <c:pt idx="10">
                  <c:v>944</c:v>
                </c:pt>
                <c:pt idx="11">
                  <c:v>1261</c:v>
                </c:pt>
                <c:pt idx="12">
                  <c:v>1289</c:v>
                </c:pt>
                <c:pt idx="13">
                  <c:v>1018</c:v>
                </c:pt>
                <c:pt idx="14">
                  <c:v>1096</c:v>
                </c:pt>
                <c:pt idx="15">
                  <c:v>1191</c:v>
                </c:pt>
                <c:pt idx="16">
                  <c:v>1065</c:v>
                </c:pt>
                <c:pt idx="17">
                  <c:v>1068</c:v>
                </c:pt>
                <c:pt idx="18">
                  <c:v>1222</c:v>
                </c:pt>
                <c:pt idx="19">
                  <c:v>1172</c:v>
                </c:pt>
                <c:pt idx="20">
                  <c:v>1258</c:v>
                </c:pt>
                <c:pt idx="21">
                  <c:v>1244</c:v>
                </c:pt>
                <c:pt idx="22">
                  <c:v>1039</c:v>
                </c:pt>
                <c:pt idx="23">
                  <c:v>1126</c:v>
                </c:pt>
                <c:pt idx="24">
                  <c:v>1199</c:v>
                </c:pt>
                <c:pt idx="25">
                  <c:v>1033</c:v>
                </c:pt>
                <c:pt idx="26">
                  <c:v>1289</c:v>
                </c:pt>
                <c:pt idx="27">
                  <c:v>1092</c:v>
                </c:pt>
                <c:pt idx="28">
                  <c:v>1110</c:v>
                </c:pt>
                <c:pt idx="29">
                  <c:v>1258</c:v>
                </c:pt>
                <c:pt idx="30">
                  <c:v>1233</c:v>
                </c:pt>
                <c:pt idx="31">
                  <c:v>1162</c:v>
                </c:pt>
              </c:numCache>
            </c:numRef>
          </c:val>
          <c:smooth val="1"/>
          <c:extLst>
            <c:ext xmlns:c16="http://schemas.microsoft.com/office/drawing/2014/chart" uri="{C3380CC4-5D6E-409C-BE32-E72D297353CC}">
              <c16:uniqueId val="{00000002-EBA5-436F-96B2-5824BB53171A}"/>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marker val="1"/>
        <c:smooth val="0"/>
        <c:axId val="1346228472"/>
        <c:axId val="1346226504"/>
      </c:lineChart>
      <c:catAx>
        <c:axId val="1346228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226504"/>
        <c:crosses val="autoZero"/>
        <c:auto val="1"/>
        <c:lblAlgn val="ctr"/>
        <c:lblOffset val="100"/>
        <c:noMultiLvlLbl val="0"/>
      </c:catAx>
      <c:valAx>
        <c:axId val="1346226504"/>
        <c:scaling>
          <c:orientation val="minMax"/>
        </c:scaling>
        <c:delete val="1"/>
        <c:axPos val="l"/>
        <c:numFmt formatCode="General" sourceLinked="1"/>
        <c:majorTickMark val="out"/>
        <c:minorTickMark val="none"/>
        <c:tickLblPos val="nextTo"/>
        <c:crossAx val="1346228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[US_Regional_Sales_Data(1).xlsx]Region!RegionT</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04678362573097E-2"/>
          <c:y val="0.21690058479532165"/>
          <c:w val="0.81852465810194774"/>
          <c:h val="0.7187719298245614"/>
        </c:manualLayout>
      </c:layout>
      <c:barChart>
        <c:barDir val="bar"/>
        <c:grouping val="clustered"/>
        <c:varyColors val="0"/>
        <c:ser>
          <c:idx val="0"/>
          <c:order val="0"/>
          <c:tx>
            <c:strRef>
              <c:f>Region!$C$3:$C$4</c:f>
              <c:strCache>
                <c:ptCount val="1"/>
                <c:pt idx="0">
                  <c:v>Midwest</c:v>
                </c:pt>
              </c:strCache>
            </c:strRef>
          </c:tx>
          <c:spPr>
            <a:solidFill>
              <a:schemeClr val="accent1"/>
            </a:solidFill>
            <a:ln>
              <a:noFill/>
            </a:ln>
            <a:effectLst/>
          </c:spPr>
          <c:invertIfNegative val="0"/>
          <c:cat>
            <c:strRef>
              <c:f>Region!$B$5:$B$8</c:f>
              <c:strCache>
                <c:ptCount val="4"/>
                <c:pt idx="0">
                  <c:v>Qtr1</c:v>
                </c:pt>
                <c:pt idx="1">
                  <c:v>Qtr2</c:v>
                </c:pt>
                <c:pt idx="2">
                  <c:v>Qtr4</c:v>
                </c:pt>
                <c:pt idx="3">
                  <c:v>Qtr3</c:v>
                </c:pt>
              </c:strCache>
            </c:strRef>
          </c:cat>
          <c:val>
            <c:numRef>
              <c:f>Region!$C$5:$C$8</c:f>
              <c:numCache>
                <c:formatCode>General</c:formatCode>
                <c:ptCount val="4"/>
                <c:pt idx="0">
                  <c:v>827108.60150000104</c:v>
                </c:pt>
                <c:pt idx="1">
                  <c:v>1061775.666</c:v>
                </c:pt>
                <c:pt idx="2">
                  <c:v>1294866.3545000001</c:v>
                </c:pt>
                <c:pt idx="3">
                  <c:v>1352791.338499998</c:v>
                </c:pt>
              </c:numCache>
            </c:numRef>
          </c:val>
          <c:extLst>
            <c:ext xmlns:c16="http://schemas.microsoft.com/office/drawing/2014/chart" uri="{C3380CC4-5D6E-409C-BE32-E72D297353CC}">
              <c16:uniqueId val="{00000061-2052-4526-B91F-2E0E539BC91D}"/>
            </c:ext>
          </c:extLst>
        </c:ser>
        <c:ser>
          <c:idx val="1"/>
          <c:order val="1"/>
          <c:tx>
            <c:strRef>
              <c:f>Region!$D$3:$D$4</c:f>
              <c:strCache>
                <c:ptCount val="1"/>
                <c:pt idx="0">
                  <c:v>Northeast</c:v>
                </c:pt>
              </c:strCache>
            </c:strRef>
          </c:tx>
          <c:spPr>
            <a:solidFill>
              <a:schemeClr val="accent2"/>
            </a:solidFill>
            <a:ln>
              <a:noFill/>
            </a:ln>
            <a:effectLst/>
          </c:spPr>
          <c:invertIfNegative val="0"/>
          <c:cat>
            <c:strRef>
              <c:f>Region!$B$5:$B$8</c:f>
              <c:strCache>
                <c:ptCount val="4"/>
                <c:pt idx="0">
                  <c:v>Qtr1</c:v>
                </c:pt>
                <c:pt idx="1">
                  <c:v>Qtr2</c:v>
                </c:pt>
                <c:pt idx="2">
                  <c:v>Qtr4</c:v>
                </c:pt>
                <c:pt idx="3">
                  <c:v>Qtr3</c:v>
                </c:pt>
              </c:strCache>
            </c:strRef>
          </c:cat>
          <c:val>
            <c:numRef>
              <c:f>Region!$D$5:$D$8</c:f>
              <c:numCache>
                <c:formatCode>General</c:formatCode>
                <c:ptCount val="4"/>
                <c:pt idx="0">
                  <c:v>479393.84399999998</c:v>
                </c:pt>
                <c:pt idx="1">
                  <c:v>602459.20949999976</c:v>
                </c:pt>
                <c:pt idx="2">
                  <c:v>674223.84750000003</c:v>
                </c:pt>
                <c:pt idx="3">
                  <c:v>671395.10750000027</c:v>
                </c:pt>
              </c:numCache>
            </c:numRef>
          </c:val>
          <c:extLst>
            <c:ext xmlns:c16="http://schemas.microsoft.com/office/drawing/2014/chart" uri="{C3380CC4-5D6E-409C-BE32-E72D297353CC}">
              <c16:uniqueId val="{00000001-96EA-4964-85DD-8A4ABAEA36CE}"/>
            </c:ext>
          </c:extLst>
        </c:ser>
        <c:ser>
          <c:idx val="2"/>
          <c:order val="2"/>
          <c:tx>
            <c:strRef>
              <c:f>Region!$E$3:$E$4</c:f>
              <c:strCache>
                <c:ptCount val="1"/>
                <c:pt idx="0">
                  <c:v>South</c:v>
                </c:pt>
              </c:strCache>
            </c:strRef>
          </c:tx>
          <c:spPr>
            <a:solidFill>
              <a:schemeClr val="accent3"/>
            </a:solidFill>
            <a:ln>
              <a:noFill/>
            </a:ln>
            <a:effectLst/>
          </c:spPr>
          <c:invertIfNegative val="0"/>
          <c:cat>
            <c:strRef>
              <c:f>Region!$B$5:$B$8</c:f>
              <c:strCache>
                <c:ptCount val="4"/>
                <c:pt idx="0">
                  <c:v>Qtr1</c:v>
                </c:pt>
                <c:pt idx="1">
                  <c:v>Qtr2</c:v>
                </c:pt>
                <c:pt idx="2">
                  <c:v>Qtr4</c:v>
                </c:pt>
                <c:pt idx="3">
                  <c:v>Qtr3</c:v>
                </c:pt>
              </c:strCache>
            </c:strRef>
          </c:cat>
          <c:val>
            <c:numRef>
              <c:f>Region!$E$5:$E$8</c:f>
              <c:numCache>
                <c:formatCode>General</c:formatCode>
                <c:ptCount val="4"/>
                <c:pt idx="0">
                  <c:v>1424571.3865000007</c:v>
                </c:pt>
                <c:pt idx="1">
                  <c:v>1451758.9479999987</c:v>
                </c:pt>
                <c:pt idx="2">
                  <c:v>1937285.7374999993</c:v>
                </c:pt>
                <c:pt idx="3">
                  <c:v>2030459.2539999997</c:v>
                </c:pt>
              </c:numCache>
            </c:numRef>
          </c:val>
          <c:extLst>
            <c:ext xmlns:c16="http://schemas.microsoft.com/office/drawing/2014/chart" uri="{C3380CC4-5D6E-409C-BE32-E72D297353CC}">
              <c16:uniqueId val="{00000002-96EA-4964-85DD-8A4ABAEA36CE}"/>
            </c:ext>
          </c:extLst>
        </c:ser>
        <c:ser>
          <c:idx val="3"/>
          <c:order val="3"/>
          <c:tx>
            <c:strRef>
              <c:f>Region!$F$3:$F$4</c:f>
              <c:strCache>
                <c:ptCount val="1"/>
                <c:pt idx="0">
                  <c:v>West</c:v>
                </c:pt>
              </c:strCache>
            </c:strRef>
          </c:tx>
          <c:spPr>
            <a:solidFill>
              <a:schemeClr val="accent4"/>
            </a:solidFill>
            <a:ln>
              <a:noFill/>
            </a:ln>
            <a:effectLst/>
          </c:spPr>
          <c:invertIfNegative val="0"/>
          <c:cat>
            <c:strRef>
              <c:f>Region!$B$5:$B$8</c:f>
              <c:strCache>
                <c:ptCount val="4"/>
                <c:pt idx="0">
                  <c:v>Qtr1</c:v>
                </c:pt>
                <c:pt idx="1">
                  <c:v>Qtr2</c:v>
                </c:pt>
                <c:pt idx="2">
                  <c:v>Qtr4</c:v>
                </c:pt>
                <c:pt idx="3">
                  <c:v>Qtr3</c:v>
                </c:pt>
              </c:strCache>
            </c:strRef>
          </c:cat>
          <c:val>
            <c:numRef>
              <c:f>Region!$F$5:$F$8</c:f>
              <c:numCache>
                <c:formatCode>General</c:formatCode>
                <c:ptCount val="4"/>
                <c:pt idx="0">
                  <c:v>1391728.3549999993</c:v>
                </c:pt>
                <c:pt idx="1">
                  <c:v>1671386.1204999995</c:v>
                </c:pt>
                <c:pt idx="2">
                  <c:v>2300940.4650000026</c:v>
                </c:pt>
                <c:pt idx="3">
                  <c:v>2153182.9194999998</c:v>
                </c:pt>
              </c:numCache>
            </c:numRef>
          </c:val>
          <c:extLst>
            <c:ext xmlns:c16="http://schemas.microsoft.com/office/drawing/2014/chart" uri="{C3380CC4-5D6E-409C-BE32-E72D297353CC}">
              <c16:uniqueId val="{00000003-96EA-4964-85DD-8A4ABAEA36CE}"/>
            </c:ext>
          </c:extLst>
        </c:ser>
        <c:dLbls>
          <c:showLegendKey val="0"/>
          <c:showVal val="0"/>
          <c:showCatName val="0"/>
          <c:showSerName val="0"/>
          <c:showPercent val="0"/>
          <c:showBubbleSize val="0"/>
        </c:dLbls>
        <c:gapWidth val="100"/>
        <c:axId val="970896048"/>
        <c:axId val="970893136"/>
      </c:barChart>
      <c:valAx>
        <c:axId val="970893136"/>
        <c:scaling>
          <c:orientation val="minMax"/>
        </c:scaling>
        <c:delete val="0"/>
        <c:axPos val="t"/>
        <c:numFmt formatCode="General" sourceLinked="1"/>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896048"/>
        <c:crosses val="max"/>
        <c:crossBetween val="between"/>
      </c:valAx>
      <c:catAx>
        <c:axId val="9708960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08931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[US_Regional_Sales_Data(1).xlsx]Salesteam!SalesteamTa</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By Top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424423596522297"/>
          <c:y val="0.17233820772403449"/>
          <c:w val="0.39754315866688666"/>
          <c:h val="0.76251569914792172"/>
        </c:manualLayout>
      </c:layout>
      <c:barChart>
        <c:barDir val="bar"/>
        <c:grouping val="clustered"/>
        <c:varyColors val="0"/>
        <c:ser>
          <c:idx val="0"/>
          <c:order val="0"/>
          <c:tx>
            <c:strRef>
              <c:f>Salesteam!$C$3</c:f>
              <c:strCache>
                <c:ptCount val="1"/>
                <c:pt idx="0">
                  <c:v>Total</c:v>
                </c:pt>
              </c:strCache>
            </c:strRef>
          </c:tx>
          <c:spPr>
            <a:solidFill>
              <a:schemeClr val="accent1"/>
            </a:solidFill>
            <a:ln>
              <a:noFill/>
            </a:ln>
            <a:effectLst/>
          </c:spPr>
          <c:invertIfNegative val="0"/>
          <c:cat>
            <c:strRef>
              <c:f>Salesteam!$B$4:$B$13</c:f>
              <c:strCache>
                <c:ptCount val="10"/>
                <c:pt idx="0">
                  <c:v>Joshua Little</c:v>
                </c:pt>
                <c:pt idx="1">
                  <c:v>Anthony Berry</c:v>
                </c:pt>
                <c:pt idx="2">
                  <c:v>Adam Hernandez</c:v>
                </c:pt>
                <c:pt idx="3">
                  <c:v>Jerry Green</c:v>
                </c:pt>
                <c:pt idx="4">
                  <c:v>Samuel Fowler</c:v>
                </c:pt>
                <c:pt idx="5">
                  <c:v>Donald Reynolds</c:v>
                </c:pt>
                <c:pt idx="6">
                  <c:v>Carl Nguyen</c:v>
                </c:pt>
                <c:pt idx="7">
                  <c:v>George Lewis</c:v>
                </c:pt>
                <c:pt idx="8">
                  <c:v>Todd Roberts</c:v>
                </c:pt>
                <c:pt idx="9">
                  <c:v>Shawn Wallace</c:v>
                </c:pt>
              </c:strCache>
            </c:strRef>
          </c:cat>
          <c:val>
            <c:numRef>
              <c:f>Salesteam!$C$4:$C$13</c:f>
              <c:numCache>
                <c:formatCode>General</c:formatCode>
                <c:ptCount val="10"/>
                <c:pt idx="0">
                  <c:v>1318</c:v>
                </c:pt>
                <c:pt idx="1">
                  <c:v>1337</c:v>
                </c:pt>
                <c:pt idx="2">
                  <c:v>1366</c:v>
                </c:pt>
                <c:pt idx="3">
                  <c:v>1371</c:v>
                </c:pt>
                <c:pt idx="4">
                  <c:v>1388</c:v>
                </c:pt>
                <c:pt idx="5">
                  <c:v>1391</c:v>
                </c:pt>
                <c:pt idx="6">
                  <c:v>1393</c:v>
                </c:pt>
                <c:pt idx="7">
                  <c:v>1409</c:v>
                </c:pt>
                <c:pt idx="8">
                  <c:v>1474</c:v>
                </c:pt>
                <c:pt idx="9">
                  <c:v>1476</c:v>
                </c:pt>
              </c:numCache>
            </c:numRef>
          </c:val>
          <c:extLst>
            <c:ext xmlns:c16="http://schemas.microsoft.com/office/drawing/2014/chart" uri="{C3380CC4-5D6E-409C-BE32-E72D297353CC}">
              <c16:uniqueId val="{00000002-E0B1-4D37-8077-F26B3A17BD70}"/>
            </c:ext>
          </c:extLst>
        </c:ser>
        <c:dLbls>
          <c:showLegendKey val="0"/>
          <c:showVal val="0"/>
          <c:showCatName val="0"/>
          <c:showSerName val="0"/>
          <c:showPercent val="0"/>
          <c:showBubbleSize val="0"/>
        </c:dLbls>
        <c:gapWidth val="120"/>
        <c:axId val="1343702608"/>
        <c:axId val="1343704248"/>
      </c:barChart>
      <c:catAx>
        <c:axId val="1343702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3704248"/>
        <c:crosses val="autoZero"/>
        <c:auto val="1"/>
        <c:lblAlgn val="ctr"/>
        <c:lblOffset val="100"/>
        <c:noMultiLvlLbl val="0"/>
      </c:catAx>
      <c:valAx>
        <c:axId val="1343704248"/>
        <c:scaling>
          <c:orientation val="minMax"/>
        </c:scaling>
        <c:delete val="1"/>
        <c:axPos val="b"/>
        <c:numFmt formatCode="General" sourceLinked="1"/>
        <c:majorTickMark val="none"/>
        <c:minorTickMark val="none"/>
        <c:tickLblPos val="nextTo"/>
        <c:crossAx val="134370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[US_Regional_Sales_Data(1).xlsx]Customer!CustomerT</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Customer  </a:t>
            </a:r>
          </a:p>
        </c:rich>
      </c:tx>
      <c:layout>
        <c:manualLayout>
          <c:xMode val="edge"/>
          <c:yMode val="edge"/>
          <c:x val="0.16487364951474093"/>
          <c:y val="3.17892824704813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49368247573705"/>
          <c:y val="0.16347271986097106"/>
          <c:w val="0.34659886264216971"/>
          <c:h val="0.75698162729658791"/>
        </c:manualLayout>
      </c:layout>
      <c:barChart>
        <c:barDir val="bar"/>
        <c:grouping val="clustered"/>
        <c:varyColors val="0"/>
        <c:ser>
          <c:idx val="0"/>
          <c:order val="0"/>
          <c:tx>
            <c:strRef>
              <c:f>Customer!$C$3</c:f>
              <c:strCache>
                <c:ptCount val="1"/>
                <c:pt idx="0">
                  <c:v>Total</c:v>
                </c:pt>
              </c:strCache>
            </c:strRef>
          </c:tx>
          <c:spPr>
            <a:solidFill>
              <a:schemeClr val="accent1"/>
            </a:solidFill>
            <a:ln>
              <a:noFill/>
            </a:ln>
            <a:effectLst/>
          </c:spPr>
          <c:invertIfNegative val="0"/>
          <c:cat>
            <c:strRef>
              <c:f>Customer!$B$4:$B$13</c:f>
              <c:strCache>
                <c:ptCount val="10"/>
                <c:pt idx="0">
                  <c:v>Eminence Corp</c:v>
                </c:pt>
                <c:pt idx="1">
                  <c:v>Qualitest</c:v>
                </c:pt>
                <c:pt idx="2">
                  <c:v>OUR Ltd</c:v>
                </c:pt>
                <c:pt idx="3">
                  <c:v>Apollo Ltd</c:v>
                </c:pt>
                <c:pt idx="4">
                  <c:v>Victory Ltd</c:v>
                </c:pt>
                <c:pt idx="5">
                  <c:v>Ei</c:v>
                </c:pt>
                <c:pt idx="6">
                  <c:v>OHTA'S Corp</c:v>
                </c:pt>
                <c:pt idx="7">
                  <c:v>Apotheca, Ltd</c:v>
                </c:pt>
                <c:pt idx="8">
                  <c:v>Elorac, Corp</c:v>
                </c:pt>
                <c:pt idx="9">
                  <c:v>Medline</c:v>
                </c:pt>
              </c:strCache>
            </c:strRef>
          </c:cat>
          <c:val>
            <c:numRef>
              <c:f>Customer!$C$4:$C$13</c:f>
              <c:numCache>
                <c:formatCode>General</c:formatCode>
                <c:ptCount val="10"/>
                <c:pt idx="0">
                  <c:v>785</c:v>
                </c:pt>
                <c:pt idx="1">
                  <c:v>787</c:v>
                </c:pt>
                <c:pt idx="2">
                  <c:v>796</c:v>
                </c:pt>
                <c:pt idx="3">
                  <c:v>805</c:v>
                </c:pt>
                <c:pt idx="4">
                  <c:v>812</c:v>
                </c:pt>
                <c:pt idx="5">
                  <c:v>818</c:v>
                </c:pt>
                <c:pt idx="6">
                  <c:v>819</c:v>
                </c:pt>
                <c:pt idx="7">
                  <c:v>828</c:v>
                </c:pt>
                <c:pt idx="8">
                  <c:v>880</c:v>
                </c:pt>
                <c:pt idx="9">
                  <c:v>970</c:v>
                </c:pt>
              </c:numCache>
            </c:numRef>
          </c:val>
          <c:extLst>
            <c:ext xmlns:c16="http://schemas.microsoft.com/office/drawing/2014/chart" uri="{C3380CC4-5D6E-409C-BE32-E72D297353CC}">
              <c16:uniqueId val="{00000002-E827-4D7A-BC6F-698DE46FCCB8}"/>
            </c:ext>
          </c:extLst>
        </c:ser>
        <c:dLbls>
          <c:showLegendKey val="0"/>
          <c:showVal val="0"/>
          <c:showCatName val="0"/>
          <c:showSerName val="0"/>
          <c:showPercent val="0"/>
          <c:showBubbleSize val="0"/>
        </c:dLbls>
        <c:gapWidth val="120"/>
        <c:axId val="498436647"/>
        <c:axId val="498373015"/>
      </c:barChart>
      <c:catAx>
        <c:axId val="4984366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498373015"/>
        <c:crosses val="autoZero"/>
        <c:auto val="0"/>
        <c:lblAlgn val="ctr"/>
        <c:lblOffset val="100"/>
        <c:noMultiLvlLbl val="0"/>
      </c:catAx>
      <c:valAx>
        <c:axId val="498373015"/>
        <c:scaling>
          <c:orientation val="minMax"/>
        </c:scaling>
        <c:delete val="1"/>
        <c:axPos val="b"/>
        <c:numFmt formatCode="General" sourceLinked="1"/>
        <c:majorTickMark val="out"/>
        <c:minorTickMark val="none"/>
        <c:tickLblPos val="nextTo"/>
        <c:crossAx val="49843664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[US_Regional_Sales_Data(1).xlsx]Channelsales%!Channelsales%T</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s>
    <c:plotArea>
      <c:layout>
        <c:manualLayout>
          <c:layoutTarget val="inner"/>
          <c:xMode val="edge"/>
          <c:yMode val="edge"/>
          <c:x val="0.23149840671103145"/>
          <c:y val="0.23435609950930048"/>
          <c:w val="0.51636336008249428"/>
          <c:h val="0.60429504735821071"/>
        </c:manualLayout>
      </c:layout>
      <c:doughnutChart>
        <c:varyColors val="1"/>
        <c:ser>
          <c:idx val="0"/>
          <c:order val="0"/>
          <c:tx>
            <c:strRef>
              <c:f>'Channelsales%'!$C$3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57E-459E-B180-9200E602C605}"/>
              </c:ext>
            </c:extLst>
          </c:dPt>
          <c:dPt>
            <c:idx val="1"/>
            <c:bubble3D val="0"/>
            <c:spPr>
              <a:solidFill>
                <a:schemeClr val="accent2"/>
              </a:solidFill>
              <a:ln>
                <a:noFill/>
              </a:ln>
              <a:effectLst/>
            </c:spPr>
            <c:extLst>
              <c:ext xmlns:c16="http://schemas.microsoft.com/office/drawing/2014/chart" uri="{C3380CC4-5D6E-409C-BE32-E72D297353CC}">
                <c16:uniqueId val="{00000003-757E-459E-B180-9200E602C605}"/>
              </c:ext>
            </c:extLst>
          </c:dPt>
          <c:dPt>
            <c:idx val="2"/>
            <c:bubble3D val="0"/>
            <c:spPr>
              <a:solidFill>
                <a:schemeClr val="accent3"/>
              </a:solidFill>
              <a:ln>
                <a:noFill/>
              </a:ln>
              <a:effectLst/>
            </c:spPr>
            <c:extLst>
              <c:ext xmlns:c16="http://schemas.microsoft.com/office/drawing/2014/chart" uri="{C3380CC4-5D6E-409C-BE32-E72D297353CC}">
                <c16:uniqueId val="{00000005-757E-459E-B180-9200E602C605}"/>
              </c:ext>
            </c:extLst>
          </c:dPt>
          <c:dPt>
            <c:idx val="3"/>
            <c:bubble3D val="0"/>
            <c:spPr>
              <a:solidFill>
                <a:schemeClr val="accent4"/>
              </a:solidFill>
              <a:ln>
                <a:noFill/>
              </a:ln>
              <a:effectLst/>
            </c:spPr>
            <c:extLst>
              <c:ext xmlns:c16="http://schemas.microsoft.com/office/drawing/2014/chart" uri="{C3380CC4-5D6E-409C-BE32-E72D297353CC}">
                <c16:uniqueId val="{00000007-757E-459E-B180-9200E602C6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'Channelsales%'!$B$4:$B$7</c:f>
              <c:strCache>
                <c:ptCount val="4"/>
                <c:pt idx="0">
                  <c:v>Distributor</c:v>
                </c:pt>
                <c:pt idx="1">
                  <c:v>In-Store</c:v>
                </c:pt>
                <c:pt idx="2">
                  <c:v>Online</c:v>
                </c:pt>
                <c:pt idx="3">
                  <c:v>Wholesale</c:v>
                </c:pt>
              </c:strCache>
            </c:strRef>
          </c:cat>
          <c:val>
            <c:numRef>
              <c:f>'Channelsales%'!$C$4:$C$7</c:f>
              <c:numCache>
                <c:formatCode>0%</c:formatCode>
                <c:ptCount val="4"/>
                <c:pt idx="0">
                  <c:v>0.17385653448371219</c:v>
                </c:pt>
                <c:pt idx="1">
                  <c:v>0.41142635916155079</c:v>
                </c:pt>
                <c:pt idx="2">
                  <c:v>0.30133842154748081</c:v>
                </c:pt>
                <c:pt idx="3">
                  <c:v>0.11337868480725624</c:v>
                </c:pt>
              </c:numCache>
            </c:numRef>
          </c:val>
          <c:extLst>
            <c:ext xmlns:c16="http://schemas.microsoft.com/office/drawing/2014/chart" uri="{C3380CC4-5D6E-409C-BE32-E72D297353CC}">
              <c16:uniqueId val="{00000005-4139-41AC-8FA2-E688F71BAF35}"/>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[US_Regional_Sales_Data(1).xlsx]regionwiserevenue!regionwiserevenuet</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Profits </a:t>
            </a:r>
          </a:p>
        </c:rich>
      </c:tx>
      <c:layout>
        <c:manualLayout>
          <c:xMode val="edge"/>
          <c:yMode val="edge"/>
          <c:x val="0.35078706614744976"/>
          <c:y val="3.89105257057128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s>
    <c:plotArea>
      <c:layout>
        <c:manualLayout>
          <c:layoutTarget val="inner"/>
          <c:xMode val="edge"/>
          <c:yMode val="edge"/>
          <c:x val="0.11254474990428726"/>
          <c:y val="0.22112106228799"/>
          <c:w val="0.67648473581991853"/>
          <c:h val="0.66858802280912544"/>
        </c:manualLayout>
      </c:layout>
      <c:doughnutChart>
        <c:varyColors val="1"/>
        <c:ser>
          <c:idx val="0"/>
          <c:order val="0"/>
          <c:tx>
            <c:strRef>
              <c:f>regionwiserevenue!$C$3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7C2-427B-9B9F-332C3BB26334}"/>
              </c:ext>
            </c:extLst>
          </c:dPt>
          <c:dPt>
            <c:idx val="1"/>
            <c:bubble3D val="0"/>
            <c:spPr>
              <a:solidFill>
                <a:schemeClr val="accent2"/>
              </a:solidFill>
              <a:ln>
                <a:noFill/>
              </a:ln>
              <a:effectLst/>
            </c:spPr>
            <c:extLst>
              <c:ext xmlns:c16="http://schemas.microsoft.com/office/drawing/2014/chart" uri="{C3380CC4-5D6E-409C-BE32-E72D297353CC}">
                <c16:uniqueId val="{00000003-D7C2-427B-9B9F-332C3BB26334}"/>
              </c:ext>
            </c:extLst>
          </c:dPt>
          <c:dPt>
            <c:idx val="2"/>
            <c:bubble3D val="0"/>
            <c:spPr>
              <a:solidFill>
                <a:schemeClr val="accent3"/>
              </a:solidFill>
              <a:ln>
                <a:noFill/>
              </a:ln>
              <a:effectLst/>
            </c:spPr>
            <c:extLst>
              <c:ext xmlns:c16="http://schemas.microsoft.com/office/drawing/2014/chart" uri="{C3380CC4-5D6E-409C-BE32-E72D297353CC}">
                <c16:uniqueId val="{00000005-D7C2-427B-9B9F-332C3BB26334}"/>
              </c:ext>
            </c:extLst>
          </c:dPt>
          <c:dPt>
            <c:idx val="3"/>
            <c:bubble3D val="0"/>
            <c:spPr>
              <a:solidFill>
                <a:schemeClr val="accent4"/>
              </a:solidFill>
              <a:ln>
                <a:noFill/>
              </a:ln>
              <a:effectLst/>
            </c:spPr>
            <c:extLst>
              <c:ext xmlns:c16="http://schemas.microsoft.com/office/drawing/2014/chart" uri="{C3380CC4-5D6E-409C-BE32-E72D297353CC}">
                <c16:uniqueId val="{00000007-D7C2-427B-9B9F-332C3BB263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regionwiserevenue!$B$4:$B$7</c:f>
              <c:strCache>
                <c:ptCount val="4"/>
                <c:pt idx="0">
                  <c:v>Distributor</c:v>
                </c:pt>
                <c:pt idx="1">
                  <c:v>In-Store</c:v>
                </c:pt>
                <c:pt idx="2">
                  <c:v>Online</c:v>
                </c:pt>
                <c:pt idx="3">
                  <c:v>Wholesale</c:v>
                </c:pt>
              </c:strCache>
            </c:strRef>
          </c:cat>
          <c:val>
            <c:numRef>
              <c:f>regionwiserevenue!$C$4:$C$7</c:f>
              <c:numCache>
                <c:formatCode>0.00%</c:formatCode>
                <c:ptCount val="4"/>
                <c:pt idx="0">
                  <c:v>0.18231373072222376</c:v>
                </c:pt>
                <c:pt idx="1">
                  <c:v>0.41255452031539985</c:v>
                </c:pt>
                <c:pt idx="2">
                  <c:v>0.28917822548171762</c:v>
                </c:pt>
                <c:pt idx="3">
                  <c:v>0.11595352348065752</c:v>
                </c:pt>
              </c:numCache>
            </c:numRef>
          </c:val>
          <c:extLst>
            <c:ext xmlns:c16="http://schemas.microsoft.com/office/drawing/2014/chart" uri="{C3380CC4-5D6E-409C-BE32-E72D297353CC}">
              <c16:uniqueId val="{00000003-CF59-4BB6-91EF-577439CD8B68}"/>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[US_Regional_Sales_Data(1).xlsx]Warehousebudgetrevenue!WareT</c:name>
    <c:fmtId val="6"/>
  </c:pivotSource>
  <c:chart>
    <c:title>
      <c:tx>
        <c:rich>
          <a:bodyPr rot="0" spcFirstLastPara="1" vertOverflow="ellipsis" vert="horz" wrap="square" anchor="ctr" anchorCtr="1"/>
          <a:lstStyle/>
          <a:p>
            <a:pPr>
              <a:defRPr sz="14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a:solidFill>
                  <a:schemeClr val="bg1"/>
                </a:solidFill>
              </a:rPr>
              <a:t>Quaterly Trend </a:t>
            </a:r>
          </a:p>
        </c:rich>
      </c:tx>
      <c:layout>
        <c:manualLayout>
          <c:xMode val="edge"/>
          <c:yMode val="edge"/>
          <c:x val="0.32052632332587011"/>
          <c:y val="4.5931782261652024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96000"/>
            </a:schemeClr>
          </a:solidFill>
          <a:ln>
            <a:noFill/>
          </a:ln>
          <a:effectLst/>
        </c:spPr>
        <c:marker>
          <c:symbol val="circle"/>
          <c:size val="5"/>
          <c:spPr>
            <a:solidFill>
              <a:schemeClr val="accent1">
                <a:alpha val="96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3">
              <a:alpha val="72000"/>
            </a:schemeClr>
          </a:solidFill>
          <a:ln>
            <a:solidFill>
              <a:schemeClr val="accent1"/>
            </a:solidFill>
          </a:ln>
          <a:effectLst>
            <a:glow>
              <a:schemeClr val="accent1"/>
            </a:glow>
            <a:outerShdw blurRad="50800" dist="50800" dir="5400000" sx="1000" sy="1000" algn="ctr" rotWithShape="0">
              <a:schemeClr val="tx1"/>
            </a:outerShdw>
          </a:effectLst>
        </c:spPr>
        <c:marker>
          <c:spPr>
            <a:solidFill>
              <a:schemeClr val="accent3">
                <a:alpha val="72000"/>
              </a:schemeClr>
            </a:solidFill>
            <a:ln w="9525">
              <a:solidFill>
                <a:schemeClr val="accent1"/>
              </a:solidFill>
            </a:ln>
            <a:effectLst>
              <a:glow>
                <a:schemeClr val="accent1"/>
              </a:glow>
              <a:outerShdw blurRad="50800" dist="50800" dir="5400000" sx="1000" sy="1000" algn="ctr" rotWithShape="0">
                <a:schemeClr val="tx1"/>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9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96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653598758293551E-2"/>
          <c:y val="0.27448915746437963"/>
          <c:w val="0.86186928401679808"/>
          <c:h val="0.42441483477733422"/>
        </c:manualLayout>
      </c:layout>
      <c:areaChart>
        <c:grouping val="standard"/>
        <c:varyColors val="0"/>
        <c:ser>
          <c:idx val="0"/>
          <c:order val="0"/>
          <c:tx>
            <c:strRef>
              <c:f>Warehousebudgetrevenue!$C$3</c:f>
              <c:strCache>
                <c:ptCount val="1"/>
                <c:pt idx="0">
                  <c:v>Revenue</c:v>
                </c:pt>
              </c:strCache>
            </c:strRef>
          </c:tx>
          <c:spPr>
            <a:solidFill>
              <a:schemeClr val="accent1">
                <a:alpha val="96000"/>
              </a:schemeClr>
            </a:solidFill>
            <a:ln w="25400">
              <a:noFill/>
            </a:ln>
            <a:effectLst/>
          </c:spPr>
          <c:cat>
            <c:multiLvlStrRef>
              <c:f>Warehousebudgetrevenue!$B$4:$B$17</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Warehousebudgetrevenue!$C$4:$C$17</c:f>
              <c:numCache>
                <c:formatCode>General</c:formatCode>
                <c:ptCount val="11"/>
                <c:pt idx="0">
                  <c:v>2249845.9300000011</c:v>
                </c:pt>
                <c:pt idx="1">
                  <c:v>7415845.4199999999</c:v>
                </c:pt>
                <c:pt idx="2">
                  <c:v>7436941.7099999962</c:v>
                </c:pt>
                <c:pt idx="3">
                  <c:v>6589445.1425000075</c:v>
                </c:pt>
                <c:pt idx="4">
                  <c:v>7244569.8025000012</c:v>
                </c:pt>
                <c:pt idx="5">
                  <c:v>6718858.8250000151</c:v>
                </c:pt>
                <c:pt idx="6">
                  <c:v>7301421.8150000032</c:v>
                </c:pt>
                <c:pt idx="7">
                  <c:v>7327600.5575000076</c:v>
                </c:pt>
                <c:pt idx="8">
                  <c:v>6769848.0025000004</c:v>
                </c:pt>
                <c:pt idx="9">
                  <c:v>7059563.0375000043</c:v>
                </c:pt>
                <c:pt idx="10">
                  <c:v>7029439.5025000013</c:v>
                </c:pt>
              </c:numCache>
            </c:numRef>
          </c:val>
          <c:extLst>
            <c:ext xmlns:c16="http://schemas.microsoft.com/office/drawing/2014/chart" uri="{C3380CC4-5D6E-409C-BE32-E72D297353CC}">
              <c16:uniqueId val="{00000005-1992-44CA-B321-C3D78189FF70}"/>
            </c:ext>
          </c:extLst>
        </c:ser>
        <c:ser>
          <c:idx val="1"/>
          <c:order val="1"/>
          <c:tx>
            <c:strRef>
              <c:f>Warehousebudgetrevenue!$D$3</c:f>
              <c:strCache>
                <c:ptCount val="1"/>
                <c:pt idx="0">
                  <c:v>Budget</c:v>
                </c:pt>
              </c:strCache>
            </c:strRef>
          </c:tx>
          <c:spPr>
            <a:solidFill>
              <a:schemeClr val="accent3"/>
            </a:solidFill>
            <a:ln w="25400">
              <a:noFill/>
            </a:ln>
            <a:effectLst/>
          </c:spPr>
          <c:cat>
            <c:multiLvlStrRef>
              <c:f>Warehousebudgetrevenue!$B$4:$B$17</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Warehousebudgetrevenue!$D$4:$D$17</c:f>
              <c:numCache>
                <c:formatCode>General</c:formatCode>
                <c:ptCount val="11"/>
                <c:pt idx="0">
                  <c:v>1602162.3570000005</c:v>
                </c:pt>
                <c:pt idx="1">
                  <c:v>5286165.7320000017</c:v>
                </c:pt>
                <c:pt idx="2">
                  <c:v>5267050.6989999982</c:v>
                </c:pt>
                <c:pt idx="3">
                  <c:v>4637135.0569999982</c:v>
                </c:pt>
                <c:pt idx="4">
                  <c:v>5158806.4369999981</c:v>
                </c:pt>
                <c:pt idx="5">
                  <c:v>4705040.1599999955</c:v>
                </c:pt>
                <c:pt idx="6">
                  <c:v>5172737.4789999984</c:v>
                </c:pt>
                <c:pt idx="7">
                  <c:v>5157108.456000003</c:v>
                </c:pt>
                <c:pt idx="8">
                  <c:v>4715914.9970000004</c:v>
                </c:pt>
                <c:pt idx="9">
                  <c:v>4995232.770999996</c:v>
                </c:pt>
                <c:pt idx="10">
                  <c:v>5120698.4450000003</c:v>
                </c:pt>
              </c:numCache>
            </c:numRef>
          </c:val>
          <c:extLst>
            <c:ext xmlns:c16="http://schemas.microsoft.com/office/drawing/2014/chart" uri="{C3380CC4-5D6E-409C-BE32-E72D297353CC}">
              <c16:uniqueId val="{00000006-1992-44CA-B321-C3D78189FF70}"/>
            </c:ext>
          </c:extLst>
        </c:ser>
        <c:dLbls>
          <c:showLegendKey val="0"/>
          <c:showVal val="0"/>
          <c:showCatName val="0"/>
          <c:showSerName val="0"/>
          <c:showPercent val="0"/>
          <c:showBubbleSize val="0"/>
        </c:dLbls>
        <c:axId val="426256655"/>
        <c:axId val="426253047"/>
      </c:areaChart>
      <c:valAx>
        <c:axId val="426253047"/>
        <c:scaling>
          <c:orientation val="minMax"/>
        </c:scaling>
        <c:delete val="1"/>
        <c:axPos val="l"/>
        <c:numFmt formatCode="General" sourceLinked="1"/>
        <c:majorTickMark val="none"/>
        <c:minorTickMark val="none"/>
        <c:tickLblPos val="nextTo"/>
        <c:crossAx val="426256655"/>
        <c:crosses val="autoZero"/>
        <c:crossBetween val="midCat"/>
      </c:valAx>
      <c:catAx>
        <c:axId val="426256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426253047"/>
        <c:crosses val="autoZero"/>
        <c:auto val="1"/>
        <c:lblAlgn val="ctr"/>
        <c:lblOffset val="100"/>
        <c:noMultiLvlLbl val="0"/>
      </c:catAx>
      <c:spPr>
        <a:noFill/>
        <a:ln>
          <a:noFill/>
        </a:ln>
        <a:effectLst/>
      </c:spPr>
    </c:plotArea>
    <c:legend>
      <c:legendPos val="t"/>
      <c:layout>
        <c:manualLayout>
          <c:xMode val="edge"/>
          <c:yMode val="edge"/>
          <c:x val="3.7419596445403223E-4"/>
          <c:y val="0.14363099477836089"/>
          <c:w val="0.36080427332277776"/>
          <c:h val="0.110729178668433"/>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[US_Regional_Sales_Data(1).xlsx]ProductRev!ProductrevT</c:name>
    <c:fmtId val="6"/>
  </c:pivotSource>
  <c:chart>
    <c:title>
      <c:tx>
        <c:rich>
          <a:bodyPr rot="0" spcFirstLastPara="1" vertOverflow="ellipsis" vert="horz" wrap="square" anchor="ctr" anchorCtr="1"/>
          <a:lstStyle/>
          <a:p>
            <a:pPr>
              <a:defRPr sz="14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r>
              <a:rPr lang="en-US"/>
              <a:t>Top Product Sold </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circle"/>
          <c:size val="6"/>
          <c:spPr>
            <a:solidFill>
              <a:schemeClr val="accent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133863217710593E-2"/>
          <c:y val="0.15881345020551677"/>
          <c:w val="0.87385399371402672"/>
          <c:h val="0.2565844599613728"/>
        </c:manualLayout>
      </c:layout>
      <c:lineChart>
        <c:grouping val="standard"/>
        <c:varyColors val="0"/>
        <c:ser>
          <c:idx val="0"/>
          <c:order val="0"/>
          <c:tx>
            <c:strRef>
              <c:f>ProductRev!$C$3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ProductRev!$B$4:$B$21</c:f>
              <c:multiLvlStrCache>
                <c:ptCount val="15"/>
                <c:lvl>
                  <c:pt idx="0">
                    <c:v>Photo Frames</c:v>
                  </c:pt>
                  <c:pt idx="1">
                    <c:v>Floor Lamps</c:v>
                  </c:pt>
                  <c:pt idx="2">
                    <c:v>Mirrors</c:v>
                  </c:pt>
                  <c:pt idx="3">
                    <c:v>Stemware</c:v>
                  </c:pt>
                  <c:pt idx="4">
                    <c:v>Wine Storage</c:v>
                  </c:pt>
                  <c:pt idx="5">
                    <c:v>Accessories</c:v>
                  </c:pt>
                  <c:pt idx="6">
                    <c:v>Bathroom Furniture</c:v>
                  </c:pt>
                  <c:pt idx="7">
                    <c:v>Ornaments</c:v>
                  </c:pt>
                  <c:pt idx="8">
                    <c:v>Outdoor Decor</c:v>
                  </c:pt>
                  <c:pt idx="9">
                    <c:v>Table Lamps</c:v>
                  </c:pt>
                  <c:pt idx="10">
                    <c:v>Floral</c:v>
                  </c:pt>
                  <c:pt idx="11">
                    <c:v>Candles</c:v>
                  </c:pt>
                  <c:pt idx="12">
                    <c:v>Computers</c:v>
                  </c:pt>
                  <c:pt idx="13">
                    <c:v>Cookware</c:v>
                  </c:pt>
                  <c:pt idx="14">
                    <c:v>Furniture Cushions</c:v>
                  </c:pt>
                </c:lvl>
                <c:lvl>
                  <c:pt idx="0">
                    <c:v>2018</c:v>
                  </c:pt>
                  <c:pt idx="5">
                    <c:v>2019</c:v>
                  </c:pt>
                  <c:pt idx="10">
                    <c:v>2020</c:v>
                  </c:pt>
                </c:lvl>
              </c:multiLvlStrCache>
            </c:multiLvlStrRef>
          </c:cat>
          <c:val>
            <c:numRef>
              <c:f>ProductRev!$C$4:$C$21</c:f>
              <c:numCache>
                <c:formatCode>General</c:formatCode>
                <c:ptCount val="15"/>
                <c:pt idx="0">
                  <c:v>211</c:v>
                </c:pt>
                <c:pt idx="1">
                  <c:v>144</c:v>
                </c:pt>
                <c:pt idx="2">
                  <c:v>174</c:v>
                </c:pt>
                <c:pt idx="3">
                  <c:v>175</c:v>
                </c:pt>
                <c:pt idx="4">
                  <c:v>167</c:v>
                </c:pt>
                <c:pt idx="5">
                  <c:v>362</c:v>
                </c:pt>
                <c:pt idx="6">
                  <c:v>272</c:v>
                </c:pt>
                <c:pt idx="7">
                  <c:v>296</c:v>
                </c:pt>
                <c:pt idx="8">
                  <c:v>273</c:v>
                </c:pt>
                <c:pt idx="9">
                  <c:v>310</c:v>
                </c:pt>
                <c:pt idx="10">
                  <c:v>332</c:v>
                </c:pt>
                <c:pt idx="11">
                  <c:v>314</c:v>
                </c:pt>
                <c:pt idx="12">
                  <c:v>273</c:v>
                </c:pt>
                <c:pt idx="13">
                  <c:v>243</c:v>
                </c:pt>
                <c:pt idx="14">
                  <c:v>341</c:v>
                </c:pt>
              </c:numCache>
            </c:numRef>
          </c:val>
          <c:smooth val="0"/>
          <c:extLst>
            <c:ext xmlns:c16="http://schemas.microsoft.com/office/drawing/2014/chart" uri="{C3380CC4-5D6E-409C-BE32-E72D297353CC}">
              <c16:uniqueId val="{00000001-48BD-4FB7-B6F0-F0F3127AE231}"/>
            </c:ext>
          </c:extLst>
        </c:ser>
        <c:dLbls>
          <c:showLegendKey val="0"/>
          <c:showVal val="0"/>
          <c:showCatName val="0"/>
          <c:showSerName val="0"/>
          <c:showPercent val="0"/>
          <c:showBubbleSize val="0"/>
        </c:dLbls>
        <c:marker val="1"/>
        <c:smooth val="0"/>
        <c:axId val="426256655"/>
        <c:axId val="426253047"/>
      </c:lineChart>
      <c:valAx>
        <c:axId val="426253047"/>
        <c:scaling>
          <c:orientation val="minMax"/>
        </c:scaling>
        <c:delete val="1"/>
        <c:axPos val="l"/>
        <c:numFmt formatCode="General" sourceLinked="1"/>
        <c:majorTickMark val="none"/>
        <c:minorTickMark val="none"/>
        <c:tickLblPos val="nextTo"/>
        <c:crossAx val="426256655"/>
        <c:crosses val="autoZero"/>
        <c:crossBetween val="between"/>
      </c:valAx>
      <c:catAx>
        <c:axId val="42625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crossAx val="4262530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bg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[US_Regional_Sales_Data(1).xlsx]ProductsSold!ProductsSolT</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Warehouse</a:t>
            </a:r>
          </a:p>
        </c:rich>
      </c:tx>
      <c:layout>
        <c:manualLayout>
          <c:xMode val="edge"/>
          <c:yMode val="edge"/>
          <c:x val="0.31369590236551659"/>
          <c:y val="4.3859627484248279E-2"/>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showDataLabelsRange val="1"/>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87BE14A-21D3-49CD-88EE-854C6C8E4BA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3411628782155706"/>
                  <c:h val="0.10773783945723156"/>
                </c:manualLayout>
              </c15:layout>
              <c15:showDataLabelsRange val="1"/>
            </c:ext>
          </c:extLst>
        </c:dLbl>
      </c:pivotFmt>
      <c:pivotFmt>
        <c:idx val="8"/>
        <c:spPr>
          <a:solidFill>
            <a:schemeClr val="accent3"/>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5A28952-ECC2-404A-A163-7EB1A79A18E9}"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9"/>
        <c:spPr>
          <a:solidFill>
            <a:schemeClr val="accent4"/>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EFC1152-5692-4187-B10D-463F96393FB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10"/>
        <c:spPr>
          <a:solidFill>
            <a:schemeClr val="accent5"/>
          </a:solid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565C023-4EC0-4BF5-BE75-12E3A6D07B8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11"/>
        <c:spPr>
          <a:solidFill>
            <a:schemeClr val="accent1"/>
          </a:solidFill>
          <a:ln>
            <a:noFill/>
          </a:ln>
          <a:effectLst/>
        </c:spPr>
      </c:pivotFmt>
      <c:pivotFmt>
        <c:idx val="12"/>
        <c:spPr>
          <a:solidFill>
            <a:schemeClr val="accent3"/>
          </a:solidFill>
          <a:ln>
            <a:noFill/>
          </a:ln>
          <a:effectLst/>
        </c:spPr>
      </c:pivotFmt>
      <c:pivotFmt>
        <c:idx val="13"/>
        <c:spPr>
          <a:solidFill>
            <a:schemeClr val="accent5"/>
          </a:solidFill>
          <a:ln>
            <a:noFill/>
          </a:ln>
          <a:effectLst/>
        </c:spPr>
      </c:pivotFmt>
      <c:pivotFmt>
        <c:idx val="14"/>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071DEB9-BBC8-42B3-B925-B88DC7EAF0B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15"/>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3A7A1D1-8879-43CB-8A8E-D6BBFC22CA38}"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16"/>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8213F5B-FF16-4B12-98AA-04EE2791B66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17"/>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EAA7314C-8E0B-4104-8086-50D44D7A262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18"/>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D2AF677-9BE6-4AF7-8A77-6189E8682336}"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19"/>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844E376-3F2A-4C64-A817-A7E481A92F8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20"/>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CA80997-5211-4601-BED6-736CA6D74A8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21"/>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E291EE4B-60D0-4209-99F5-EBF708C2FA9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22"/>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5D0A4D9-95DA-4491-9AD1-B765D5FF2B37}"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23"/>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8EA75C7-B45B-4331-811C-632DB839C97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xForSave val="1"/>
              <c15:showDataLabelsRange val="1"/>
            </c:ext>
          </c:extLst>
        </c:dLbl>
      </c:pivotFmt>
      <c:pivotFmt>
        <c:idx val="24"/>
        <c:marker>
          <c:symbol val="none"/>
        </c:marker>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5"/>
        <c:marker>
          <c:symbol val="none"/>
        </c:marker>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6"/>
        <c:marker>
          <c:symbol val="none"/>
        </c:marker>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7"/>
        <c:marker>
          <c:symbol val="none"/>
        </c:marker>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8"/>
        <c:marker>
          <c:symbol val="none"/>
        </c:marker>
        <c:dLbl>
          <c:idx val="0"/>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9"/>
        <c:dLbl>
          <c:idx val="0"/>
          <c:tx>
            <c:rich>
              <a:bodyPr/>
              <a:lstStyle/>
              <a:p>
                <a:fld id="{1D55B059-D870-49D0-818E-9178204CA3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dLbl>
          <c:idx val="0"/>
          <c:tx>
            <c:rich>
              <a:bodyPr/>
              <a:lstStyle/>
              <a:p>
                <a:fld id="{CD5A3FBF-D853-4A9D-8274-07A1FBCC90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dLbl>
          <c:idx val="0"/>
          <c:tx>
            <c:rich>
              <a:bodyPr/>
              <a:lstStyle/>
              <a:p>
                <a:fld id="{29212772-AEC9-4825-AEA9-BE4EABFCA07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dLbl>
          <c:idx val="0"/>
          <c:tx>
            <c:rich>
              <a:bodyPr/>
              <a:lstStyle/>
              <a:p>
                <a:fld id="{8650F36D-A5AB-4611-A520-D84312040F3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dLbl>
          <c:idx val="0"/>
          <c:tx>
            <c:rich>
              <a:bodyPr/>
              <a:lstStyle/>
              <a:p>
                <a:fld id="{DE0245CD-B64E-4FCF-B776-1EB035F18A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marker>
          <c:symbol val="none"/>
        </c:marker>
      </c:pivotFmt>
      <c:pivotFmt>
        <c:idx val="36"/>
        <c:marker>
          <c:symbol val="none"/>
        </c:marker>
      </c:pivotFmt>
      <c:pivotFmt>
        <c:idx val="37"/>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marker>
          <c:symbol val="none"/>
        </c:marker>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3434353511240959"/>
          <c:y val="0.2047007079602044"/>
          <c:w val="0.58364865025355983"/>
          <c:h val="0.54470774994949855"/>
        </c:manualLayout>
      </c:layout>
      <c:barChart>
        <c:barDir val="bar"/>
        <c:grouping val="stacked"/>
        <c:varyColors val="0"/>
        <c:ser>
          <c:idx val="0"/>
          <c:order val="0"/>
          <c:tx>
            <c:strRef>
              <c:f>ProductsSold!$C$3</c:f>
              <c:strCache>
                <c:ptCount val="1"/>
                <c:pt idx="0">
                  <c:v>Sum of Budget</c:v>
                </c:pt>
              </c:strCache>
            </c:strRef>
          </c:tx>
          <c:invertIfNegative val="0"/>
          <c:cat>
            <c:strRef>
              <c:f>ProductsSold!$B$4:$B$9</c:f>
              <c:strCache>
                <c:ptCount val="6"/>
                <c:pt idx="0">
                  <c:v>WARE-MKL1006</c:v>
                </c:pt>
                <c:pt idx="1">
                  <c:v>WARE-NBV1002</c:v>
                </c:pt>
                <c:pt idx="2">
                  <c:v>WARE-NMK1003</c:v>
                </c:pt>
                <c:pt idx="3">
                  <c:v>WARE-PUJ1005</c:v>
                </c:pt>
                <c:pt idx="4">
                  <c:v>WARE-UHY1004</c:v>
                </c:pt>
                <c:pt idx="5">
                  <c:v>WARE-XYS1001</c:v>
                </c:pt>
              </c:strCache>
            </c:strRef>
          </c:cat>
          <c:val>
            <c:numRef>
              <c:f>ProductsSold!$C$4:$C$9</c:f>
              <c:numCache>
                <c:formatCode>"$"#,##0.00</c:formatCode>
                <c:ptCount val="6"/>
                <c:pt idx="0">
                  <c:v>5466064.2160000065</c:v>
                </c:pt>
                <c:pt idx="1">
                  <c:v>4308172.5609999998</c:v>
                </c:pt>
                <c:pt idx="2">
                  <c:v>16354289.423999991</c:v>
                </c:pt>
                <c:pt idx="3">
                  <c:v>9219735.263000017</c:v>
                </c:pt>
                <c:pt idx="4">
                  <c:v>8548733.0100000016</c:v>
                </c:pt>
                <c:pt idx="5">
                  <c:v>7921058.1159999948</c:v>
                </c:pt>
              </c:numCache>
            </c:numRef>
          </c:val>
          <c:extLst>
            <c:ext xmlns:c16="http://schemas.microsoft.com/office/drawing/2014/chart" uri="{C3380CC4-5D6E-409C-BE32-E72D297353CC}">
              <c16:uniqueId val="{00000000-106D-42F6-93D3-07F084D8AF7C}"/>
            </c:ext>
          </c:extLst>
        </c:ser>
        <c:ser>
          <c:idx val="1"/>
          <c:order val="1"/>
          <c:tx>
            <c:strRef>
              <c:f>ProductsSold!$D$3</c:f>
              <c:strCache>
                <c:ptCount val="1"/>
                <c:pt idx="0">
                  <c:v>Sum of Revenue</c:v>
                </c:pt>
              </c:strCache>
            </c:strRef>
          </c:tx>
          <c:invertIfNegative val="0"/>
          <c:cat>
            <c:strRef>
              <c:f>ProductsSold!$B$4:$B$9</c:f>
              <c:strCache>
                <c:ptCount val="6"/>
                <c:pt idx="0">
                  <c:v>WARE-MKL1006</c:v>
                </c:pt>
                <c:pt idx="1">
                  <c:v>WARE-NBV1002</c:v>
                </c:pt>
                <c:pt idx="2">
                  <c:v>WARE-NMK1003</c:v>
                </c:pt>
                <c:pt idx="3">
                  <c:v>WARE-PUJ1005</c:v>
                </c:pt>
                <c:pt idx="4">
                  <c:v>WARE-UHY1004</c:v>
                </c:pt>
                <c:pt idx="5">
                  <c:v>WARE-XYS1001</c:v>
                </c:pt>
              </c:strCache>
            </c:strRef>
          </c:cat>
          <c:val>
            <c:numRef>
              <c:f>ProductsSold!$D$4:$D$9</c:f>
              <c:numCache>
                <c:formatCode>_("$"* #,##0.00_);_("$"* \(#,##0.00\);_("$"* "-"??_);_(@_)</c:formatCode>
                <c:ptCount val="6"/>
                <c:pt idx="0">
                  <c:v>7813119.742499996</c:v>
                </c:pt>
                <c:pt idx="1">
                  <c:v>6096532.1725000022</c:v>
                </c:pt>
                <c:pt idx="2">
                  <c:v>23136974.157500006</c:v>
                </c:pt>
                <c:pt idx="3">
                  <c:v>13056173.419999974</c:v>
                </c:pt>
                <c:pt idx="4">
                  <c:v>11985686.112500001</c:v>
                </c:pt>
                <c:pt idx="5">
                  <c:v>11054894.140000019</c:v>
                </c:pt>
              </c:numCache>
            </c:numRef>
          </c:val>
          <c:extLst>
            <c:ext xmlns:c16="http://schemas.microsoft.com/office/drawing/2014/chart" uri="{C3380CC4-5D6E-409C-BE32-E72D297353CC}">
              <c16:uniqueId val="{00000001-106D-42F6-93D3-07F084D8AF7C}"/>
            </c:ext>
          </c:extLst>
        </c:ser>
        <c:ser>
          <c:idx val="2"/>
          <c:order val="2"/>
          <c:tx>
            <c:strRef>
              <c:f>ProductsSold!$E$3</c:f>
              <c:strCache>
                <c:ptCount val="1"/>
                <c:pt idx="0">
                  <c:v>Sum of Profits</c:v>
                </c:pt>
              </c:strCache>
            </c:strRef>
          </c:tx>
          <c:invertIfNegative val="0"/>
          <c:cat>
            <c:strRef>
              <c:f>ProductsSold!$B$4:$B$9</c:f>
              <c:strCache>
                <c:ptCount val="6"/>
                <c:pt idx="0">
                  <c:v>WARE-MKL1006</c:v>
                </c:pt>
                <c:pt idx="1">
                  <c:v>WARE-NBV1002</c:v>
                </c:pt>
                <c:pt idx="2">
                  <c:v>WARE-NMK1003</c:v>
                </c:pt>
                <c:pt idx="3">
                  <c:v>WARE-PUJ1005</c:v>
                </c:pt>
                <c:pt idx="4">
                  <c:v>WARE-UHY1004</c:v>
                </c:pt>
                <c:pt idx="5">
                  <c:v>WARE-XYS1001</c:v>
                </c:pt>
              </c:strCache>
            </c:strRef>
          </c:cat>
          <c:val>
            <c:numRef>
              <c:f>ProductsSold!$E$4:$E$9</c:f>
              <c:numCache>
                <c:formatCode>_("$"* #,##0.00_);_("$"* \(#,##0.00\);_("$"* "-"??_);_(@_)</c:formatCode>
                <c:ptCount val="6"/>
                <c:pt idx="0">
                  <c:v>2347055.5265000025</c:v>
                </c:pt>
                <c:pt idx="1">
                  <c:v>1788359.6115000003</c:v>
                </c:pt>
                <c:pt idx="2">
                  <c:v>6782684.7335000075</c:v>
                </c:pt>
                <c:pt idx="3">
                  <c:v>3836438.156999995</c:v>
                </c:pt>
                <c:pt idx="4">
                  <c:v>3436953.1025000024</c:v>
                </c:pt>
                <c:pt idx="5">
                  <c:v>3133836.0240000021</c:v>
                </c:pt>
              </c:numCache>
            </c:numRef>
          </c:val>
          <c:extLst>
            <c:ext xmlns:c16="http://schemas.microsoft.com/office/drawing/2014/chart" uri="{C3380CC4-5D6E-409C-BE32-E72D297353CC}">
              <c16:uniqueId val="{00000002-106D-42F6-93D3-07F084D8AF7C}"/>
            </c:ext>
          </c:extLst>
        </c:ser>
        <c:dLbls>
          <c:showLegendKey val="0"/>
          <c:showVal val="0"/>
          <c:showCatName val="0"/>
          <c:showSerName val="0"/>
          <c:showPercent val="0"/>
          <c:showBubbleSize val="0"/>
        </c:dLbls>
        <c:gapWidth val="100"/>
        <c:overlap val="100"/>
        <c:axId val="620228560"/>
        <c:axId val="620218992"/>
      </c:barChart>
      <c:valAx>
        <c:axId val="620218992"/>
        <c:scaling>
          <c:orientation val="minMax"/>
        </c:scaling>
        <c:delete val="1"/>
        <c:axPos val="b"/>
        <c:numFmt formatCode="&quot;$&quot;#,##0.00" sourceLinked="1"/>
        <c:majorTickMark val="out"/>
        <c:minorTickMark val="none"/>
        <c:tickLblPos val="nextTo"/>
        <c:crossAx val="620228560"/>
        <c:crosses val="autoZero"/>
        <c:crossBetween val="between"/>
      </c:valAx>
      <c:catAx>
        <c:axId val="620228560"/>
        <c:scaling>
          <c:orientation val="minMax"/>
        </c:scaling>
        <c:delete val="0"/>
        <c:axPos val="l"/>
        <c:numFmt formatCode="General" sourceLinked="1"/>
        <c:majorTickMark val="out"/>
        <c:minorTickMark val="none"/>
        <c:tickLblPos val="nextTo"/>
        <c:txPr>
          <a:bodyPr/>
          <a:lstStyle/>
          <a:p>
            <a:pPr>
              <a:defRPr>
                <a:solidFill>
                  <a:schemeClr val="bg1"/>
                </a:solidFill>
              </a:defRPr>
            </a:pPr>
            <a:endParaRPr lang="en-US"/>
          </a:p>
        </c:txPr>
        <c:crossAx val="620218992"/>
        <c:crosses val="autoZero"/>
        <c:auto val="1"/>
        <c:lblAlgn val="ctr"/>
        <c:lblOffset val="100"/>
        <c:noMultiLvlLbl val="0"/>
      </c:catAx>
      <c:spPr>
        <a:noFill/>
        <a:ln>
          <a:noFill/>
        </a:ln>
        <a:effectLst/>
      </c:spPr>
    </c:plotArea>
    <c:legend>
      <c:legendPos val="b"/>
      <c:overlay val="0"/>
      <c:txPr>
        <a:bodyPr/>
        <a:lstStyle/>
        <a:p>
          <a:pPr>
            <a:defRPr>
              <a:solidFill>
                <a:schemeClr val="bg1"/>
              </a:solidFill>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Warehouse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2.0034314776800757E-2"/>
          <c:y val="0.17171303587051617"/>
          <c:w val="0.82964313312975957"/>
          <c:h val="0.60140412361749584"/>
        </c:manualLayout>
      </c:layout>
      <c:areaChart>
        <c:grouping val="standard"/>
        <c:varyColors val="0"/>
        <c:ser>
          <c:idx val="2"/>
          <c:order val="2"/>
          <c:tx>
            <c:v>2020</c:v>
          </c:tx>
          <c:spPr>
            <a:solidFill>
              <a:schemeClr val="accent3"/>
            </a:solidFill>
            <a:ln>
              <a:noFill/>
            </a:ln>
            <a:effectLst/>
          </c:spPr>
          <c:cat>
            <c:strRef>
              <c:f>WarehouseSales!$F$13:$F$18</c:f>
              <c:strCache>
                <c:ptCount val="6"/>
                <c:pt idx="0">
                  <c:v>WARE-MKL1006</c:v>
                </c:pt>
                <c:pt idx="1">
                  <c:v>WARE-NBV1002</c:v>
                </c:pt>
                <c:pt idx="2">
                  <c:v>WARE-NMK1003</c:v>
                </c:pt>
                <c:pt idx="3">
                  <c:v>WARE-PUJ1005</c:v>
                </c:pt>
                <c:pt idx="4">
                  <c:v>WARE-UHY1004</c:v>
                </c:pt>
                <c:pt idx="5">
                  <c:v>WARE-XYS1001</c:v>
                </c:pt>
              </c:strCache>
            </c:strRef>
          </c:cat>
          <c:val>
            <c:numRef>
              <c:f>WarehouseSales!$I$13:$I$18</c:f>
              <c:numCache>
                <c:formatCode>General</c:formatCode>
                <c:ptCount val="6"/>
                <c:pt idx="0">
                  <c:v>1467</c:v>
                </c:pt>
                <c:pt idx="1">
                  <c:v>1378</c:v>
                </c:pt>
                <c:pt idx="2">
                  <c:v>4281</c:v>
                </c:pt>
                <c:pt idx="3">
                  <c:v>2520</c:v>
                </c:pt>
                <c:pt idx="4">
                  <c:v>2199</c:v>
                </c:pt>
                <c:pt idx="5">
                  <c:v>2198</c:v>
                </c:pt>
              </c:numCache>
            </c:numRef>
          </c:val>
          <c:extLst>
            <c:ext xmlns:c16="http://schemas.microsoft.com/office/drawing/2014/chart" uri="{C3380CC4-5D6E-409C-BE32-E72D297353CC}">
              <c16:uniqueId val="{00000000-0CFE-4FF2-A80F-9B8C6C0CC47A}"/>
            </c:ext>
          </c:extLst>
        </c:ser>
        <c:dLbls>
          <c:showLegendKey val="0"/>
          <c:showVal val="0"/>
          <c:showCatName val="0"/>
          <c:showSerName val="0"/>
          <c:showPercent val="0"/>
          <c:showBubbleSize val="0"/>
        </c:dLbls>
        <c:axId val="1731134784"/>
        <c:axId val="1731148096"/>
      </c:areaChart>
      <c:barChart>
        <c:barDir val="col"/>
        <c:grouping val="clustered"/>
        <c:varyColors val="0"/>
        <c:ser>
          <c:idx val="1"/>
          <c:order val="1"/>
          <c:tx>
            <c:v>2019</c:v>
          </c:tx>
          <c:spPr>
            <a:solidFill>
              <a:schemeClr val="accent2"/>
            </a:solidFill>
            <a:ln>
              <a:noFill/>
            </a:ln>
            <a:effectLst/>
          </c:spPr>
          <c:invertIfNegative val="0"/>
          <c:cat>
            <c:strRef>
              <c:f>WarehouseSales!$F$13:$F$18</c:f>
              <c:strCache>
                <c:ptCount val="6"/>
                <c:pt idx="0">
                  <c:v>WARE-MKL1006</c:v>
                </c:pt>
                <c:pt idx="1">
                  <c:v>WARE-NBV1002</c:v>
                </c:pt>
                <c:pt idx="2">
                  <c:v>WARE-NMK1003</c:v>
                </c:pt>
                <c:pt idx="3">
                  <c:v>WARE-PUJ1005</c:v>
                </c:pt>
                <c:pt idx="4">
                  <c:v>WARE-UHY1004</c:v>
                </c:pt>
                <c:pt idx="5">
                  <c:v>WARE-XYS1001</c:v>
                </c:pt>
              </c:strCache>
            </c:strRef>
          </c:cat>
          <c:val>
            <c:numRef>
              <c:f>WarehouseSales!$H$13:$H$18</c:f>
              <c:numCache>
                <c:formatCode>General</c:formatCode>
                <c:ptCount val="6"/>
                <c:pt idx="0">
                  <c:v>1418</c:v>
                </c:pt>
                <c:pt idx="1">
                  <c:v>1039</c:v>
                </c:pt>
                <c:pt idx="2">
                  <c:v>4159</c:v>
                </c:pt>
                <c:pt idx="3">
                  <c:v>2647</c:v>
                </c:pt>
                <c:pt idx="4">
                  <c:v>2256</c:v>
                </c:pt>
                <c:pt idx="5">
                  <c:v>2118</c:v>
                </c:pt>
              </c:numCache>
            </c:numRef>
          </c:val>
          <c:extLst>
            <c:ext xmlns:c16="http://schemas.microsoft.com/office/drawing/2014/chart" uri="{C3380CC4-5D6E-409C-BE32-E72D297353CC}">
              <c16:uniqueId val="{00000001-0CFE-4FF2-A80F-9B8C6C0CC47A}"/>
            </c:ext>
          </c:extLst>
        </c:ser>
        <c:dLbls>
          <c:showLegendKey val="0"/>
          <c:showVal val="0"/>
          <c:showCatName val="0"/>
          <c:showSerName val="0"/>
          <c:showPercent val="0"/>
          <c:showBubbleSize val="0"/>
        </c:dLbls>
        <c:gapWidth val="219"/>
        <c:overlap val="-27"/>
        <c:axId val="1731134784"/>
        <c:axId val="1731148096"/>
      </c:barChart>
      <c:lineChart>
        <c:grouping val="standard"/>
        <c:varyColors val="0"/>
        <c:ser>
          <c:idx val="0"/>
          <c:order val="0"/>
          <c:tx>
            <c:v>2018</c:v>
          </c:tx>
          <c:spPr>
            <a:ln w="28575" cap="rnd">
              <a:solidFill>
                <a:schemeClr val="accent1"/>
              </a:solidFill>
              <a:round/>
            </a:ln>
            <a:effectLst/>
          </c:spPr>
          <c:marker>
            <c:symbol val="circle"/>
            <c:size val="5"/>
            <c:spPr>
              <a:solidFill>
                <a:schemeClr val="accent3"/>
              </a:solidFill>
              <a:ln w="9525">
                <a:solidFill>
                  <a:schemeClr val="accent1"/>
                </a:solidFill>
              </a:ln>
              <a:effectLst/>
            </c:spPr>
          </c:marker>
          <c:cat>
            <c:strRef>
              <c:f>WarehouseSales!$F$13:$F$18</c:f>
              <c:strCache>
                <c:ptCount val="6"/>
                <c:pt idx="0">
                  <c:v>WARE-MKL1006</c:v>
                </c:pt>
                <c:pt idx="1">
                  <c:v>WARE-NBV1002</c:v>
                </c:pt>
                <c:pt idx="2">
                  <c:v>WARE-NMK1003</c:v>
                </c:pt>
                <c:pt idx="3">
                  <c:v>WARE-PUJ1005</c:v>
                </c:pt>
                <c:pt idx="4">
                  <c:v>WARE-UHY1004</c:v>
                </c:pt>
                <c:pt idx="5">
                  <c:v>WARE-XYS1001</c:v>
                </c:pt>
              </c:strCache>
            </c:strRef>
          </c:cat>
          <c:val>
            <c:numRef>
              <c:f>WarehouseSales!$G$13:$G$18</c:f>
              <c:numCache>
                <c:formatCode>General</c:formatCode>
                <c:ptCount val="6"/>
                <c:pt idx="0">
                  <c:v>931</c:v>
                </c:pt>
                <c:pt idx="1">
                  <c:v>684</c:v>
                </c:pt>
                <c:pt idx="2">
                  <c:v>2911</c:v>
                </c:pt>
                <c:pt idx="3">
                  <c:v>1405</c:v>
                </c:pt>
                <c:pt idx="4">
                  <c:v>1310</c:v>
                </c:pt>
                <c:pt idx="5">
                  <c:v>1241</c:v>
                </c:pt>
              </c:numCache>
            </c:numRef>
          </c:val>
          <c:smooth val="1"/>
          <c:extLst>
            <c:ext xmlns:c16="http://schemas.microsoft.com/office/drawing/2014/chart" uri="{C3380CC4-5D6E-409C-BE32-E72D297353CC}">
              <c16:uniqueId val="{00000002-0CFE-4FF2-A80F-9B8C6C0CC47A}"/>
            </c:ext>
          </c:extLst>
        </c:ser>
        <c:dLbls>
          <c:showLegendKey val="0"/>
          <c:showVal val="0"/>
          <c:showCatName val="0"/>
          <c:showSerName val="0"/>
          <c:showPercent val="0"/>
          <c:showBubbleSize val="0"/>
        </c:dLbls>
        <c:marker val="1"/>
        <c:smooth val="0"/>
        <c:axId val="1731134784"/>
        <c:axId val="1731148096"/>
      </c:lineChart>
      <c:catAx>
        <c:axId val="173113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1148096"/>
        <c:crosses val="autoZero"/>
        <c:auto val="1"/>
        <c:lblAlgn val="ctr"/>
        <c:lblOffset val="100"/>
        <c:noMultiLvlLbl val="0"/>
      </c:catAx>
      <c:valAx>
        <c:axId val="1731148096"/>
        <c:scaling>
          <c:orientation val="minMax"/>
        </c:scaling>
        <c:delete val="1"/>
        <c:axPos val="l"/>
        <c:numFmt formatCode="General" sourceLinked="1"/>
        <c:majorTickMark val="none"/>
        <c:minorTickMark val="none"/>
        <c:tickLblPos val="nextTo"/>
        <c:crossAx val="1731134784"/>
        <c:crosses val="autoZero"/>
        <c:crossBetween val="between"/>
      </c:valAx>
      <c:spPr>
        <a:noFill/>
        <a:ln>
          <a:noFill/>
        </a:ln>
        <a:effectLst/>
      </c:spPr>
    </c:plotArea>
    <c:legend>
      <c:legendPos val="r"/>
      <c:layout>
        <c:manualLayout>
          <c:xMode val="edge"/>
          <c:yMode val="edge"/>
          <c:x val="0.84431082787803258"/>
          <c:y val="0.21730614598030737"/>
          <c:w val="0.10428015564202335"/>
          <c:h val="0.487720176596422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ProductsSold!$C$14</c:f>
              <c:strCache>
                <c:ptCount val="1"/>
                <c:pt idx="0">
                  <c:v>Sum of Budget</c:v>
                </c:pt>
              </c:strCache>
            </c:strRef>
          </c:tx>
          <c:spPr>
            <a:solidFill>
              <a:schemeClr val="accent1"/>
            </a:solidFill>
            <a:ln>
              <a:noFill/>
            </a:ln>
            <a:effectLst/>
            <a:sp3d/>
          </c:spPr>
          <c:invertIfNegative val="0"/>
          <c:cat>
            <c:strRef>
              <c:f>ProductsSold!$B$15:$B$20</c:f>
              <c:strCache>
                <c:ptCount val="6"/>
                <c:pt idx="0">
                  <c:v>WARE-MKL1006</c:v>
                </c:pt>
                <c:pt idx="1">
                  <c:v>WARE-NBV1002</c:v>
                </c:pt>
                <c:pt idx="2">
                  <c:v>WARE-NMK1003</c:v>
                </c:pt>
                <c:pt idx="3">
                  <c:v>WARE-PUJ1005</c:v>
                </c:pt>
                <c:pt idx="4">
                  <c:v>WARE-UHY1004</c:v>
                </c:pt>
                <c:pt idx="5">
                  <c:v>WARE-XYS1001</c:v>
                </c:pt>
              </c:strCache>
            </c:strRef>
          </c:cat>
          <c:val>
            <c:numRef>
              <c:f>ProductsSold!$C$15:$C$20</c:f>
              <c:numCache>
                <c:formatCode>General</c:formatCode>
                <c:ptCount val="6"/>
                <c:pt idx="0">
                  <c:v>279844.59499999997</c:v>
                </c:pt>
                <c:pt idx="1">
                  <c:v>214086.64099999995</c:v>
                </c:pt>
                <c:pt idx="2">
                  <c:v>660307.37799999968</c:v>
                </c:pt>
                <c:pt idx="3">
                  <c:v>275826.33700000006</c:v>
                </c:pt>
                <c:pt idx="4">
                  <c:v>251528.45200000005</c:v>
                </c:pt>
                <c:pt idx="5">
                  <c:v>280216.98100000003</c:v>
                </c:pt>
              </c:numCache>
            </c:numRef>
          </c:val>
          <c:extLst>
            <c:ext xmlns:c16="http://schemas.microsoft.com/office/drawing/2014/chart" uri="{C3380CC4-5D6E-409C-BE32-E72D297353CC}">
              <c16:uniqueId val="{00000000-B571-4C4A-A556-2A2F6D548E6F}"/>
            </c:ext>
          </c:extLst>
        </c:ser>
        <c:ser>
          <c:idx val="1"/>
          <c:order val="1"/>
          <c:tx>
            <c:strRef>
              <c:f>ProductsSold!$D$14</c:f>
              <c:strCache>
                <c:ptCount val="1"/>
                <c:pt idx="0">
                  <c:v>Sum of Revenue</c:v>
                </c:pt>
              </c:strCache>
            </c:strRef>
          </c:tx>
          <c:spPr>
            <a:solidFill>
              <a:schemeClr val="accent2"/>
            </a:solidFill>
            <a:ln>
              <a:noFill/>
            </a:ln>
            <a:effectLst/>
            <a:sp3d/>
          </c:spPr>
          <c:invertIfNegative val="0"/>
          <c:cat>
            <c:strRef>
              <c:f>ProductsSold!$B$15:$B$20</c:f>
              <c:strCache>
                <c:ptCount val="6"/>
                <c:pt idx="0">
                  <c:v>WARE-MKL1006</c:v>
                </c:pt>
                <c:pt idx="1">
                  <c:v>WARE-NBV1002</c:v>
                </c:pt>
                <c:pt idx="2">
                  <c:v>WARE-NMK1003</c:v>
                </c:pt>
                <c:pt idx="3">
                  <c:v>WARE-PUJ1005</c:v>
                </c:pt>
                <c:pt idx="4">
                  <c:v>WARE-UHY1004</c:v>
                </c:pt>
                <c:pt idx="5">
                  <c:v>WARE-XYS1001</c:v>
                </c:pt>
              </c:strCache>
            </c:strRef>
          </c:cat>
          <c:val>
            <c:numRef>
              <c:f>ProductsSold!$D$15:$D$20</c:f>
              <c:numCache>
                <c:formatCode>General</c:formatCode>
                <c:ptCount val="6"/>
                <c:pt idx="0">
                  <c:v>385370.09750000003</c:v>
                </c:pt>
                <c:pt idx="1">
                  <c:v>318219.18000000005</c:v>
                </c:pt>
                <c:pt idx="2">
                  <c:v>911863.3</c:v>
                </c:pt>
                <c:pt idx="3">
                  <c:v>417862.41749999992</c:v>
                </c:pt>
                <c:pt idx="4">
                  <c:v>360124.16250000009</c:v>
                </c:pt>
                <c:pt idx="5">
                  <c:v>381575.55250000005</c:v>
                </c:pt>
              </c:numCache>
            </c:numRef>
          </c:val>
          <c:extLst>
            <c:ext xmlns:c16="http://schemas.microsoft.com/office/drawing/2014/chart" uri="{C3380CC4-5D6E-409C-BE32-E72D297353CC}">
              <c16:uniqueId val="{00000001-B571-4C4A-A556-2A2F6D548E6F}"/>
            </c:ext>
          </c:extLst>
        </c:ser>
        <c:ser>
          <c:idx val="2"/>
          <c:order val="2"/>
          <c:tx>
            <c:strRef>
              <c:f>ProductsSold!$E$14</c:f>
              <c:strCache>
                <c:ptCount val="1"/>
                <c:pt idx="0">
                  <c:v>Sum of Profits</c:v>
                </c:pt>
              </c:strCache>
            </c:strRef>
          </c:tx>
          <c:spPr>
            <a:solidFill>
              <a:schemeClr val="accent3"/>
            </a:solidFill>
            <a:ln>
              <a:noFill/>
            </a:ln>
            <a:effectLst/>
            <a:sp3d/>
          </c:spPr>
          <c:invertIfNegative val="0"/>
          <c:cat>
            <c:strRef>
              <c:f>ProductsSold!$B$15:$B$20</c:f>
              <c:strCache>
                <c:ptCount val="6"/>
                <c:pt idx="0">
                  <c:v>WARE-MKL1006</c:v>
                </c:pt>
                <c:pt idx="1">
                  <c:v>WARE-NBV1002</c:v>
                </c:pt>
                <c:pt idx="2">
                  <c:v>WARE-NMK1003</c:v>
                </c:pt>
                <c:pt idx="3">
                  <c:v>WARE-PUJ1005</c:v>
                </c:pt>
                <c:pt idx="4">
                  <c:v>WARE-UHY1004</c:v>
                </c:pt>
                <c:pt idx="5">
                  <c:v>WARE-XYS1001</c:v>
                </c:pt>
              </c:strCache>
            </c:strRef>
          </c:cat>
          <c:val>
            <c:numRef>
              <c:f>ProductsSold!$E$15:$E$20</c:f>
              <c:numCache>
                <c:formatCode>General</c:formatCode>
                <c:ptCount val="6"/>
                <c:pt idx="0">
                  <c:v>105525.50249999997</c:v>
                </c:pt>
                <c:pt idx="1">
                  <c:v>104132.53899999999</c:v>
                </c:pt>
                <c:pt idx="2">
                  <c:v>251555.92200000005</c:v>
                </c:pt>
                <c:pt idx="3">
                  <c:v>142036.08050000007</c:v>
                </c:pt>
                <c:pt idx="4">
                  <c:v>108595.71050000002</c:v>
                </c:pt>
                <c:pt idx="5">
                  <c:v>101358.57149999999</c:v>
                </c:pt>
              </c:numCache>
            </c:numRef>
          </c:val>
          <c:extLst>
            <c:ext xmlns:c16="http://schemas.microsoft.com/office/drawing/2014/chart" uri="{C3380CC4-5D6E-409C-BE32-E72D297353CC}">
              <c16:uniqueId val="{00000002-B571-4C4A-A556-2A2F6D548E6F}"/>
            </c:ext>
          </c:extLst>
        </c:ser>
        <c:dLbls>
          <c:showLegendKey val="0"/>
          <c:showVal val="0"/>
          <c:showCatName val="0"/>
          <c:showSerName val="0"/>
          <c:showPercent val="0"/>
          <c:showBubbleSize val="0"/>
        </c:dLbls>
        <c:gapWidth val="150"/>
        <c:shape val="box"/>
        <c:axId val="958586528"/>
        <c:axId val="958579872"/>
        <c:axId val="0"/>
      </c:bar3DChart>
      <c:catAx>
        <c:axId val="958586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79872"/>
        <c:crosses val="autoZero"/>
        <c:auto val="1"/>
        <c:lblAlgn val="ctr"/>
        <c:lblOffset val="100"/>
        <c:noMultiLvlLbl val="0"/>
      </c:catAx>
      <c:valAx>
        <c:axId val="9585798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586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400" b="0" i="0" u="none" strike="noStrike" cap="none" spc="0" baseline="0">
                <a:ln w="0"/>
                <a:solidFill>
                  <a:schemeClr val="bg1"/>
                </a:solidFill>
                <a:effectLst>
                  <a:outerShdw blurRad="38100" dist="19050" dir="2700000" algn="tl" rotWithShape="0">
                    <a:schemeClr val="dk1">
                      <a:alpha val="40000"/>
                    </a:schemeClr>
                  </a:outerShdw>
                </a:effectLst>
                <a:latin typeface="Calibri" panose="020F0502020204030204"/>
              </a:rPr>
              <a:t>Sales</a:t>
            </a:r>
            <a:r>
              <a:rPr lang="en-US" sz="1400" b="0" i="0" u="none" strike="noStrike" baseline="0">
                <a:solidFill>
                  <a:schemeClr val="bg1"/>
                </a:solidFill>
                <a:latin typeface="Calibri" panose="020F0502020204030204"/>
              </a:rPr>
              <a:t>  </a:t>
            </a:r>
            <a:r>
              <a:rPr lang="en-US" sz="1400" b="0" i="0" u="none" strike="noStrike" cap="none" spc="0" baseline="0">
                <a:ln w="0"/>
                <a:solidFill>
                  <a:schemeClr val="bg1"/>
                </a:solidFill>
                <a:effectLst>
                  <a:outerShdw blurRad="38100" dist="19050" dir="2700000" algn="tl" rotWithShape="0">
                    <a:schemeClr val="dk1">
                      <a:alpha val="40000"/>
                    </a:schemeClr>
                  </a:outerShdw>
                </a:effectLst>
                <a:latin typeface="Calibri" panose="020F0502020204030204"/>
              </a:rPr>
              <a:t>By</a:t>
            </a:r>
            <a:r>
              <a:rPr lang="en-US" sz="1400" b="0" i="0" u="none" strike="noStrike" baseline="0">
                <a:solidFill>
                  <a:schemeClr val="bg1"/>
                </a:solidFill>
                <a:latin typeface="Calibri" panose="020F0502020204030204"/>
              </a:rPr>
              <a:t> </a:t>
            </a:r>
            <a:r>
              <a:rPr lang="en-US" sz="1400" b="0" i="0" u="none" strike="noStrike" cap="none" spc="0" baseline="0">
                <a:ln w="0"/>
                <a:solidFill>
                  <a:schemeClr val="bg1"/>
                </a:solidFill>
                <a:effectLst>
                  <a:outerShdw blurRad="38100" dist="19050" dir="2700000" algn="tl" rotWithShape="0">
                    <a:schemeClr val="dk1">
                      <a:alpha val="40000"/>
                    </a:schemeClr>
                  </a:outerShdw>
                </a:effectLst>
                <a:latin typeface="Calibri" panose="020F0502020204030204"/>
              </a:rPr>
              <a:t>States</a:t>
            </a:r>
            <a:endParaRPr lang="en-US" sz="1400" b="0" i="0" u="none" strike="noStrike" baseline="0">
              <a:solidFill>
                <a:schemeClr val="bg1"/>
              </a:solidFill>
              <a:latin typeface="Calibri" panose="020F0502020204030204"/>
            </a:endParaRPr>
          </a:p>
        </cx:rich>
      </cx:tx>
    </cx:title>
    <cx:plotArea>
      <cx:plotAreaRegion>
        <cx:series layoutId="regionMap" uniqueId="{EEBD2E17-0C64-4C58-A56E-DC5912BEB15C}">
          <cx:tx>
            <cx:txData>
              <cx:f>_xlchart.v5.2</cx:f>
              <cx:v>Sum of Order Quantity</cx:v>
            </cx:txData>
          </cx:tx>
          <cx:dataId val="0"/>
          <cx:layoutPr>
            <cx:geography cultureLanguage="en-US" cultureRegion="US" attribution="Powered by Bing">
              <cx:geoCache provider="{E9337A44-BEBE-4D9F-B70C-5C5E7DAFC167}">
                <cx:binary>1H1pc9u40u5fSeXzpYcAsZ4681YNSGr1vmT7wlJshwQ3cN9+/W3JcWIryonfOr51yzVTGlkUqCYf
dOPppxucf98O/7pN7zfVuyFL8/pft8Pf76OmKf7111/1bXSfbeqjTN9WpjbfmqNbk/1lvn3Tt/d/
3VWbXufhX9hG5K/baFM198P7//k3nC28N8fmdtNok1+099V4eV+3aVP/h2MHD73b3GU693TdVPq2
QX+/P0vSTWSyzft393mjm/F6LO7/fv/sW+/f/bV/rl9+910KpjXtHYx16BEVDiGM2pgJSgl//y41
efj9sCX5EbWFY9tcIEwff/d0k8HYl1izs2Vzd1fd1zVczu6/T0c+sx0OrN+/uzVt3mzvWQi37+/3
N7lu7u/eXTWb5r5+/07Xxn34gmu2F3Bztbviv57f9f/5994HcA/2PnkCzP4N+9OhX3D5J9183bwq
LPiIM0YwswW8Urj5z2ER7EgQ23Gw7fwCywuMOYzKj4F7oPxz/CZBOYu0eZyw/72jEPuIIEodIrmD
CKHOPiKAmC0dKjCiD7g8/vZ3Z/mDNYchebiGPTzOFm8SD9fk+f1to2/b5vHWvAIs6Ihyur3lj2Hq
uaNwgMUR+Nfg9UJrDsPybPAeOu71m0TnptlErweLI48c7HBh21SKnbs8hwUhdMS4wBgzyvbXlT+Z
chiTh1F7YNy8TTBO77vN3Wuu8gAHZYRIhDmSHDO2Dwc7YhDcJKWHFvo/m3MYksdxe6CcfniTHvJP
pSeTvyYq5AhLB0NwIpIgYjO8jwo4CSNUAjScIUDu0UEflpQXGHQYlx8D94D558sbBSbZ5PUGyOGr
sWJyJKQUQK4YYhjZkjxHRuIj4khEuCQSI8H3iPE/1Z8N+h0yjyP3obl8k9CcVfehyV8PGOIcSUcw
wRxuCyKZDS7xNF1B2D6iVCCbEvYLLH825jAoj+P2IDl7m5AsNv1G69eDBMkjhmzBIVVxHE5s7OxB
QiHFxBzAgsNC7qLcg58+RLE/23MYlcdxe6gslm/SUdxNqr+ZKtevub7wIwx+wCQScpuwbHnWM2fZ
QccxlzYA5BBHPM6KB2ReZtNhdJ6O3UPI/edNInRsWl3rzasSAPsI2LFtC4olYw7k+s8BkgiWIQQs
+QdDeA7Qi0w6jM+ToXvwHL9NeFyTmmpz94oZvyOOgAMAI4a833YeAtcz97EhsBEuHEDO4Q8k4Wlg
e4lFh8H5OXIPG/fsTbrODKDRr5nPYHFEIVdBGGBBDtsx46fQCOBnAiIa3kqbkO5QcKyn0LzAoMPI
/Bi4B8zsbUpkj9LyO/PtHUy6Nvv6qusPOJBNOOf0QVpme2SN8yMb6LUAosYdTPB+fvO/te4wZIfP
soef575Jx5rfmyp8VcjwESMglwlwGmFD8omer0jCOSKEbGmeOOhYLzDoMEo/Bu4BM3+bq9HyDuo0
jzHnFVROcuQAdeaYABtAGEjBc1gQIqDfSEiKCMawHuE9JvdHcw6D8n3YHiRL7036yonJm1dlbwTC
F8jOoKeR7WIDkW4PFBsyIwKLFIOFiMNqBCLC00XoBQYdhuXHwD1gTt6m2LlMU50b/YryDdRqELgK
+almPiMH8ggRUBDoY2kNZLenuLzEnsPA/By5h8zybdKDZX73ygmPPJJISkg4JSVUSLGnq0FZE3Id
WHggX4Xawa7s+QyaPxv0G2QeB+4Dc/omY9mpqZronbupDLjO5nH6/vfrzLYbwIFlhDo2RcDK9svO
HFxHUIKJsA/oay+36jBI++P3sDp9mxxtafpXRIjgI5tDtwasOTZA8Wu/hgP9GrYNihysTL+W1v5k
zGFgHkbtwbF8m8zsRNe1aatXFEBBJ4AUFOIVQQ4EL4fupTnbYgEs/xxBZ4DYNWw8OuyDzPYSiw7j
8nPkHjYnb1MnONG3kQ43r1kvgEIOhzINlJqRDfVPvFdiExTaA2xYkGBZIkDmtoWepwvOSyz6HTaP
17KPzdsUqNevXWITINGANiOhz0kQyu29soEErxIQ4iCOCSEeJJ6nyPzZnsO4PI7bQ2V99SaJwBpu
SXubjI+z9hUoADT8QTEAQ3UNAhZ0NEEq+Yw9U6BoHBJNwkDZ+bVo8BKLfoPMj2vZx+bzm8TmZFON
6Sa/e0VsQFDbgkMl1Ax2tbTn2HAGPWgIegp+lHueesxL7DmMzM+Re8iceG8SmdP7/t3qvqrvX9Fv
tjknqNESqDNzJIhoe6kNB4WGQ6HHhn/Yd8n6KTovs+kwPk/H7iF0unqTCJ1s6npzG7X1fdO8pjCA
jxDHDqWM7sjzL4o0NNzYwJ+BCTB5iA681KzDOO1d1R5UJ2+DUP/n9uyHKf2wDD375v+2L11CHgNA
QWUUvGabyTwPdVJC7QD60rFEfJeNyscw+0Cq97rGf2/WYaT2hj+7krfRkv5BQ2XgtdsJQMyUtoAu
58f2mqfMgIsjBmwOCjk2A41Abp3raYR7iUWH0fg5cs9lPrwNl3lmNWzjONHQCV2b5jV1AXYErekI
utIEeoxcT8GR5AhJ8BdoNzzUcvsiiw6D82Tos+uEy3yb4to2q97+WxT6cQK/Aq2GPnQMHVLQ5iEJ
VGnkXrFAQK2AMgStnpLgXcP642//FAleYNTvIHpyRfsgvc3E5/w+z+sx7TavGuKAxAnoxNnqAT8U
zqdeBBVr4QghIf852Cj9UqsOw/R89B5O528z1J3ef602dfKakQ52fEAXuwNtBVBY47vejqcYATOA
nioQFn5C+HQVeolBh+H5OXIPmlP/TXLsbdaw2GRFHenq/jHa/PeRDlp0YSMhhDLne6FgL9Lx7Y4d
oAk/iMQeTXixWb9D6dlV7UO1eLNQndwP+vYVewoccgQtN5CJQo16l5HuMWxksyPo64WcVti7hmrA
8bkj9e/+bNPvQXocu4/QyZtF6LOpksd79Ap+hKHVXWIHthdgaGnfSdNP4xynRwzbNgFNAe+2IRzw
oz9Z9Ht0HkbuY/P5bWKzq5Z6m+R1GTeHVqht0y4CPQ7aCbY9N0/xgb7eIwIqAhBu+7HW/cx/XmjV
bzB6Nnofp7cpy11GsKP73bJ+XdGUgKaDBZa7dgMobT9HabsaIQEdB1CCgFae3bbepyi91KbDKD0f
vYfS5fJNetOVaf/f9B7A1h5os4bcRzq7ehB6jpTYcnPoO4Sto5TvktjHWPuQIb3crsNY7Y/fQ+vK
fZNoXUOeBI9euH9FggdNIgISWAkdIPCy3be4B9RWinBg58mjUrS3ML3IpMMYPRm6B8/129QaHibd
qy9NQO0cBv1vUPYm3P6ltrpdmjA0LErEfnQsPA16L7XqMEjPR+/hdPU2l6br++FV95cioAYO7B6F
XYx4t+w8dyHIYR14iAQo29BTAtuD9tsS/mjOYWS+D9uD5PrTm4xsHzeQuOZh86rbS4HTIZAW2JYI
/LJdbre3FGADvgfpLdr2xj/1mpcZdBiZp2P34Pn4NoWfj7q+NXmtX7eZB9RTgIYhYNu/4AMSKvQt
wLYg4Nzb3fICCPkzfF5i0W/g+Tl0H53/TyTu9w8z+vG0J2/TbPzdY6KePM/oPx/dXT08vGpv6Pfb
eDCnfbjDy7u/30Phx7GflPm2J3kGwNMH8jwZcL+pm7/fW8DvKDwIwYYC+Q8m3t8/HIIuLqjbwlH2
o4Mu3yZAf78Hdi+3+4ukg0BT2vrt+3f1lqHCo62gg0hCP4QAMvJ9Pjxe37lJR9iX/uNmfP/7Xd5m
50bnTQ0nhhMVD1/b2gqNltAjBsGagvQIc29X3y9uN5cQguDb6P8EvRV2UU7pMo9SjwsyngVyqFVH
a5VlIf3qtKMbi6+iQ5eFNLabSpJ4XS0+lVLkM0pI5zZ9GPgV6ZZlOKqiguPSiadZIrrz1GTURf0Q
rAzn0yIXpUdldVEgZlTRiVyhPsPuFODEc7LSD3Ukl1N8ahqcuGOKakXtz0liRz7PhVD1dW7m6ThF
iwzh0J1qvEJ1i0HH/PHwsAO3ZLuze/+WQK0PWlKgTAuVDQQK0tNbIltRBaiXZDlZXC5CrB03TK3T
tNDj3FjWnOUYq6guAn+YnFM7jBZ4Sr5YiFEvLjKvGuFKm0ImbitzuJrwWBZ259axVDgxbCY6K1Wh
ZJ9Gzgrww/9kOwL49qyH7erwpADopWXQaM52u5+fWh9EOC1Yq8tlEAafsjJw3MLJLrKB2SprpJmP
EzrL+4+55o07FqVUJS/7JanERxNb/RxVoaOGMGVu36elyw32WT8u2ibx2RAjFXPq4VpPKiu/dkXB
PQdbpTIidE0YDaqm6dpJ80xl8TRHeLrQqKxVblX3GU1qVQTNukx16hdmWI9d+JHg6STpSaeiQXzC
XXjDi4a4RqOlPRWR6tgSJbFeM3EeRoaqumjbmZbJzXScdsG0sDq8zKxAelpMzLVqvyNFqBw5eImO
XHsiX6toKlXEutsxX7WlIG4G49w+OhMWqvw6tCqFWCcVa+5wFIVuKhIl4mBchmlY+xHOFilhH8t+
gO/VZatMEitmfSjKhrkdtm6bNrFUxBt6FqXtAnalj67dyUw1QZSpsLWPyx5mSx91JcxlvhwJu85x
M7nVkBVuAyexTFi6uiUXJMtvwyCKFe67OY/z1JUj2iTj9dAlRCUD2YhoCc0DkQrK5lxTsSZ2QdRU
tYFKsnqdZGIWpvHnaWK+DNJImYoQVZNxVDqrT0oyOTM7cjJFJzzneb6ZklG4jGa2O02l13bVp4JW
gGWvC7dsh8EvDW4VEV5TRetMTpObNXnu0Zilrk6Fc4aDtnQR9pwAHYdj2V4k1hUUmpJFWmFfxkJl
E8Iq7YZVxpuvQdUoGk2TaiYyAw60sVg2wCl77gV2l88mM12EIk/UWIyfs+6m6sbSTcv8QzGSL1VT
f+Vp6cek/cTFIFTX5Hd1rC9wVBUKaX1WJY0N97H7yMri80RdiwSjaviYupM1+aFoPUqCdTHZuRps
8olr7Q8Gn5T2VLkmxnM9BrlKKitUBQrnvEAZzJ82cY0RoyrJuLSjcjZFoUqa7mzs2nmEm+PIVPPG
il0x9Ms6qW45vnBkt2pldlOjIPVDe9hYiPpl264SJ/anCmARPbxMoxrSFDzNlEqM/Es08tSzonZJ
s7xQxkQu1Fs/ioRfp4leEWs6jovI9qMhzrwoDu1FTpjbZuNZp81lzOqNwfXnKO3mJExnFDxJ5VH7
pRELJ6/h5zjrVS4WNUKtSmSAlG3FHpcBBFZ2PZkgUTz9WgvxLQBbqnRc5cTZWHVUuLiBgM7r2K0H
ea47+ikGPFEcnSWBXidlPG+q8mYYy1XZheec0tuAwgXkZEPGvppzlHhBHlyKuDiJpWVcO4yNsuhl
Siq/IVmsoDcjUmHAInfKunkWovscPE+JaJCqI+lNm4wzZuNUxYwH4EM6UXgylXKGQOnaNqrm5pI3
6QwlCZyjSWOIGmOmitQ5MznzTGspOPPFyMW5HpKLmI2n0rEWBZceKkSqRtqGPk87CNfSN319OurE
USw0xHUMXtZBu4yrqFZp8BXT7NjKoys5NpXLxuGmSBn2poBWKujt84ffTZrJC5iZNV24CKd4kybc
2/r3WJtYVeBKVaaXQRr4Tmz7aKzURMLPXWlGNXXDfZqFpSqDDm6SU/gNOg8KdLE9EEv+KeknxQb5
FTfBZchSr+4rR+mgdqG6+0UMznEo1kGy5LUMZ0HZfZqWoz0GqkSyhNA7N+k0+FrablS2teotO1Z2
weYGB7XirMpcHdFy1rLoOugpWsS6XcJDHIgbNUy6NQpniPRntqyWeYM+OtQncZV6CeenjJuPoazW
iaafmhRCmJhI6bGNzXPtlXo4nnQeq1xWft6GbhRHwuN5XaiiFUS1Db+uq65QFEVuP07xsgdh2gUB
QLjU6ADWrw+OjhZpinp/yHE/A53mLC2qD0E0nDPecTfM+QdU2ypO6rtI81LJ1rlz6lyZJk9VDm+q
QGeqy7pqd2iU5WVB5HEuBayBolFZ5HzBQ6imIs29uAq9SE4phBCrd4fMdGqcEsWSyVJs6r4NTnvB
tHSHMPvK7MFeDVXcLzRjx7LXsLTroZoZpytmeKRnYUOYP2bZEvapXw+W6VVojxBfYO0ZEVxzgm6z
suqUExiPJ51QkKd9Toba8eIAbwor+FhF7YkTtFLljslnQ2jPHcK0CuyTjGujMKaW6qrRctsxV1KO
5KTAybwfxVVMB88S/FMmRqnaTEbel7jQmzGb/JZRZ0OBiMRNNKss3KiADK1b6Cb3k4qfwm7qTE0t
TMWiYeeTgAu0nZC5soDI0ieLSDfVOdFMRXaTKa6DXonCac4ibOeuyGRxwnJtr5s6vJuEfV0O3aTg
Gga1nfBWXVcuR6prbePBo/ZSr2fmXttFpVJkbDU6tZ+N8TxEctmEJcDTOIEv6HUT6vC4C5Z8SDtV
ZfzcJj2ATfq7STuNKvE4xyO+iao6nxMrbCG4lG7L+XXPYAUNxQo33elgKxIVK2aoowILrIW4FUzN
JmVsmlOYEiczmsYnfdB+nKDVH2JxxpSFj/uGXKUD9XiTNJ+3t64J4hACuD3vKf0Ulu3dZIETZ5H9
qee9olbeK0b4xxBlVxlnEUx05NcGfeIVLmacaNWQ9K7LO9srgG03mho1yHItU+u8b7svBBZEdyKO
6oP8huXj4HZpZVRZmg8inLzeSU8jVi7bkV1auD+Li2pSOrkG+rmy2uE6iDRVlLQQmia5RFLVMEpN
Ib3ZXR0sjy4ZjcrSMV1uf9ZhZIYTeSVidl/HA8z5gX8ouL7o4AoZqf0+IQsRnLKxPLNkBYaT3otS
lwepVE0l9GyQMj1vu69TlxUqTNp6XtVzeACJ47Oi5y6t+2WTjXzZDMxxuz67cAwzKwj1aMR+mRc3
fTN+nkrertoeLQaLDK6TjlhhOho37zV34YHCq8FMpUu0FS8sBsxHVmZWMFLNxKR9UmTN2sj+PAWp
3bdMrFWZ49orsLNCVaT9Kks92nbFcULSa9SIbhZjyGAS4tyKJkbrPhvUWE79fNLZDbZa4AqWTr2I
iOs4iZjKpxpgbBs3SOwr1Lp5rnM/oPG8NSG4P+qXwEvahczlvQ6rwM8nO3RFDDc+6Xt9POIJe0ld
9Qr8MHezoDodxta+zPMBFsJQX5RZYs0TaVmqyEkJAaut3QLFKq2XQ1gLz0prtw4qxysEQ96A0eTb
RQwg9vay5NY6JbTxxs6aVB4Sj6VBdsKz8iqKeOJVU9p4XRSt2xRb85qCe1hl1kFIY8ZNgyhdNBrH
qXJGnXmmpsCe+qpYddsXW+hi9fPP3Ts0snXFej3fHeytpFdWnpfe7uDDAOc8raYBmJH99BS7Y6M9
dTPeWedlS4qV6W3pjaUNa7szj8KJLa2Wo8ntdFSuosLEroXDEbgyTJjdC94atDvR7s9iwOd5HHez
EqSb1dBVPFG7t4kdQH4RFG4oxOeB0myVR07g5rQvfB5ja1lgtMwqK1LQmVPO9ZCTJa8kUZDAhStY
Pq44CVUbj8E1oQXclu3pt6fZvdv9RAil7kTtPkytMl+B+Dl4dQCBKbSSMluMrNYKZTbgVfbHug75
suO9X2ZhpYoY5UtZ2fY6kG2o0khMp7HcZkwOLeaOVS+EJtMapkx0VlkoOhtEhGbWyDnEgTr306JE
bojq+DQKwtQfelx5RSgleOV01Q+wKAxBgy95GKZeFbfRDBgMsLm07PywH6lHmCk8ZBF6QTHSK5wl
yAtJid2Rd4XLM+T4GkcqM6N1YgJRAm/vc7dOYvssiSyfdeYL8BGzJKHUxzqqPjSZNQBLzP0yxbMR
ZeWJ3TjTuZUBeRBZ7kfTKGcWKugsQfD7NR3C476jn0FfuJ2qKVlmGbDUugpWrTVL67RY6owWilgF
uYxQvJJj2ypKJ33MaogPeQFLRZMVwAIjmn6ZYEESsSNUWnTVutzGWSI6xy/D6iIjpFpjVHEf9dUV
QXg46SdIpuxsrGdNm6M1A6kjYlV4hgYNuXpOl5Djk2XdBfFFIxumQnAZoBr51645nhJLrgyBBay2
snydI2BicRnWN+GoGxVZEtgltyBQRF36ifPwwgQOBwEgHmZGd+F1P+XfnBLid18XLhqqZin7wFmN
Xf+5TLJhzns+ncAUEZ7ATQ7JeBguGO6AY3Kx7pnF150qJY0vx6YA8STNP4EKA+leIcczwrrzJInl
PGnDr9Q047Iw5Gs68GidBF3iD6wuvaLR8WkTNPrUcnqignCovBaz1TiV47XFLOQleQfRMsWXFJrS
rkOrzpdW12auwaGCrJ6dD2PluCIppk51MTDWPBb4uNi+dDY5H3vauZFEiU+nBt9ozs6Tos8Wuh1O
6tEqzqUMTvsYpQvhNPU6HPqblKdmBbw8mCZ+Lrw8b+PLCvanHOuULaKwUBGkJpfjmBMVVxSt+oJ8
0qxiAGLSzXrqiGU0hI3qWYj9XMKqapefAmAjHixizrKmsVymnfFJVhWnRUlTRbKQLFk6uJo652Gf
2AurbiNIkdJmkdaYqf4a1SA8TISdMBOFZxjzWoUpNvOhC1ea5PksyoK7pkuKSzTYXpx3fD5GJFET
onDD0PS5q4ZkoZu5Ndhm2ebJ2ulss6Ywc6uazSzbucl0t4oi6ix5P9QzHuUfgwkllzxvPRRU9bov
IAW1M+0VHCZENzkW0LlwHYIqwxXc4UE1edCf0gH0EsGGCz0iOTN0qt2SJHRhT5DHI1pQr6mxo7AV
WeuArJtOjH5bFaEbtu19nDbRWTuIz0HmfOgkMJlhquZFP1YXFczcqAyzFQqNN7WTs0RRPSu6qHWz
cQJyRAIMOoT+4mjTXZZh6FtNsqqyPLyIx+I0cLLOB3kyhwQkc6Mp9ZzcWhdihKtzstgn04fJTuVM
xlk+13G6ArUUpJeGDyAoqNCMzZr0SbtWoHFWF1Rn5xooDXIDQYY5G+vSFa1TzKMht9eRNZ4Bn45n
8FBCsQys+ZS08sy2iw7W6tTyQz6eBsmEV1VKMpg2WM51I9kpZT1EmSof57YdrEjL8htq9Z+aDtkn
1ceysvR1O7ReAirHeRA1Cg9AGDObXtqhUwOrSomfE+SXeFAJB3beVKYCkt0nXubU2B9okHn1IO7C
LBvnU9+W6yGdPE6nGS4a6oFWOitCAdIaIzejzJpFRztIj0CBG9JYLgq77dyqyY+r5KbC8QnvgtAP
mz5YjdIVTbHOTFGuprReY1PbF6BZKlHD5FTF2DuQFZRSrvj2ZfdO6+OihCXZKi0OqdH27VAdQwoc
wOoYWauwixf92GWLWBajH9igJVnVIKmbWnnrjk4Lso1VWKs0Kr/lFhr92rbwKga9WMHWy9bXyRhk
CrXGWT281cXggKJQpqusXIq8t4MznKaON4mxAf4BvtY28awfkmlFJCTwTRZnfkr5uIpq4kW8jSHL
7YW7+2j3Mtbyw9CC1JE0ps8U0XhadRx3398mptRLu0tcO6P2aty+7N5hOkyQBzb997+bMdWeHaeZ
l6QiX5GqMavduxzycGD4JDErNoQO5Du5uzvQ6lC4ZoiZqrbEpWRdscIxk54NbXQPnwU76vLzMIO1
3w/r5AuEeebSRPInY3cn2L38HLD3p23HWar6KsZuFUIO+nNIyYHPhrk97Z8QNiDDkN0XH96iAiRb
GoWZ93P0ky/tPhQW61xwp9Tdv4Ld4T37YMdGASlwVLm7A1EZMNXggbs/f2BvxKGz/PwKGsBzdWPP
ii1bhEAYKkKG1A+MdibXYjRStYlif3e4JAJuey/hIuPqUofcXjLDGkjq4IUHul2BeDp8/1tsPxzq
AKS7IDV+MY6QvLEs6zzWtbCKjtZVmotrJjPj4u0MAL+6lSD5+NSMxvZhipsVlDXgQFhBgh9Ug5kJ
nF7JZlplwVDOLSeLxnVaVyAKQGEBJIDCrGJifxnyaVl1/V2UmX6GI5eFwUmLi1We8VQBsYAFcqQY
QoajFcwipVPg6bS7IUmmVZUUV1rzb5EpziQtvdCR5waFG2YSo1CXnIIS+61qvbrT5+XQ2mpoNfcK
ppeQdn/qdJEpKBW4KHO+stoatoJPo+zK2rQIrn/ioRtPxcIqh9skyxzQPobBi6yWuDwU8OvNeOIY
61vAgABLdJX35CZO+uuoHAu/xeJ8V0HIAw0Kb9rfOj31QqhguQwXHytyLwZQcqnozjK7W+Bs2dmg
ANlVH3tR1NyT3HIjZ1jzKFlnVjjHKPyCt9dsQbmidlx4OvWa0zgAghjBr/VeA/wvbofZ0BrqhmF+
ZSX5uh+k22SZSkquckrOMG0/aBDDIhDT0/JDN9JLaupEGULmjbbuavifj3iy1me4HK4Emm4S0w0L
RPJIVdIcN1W9KKxqlQJ3S5IgWRVNEC4yOV4WIetOu+AbNyPQojLRbtRDghzUtaqZc1KGTupp1gDv
TB2ieFCpikyR6hFkAzK9GRwRqrKfZmJdAdlyi0RIT4IOIcvJcTnEJJfEQP9Dq7xsypsxGftvGFJT
KKQlwvkyWv2sHIIlaoPTkvYL2cmTJi8hTDpben5qi/iaIGkrbuQVH7x4PCkpcfOmOykFXTA9erL5
0vU1AXnTuu1leZx0KJmbkHwo4g8Fjj8OQVSBCNs6c1HEa6utM1/2fQzsVV/Cg1wDT7Diq3EyMLmW
fgeBZO7EDnfH1tGzvmR0BrOnVz0uEZxGjl4AxaRtycttCyhCZI6JFCnosHAQeKEQaEYMEPlwm8gw
YwKvzO4qqx/cCXfGrRdOSiSQ6BxKDkkdqCmGG1j0OehPI+SCkKmvRCfd8VJa2naLSdzxNj0jnDQu
HoLEDcoMJmNwgaugUFmehC5IitewjWn0OQ1utOHz3K4/QFK2hFyCqawD7IgtjQoJPdcOXHAx0Bg8
fVqbKL03epZEyZVJ5TfR26X/f9k70+XGcS0JPxEnuBP8MxEDcBO1WZZkW/7DsF02SIIbuJNPPylX
dd9e7vTMA0xEt8J2WZbEBTgn80tgrJvYFUVGjVVgPHD11041bGp2s7eKJmcmFFWmFxVbHVvSXDVn
z4F+rz/XRQtRsnQgBBUZHInOHqg6y4ZiSBGRaIqSwn+azYHQZpXbycFxc7l4WVx1M8wZg1DU0BWH
oKkUy5ur1wKTXKDf77XGLtG0xI2lHe7/J/mSsQKlKwROwxc95lfFai+44DHS2CkurbYfqRiI19aQ
7GQBlaFdMTnWVYZCaE7ZrBopy3Kb1enKITHUXjY1A9wbe2atzg8lrALMZo6DCoHvjIkutlt56qLo
fsExcxdTBaH41kHu2Xa1SIOVGAs+bTt7tehc2LeT3xLx0kIe8Y2ytZjRynNSOBVrzeIouhVyk/JS
zg4Mqgn3le1AsLNf9dpN8H5xILV8hP9llQd0K3C1kvNoLq+d5X600ENwNrRXEvJ21v2kTGi+zp89
fMhWiMfMrX1nqghLbH69G9JwuyTt+rQPiV2E7SQz3y5lTR2xjGySZGZJgpJeE+tMHavM2TLlG4Ok
mVeVpUnd/v7xeyfziESl3hoWlDwnLGSCjtlEPzgbNl7QMlhnqQ+9okz+aMsPXaZdmOsL96W66WCk
tUWJS1A34fmZXyNBNyytrTUqx/ku2Pf3O7IaNlVRc08fMptVSUpTV/nQ03wnivqjvevp+pjncD/a
ersnLmfW6Ca0MZQsdOzInftmk+jLh8Qd1EJ2VjTtacwg3fRLdkvmr1lZGiYqw+vq9jBpsHcVSN8C
F50K6VS1vwQkg6BpYB1AkWF9UUWptVYROqeWlWhm5jom9cLWtBSBCQ2WDpl1y7Aql5eLD6PQC98q
ViiCeeMwl0+ntSUfAmNoo1hXR2jbcsXdgMUij0o5zv6gmW99N2QU93fL+g7vqahx0BUjY0llH3NR
DsyuOpeSufdwt+Po2yRjqCBy+X0qzAuMtYYlbltioFpwQSRqG5Su8khwW9Ky6TXWjyMu+8QNZ8MV
Xq9EhfLZFrKAbgBnZ7CUGZMoxz0wyydRHIvaXb1lnXTacmYYjb4fBjnTuXF8MRxUtZJ+Myx+ZQx7
V10w8OUokuSK4kAvOJI8MPx/cTC/aIWfQMdH3SxtxtNfG679/u1/XuoS/30/518/vO/X9q/vsODP
z43e/vG3sFrpHTru/vpL93fz+9/Cm/n17u4kzJ+++RuW8xuY8hfw5ue+cf/DP/4fqZz78kbfh+rn
Dml/o3L+bd7qG8/5+cxfeI6jYpl/jWj2fZ8SQPS/0Bzsr4RwCrCsnxmib+jqNzTH+g+shaFB8/jX
jlm/0BysYobqDiuYYEuAn4ti/b5v3p/OJFCkf8Oh3BmfP3EoWI8GfwnLCGHNwDvLD/DrjySHqaDz
kAQwicu7UGT2HlWmTzJfucpdETk2JstAOnGi+zXs+0v/Zn7wS/9kQoipvMUNkyVAZeEoz+gPhyTU
bKpVYeMyq82oGrm5VyoeJo70KmCdVJsmeSzC0tOD6s3IKUoLzAhl4qVX7QdMCc/ZuLD+6R/Oyb/5
jBpIqr9/Rth54NuwjYLt/oW1aTEWaXpJVmgUztOgaY/psIaSGA/5ZH4M7fClYLCkjchuVqY9/vOL
m+79CP4RfrofYSyDjpWaTeDElvGXV6/vxXvODUw0V3faql/1Y3s0wY289kH5lSa0Sujw5ZzNR1Qo
5jZ1mTgrAdnDJHHYepSNb560dq/tZKy/lYd1I04C5fgha+l0GhrW+dlhecOQDM/LOjt5uOZeHc0f
9VO6Mx7UsCGf3LJtX3HXJ/EpJt9+MG+dN9UUxsyK5+zhra0Opfdh9FVey+vYMcUAIkBLx4dOZqwU
TZgGC1kyntNuV+6mQP0x09GIeoeCtqocTwHQ4rVnedAE07ZdSGLDK1/rq6bS9CO/4OME83P1tYbK
45oF2T6JUJQInY5vnETTbjjmvkqC/HOJSm/w1sXPwJs09Evfyo71Lqe5slE57d7XiQ4OVbzyvXNQ
w3jKpn0diVfqfnslJS0wNek+1GR+qWvqXpMuLPLT8rDCv93DWmzJpT6JT27SuaSQmy9WuD4CEaue
y+miTrTOPRwOvlteqjc7mFDlZdT6ysEo7W17M2qx4H6VozmIRhJMEw6Ihx4S0hXoGXt5gTRgGPsV
rU+h+ZV6MtVgGahzal+nrf1ePyTHvj7o58mgxKBjHWUwqnvmPmahcijj6cDjcY34g71FgbrAWmFo
U5q3IpaEQjBMT7VnfOU+D/QhKFsoS3R673MfsmQqgC54FkteoGo19UN26dM94J3FcyaGkjb3e7/a
riGgGN/smJtDK6PWTfuRwMil9n596dCAeeUxYcVrutf3Bseh7RoP3uWq0dKCwUfz0NnNGhTYcNmS
Zxdmu+kttVd8tqcCU9MBgpB5VG/66FuPHA4HkCWKObTW2aQx9zLiSOQgW5jj7OC36lH+NmwwoR/1
R5jU5Mrf7cPQbXuFZs/JlZzWjOLSbtjYe4NFjY19KI/TRu390tg5JzQaChCvqHqfgqpheSSj4gV6
eE7dCJphvncf3CdgWfUAzobNfs9K3B20+BzhO9Nhq+eXvGbyWG/sY1cEq0XVgaI5dEQ8vUDKdE5m
56FzB1eVeIXfv9lR5hWSar4LAsTvFFYH7smKIdene8jrNpinaaP5sFztj5ZBc9IjO6h8GDE5hZWq
3DnEMN8vUdJEcHwhaRzKkg2bdC9ypkGBuhqw1VQ2jqh12WBDTgbaQ7UfxTX1i8i4CTjXoU6XaH5A
Q2BDAGbWJr/2r4sXLVF6NVWmAIqB0np0eg8KtXVJ3rovpYvhz+r7cdwszxDhfHQ97gmu5jxTJVza
jZrROZw563RKjsZwdU/jvr+lMaQC57Y8qs+qBxzIpOqjdoSr+M/jI6a/P4+OdxjZxLIA92ySgcVq
/jz/6MVKrMnWZdTx3qvcNdRL55lkHbIQ/8Qs/m0Qvr+M5d73a8Fkh71B//wybavAAk00GVnadLm/
BJSbzcLnz7UDs7GUPTgsiSDQP70mIIi/za6AJLF0BZZ8wWYXAHSBvf9xdjW4NGFddV2kKeUzPM/E
t+Yqj5oZtlxlG8qrBvugcIsgaZ5y7pqeRt5qY6rA9nRsdBR7YzbLpU6SMVqJjlutqNdgsCoY+Ya6
E8N8nAEXMknaLtCMxWKZmpk+mXUStLrWBOsKFkTI7tDPGDIKqOJubW5Vo8iP1WrInQmCwzNyJxY2
WJ6ue9KbwWK2k8EWVgeXFVWt+AZZH6GAJAGuckfhS6Qb0CVIfe0tZzhzq9P3blFtZd6MXikcBboE
bzZu3+1moDnhwjGRJWpzc8d6w61jwUsnKKyPgU9MVkMRtDbgzhlGcV0GtewhogotNNR14wzVGtgi
h2hetaFiJwOb2pY1aMjv4CjujWp8yCp8BJz2HsMBAf7TBbLVlLhWS0j2qfusN63ite4KC7LNvoa2
Fwd9ajua1epZ2Im5z0ZpwnOHLFnrOqg4S4kFWSJLtie7yKDuLmUwZxIltlUZeJPkS7+kWoIxtUpn
D5dcAqumrz2La3fbYzVDU4KSnNUqUHQBzzdXnX3fOfvcXCvPUSdMfI55hK21hLZivk/ubB7c3jcL
0DAQRYtoBPNJ1d7qNqLT4LfmD9DIPlwwOHFlrRdLf+N4v2D8oGfUZhJZYBNgpOjHfOz3qWKVrK+h
luiZ/YTGaIUThYkiQZNQ2CgSxg41GqQjutr22Vr5GUgMy4UGiSeNlMV60OYfcrYe10YxAPotz7Pd
PDUzdlc+Dmpa+t3cPc5pdc4TftGz7kdO0NauuIBXEySj1T3fvzYnOKAZ8VcwFIFVGh6fV82zVAUf
EYjHiCmhgogPXQQ6nKl7pl4OfpnnBkOnfkgb6wqxfa8o6sAg1quU6HGd10qoFKYS3W2PHFITM4Ta
QZWenqoGICWZajbD4AiU+XPBpa4qxWVu9B8JJP5pqVoMfAJ2jAgVMSxg74YWE4X9AASM0wUzQ38Y
cQYWSLgFjk6x7rWl8ZqGB8N0bkyAtGCFCSByOCaeuaRQdwbvfs7URAnm4tMtOICbAcqg5U2V4wOF
YD2RkflgNxVmUJCGzsqqWkKakx5BT2lpCZ1mB+ryZmgzVk7oN7VXtOLMaVUqUHhV1meevq3zeR0t
z5jHK+mmnWukG+KogdlkzBEr7YB5dijRoLrY29Jp7a3BuRlmZXlcUgskJE8c3Qc/gEmjHYxdogwE
sphzWMF/1cu0sXozKWhjjd5SaXKjgwOK8nKIOpGYd2JuHraVbB8BESehWXPuzSIHz2qlWsy7VYtB
uano/knnkVHn0TKOsTZ0gKGSGWBdU/lYIyGLFwhcTgcP5/vBXnQ9LrIWNZvu9mkoe/KQ9GPFoDl1
Xq51LTUXwIlTqortDGsuduy3XCQoWr9/lJHnaiyruM7KYvv9Eyt1xc+vRv0Dd0S+Xa3Kgs6sqayU
JmCE1iho2hcYPme3SOJ00D8l15VA18fMf4CSBeXouD52EyQ1hhKgiYjX7euTW9IsBAGIkjG56dc1
0m9543deuy/2814DfEm7bScYDBr3YQW/1zFxW8649+XurnF9taHmj6gQdsaB3Gh9SglVbxDLzWP6
1u3MYN5DWE8O9Xu5RcmuUnjG+gvOkf1Ctt05jUwvg+IL14McnSaEN4yRvtS80sSBYmrvTabXdsw5
qA8u9COUpxD47RjlLDi6tKDE2WgncD2cqiZtb1oH8mKnYUwwPQcFIrNzar2TB/KDbORnNt7S1RO5
B53THPDE8UsavvU07XSgSAtVXFYJVD1M9F5xcEPnqb6gkOcPhM5PTuiE6hEqENA7TGIwBU/GF5CJ
PAQC976+5it1Qtn5tY5Kmy6YmzDl2V6/7SNNolUJxq0+xzWPixEDKFzH/ODUXmuFNrAp4XPgHlM0
kwAcnj75RrfVzI0FoQx3W7+FYgcfdYRQ5lsq9HjaAUiVfjbThtzrc8Wf7AdLYzM+3klibNqW/uRn
JEgVCpbOhrEIVbBis/RAIvPG589FHzYe0BByIHjnBopQgFDtiw5sRguqiUGEgpRaAARPqXXUY5Jt
8LCv8PE6qoAkJgGR1PamFxxjgftrCXuVtkak43jYu3kI9InlYF9Gf1Fo39PMz041jhaqy08rgVi5
bd8Bb+P0QDqcfbBLM4bxo2vHAugPaI3qcRqB1t2UA4Yw92BZsX1TGn+McFmUygaH2IGmxM+gLX+M
cGaEj5asb+J2TClUqRU1I7k4h6ql4HsIQhA/LF85rU/JEf1Td2tLdO2P/QXcBl6bv6L0fal2zWb8
gZ6s6pj5aQTZwd6XbwOwa4P2z9M1A+gAEf2A20b4fR2RCeoZq69N0J5TtFo9JTfcAcY7RE0990aN
AQF1AWDiAr9K7puedRBXC6Xq6ukgZnLfbfzEa59Hh/IJNjXtY7xfddjr+b2NQwml+HNPHZVeWsGk
pICs5FVL6cI3+Jj40+MIU+ulBuFHKCE7bnmZ8HPBcBAdNJIH0TJrp0nf2SYxQQdK0NfgTAX4G1J4
OEHQnJOnQTzxNSxtZouwGLbKu1n52SPXomFllhtKFGIH97iUPrzSct7Pm3GHOErNA1y5gF9gqobt
dhDBHPex2OccSR5a/IC5nr+o7q7YJVWE3tYGOYZiu9rU7whKJOjmaIrahFPnBdfVsjKI6+PAQGkq
kY4xY3gH3RBVcIl2aVRBOiaeeClCpD5QDKABA8/8lDVUHPswKZkyeQDPO4iyKUNmRCFsAg6MnsH2
p51EQ155697FVYMWFbqAX7y2ChoXNlssPaEjr2IhLoiOKNS9EDgvzzAPjDkkDOQL0160QA/taxFC
zLnByFkxfWyKfRYY1wq6gu/strXmgxor/flBqlQ+FCf0M7c+yDdZxsy9wDDGvcYDB+CAsqawxg4m
/u74YobkFZ/hhE6XQA+OxxC0L2/wqWGsr767qWtvPnKNLS1TnaCqA/WQwOmiPbtLuw2bPLTl/WN3
VG5ya50HfPNCTrBjXtNNt00gpKBMOCWz7w5ottk8nvMlICHcimQDbuRd90sIs7R/gJOn7UBYHfih
/VgNugC52sOuc48wFk2UW9fmHbbLHiOseTEO2VVseWTqMTdiE6TDQvWFLmpUiF3Tbxr1wT6Ze+dc
P5V3Io9mlVdxL8FVZ0XtD7QGKQSVdgOit4vXI1q6A2YYSCHoEbP3HlSsDvPGT+8RBc8ZWIHwUek1
SYzjXnrmi9zCamlMv33RDN8wcBmQg9WzVgscJRyTKFWiWYOxRhN4JwaSRyd13tXmRofB5CChB5s+
qPaQVaYaxcIOXaX2o5PvqCpc6dX9zjylF4WChtMCctJD96ylnixoDZBNZboANMFAxA603aTI8Ax0
3mURcFbiHuQBORXVPEibabgrv8bWA5tkUP68fpSH72HO9HlcvkJdmUCuvpY8Qlnk+stDGYKgOPEs
NrT3VEF08MSnffYKd3gqtmsb9ymQ8y2BkVTYewz+wxJzsU2my6DhSle+6ChD4vh1/oDxx0V2qXAv
Ih7Pi59+aM+K66EjmPbFDQqE8aIdIYCMBtWOxWYN5EnraY567sRfMS9hMDCMN3cMhv14rB8zhAk/
+oB3rHxWVQYH1laZiwMAGBdTGcZHjlaQU1vz4dg2V05QhTNhhS7mljrApKJhtLvlr73DxBEI3HKa
X5LkrGRQw1i/MXDF5rpngaLz14EmrzAMhKCV5jfv8lq/1skOdmv2mD+QZutakRXlt3vhqQTZ21xT
s6Bj5rUaFXF+XI1oxUTxrEUAGEMgNyVNIYhEathv0J4O+0x4aRtKPRg+AQ31FcWwidwIXJnhRs7q
ekjOVQRj7jZ89ohZoAq4gM8DLWG0IF0oP6h+eYWvljzUJ5Pxx2ZXrky82aBmv4xgeG2gb3wtcfmm
G6cyYx2auhWHfdxOEy5pWpwx52UnOLAPoxpaAA7izF9ezcGTV4zqRolhEpnJWB7Etj2DkMEsYkTk
yYZMWVL3CEHpDWG0T3yjWeHENzN0Zkisc5jkoCj9AnDXRYd6ubUem3tqLEiLU/lprKhi/fLTgt0v
Tqu7FWBhfcRQDecAf/gOR24STIuL+gpgFK3C+7iqaE7gBfKX1UY0U2CCggveBXeXM0NjO5kY6Sad
iaH1CpRAMmvRqPtOM2HShWmIDCM19wsa9JeqYsm+Nb669qNNvfYBn2nBHDWyZMM/UcNURwTcshNw
qwQxQlQJsdP7besjCNrc8gE1LjU/E5zGKrYE2g86XCdQghlNL+Nu/OF8TK9AaOBVr+/yE12j23l1
y5IvMIIzJpoJPTPYYmo98xk2NWYhpoVOvO4Xr9yVYYnq0pvAKx4Eyoy2AY6GsGqgjV4D0I/KQ+av
SFbAeP+hblAiZiHyPnxr7mUEwQ/DC9K3h+JWbXKAdKx7H8BHQ9a8yG3dsWKimCmOJJQHQrZqOH+O
n+SAq1LhrLys+3RffbgXfuz3CHSZ7+4me2p3I64CZI+e5iVYqi9tfVgsilAjWq8l31Q1zdpg/nBI
2MCmcNHKUIBVS6l03pyVyAcQrjNzXtTtCj8UIoS0eHzP46XYdGE78ULbzt//oKn9fix7JVS7BZGy
ArMtuDBt+/3w/XvfX30/zZmQLKuEAF1YD9rWnZFO/fnbtbM2cbI8FLyPpjJPTx14bW7NhoftHGiW
YpzpJVg0oiLa6Og4Xo3B57BsgOHnc4langDkyI/IwOLGLruRlY2WeZYjTpmbbhEAx3tzeyi3ZqkG
o4IZZHVUlyaVNL1eNADfR1FCP9IxeMBhBYmPikpx+iBZVL9zSItsogoxCiAQ1ZKU+33e3zRhp8gW
dtNZK1OkPKsikDoUdhVoLeuxSJ4nk3xGJ9yeu84gHhDuNz01MXEpjccXAyQ4sk68LXQPS7u2/lS0
EM31pAyMbE6fsiywpGkyJXe0IOPIvI1G0gbSAgQlK0yFtaz7R4nqCKlUz70nPtuZo1mbTbRr3bQ1
76RRI1YIKWTapnlxUhIJql/Vkn3aGTfbBDq8YnzIB5FuKmCzIL3zx6aeYtI4WweTU5LK7WiongZK
EPUjKuQJYEeRJa+mIbq41yuI9TPa5xzjX7daQSGCiddtrDv1RvAt+uuHvlELTzdXSOIg3H3kG9CJ
LCgqyt7c8Mm9pqWTMsTdgnQkcefwXdLML7ao9M04ISdZ9vZDgiDf0LZx4mqfZgNG0RrJ7I9Lnodq
kmH+VcJ8MIsbtmhDASBAp6ykUZCA7VtfSebHlZ/KqrJeyuGlU5Cjn9X+Vg0r5OXJy/LkIq0vTUEA
yuDF05gWmFelmKGpuV+ycrZah/yxoiRQTiq8h3IBajqb/qQTEP7l+qz0ZIz6GRSZVNMvBBIhI6Eb
IsD+QSqlUQItTw7rVWJtlmjIFYDBCoH2bcPEtvn0vNxfTNfRnWoL013Qm/NcWABCXN9O+wB0kQIU
RFeB2euRClCMZoYLttasAQsAh2317bA+T1J5Hqv0gEy9PyJjSduxfu57NGPfzy1z60slG6Ehot1M
6N+hp2XOjJa/IMfCViVtF/XSq+ZLBWB6kL49IIKH8l5i1llW9wmjckoHwvEOnA8t6Z5ra4oBGuRe
U6FENer+WkmlwORjoNae3HegJlqWvJs2SuNsHLZOjYK5KeEgmLR2zZtbaC/tAMVRgHHr+mxiYlp2
9TgEvEHLoKewUHKZOX5WFEjGl3zzmCKxQOsFHZ1IZVhrGZqZTqW6dE7u4jwpOQi30WlRT2PlgmZ6
z2fMNKRKwsWFHlT2Gyvr41YfKhg9owU24CrtGhSjgSGlUNEtpx1ImzRb/b40Fl8ueo8MiLSpW2V2
PGqYABwOFtlMQ8cIR/SleT+qTFPUE6JEQde5PQOsjBz5m2VqFdQnR/ik7zd6YYjQ6BrMi1gFixkj
dAuFG9Wmk1D0MjiIGCJ9Y8GKAG0yeKoBv40PzZG41Smb2qsmESIcnYXQpdNoqvWP7gT+TarTtTR7
ALq6jU7GWWyqd7Atkp7lUw07WXV41CyQYG0laLT6ZODQ4urUq6g1UdJarYnVJsTwnNcF6hEQxhRj
eLlz5ROS5B36/vzm9C7sK4TyD2ZVspyTyzjlu9XuvEQ3RUAqNaxr9NLzmOq+pSgLWJNFP2KBCQAp
9RjYLnIhhWMw4YJkMsV8zomEpFC4b7JA51qn5RVgIUVuBVWla7TIviGibwp5aCAz9H3ymdqmZ4zD
M6JISEIvJhYBKHLAqAuMNXAkcTfGpNNf0xmFbNPfVHvLteYAXyNqHIkLoO8+3RnGfdl5aidR4Ff7
ejGgzZR8zx5rYgH1kWfVJYe5acNxsuG09eqEaFL7oykQe1HfOAfFBFVeoSRbgd90BcQmp7gJJegE
3N/WSvdFPQLHXJFr4GhxltubvbgLsyQK+y6VrBqhkxrIMvYDVJEWaQ64rtNjRioUHgjTqwBarMIq
I0PC9p3rga1ACnmbl0ExLJhYRYNwzrrp7TFO8lbd1i0i3blaPM5jfxubHHnREogU1zmaZdREZTWe
sGTG2zwO/pIaRz5WW6ATR5CbHGdjADqfo5XEQh9EcWYEflKbYe/RDniu3kYI2YVIrhkwzrAWA4A7
x6uRrK/nCT9qIKu107gtUn5VQT12NXJ8naWFciqwkskEKlwd9bDDaEZtIiB3jMZBW/WnYlzsMDPF
QFdEDaxqfVutbKuBrN7kqnYqCWrQokcacS7QRNv9eTag4CaTcxpwnTKs4MChiyKE2wmPDAX6Jnit
3ERbNTpW2CVNIKThJVkTGYYSZg2EPqNAXCFD1Msomu1IsrOCz/+UQTwXtXgRjkgxE6eoFjGRaZUh
4LYh0GeO6lZFZh6ZOKwVMeYGxqnWzALk4VLqADZGAhWx0kwZ6k2eo+9Ayvqer8+CpBrHowCKNebE
8eyJjzglrpeukxYY8HUYIgZ3Zh6tob28mcLN2TSXBasbsVlVLSprsjHzfvCxSAZWtxiEgDhue/Y6
exOIDW9KF4YQBbKIKs6/nayBkaIvA1BusyRXHhazLzdWY+ZeSyq07GUdyNqpwnzSvyY5QsZFjnG6
jIpq+cS2mVxytA7dsO90IHXDmPqrWUUL6c8dsstU6dtNMpCocED3Oq11mkpMuc06bLLZPSAuWbMs
cXaNnShIv2GygWmF3VnPcgE7KjvrWZ8bi6mivIlEvU5tuoTYSgVGnfvsqBxC3zgHljElLHM7kMrc
fjHJCtUhVzxLMwRMmsqhmukEON1TUGs6ciHcorYNTYDcNWtLLx5XRdmmzXpuBRwIDOyW6WsNbuPS
nC6kulPLRPsxlEO7N/MOa8gsSDOZjQzGpH/kHeLhzrutZ6rXVXbMy+Urx3oqAbGRCE9whIAw+8MM
fU1TULFlZqozu1uYnHFXO/LDkRIzm41LIu2QNOnnzvZEoJVCMn2sNFbp2jVRB4SnBzQKJuiIOkGi
pMizsyjzIYBBM1CsPB65ElY2YujAwYOswMIqMxyNZYKuwXtnrxuoDDCw7R11XujgnpKkq1m/rGuY
VeNxNAKF6PDlU4DEa1uZcVdOZvz91V++nYt62aQ1Glcp3jM4Q75mSCueSPrHh++fkXZx/UzlrzxP
yvj7QY64AzBgaX7ZoGpLNP2m3tMmnV19WLXaBa5wdW9UFRUBMN7HVjpC4Us5mlINjWxOjMqbR8UH
VAVNs0Dnxps+HjlHkhGqk1UMdxG3+PUwLM1JKQ0nWF3Fjrt8AXqqW7UT66lh/3yoKvAn/c3VZidW
fn/IgBeYqyU3eYcEQnF/KBEcii059IFjqY/lRKCKGVb1oCaTHo6DJXaFFGb47Xb/PyT4vyzdhYVv
4er/zgX8jRH8r1b8afu/Ox748zm/Ld71vdU1trnUv5eiBif2OyGInUdszXZtbAyDRU1+rmX4ixA0
bGzyA7rg15Yl34vz/rZ4l4H9fbBHkwtG0HEJwerKv2GQD//74l3AXu+Uwh8INk3Dn1OxrS0YDexe
Y9nYnuuPFIPMpG42+gCrpSAQekvT9TjWAkL2/6kwnWwz6BmHt2J+GCscPmYbmr2x3fbmzFL1h7HL
Im4vZ2KXt+6/2Tuv7biVZcv+Sv8A7kgk/Gt5Sysa8QVDoiR4JLz7+jsB7iNq7z63T/d7v2AAKBRZ
ZAGZkRFrzfDSkBGehaZSJSk1LXjydOOqKH0ejakdttIgAA1xw7sBNbFx2MYSC03seyY5bzAHYzzs
PS3ehohziiBxccuQgLWwsW5CF9urlmkYJHD9UtRjUI1mMlWif5+11bGoLyKPcMNkAi+jE1srrMdk
LZTzK+kM+7EmNO+lieoZ8Exq+XgzG3/DTFYgORhxgw6ChB9Jc76WYW0LmxTOGN6ZuSePqdhWSfZ2
rIrwqSgm++yW7rhpy564czJvMldNd3EUY+yoJ4bf+9Dumwuro2klHBb2SiXeQaUnqDAkwkEK3E0W
i6HeKxAlxMOtpW4hrIF7iVvygyLTKZrbHsZSf8BXqX7mlvPTdwzy7pV69ViArrI+x7synRk2ydyr
XKwF1rvVjd5BSFDtqfB8eYZhca2BRtkyNqBBjc+A0h4zzTZQnIcv3lTG1FUSc0fGJOdrbard1P/y
0+G2qfy7lGrsBje92JsdFbSoK5DXZdkhaSPzbDMCWqXwbtFG1qjwi1WPJWnVmfqLr5Jo2+RIuf3E
3/lBhADELne+1e2yUlM70yPdp3rrCnya6lmwjz331Cmj3BUh1gWsij4ZxiHY6wkVCoTQ9sYdiRUC
y/tSWLmFNL6q9hH56sAu4sPU529KJA+qrmDWFG+VSzmghDR142sYQ+pGTJvJq6Lj6NU3MihPXpyY
a9uGVAfG6a3UmK6K4KlG/JZTjwry97ikpBAODyyLcneMD23OdAcG5S10WXOntr7uM1RgGPJu+zY4
jnahHxrbfRWVRYqvwhvdePoPrYyevHrre8WXKnXJ46VE3pD6vplDzAIfYwXkiWFdWuqb05EKwDdM
RdWlqBhpmnPIAnnFMU/RefL9s4g3SeEnW5ngm3DAhZHKMr+KIvo5yYr1EW7wlVGYu56MJeizLE2L
TTyRsotHwFJ9FnyjcG8dE/9OiwMqINn4GhsSSxUqM0l9mWzMCr+X9+Bk3cHQflpTKB7qwXrvotTc
J3lwiPP6hx+GVJfSMeQfKu/r3n1MQ4zxzyp2i13Op2ZdTSwpUspJCC+qxFgj2dBrL9poTok/JInP
ndk3ayOmmOOH7wnkPQx6LuNHQWJGGm9mbMXbzu/Bt3n2Tke5AvxprhCj0ywbEpj5g7L7bg9Cx2aq
i57DNt7kiAFgJ1DskOlzIcyvxEHrkIoxpJeVV5DZFtte9Vf+JtUnVz1yH2KeuIZKoYX1ya/QDUpr
1iZ4Olq5rsUKD3ZKJgbkG+3YpWgFNW9rImjCuhsfBhOG28ACVuJXBl6TvUvWkqjMsrvSadwtflCc
7mG3CWR/DTxqKVmOMSMrZ3TNHP73ef9LM1jjaGn51UJ1gwZza2hVfHI1861Ow/DGrAhXv5b2QLZi
CO0T3q610UTtIRpGsrSN9ctvE3cl08E/Bw9ugcAj8UvtkToU/LgfaR67O/Q25hb9BI9Og+M+MMOt
IFRae6I7Zn56knnVbFlEvGIQy0/MAdzmpuuuVIePJpqcr30+PgyDgSkwjftjEeSrGL7ANXa1nL+m
qjcGN6jRDddANrNHyIvWYLX8gxMqNKUTC2G7Q64gTWr0WTS89aOWbIRVpSvN+W5G18qqfiRWT82G
IsfkFDlsjDTbVaHU93xrA/ykXdbGtwZx1G5MKMvYQV1tMpYHBzdh8V0L7xiTzMIaOUIUCnAcwlq5
NNPIgiLxDwnoN0qwanCSdYAkWgXuHbIphNGpwMWXSBcTENn3ou22mu2557YPHmSjtE2daJjnfLkW
1qYrtCsMrGljRBHUOixUQaHbJwffB36lOt0PFneGGi6ZX19Dcs5kycNi46ZVtBuMWNs347ilybLJ
DU05Sw8V6c0+DHZNmT1DOhNMZsO6Cetoa/i9QWnSxg8/UQhSEb8BXsFOZpIFsJ7Kw5Arpljhiq3X
5LfdUHzF3ulCjWpuhlKV26EeXrU2FcehfdUaSvipC19CzV5JgRWuCEkyW+R8wfwQsQbmmcGAQTk3
jHUk+73lo8CrbUY8b6VgDuyJVL0t9AHUIIb17KrguQQcsS07ZHexlQUbCAVQK3xV7KLRJQXQ3sAz
M/Z9mgTUEnDJyiD5VkT9U6wqTPqQOdDYb/D8BdQPt53RH/Igbg8wwsxdk1sUz7oDtn7UM0N5m3cT
Zh+P2iq0CTNHpa00ZkQ7OpEuPlQ5m6SIDn3UR5tB9547O3yKPBiGFpVW29sLk5qoW3SXKo74qG3A
NzvBSJKGhXyZYdfxmVU7i+V9Jy3+O2m37cvnEq3ZxvY9LHwTFxZAPNek1vWVL095gvQnl7d2w2ck
B6/wIkbaIerMTcci82pTCkkRMt2Pmf0WlOiqK8B+U6R7ZyvoN4NCw1OJce1XPMhKkBMs2vDqx/Yl
Ipd8qS1gqEIdClyxmz4qIW1tsliec9/B9liYvzyD1Kc+7lQY1k9hWZ2KQDHmklEcek9tWthsGzIz
t3Lq0ita/ZxST0YR4upTEdSjFroDUZOr+IdGrYdnwv/pNS/kVc11ZaliLWYyV2Os/SHNjjrcm63m
jHfWbTty4yV6+WYLZBVazwTdayMp0ryHdlaAZIR7lLRJtJfccJCvKsYW2Jk8iJtUtK+dRhFoTIu9
3ab2Znp1BMpmZWYX4bt31NfqczpTVPrBDM7429/0uCyoRDhEQH3yJdYQJgHASjdt4OP/F8I7xfwD
HR/llxPUPuzX+nXSDLI9JmtLfYi58kuZdOFOZD9lSRowHq296uqj36fkKzKoKwUzKc5OwXjEYEXr
u/jgIExF6ntPZ5mBPBaRYGSOL2NklAAMmwElKeVvUdbaKhfgLXnCRpa1Erwf/kG/1X38rm6ykSGl
aK8cjlNvRdu4QRBjKh9d34RgfgKqMdEw90gU2K469zgYfOvJqHGLYghcdQgqvS5qL0U9RZvG0qk6
honc4Io9ABj01plRdCvdCJGmheSbVYX2l6yfWQ5bRxnjJnDshjuSGzTN/ReJd2Fqv3QDBQW/7sU1
paobxs6uy2O1MQP5ajn4UHLSGa5bDx8xV6JFm7F3+VfHNXetf6q1GLkkpnFWtocMdVNhOGD2bKbA
UUAQAms5bCsEQLputsRLBlCEFv2XX1C7CG+9vsPo1ox8pFI8TGlxaPzqIYwMsoUTAoG4njYlX0JV
N8dWN17qFuSMHhfFLs6BYCL7JpQA86l1pbPpW687pI21tzBfbWy+zDVwWqQDVD6O2LS2yfSaErvs
sTE2GzlU3dWZnDdQQt9bPyg3VR58j6Z2KzuohXrs5vshyZndUoCybUBJmiXHOpPdLx3SErieGqsn
lF8UbY69NctwDttgPNWEmiDvvnaqN276X71RfBtDmzSVcc0kijAAp/GKPMZriaSlTRpzQ0LsVKTI
CExUboSI7qlU+M/lqq7iYlf3hXOUeo+It20FGbLpwSkx1KcZMBLDUSerHr4kXdFuhqLEGd8gUKoG
12DVUXrrSnSUsJzkAaOsvbK0+HFykJXGTTOikSIEz2T8LRICcu8cbqIbTRwPCCsoicEuxTo/Oj9c
J0Bc1yKI0HKeEwr9eJVh23Rnlf2YsIlSsipIy1LBZeUqvszqUsRHlcqrXaTqd2KlNyK9fKC2r5TZ
bj3b3ViJQMA3tlCWBngJMtBX4H/8VWMjlkXPTLbfxg8NCAoezMrPwDgKli0bJxovwSiOsd7a19ZX
M07Yf5/sXlEMNvAJ5QZmHSQadb1LG1eDc5OqlYHNuiPNBhZmPYYIZ7K0uTUBoVlT5zLENWgtlHZO
eACPlSFvw9YirxY3L24Yomjr4resRh8Va8XVmHDhZyAnVqR4u03d9ueYifG+HeOrFnrtcXBwSAVu
T+YIca9RTYeqQBBppI+wOPGM6Fc3JMPeeR1ycuVt00TcBvVOwE3em359ye2CZUxluFThsB+N1cWP
/KOWiGjvlsZz4FBpKdte7e2UPC9zKHVOXBvd2Za3XUAsEQh5MvLBXgeVQD0BNTSwtHdD7UVDKJvX
nbmtk6zYKm7knemjstNmG6D2Pe5x0pALoM6omOEsg5iExY6+bZ0QwpcITiZ18HDTjOHJTRexZTmL
yrjFpB5SuyEQWycIUd26nDWEJNjNzMXsb6S/XNe5CWtnF+uht1dJMayL0fsamfJFF37z6Dnag8gV
y/4CLrJnUox5cvAjrxL4LLuAJXs+sjYpHxBAd2tv6vAf2r69CTDmSlF805MZghEl3s7GwMQaG9qm
CXEiVckXz+kuXuRVB9WaXzQvRCFaIR1A3N+KL8jPEVlSKyxbgH+hHp5FGyWrLJvateeWz+OIgHiE
hQVD3Pqu1dZTAQ5uU8tXD7s2xFz0enMYZaB0D/V8i5U6Av+qxl2ZYOeZU31JQAq9Ho1VaJk7I0FY
16mvTa35axWJDjXoWx+F6qwYCiJo5Ps4lI/uMKxTYRZfzGzfCYlElE6phAh3oibx3kGj3bTJZrCg
Z2PiDNcqfs+D8IXyk3Uhz3OdNOppzJeD/svTqregReOIttGsJlRQZF6opfVbmRkS9Xl78SwbBh7q
FzvsybbzGVeAOKCWkt8nBYEOpb7LkzcwiulF9lhCph5lk+h/tPkv2UO1UD0ePdG2a99KurXV99Z2
0EAM2VRZJ7/vNlODPM8eyKsGcbeq1Q3cYP/ex4IZOkN1SiS1sZKSADL1q4iGLas3bZtpkifUdR9S
v/IPLWKhrGFV6Zaz/Hls+8OIY0qlzaUxrYkxlRxVHeY7By6o7Evn6BrTC74TpSX+OosZXJSvX5Os
kYeGiMeOdSqqvcY8Grg+NW2AUnNcEvism+CeXXVLA+/hUhKvBvFcdN5TZfCk2Q1yI5fKhC3fe+iM
KAS4l83y0rtEDi1m/6tNVsuSwTUrsi8dpYs+oiwiupZnM4sfSa3DTA5Jy6zjNHhMJ3Q78CuvTUlq
qAGsxO0k5EM+Ra+JFPWDHuLliPOectK+r+MCwZzxahvD+orw4zGawi+TQV5d1gxg0exZ6ALoly3f
9cfuchxnP2AyqKMWNdjmAFcXVcO0M29024XD6Zn75SgNpDqVeg6xwPTvpADmnkHB8cPcO+Hc0nZ+
K2BDC9CEWXusM1M/+jqifGukesjdxG6funsYpkRdKFWCKmkPy2LSrUxvlwaDAQyv7u7DftY59b9y
o06OITUGpN7hXe3I57amFFG4XX4wWN7pXTeuGkbk9167s0Or/d5D7ytTj7pYbeXnmr21aG1chWk/
YD70XT7ZwMBUpvw/g+rddoajrU0kLKyWEW3GZjNAbPUMHbcuk9v5cQV3kIxb7VE4s+tN9HeG71y1
3iaGHPHeRribxMznbPWIJZ04GHUzPviaGghOtp1ImwfNArwgsH0Ehn013eyU9Omb3fc3KkCAqzSx
rpLgRjrnKjKfemrQsECxACjswBQbkPW42Tb05LQW4i3SGdqzlvp7nLpUY135kHqu3DRO8ZXp4Yw2
6VTGMa0UYkokrmUhLEFAbGuk+KtCx1SdujdJY3/1CvlaeNlDWRQ12aDuvR28EqXLOVKZWJu23u6B
C+Il6VLJTc+wMhWUYijycNOKu9bDhQxOHwKMo5Of9aEX4tsscJc5ozAOVpo/ThqG7uK+szTILw1O
zsbpXjMQH46BrabPMsyVfXtMI6C2pbGr8nCdONZsUSgnfx+kWD0G48Y05AV+UrmzOrM49R5q/6EN
kQs4Mwfr98bI8+JkzJcs56zQn43LA8r6yVcnao3dFunKe5Gl8mRPwS3Ex2C/HIFueaLo953aSbsu
qXFvppQS4vJw2DNWyRSuZJCp1+5cpVGwupFsQxUBqoQ2WksRlhhD+WqkMCD6yUPzSAwJxjSdxk1t
gmNZPrk2AHmNJtZ+08wZXT5q040Q2Z0+dPdRYOyDLnlT5nRfxYT8ruUWp2WTJQF6jc/jma0tYjs8
Lh9x2Yz5wP/t43mWB5N0+lGxMmqM2NuVwaaSVGZjL4G12g22s6v86hrUMp7W0ZzMYbVZHhv3ZXkY
DYeMluyqgzn/7cuP1IPgXz99/t1GEpEgDTAtnUt+CQKKbL/8xTgAgV8v/4flOA+9aufI8cEy2u9e
h2InJH3S13y7VlvtEVpFFIXboUfcbxJOsR5DbDWXytog6AGzNcc+SsAYqo4POX/SZRRZDlUFows0
abCu5lFt+eiVkb6WzFZMMW198rCotHZnHiiMNofcV7ieGH7DFpCSL9v7pvYx21ixRn4UkBxk/JEB
F4xmvitz74FKRX7qRvNA8bvbE4MxJmSeVxzCeCItBZB1zAZtb9jAdSkAUziPIBzqFdbsbgj7rVcl
/UkEGMibyrE32TSCvA8tmF7L75mCRfkw4XfQEwhiGopuSzPWSquxCmsmUmGSi2NxmCOMZfxNwP+f
vLy+acblKyxI+cPjJB0GsdaP2Sx7y2a540Sk/ZrEkG1HOq3MmRUSzK7APLw8Kr830kZBQ5wOW6kG
RdYWLmK7eB7sPd68cgO05EUUt9z5M8eWavEqbg0CPejHiToWYxmywrB+ZkErT1lqYRxpvZ0Y2+60
bAynUlsLsBWmpbQ7GUXpcs8bcNtij/Kx8uuAfDejDWyzqCZUZ3Gl1m3q75OBRhwDE9tGb1j1LA/j
sinm+3nZCyOtOjS4hbUqR2ZseUB6A/RNH5tpvjXeW5vuCB9wwGDGArb2E2iw5rh8D3Km8H18I2Rz
XPpraJ3FUtCOvpe9N15Y6k2X2mzQcgdxtQ/E9DRIy9kAhbwdNde4inlTRuGu1eSIGip8FhZLusEd
/3pNr7Q93DT36AzKuqQ+5epJE1u3YMGUkZG42C6ZrjSy98sFOUDOs7RnBwyv6Vl/qW3/V28iDzJK
bW9WPcTIBPeORGRhIuepur3Bg7aqijy76Uzj0KVefajJhupdheNX85HplBY5CGtoPaDa818FhJfs
1SO5BTK4FUES5WU+b0WNq9AmtKQEGtdwYFmqdRxq5vQdEC7To9FeGsc8d3V+SKbs2nrw4xj686s/
/kLhGl5sWZNDIuG2msIxOUZVfHADW+zihtVz348INbnF9StDJjb0qnU20qWgYCbpJUzKCRWeliAh
SHcNSyz8Kxg0AofVFAZ0TWVn189dtWorH57sYN0Lr8YNMGRvxUi2xxLpa1tO/dYquBn03n2Pquwu
SxRZh7qDmV0SY4tL5BbTNrSji25JQCXeTNccYZXaYI1ZnoTIgg3AOGuBDOb8uXEGaWNuwLqa+xfZ
OfYudL17ErdCregckp4zpIyqnRpikIDmDhFTnTt7gWd3ozubHZc9MwYUrkv7IESKxW9y6V8zbxyX
JKdnEZy1zs9hBO0UWhnNEzCPqTGg8ZBp6Kdlr5wPl73PF8K6kKfBzxGWUzHFi8YlIoTlLgsLuPbv
H7D8lOViU4+ea/Lru1IgMuhMibJAxXQuWHbx6GuH0Qw3qYbksYJEMF/wual65AjLYV4h4ldQntd6
ZxCiIUjIG4xt7jTPJOTJTwCQ3NMgJDrZTBwqf9ykRIR0p4DfVuJe6armO8kVrD0dxJCs3wMmDs/F
yBPjgRJjKuB7YXgMDO0kmDiPBaNqPzJsZpqZkpTvad4QJP1ZH9GhxT3SrIxgUvfpMiQZ1xotUTuL
UQA6of5uhYLHu36JmvQn2ZW1sptXQyESNtxm16r6S5SwxgWY99InLgQMY5bNGAfSre0N+KsfaWGC
S0A9tTb6gtJbtZV1hquPHObJSNI3vb/GY08eg0xaZ0PP1WT6Poiy3Br8y9KqfvdmcbXbbL3B+BJ7
r+ZIYjyyTDBz5vjElC1XjtdAxO7JdKnq0XEpfLnwqyAkss7OHJBp5r4Moy+hSKc1yQwsh61Lc5ns
Ja3jnW/AhIUFxSRrnAIrpIlRDfuqsWa/HWaQOjzRrGeusOEDyN7QJsOoErfGiKrJFdmtkhoNAjL/
yW/mh11thQnoO8mLo54jwvFKgoUJI1IMUbJy8uLGJa2tVzZPvY8oUaYNHt3gPEf9sKp+OVpB8cs5
2CXW9dGEOOswlSKu/s7M0IO1vE214UQd/25Qw76Pw9dypMbmpV8aCqfcWJSzYJ/2+ZfKgT7mR7Nh
QXEHMFLuPW9AaBkM5drwcbHwwzqyi/mAJ0M10b4uFBljaLLVVtTm2WFQREZlSRRUUzHeZImksP8F
HW616Qx5NzEA8gTTW4wF7lqWDcnbSVxL3//a0MYmjkrAR9lxcAf+P9G3gkqAk4VYO8qbVFHN0e40
UJs+dRLbS+9Lf9O0KTJ+P7+hDyI9g5wjPWZ+dE5+g0qekkIXfUO4sR3abVsYHTPave+6GBFrY+sp
2B2FbpzpfLDWRmyb+HF6NGvYRlq32+uk/FSsrUzskJYpLyQCFUtVQReJbt/2hJ+G2FKFuJA+N+Vw
k/7SZIcmk2/Vqt6HYrq6Oa1U+uBcy+C5svVH3b74jvWjMm6SGURH/u9x6EmuUUA+loMXn0fwUBvL
NiDgdYZ+5mnXz8vesmmNQJ5Hl7E0C+O3YkIJPDqEbAlcyh0ihBdp+QouTZqT6Q9DKuvhKpuHAGoO
OEH6VuzdOr5vy4PnEr0No1edRM5jj8asn4MzjuvamTYR7RZWvcTtlgztsAbrtmp7s2QNx8jbB4nx
NST2QFA5SpZC1OHmdSa5Cr7MhmzpqZo3MuxJSxVjzNNZV1t4rjctuntAjOWpDRDz6x7r2MjOXRIK
hIXLxnEgzWRTtSsaUseraA7mRtcopnU9fLcnEa/TjEWMM684ug7DOLCBfVj4s5xAYQ7yib+XF4fb
uM7SExnX4qTPm2GJ0ACXAqYh1YxFPUZ6grgyjnlW8hCTYGniP3VynuFEr4aTZgu+eAp0K1QO6y7H
mcgQ7K270MJc5E1RBE1AYEnN7B51H5uMJc9JvMFS7k/NRN+snL8k1+Ypb7moyigYhJhzQxnzrw6d
8sRirYYaO+8OceEfh2qrJ/QRorHHi+wb/pwsmvm0kBAJaz+iR4pBZosqQ0P+3J6HgGBPthmp+DlC
NWraNnWmYj3zeZzr1lH0QbP3aOSAKf/3r4/nPQp7VLoZW2gDdMoSkwZiM/jX0wS2hPncsrdsNKku
ikef+MgbToQqzgEC/dZPp6+GWTesXPNnq9OjM3OBTgqOJJPKHYp0yoC81bavoo5ICaNFPFSEv3Yr
2hOpwPYUOOAXRtqlbGpbZzaaN8HEAxtowz4nN3xaNlbobAFIxodm+QvrSeWblJCHTAAk5SbQSGPp
iGWjwnhKNYbF7ZDCMNUdRQ+FSjBOt+AesjnWZu3FcmMWC9Y1Iyq7nFz0fH3jPf5/sd7SrvNDrPeu
2rypxoefQaR+N1H9aJuJdu1/1uo95VHz88f/emy+NT/rf3VA/f2+v/R6tk3bTLqto1zypP6HXI82
m/9FaszxbMeSnvRsuib+pdZz9P8yLJMS0L+ar9YffTZ197882n3r9MeUDuOLdP5fpHqGPivxPpV6
JmUVXQo67NL/mLaes/Lvb0o9+KpVrveJ9bM01BXhgPE00CNjU4STt9c7Wz4xaiI0ARNJEyJeFWiv
P16VVW58vJqmyV+v/rv3Lj9qufjfvVf3vkUBZeCgK8rzsnHTtKRRz+9jjy5uZ2fe/OMcgFaKGR8n
tfpi581wCMypunxu0sL78zAyM+0M0RbcvPESgLW9EHoGa20+LMccTU8fOntKR+aLdJofSd70t2Bo
VnoYbpVDxSyZ+vHNKrAsNLr30gUItL0YIwaaPGxcqT/553Es/fOyZ6OYo8ge2FC45leW48TXDcZ9
fDqjQOTrYO5uKgNnv9tPeAdT3Sl3s4bzvByHdnurKV98BzUYH8bYzC/xFKpLOm9Cn+Ux+SQT5+Lf
XlgOl40dVeqCjU/DujDvFgfgpslleS0dBhoP0LlvGwQj8AzWFzdxXXWYjHyXagt704ClqvIY0gp9
r2qjfvZEqd011EX2iUYhbCg6ddPNG5/w+cZ3gJtaBR2mGrqvtlCYMuytRRngS2iaGz1oppug0MxH
XUX1XCoNdtVQWY/00EDWVNRPJdCojQiF1T3QKYQJnonStuqHdk6R8nd0BxxVMGzmc8tmflZWHsnB
43JoTzIANfQ/v2n5QamFJK1S6tgPxPQrK2rHc+8mf26WcwVSgT9eWM6RPHz66zt3DQga3cHU+/S2
ohXco+9rOC1Ii64r0w4fB1qprYAOgb5mHtyXSWOcdV2ipHR6BCl6GdEaI7a3uTupB0nRdU0SNHzB
T5IzLXvduchL4jc5pHiW6vh52Ut/79W9Fn2c+9xzDAkkLw3trY5UaK07OUbx0AdOsBz3eWftg8yD
RajT5qKbqGZpdR+C507yw1R15SEYhPtQ1B0FYy2Lf+Ac2jZlmL01Pozx0NSiq9VI/xIYcx2+Gf0d
ZTFksYVPCZbMnLXipqfoSieSm3AM1Y0gsXMzzpsS0jACrKrYLS9USDB1nhte0cIGnUBZvJN6I45O
32Sc9SES2lI7zYfI2DuKVM6knYyW1j6lyR/0+xBBf3WP+0c3pgyAT2OU5AlM/UyrUvRCTaKardGD
rVxOfrwe1/p3u8jCg5MhpVChRs9KzK/unkqnhujkmiDiucnguLusX6bnLiW4FGVEH1BSXcSIdC1B
o2El4503WcPHBrsN74j+PBMMrM3KatpDaR7vmMfXg0kzuNShp5byQdrIscreoz44DFDkXyxAwk5e
7pN5tFg2jHr+2ZrHkeUwWwaTz2O+wFt/FsU5lR5f6AqSXcPKxFpDB49XFtR0I5I2UIzpEb1/9JK5
Xr8Vlh9f1FRl1wiW7MelRIaX2MzUyx9T4V/C8D+7OOv632l2CIqFJ03qf/SStpmwxD904I6eRW1o
h+7PxI7SIx1yiQblnH7TCtJvTTI39lp2/3n8z0v/OP7fdv/53pq2iGutwYhqGpN4asvgobTGgTYO
Ufyk+rWf1dnaV6O/TeevednoNpprX8uSS542H+czqULMj/Ml7vyOQaNz2nLd59t+v+PzvCUnBObL
O/7z7yjz6lrmff44urTpqFF93EeyomZvhzGrqKb4FiTdiaJX8AwbOjqaLibogGLjt+7cRKjg6gxq
QBMp92CnSf2sadkxQ1DQT83jEEz5nWY31kMWtleY9u3raFnhAYgbHiAkv695R6E9q+rwNrNqUBmB
o0Nt1UEhVGP4hpBlnFN8w6VDtPyIaefOmc/X7oDqM5v8YxlZ+cvUivVyvvXQ/4xNLIHGJOGb3tz2
4+C8+mOuHbq2MsGdc5p05LGhzdxT4LlAnMyJRqx9QI8euBr/4e5zZ07un7GN5zgGIx7Npg0iHG7F
v8c2UwxgDNF99CPWE+oRa6auWCTTmylAaPSjJGYofOOhnVymcjW+0e2HxscBGMKJgvtDGGgvIw/s
jlVzvBlTP7lUhkguWVH9tbec09zsjvwv3Jm/n1+uRbU8UIGb3/v5cmyXd5VR8R//Nz9uOScQjxdh
ew8hWLHyb/uLaDLrklRuvM3UFLw2dnzrzA+35Vt3Jfqkl+VSGZp/XdpN8o9LlZM6P5QGv7jI9Bcb
JhouMLgrVdig4aVTkjYV+Z3b9kceyV0fm1Tb5j2RmohiAzq0fez9/dV/XqcNqFOxDn689/NV5db6
SdJTZe3mnrho4/Tnxiv0Y2zY1fEf5z+vTfxCXJZD26IfxpD5hygZweR+XvL53uWcpfJb2afDYXnr
8uJy/p9vyzzxoCVy1lAmO39Kxy9MnpjfXb16tUd0PVHj9t9xYV2nJAhhCiewNHA2otVHo9RYXvWg
Rxm5Fyt/0uMhvpWhkE+/jyYvMDAxl0+yy+JbfT6aX1uOJDPV55X/V++b5t/w+6d8/r6A37Ac/X7t
8/fNr30e/f5kVp46R3Su5Kv0CO5vgQltsOCFZjQWvC7nlr3PDQRKXqCjFBqk4a/r/t3F4eD7h//z
k+yAUP/zQWbtZBgQCjzD1k1vXvT8/UEeKODIsDK0H5TQHpupcu9dJ46v0AYRQcxPNCHBe5sb7j2h
T3Qtf593OU+16K/z3YRfR5VyXK4fnMj74/rlvBE476n/Laq8B69J4eXwcOtQtv51137szefEVNP2
O5qBKBjtuXC+qZeXl81yty17y4XMjtTXDXMm8Mw/7OOHu7pPghVjxEZTBMVlOtOyOg8w6hwUZ2pW
ngpEj8uhyN30vkF0shyRwbAeqZAX4GIy6vHWG6KeteuP1jktm/q2lz1SjijJ3ksLhoRvD28ZYTKZ
h39dYVs/fAuDuGvPipCEtJdNkPV5XBj/IRpYwLwqHQOVzwtic/4W58WulP9N2Xktx40EWfSHFhHw
5pVs77vp9YIQZeC9x9fvQbWGLXFmZ2JfIJQBRIndQFVm3nMNWXVs7fNvMafcF9KBZn+XAKEYZJqU
AvD2tIvMFOhoqvQoGlG06oxcesypqn8Ihq9tAmOtCj1w2iWrwo9mjj07/7TOvY46gVWeHW8ARSGt
jLFQd5qOr0GVy+rOmM60qU+cib7baJZjyHabJ84o/74o1NDsOgt4s0VwdFEjTzhGo/frIAayxunZ
FP7VJ6aMvGSJDzOQGxjzYmTGdcjkft1GzBYTKRlx/oONbP79mwIqg/0hykDDxvTvExzZM9oAswtf
+26kNXzmIFB2zcfBrAI+qaJd1zqrQ3hKKECqza2rSPnFxAEanJFkw0EKIv0QEd4LCfLt9aHRD+p0
EP1BSMjfGRT9/tOAGAWYyc6W2rO6caR6nY2BFR/AHhA/VZPXAsbN2siM6lj1TXXUprOpP9PNYXWd
G4V6dNSbCIFPC0ITf5WTZQXbssu1Jy0a7NM0VlB2cRurppaOspnY4QAyUirWFMCGW3EWdsOvs/jj
7DZ6O/M6K9xGBHyX//4UU7TpP//PL4CNmYAOVUd2CAfpn5DSvuW7cTjIKFRqHHv1uZU7KFPwMI3t
4pRLfbsWrWuXpUx1/mlD6bUGNi++tqfZYjyMAuBzVrkeUlvaY8FgtLA8st9uIwbE3AC16KzOOty0
8zKkbHSU3gwV3VNeIgAgQIJHDH962qlX0+ILvrSQotDbPcg+zuwAnd19gbXKmlgzxdumr+0jXprg
esPyQUuA2w+V732Z7uhHKNe5o+560cXWgIFBvIJh1hXJN12Wl0XfDa9Bm7hz9A/dRolN9yRmxFj2
HkBX4B4lPq7TxxO/IXlnic8sFilwAYmnL5qPkdvETIWvqwFxuE87rTo7cMtiJOgPVD74DyoywhkC
Dgp6p76PGXUPp1Hp3Usx7R+Rp6UL1UUgUU1N0RfEVrIoHNZ+lthxeh/tlJ3aWUwUfZIThrNRCauz
GLjdC84Ej6iUHJ9SSfWGMu851Nr00Hg9++HpzFKTDGOk1NgqcCw/9YsZYnC6Uky9XWRMV5bTlR+3
FTNEv5imBv31tqLr0+V/3rZysv94Z9t/+7DjUaJTO2abhskjX/v0zq7NQEZNkbrfoiGdKYqFRKoZ
C3boMtt0E9dd0Dw0C8NV7gyKmWbZyJ7wTgx/mhjaPgna63QxqZ/uIWbepotbiqa4pZ3DDSc1vwjC
ejgEOn445Nji5pBvRQ/WTcMBg226rTx0F16HxDfmpa7e3caJ2gLlsWKK7ZRgOFyHf91FIYp0V5aJ
Mc88am/sBmao1JQ7JST7h26HU3GopNjdJt5cNOROL3e/Tb5NG6YRX7adLR4FQZ5zO9F1PXWbgBcQ
JXELFw7PvkrTYUEJRs7P3mZ70ScOQHgQxolTuwM9IQPrh5Tk/+q7TfSd+tcdRJ+To4j6j8ed/mnz
j3OJgxhK7P95QgEk+3PV5jljaKCVlN6jCgErsQtY6KVdzJSs6WfiHXF7l+Cb1h/sL6IjSHOminfK
kCCSiUYAH2K+6BNnYzD2h/YbT5LprtNb6nqvP+9//UuD0Ppp8SGI+qQ6J9OhtS6+rBen65phWjiw
Bb/1ULUWnfJwpzfqfc/v5RyBgH5wpNajVI+sOqIZ4wGeerg1C2qMxWiv9MbDdAEJvOp6ARFXLkDW
HFdVuhRrG8mhGpTvTLYSTS8pmpkaK9lKnpZBvvvXqIi830ZF5F2MytPkT9cqkZw+IYhP1mPe/3RJ
o5582U+vB8lrv48I2teiSww2dtyuQ7X8mShVeopldZz1jkpS8y7J0mYRYuSB91byLWwhVA/qYByL
QYZSVRkkE/Gr/FJZ0n3p+trrOLozzyuypUu1JbKc0keloPkPSoQi2Kulo+jqgz5jIZv7s84Iecc1
nYrSsMGhWKIa31Ay51gg4Dta01luAKgkmhKvbwN95AAElEZsg5l26xc3aeq0/W2AWOF4p8kSiw1K
7cZtWxZENyJWcyEmJxSxfKsHq38d2oxSb8UYlmaeD69ukx3NBuZQ5Pv/8SC0yOH88dYnKibruqwb
uIkpbGE+xcCazrVLuRj7d9y02dzfpT0wKVPvjT3rtDOlCy4mCbX+U2t9ZzuGcvtA2LZaRVYCVXxq
ikObP5oIxS6ioQZ8buBDuAvRRDlg7L3QOItWA2bnoQ3cn0hVm63aStReFLl+jXNRJDvPuk7aihjW
NVYV2w4kyzaO7m/zNBHFcqhyoHpwJsXkY1mEJQ4rZewAZVT8rLRwvPu96YDvmWqMF6S9jL0WZw8i
uC8OeZScvLbMD6KFRV8/jzWUT9dsQFiat/mZMsBZZIFKSQegQ3GWmL39WCBmgaEH0HPq14dI3zi1
az9S1f+5X+tklkMh1MxOkWHQ/8ejzZiyYr+v5BTFtHRTkylM0jU0LZ9+p3ahUsBdmdl7haCNSi+3
XNdJcwhRUmNQjcvDnvIAeM7TWRal1dosqwP7ucrYiMlTM+kwQ7xztEssx9beAUu/yh3H39RSl+yt
cMSaL036B94soM+CIPlqJf02anJsd5D/I9mJ1O/WRHxLZeOgEhPcT4ozIlzYZ+tsj2fFiH8XQLAh
PaXUKTjWuGwSLLH9Vo2CHyqZzRlsw+R+nF49t4PpB9XOng63vjalxkNBEAqSBDsblnf1JQNrmrrl
CnaM9qKFfjYbct2A+CFpL8ALdq7q5JcmHroLVX1bHoHRc24dLWuMdvwo0U6ciYM9llC8sKIA6hkr
K9FXOsCfVdWTl9dtM4mnxziv3OVtoy325remO22sxb77Y67oEjNMCOfwImoMirxhezugfhq2SZys
kknYoQkK3G302qamn7oXd4Qb3+lHxGIz+A3FXptaoqvmrbOV634vWjxjfvW3mRwshlCmnPCjT0wh
h/NFgVy27Ijxlu+hRg1GhyHlWktNtl/54L0lWqrdE7scttmQpC8TN1H04+ySrQcfyBuROf9Nyypi
URQOHaFBmWdFr5/Mqd8gQLKgwMEFDA9XP1MHKFt3btErw7btO/MhRZ71VGe4/xKw0iuAgTRE/Ej3
bf+jEU/TPGRGH9OgbxSh48///SulyX/a+uiQYng2Wqpp2SorB/OzrVyvdWnuYDHznvh8Xyxdtnfi
INljuCiGGFr7R5/u1wM8JwLh1zkpWrYd3zzjY4aY+6kp5hvygH4/4Z9kFfWDL43DJgQKeRKHwUDV
oLMSuXWZQQWftoALWKiZfp0GXylamGip7kWf1kXItwqnWADKQ5nWQ+tS+sJ5RNYuz01qmReimY96
uYqoWGXbwWiI4nCrZDl87KnZ2IZybGV9L1qRP2aPnnG9UPQkiNjdMLROnhN8C+Uk3SZIFFaN3qM+
mvYsw7QB+dQnT33Rn/NufRIF1/D0p1zbp+sazR621AhRgid5b02URM9VC5lKUX1eKQN20VQytbMY
HeabPHprGT3l9z+nRhZvH32aahRtOwv6vlvapY+xT9b6B3s6FBRB72RYFRSjguc0CvjvYlS0O7s/
sNnT11KpomcRfQ4ev4dSwhFM84d0/tt1haTibGpTB1D4fnzUxvrLiMfPc2iyTNMTgmOiWeadvgRs
l85Fs1JjCAl25y6vk2MXxn3cllvR9KTiFa1JczS9Unn2Ic3bmvGjoYYTnaNmPAwQDPegdl/FW0x0
kZvbsr8NjpgeWzsv0i86IncF0gibPSWBdZwrxJJuO7XbtkyMqhA9Fp/2a5IrZ+sexsjGGV2ePjVi
0U0R6NQJ4ucWgssjG1lttengJXlFwpCzETtunnYTeOmvLnEmpokZoikOcm3Bs3cVhJzgy6jrb+yl
Ch1onmVB8IoT8nAXjMO4pxLQfXaGIwqN4FV2DXc7uvCnRVN1MBexTDlZi2ZWp1sQb+4lLMM3tzK/
gnC14Ou4VHH6WfJU+/G2hHn4RfQHU7+qy//Yb/Hs2QTQTajvIx3amw6YpqkpcqIiGyoGbmnTWx+F
1qt8lNdSJYMrkP1swcsPcf7UvB2cj6Yr42IIXRh7vanPI/YxlaJzWhZquB+DtZsX8EoccOBej1ga
QKq979mGo3/uijcCB+hlfNPdtkQmn/LG5cseFG96hBowVON6Ac0pfwOPtcfJpnmwdd+5Xj5O0z5d
njTSTPSzVNLnRhDuggK07q38QctwFwkTS8PrhpIIVgLKsaL2XLSG1KpRwrNKtBsvOlrNU9C7FqDU
aZngk2wEaS2Vc2CMyUn0GaZCBsN6cprsj2nwgaOOnQ+1kJJz1ofLSHAP7byTSjO0l+CYtcaHElq4
0yAGZpRCtObx398QlNV/WnSpbOEpkTJlRTNMZPifYpsWSKmihRX6JYfQcA/ZwdzKbYCvhwbDEncP
cW66hrFtrRwrAd/U77Hn/Jgghq6H0sihPlKUSPKzWOIKFF8D0fnUtPlszsWWC4F4vkRsE8/Fhgw5
+a/RsE0w+eGrKuoXRD2DOGuq5qm0mmB967+VQnR/DYr5oibiNs2RwZmM1SWDHD2mUfAUhZAX2mR8
VRWoGX6AK6rmlcOr0439HaIbH8Jkd50mUSO6R2eEHHdaA7G6kBeugVr7loW4rYQ+ZTRukz8tpz41
b3fmPQWjYPqLbjdV+3aHjsw+4uR8EHnJJOjOihR1L3ppFHM9RGfrSJGzww3On0tSmLxWWnkIKgL8
jQgQp17tXVzepXdKXhdH3WDt26nyhrf28KpV0F8BqZMvmJpimkop0y5XWpzL3QFeOomQ0+2z7A3Y
kua9vLl+mDUz71dawh5XTBGHevrg+2b2hBxe3tz6b3PFPa9fGsnIrvfD/wrngRHvZDap0YVItDLr
cfee544BI3w6qEnwZUz0YStaLhX6Jzd6FQ1xjW+56lqrnYpiGab/0336NJL/Y4lFgfrfvkCa6hCV
ochIm8Jyn3YtUR9Vietn+ZfaVxGYovjCpsPx9n01JPcRm4+ZgSS2monOfxoWA3VuvFWVPpn3stGs
nWNjeu1FNKISgpPq2v5SNKW+UfYylPHrJjeK5B+g86B9lraxGhQD87K+N2C9OI030wrABV05mKsi
bF4Ctj7zLPAp4BlH52jomH4TP9Re7FQPqUymz5zCBdDIyMW5xVK0xgFOCLV21DZ1bV5dhiyrcECA
BXi2/XEufqhEJfIgT4R6sVt2s8Y/k6q+NzOvexAzsHkngQM+YC2ahWXam24K9IimomFtUkRBt8Tz
DWMjvZ/VrJYOZj4Mh7GoCSgqvtzNvUaq7327SQHUTkOVJH9xcltfDY43Ygfr+atsAAHh9b1y8a0K
lTvBnYuHtfusn87CqQ80vrqXxLLdihQ01HpAKj32T4avkjaZDlVBfkn0s+k7idaIVwR5bGdrm5F1
GqX2TTw6qswbF6CnEqDh1PQ3dWiu/dQ913Ff7UXJGtx61NROCbxoeqSLg5S45yiyqr1o3WaIkjdx
1cc9xIzAQ/+h8Y2/uz0XxcNOVSp/X7vfP3WLptWq/p5QlWjcHpni+SjG3Ob77WEpzgp931Z2aR6m
l1Vuh9EOtiWSATpXZmh0e1nBHpLS8p54H/xeWIzhc+PrLbjzIvtaJPXJodz+p1m/t+kAZU5SoFpQ
Qfi9qpUvqemkb15kevcpCY9NrrKhViXN2g9YIOxDKB37wKiydapEZxtn+nHmT31iILUfTJ81IKTX
aQPeeyGIa9XD+Vr9FZrrsUTInHbPp+Bsez4O2X+dxF547Qn/OpmGasU6QsqItqYc24BCqgbfk5LQ
YmNIJVsROh2FCs5ZUQN6TjsrOAchzl65jPWT39QyvsC6gc0DRe8LsTjg6VOewwFZDfYZFLHtbs8/
i/+NBeu9BDDZtF5oq0vt29LcUiizRGsbPzL/VXH15r0JMLFtFZI9hu5UG0tGiVWU5JAsrInEDOR+
8IbKMtonTWMdsM/M76PCUteSnfHStR1jm7Nz3ZbTQTRvh7KQl50W++tbV2NG3XLS3Y3PSlmhXoIu
Q/DNx0k41E89meyTLaEEUvrRwoBPB36Y2WG78Au0smJYnyZiIxGy8/BIZBbh0oZYQ0U/1gFhXI4b
IATpLo5qZdEgoji3Ol4TleFaL4VlfOtHI/2RwyaxHMr4YFwMK6ko+3fgRg0aBqhRA0HxO7tFk5VB
M3dU1TzHlV08ZGETzOEXQYafBrWgto6uBNNgGhRdnpKifycguRZNCewhgC90j0kX1RM2I36KQw08
RwHXLjeox10UlYz8LyEd4sdkU2TdJIciTkWnOETT8PVMRsF5l6ckX25zRJPHrQmyoZc2keurk092
GUBVDV+RWzlH1O/OET8LArVqIN3LUT4gJKPZRVm/cksPynOCA2LkBjxW7H54VfGAd3rrJW9VaIJ9
XmEECJU/0UNkrCkK7sZQw4s4eNJT4xZwJAk6X2oj7VHolV9u41qpA7PJexVPZ66BafHVzvqQhYLV
Df0yHtBtdl7+tTYQ2Dkm8o6gk62DooDC4JOSfPuHGbknK4su1181tmcXj/inNgU4RCs0vN9a0xgr
DVLO08xMkea31jQ2mGb0IyGIu42zJjw11Mxdv29FTNC/JxL6WzEy9Jytq1Ow5+bJYagV6dmwwcWX
Y/voSlV7kWGxY9grPeup0e8KDV1YN80K885C++znczEah341Q55JdTEYnDtR06xmcXxS6ua3zUHb
tdmydMNfP0Hoacmy9iIM2RHC73B/vTQJYjd+M0EMK4lUL2JYgCHTgXwpyP/MmCPIPRqicKWsyJD5
QU3wflr8XTvjwciWrUoq1QXNMhthSMwDNUpPSNVSSmGl7hj6a9Fz675N9RUjOYmBOFEQPPksnCVn
2eZoI1b47apzYuTVHdWl8Y+K4jIlc39YiQ2a36zrJyN2KNlXmnHX54qyxWGuB4RfqhIOMBT5aHGw
ccB6PsmeVYLRBuf00a/3WrjPRvwzvUS78PIBdqs5jyLSkiHodIIuv4hW6FqvSuu617iMShD0vm2K
bCMGW692Ji00yL0phhNoZr0MA0udibvhnTvAzoRiathutWiVLCSk6ZArdktjJ8NjP5aWgjmSW/vv
fPfOKFu9J13jBZZD1wHqlBV73GUxWavTZVVKwXcr1lBiRXHz4I6etGz8AePVwGwv0NqaOzElxDWS
GjX5S9xJ/EZan+I1kMj/EQPX/2ExacmWpdiazgtDUz7txjTqOj3FyeMvAcAjsy2ak6JJ1SWq1WiT
V/D8qFOqL6IvtyqFh37cLEVTDIx4tH26qpeU1ZA5tfRgwMeCLGn3zoSFb24n1FYkZ02Gh0k0ipIA
S6urrTi4iVEsMkP+CvC+2qae1efoSdVqK08HMUU09bTmOnF6u/i3a8R9+qF8+4/dqyjuyH6rflIt
3kOof6iDpi76b/9fVSlXfpdoHWb3abJIPGBZ2rSeUKaDOAMVyWs9kOtLGcDBE30gJax9VxgMkAeo
cFHUgMBNnWARbZhwmrWLWrxCXEwjZctUjp/OWjVWr339x9n/f16nlovawMpS5CkB29rInQmsiW2x
aHp6GG3VKYspmhFM4t+aYvQ2+XZtneEk8GnyrQkRjL8ohnUl94q1s7MsO9pDtEqmSg5xwLVFu08c
TVsSgPWhITnp0cRSRVfl4r2Ef4gAM63P6DTUVR6xifRtPWJfAMMzBIr6PXLhdw3ldzNq8ESI+3CT
KzySzRz+tN3H6as38MiX/F5ZimbaW48SnhHnVCUZR3XeAWOW5DVA2YsxYoPUQDTh6tyBqBr2XdgO
z1r6I4Rd+9rFELY1TBz4QHNrlAbBLLPlaiNGB126d/y0pGBU7tlO8BOIm8lJ4C3ET3Bt6s5jBt3o
3Dhpcala45B4vjE3jDBYT5Zis7K3DFIauXsKwqlGNiqCd74cb4GdaQ+aHGprM1D8RWWE5Rfbepdq
y3//dCHQyZd///yr5pTt//3zT4jKVC1qQQxVVnVbFEd9+3oJUq8Cb/8/IzY1heSYybOJkdr4rCu2
vqj80BwWuEE1beNuoYi7W78tzv5kRi1aop/MmoXN1DQq2qhpiLxTBrbqOj2Blh2yx/P1LLm3VDiD
ljtWa601+ktRmPkpw64JK7HhIrrSrG8XkAjrmWiKAV11HsyyoWBwushCnLOr/PFJtMShd5UccRdR
lZaSXwDz6JassbKWqMDHOaJX7YVFpg8usY7hP0f6Sx9QlWAnwxOVdN66CK3w3m9bA0SfhBBY1S17
Jr7E16+8+CoHdbbU9XLrNbKKStdLoJiP1VEn6XU95JGO6V8Md+Q24E9TxBUw4ZOlmJzm5rui4Taf
Ozn6uNZrSE45UbGtP85KMSLaJHoh9MPXQ+7tUPA9TZR6+VDL5ulTHEA0b33BcDdSxbYTPRmvo/0t
ZFCDRSfL5up3vp36GxQg0jMWGV90nv1H0WrqY6xn9lOCrdsZbNaRtJP0rEJJ38oyFqCQz6VnRErB
0iTUWnVUp14Q4KQXntXhueIX4key8SCFHAofWbuDzc9W9CU5jECQaLg25u1Wwrx8K2VDu3Vi1c4h
nfzVFme3OfY0WzTZ9h0AeiFQU/rVdRPnE7zY+G7+JMooROGEONP9BhPAzKHSfMjZ7HmEkm/zjAwF
GJTTkeWBoh+VAC6kWbKC0qamOMi1ZxxTPT9PFb2boTQCC0RThKUj7P1P08IC7uZVHQdjV99GVekf
xQGWQXSwh5NoEA0k7Exk+Tlr1HGdjh22yWLECqbkk64Qtp0udfgwbe063PPECS99Zd3FWRefRCs3
wQJ4xCFFSxySmBTXiL6K5QXzxUHPfdbyuX2fgMXdp+XwvXJb7Skyc1u0YAJpT6E0/tYi53ZtVYmq
PkWR+9tYiyhqRug1Ac1ojhikhPJGnNVdP17PRB86TO1O7mIK9Ju42FgTBkvLFJd0m9VMeClxruDk
tUzCOL2zyHmv7WIY1n3SQCG0XfR40uAemi4ZAa043iUDowYP2seszSisO0il4VvfBj9Ak4ffjBTs
cd7XKAACIJdtwKajKss7K/LwYhjiZpfgXPdu+tVP16zt19TJAC/lCq5QqMSA8CNG+vcH6t+Uu7ZG
RRWbRx6qPEwZ/lReFZlA9bqisp782sXpbXr1dnlTwAEPMZASSl4JpWoOQWYjXr1iNAmqX6OyEv8a
vV0rRlWjx6Ajy8/9P1wvbicu8FUqjI2yVIdtWvTUtdRgBz4pAkzMnzo2w9h/XYNYduh0O13FMIn9
cveUAxm79xyze5rwHQ3FrpKkglYN8pcRNMimt/BHEE0iheCQPG3gIcmo6VmU0hd1sR9rJXsxDAxM
oessG6N25l7tmyu0P8XSaFXzqRmNi9gIAjP1QaoE1UPYGcaq8uRi6dWh9SS12iVAKrUChKKvgA5t
5CpL3wyJ0nxeYMpe11K8LxzVALlhtvgum88iyv0xNanSX1Ot1lWuU22nf8m6HLemWrVg+iFLxlAa
7VSYNdva8VnTNRDS9iop2L1Wd/a7mowXky/lu6wVPyzISm/aZAvoJO74gmoNSaRptk9gZTBkgFz2
EIfpMME++rMs1YCpCl8/pimYeQqDfVwIcjxRG73emZ1urVSpdzaObSUbDfDgGisyGc+RIlsNJmJA
J8iCJVZO1iEPDWlu2sN4UikLJgXYNReozvEsDOz6sSrx10rVtHvmwQUxN+mV18CCyV7lnfTFGsdX
/iXlNxYA8JEL64fRJQu9yXz4Pnq7Kjr+Oa2exschG4pzmhfvfagpb4qn43HiKcUmqhBCKji7iv6k
r61lSW3bovdwLvQ9Y+XHtv/YNceeL/d6dHDTyJFKo5QC8ElSK/qmY6XgF1HzYyiAkDZmkz8Fbuwt
VEPStnWRenvbg5kUY8H0EnXmc+eMzQ8pChdNA2HVzEJ1NbCnuc+0qLkkmasttEZut5idRDwQvXzR
lH7+UCU4oca+lrwbxTjZStRbCFLxvRXl9nbi2V8PommSm2MNYuBzPQ0oFnCRO3EqJyGnYtL11Jku
1+oxBcb5223EZDuou3tLzuK1KuHC23dyeXDlQIVVlqoLj6rFRwoe8VbEnfKH5r91oz9+S3kx3/dl
Kp/VYkxXEnYMK13y1JPk23z1Cqt4rzz4/NM14GN/NqqcPeUJ/oUNH72toaHMlpTUooTX7wlHlzKv
xTDZ8DR8CMTqYzpo0ypF9JfN+EDl56+uWz9ZyQfRwqkNUQTA6us9/s8+cRPxN/RtDBGSMgEzwFUa
mYn32LQwJOvEPqkQQh5Fl2nUm4pk8lGeumwHExODGuSlGAwNiJoYnOl3oumoA/E4c6lbcohbXN/O
kdcdtHisj2Yt1Q+1H2xBSxLGUtp4VSiGNsdWdXhFOh3etapTHQtNax7UxvttWjNQaZk4Lxpuk6uc
MF3idFTxqoVd7nqD2jVxEM0kGvj9GUY6I3yknVwl8/D62SDNJV4puqTO+KLJDghJ0TdizDajDKCY
i1FWGfn2398nxBn+XKDbCEZsqjxJrfLlxL5pqnn7bYFeaGkyZmGqPpH/JBkDNnmYUJXQXYm7nYvp
RT46zhLZ5q/WNHZrTWNiZj291vs/Zv79OjGzmu758Td8XBdEUrnsynS8c1uXdIrbdKRXnJ1ctdRM
2uZwED3iAP1/WEohqOdPA5UZswsQgWLbTnDmKNONHxkoGaaUG1/w7GCABRYtcdCrwFjyoCjvFcPv
IioQ7ea+dWzgPDjVjdQtoQFsnKM1BO4m0MJzkIbOUXSJMykgXdN4o8Qb468BolvQcxJvOIQY9+jJ
qJ68adU6JEU+MyOpoOwkNR58BTIk64cIwxf1vSTO+xgo9o+xVv2nUmk72OSuslHcyDjoOpbGaowz
X551zpxoFOqt2rhYeZI/RHm6jBIzezHhse+MhtigaIJOx5K9NOpF2af5yzCqwb2kbMwsbw4SrqYz
YlI4g4wZzsxKZ2QHcGWjUlEyWknSmqVEPW8TRLBLrKG+Gio4pgG24JzItP3U5OpFI9n6LcEog5Uw
khBKg8xVrJFJ/4cZRDezWY013hIhj7IY85qkhpoke/bAOb55cvLMu+w7QhH3h6q+NXVTnWKUxfrK
tYBhYiljEL2JjVMXZ8omJFIyR3RhvMq5tMDkOvmmSDgEixn89PJmEp3NLZP0VZXjK+UnEUvwqeSX
kHpzH5fsldWcIhdqTgMJN+hriZzrY0oYDP2ux94GD16yKLVUoQet8ACLBvwiPUU/EGaO3ku0vXct
pbAvdg6nnkVp9Di0gTJz+cec4sCpFyml43vDT4ZVX1PKMgStv3V7I1tldmbvCTfGi7AECcBvDCiD
RkJ5AMZULViDj3utwCYmUzNt7cnS8Br1vAPy3iFmDp+1R39wJ/phv0Ox8numTQ+uvuh/m4a9Br6S
0xNMGrCkymrj17QoQuIdOT95tUcvOv+FQBTKNw/cwTw2bX9Xh0V5iBUI2B4CvXcF8ognm99A/mf3
Yx2RhPUcdVPV2NLkplq8RFlySMzI/IZf1I9U6spHq8AH4t8fVZrxSVnAowqPN13Fd86WsQvWPz2q
6j5SrLjJhieqdZxLqT/bWsODF1zGxmgdFANxVLxBQ8rvTKlujm1XaOdeVUBr0B+NeMTA3vPRYdxr
eR+txUZENIPK+L0pRs2s3hZBfnbgL+5cJegWftnnl7iMynson+qbloznQNTlOvY6x/jiZ2XmX7Uh
tl8kJJ6wCpVkTfLnZ11X8laSK5I3TT588a30gnON+lBO/T7F+Pi1asOXdldgfnPsZELvYkefRaO8
6MbMuxf7fbH9J8HV7wM1N7BSsPR6ib8kFHpDw3QsbllZIhwnV2mnuPaKYLrVKTOqpdudFaYeCyS5
71Ch0na9rNt5PUZjtdvjLfHngJhi5iaXiIm1U/bzxO6fat08iUpCUXuIyj2Go26eJEQDZz+3YhAT
djdDfCnvbasu5pY8bYZkOQcBEvTf6wDlKgZiPy27uISuLb0CFDDuo7BUTiNidZ7/CrG4j8sDl5ox
cTn/c9fLTcPTf5ZBexm1wTs2ututrKBPjxWyAmyZzPS1LIN6YVtmspTKKn31LfOtcfXuFBRj8OAg
mxXdg5Pi4RpVIH6mi9KB3Z+ulu5O9+X6JchWOvair06Wm1uyxOW9aPbS8ID+5hhOQKC0dA+YAxaP
XlfH2w6LQKzS6PdS70hRXfGo1QPeuaOCqU6+0OuaJTgr+R3F478fbn2yVXdzHXrxnZhyGxBNKkW7
OZola5Z21TDr1SQ+O9CI5yw3ZF6UASTiMCl2XjFMXvOsfBIqF7YQ54uVFjYNjJBEWchei5YiHCH/
JmF/iWPHvc/ttHqK6gx0paI0r7JfwRcLB+2r6k454Dz7UeYVtlkuiEVw8rZBLeqdNrh3DUZZ3p2c
kYRxrfpb4wUPWjum4c+WYoq1yJj1FXkBHMbO8pRNy2z8lni+ncUYGZ3rmDaJ4j/GRE7u79c5UemD
3k/Vq3rA0QPsfTPHh+FMUSbaWG2T5T7irEkjXXuWtNBhvlPqyieyeXBkb80y3vuJUnHtu1nwRixE
4UHRR4fYiTXgofgX4o9kPdglWewANMuP0Lzn2299L5VCvhvVVLrYypgtaxYDm94Dl+QVrDcLNR7e
ssLbBk5c7ys5wiKRSN4dgU/vJyWnCQ7wPyV8uDOSyy8WttWzwm7Go2blw2rU1HytuY2+iKTY30JK
CRaxXylbrVSCvVwXONb0fvSidfEzHIDmB1UuC9xw/K9DBLcjNwf/hDCCJ02R+iuvbLWz5Uf4ygyq
8W51X1gyIzeIU63bB0KmYPZ5t53yk92kUhADVAT9OtMVbHVqI8NtcjDMU9vVb2Xu9K+tPQwLK/1f
2s5rOXIca7dPxAh6c5veSilTpVLfMMrSewOST/8vItWVGs10T0+cOBfFIIANMJWVJIGNz+ArYc5A
rFYzseRRvOcxFdUJXhN6uK0ZfelQnVwZ/Dx2suhN9blrAvFY+237IIrkSZ+jvMJId1k7IkozF0ne
kflUwu+5Jbo79hP4KkrISDeQ1BSNDjvNEbn832ArZBxXCpJT97LKyZ1oV6fhlr0C45gmA4SLwPG2
ZtnwZFBTzLq0rntObBRB1boXf7RB+RDz68AIC+PdJMHBN4/L42j0wbd2Qs9TCRDcV/F+lCAcJfnO
g/qz35rGS9lqKBEj5riWRc/Dt1xRuNOurfxZIg/su79/+dn/9u6zDYMEsQ6CHzucf2N4YxQMRdqu
lGfh5RrYJlzWxmrq71WBVH4jan8DXbJ49gumJaaeOT9KcIFBy018ix3hNe7H5I5pAeFRmT+XFeLt
ZWHYt/BMRZFKDp1CcD1cY+ehrZlN0viIz16J2vnUAalP02NLxvdn3WqHoSuSP9qmN5f4ReQXM6n1
XcG6YxcUWnwJYI0ubaUI/shgZAdMymWnXjgJWVBwGhO4CX1+EpRWFj07AV6K8+58iODVc4L7iKQp
yLbfpTGZPrbN/UC5OP9FVgbI3MeFEowTAw0D1Tb4BwL9XxdKpG98Ezih82ywtbtKujEpXzB/XQAx
S7YAxZqjqwq4mfK07tiOxNe+OV5bcnPEV0mW04adyGl0sfWwQJLa01niXCQcRp59wMR8KGKTgtP2
1NrmDrIU2kBd3zMB790nR9OZdLp9d9SUyjm1id2vG6Q1PiFVEizmVdDPrDwhxmD9kJ0yJaKTMxtu
G6z5ZacmCbgtQ9f45KS411jpva6X4Y9OCPTPG+6SKsBifQQMA7vvq9Pa0xdPa5slXBbrUR0TaLHY
WJ/b2FR28A/VfaIm4dkCLrAxJ6EcvND8HPok1FJANidSdN4RfGi8UbJJPOdw4mbTz/Enpvdxa/ID
AY8H3qOPPyFNbiF4Xb91IhEeXTuxbK1+dxolUqBGqqtO9ejaKZ6vNC+brlfydUU8q77NFgkAoG1v
etk6B9gZfZ7a4KtmudpJGEl8mMrYY7JLlrHxmcs2wxDszDkHWRloelvV6F1zkMhLLeb15qcytVYC
l1tgrpr9pex/NTPOve3aYVOTT9m5VuzM1RWmpZfATL4g1uwjjwZXt2n0F2QM/TtZJQ+y6GVInRtV
fPpQbza6vuwyUa/x1Uw6YzyGswAiOyCQieez20HWJQGKs0l+4gnl9qzb1Kc8mQHHqW+dtDmD7Njg
aXU3t9Eut/VPsnXsVOtUe09BPTR7PUuMF5yuNmzS2U8q0qkPdSie0pkEVpiNt8Pd3V4pk26slQ49
oKKs850g/76Sd63mjvnOG93uWpStmV1iAjNurbL9Zc1LswGg/oY0jk0VRSXWzhX4z0e/+GGMjnJq
vNE5ywluqG0iR63O1zmv7trtRHZe71ckp5nOJKi7CTVGPa0JQVczJWOVGayQKwhPZRxmT9YUv6+f
WPUNuZU9zfFWl3mviCanIwj/rIVjm3Th2pSfKMrKPVN/dH+NXt3ZODqu8T+eFlnbuuc2CYtPShus
5TpzzLtyn5EfXopE757GISy3pWvEG7lR6CeZsUCw1jslfGUvKG+XqjZ+Bn32fJ23g/UyVpOhqBvm
xs4h8zvl7PYty8u4rb7g4HQJ5lxnH5cHO8utV4EfAkBxL7qvZuMvT2kabEM88zHN8Whxwar8aPWN
mTS/crgOr3nxSDK4gET454mifKx535SDXkDu/11MXrXOqwq5T245gH2Z94gc0q3zzylv2DLSIy3Y
yNYemmRVjN9cB0Mu1uo+/51LqATtXRo5yamzigjttcZ57bJ63aSt9j0rOnXhacn0kDJJAghou5sU
l+tPWds/y4g6i1iwRumntkyrbefm0V5Lu+qxm5NvMsJBeKK0+vFc8kxbtbPeSD0fhAqZRg0zrGm0
cGRdb8dUOraxTDsn/pQN0Z2hp9VFvnwKSnQoL/JnPLfdSgg9vyv97uf7/BD//u3vqc6/v/9nuA07
Pxobdf+uhWRYSqME6jA+T96hVjS8caIMTJLnmf2qL2L7KIkR8gzfLhZAJhynVdz4Cliy3t90ObI/
kFPg4ZObwJxlcNk9V58TJ/HWNo+q7Wi28cb2c7LCM7RYgozjWeOmLdAnqiCsRYgaHW2erJ8d0/uc
u4l+L0sqpg5GHj8nEVkbzc79w2zjtwpyx3qFcf3DASj3UHqNcpdM/YCHqNDvRg+rrywZHsK2byD/
dT8slGpfazJrYBf68QWJ5mgZ1eklGQPskGJY6JHrFne15/i7WBPNvmZ1mrGGXI9d1T8Nujqd0qj7
Q5v0/mmscDuIcajZoLYuFiXvuh+ejZsR390u0bD9rfz221ijA5eZWcn3ERgroXn1V427PddL58Uc
TX8LHTjf2lXZPYR2eU6B8r6meGrKfSW1hUE3iiK8OHH1IJQw3g9DZB/9HC6KPPD6BKFYVMitzTyh
mVfV/xI671t2aKLK+xIWPkKbhlofXWds79kS41XaRePasIZqUye+eV/zdFoKv8LiXIAoWMDaRrWp
S5xH10eYHxjcVw3AzKIoi3zhO2XJggdPV9V9CbEa/Oa6yFZXAr+peOrirV2r2pIngHjxbBuPTDPs
vwfQ4eugwh+6M5773PR+Wb3ywKIYrerQXY0OjIUxQaS61dqFyDAkSszWOxZDM+xsVzn4aFmvtREW
e9r0CxV09cuUd8OmBxe3KfyOFXje3ut4x6DnPkbfukRcXDZbf7LlRM4G68gAp9MNckHtIQUWI9l+
BPxJC8xH5LSTMT0NQRg/yENVqdpRSYDwzVWJotTLKHOtdWkV2lk4I/wDUX4Z3PJS2Xn5DPD2Wau9
9B4RJfVToWifi0Bz7vS4bM6jVV8gAgDpx+WaJdzPWO3ykxoFjx687n3gZJEJEbswTwoJaG89hXb2
KmyyxmWn4nM/F5XRvndLloe23ou7zsbdNVDy/NVU8PWr1S486l53Bqbpgn9GRUwyaEKPswrNpqQM
g22Go8M7IbGEJCbpmjlEBqM29ofioBne++Mndkby+yqNPzE7ae7GIeZOmoSGY1bTf1ZdntRAw7Mt
SZIfvHfFQ+b2mM4MDs5bZohdvI0kMGcPslEdffHQD45zKKfkG3uMRAgUEvZehC7ZtRyhiItLClrj
/pD365LM8memMd0a6D2vtbloG7a3VD2t2+foM28irxyXAr9C5F9sIz9eTx2zY5nEjMtdirk2CXhB
uTpWiOKuFKF3wAP3Uo2xde9m7ZbV59r0jB+F0Jjhxe03YVr9ZWqzcqkXbr2po9epBugbs9IZu7j5
Jcwn4TriU5OE3gm/ZLjDVQqtIukgkcQ80pHw83eqwFmq5Ha+ZEpXXvL5zDG1S8ZD/yirZGNfNNlW
CFxlZRFwU3anaPU3HJuPReNYz3WC+7losJCTRScKJjJvyddYye1ntIXFY9YVSxyw7OeygLEZBX23
HtRBOWG8pDAPz9/O0sTot31of71V3cJusR6MYrY2uPrvno7dHEHx/qr8EhOVqon3bud7UEKHbBeZ
WnAWUdRsw9pI7thKHDdGaVT3k1s7ay9D2kOI4OLxZt4VGe456BG3h5Dbf9dFhXsyUErd6KM63Q9V
W6x9cB+P3ZQgPW0K9blMH+raAnXgTtkDutbxrjcxmo8Dr70foy4i75XWr7qfnzE3cX4mKdgCLW/+
iOvOWILUyy4G2647gFTqDhvaZFkVOnQ7sqh7zWY0YSnzK0NUS9cxtK82Cwtdre2fbpk9acwhlg1Z
wYswlDXiIuUvE1JZyLPwFZs0ZynCpLhYOR739djeudxKWwzaxXawwMqojktuwQ71F9Vqvul2Fv/K
7TMoTQQWuJkvNnvPr05olMuq15pH5F66TZW2xckd6qOHG/HaD5TmAsOow/CKnYCqGJZhUac/1ZBl
lpczJ7FdM99ALyyO02RYZyxFEFH2hPbFFOOZHIjLRqWn8cjeNKpdfY1Ca1oLV8WqyxTOY96In3Ar
eFCya8+KuLEfMjyOjhido+SX9XiTePPyxbK+xVoZQMtox50Wtt3WDpgiIVn00I158N0DJrfQ8mx8
HDNTgDCv1U2d990L6Qk2SIiI5omzWxXZgy6aAhxAs1MdjI+dybP32hQXJ/4vk+2otva9Z1beKhKz
XNUQe7tRx1M3L4HjD5HnP1um2VwcvCcSmKnCEAujYrs3GNr0HCHAt2UHuV1LcFfAd7myRVTtJfSr
Q9gcpIjbImoF9Kvp3EWHpumzqvb5o4p1hFG21tGq+3RpmL3Yd50WrCdXy18hYvxk12W4VB7UjsII
f0TzMxfH70XZKyUm9ORhR0/FDjfqx+3QJ/ljgPEo+cqu+W7jioVKsfZTYcuiwkf3U6Wa01rTkld3
rEt87g3vks0HCPZigR+euvNtRVcWJIK01VQ75Tr0a+8iAz3PNrdubHqLWx3KbvBbLB4s8ygyLLUG
++Jex74OltraNgDV0IvpBdfucO0WZX5WAhKA8AOZP/dGevJi7w8nMbxzZLC+DpunyTCipT7pCNZ6
sNxr/+B4rnYuIagsJ/S1gZ4giu+ljb7P+3S8L+dDtMvHLN+wOI52JSuFlWl3+gtyp1+Nehh+sT83
gVRmosJqu1bSbNG0XrEW5L55XKbBdFBSHtSmYj0MPEd26ognSlrZ2ic7Dpydnyg5Io14Kjpa+gXM
DKaQbsOESy3H0+SDHskMCydf2xjQA8JzyVVH51RUHXYsbMk9WYWT7WTd7aBhW/sWgtEFeTUH+Bez
ERQJm+bFbUSzyB0z+oyVWbHqM8u4JF7IEhUsBHjubWxMUAQgJIDvQQhS6DioTlF7FrXBEpAM1VPG
PtMCUvawl3VaZuB2N7WQihX3EhuR85O9KFwQljjUuY+BwSw50tWvqqKMB5Cn08FUYJoscB5cROOc
mqgUwUQw+aI0Ufoq1BDAOnCgGbjskgAPD6DSewTQDHuZDG69tsHQW2HEhmSQRSe1HPJ9NOXcD6Wq
rCpn0tna8/zH0RGPgR2c4UYHIeJACgmWpNv6Wl08kE+DkqxUOTy2Ftq4zawJSm39yS7G+DyQ1yAV
0tafkrJw77zEfOb3Yz9PI2we6OB/MsSdWS3mRgWrWMWtqp4NYEkQlw1x1fh3bfldFuwwVNeFI5KV
49TTJUEaa2Fo7QAzwZgu1zrUPrZ66oK9mENkA6sFNFIUNGCoKUWcLFUrZwI8q6YNnlOdui59O8Na
K1kjG2kh8yWaln1YYq6nPIn4XaW4ICOZjy6iheSkokLtzjTPP8sDPwNv38G0MtAWOVu1zQsgix/a
CkNHteCxyAzWedAmHFZ8vpm9VVvOg6xr3eKgJ820K2JXR2AKZleHH7PmD6jBqTmaKtV4x66TcVHx
dsdZKgweQj71dnTGdKewtKz0YIKNNs4phHsQrKveUk1e0yA3vVKHixObrz2kvnPY/xiNgo3Wbiw3
nkvitowS59D4DXOx+UxLkM+5VsqyPLTOHbu846bvonZN2pQtihK2nlDSVz8Jkz8wE5gVUZT2M897
bdnGfvAEFgVDxrj2722VH0WUfGVxxQZ8VwPe7yxeLXNRHoSng6q1PLID8Npo0gfHPuRipYhUvxjN
Y2Q2EBtVG+kVny8YSQSUk1WvTve+rWNRPGlKtCwn8gFmYqWraFKMB3moZmNfZlvdRgvUt7q67To2
bPRqP6S1eY0TmnbHhp59SgrL25RoD686RzMPbUSmxUPD+lkL7eZRNJhHI4L7bDr92ktU5WGeqPtd
o70YIFZPJAj8a9Eqs2yJ7Vq8yfQSa628xwGjRP5/iwRTyl5s8d314wLnACEO3Gu4I7Xm8GChpLEc
vXTaWp7vHpNa+RzGRfIoYEiaXd08B+NYPxegkUqj1e7KQKmfPUNguIRGNU9Yiriw+FutJzXjt/6d
VQCqgrrl3+Wx/UObpvgFZ+d6H6khO0JekLzYsGXWpmiinWyFEYF2Z2iWoFdoxWYCldtEeVJdU33k
/QGMherB6eEthgWe0iw0j46C/1rZW8bOMpp0hYqIDWMqaRBsAj0GD9z+lJFKwL/CVVfk9WkdVW1b
FrzeFTx2SbGE6HcCE13LvrrXB9tSK7v1tW8H6Iy3PXm+OZgZXrMpJpDxsjXpyf2Z41Rdi8C0eGGN
g7qRwblI2d8cTOQM5+uqQZKv8UQtcXulmAyDv3LY0N7KYKNv9VUduv61NbWbDn2LrNpd+0aCjbee
LSH5JyQTFvbssCZbzHh2luP1uNqPzgbDrPLkJkfQJ9Gz0ix7TRXPCrZaz1k9fIZF5Z0LMx92VQ95
E0tgcd+1SNBFvQd3SImwlZzrWu1rNaGndq3qESu4M9ls9tUSnduYFTNA8/DgClfcy/gc3ys0T/Jo
6+bDMnNw4Y7CyFkBn06PQQDxG9bb95zk1NeyDLGDKAzrPvOteBcN7qFtp+zSWcmnTk2CF/jI+gFf
CxSvvSF4qZO23ZBrHzeyFfBAs2SP0MPBl9bCrJ/wTesvAY64n7uvTZUFOz0ssOwT+BbGmV2vGnir
2yZmkxNPC2SQvBJ3kHVsOX+epvOpqWWVvnwX8O7UzLRyk4ykDwLr0YeE+dnmz3vyTGC8gxd8Nvi1
PfhpcZAlxRLmfRyMj7KEhTYSqLn4LkvYilnQt6OK7dYq/DzVaAe5A3t0ctS4nQwMC6d6FduKcT/6
6tvBVPaOIoL7WzUT/vKQ+sEnGXSrT81OW4cjO8UfGoogVheVD1vgFixDyEew1kHHTPy+nN+zYLRq
TfsEH34TYWj/6k54fE8toOZRy9WzqpPuAju9ctF6gf9eh8todkGRh2o2RZFnqWG53N7YwE0O/iey
Tvt9lhaZtx56CCUfGmSwbBWdErxrheyD/YotGrIS5F6vo+IJtkibCeAePtU2CZbZog65sLdDzFTh
kM4HeXZruMXdGj7E/YOQ2/ATgHi8P+cL3/rJ4i3mdqV/EPJhqFvfv/yUf3m12ye4hXwYvglmYN6H
5g9Xug1z+zAfhrmF/G/fx18O8/dXkt3kp9Rwnd10YfR4+xNk/a34l5f4y5Bbw4cv4n8f6vZnfBjq
9oX9T1f78An+p75//7385VB//0mRd6iZHRrFEhUQpnbRfBvKw9+U3zWxFUWvfHaglr2u5Q5X7ffl
a4d33f7jFWSlHOo6yn+Lv11V9pQHlX3naX1reT/Sfxvvv12fxQxLb2HGzM5vV7yO+vF7eF/7/3rd
6xXf/yXy6i0cCKsS/eb2194+1Ye6W/HjB/3LLrLh3Ue/DSFb0vm//EOdbPgHdf8g5H8fCkx9txpx
+ME+eWzuugEnyxpE/FIWw36WDDCxnpdFMFrWUq1cf6W4TaFv0wZTv6b2mFHOnWXgMAZg4gCvnCCp
Y7da4Nm0ks1BvzbN1DuD+YVBJ6v6yUuPlccssNRLfauPhoMGbM9tRdabbQagl7Nd29XMTfq6SUs3
OHtltZCn1jAlyvJm9KY7bx1vVTcrON83YlSOm/SrHzXK3kTyeZlnWbJlT4p8lJoVj6Ayd2aVt3eI
LeWPCtmXk+W1F9kmoyru3I1n18MKWnj+KMP0BCuxkGTLQYbovsoUKWdqyqgyIC0LMFxmrC1uA/3D
q+tuf3Es3SeJ+h+u7I0oL+n+tyA3yMDlrjhPILHGhY32x1mWMZsMl0PqvTXfGszfIbapEFIMhBTi
rZvsKw8yzvs9ioV59KYwIe9qJYwWo47ZBZCn8kCWEJHSW/ldUOK6Z9CX4/ZdH5Cnf4a/q0VcMXWX
g6HiYd+g4Y/Lm32HfatzJ89SvCv6Pu/OH+qZEEUr5qf8hj50GNrw1CcBag1/jiEj5KFkeYsKlN1v
b3XyLEydfgcN8ueHejlI2bjHupzsg2yUVU4qNpk6in0F3h7MJPuEGDlZfEXOMrdr71ovG2W9PLsd
gNfZR1mcpOidPHXZTPHr+K2v7NaYkY9dMX7VfpYNGyAA/TKKJ91boK/XXBaVRpIEUyOFXy0QatJ2
9rCJvaK9iEBtL7VWOgend59l1a0e+a1nK2td1hqEykMGHHljmxhij3NPWXe9hhzpVimv4zrBeL2O
bFDL6UtW1M1W0nTlGTpQD2983Q/UXUT4vBLj75nLez2XnF3J3kUWFrRDu/LQ5QzZwz2orWGk6JpX
WEQrlWJz7it4Ar8/bzUD53oZ7rd1PxxbTbcXQdNnqyY23rjTidJ5LtkN2NG3g1E2iHWSzZdV70I+
Mq9lexC70LHfhRqKL2R3ScRGvmARofOPcRo5a9OAKN2krn0MZ1AEDpHqH1mBOtDspHGLCG1NQzRY
ZEt9/wH0k2SAzzey0pndQuG/WiRAVsVvbBCaRsfcDtg5mjOA3CmPEbuoCFciiycPCLJn+Mq1/VU0
r5R60nNcy27YNQ6ohVijetIgHVc2D7NCwSZq63gVIvWO9YWT5MBBshjne69+KMVYP8g6ba7rIHVj
OUSOdiPLsvnDOIMa3zedH+x7uxGnXrX6kyfYIV7IcowK/dHV74quGPLVtYHkE3iAwem+hZjbsHGv
9+gvB+XqNkKXx29jfagL5/F8/e5Dta1GylbRh4fut0vou/fKm4to7U9LcgjauzfM9bXDFuDxGiPL
73peXzLCj9RlAOhpCcMPfVyFHdMsjV4EvLBtPpvKyUP6+2yUpnK3smzuRXLt8aFeFllB91uQ/18a
0bnTgsQnrCkPEnNmRsr5dsj95q1oBu2iAyZyko2y/tq3h42zDKZ6Wt+6kVX3V31Zacur2q0J4RAa
lEAM0DSiCBCwVq0Vp3k1xi4LDm3uiFMe5yxMo6bax1Na7RMjddVHYZE7UAc3X8qYeg5MJCNh9EBG
d+y6kYe8k1VuqGN2LyyBPEijqdnS0230igdn2vGa0+4hs+r38izDB1Sfou58q9exbjtluoV2EaGe
Cqh2oQ2ltXX42FD8qLwdSOvxl4D6XkUKItbX5sj0kKr8fTUZ3cyXHAqFLRmudvsAYZ03p74xr1d7
V5+nFegYfPHEpO+nNKq25KnVJ6/LEKpUfPuHjp1H2GXim9vmYllD6r/4v2Mjw5k+xArnS81l0go9
5UBjC6BrEEdLvYZ0Uh7sDPSaxLW5siMykiAd3uoKiFXFUOGwM/e4dpbjiHBO6lWhu2jmlhodM20l
R7SHcCdDPnaZx4ZaG6H6Tg/ZWljVKtUdZ7Dvwazna7dBaJj/OvuHHcIT0ZLqa2jH6HpYTXpf1Qne
v5gZbix4Ls8yVsq1/Gus2k8W2zRAHxS9VhaOxitJcgYaXA8gwyQUZxixaqCrJlsl20C2Oi5AB9kq
+xYd+5CqZ5hevfQZZ2myT76oZ5cD8vVk4CvwU7eibK1mJyrZmhW4ytQmgKZGQ+XX6xamnzb3CJXA
4JnPbg23unBuBcGhbe0YtoKMkweBGvO1Ae7Gj4kdvkkINlFvHeQlPowkLzGidoIiNAPL4Nu10/lD
gb5qzhWwJsMxy7U9AseL7CF+hQeFHYz6GvAFsFkYITUsOu21sjRAVuX4NBYCfp6SpOyEB9qrk6sO
m5+qfw7SScUAkR/s3F2Omrd5vR/I9/6zUf1BRxtDUfD3YfK4t4RrbTW/h5kNPmuBflh/ivQoeAnL
aR9UZPtbN56ei6pYDrMwGvy54k7vsI0K5ihIi8ydbTxmZKuX6BV/CkPKVjkkrDxxkq2Rqb4bMh9z
NooZw22LH2wppOwweAUIeqd7VBEc33duaG8wu7I/K1N0J9/Dt4gU4Oe+jBxrEzYWossm6lRiUU9W
tZXz5CmOjKPp5MsPc2VIlczAJ1U1jlb81vpWJ1uipn7XMg68fhbXqTobPjujaJ6S2b7RSFNUdMzm
0KpCEXe/i2yKBmd5mHJnDzm6PNsKfnYMVOwazY0e5cED4FEmYPFkCW0L/VyZ7dHoTQxgsjEbtlkn
eh6ydJi4/x+dLG2Xs//WtkCKDpOYVj2UbeecZcio++LOdqftrYNuT8mOJyisetkBKrO1bJFPv8Zc
rzsl92VRhNdBDOQd78ORjU/5KRxg+Ni2+9ZCxsoDqOl0BbZJbMx5+Elxy+WAK8KTkq7UGOOUomvE
0xjU+jISGN/KugHE7QlU1A9v1nuVVVVhIhWUqWdnrhKg0zdJbTOLnIsli75Hw/oi22S4GcMj9TIo
O63qm4cx81/RDhFHLwjEcfQHUOjyVB54vCsKvha/Az5GVb9bZIws+kUbVAtZRuosWuvW1F/HvMVk
RTz6y1tvOa5Vj2+f4zqELJeZ86yKOth+CLEblTdq4H0KrRonlc4zD26vRGAHJ5VTebiVZbuMlM0O
UllvkbJs3yKvTTKUDYlxqQXojMggOYY8u10SbwLFWP7Hq8lI1qghqoMgE1W9Ge4dBAZX8aAla1ns
vZC63hjue3dyFgINis2HBl+kP0L2W/Yf64vhEJaZdqzzOrWxU2GQwX3Sx1LcBXrQAk7KnI3HyvIB
Uft64deT2MuiPCSd+6iafXySpSqOtYfOGlY5BkL3xVzyzCB4gJh561KhwnHuOmvnj80ULb2uRWXA
y75q0L+jJRovE7eIjtif7D5feDBDsWmiDJxSVS+B94iH2lHDJ4gA4Cr9J3kwYrsFQWT5h3SucxuA
qtOkYO4yF9mt7+7zQD9UpvfWQe+BMFgYCcoqqGjZ2pl6ZGPneLC3+akvnF+3eKiBwLts3O3mgKqv
xmXQh+NOFqe27ACj2dFSFhU3NR7z8nOWpG9XQxWpIn1pO3sjbRNQN4VB0sadfcvQEo35y+JghcR6
cZZ1UWEBIr6Vzb0BUQ6tfgL8uZOMkkV5MCI7BkdTBKsPDbci3i3mJrRsMIKfDc3FJ2c0AqxSXDab
BnTsLYCPq1Y004ZdeKTr3Sh8UCN3EY9l9m+tsq+JJY+MTQ03eJL9Ifd/7C8jQsRprxG3K/y+vmy8
jQEoGC1fQOgeUv8bK0TDK6mx0FvYkHfOrtKuYWYECAlY4nvdxsEhnjHWCxnd2ZGzHENjuMhDi2rq
ufQbZO3b8ZLbkDyy2M+28jMhMY0lg1WfriWXbbRGsYYFG698Hb9b5afL/kNrSkrsXd9u7ivmry5X
E2vHXnUAwymFepOU9QG4INpSAGAfh3CZRvOG/1xTqLF3sIf8l2y6BtV+t04rN1rf+gSiSBdjH7yN
IxsQM/7/OM7t2sN//zxdP6lLw0KhrEot41Q0+raPdWvf+gbzrbTvjdNYMQxTr9Q4pbYRHwYowNhC
GidZJWTrNUaGV5By1lrrwSWZu8hIObYsKgPuEasqQPCpTapxLStl8/WKMnyAhLSGfFUvIjdK3p7S
5QjOZ1GaxrjDE2ON+11kLklqmIeoyiyg2zzz24BXHhYTlD35fJft5HJGd11Wbbt7m9f4Q7Qny6fc
cYME926XupuhaA20jv+sU+cG/O9g5tT6tT5HeQez5DkEB/MvvW6Ve9lfVskOGj+fFb8UZFHm/rJB
9Jl7svVR2cTZAJ9DlCewEtVp0qzy9J+KskGGjKha2/UEtfa/x8qR0ij46tgootX2U6kYylKemYBW
rmf5XFemCuZ/v1v/Pg4/WAVUMMlMN11/0MaSRR0Yr5JHAGbneZyskoc67IN3Ntwp0ILUN5Bty4Kz
5gSQz9hfNs0MjPNgGgCY4ydjrvazLjmMrKWXsmhVUO/RSFIAME/Fi66RhCcLhODoHMyM/jrGxJzm
EjvhUwBZ6YVDwm1rMo/B4cLO8HvbFqXz2Pg2bpK3IuSQfR8gaLJVGu/aGiBW9hDbpnVCIny4TMik
WKPRHRFBGy++yaGJFFSwq0hfOX3Jw2uI7eQ0uW8dZC95cI302lWWZP/BSuK1A5RmVbpVSq6zG7eF
FhkPJUSrdVeSJzMtC0u9uc5XzHZZFnZzDZENIwMsUGbLD6U+/uwCSzuQGjYeEDU9qHGonrWudaNl
8TLCFXto56axa5WzZg+71nC8CCPtbDwkiv7rGmlC1gKdbhZLec3bh0kDtL5jYDElGPajrE9br11W
WHxsr0PdPoxslh8wdtLrB7kNV7xoXuLs81gPEExgYWfM60k3UvodUH94WwpL+sWtUhsncLdyvSjD
wXwTiWj9NeY2xK3hVncbBrefeDFxn+J1P3wmhfYCoVJ5bovR2hadWe7arE6fUfL7pgN8/P6vAUOE
4UUdkJaRUkCjCk/GQMhLigGqoW2s7Cp7XzTnogyWrTL4VpStH/oWNvD0Foz1UnSWcc4S8ECD734B
36r5h0BDLh0SDypfdamMpGli80xu1zjL6GZoV0ltiGPR/koLyzyESDwdYZLyX1Up+FTCDC1qRMSo
xcd8OJISkq3jHCLP5KFuIEldWz6W7ag1Dnb/HUszG170HCeHk2WSSB1U6OoQjwFy7UHSZ9CgORiT
Fiq7oSJhP/EeWfZWlbu/0tTMjqCBS1KfUZYdGxBRy8TxtaXs1Lipt466LmJulTuKecarGda6GGEA
zg7pcxHVqPHeC/0OE3LvrdVS+/phwhrgDAHvhVVn8aXL4mmhFZH/0nXAkbS+GF/8KrIWXtvkL76D
7WBRBB4uCo2yUCw4u50Bo4ltA++g4U575Wmbcexfi5qUekCt5l3x1ip5df+0b5oG0dIRLMnbmf1p
dMBjjDrSmCt4ztme1U7YPgPFPrJneBRBtZZ1A5DLaXVtnrtkfaGt63kEE0LX2tP0ev1/rH1Zc6Q6
E+UvIgLE/lpF7ZvLa7dfiN4u+ypAiF8/R4mvy+3u+01MxLwQKJUS5TIFUubJc7xWq7egT/FWGcp2
v7IsfeYoMbjqQ8MuomjyBdnLYrCCQgeM3FegXpQ/Y2lmfAmnptvjC+BQKimyr6hu4wse+eEZWMDp
vta6K9kjVjTrPLRsBMZwkYR3694CnKgDz+ZL8mrG6fhTTBHkCvBYuw51N22hftJsdauI7rEdBIbe
KZ2fySvrwH9CnqA3k1cnBS3M28oafJOofIKmYwAKixw1UO/y82REqUG+ktLNT0DjuZey0bSlFtl4
m72fRSVCpWRL3s9uvfNZOlanvgQ5VhI51xir1x3uRfNMBxSxW2c7DaHaCOXAxacOaso0vNZ14e3I
9+YBnndEwmxgToc8uge5X/lgtHm6CnXA/iuOwrFUq+ulPbj5j25Ml5Mlx9cI6mKrqc0+enCVIvmf
HsQTlafJskhiqIlGGgo+SlBtbsBuU+BXpOnxJSSd5dh3A1sHJ9gsohzT5sS9aS5HqG/QEvvggzO0
D3zVQb1+7uFHk7cnqdUtikLUnubDMDU3csDjgbenTkntsgEBX7Px63sJYOJOeBpbj1OtPSOCNXuY
KPpZFBLEQ06KkqgS+WFD8a1DBfwbUs/GAcy63T14FOUZ3Odbs8THXuqVrNa2ZCIgXzqYev4NFHbG
gVpNn0yoqRy24HPnd9hcLoepRVoyhJgbCeV2HHG4ykR0ZOKdfHJZGVAJNOhRsR2GnEpAVc4ec42F
5zj6CQWKyzw2Bu0hCaVcgXW/clApA1pcOsSOru81Wx2ANS/wFMEpsLUWQ0lB/73AsxGZAtVD7qqm
/b9OywgikC3KYVH32sjxmqjnNci+bORwchvbehQulL+msCvXN0nPCbhbqPs10AqU7pbsn1U/yaVM
zfGQy9haTGDhCMiROm5T0VmU8U36PtUnt8y7aL5R8GQDyhWWBl1hB13nlHd2nWOjaWXppmVdHnCW
YKep5yic73XojFrtd1EX/poN+gQpAuhTk3Y12Tp/mJajNvIrdfynTVdjUeGH0tSbDw3JWy6WvRyN
gBKPN4LoOW35IY8ZQ71oHQrxRFnLuXvmjv7zfE5vWiYk6WbO6b7qnfVQ9U9eEoD8cmGzMT8JOQzx
KtNQ6umWfzQzVWVcCkTo8qHbUOvdtVO1yK06vNtpRmqRnTze/cluKYGkd3+6JLn6r04DAqZasVbT
oapDZ8WHdlrcbHSm+DNPrPJBY0s+tgdeQtTrv43rPIGiIPIUWQMpLZG5q6rJPvrcZuxAvLZBNuon
lA+cfdPY5/n7oCZYr1AWjS/g9hchyza7kckrXWQB3ofOTer5ZEPE91sYtc3CYEJf8Q5PNmIXqLn5
E4D64RIBWgwMq7EgDgIeNcXRssATSl40yI0GsC8oKvM/B3U8O72lSozEgNK3VaLcrc4kNKQgz7zI
amc8UTuCPM56kEglkk1TPh8dUXW9wtPKnUdTN2LCBjKLiL8Be22CeCj9ZSHzttNKad7RYeoGN3AF
j1Y3W4vyOqQQ9WhRlLqFbTGk2oUSCaMDotXgW20R8y7HEAyOSjgsdjITYtSv5PDB3A/GGnS2xZJs
tzkQkwPuibvuPAd1OKXhn1iEpaa6VP9+PaCA8vU0WeJzB9YcP5B6HXa3yRsfP4Pa6nHz+WwLBiVQ
wijRVpAatleTVaizdq0LLyHwCnHI9qocyEQOdEjdjyZyVQMBVrbngb/PdZv+97lk1X3xk9TYeyxe
uI7N7+mQGhUU742wf9O16SqQIrHJt3a9nnf3w1D4d0MRqxgVtGREBH3VUIf33EbgCrn40njzdlGO
c1dhK/PZ+3Y9GqGr+ckmrdG/GzE/tfraeEmK+GXMEvc6Ciz3msyMd9Sk0h1/cg+oQuMnquEpUj+6
psaBGuQUg5ketYzWY6LqfsgO73CTDUBNtTaKwZY9pPMCg+OXQyPIBxXIb5e6TaUu5SKIC9ltfBij
q+Jr2KLOT82ho/LqKHCZwleZLT0s15EeA2QBnP5dXAzndsrlgUx0qMHqtIEoNgOZI9wQeQSXfAo/
3QZ4INPcZt+MVupCSRiy21vaSmT0iqNTOoDDMQw6wzAWtE0hG21L6Oxmu434ZKMJLGT9FrpX9asY
BaCADIEv7ANpGIpF3V2r51BiUHRiKHd9IwyrZLuybQaKzAHigmsN9ZPrViVIp6wu1igzyNaNyqbe
emXEfowGEDRI6SVL1Cm5q08weWpSb42U49x7g8kTnB5Z2nge+6ljnkr1ZhPuZGgbIrqFKiJoGj1P
NZi6QgOM/t5g2M9hz14hyFReqLPv2AIkeeyxKVr/XrJ4Q+a4gBCfKVCHO7LEeR4rne9Kvc4C6rUj
rq0iP0UeTV0ghPbxfIF5ytH9dAEkEz9cIPG4twaVKVCvKHPpjnacLdFE2IWahQ1AnzTYMs+GPQg8
vWMfyiTgdpJ8b1DIMTHwn0IIzloLVjkgtaiyp1Frr+QAAKULsovIvNxGQh4w/t4Y2AT7ofUlnwp7
DXEX3FY2WOvzsQA/jMKsDArscjuQrYTwCuhty83N7ietWDcASiLOBXGwT0OpqRGYUo1FnS70ot4n
lvdpgpvJ7qO2XvRKn4IOTtUjUEWnbQoIVqcOt26yySmKg0kgEEQdn6eY56lbJIoRhQ5M1jrH20H0
A98PNaBL7/YIaKSjOYJoL/j3FCWHw8Q/+FRdMm6yzv8+RGN1BlcyO7XamhqghobMs4Pl+Gxvig3Z
yUJnnRojMs5OWNvczBEEJcFphyTrb5N+mO9m/23SCIJYQ8kTz10yVE6pPQVtQOzQczbjmL2S6Xb4
tP9AofAXiH4BT6tGAl/G1kk6IlqsmjdfV83WxMnrvAOi3nk/MzQiAKDJO6Rm0SCkU7YPPEcBn65N
KEYpGhc8wo37KB1UpoOw5h9I2HlPBp6fiOEZ4XFK2/bATAAhoV9kPuA7F4tY6/SfWnchnS81xm7Y
25jQ0MIjjxJIc2eVXBlCLmVRYVeMiPZrh+fzYgCJy6XlA+g89Ai7r7iYXrkL7gfwRcplzsHl6ApZ
BciopBdAj8ed40ltw1xeXT3Db7DzQR2W6YNuWZGHyUTcjQNnXz4NMrpWA9uqVV27FrwHnmTuzhK+
LKA6gQUk6oNad53ZpfmcteM5l17+IzMzVFJi9XYPfs0WNabwiDXdfG7FcKb42d883uf4Tw8UsXnL
ElXAgddnT+ClKO4I6NCvdGS3nm3JWxSAxY8EqKhi3dmP4NiaYQ5FbQLqCTWMtTmCvaoH3+6mNsth
WVUW1LYVEiItk3lSGt8FNKkEWpImJQwFCjvdedLekP0qhWgJoMVYpuiuuIv0pjxC2wA7EIiTzU0S
qSfeWAMmxE7AsKKWO2RXpjbVyyNN8T4PmSDouXRTzcDXDPp+B6BHFF6B5CM6Tg7LLlwJ6fVxXP7o
YyCmOt9/lZMeBjk2WrOH3enDIgZIxwfSbu3wFAVU7/FU0AHwS1XnBjogIycpfnoz2uDBhsylhq0L
jUbSplkwcD6oF3LkBNU4Ibwmi+JS1OASJV3zvklHAKr+7GgdDXsJ1REhojaPyAYfd7HqiNLaOjIT
PMSnEaGqouI6f3iL7wjTLdYjEtSkdxeEg9S/ddkLlEKLH4j06cvEl9PZAL7piAJ2UIS9OZRDsmpz
DXg+LfU2suvXtt65B0eGthsgXJKtSxApAmUEjXnqTjTmHhL8PaAfgl5ljtK7Xc5QxE5/GWDWKxPo
/5d+BNPHzQ5unJWVZ/HLX/wdZWeJXwHZyMFFVoHeI89a/EpVTJLauhe1C6SNbQjaIXbh18a4sJyi
g2RsY75wZF7aDkFIBAfOcdvXC2LZBM8KKK008B1S03Ks/z2oMSyA80p5QpCqAv2tOmjgqQS8EPoZ
3fSvTXWkkCmDIowA7El3VhLsxrXhNceUS3mN1aEc7RWvK7C7qxYdAPi3Eo5Fp7L4Ra9feuSKqQVK
R/BxANkHSeTocDOlY1scxKB/JRMdnN6vdp7OunkkT9p4V7b2L0j09AdwfwL63I/ZAHHQql+CCN1G
jknUiLcrI/WQJ53N7tS2ouJXmes68DLZeMSWyVg10yAWhLU0BKpvsC5HD7XJh87oAJY08BZkx5sZ
9L0AcNZ9/zag5ZDYbib9kjEXUkZa57t4JmsM31zfhivZRF6QZqZ85EOMOKrtX5kOLFc81mAPdQzt
QJ2T0HUUVEJonXo90D9tIVodLqnXw6vm5Ej3GyqL5aMNLugHyAFUbdv2y6rVLo0Atxh5VjaqsxtZ
6juah7X46XBbyBX1Mt6LvYF6V7Bh4hMBx5Hepaze07TkASQkCPu05p5aSQkiSmw5myPNhphVDxL7
RoJGy4HeqAU9PNsYsA2bYvYUopgVCY8ENFFQIt0K3Mg7EzS6J1Rl49HcRvVjA3KMhS6gzFbhSwsR
8IkgF8QDPUrHbR+VAFyomCq208YySeIGrHhoFqyKzQXQDNkJLyXwtdQWim00yw3SLjWWeVj85hi7
EAEIm2Ktlw1UgFUKTlMpuFCl5nLEgPxh7M5kok6Hg8BG9y2xJg/qcHoQOdF4st0mMeweGN2iP5Nd
55qAJA00s1Cvbxzbvim3dRxew0mzQP1FlFZRwUBkZYAjdQrTHwXe5SBXUT0x93EKLZhs7UA7eEFG
cDfDnU5nV1BXlqu+R1oK8tSB77/EVScvtxCA1CyUBYSJtqXAAXUk3BohhM3bAA9Y8446csaR866M
FxBk5Hu3qko8+Hy2sYreP9cddA0KO4GgQjhNS71105dOeNXCnYrwW+M1ZyEQkF+M02uNDR++1apD
BcnQ/Mqs4tkWWfnaa/jXon5ZPmE/UARxmfNrP1QICFi2cfLicdrKyO33je4LqPKyP65cjdbHK9vq
ylpcn2tZIc5S5a9I2n+88tBnz2ld6Mu0tIbLlJRrkJiBjXuytI1VSe2bKXCf+33GQIbdeitQ/PtH
1PwPe+TRjY0pUv0uA6HZ0uVN/cXm/YsCbWP8P6A2QqZzyr5phqa/RIObBQw/+rsoD7UN6rfTfZKl
/DR26bSy/al6dOMQhNGxZXyHkMbbxzDwMbQwir73JoKAnz6GnPw/PkZiedVvH6PFwuZkYp287Ef8
nhsB+QokIYpHUMFWV7PDY0W1LF/HAVi+0pXlmUxYbfHA52a/oSYNjydglajZmeM8HHXdLl+qoSgM
QI05SJHdyUqCwYzth7Ayiiu2WgAmdPYD9ATshyFSQRiIIB3I1kaRQv0qriuQHD8AYVRcnfBtOCTB
kE9MbEQTrF4/9p31duDqLAP83dEGoEtVy0mGCbGV3ETgVPWAnAeqPYa+08FSGZCug2UguoAUyHQE
Gyw09fQfZIa6KKRilBfp1JBXOUl5rBv9inVLuEzqGnyYUljtcVAMKnRg3TBgfQwy6AT0j7tbB6QR
4K2/e8uxXVVduIVcZ780ET/bUfIuz8B9BYYJD2SowFlTLziv/R0l/go2QY7XA72sE4arGTgwiThe
hKHwNlVitGZAeu+GMkJTwduQsDuJxdMZ9TKwuC061dt0wM70ooPqOkjCLlNsPjJiqVUt6eiPRGFL
fap161Oe+rvn7+MgMDx71mZropAMsLBQ2HKVdeBQoiXgvBok45jU0AlRi0VKldNh9rY6E1W+SM3f
Dr7U5ErWWP2K2NmmlmYCpJDIVwC7gjr3sxeZtDVK/WAnbtos8cFk0eSz3ZOKYcwL5auy3/wNZv3C
8k3gGYbYy6gY2+nQZQzVIqJPEG6D7dYbKb/C7SaAHWi3WOZFfI4MvLi6TqDSQrrjF98Po2A0C7an
7I5b3U2T5C+fvISbqtziPscO/qrhn9abDhIXXuJagVfGSHAqYVZh8vHaSPxLKa0xMOzZKL02mpp7
zS3dfADLzkrD+waaKXZ/1HLs10iphuUGlnMsRhGR0rGB7EsJaHrMD9Tb5fZegrbiPopii+Yg8wBp
0WNcYA6a0kQcDHikrFgUcZVBwaqPH2rZNKDfAVCpMZP4oQJxP8havOU0gn122ZgDNA3D0F03lvPW
m2FbTUPJ9LfxyoM6XRTYrWxo0qB2oHW7Wv0pfCYwdyurOeJP4TNnuW7H7ZF6J5UZp15kx+Ecg9/8
1ku/JmrGLvs49m/O9FvDUy07ikOZuOOydHztUYvkH2dyZG828X72yU9LoeU+8nbc8DIzD/HogXRH
3bTAQdzLepQP9tCZh7qXOVQNcXO2oPs2sXv5YKebOfzXX6TgAp2GSjj6qnZcBIhAYnKYeMwOknVO
AEl4c0G2W8ffmoglsGZB427dZjk5QRdDIftTh6Hmz/HGDTrPhMSXZsQXOhRV/oj6VReIx39NdAZe
N38JTvl8VZFeJhnrlIM2xfFAgfa7dxID7J47329mU0bJ7QqFW71dwbWB3VKscf6SRXG+ohE3Z0cr
HiJR7DQNLJuoXkoXTTGm6w4qn9CS89ium/TmrKtMrxYX/kHvATFQmV68afk9R8wJMgsNdFuVB3UU
3NoZqCGbB6G8uA84xM2kMYVnyJF2Cy33669djXSkzYr4UIRD/QI9stneSqgUQZDIWjVZ23ytsVY1
jKq6N8sQbEWFBNJY2Qc1HBVQ0W14A8nVh8jpnyFyUQXQ3ssehI5wC52RTSibVDY6+//jp1UIL5Q6
uKbHMTaWvjmBbl890ezNNMjui8VieZA6MMtkzfLCWI4CT5Q6NqFfseonkGD7EOHRQJC3bnlqbEjo
YnLNs21U+n1WjNldwtlPMpOXl3j6prQs+UV56b67MQvgYSrNesBaszwYNh4CyMfbD2Sr4jgYUeR4
NW3ok6QQag5coK435EEDLIlwpxKAfSCbGjA4YG+d4wAeixKA+LIVWLvjF8Cl2104tGwVq9CXC7vd
2R/tFbZFr8r/b3Yx5VCfbcJFPMb9OSuFt87YUK2qMi6eQGNobqFL6S/jsCueRNyiaNmN3IXmo5lO
IYISNegxydkwweczFOJMnVmdTvcZSMgiLJ0EdLaCIqrYI+tFchVuJ7ZD5ng6wnBOt6/xsswXwojC
nWVuDJvz4Sd1aBXorg4FG7v97A7ZPujNQIQK6KkGLCxTPZ6tpOpfusAZLfGia7yD4NSYL6gZ1b1i
mNQgA6t6oUpaQ1wBpSzULEYomEW2eEBm2r96vXMiM75dMBRFALnXWYspPaigFRCC2VKva8jX0JLd
Osuxv7u9bhEdyeUiQYQEWgAfXsP0tr29fMNxpYp6PzhQX0wKLOicIPMyv6tpIEMMOgEZ0tECuzv2
kIZYDyrLVvRjd59M4brr4+hCpl73oHcctz+pj0y3QTfb74O6cWoORi9+kv//66CkB1oMbA/4aD33
ECd1x4ufRoB61FyYzXfZRgctxWrzoQy76rHMwn8Mtepq3DZZeFhMnkAnaM5N5/cm9d6cEbHip1tT
ZKg4M/KoCXxtF1qqsng0vekOrYjqjIe/tky3LBcid5p7QELY0i5idvWYIdeQlW6PIIIb9oJDLMd3
PX5BfNkMNAAmnqYGQhqyatrvXhPvuAG87aICnBv8BBAKLczvUN6JvzjMZcsM6bZ5ykFTtI9u+Tal
mABY6oX9NiVKyo8R7t2k4+KLVrEB1Iw4k6jBW0DnQHwpOa5JZ0LZ/upXmRNoYn0Qli7HrojXpA0W
IqxyclxQXDQgTl5Rs+1bCIVDkZOUwkgzrC6Ye3q3k7SYgwAGXsZZirXgySshG7zAiRXi/bOAVMd8
8rHrf/joAPzshykx11Fv9kE8ueEu8X35xYWcdS+q+pkbVXrKwRC9GKHr8YXckiTTduAIhs6m5S5q
NvjbNGPhJkaxYoDCZGuViBr/6zqf+sCscuh+UFt2Vg9aEctajRAVgi6oM61M3d0Ay/QztGW0I956
gK66C529228msk+2MfsTxT2ZbAUYGWHHWzXakZ1M1Pl/tX+aH/f4h8/z+/z0OX1CdLzPLZi99lHV
tjY0x8IN+e9hAJGtZP2lLzPwvjfCQ+qiTL+3phtmK2DbEf9pe5CMqAGzjzmlEHpJXajCpHhK/znV
zfI+3Tw8BaWvMxZQCFdqCFZlq7uI10vf8PI12Ug7oQfz6Vnk+sIcGHix8So1rcjYITWqz7gx4eXW
wuZef3LBMv+UNObbCzit39xmGJly87uqP4E1BNR//7pN3fjHbL+70fAqjPAvdnD3mxM2xlBgunS1
DU16s3GvCU+sK9CeAvXDuNEr/Zh3YLYgT26Z3dZxTA9ciQybEuXfTgmoDuMWXLfkIzXbWbQcaDqG
HMvso64A9mX7wxX0YHbPRTgdQRtxR9407ejjuWXOySGdj/vRBWrFCrVim0MH81mvkZII3TA6URNU
f5u26JIHDYp0D4U0A6lqXLPcZKh64tWCmtNkmFuQMetzbz7GAMKMZbmlXpoyhuDGiZpqSpmDk4+m
LEGvk/dRd7KjELQomo9gRbxkFDdRB94WgIlDDu5IsZQ+qido4iXRmppGFosD06FZNDRx+Rghb/Rg
5XMohRzaBpTPt+GcN/rSd/uV0ZlQKYxS/zo2KFVjSi20FgNoJ9wOQON+APvDnx7C6w7tiFf9Jw8g
pxAWVymPv8zhYv8ejIkJfXisWQq2AhIHIRXHtHCcFO3+kGprItKfbXM/SPVBst+0YIG1S83Y2I2F
rAQDqynyYM3RpSZSJnOTEDaEqYmFPZtumJr3QYTWIa93E7XI9X0gQznCMY5QSp2y6tLn2QHyg+4D
oMHug8vYM8q42hNIYl1IljfeCvHtcUWdnav5J4mQVac6yVSW+blycwZWWozOEjtdoaS+XdNwT+cG
dqLt93m0GgQpjQ3g/ckdmXRvwKIKxM8b+gTj4PWHGHrAC+qlORhycKXOhiuZRK2hgki42ZY+AtS1
m73NHB0AkH8/EUh/oPql3ZOl0wuoPk3fwzQZdhSA4yDI3UxNX88BPJGY3Rkv2it10k2GbCxE39P4
SjdYnHUo+/h9OC/qOogdBvrmMvN2Cd4DwO56u85vikebpeVjgXWSOWbjJWpM3OM2s5Y2i/mWOoGQ
nrYmiBKWNOB9OJ5XBUhcpbvynCo9m+YDgSYYXkIBIL0T2HfAd581SCq3Yky+gwb3m9ND3wdEI/6u
iKHG6Oa58YqB1E8DZa15gZ0CNFMGmp6yna0g+IbWyC3S4oaCXvAr8sL2IqzbfO2BtUBABulLnyUm
2E5zZDBypSSlpFyUHcha9sH+uz9yhifmt3G/Q+nyCAhrBqSCivx9igHWblIvzQQJjVvHh2BhS5FA
V4BVs0zwDB+GClwaIrxCxSu8OgayLFge+5sBMrZXcAQg5u+g9Et4/pE8WJgad2P/bZK2nS5zP3YU
ffiv0BVOurQVO3CrpiRfmoOmtJsWmn3qCs3AELztod4dDih6Uzs7PJccyPhF3Y6aLdODGKywTwl2
Hli2/OlGr4rBhoK2X3R/dWvUbARkfndT+5h5NrLTRbXe4reL0mz9AEblIRMATkCYbNNNWXaALlh+
KAzN2kigEC6xqABjrwzvoQ8Rum6YXX1lSfw1iUX9q0mhd5e5Y7wwR0Cg27j61fvNV6nF5deiKVNI
42Tug2T4MddanF8gUPF2lcYYP17FsZJ0hTxYC/rj18bU31hjoDQtDsBsEUfMBzO0IWdamb/ZaJCi
4PAiAxIbvrfKEXt7gEhMtbeRsoEwj209kC3iXzphDffCwOvAtyE73E7gwrr5Q/oKkEauY5XaGu11
PrwM3QTR0sq6s+Xo7E21WHWA3VgbmUyRxp74Bcn2EWjX342zeDwZTeWZrqz9yD3vZ5XpRx0sJ7cT
1zFmi//vyW8+VerL56RrXmmNTKtlWijLAWLzPNR3ZBe+d4lND9iHfPraR5AduIV3KQys7BaD2Lnl
RGuqPJDiuY6gVAGpCCNIkGeE5Fw6nc2Q60tysP3nrGusZVyiWL3lUb7kkx6tp8S2zhoQt/PB8Fl8
9Lm1GooQ4S3qIBcBuaVliR/ZmmwD6v8C3U4iCNP1/DII0IV0djauq5Lj+2sqDQFILvdYNMovYM91
IVFpa/teNRlbN/7ovtQgrznYHtT7YqUdbRSTu+w5KPwnVyvBhFX/qqWpvaoTL6vfTgzw42YcgiC2
gexiaeTGc+N1XRD33LoIA9oCWZsUeyQMwOgQTv6qZlBFSI2wXOY1yHciJU9XqrPeA9obQB60dQNJ
v3TUjdV/+5AjHdIUbCex8r5NRmdx8a0sOx/bLfNIW86hiqc7pk1HkiHLUibvVB/tMKmvZbhb1Ob0
ve9/jQMfCljuR+u1hSzDAsRH8UNsht5aesDYCNAYnljqJ6u+4cZzpfXfimqEmnkCHjys6n6A7tlc
jGqQxv4dBPDteEJBTwpmTU1/nsZxHgRZ1XlQWyGgBbiJFg7ZIWlsbZlPIl0i5pQdonAESTv1dGEq
306pa8p0BFDsYtqbIxJopSqrrDQUgicGhNehBZYc/RAMGlrB23vNSutlVfP4VRbi4tqo9VoM4tvA
ve4XSqb+iT3be3ZzEzzM3mhdMlfPoPvE4z2+2fqUSZOtuOW5DyzlL0kYbSaVP6KDqKQPbE2MunFq
5ybSxZk97g3KQH3wee+OvVjuqdXpUJzvpD9tCBJUjdApH1pE9GaEkIIPgZLl7zbugIGCRKnJmfzG
97GEOqL5yO8/57NbrNG9rDuCfwPlKbqrBbcIy2Dpj2BJB+ZGBWlKC6DAynZAVabQ0epAg0JoO61u
tin1z4b22mDbvU88v8YuWddGfIdRMDdHUTgXKYoUlbuJj3ABiJMSdaAOMNmFC9Mu480Hb6yWg1bm
w+nmbLuK2DurHz64Qcg9WY120YIL/AUEMf6JV7VtLjrEA3a+Gb7UjIVnybFvCQC/XzsmGMhmF9Rc
TYs0CTU8XWQRAE8EUYPb82lkeQ0y6xU9mDqyW7K3zmXeFYFQztQT5sjALXQOgGDKZ+dPDz+avWCm
AbJFlKUrtkNH0SNGrERdJp3qRHx46yKjMFILqD5gM9QQ0sD74BcPRhUH5GgnBsqDzNo1d8wSs22e
wZT1toVMmxUvirqA3IRhWHdJNjVbO+nyXWna8jJBCBIacWnzdYTco6tF2i9PNFunYu5r5xbjkgYV
TtpsRW6AecTv5cXElPOgQndO9ESwym6LGJEzDwqBa7vzU7liUOhbFKpSwVGVCnSox2aJoJV/Mi1h
AFejtvbg2ohBf4XSAxAyvvlh1wTmEl43wJsj5LN4H6xXidhAHw3yxkjnXIAZHi9FJpoTc6BQz1nh
QHwHFCh60sp95etXajnKRGfgLcm3vaPKE9RQmoQ6Si3K1noN+J0btuXbLH6edwHrEUlNDC9MVqWF
jeaYMRAS3i6F3BI+DRA0W5ptlOk2TFN+5iBVWHmeSFb0i6rUz0pPygcoubEjtdrQ705l04P3D310
8BtdrBwgLlZp5b/ZULl6DSvNm3+LqKotT/VkXsiffoogj+erKBbN6jaRCPmdCdniE82D4DDoN6Sb
IsgESpVa8V8ZWfIPF6l7Zw8Q7+YhWOvJzh3bXRqtwQ5tVI5PLI03nfSMr7kwoGRdtnJDbhlS6LmB
jX07DWz/X9NOTAO/pQANF01bhKLcmwQLbLXe3KJqMFwV9tStiYWMmili6x+asWoSZZneNuHq1hsK
BCX08p8Ir4WnAZpCe57hr6SmFSNaXjkeChFUb2orjsi4Bi5RNfUU2EOuaPqpiZRBcsrqLpubkRT6
Kaq1X/NMyHic06j8Rq2I2/Z56PRnd5qmp67k3UWDjhj1xYYZ37W5f6a+EcjFu1aa4AzAFcGo0Vyx
wNqGIFh5SrRJA6ZIrqmvGJhx74AwkMb1dt8+yC5ZUl89RcmjU/xT487biBRY9z4shwdRlBloufLh
4ChyJ8CGzW3KrBpaOuCLml1QTdOYtn2lVlrmDBjAxFhTczCA4S4z/0wtGlRigb5AgGA4UJOmdL3+
6mbpo1S0J/nQZveaitqWdWxtsMAYIHcT17sRtftnckFSJj5Dg2J3G9AVXN+gEAAICjUJHfoi4fMk
UdEMOxPQ5QUYJnyksmtnkTY+0My1ZWkLptkxRLa4H1j9FN7VeRXeoVoy3yaQN1ro5NMwlNmVdX+m
XjqQs9yXfuTczU5Zi4dLi3tgnjfzwZSk21m0vQ26XatUlzFSUNj6WWkHKLgChsSPdHaw8eW8rwUK
kQCtTe0Pb/8xkfmqdxEErzt9k/b5sHVQLfQQxfbPOJ2KH6XuI3PgVk8F6NL+5pC17pMvq3p2wIt3
2NYSmy41Q47N0r0LHplF4kDTvjSi+uTmmvnC+HoKi+SlbsbmPCYRcNrK3Jci3mQAjq+RjDJfboPe
mlitp4hkTVN1mN+MI/PxG0niCuV9kEf6cOhDAN7iQULlFx2terfSGWTe3TM2PIk5+gFZfMawzsmq
ahPmJdTwbMuHrGvOVzZn6RMvsBRMuqj7WSFWpTHL+ocjjVW7Mv1qdwhq5MBnY6fdY3uI5ffeqFsU
26nhIcRu5uGTp7dPSHkMqzTHar9VWAhH4SN4a+F16fZnark62BSmLuNLQxrAd6je3hNvvVGEcvnG
roCYUkPfx/veWK51HwymCSisEQtAIfygalRyE7Qq+IE8IG/vgSsKe4HBZfprLx6pPwS3W8BMfzrQ
wFwN7Ki4ZRofmzyRe1eVVTSdV55tdUbNyAnxOw2HozFBaxssHOBnbCpxJDfymLSo2nQ9yGJ3AB/1
S88uGmQ8pTbXBoR5Wi0SQxd3xuDVZ2BfNKBZkTp1RF3h/qyVOOm/I8wo868gBASHeW79cLnHD/Ry
6tvEP0MGbdPFeNMvWxYNazDptcFtqacGOCLvDmT6P6x9WY/cPLLlX2n08wijjZQ0mDsPue9VWavL
L4LLZWunVoqSfv0cheorlf25u3GBCxiEGAwys9KZEhlx4hwFmr6N7loASSM8Wse8++qnxR7EO9oP
gxknCJcOLzWYBZYO6v1vwJul7ZjU2x3KS4HaHCc5DHWLsV7uhy7MbwbfFoukF+E5HatSkwjwaAVJ
oKn3YWc1E/UqU9lBWOBSnElmAAuFro8mHbCr6uJAAym+Xus8tZHjN30ouUq9P5dgSHuWPwtlyOfA
7AJw5IIVzSs967kG/9cmNlS3ISewtr7PMXlpPxvf7SDdqVJEV1la4b2ZWQDGpzroq6o4uk/rvDrh
jvNCg0MYFmdQVJ9Fx9OT1SfpCsq4EFgcu57EE3BBl9T4Woxb2DjSdwlGHAh3jkI9fE3Glr0CEpde
7d4pLynwo4um9fQvYdVpq7w0xZ66CTIWUMdUj4kxHsGAs12EYIb54sdlB2yF7u6d0I2PqDrlS2yH
FjKp66chC8KzrvUeCHQBA4CQbLPScjc45GN3dKtHNz0owzPildBECyokw4DCWoHKJjxQ98PNGFcD
WAzcaAQqGKpXVHaAYavIv3kcMfUxYh7rlQLSSrqXzhP5CRVxfPXhgZQESgBipZZ89PAbUMqTBzSJ
8m9B+b4GeWhQnAMXETiScUPS7xok09ZDiRqQLi+NO5TSG3dp7W0qRClvyCOLYguIA69bIDoFnl0n
5sMCd5t+T862hZrsuq+AucJUmlGNayIcWa3tXA3ZsuDapmvZiwlNrX0COqZFMzLDsMEvjtSFSI31
yGT93g26PtpEKFVedWXNd4WAYBid1Tn+6l2dq2hFB3kapS6d1mdnu1H+EUGdeEFZrcZuQBUci3YT
Va4GkHImD7VtuUcdqK0pO5b4oOTqkGGlCWSn1FnVd9G2BwZoWmme8PuaiBRBlXCVhNj2mCmAbmHW
JrdegidaNzjX0hcwAUNw7Ez362xqYw5JBDtTy6BJZbx0wqxexVqTbKZ+EQwjZ3lk7ae+4ePhW+bi
QkvkGU9u+07ifDhOBt5uWj9FiS1I6rpDGh2zQCUn7Hbem8GNAfb5vR/mRXvMqiPZaUbjexZoVHWi
mrEuzgg2H1ofgsEOaiktXzMXZGPjAP7786UAKGo904DQFcLoSKMCaRdG2f3AevbQ1YDJ9NGNrDX2
QBZLG/agj5C39WhqLb1cxIV0juQhkJFYVTWU0Cqt4thRoVSyLsEhRVNDSMkeUIzlLaiLkljj8h9e
ybFKeRsB4lIhC+/JlKFSeiizYzM2UWehL/swA2ZoyI50RcO5LTuQE1sdeBs/5gTkTuPkWQwF+Hx+
v6RxrWrLNaS0oq2dBsmKdMP32VgdVuB7sjIrXZ0lAPhnlqbJKtVN69jx/EftJ/JkKPneBLEtT2Tj
Lvj1mJ0eaXAYPSTYGhBH+3ChkQ4VdKB0Bq9apl3nNNXQOuFR78uX+qOy3EaagUyUpqJGa0BROXpR
j1xp4hA208Qpo/XXWvPyv65F9o9XnNcy/3pFWtkUwjqiFhu3T9yMygSVt4TgdT+6OO6Yj3GD28o8
iu3E5y6NIiEepmZ1tpmmzp1Z+3s82g6NGQOxQ7bp0gVAZR8bxoFs1AheoJ55bFBmAJLS57DBCQK8
XbXTP2qA37ux9lw0Zf4qLPfZxRfhFVTQ0wXwpNPFL0O63zlPkMo4jMNinPkflvgf94EEGKq8wN+9
ZpKxU9lxe0FED1mYhpsKOrUTO4TlQNmlKHR2afAnP5nuQzSY1vOfJvmuWU3sEH+f1MWF9RxYdnRS
AsWXMtO6W2qayEmhlbmcLQMCcbc8GjfkSTiKvuojm6UojK0R4YzKldF/mprKpeaXuT8t2Rrg6tC7
MSgxvsIY07st/dDYJj6IYMlmI0O5qBpHgBpUFOsWNfV736nTp14btqI0AWod7bqVeLNdBfm73QFj
274Evu6J5ThDfthn/1/teYn6NcpeTYmvMXsFyktoMvdTsqwEbe1JetXDnD9LW7PctsztlnP+TCGF
iShs5G7mpJi0g5c0sLsjmSZ7uMx9VJRRzm3Q/OQUWsXD/NISN5xtWYb9cl6m8tvPS9NAb6TT0rSQ
DirnW8nN5WCgQrDmAwKDKSApl7TgfKlVdYY6gM6/TCO4Q/V71LU8ZqON/CrTh4IiECRbWmGaSwt8
rKLA7oOCpnHRjwbb02ml2TSvWUbJFs8b50iDwIHdxSyVpxZl/Ksuc7DjHjcy084DD76it5GaHU0u
eKZ3edqDqmvs0naFiQC5NuUnR7JxFwQHAIXf0ODkNq7LkQrfzDZh/pyX1Xr387I0ydMQzIpVneAc
hW0QLduC0ZoGqWk+lvVrHBX6AruqrtHYvmiws6P9jBsAB0Fd2s9Ql7utQiESUhNzl0ZRy4bfS3Jy
A5x6WlQQb/1u+OY1OBIFjt6eQCiOPR71ndFIV9REvoBEbFJtaaoPlnU8NsYp1J9X8HMQ/Fttdfeb
fVr504v0qRctHFeoDUIc7b5zgnvTbvWvDoRYPZ9F3zMZt8uqi90LBH+bE2g8UE7Y5943ozyTA4Mq
8TJ3wClfdkVxFtARWdEA31rQmHqFsnO54qWKzl4YZJdwAPYAqa3oOzcf2sIYvlkoSl9Bx1aM22Z/
ixQxYg81hDvxzO2/ZrpdL6LECm6F4PaFBnAEQG3FOKChxG4aKDTwL/sm6ii68uAYIagV2QiB6mp1
RzbVMKDs+ra/KxEZ3FiBpm78NDRvjEq/1uOmNkYqiXqq0cKNBsZ8KAJD5DFwHPOAqMqeilrmQhfq
Qt2ZHUB+Pg2SP9mp6ZFaOrCI7363j8uCHVo75Eaz++Q/2ukFkkELjyjImQZ/m47qXeSPdTW9vbne
htwAiRTHoUi387ImMPXn2FXLUqu7M+dI6HTA5N+0Ph7XKDSL7urEA+w3h2JDV3liadhG8ezUFcr4
VJV+dV2gAJQS370E5EmCy5/SFqskyRzoh94hGRTjlJLWy8Kz/J9InQHGnSavXfSGGr3y0ZayX4e4
NZ5KXeRHA9nVzeDa2FSCfGARZG7z3TKDpTak2U9wcD9J1tvPntYhuI/I+4Vrur7PbZTuOziTXWPh
tkvV6MbX3m73ihvpT90ZDrL3yq8AbUKgC+yHjqwXoWqHe90U8da3y+RQOnVyY7thsDK8Vn0Fkn7b
F0n6Q+/DLzKN+6dWdT1On4Y4eYa0T/hl52undfJnRyIcOLpazbCPHDc8llXElkUQS1Bgs/oYucZw
39TGPXg62FdoNEPNybebE/TDijvQtL2SHX8MojJtqc4CtHXXqg4BpI7cleahuA4EmMFFy0R0Lo0Q
h33Lal8rtuZxJL4DXAOZrNHBrHm/RQ1luI7NRNyi+EXc5j4KvBBwKBCvZ9mtAe01d1FkeMdDekMm
1HBpyEwrzwoXnZbvAq2JN2oEfeC/WruabhotEDZWB2t87k0DPqoFBj+/pV7I/fycmeF5npTmeOr3
YQQSz4+FBBLGK/yY4o1GEBFsqN8XJh8nNOpF5lbfiextGPk4i0T2xyZbCDZSvk3Eb1NLPtR86hdd
MBxrYF2l4R4gYbNgHCweeWpdJszCAGkMBAfiDWEcAmHWZxRoPNEgmXhonE2rffevgXBHmixgR61y
2ZLoKOy8+pJHtnFnImh2+oO9LcVne2w2X1hav/uXAAAtib0C35svnh+bd12AaqopkiX8tn7nd0US
5ORwcIMSJoFK1TLwLzRVA+4J377FB5M/tpBk2jUo4d40vWV8GXDjDaQTvuIRBvqUOtFOvWTDDVSq
XRBloCB5nImcbv7YjTPrHIGhgBfTTHJgPorAaKYFRMWNjCE67vw1k15TdwBRpJksdPUvNcBH5ICd
HmovgnUWVPYdEOLxBv8Z3kklEfiGIV69s2qrQF4gtKAWLnXoUVugV7XM5DukizZ94QwBahLDNTi6
jO+xjcpCIGbjJzboauWZyrzJVaBt26FtDrxs+hPy7BAfd/LyrsRtHuV5rXjBNuLBTwDuXYR3g6zA
GFY4xagqYr/Umi6Wf3pvg7T+9t6CQv/03iJNg8juWPtFpVthV2fL2gqbw1ScNXaBmm8OVPZVm9od
6kjqfaGSRC0QWQWFHIXr3Mop11YExoDJyJG2XbtdqC2QxhY4tTbOpoOY2TLsfHzqZKzzCM/ogJ2G
UcWrGxshdWdTBxA7d4pua3WOOGiAhJwVl92ZrqiRcQ6GMp/z1TxQlv5rVOv+IqucbmPFgbV3nSK8
c/uxpK0H1S+QJyeUeBbP5NHblon8pvWI6h+1hB57cOhwK7HmtP6nGP90SU4DnCgF4MQR26guxLEf
bHQ9grvMcVGD4qfrcoQV11bdLIwGyMAWsKAHzgCRtpPhC7n5OmhOWVEgAtfirBFFTXNpRrc2QC3f
OP1Pbh1++VsBKCJkrBz5WGXZFqXcyOvhl7cxWThss7Gr0mIZQzfkORGlfkhMDtlxbdBfdNb96GPP
vUWiubsBmzYq1kd/y/D4spYOMlfjspkUW/LvY+d92Rxx492QobId1Npg2N24wIwtkV2M9nS0pW6h
x/F+OviOo6jYiD51EcuM9nGpIxNdorrUJeBqELF2YRgtW3vC00+M0K54SLR8g/KM2/dXhDrNMWgQ
p0kHszmhyAT0EhmIqk8Q6PTNTVCgqDx3OrWhcWo0J/oW88LcdsKUqGFBE4mgPed1maOUP2VgkHF5
tyBjlNfvPhaXclnUNbK/ozcNSCfowH8JpYWkQPIWWuvyLJUPMCH0pZZNDolGlQDNj9Q9LrHzajZg
fGsWLkKT3YKM1ThCVy6QMvu8dG5me2GYoP6YRqW1MgoADTvsDBge48eafmj4CYXnJrHxm6PL0L0v
rDSGwhni5tQgR5UqhHT/6jfgFxLg9SfLp5nUH5LIgGb5ktaa50BICKH4sTEzx1rbXcrTC+jBmo0O
LvBLYfjWWZePxgj3oobMdDWEylryuBfrCDsVB2cQ3z0NQbYkl4RsvScq6PeE9npeoYr0R5xOQtD0
uVIsNKiSHbyxoasgYY0AkwKHEec5b03WZqhswHdHL+bYUDqv+x35kMlm+V+zacm5Tz7UzfOM2ct5
hBtOvjI4BCUrhYSREtF7EyMaWaFeHv20c0sQDgU/JltKI+TOKifftJn2kyKQn4KUSRRB5ScEeXoD
NPsJZ8fP0czfgps02WXBoxZpT0BBW2dTAz+gssIeSvF9fC77VIB7SWpXFKGZy7IJTcR40mABxkjx
1gXJGiBFAexHBOEa5oc/ZFy+5gFvvlQ98vYaD/U7bHhccE/WOv4f82SPh1YLFpwK1fxOsuZ4uOL3
wAQ+i1j1p+lSs6R2MCrsqURSopJoHKGGKyCzetDidTgNNpGJoj3QYbwAeHmFWGd17w6Fd0KxYLUk
uyZBvphXYXmT+NZw67EO+5dxQgiuAGSMcna0UV/84OaQ01W6eAzyoVp0YOQ7UdMrLTvpYzPbqCuV
rJcsNTf5AEC4EvW55kH+6AEFe1e7/lI3qxC4llXFRfrIuiZ/ROQV8MZC3pFjkKcXoKTcG+pVcfXW
ibKfFoFeHWhV0xC/w3HNfDzQ4kak9tRNBzasgAWyt9Rt3ALpQQS4N9TtI7/GaaxyV9b4ouAKjfbI
blhLGkUmXjuUOegtaNTlbXRuGuxQaVTvzOoGIYMrDWLrGi0K1uu7TNOsAWzLSYWCjOrQYHOAUFKW
+Gd8t/wzXWmq+AK+bLUzjZwNC7P0WwTgezDBGxkOhhmUmccragKoAhz8CM3c/ZPfPI1mkAtNm7v/
/aXml/xtqd/ewfwav/nRgFMruW+Nez+EyLIGlZB8QZdzA+IPtsqtoltAKCE9zgNOBEr6Ms/+mkL9
edgdV5y7dPX7C6QNMpKGA5bDf79MWH68MXoVeieTcX5VMvKqtPMFt43rICOc3cY3MU+h7uRClzSl
KOJnKG+We82K8tsG0pAMqaCTGBk7qSl6BhSI5hfL3rTebYqu4mSjQdTo3I+/AGCjZb2pZIJaiY+5
NCOPgZbrHPM82wcdtdtDijsRveo80INeR3GVXIQbYmcuw5avkyLyltMrfiyMKBUKt8Hhrei1Uylw
Si6NeDUtRZND+ZI6KryZlkqlUazDSCsnF0/zLhZIiLZgmJAHLnV5mK6ctH2/+oONXDrXdlL8sDGP
GvFxNdv4uMy8Kg3MthIsocvYxi8e9G7eXdE64KYKwaROXZ8l3p00IaGtEvMmHD1KyKvtwoa1Sxos
bde7yxFvyUqln6dJSkIpEEU8iHwBIipkLW5cy7qAJqV8KwZ20bhevNnSuYQOLgQsrh/XJydKwc3k
6f7eqbpHAqQTDD0YseiIBEz22UQeZM/K4QZV5gu9x4EgZfEtCPTsaxzFzgU3pDX1qNEGsDmnVvPW
9kGCTF8DRF7hlfXS5T5YDJwsOFapPZ7nS/7SfFwlsfFuo6s2tflLGPbpQs8z52UaDba64d0nUiZX
xlhyBe81P9XNcCQTxCGSawMg/o2PexlU87pgSW5tew1BxnRLXtQ0Vb1LrFydqddFcXKtRP6cOwJM
GuPKZOpqcFZwzQz2s63NrWrpxnqyJRcaSGWGooscRTxkozXDEnKiQWMnq/lVA0da26QDA/W8XmCl
5t4xOuC1DBdvOM4H92jz5krT6E8CLqKEUmnxaXWjBA1vPL2F+U9IcKJUYP+6zCbhV7ed54Sn+Z1J
x48WBmgSUZOKD4x8a175C03jzqe/qjR9wEhN0FWRCzXeAA6Q2qiN6a+iRZ3Wg+helsnl/LJ6I9yd
VgK3Pv+lbdVqB91VX+YPDgFS8P7LdD+/u04w7yYPXmit6f/Q64ox6trfTN2hsA9g2FBjMY3aOyZE
ErQ8677FdfNgplnyEEOy8eDoOhC6ox16dpaWN5cB+3CAP91604DKaO9mhf0oQXRHTjo3jWXD9eoc
WUxbaSzPFhICfPdtZzypphdnNfZ44Q0bYEXAnFx6xn3Fu+rWBelV4ybGPZlaA9ReQRZER7J1bVDs
sijXl9MEZgb3nbHxpTTAxAmIHvbVbbynxcGJmxwQFTEW1KUJHr4sGje6K5naAaHEtGurLS2OapPs
FFviBw3S29Ui44gUbnAzvXpjKaDNIr6mxVwnURfdLi7kT40Xx9/yxDFO1OuwPdz6jtmCTgR/0KB1
wRVIlRUNkimHRObCrvzuQN1kKKydEyFYRy70FhQq4/ThngyaA40Xrxz0Hb0B0Hroh0B2OEriTKWi
Zz2y2utgO/K2GNSbrzzvC6Td+zUUAftd0KEbSm0F0i1gNGPPOxVVBgU+VFB/AU+hDUrcrDkWbQTo
mnmdzC0U+GRZgi8EMZrl+4kbFGq7Cac3Y/MTpD6OrSgWn4B6VlxDTNyw7jS87SLwnyl/HejiVdYy
fyiQZNvJGhI/iNJ6D6MDpbaxB3y1668agpyvMQMAMlH2z8RKb5q0N19k3PTQAzXFlVtRu3VLszv4
JU8Qp0h0sAba3UPSQxlXQKDz+zgdGqX2zwjTnQzBYHxF/Y1vpfhqpDpKEsY68sjVwGxhJCg+S8Pu
CRoV4HKGfXZTY/V56jlIIyKgNrlx1N6TG6oj3lfrR7d5tSj+7hPRASSPe9B8o7xDW2T9W+aEQJd6
5jNkh0uAEo1sV3dN8lS29skpjPAV9TzpsgA8+iIdUz/nRo/UmtVHrx8zVQoxCpqZ8wCwbcvSV1oc
I0EUiPSJrkTAk+lK/cH2J79AN3TcN4v0U55N41Z/BDPY7lNWb8qxsf5eYwPfU3ptGnWQJVszrUSZ
yUeOjpxplbSsd2Tv4nQhBiR2L0VbFFsO+oFnMysmPiueusY6sdxqDxQSxHnTfOKzwl4a9rgBgbbp
aU+jv4s4GarUAFNgfQ4eZbNQ5nrEzi9D7oEHuwyTf9FXy1gu/Ej6Ry+B7AigMkl+yQaGhIuhVjSA
PGF+iaAhaK3ioVsBQ+UfZze/Z+GmD1Jn2dmo5lQAahxl1rYPoTLFGixl3WbqDiBis3mFt2Q67YNU
xgAC1/REg9QoB4RhKOq6Uo9W6xLjfTXbUO+rBZYWbFopGkS8XDNZEGcW5IdOyjWqC/VqPa13sZdV
S+pSgyAviDmD+mKXHgCbo0cNArGlPUqJkO0Pa0we44Rf1/jTq1gltF+LFtyTYW8X91piHImbwYc6
6S5BrdW6G38U0OiLxli0uikh2n1vq+GoQ/x1jZujcwzrIFw27mCf6iS3nnTQpU+0dVLkB7BQFqsA
qLkv5OanpX0y9GDrmnmLonr+Sr+YuoZwRYmYxbXR9ebYBK270oMkepXZOS8t72ubgHZ1aIbooGep
uB8n0niV5NDQMQEXsqKE75MU6/Da5G8BAj5h2KhXZEvVsrW98DZxDQNirgNYRq18gIhy8u7LoMgi
IccoVgaSpy0YesH9Yeurjq4sHFWVkC7CBbiaRscrK/zGmg4q7i7KhMYGpJgy2NYA9G5ZYyMpK3En
arCNAL+/M2w93GeupYPU+siXNv1nhE2/qjmCrvR/mYZtfIWy3KjBdcs8nX1NwbULMUX11Rw6fSmT
WEFLL1C7hrfaTkem80ahJHyJvNzwUnbdiTi0PQH2zihXX/UyhRwk6i80FWcPAqX3KN3GVVAVkA3F
LflBi+W7bR6lK6Hr9VqJCsxANm6UKNHIDvSWfZ6mJ15W36Z3PP4pvADZF3lkodxBsSB+9LLilOea
9xCD8OmAO8r4K1T919Ge6nhamGFoH7gDqpRf7QMSGYvcqMsdbn/dGRv+7jwwrqAPbefbxCyiRal3
ECGgESeMhkVTsnCbqx66Zhp0EFxvDGqN3dnmJGm/A7aturZjU4NYH9kL2KhLA7Mtr516U/pmuySU
G+HdcAa+Ojb394Rvm+2aEw9bHdjhRUo0rbOylWdVV+TW6rWQuHsEmmHeiIRp62i8Cnj/fkW2P40C
WAr6HGAltzG+PQcXqYNNPTjFY1WJNwtRxreorDcIxKmvRuYnK+Cn+ot0XUT2jLzeiNThS1MM2sJ3
M+PkEiMCBYqpzxCRwz4nOJCJGmeMItMV0hTQci0GCNECvLqJHYlq5bHgjkBcZAMBAPRvLH5GICe/
eOPtV0jzxRwafRfbDLfkQuuSva1reEqUCTTQ2zqwIaZjxG8+fhWuydm3wgvjlcFYdvES3T2GQ16v
Oykkar1RLw41zze7zn72eds8uGHUbH0/z/ZBxqCUNi5GHoMFxfWoZt8Q2o9XvjOIlaO7/Q4UgoRR
p8YTolz7DjPX1FUo3rvj7w62xbY8ywAX75v7Qfgo7U+ibI+cBgoMofBwhTLIu610zpof70XI13/S
rPAtPGrHwWFMxTsi1FeALCrtHtE1fAoqCooV1f4nSF3tkOs18QiDyhOIFKtriGDMZKMuDQDd3uys
peaAAKG1W/MRZeDtwTaLkZvaRfiwgjTE3OUgUMTnap1jKwBC2uXeMhkZxiHV+sTrKrh3WJOe2j7x
l8Tozf+yy9xKT7k1yjMhAr8Gl28KUcJigZ+t8Qq+DQnMv5neOpL34HrBf0TKovZedysQDo232j58
921DMBpbpgzvQgPk1dJHIgtnw+GrrUOZp5P9M+Ri3u0ExABH5mQn/0HE/jrQBtQYNE2ys1UUbpDk
QF7PHXBfRK4c7DYoCknSdGckWfOFPMImsrcxxPkW2Gxly4l6vtH0bvvHPhHPI1+GKhnmejuTgxou
5DXUz+gjldXnLo0i4q/29PmXkfrb6G9zZ+d2XKp0NbkdguGgeiRdIYVeHjtEADaiMqx7AUgYZI7F
8Jb7N0Wn/B/WUP60mOs+ytTAyTLo/BNQ4NU0R2aFthY9KpXo96b3drWNtTBH7GncA8lxw6PGJvUG
a6nr3+aa6bmuugCZxD4rIe5jo/Ja8ayGQHEv3yuxZz9oMmBv3maPtl7r+J6qCtw0mbVJGcDFUVIW
ZxTBizVgT+VT5RjfqbRR499x20re5jl6NIQrzWcvkuM/k6rWgDAuN3PXq7tyA3nkcJM6QXBiPUqv
WPdM6Pc8byFNF/r9xbVddTIlDjJR6Rvf6mRysLp7vTMWyBaUQIjgJ5Fjh4mwsF2cSIYmG7ts7NKo
1aK2k0ZxVjQfafRPcxMeInORCRCoauKCbQL2lRCgNcvOPZZSx1ZztKuKgzCgb15K6ebWT5k47h30
aFdguA2yaxiMBQwyOoGpm9nfBWqIV6DVsG+0Aqp/veYkj0GaV2soSQ1nlHylB14kfDsUuXVrxQVb
toyHL60p7rI0t3+isB/4Rk++heVf051QAr7RJiaI/PGsAD+Ch1CMl51Y0/pAD3RP9PMnu2kLvnWK
alIf8nozu0Vt91EICCPNgkRZETZbJkOQ4Q4QJJoHjMKG4Id2CwYbMFEVQO0juLIoWaSO1G36/L1L
pYd4Onwe7X/t0misozzsX87NB2B0SpGtQG17YrUj9t64wQIaEYpsbpmFZ+pTM7r4+SD2ceJEJwOb
T+IziKX64bM8vOWqs+/0IbkQGYIllLUFbDTekFefDT9QpRfcYm87eZHZ7C14dSm8xp3rx1rgr5i8
RF3wjXRra40IJQDCXaU/Rxa44fC79q8irMHHjZv/GTUyyEH5bYigi7LOA6DiEEesrbsmr5tlboju
S+xZ31rPSX6YZYPpYx6KpSWOSnryxj0IrXYB0yHIFuA3HdTgRlE90iStEZ19Q/uWar49bSjbxMhO
eRx+o20aHRBcVLkuXKtNDrRZ82x8B1EMX6yJzYt4vWTnp2etwqNiZP4ie9NJlHaMdlu5y9mV7JDp
TPFg8MoFCHuHLYpmsmcH8uLCcMPXzEcZtAMutkuchuriooAaUIMmfI0hDcB0cG+YTuRvf52ZGNFw
KzLrWWBncwYFkzhj1yvOOIHEO9ZpT64VRUcrjjaBmZX3aRq3tzxxAGhRUAbtEHNZVr6u72hUa1lz
CgL36zSq9/ytRvHHEZsjnFq4rUHyEhEy8qUGxHUbpoR2Q72o9Pjqn//43//v/37v/k/wI78FjDTI
xT+EzG7zSDT1f/2T6//8RzGZ92//9U/bcy2XMRscFswD+wjnLsa/f7tDEhzexv8KG/CNQY3IvLfr
vL5vzBUECLK3WPgBatOCEqFbz95Z3siqgEr6uybpUYYrpfOG1DnS5+J7q62mc2ygwuSIipVtQjss
xVi7A9SMpRc+hNnWJV45yKXai7Avo+2kMphEzS991BFfQgBh5m1GnLB4hWxMBoEQMBNREyT+Zxs5
l1m60vEdP0CeGOjZsWEi687W2HRxU21y3PTAyPTXaFrJLyDTz3as1bFjZxmvgEdy28mF5pIzLQA1
BX3x7z962/z7R8+5zfHNYgw5aG7/+tGDHi/XVO3w+0ZF/Q5J4ACoKWNYZ7ZWvlQJkibjdkINqIMu
Xbu6JQ+OmieUauuAif3ZqxK+dshC99M6Sh9pNqxOQqxYOzBWhy9pVJmr2ErU2YEk5rEswJPRIzf1
NID0GR8vfxtdwT8NjPfoqvtQGgnS/kQ/M6Pqb2QYWwfbNnHPRUmD8x++l571+4dj64j64tOxAQ3h
jLNfPxzlJqUL6Ly4nzbpvGCoy8/tJ2Qo8isUZdsrSvUf6XYY1ULb0C2PuqMX4Fri2hfQKjZD7xti
wHLNWSbAmoYbUyhqiDUw1nwxZXV2xj0iHop3ItbzZ6YVkAwqFFz73D7Wzm2o5dUtgPYbJOzZfT6y
6ZfgtgXdQeIfyQbKsGTbFOB/pFGaUEXdho28/IiaQbW2imzU7VnZEsGpeD84Aqz9vkDJY+eDM8NS
SbWsfVQRhs09tOvZ/W++tnFbc3PvQrnjt609KcyZknmHcZDk54Y2QHWSQtAD21/9ZNjRj0p52UMz
NogUFhWLQQCGThbxdtGi9PCQeYV4MKVRbTRjyNc0SrOVSqfZOch7b6Z4o12Y+tq0m+QTuXzbOONd
2Wg2NFCaevgfvhG298s3gum6a+Afg2K2gzJkxxp/Tp/uVLizmD2oZIJ7hkcU5OP07qIM0CtTnWFU
PhlebX6jTZittd0pYH530UIPWzStghRknJxJVXZSiSXx2Ekeli4rryiKRTOqvUUAAUJ7p4whLpOU
R5pEA9T9l7ZpsUBP/G1du0DZ9Jab7hw1GEfddo0jXdldYpULEfVAWyFRpO9sN97Pw3/zmQx2Jbf/
4d7z621//DBBAMVtnbueCSI6j//6YSZhpRtppvt3Tlf3SMVm3sJA/cKtGWkeQN+ZsW5TT7zkOlvT
Xpc8qipElZ6yFRhuQTyLNGLhova4LXY18gzjfbYa766fGhQZnVsJ8TY4kBkaHwg6GSHCacEgllVi
gN7V1LOr4SXRgoItNKBn2vsAsjMRogSgdddsKZZxUYDLxvfSKwfO5d9/Kp7zt6+YZTs6cwwTlLu6
bf32qWBHZQeiSfmdDrncszUKZoDaJAGEbVS5JU7UgMfxqiuuER/S1Sfq5RyCBkSXTDbw56Ew1gWV
PFEr+04PHFzHm1VdxRq4uLN6SVDAnIGeA1LIwZGNiME42DqycJ5nr5oDnebokG5UY2io8GOQYkT/
n7HzWnLb2NbwE6GqkYFbEoxDcrJGoxuUxraQc8bTnw/NsSnLLu+jCxQ6AuKQQPdaf1CCvSx2S93g
wFAKJ/0fdbJfuYSarp2XfrJuahyW2obyXi/y3is7mI1nHsP4imhBjFKXVR1kS1ThseXX2HDJ1p96
u0bTYJBruKew05avwPSNr1O5jbVm3ucmQJWlXhSjxTOCoCKqKez4Eex3AOObzqpv3PFZWwgkJURk
UrfslJbS0jZMOCilLWE5LMLCIEfeeVD9A+be5aVrI2Tm59a/czL7a5p37ZOsKnh1eSk5jK0sygY1
hUIl1O///R3RzH/8dFz8NlwVcwHXNNiFL+0/PYcmV/C6m/TqKQzVJeqcv8VNHX3kA6BDf7TEA5mf
CHgeAGD09cKPEkUM8vv+e0laaYtvKioZthW9/H2kW/eCDcx0cjMlguOKFos1xDUxKeRqZdGJ5k1Y
dvNzH9qoigT5Nloc8cpCKc7IxAI1XYrsMNq9Yy8qN0sxqxEfrRxz3MsiRKPPKWURK+RNBNRs4+h8
yyUjKPK1ZhPNVvsT9Rq2OCujur4ShwhUzYfUgOp2pV6bGUISOIGpV+o1bnPFva+bP1Gvy2BsNt2Q
dddLyOtMEHPAfWuJ/a5pdvdoaW5wn/TwX0dIPO96p+EULkR2AqFgv6hBdfDDUn1HVaTd8kz1d7Jb
HKN/XpLrGloHvFPPDkLWW0b7/TatHsxEgJfhctqyKwJC8eWp6YwZ3CjWjVPVhy9orhvgc4jW1XZz
mBoyAtAK7DXqF9HvLJ/yVTZX/mvSz5rnK2N6n4MN3XdFrx3kTGZLBvA20yCy4MktR8jJ+GT1/rjW
MI0jOA032VkOst6s22nTmHq3Vq35s042yH4jo3Qh9OscTrTDxKq5dwIiKLnRZd8QgD9KZ8g2bu/M
cXbfATFa69ieQvgT2Kfaba3ux4iAvarpOnfgZN+cqDk2fv4KmSG5FzwOHyc2RnheYHBtFv0Lea4A
O7ugeCmyucEmoOx3smhVaXdoeoDjsogJs/7QNGIbd3rxSIRd9QqR2k9aVaT3orJ36jTaT7JqjPzW
8zV/3upLnWZUDc4d1+7+kOYXrcwPMliLaRDqhql1kAGjUGbIlrp2tMFG9wJCOIslB+m2dyVXH6Pa
JKhXNAfdr6sfvZZ81+PZgfPa+Gu26cZDperNzkgbBTzQjFwDLM5tGXXF07/NkyaHMSurHQGLflP1
WOLlUflULmwUYJC4JC9ElFwpMG1s0pyfFHXyYGIcIPtaM08pJ6rIyY/TV6covHkqptc4gaDhVJZK
roUdO6tbA4JGwYt0ETc009KDWDQeh7qtycAN/ZCcm7io1o0q3Ef0ScOd7pQRjjPFdEo0ovNAEu1n
SyNRYBWh8wGnapNmgfEj6Ny7viUjI4cDB3AfjSCMdgCa5u1/Pwn1X9+WrBoMoQteDJaqqjxT/v4g
JAxVtdqo9BjGq4RYB5/0kqQMIDf14IadukcqjIiIrOvxjgrb/mVurQrDG1TyLbtUH+M+Zz0wVNlv
Bd9KwGXG260HGP6ARLUf7e1FYkXqrHSIrLL/6d2NFFXpFgNbeYaFI8a466Bpsus6Qgd9vO6MKbl0
Yas9yAZBBuThvz8G9dd16fIxmIJ1w/LPsuQO+6f3gT2O4Lwd0V0+Me22uzBJ+ckLnI8R8SIMoGsz
epm3H30a6J4x6tWvDwM5okwB+ctff1iiZ0emLF7/9y0b6i/rHFt1VMfhL+fw8DD+sfOEaapiNBjF
l+uCfvbtGiX0IPpGTDhdgvKo7SS7yvXF7s9q+Y6vVaBU/6wO0G28Vgu9i75htXHr3cSt7ZlRlaPR
tJFhzsx2o1fNRMulSDdT2CAcTMrDyxM1fFKC6vMMIwTDGzpoHnmgGt60nN365Vjk/Y/tuNw/3CIh
Ju90tsEGGwvdcg1B+e9f52Gax6iezWQ/+VC9zLWOKUs/Y7Vts9AkgGQ/DfOAoe5COBm65AHQW/3l
1sNXjJn8kDauhsDHtVGDyhCNI1ZOIQLTKe8cWKBF+GyKrDoOS6ssykNAIniyxuAUGgKvqr/G54OZ
wBNW1Q8x3P33d0Bbogt//+/y43VsVEIMzbbhZP39vwvVIpvIZAX7K4dLL9fXiAyxffesBTmJSzRU
6uWQzEGDDjj1/ZTDaUOgepVYqDgGXY8wn7AJWweavpvQcg7ZL0Dd/al8a5ecMKf+H99m/kj6Eg34
6T9jCo3/ievqGhEew3F+jWIJXH0LOwqbXdolxrHDLnwNUggE22AGX6PMRQIP4Llj1zAljTFayXoQ
QPYWLUYS0FEefnVFkWJ2ZFoXlZzDa0ZeVHbLCzO/C0LCLrJYmMhSN/EgEHWMWC2PbXkkY/YB2Cr+
kZUXFo28kfJAJyPlO++L1PCayGD3ZPhpu81EVZ3atLePJJGHXVsb8wPc7MDjUa69LfP0rR/9mOfP
eTQFpUeLZGJZXtQg5AWCgmR/AWh/doKkOGr8utUlPNShQBV051l5rdHduMhesloWp66a97Cfv8t6
WSUb5WHqK99TWfavr1eQlc0yZaOO/arL82An6366mGO3u26Km7uf6rI+z06tqDxzqPCblEPkpUzI
XzstrbOf62QfxayLxQOtJ2Dxz7vGipo9oSPcHSut6hAIVBBTmGO4OKrwM50092D7aeYpLjXC9Ynq
I5PXKf2dLBdOEazbQI1Y3U6b1G8sXNXmZFojoMwbxWqzZ7sL7fNs+PeWEVJaqrrUV1dNK0y8QsyM
/E1g3ClG9uPWYzDFD0SwbR7tRsJ6kZEk4uxDa2OzLOdwl4kQTke0oDPPsoeRVsme2DgB6KVR1umJ
sSF0FT5cr5S50zabptm7zhGx4o3n+N6ud1GToBS3jNMaJ9+ormpvrjMUfvWo4295m9RW58iD6Fnu
5KzGXPqXKA2OjinMYg0dEEeK0p/2qbhepw1844R1y5vsLucZSeuvWoQ0j7Loh46xsHbAdS63IA9V
gJ5GamknOSpwAmVfl/xN5F3JOl2DjkCu+yL7R0aEOIevhp78bKbR/6YXTXRy0IbjGdNvtdAwnhB6
NJ70GSks/CTcTWuZYb4elWSFY0v2KLuAMdChsOFGGmlasdFio925PWrCTfo9HdJ0O85GdDAUrfyS
zj4LEDv9DgKy8ay20O5wHR2flL7/UCs/+Q4uiqVE3qoXJ3CTe1an1ko25Nb4o69s5THyi+Q0N23q
yQsQGb9zFjhj0U8XpPqQsR/5U8iLpP5LUbo66qtjukvLwd01hlJ+xXp7PYna32ppA7XUJY2jtHdD
XJF76AgGrnm6xAc1sQUcaz4yIo9iVY6RqNY+DzFfDfJH2apaUe9Z7Px3shgqLngmjFevU9V8hyti
NBfH7cQzhhjR1tcI5MlildfiHkrj/tq3HeFnYxVQbP1G/03OZpe2ssNk11yzC1efNWU0njL9TrZd
a3KYEBmIt+utOkqbH9mzYLWy3Lmesr9CRATaUMNLk3js5z0vMdGYZN1O3kdXCOOkG/nnPQ+Wcw+c
OL/e8/J12KJtUGzkVVMTBPts22TSlwssB3nfxJuH63391z3LQWOj/OOeg6RGsJ+8232bj9tBScxd
V7uHktwcHLSuBNih9Cwt5OmUdjWwVXIiZWSbe1e2OEoBWzFPsXW79mwhdcSmE+DatuBCljkGENVb
P3LeEj3ESFrWCeRFw5M8vdaWvSZWQO38XEm8MOIFoCfPcVPB56hReWMJkj7Du0yfqwxHysF9lB0A
DegbAZVqI4ulSLQnBsuOcggOYI43hEO+lXWNQ7K4i9ZYoU6Hok/Xn8OYtwlbcDldhe621qfPIjDb
+0m1drceWTV1/De7Yi/n6ubWPfOJ5P26Kss72U8OrYMROzYxNgdZl49iOE1G/D5Xc3dw9Cr1iOzG
O6MdzaNI8uwcjDUr9dHz8/LgJAX2ViLPVmlYTn+E8zbN7ebHlM6/sYPWvjgFyYW49nMw4QjfzY3B
xlJrg8fRR0cm77Xsm6Y65IoZBGCWnU6rfY9NHSH+ds6e5JXHqTCPcTxaB6QBd6VjIS+kzfZdG4d/
6INWkSZVELe0HPMc8dbYGmWgwqbDMntKKnctfDAPSrOpDIQ5UlAW351AXJDQXtKfRG2ckQ85BigQ
Rlrxu9IFv1U4u361RpGsjWHynxv0KT1sGAS0j/nz2rD4y+Mv1426wHmEDwFtLgyHL6CEITirIAr+
dj0suuHzFU25dacSBXPUz7c1GiCen2Khk/cqC+6pV79DzFv5vda8uw1U+xDVuL0glvHFNaxjlS2z
1q66dmaMjvSxV+/zKCGXI0cSi/TDanr2XbU82phJb+SALN/NWux8g1qSYpAzNAdg+s7L7FoPsn22
YmK6ajVcwpLwPOxG/M6XK2VugNCXYb/ws2sPowiTbaXV/je/3l4H6k6/0bq5OKqCCBcmf1+vNwJq
dqXkfHAJG4KzRv5mXSwTAlw6FlGXf5mdcNprUMG3Wdt170k5rWQHRYefh3dfdof4UvXkOphPyUs1
JuTthlXDQwAG4mShgOnJBsVsti5PzbfO0Y2dg1TpLkxG5a0w+Msv10TirvLm0ElJ4YL4wSO5un5c
BcbqK/AuwZOl4FDjLybCckQdg/ghkPTezlawG+ey3uNCMn2ZC3xWlg86ydBVQAAzO1uz4gLBi7XV
zCvplWTVazXh4BGBJ9gXQYJt2DXxTfbbRDuBeJZF6nIRgpENamA/KyPmnMvbtFZi86lcDk7K2q7S
Y2UjX5+R29Pg/BZaY3N9oZZZNO8KdH/WcpDs1YPenVhOnmXJGjsX142B13BRaDuWueoRBtXKBhXz
mhqK8pgE5Z3q98HbaBd8OJA9r7HIulaBOYls3MhWKwtSTyF1d5DBR5CkP9LSERdZWmbUQFG85suM
yNMhrE780qy47p9k8TTEbxJSyAnsqXPqzJ7VaV+N2n6wu3ttaYDrBonsp2ZlLPc89K3DXMZ42IHL
ck6+qf15OoUWLjvz+HugfhuMALHvrs8Igrl6sg7tsF07vCN3lS6MZI0d407rHf3SwDd5mmsRnvVM
3H92zhUSfmOXedeyRrwQhmbV4nSzTNbk+JCK+DGN3PSJ1DgB/9D9o7NS2rTOyTZa2/A1kxdqjOK3
rmzVDUh0sQHvrKPEZcVvaaBYm0xxC4xtKFYDkux+mJQnWRx1bQ8GjVVU4ZvP+VxuiilP3oKwJpOx
mHqxkE7ecEtwdrXwP1vjdEw8FJumg2zthf3dKML6Xg5Vgs2sCxgLaVU+EHx5ldfJcqM6ypvKlvmh
jP/7TcnWjOijvCkFhU8WC0m186dZnCTK84r3XIo5CfCVz07mKhYgu1xlBH5ChgaKT4B96WRLMYHb
RNdOcs5o6WRm2exVbbBhS78GlhQ/gwOZX3XQ7kkLO1iWxFCwREONXZYcVT/os0iupbScTnpQDA+y
zW/de/S6nHtZ0gLxXCEteS2BqnzrRlu9yLY8yD7U0IyuquECh3lyI8Zwvl5C1OmK34Z/ktrgCKzW
q9ydAIQsN+d3BZoFaurcydac9/xKzQzyNLIV/3d+UylI2y4Qr5btputMnFurTg6kxoqX2bLjXaII
1ZPFIBXt2an9r7awIr7F+JQGE2pjslG0XKrQG/eYN0rxMiZ9sc1jQvSydfD17NRMPNGuY1t0Upz0
RXbNcqTKCdSzcF8uGnZDv8HxISX7zkQuCgxH0P9pPTSXVMdaIE0y1SO/3lzMCp9fQDmcxiEYiwnH
hu21sgpdmqpGfYiz3jgQepiwhFvmEABBMj37Wg/hYZzBqCOOmD+r7pBdqii8CEVVCsCiMxs2VcdO
aGk1o6a98ycQZ35WFc+yDqOrb2amAcRaqiJ3wDR+2QhNcoJJhbWgFQ1PX8aPKtApP8TcURblCK3c
hkkvnmSNGrLWm8w02cq2cEqGB8Ig1+6yxzBieN2VRJJk0SHsiXB//zTb4zekctqTrG4VYI18Qfuj
LAZNZcA0gi4gi/Iw1NqL3qbpWV7JnaFXRLy9oCxxo/IgTA/vDY8vSvowGKPY6KLrNzxpqm3eFrYn
B/aFqjwNf1z/t03lzt4E2RxYHrPMsa7dJ2m808Ipf5bdzZzErCZm7fP2ncBgD2S+uQl+U2v4ovDx
gzXOTih727r+kNgLMltxjrcqeZaM9hYk33iWpWsVhhukDcdxB6H2czg6/zrQ8alfo3RwCMvR3qQG
PIcJFOxDHzvZ9eA3zmK44B/drkBmJmuQuxvH/LOf7nbDtrMx9nPDMvKGJFDP5LPbM0jAzEvGNPzN
P8gw861dGP1/tsvxvJozNn9psSXLZXsVKaK7roWbL93Rb0UponMrQh1CfmbpDE2Rziy/X2+tcmwD
LNOrXTEeHDJY942u/pApYcsJkWira2snU8Ks2s4TRgRPLatQ2cuP7ddpQK84yAZ3e/VQ0tTXvova
R9dwq8dUT79IJEwZB87WLkt32/HqJCW7mixolZCMi91NZytV6uwUsm1JkigsQQH92UVqbCVjWHlI
4YybaSiSaWW7+QO6h/FBAqSudRImZY1t413N3fD8BiBSjiigW8LhQ0NIOZwNILs5xBl0//RX2YrF
GAbH+DqkyRBsx4A4XakMqGmqWiHOYeJuVLJjD/pymFC/eAiy8mPS6uQoS7Le6bTPobJOHoSljN7E
pu3e1NE6jhCnvpvspn8xk67ZtFXYbIelaCiqfbDiIFrL1sKI3fuqNo6yUVaVfe+5ulAfZQm/HOR5
p6y4w4P959mEuo2C2nrEKbt9UpJzp+XDo7rYnw8ZKXTXb8VKtsk6K1CwsYoGAkJLf1nnJue27rRT
H2eX20BrGsVKFn8ZqOcmaXEGwQcbCFPMn1eSA+Is9/eF5jjpJWedgOiCSggrsPeKkmt3uT9Y/zhj
hb9VbR/0V0v0iEgaUYqFhQA8YKh68yRL3aiYdxhjfJcleQDyP61jnM53ejYg1N07wVNPPHUZLKfx
o1ZZft2R1zcJqtvLjG1omqdhUMInKwQkleZ4QM5fNPlfipG19ozQcpBA5eOTh7iu71JdV86yNA3w
aMdB/SJLtT30p7pw5l1K5uwUBSGOkssh+evMjNxu1ybVu+yRqtVnD1mc0nRtGmWMLaHRIkELCWjG
snblopZ9GarUvRdLQ7Y0FAZgVgRhoekXg3sP2fhzBGzXH3OpQdcx00O/QBR0dTYeDdQvZ615yhaY
gs2jfd+UhFFkB1k3LGJACljY66CmUIxH293m9tkyx7WVaBFg6dy4yMPgjtiw4aG77TFUYkNPQ+gs
QOdpaTHgL446ITXZT7YCLnzpcWXbS2Wt3LWwRLGcOyms5apo7K9kgywvrYof/AbmE/59iJdQ7g7a
8+0sUKbQK5c6JaDVSNyfW2/9xsI8YXbzEQ5D9U5wlnQIf/4LeVftqSIbKetrPOgJmzXlXoxR9R6y
TcrG0vrSdyx4kOBky73U34bnuNTc1UCzH1oNxZoZH6c3NhIIoC9n9VInz2SdbJX9hr4Of2113OFz
bFH79dodQm2nzDokuTZEJAkl/iMAlI2sutXLs8Jqg3PnGM3ONZP5xUj9s4JJx+/LCZDJQZ5gCn+t
sWucfK9W5D5/iS7uwqNSqw+pzx4ikn85edq4M2Y9zjQQIOFvai0H2aDPWnh0/xzh8D+9XKlANsYt
YDz02dOKsd0NTqW+8KdUdkMa5J4spg1IY5OwzUoWmzFhm8ZKIagjrVvrirYdhjgGO8RQF4TjquKX
d6e0uvoiJ67jisDqUgwtJnZzYu0+EV50gifnAYGxTRlq48VdyEHJiEWoMAOvh/VEKttvDf0NxTAk
DZOsXKtuarwpVk60VskreG6V/laXzftk6ulDQPzz5V8GKeokvLzQrHOOrbaixAlrJS8IQF3yi/Ei
eTLMHm8sa2/plrnNFC3fTWC8iY/z8pVFvTHYWS0vX1ls8VNdz1lYPU5Tahy11FXWyEBNXwWiSeu+
M7MTIZf+DUxabuCZIHuFpaFAN3PHr66DaC+CT9lJ7xXZSw7+t166AhckV62QaEjSvxnKWc5Qtt3n
ZWXxl8vSq0mHYlspg+qRP8wut0OsowdXivOtJlN5j6/AZK3r2ixPsgF3kfwC+b07CYR9v+YZv2Xe
M6+4hFn7bKrMbULm82tfN166YJZiGxODoGydU4wS7P3YY3l+BTMx0q/j5DWt2s+Rqp9dR8oO6V8j
Ky3TryMl2gmLycepaPcRXhXfm3w3Ilj1o8aJclWVvfVqotKxKfohOteVktzVyqhtXdMqnom0kNuy
e+O3bu5WclRSTO9dOEdvLcF4D1RZeAkNUquqSfwOEmzyFDd+uA6ytPqIBgeVBzJnic8bVSmbr3Pk
Vmi2NOE9cpH9wamLdxb9mVeNBrEojJfQe5qcbyw4wdR20Y/F6CSB9faeZ6q99gszelBbX9s7TmLt
C10lSQT+HpveYXw3rAIbG96tquK/d7wQOtV0L36lFi89FIJ1iUfIXnWL4kWQqoLu6c7r0gjLl2Ea
xH2LWyK/u+JF9jBHZx/MU/ogq6zabdax44QH2X8OenNXZWrqyVaC+O0FebRHeSlZ5YSjh9VO9yhL
bai78I3wMZFzR1GtbC08lZGG5WasQC8AwZbfZN+xyOpLFpkwviNFx0wnyl4IXV36NC++6REYaQNJ
n2PtOGBrZ0gdjVp8m/wJNc/O4EuBl8fXUnzI7ooKNml0WNjLIroMdtEO74XeVXuc9ZqtrMbH1GuN
OINLkWmHQgurjZy0V8xjwY/xxcpbKHm6cQBDljwlhYFvjwG4u7F7/KmK3udVWPGuJpr8VLagjMKp
h+SVD8naCupuj4qXQoJ0Kf8/B1+nWq72rxOoAS6gcVugvrIoNrQw+9GzeI1VxMg6tTRXsj5Xx9kr
g0G/dqvz8adurZP+3M1isXQQrJPPUyQtwUki/h4lrbtqbBW/hHY23gTOuzl60F+EcMN7y6rC1bw8
RFkf9DsXbsZGFq3KJA9PoOAki77+2gdW+yXUa+MyZkFCGpPJesuETNwhcRj3K4uc/2+w2T2h5QQn
ADbdxarrfjN03OSwThRPiLX02zFplTvfrbo7yN3OVo9K5TGeEHwL4Xh/M/vuosnxc4IM1BDVv5c5
FhWj3Q4otOI9XPpufrHLqTsgYz3tY79p77NJQVUYK5IvJIj+yOI+/BGIvanp3Eelaq9O6oy40fDb
UxaSWRxX6g5mQHdswxm31j43NxHany9ieVCwex8/FKtBy5qYGH6R/T7Rhb+flDrw2kbTX/OodfZl
RRBCFicgZftESeJrEZNTfa+5TXItDgG/0gzrM08UsfGaipFsuZ7nvF8ptmY8UrSKa2ebdPW+wkjx
2mrVQbu3iQhdx4aFzTovDbEaXMaWFtmTZlKxf1zuCnpPhm2c0l9bMxMiaecIVCiXVtcto32gKtO1
NXV9ZRf0qri2zmns70ixQ8ZYZq5tEiFYguvXVlPF6dnUEByXU4WR0HeiRUdVFnm3qbu5a5AtWMbm
4zDvNNPHNGW5rtpr4w77NqhaU3NonLLd+1P+ivfQOK5gWTZneeDP+3kW6/d2M4+nX3vIbiGU1xWJ
vHQni02JyXAempgmLfaRmaE5Z3duwRmV/j0vX91GHMWKtlWA+KmslP3kISjiDzsCWSpLstFS0J/s
smEbL+NvXeOUWFQakwu71cmzVhMvWo6l6W3uBmfWOyc0j03k88aT3fwYzm2FVo4nJ1YzHj6rCPZ4
Bsv67nYxv8B+pFKKh4QN+U/Xh8LRIHKUxxvZ93YxW0sOptOUp1t9FyjZEe3qL/LKt7mjXHPWBMbU
6xz2s2+rUEUXuxV5UCKcVkIXl+xpYZX9WZ2modmuZFnDKuOvU5NUGvotSA7oSuYJABan66ns2pap
sgpb/Phky39M16bRTvMDUgvLJadlHivo2BXJsjEpDhIjrrZRY4e1GTq47qC6hyrgWy6LlpnY7JvC
4ixMN/hS4+Em69XR0Q9VLVjGAr76qjZQwawGuDMoZ+M1Ixog65PMHQ9zOEIOlJNjy0OOBFwhMRAW
tCqpAHko29g91ctBFtvWrLbChygu64aqIklNjr9cCU0YRKZi+xzbrX1O0sbrXH2+4yVsEBtbGizf
7jcEvnivJDnrbNlRtqgRto1L73AZe6uXZ66vfg6TxevYOjCPRoHm6keVNrtp0pQTkIbUMbKzPExG
hGDVcpBnsi4iYeSBg67XvzQgNQ4BcRkrO8dKv5tEWRx/qZc95FDS5P62Zrl8veK/XUyOVWv3gwDi
Epkj9JsO/rQViz3itBzAdX0eSmmgmEIrOViB2NSyeOsz6IFYC1cZdlpjxytTNSMMpevgYJdZuhvC
IP0S+cmjpJTMjR/ztWh/7uECRv/vHr5Std40t8jDuiiIul1L8KoN8pMm7I2h47V7q7LTGHGEW/k2
otaSbq8X1Rl6THaS9dfO9iRsr89wtDO7rn1Aax5mi4Fjx0jsxCXdV9t7bKmKVTWZ7cO1ssybHYC+
RciVumI5NHUabdhjC09Oc21QbfxjEtS0Z7HYOC3eTqMyiXWa+t36Vhc7oW1fy4X0bro1qSpyqis5
Ulb+1C7LTYMWxi/T/WvHcbkD2SIPckZLdT7rbkV+dbzYZR8nr3CE2SYQ0DyXjMu4KoOpPI+4MZLZ
KSpxV8FNEXpIUbZ0fqN1XtDWcCv5K29lpVVbiynIpMdeUqN9qg/NUxUJniVaZB8cNyFcMtTJo+Z8
lW2yBsRpvLeJPK5vdZaJj0eUw6ZTE7N+CsEKPBVPsrs8pLrLsl049vUass4IRYxoSNjstcIZ9mom
wMBkWXomGJeeG2If+xAViMov1IHvrsNRtsg+YDlb8Ng9Os5Lb9kAd1LdFr2OZFiWasfCTPrmxc8w
/DUrrPBcJ3jOzGh8VzMw67WZteShK0zp0gCARN5Mx6mCVM/CMXhASBODRgUGZsLWeTVkxvQ7RPs1
JJQhWKXdANZId8EsGQgKpFH3ovgk8Xq9RrrDRnpbpEl8UJZ1F9ylYqOP0/hSNoDJIwtlfdVJDteZ
MDoluOIj+Njx80uz/OLPGSKqbXmnmxp5XHtKS7JDf5blmTw0UVPsjUZH7CkIztZfB0JrcN9HHmtZ
5Gg74TTvsvFW/0vfeazCBdv2r3PchoaJ0x/x5NvIuW/18uxWN5dOdIqQzV7u4Jcr3erkzSQz0ssO
LoR/dXVyI9pVVo7QVmA2Z4RhMaq3A307OlmzqeMZ/H726NoQOZWidV7KXHsosV+6FyRSX5pOnVez
3aZ3/ZC5L7PfNR5xF5vPgFajGaytzvJ/oy1Fd/HSnRUgOHKmuK9VfGPC77LRRCroyefnwpr7VCdm
iQ1bwE8d73WO/iJnSwYKLIMsy1Nk0ocjiNaF9zG6r5mPz3c6DhdZgsr5nOViuL+WQoPAljM+XEuW
vc/mQjzKkpsQIbHQDch1+w38ObThoZ3v5UEDCLvJfV0AUaAur4zPhhpEJZYrjrNphdlZMPyXFkRV
VgFPqP1thgqdgPs4CHd5GmFG/9fMkOPdTa6DvnQx4YTulBkbtMeshxbQzYNR2PF+MmyYZX0JtGQ5
6ERFzhnW85rPboRVKXWdHuz0eh5ZnlKSfePI0Fa1FUFXx97nocM0KVbGk4imwcuIbH2gwlOp1keN
0p4nkkw76UppX6aetJpsqGCb49sp3vvBhMM5t39AyHJ2U9MWxwyzBkQAb6cx8Owjad1mXseBVhxb
1cK7a1T8A5YOxJwhVFpmXb6EPTBw3vD1geBe+ZKxwNnVWGF7sjWDXHiuh+wLwei0XXfDvHK6qHkq
l6QqKjPzyrRxcewDF1MAGFLYinS5ODaqP18PST78XPxQZitD6FcJ7ogKwUtZzvy5CH8qyoZf6tKl
X+nkWNDKIercbni2mPsaONAYhmQ8pizc2KGoYcVG8aNq1jBhqqb6aHrrxR2F/pJ0o7FPbMPfpmXv
vynQCEagNB/VjORo3k/tJRaZfh7Jdq6reszvxygUzS4IYKLloLzQwxj8g9okeEU2mv+gLQd2TdVl
WIhsMeH+DRhYFunNgGsMjbIbr+g/CF/HRzmHPIRWBAg82EJLBZcWGjPe5kgZGvr0TS9LlDZJpOMK
1cW7qAcR7vdmeInRcbgUVYjma+NbRCIo3hrCpZgZLdAnHROmW4NimdVZAbhpVznKuXljf9UDH63l
sLbvLIjFb0P3YS3VPh5Qh24JDpIlqFYgmIO9CtcVBaxBwR3VUk6Qh43NEGQkfpYGWSdbTZVtLmLt
9AEOW63RIFwp2Wzfuy0Iccc2og8xpU9NVSkvJdCufTMb2jatcuVrbipr2WHCYdvrqsQ4yZF+DlRH
Wq9gM/KUqYL87qcVRGumvO0S/T62TO2eiOSwDTIFB5G/6uRZHYfVeglnbCd36uEQsjPqp9Hhi8lY
eTDrVLu4xYss6AUPiFUG6O8wFvbvdj11yYZ1d7oxYPB5t1HVMj7Qy37VTL79f5Sdx3LjTJaFnwgR
8GYL0FMiRVFSSf8GUUaFTHjvnn4+QN2jjo7ZzAbBTIAURRJpzj1mv55Y30oI94EInwiT+SUV20GK
r3SNeJvIfL/2pRb5FPQBnOt52jtV42zXy9yQEoFtesy7y9n/97OsXlavHeFLiqH3T5gT9U+oEbD6
MMhJppL08N3fyZxC8Ty7bAe5bD2RpKr6AMR6XJ+09vP/YvrQDgvE5RhXqt0g7INr/1At9X011Ym9
Pb4DzqcSNdj3a2755jSKvek9+HVGJNpjQ2LUAWaWcbXK5l/P5hN9hz3814i6T14uevzy+VsdAJ3F
mkZYpDjJkEDPb2vA9UTbj9c8TdSNnmqQgRv3cdJwVVsdqeJe30eqdB/X1tq/dK1XebMI91+FXz0v
IPyZtriXkx7elOwZkjCSl+UwE8m0iatR7tYmdNElRrma9lU8Y2zpdg+N1k5Xa84wsqTqHiCpmo/r
SemM044U5ny7niXvdjxnOTk869k6w9Frgse1nly7UFpAtTWn69qyQjCGsHkI2d7k+mbJm06XOI0e
QukmhZAerM3vvOqvoJu1PS7XNJXSBmumteq4I9pobbq7LradukKQKUve+a6g6mEzMb5OS2vtUnX9
DZvY9HG9vuEnuycmnllnucKFRnTrhQmAz4t5iCkw2YApphOjo8sL8VgsAUdGnzK9TarN6tGUj9Sl
1A1vaLhha6ezsPUZN29j3ZeQK/UkmLKJvD2lJyWge49ay3tKTjaDzc1B251OE9XWNHP2Juj6znU8
e2cW6XsZlwokfVsJBOXJA+XYI0bA8uaFDO4aGsV/XIBus8WhWdNNA48Lc7ysjxQLulFVYuCo23yt
sTJkxLeXi+mxF4A/MUsDxYKcMSUPakjacROaG7fQQXGThUl+cMbb5C0rIg9r34i/jwXGVJwMvZ6D
V12i8sY+48T9P/rQ2H4XWOw9l6oRHSM3+/D66KeII28fSs07JKECtsV2mFlS8iuaXy05pXt7YTO4
zXiM65L/Ff8cVxJTbFr+hJ3UU4kScSewPUhC2OeV9tIZ2j+epru+CiNsY3YhaKfi+LVBgUidIP4M
URf0A3cPKEFO5lRLbBeeIeqT56nYn1Mn9PVZIACiELGF9OwgPC3HZkOlYzsMHfOymsbnEdqiL4r2
sQOOj0Ds/yRWjsVsZbTbqNCqXdkqmT+YEEz1tA/wlYToJD80u5t/tlW3J7/w2MzW1Shr9ew1cFuZ
nPqtJ+vc1+T0N+x+1jnuy+x9P7HC5rNoPnAZ3Mde/qPPIJPoZYcUt3jWYav5Q024vK78iPIksOqK
aaVqiR8T5s80f8f3a2fwyeQeoXmj03yqLBM2lvmGGqA6QTlmd0LYi2/GPZCBogyBPucpBCvrH13q
M4Rv1pSeLETABR+ISbdlzgQ7ZYRNVWVykTbM6jmibmclZBSMRbeHLfpTGfL8pQv/Vljo7hGhvSqg
o6wT5ks5AiBlcjGcGlMmj9nZqJp+gY/JfzJXuDIBL0CRHD7TOKov2mQQhpa+dH2vvRrOqYdBGSih
eNHQhWwKnA02I2MAiKd5JF78Ys7jqRAqSVxJdhlaMp80JDLbOeHLoNDb7yV80pOMjl7Vbh2d8MSw
qInIMYdbp8maxWdb7aWN6WDfd09QPzZmPQ2wkM2TVriKr0qZwbTr7s5cULCcinnThXl9EvFwrDu4
uVgtUZqFvq506mEY0JgVZg7xFV4XtvVU+6VDhEpJmajtSIvrSWWQoX1xHWjOpOaIrrL3bSfxzpRq
YMOAFFgvHOYZHYNJBJCvhbl2YlvuBkOnsHQP6yMYtm9W7QSLQz3FnkAfXlVS31ZT1Zy6BOP06/qw
QveW+v9xbtZVOvLC7veN2h2LEqALdiTPWl9FW09/vUBERlAc6n42zsMesUeO2tmsfaLeR3w05uYk
PKnvrE69qnpZnSCSz9xh0iUuhf3xppkgmXT69MlcZSOTmb1bIxY3eVYGPrNfdLJ1zBXyKAhLhwyq
1P3zTJ7TR+yygZucSvq5/ku3nbsIO1+npneM0Kpunbj/XTZ8PcKbn0rTxsC3xLuZCnyRLybZvXet
00TiH0zwqi1ecjlX27SDiFx3n5mDZwlEXQfb1LLczop0r30dHrPZVe4hBr/hJM+a0b3mVlvscC75
aPNU2Tphw5eHsSPuP/2jaoueEj6Faq0p7o3s/4lqs8XJUNr7xKagUg7dLuzrPOD9JucsG/ee5APJ
Sjxb9MzqH6uCD0tLxUs2UNfXK7YuodgncbabAZQPtmgesqzA2icpXodSDcSSDUNOJTFRZKZR0Ux2
bRE+1CWuEgk3o6r1T2WovUvdAapp6rPKfiPo5r7foly0ToquCDD7xDymApOLuq3+Cq0ofDKpDbX+
i0tP7I9mTDR5kxKYGt3a3NAOOPTWUWdtcEAunOaupuKtMlXpe8bI1tfNLtKxo11tDPgLR3BTay87
6hqLhMRN3tvam/0ucafAaR7KNvVde7J94eUEvmeluyso91w6KIt11LSX3OpAc7EjwUwNHVYrVDwp
m+4VTD/2RW+9G0WEIgvI6SpU7zCkeJ64zalQpk/Pwf/K8j6sISP+0xiOOZUnXwrKxUzOYzBZ0PkK
3XMDYOjxwM4rpbqGm02aVed4aBmD3dHcEZ6h+92S9Gmk2huC7hHuav1gTq63icue7IwEcaoY4vN6
6IUVn6mOntOstpEO2xk03v7uJggsQJb8zFb8rq3/xob1Zg3T71pvqYFJ8wEy9rlEhehM4Iim7VYb
fBB+NISNbp08fcFW3LqMTPd+W6f1oYya7Cmb4OEpsruJbvbNLku3GYu6jY4wC1OsmIQvbYBLm9lB
p5GsXOnCwBDITQ515kYPxNKEuP0Y8jx7mXUMWamdhEy0UzwYKDRlPp+LOBkOOSbID1DDjb0mxPTY
yyxiMYusFXpMtesHghGpNWnbMk6cp6yN5DaqH6sOWY8pbIqpBEDincGSOK/IOZSY/wYLCzJoE5W6
uQkl3hLCerENj7jAWVSvTXPoFZu8gTx2X1uK9kHtWB1u+xKP4Q4akDERyYRFvvpjrtg5aVVfvCsV
NVEvacdjaZnWBslr47cMl++jhdJHomt5R1bcQk6G+wBPldS/ThjvTGAkKyLVeh/triPDV6hka1rk
Z4CLvEcYovgM68M7eDobtqTq3zUv7P0MltS7Z2GFZM1u/R4VDBH4GFbvSMhGTLWxeIsU40TgoH7B
f9IDkHDCzdqMxaxfcgUV0Sjf5zYpA3RJJpzuqN1V5sgka5onabMnDiOzv7SYuF4a/tfz6NY7CGfs
lZmANqWXIbVMHeuRtTaIkvekzLXy0iZ8ZIMZ9DbvEouhBCvvccAjGVOYLjIWFBQ3H6hR0H4jEvTs
0dQCG8r4TlWVhuCU5qfbp5SY8QZB41/cqelMux4/kQ1MITsgDcvwe81Ir5U1OP4kEmObAAH7htXv
9SLxyCSPh91cXvqkmg5dE4eXmf9Fie0HOIuvqQzFE0Bq5+NJxZRVK+oVK3Qc/fL5yTYnJuyingKA
BNh1OHdTmGInq/ZxFyBmaHfGEoLa5XGAIj652kNXHL2ZpFWsHclgKed/iq4gZ6SY9xWpfNup9N4g
B2+6eogRvnD/hzOM36lyBf+KDTeEwOF2hq3t2NswkZEfpgCtTY0PjuDhLo6RDIkQjy9tSJ9sJbno
y9AdpQBXdtbVmw7vUAUfNiZugfABQAAv1tAKOi9zfDUrKEQyPbRxaD8PpQeobmW7pjNKfygANQov
cjcJAXB+Q2V528jS3kxu3Z8w6rAfY6HF/OhmeAsNcJlmMqDmLKGvThE/5EYFSdd4mLCm2/bWFJ/R
dlR7Fv4W7+yKb1p10HDMEEoTnltuVcyhyt+mM3cEsQnr0GNFI2UMhDw52rZtw2JfRCINzPi1sbXq
KZpG3QdR+4fRmwrzIKZTbvn91Je+bCLlapdNdxntUfFzyvWPjRhEgGcz/7jqnSTRG3kBzJO09RNo
N+SGDuJPUeNAmVsEaDuahjM9npc+prSuqiUX5I07fhLjpW2oNhKj6J2i0CUxNXMfMXLf95GS+r2r
Xk0Ana1hT5Ovtcqp9YpXIWznIW+Vz3rkixotzXg0yyrfNlPypzHg79SYipOc81R0dfyQ9sPoK/Hk
+CMpAy3zPq4QTCuqnZ0I8g63U0h6kOhRSndhSOga1h3CUT7N0RzOZgh9ayxlILvRChrB76Qr9eyk
iB4JqAEwOo3F0Z16kkHconrAc+yi1mypDKgiBpGIOpEbkGVZkYnMPtejR6LLyOJJq/tmj8h2K0cF
yVol5kNmpQ3UyvKlbYqbokJ4w2C72TtN86GJVA+MWjO5w1JuPs+8zt2ISm6Ojm5EatGCiXa9TLbY
QbOCj7Rpo7L7KD0pTmiUVKpX8z9NY8CVY1mw4aZAQ0HOejCPI+lDnfeRhrnpt04P1oFN05jiDd3Y
V0ql42WEZIhnUbNL3ejNwaxmO3o6aaYi3c5jZLMZ7vmA+l7s7ChUt8JJ3wgEGjcVkNkWy1V1m0rY
hIUSYbSilw/5iB9WEzJFZbZp+A6WcDsl7p2gzeI2EKHcg8GlpwTrXVvV7TNr/AfCLltszOMnQ9OU
fcmN5IfTUwqBY8hicWvYz0YWhWbDpW4i0JW0VcOOVa11Vvrs7EojGvdZaWubGIKNL1zsZONrJEaL
5U3TBxkMyY3lJDfpibNtufW2xSKXunWm7nrkeIfZUT0Uv5icMIYjpemTbNdh/D53doGdV0wWA37q
u3BSt43j1j5y5XQXehYjSSiiLS5PHxq+O9uqa4a7lgELZahvKl0n6svzyCw1MP6qwnjcEP5456ty
wVjcn8Cf6U4oJF1MxsZJ4chEgHKw9Z2aRJMaQzs9zKD5jOJNgs+gcw0UuIGQ2ts66FlS7CoLB/MK
JwjY4UX7XKVIuAwKgR41/3qEQZ+O5uSrrKTNjmgwxp9f2CwMZxGnNyWs5qBXtfBRNMaHbVKHn/vy
FHeJOOYTw7WpQOcqqGaUztlhl4n09Ez27kYjhS6oKg1HpCJEOhfCU0qaU6vnkLzGFE/HqPJDDFb3
qsKepa+s+utgzbAgzCIjGsm2bqGXzDs0moRhJAhSu1lhpz5mMUQArzoSedmdxkH0p/XR9yGyze6U
xVCn0NQwUzvA7fDb91Oeunu+3PJkpGp5ssG7du1cXCbMfk9YIs2nOGPT5qFLCtZXc1uKAV067isK
jNjQnEEvXB+o/yI0rz4lVf5WuxkASm4O9WGWGVtkD1Wzm07YEnfTaTA6vMydhixcW8sy37JwZ9Fz
89grSyBeuR+nOT8xi+RsgsZwa3XFmy1hBbR9VPD6QC0NObuZWQSKLCR7KTc8rQeWr6xDZXKxgN13
oaLWp7mr8csarH3NcHiq1QTuomRZ6ld18RIn7e+mzbuvz2p9tH5McrbwPp/C2cX5pRP7cEmjXPcZ
6yN3aS7RfHzfm7rMR940B3sMh5MdvSJqKhnothpW/+wuqMp6Tvxm5FGuBY1aJce2nSm4zxttSG6a
4sWk2fOPUXyzsKHECYIVfNOEYcAgtbyB6toXzSVRGC6w0A1kMoWZL9Uw3M9pdRiaCmOFnFTEWB6H
Fl2iwmINGuxonNZ3gJkHdWFnfqVsV5JXYbhzsD5sNFmy/Q0NX7aQKLEKQf79UuQeW6vBBK8hkOoE
0UE/CTTmQemgY6t+uXP6C9zF5ZMN8ZDrdctld0ybDCxiUKU4rt9VqY/FqV4Oa3M9mJh58DNfvsr/
63RIEP1/XD04XrObBgG4mO+1cggIW/5gc9IFjYkr3NZWTAxG8uTQV5lHUYcLopL878KNMUuf/Nqr
4WcKp4Jyx6GH8beb/ggyJagAjprSPoRpJ4+pkmHnfu2ICdx1sr/lYfmQMA6ccMkmIa3MfmInFwGU
N8i0OjJmZ/3a4A0PHK64WyepFR9iNOWEKJ6fwyrLGbvnbKcN0c2hKhZmd3LXX2vVNfb9AhOolpWd
xgibyLrWz5NGtM0eIYJz72ruYa934UtmxYu3yiCJH8gjhJT9cFQKO+HWcaeLmDBksxylYdUEzuhh
3lD16SlUBb7crcKyCjHWmY/miBeMYvkzVWdfGSFpuYbuJ15k3nE8yssyOXnF/Icvm3waSKtHc8jJ
1tTjdiMpkelD610GMRt7QOUS1VgQs4XYWHVTXNUMUWPPNioQaRn7XRoVVyum4oyRFab9+R6h/byh
CuNxFYbPxoizLRk3ujsn77D+63OYx2ZAJHK+aZS5ekgwzjC0QnkrGWZ3zli7x5RcohvZmdSkrbn9
PSZi78wt2fOteXccUey5BfJDCI7+VuQhjgmx8rMLzTLAnraHMSrSi6Ky72m8flumUvyMSvkKkhSQ
wG1+9JG4YYjqfGYCPI15Qc8V+5qGLF/yKK78WiW2zWzsXyDzLlgAY5Sjtt0BsOSZ0iAal65CaAVa
simiJjnqOM5vnMycD7iYzvuZ0sEGlqaxmZW22bJ83BTlEO/VasE7PBCpHKS1FZ19gehPXKHon3P0
JEZcyI9QKW2U4BQT9HtSqsUiXpFb1bDn52ZQP9pGe8+HtsKdHMEk1X7qMGS1xG7s4QM05Bs8l5Ob
iJMMcWsyMUht2ylLz1VWDmdrQe8mqL6DUVcHr6+VV6Kvt8IzgFRR7G3CLt2OURy9whT8JQiaejRr
XXkxVEshPkMdtm6XwWy0CrlL69H9qMGva8+FW9+E0xngM9qkJnZKPRXkA478Gxcn95+NNxiBkzja
lR2AcaxL2ewbtGd3abao3qmEf9bYB1te/KcmkJj1tGbcvCItl+wR8+AZvbgZVQi0oYj8d1p+Yisg
qZHK0p9r27vDNg53kXQQDFczGVtzMl+BGP5MenucJ9Heh6Z1bx3GFjKHz0zQdL3HCZzhaK1/p7zZ
01rzTqilpf53++v0euXaubbXw3r597O/+/7Pl1hP23O4jvOYlSnHCOQT9ccSavz1sBiIO17b66N1
vumlykVr+z8efp//vnztWw//1be+zto3aW2+MdRy9NnbpXi/5XnJpLo8VB2WMMCp/+41epMFwXI+
VaDsbslj+1f766lfRzFRBlQsZRclojqth3KZZgezwHxsbZvN9O827tWsIvv4oZj06NnSVG4HNzMC
SETR89pXZjaje2wO+7VvPaho01U5hA9fXZmdPEUMY99PakluPJq4+X/1rSfyZq6p7yxex8uLf/XF
SuNrWq8ev/vYcQaY2RvXwky1rXTLaG+VWI0XSmVd1NJUL2HmSaa+sf1Zu9pbBhH5rqvKeJpDkW1t
AohuxTSzfYomH4u34kPCuNjHBEAeKIygWkadSMjeRtO9ftPXKVhKmD/aRd88mHG6d5ljzyR5skSa
k/SIcmyfsOU/51i27jF3ec3r1LkgP1S3CtsuhpXIfhzaMWaFrz4mY3vCDCU7k94riNSByA2Lat4a
nmYTepLhH1fMP4WD7SQftHcH0H/M21r9wG8t34jBzrfqrD1Rbu7YYnbYNBbJGDS4G+7NuqDSo2LI
pOkI5Vh6b5K+V18rZ4Aw2iaLmgIkKSUfigiqyHiPyz9G0zXslCE0dpH1Ng9mucnQzj2nEpOCcix+
geVP57WrjvTu4qXZcW2tB4TC0a5B+r1Zr1/72k5/9ay+flhbvSxmKkzjY9tOHjy1VmyKLBmecxHm
yGDlsFWiYXhe+2TBYhdy1GVteaRynmWVfWJD868L5hGralBJOCjLa6yHTP8rB0vc1pfxylkeVaIL
/e8L+o64B1Op0+PaV3HfPrRKePEaavhTscEvMXrS5kwlxDOZdo4bLfAEw/baF1nyluVUUNcuq+hh
3abF73VcX7vkME+BWmr6fm3GU1M8T6DiX6+QE4GtQ1RaOa8ryRU66FNcxs4hbhhfsWz5N+n265Jm
Zn2uhT+++//7OiD+HDqkoe/W1/u+sNfkfaQax84mGwIcnIpHLAPNozEu/jmVHP21bz30hVo8tssh
ihXonPo0L55PSHP+98T3xVoyO4dSV5++u9ZHUxoWj999bpx9ql7N6qeWnu/WTfxY6JSMBWG9X4++
+2ylhURQe6f1CoUK09dleVSlB0WHDNPquI7HpUkYipq1rxFA0DZkzbBbm5ooMtIQOnTXjtW8ijBc
SD4LVrhcLAeRHWIhIFUvzUF0JYnB8EywamLvJexXw0vhtxUmCPPSNCmqH/QG5n47dPbrmNfDQSis
2Naz6dgkh7Yup01kopXvW9s5hTWLEjsBnVMVTWCSltovTp+zBfPE29qyMi25L3WCtSXd0H4xTAuX
pDa7rV1FF7GayMr5YW3CmDIDMhw/KnweNvpYeS+W7BUswaSytTzPfdFYGh3UnEXd2iywesF/jUXO
erHBcPGEguG8ngxhdLz80PlZ98EwGdxXZfmkLi+atCx3W8/LH9YLiSVmTTd1JCMRXOivfQMzz1Y0
uFB57O89WfaIaJjyxnViW+cmV3dC4M6ljNP2yEUCw9bng5M2O+H0KdzPSO5z3EJeouFWlnW28xSC
odNh8b0c7DsggUXxV+u2BaysVyXpQadS9UcXJczuU569Wto4sc5nlCM0JmUtbjjnWSJ3xkc0fe2V
kWKLF75hB00Ex4j5s9eZ+7VVlUP94hhHRke5tcmydGAFnRxd95BvJVhR56F4bUaQrLSiJIWMRj9o
eeQEgprAgvI5QQ/TZStTs9sBYy3YmMtyPrtPnZEHpp5FB0/fYD7qPtlLHsx60NODYSpXI69/dLpC
FI9bTVfeNDYcxQhenbJ3UQxkkTHF4yCyS6SGOh6CuGYVP9u8fwrDSn0hyXBl3Pi16YX3DFwrqVir
q0rF5zNpsIuWw/pILGsMuzAfozxKv7q0MZQnxeif4yb9XdqucWiIsbgIC3+4iSXuOauyd9bezW/X
FJd+zLRPYjZ2iddYbJauzTT7LMhzathtC13CSnwPc+Uf0cK/FnntR2RjvJpxc5QQeX9rGcZwylNK
jMmzbhdnnHnzXaGB0+ZKnG/dIS4pessfLPqqfe8iZBCtJ/CnT9onsy9qgABb/q7FTzWa7b3XaAs7
P3c3kwpGmMeiIDjbBbRVYcbas36b4yF/Gbp4URem4rQ20wq/UUgTDyjv7aewm6hDdUOFVsMYn2Rt
LvqyuNnBCo4PTYVHiKXkB+KeCHFI7foA6FdvzUVWzs7ceGbpz5+fqUFSoNhAgtrGCoV+ilqpH+ut
BLyxfVO/kTr4HM2MQAZD7S4K9YK07xzWl6KVr7rT4lmb5TeL3dprP7varW303XoO61Pv3JGh7Y/2
n47B+dUUjnfPSuz5ich47S1jIkWbEObl3IgRHFgzqaZLS8Vv8bnqQe6XVk+x+DkniXdt4QdcPjde
shNhab22RUXYbp7t13OdZ6k3J6wPX63SrG7tMB9NNVGxtdAPSZXOl2w5tOpwnuNWB66hVXZNv+td
xcbLSLcvo6457HmnzAfRwTNg7TSWM7HFHDNN2TnTa/uiDhpnw6mdt6aUPYa1S3s9tR4oYBLz1F/W
xtdLZVVjUVQtgFGzQRyGPgOWbASBaa5VCwRDOIetzWL5AxQBbJ690J6pWkAnojm2OlfPrjofOzG9
fDXXM1pd9idpJZcs7d/NIi6OGYjXpe+rfx1wwHS25MpVwX+dGFRvfNR5K9/XtoajGX4zapUPgRxr
keVVZAsYNOoxhgFmGF2NxB13okdMqaVqdOVOQiRg9/P0sGQYrX3rdS7RQNe16VbmE4o7UIbl+d/9
c9VgX1TbCr6MUc1SLtQ2YgoFilMOedzmEIyRWA5pSRF56ZMmoydGQBF0Drt9yaz8tQwrcVlbnjeF
C7WSRPLl5NDGyl4Z7JiNdN69qHauP9rkfsAYaSG9cEUFLZXN8X1tiJoaE37188Pa1FqoHIjx0v3a
LKc8PoaDB3N4eSY2ntl1HuTXH167bGsKZJ1Gz2vLygYg1gFPlLUpyX7f2uYCRC9PF7ZVntBi2P7a
THXHeqqR4K6t9f21kX5I7ax+Wt97tvC8RitWyNNc3vdCLJp0rdyuzZJweX6aOWk363uzM2yQYoyg
ltb6ajLsn9ISiJfCMqU1S8vVQKma+mRTLABInirGarNoDqpNZSgi/PPVGYvJj6PI+QmB+FzziEw6
7qfGmv+CW7xNIKEfZYdchKK8uJPzzVTP0tAno7O8wOBID2Vhh6fWmMU5DBV5oA6ZHwpMPK96Fr+l
2LP9aSfn2ZzIa3fc8k+eFTaRy8l40kpCjd0Y9g3Yj/xzpBDfgOCzMdAiN76kYx7DxImiMyXSfTzO
L/acGz52nNA3ytR+bOeumP2s0vh5c6f2aXZdD4ptp1fQUCyyw58ODo9Bn6BAd4eKelpU9RCuoJ6j
oVPx2OxQsXjteIYsPx/rpvpFbKZytLRserG6ip/d+KSRB/9G7trvfHYDCvQ4d5fhTtjis+qy5Cpj
iW9t6ig7ZPrqW2nFGovWdqe5uv0q7D0lsfSHMc/DzlBkvHWV9Bwp3m+W6+rJrOWnKYtf3ShMyjuV
c9BgjFJlcwnOwmhsrOMUBybED54wkn8GikTpZLlQkSqKlQ43dlKN3kYXlJcqiADPRbEHkY8p+RF6
3uYx4S+4E1Ml0H5Uc+QdLI/KJ8T3dFsJ7DFNB7LSABe+afrwwfrHRfV9GXLt2VCbE0L0yqcKFe3U
AkTMwu4S4GUE71VZm9eOcR3Hf3QST4xb0druYco67A9HCMp1AM6oHDSFuhqapmqHdl7HHiQ0Tr+h
eqiXFARsg7+SvcntfMmRnY9Mj1hs2tFHlbn1fdaZtOnSrw6Fe8jdjgAx5aCYo3gYvfj3lBO6OA54
5xK1+HdGBlO2ukcaYNQEVi/aG8VbbW9VljhFVg4qL0t3E+Wq8Qbz89dgxeVfExdMakGfsusqxN8C
sL4oMYcY2s5XMak7ktw3PKuFJp8qWCpraz1UVqvtEM4Dji1XrIew1GG6jN45RKzyjI2KBu0vPsCN
2MZkMVx7zVTvE6XVradT616bFkaKlyzGC3452cMuvA8GYuzR7h/WLgP1wd6RdrVp3ES7e73RwvKE
QLS01i7NsDB8a9PktD5hmX2OBjMzaxd5KLRwcfssu/sUQmk1ZXlbW2RSRdvUDYnQWU6O7GyoV7en
teXpWneXSgpDwMGSfu3TyQg59l5uo6LhCeuBRcmOW4N40eUJkatM26RKVNgIXMGqOn7qdKoPy0ll
OYwDwJ+CaOC4XgHUPZzCAheo75eM3PSE+Wry9Z4zORSB9Kb7FAN3TJam35uQaLS8Fqc0E8x0RRv/
tVsbX2nWTs+OsJ/T4U9JJu4LmGYwGdZINEluvJRj+VskGE2s54Bo1QBzSu8AY9R8sTXyDJXeG7br
tbmhR6eKmJpgPTuoVHqIX7f2ofnEfF9Chqmn7OQJVhBI0eTzesAcpdhWSVhsk//t0yeZ+VHlYd5t
6/J5ikZYXqGH97e5T4U07m7RGfdkVhj04bQc12aseN1Rm6GHrJdog23cmcAmJ5Nf1+cNZeQRl9aD
vTy9iuoddPcQQ3S0bZXSOc/rIYkbRrtmGI9OFDvPLd7olzFWkJnrENAKM0IdTSLNfr0YRFDc8JJj
TxO2eQDrt9nyAY1biM3/er26+1tkSrhF2Q8xitiUZ7R0OhF3TffVXPtas97UGvPZ2iLEtNjPFQS7
r6Ye8qw524cQN65r12jMlPO6WCXWo4rua980hyct58ZYW3Wr9IfWqguu4I+uh96eriXkkMevLlSQ
JFoNnm84uXxyXG7zFu8se9JNn9oulWJjiJ7Xg6eKvVoY82VtjaHbXGTt7gs9lUkwNwsKXFeOv54t
JLN8aulAZ00S7777DC/59FSVSa8vm5smUZV9OmSLjo36vB74HeHg0VOt/u4LzeG1lur4gKOP+txH
YfxQa/b79wUJ+xScN5pm/93nElfWjl8v2vQDhhXYCAXWaE8Puoyf2tHLLsyB2YUS+qlHBHFaWwRl
2qq/PvRS8ay1Znv8j771aVZT/KrbMNpoZZVB8smd23pwa1BCB0EACnX6SlWBpEstph42CRrVex2H
5T1MSuA1L5b7tS+TOVhlDMVc5EUZTFWo+vz2w+P/MHZey7Xi2hp+IqrI4XbmbE+nFW6oFck58/T7
Q6xuvH26T+0bFQowbRBCGvqDaKxreLRmqBRrOvCfXMYOK2aY3XpNUD6XY/5UEyi8ovdaPmcRIre6
L7lrGTooXg/d2Wr0lhtApQ98asNGKkgpxSyf5aEMH6rQPopKUYTPmELwvnKOytDlt0Hvz2bptzzP
Tnut9C4/OX3ZgAoavORaevk2zbeS3OWbqrLKjWJ4I8Ajt9rpkmZd2wiKRti60WQ/tsXH7VOluRl8
+Pbi5u3VaD0U2332pOAlfHebcGf4CB5EBiudjBmAkyvFoQ/Mn6OdgmArj3LrwZyQfDDdcqtuauYg
64rZR+rgL6QmqxGU8LoPJIikLl9zsdsHPgZ2vQ4GXZa6E4iJV6W0gr3HB4EAtwwkHZBy26pneURr
rlYkjc0F2Em2tI979Y11F4MN6IVNrsm3pImPmFFLl6LJoce2nX1MWghwmvYaVl3I8s9mnQzaM2l9
+3lMDOU0sKNNvKMmmKhlqyQdajhTK7nHSRd1YrZvB9wAnLyNVvXIN5LF8FVu74pfOY+TCN8AicEc
Ch3eo6dd9CqUdxLGKKsseBvH8YUdoU1QK/kuM2v73Ca4wRAI4HBJhg4FeFMrzoiWfQJh0eNCV7e7
3PLxcVVV99amP7mMf0JuRVuh+9ytLV1j5zaTlEvCXDUxevmuxVy5K5LxbCA46/mARBIJy8VIhZM3
RIdK6cpT2bjlFvvIblNZlneJ7XLcyLX6yevxDwAx1Wy9EYqGPOZ3A/jHvVD1VykMikOCWuMFmURw
JXxTtnFl1Zc8y4iSqB38rdFde8XQXgASHJoSQca6jNZpme+dpHeOqTYUm5h5A0sr3V9puGmty7Y5
GMWECPQaZat3ZrQDIPwdqaZvk5noQWeXfM3datfA4Zo16mxE8Og3ZiUB14vq+qyQopMAXAstCVbs
jcbXXjNh28jfi0gd4NXp5bkDaHCUpoCHVt3FjFqZptVMUehGDfsgsY8wSxohGRF0tfyqJt9aU7rF
MTxfxFHWcXgHvfx7tLXixP6bzJcwKtFck09DVihPOgwPnW7Pdq9ZdhH4G6tYa6kfXJq08E5ezwwj
UXh/Bx9fnrjJkdvrpt6bJ4SsrBZNCit4xaiXCWZEDNUsynLvm8N3W5ftS29H9ZpQYO0TCp3BDnir
sbdkWkev9XGE8CDTKCmmZVk5RUo+QQRI110Y/KySHJfsQD/wLW8jECvIW5U7bujvMsYipicMz+4D
phx1YTwSGFFXIeiyjRtWz45dwTGzK9zfZC07+iXjYCjp67Frq3XeEBMo00c0TeVLGwTKpZ4SS8ew
0oKEGacrX/Xcrd6A1PMVlRWKZDWMvUa19aLIXgPK2gWZ91Ni5wElhgBFIUIZP1qjy99qZM35aB+a
FBs7y4bTpHrsgcg99FSH6fHVqwDyjHdWJPWafc8i12/Ymicr3ABe41D2+XnLmCDUmwFy8UPvEGAv
1WZgV9h7QliFz2ddgFBy5QYcvh5eepCXK2yzmFWwKGwiGQ6PXhO8HmNvZzqT+mzR/vRsN0GgTAPe
aKsxIAY9BXjo7v0Rq0YVwvyqUaAy1b86SIMBsN9t5QDnK02LqLO10tNaXiM0nW3lrAGh3EgYsCiy
hHwkejGe57KxkNvPQzE89b5ZXQg1JuuxGRBFS+oH2MtPRJqrlYGe/NEZVFCgqmscLdM+SW7rnKTI
tU/GhNMpwuZbZTuXPGCY1SuJYSwuisOIwhIWql87gKj7omm+4n2gwQk2va2UR8O1w6voYhE8ziYC
sRerz7Fln8E/DMyye5c72H3tWbUT3fCAL4XhVtUad1VlkCiSsCBQUXs6u265cSjsIlsZkVnvga5n
gOIcA9ANH4MdZOaTlbIppWZobiEd+5wbjU2UJ1M2URju86HW921ZOJ9j5wUuUyPX7o/RLDdw3vmW
OhNERvoRaO06NRLvpPYe/oiFXG1YqTuHFuDZ3gAHCu6ELSnJZfHWQLi3jIygh6xvmDNend7oHuMO
jSKLHGIy0bbWvZc0kczzkhRdZs1Zk5n/0SyhiGHzdTNc5o5OZ4BjtBOAnoXj7FzPdda+g/qawtC3
Zsm8UmWPV9HVtfNYhmybMvv4GafqNvWi4SSPyDchFHVXQu+XMTlEQdW5oFssOiOrMz7EUzKJ5+hp
r1xkvazvXVsPtzqcRm5yTu7V9zJgqluU8T73LNlfxxaPEUzYUapZfzRtzMzDCN6iWEXnUM8eDa03
d30asP6eEte+jk4DD61Wwm3V3GOrik4+y4NT7FrBRssgAMDGDs6Gqd9VT4O94fT0KOweOxBXxPfC
bSeV9xGDSgJ7LM6aSeBMSQ4CA2ZOO9JQhYEl6sbkdQUC8+9EatgvatE2zRzsMjQfSS03B6nRJ05N
mAW/BgvZ82kjQBrVrepi64rhFhwJzEAdONZeCxpr8LqBFafLuYRGLghKH+mo2bnSh0fZH3uoHa65
6VGlWQ9TFpmCYd3qPCw9tgGaWX4Mr6RBenJUQBc5enYGkXHoBhgpwJVujd7cpRr/p1QPo42Kiea4
Fpg5fyLwG+DPtlY3pHAKRvvWx4rCVLBJHhy25k5hVbyNwI1e8doAbZh987sgfpVTXGKc+qeduXRu
ESWwplBBOaqsdGI6lOXYylUkA58wAFaOtHFFazTAsVfLRSoB9nRBCgxlqp/EZXCtfAlKLz0mYc6Q
3TfWBsNu4CFsKQCCy8Z1hmJaYGUm74W51hnyrp0CpbcEKID/WreLKn4PyRH3GhJgPUSj/+YjBYf4
6G7AWm5jWT0E9wlvBEB7Eyk8XfR/Y2kdt+Vv1jX1ue6SfdmXfCZBBUYWltZyBEmohsdZlkfL/5Kl
ufYJCXkUOfsnNfKMQ9xJTyNBgIneKu8LfTIeCL/KjXYInd5nt37jhKNz9APjFrKVto5VZJVqOUX4
TwMxbp5tXR0uShy+9DKrVL/wkFH0oQxPJk2Fi65NVPF7QIHeZgUILymbncmGN1iu3JyFI+Lhd9NZ
yjOwXRtpbGlgIaAzTisTrj6N22qTxabzCAvAepCHlxEE36MGGMFMvWpXhNGnnIkB8pUB0MqczVSR
HWM1Yc6XJwA0JWkfNbbP/EmLgb8Ym9RrtHWRZ+0BdkT20uhldehhi6xFVo2sCrxxaeAXKlVXpsv8
P3VjbtTc+zmY0rDPwng8I/zx2I6AvXXbjB48pFwevEop2RlGCtNqrXhrlGaxz6GBax7sDClCYi7h
z5uYGnaHVLDls8mYeStr7JMtq+gHjTgHo/gmSR4aH7DYt9R8wbSsPiYTZiafcHU+CIujbj0EE260
1Ab5CDDCn5CkIhnU4E2SNHcb/l0kykXzZHrtylPucV+dGjrdKsliUgH0rFSQ00pZeBt3N+AIeTD8
l7ACKeA+95UX7zzovGatwS3q+meEylE3xPNu1tUQGCGBG0p0Fgx2aKHkPQluiIrGjSFJ9t8Hu/JO
4LKMcctklb9EHIo32ijgkh3EYTQSQYKFxb/XlRloX7tWURDKpf0wQQqZyyanrAVu7VV4PbirSFKm
OAKlHlisLbsqXywp3USyh0PuT73tQDFPN66ariiOFnyiqUTyuBVQRVHYj8mQHETLwKq5M8gien/O
r6eLiFaKLw8r00rijfgrI7Sm2YBF+Gxy9dt7lbwXCiOWs4bk3h3BcP5opufX64F1SFGjFnvAIonE
/ReHIUtktrQwvhPZJCn2fi6p+M9Mf1MK7tPDO+MgflL8GTgv+0HRIU7SFlsnz3+K8+Leg2M+Pcb5
CYtCgZdKXXZdjIk0upT1udrskVrBkwnQx4z9Fb0B2i071P0Q91tZLb8JPLBIOmDUTQm/jngqkiNJ
0ZmYERVWzBhvV1ux6T3jvHzZ+9rCXNw6lc8TNZEQ3dVR9SyevRnZDx1xn91YagzrRhegt8fUne2t
7BRbLP9qH8225aGBHVaBUFfeRjwu8TTEUY7HZ7QSh6IXGL7qsq/crJysTU/4Ojqgz8ThlEBEoG9I
+wKvd8aWLhoBIgBzxmoYI9B3h+JsC0cKkMi2lp7mwzFuQUOZwUH8Xl9VxKirTVhHn8ZePYk7N98l
qKWrzIiHjbjX4q5Edcb6v1YQX5kwAOKZiDPEkSibu4PIi0SLcQypGh+IJqKPXfMkHvzcNcWtWXqD
qCmJfK4KMOwbcSvEH6m2Jfen9jJ1TQSdWa5RfK8n2xDkLuf7q6dWOwK80nYJswF63bNSpDVMW3+X
jhCda3V4UqehQ3y2k9C09qM3ggTGjm8lQ+dECbdCT8iI0uz//PC7v0EcYnsF2V311bnl/PRQk8Gh
tNXUjRgCxPe9QW78YALI6p9iuLzzzZ3hFO/emnegio93UGMbLwtgTY7VTvNTZdyGtv9VahJ5u9xh
BsGTatlQupfBRW4fE0wsd+Jvad3iITZHeYdGYzuuq8S/1J0qAfOYxqHptRZniqN/LXOafEQ4wI82
oie0YbxjCsPSZeoIao+0kw7Heuk+UwOzGGmgq+sOCbaD6MF9Y3SHITVYlhTb1OowPrIncOW//q6Z
xUfXByvspBpwhQmQsvS9Mbza6gRg1DKznORtGN6mYVn0JJFdyjKiP9OIZKijtXWtogOzEj9ansQY
KdqLZHlb33XR+VDUj4XTHZxKX4ueMJ+CrcBeeqsrNgjEWMiCvdqj0H1c3vClL4sykfWmXii37a4C
pLf3rWAn6nTR2UWL5fyPXVDkxVMTR/M5Ij8ffqgX2Q9lc7fNC9P8M/RgK8cGf6wfPbhyqxh4TBYD
cmtNEM7Th0N1IJp6KgvVQd3hQ8E+PfMC8cQ7U8UY1HpIx/puMTdgfXhRiViMcobHdnRPAaV0ZXM2
Jqzq2Of3tLObna6PTCUqVd7IXkbspkVgZsUG707wDoZ0sovUx67ceEH+YGFevDx48asiO79OS14U
Lt3kwylZF9eHFvtB0RlFUk7DtThSI+hLegjnSdx9cZEMPOMAZoVu17rQ6tfiLYHVTqk4fFfa2drn
1EBESaxbBlyDt5DqvpiCS+Fzw5pQio/EwaGGhBO+oY/U16AF7o6MyVbcY5GIxx5O0xOEclkjD/H3
dFBPTqglO3nsz5GeI1DmNAcxyCiM2jWc3Rz13I2fefMXQKt/QspPjuKC4smLI0b6emLDmEH3c+yc
R8zi7Bmz7Ebms4vn2S4VPWIZDGRFto6ct/x9at0rm3aAeL/cxTyxGEmj6TOT2ImxcQ3oQoJUAi/g
M7hkjZm4g/yoaMLeGpQTDV2UXjG2s46ZmGyB1y32g20dB4A57OfuoUeiURyY6wTHsHl2Na+iAsXL
2HNTlXkQhkt9K7VI24nri7/LNYP+WKsPo5bWO1nX7uKpLo9WHKVN8yPUhmDVZxlK/1DI/yzQloFD
Et9+kZ8ndixPcxxpWD6A8d8qiZnCzq/T7oogu34AmlacBGunC5riRF/4nftJMj9f8SSWMWZ5MHyg
f8XQM/XBKTcGBGlkMSwNh5OMl8BmBN+gELjNuWXiyYhu7cnEHg3gwW6Gb8jfg7losIzoy5OcO/Q0
3i83YakVR6LJ/38p5mo97KXrMtSLP0Zk57n4khdHc+EYYPvBhBZhBjHRlRrzIOOxKJqIn52nXOIQ
h01etfmQfe0/sPr5Qyn+znezjPncPLXXwAIubAhij8GHXsxf2RwhdC1ekzFDDmbtDfpXtFaIJ/tt
dMgq35e3ovl86E5f0AAwSOPF8zxO9FQxo1uSpWwYE7YcFJQiFWBi0yRM/DtLMqMkRf7dXHb+6/Ox
h4lz7TN03VqOK+DpO5NdqnGNXm/GJtR3W/whenlSbVU+immZmNSJI5HMl56mhSLLRhCa1x4EkKWx
aLJkxdGSLI9xKVt+48O5QfraINTBGMaYKQbOBiBAehB58eZxxyOW8VP9/MePuZKtAqmT300jxSOc
e974zYNofxTdNUBJF9D09Az8pkFyQ/SUfz4UZ89DFaCc6mDn8eYjFcSDKbIs4T5wQgTBQ9QuFcsa
UFSIZGknsp37o1PK9Dj/9VNPnskeyzszz2fmzixKHTVt2D/5+70TR3MrcfgxL06ar/qu1ccf+HiW
pLCxUZsvyojUrBhXltmDOPefypYmonaeZ4vDJRHPY8mKI3Hev1713XJGtBYNP/zUP5V9uOqHX/Km
AR+jubLxYfRNrzgezuxVFOO8VhUvvEgIpUDOhEbE4n0Ksy3JUjYmeIJCv6NNUWsczo3EcCsuvjR9
VyMOXd0DIcQW/Nyjxcsi3pPlZVleqn8tW04T751o909l/+ul3DGdyP1ZCNqv39g4tDGtnebC4sO1
JPNKdsm/i1X8U/MPZfN6Yrrs/AviOh/azL/QRc5FkbrfcuP4azE0iDWoOFq+0WIMWbLiaJmQLY0/
lH3IinZui2BA+0MpkUSIMhMiHy8ne+9Mb0UXng9FqciPhLJZVidFslOd7HkZ3gFTQRtf8tI40chF
Xoz8zIU8IkpGYthz6Mj1jHpci+GB6D+SrBXKwH/oavOgYcrEEMTokuUjJEzE3zb/NNwuXcESi/6l
zdINlrIP3UVkRW3vVTEhCxumVyeP+qax1Hhci/VvBMCAcFHUv3h1F+zmN17clCWZh9UlL27Xv2ZF
xfLqiqxHIOXP8C3yH64gysYkAjuhRLxGy2A/T6znevF8ljMrvEpYvCVHg8CINkVI3q0cl2biXJGI
icGSFUcf2olBdCl794+Lmg+ndE4hbUftCirwsYRKgWuAaEGkXFNAckwfrhxHvPpZDF1uEiXJQdyZ
PGrT5DDK1qpKLOMgXvblic7v/rtg5rupwtJUHInHG2QtEb250RzkSi1ET7QwQCZFRSu7G52c7RjU
XJThJl7ROU4pekA/qmH1WbzIf6Japextsc5m66RiczBNk2OERDAscUhrIikrditXS941PAn9M99Y
5ZPusDUaGJAxIC+RD0NVvL2uumfB2TbYAAhktGvEXRXPpUygMqlF9pKH8EwEn1ydHvBYI7pTz/HM
D7df3NR3j2heus53XaxZxOH8mgdsTo6OPmzFXRY/uyTiD1iy4sZ+KJtXdaLmI5lzaSmql39J9X11
bWKtt8LGEKs4L3Xfmizs9xpCgFsVxixZqGcIkGZHfCapNVT2zjQLmZ6p1nGAeapRhHdT6T0HSrJX
pmvIUZlcc6+sV6LV2CT9QRpzfSO3CSC9rstWVcCrLhInsfW16QDwVMAUXeLI3smBb6RbJIMwXGZl
vyUqCWp4sI6V6lUPcLLYa0Y0FuJ5YuFeFMqX2O1fJkT7k4cM7BP8m3KDalyPKgdZUZYgeJREbE+U
PSoQoVnET6FjoSyoN9chRAvBArawU9nb3zuGOz7GRfUDvuOh1ZX8rU91XLVi92uaMyUv8YE/uZ4M
UjypXlpnNL45ROvZ2XU9NhyUGnWcrlt5VVl+KkcwvSzJ81dVjs01ijrAqwJku+RssgXQCSWPqVGg
3yTLmwKJYJShcnDcGDEWt36qIZSEmUCHo4AfKfsqM/PbOETFTRyJJMkyC92zNEVYmCC8kYXeJi+Q
H3KH7ovO5tm+licpv0QuNOxIUOLYTAHgle2ycguzENVrGcKn5mIkKqNguKmTDEyQU3esh6vMPoHU
YHvNIdheo/o1tEPw2E0JRJfg0ZWjr8hqSkdRlCeYdKO7iCpXhvCZZrBbY3mPFWrYjzI7oY+xpCjr
oe89VhBUhKYDtCo2uZcplqJ4yK6GrmtuStQ4D+OUlAmwPZO+BbuaFkuFrybxWsktXNE6dmf0AbO5
vlfRhXF/DVEw3uYcaA6Ufy363HJ+ERjOAyozwbrw6xW6p9rWUgx9MwxVisYbYPpMU/STaQF1Btaq
bFRTjeoVVvDIYOAAnjt+fimg2l2qKVmy9M99lBFD7ZA2MuGm5eopHfVYWyu6ppxEkg3eX4VZW0jr
wYHl7vgxwWZEDV5aF8Cobfbtl6hLP2tspYMLh+7Pu6XDZwaZCFohK1CJacdfbHd+8tNI/TJUEWgF
BHFevD4Bdo0O1sOosJdsDJFxLuy0PaltWB/iOMxuPAIFyn8tP1W9ROdKYv0qa+1LiWrQ1Q6ih84s
KqivUvkUtmwcWYg9bkVWVLAV+or8erot+1WLccdqmJqHSowpXwiWazqPHWyKLAnaLWPG5t3JRvrV
ikf9LC5VVrpysxz/ADkMp84EWbQdH5xis/wFtRf99v0xmq9bamP9UDX1NpWRtVm7WCy3XvKMUeFI
0D6rWCub+hmiRfUE97y9ETo+ihxGu/UTpnWQoZIesaaphSiztPzjSZH9ItvoceEaCFAb2g8Ri+lQ
gkF3QT+tvZQdYeU8Ru1EVFgoWRyRwYxAs3ErVF2q94htKmuRFbcnieXpU2WBCZvuj9n3AF2KaaIX
7s3+9/zvxFHq7s2shHM23T9Up0HkJYODPz19pu90lFPEoUgKb4ThvuRFb+trJCTfFYpqUdNA7th0
DwBnQOB53QpcF5YKecGgpJafy9LzD63ZeWi8+8XXPN+J+rDzy12sotpUjJJFwFqycQsnHnisvMC7
NFPSReie2Jq7f1fRtjF2Mm+ea4ZbKAzhOe8TPAynRByJMp1VNpYNJopqoRJU+A3+S0Nxytx6Obvp
MQf8X06J7Q58hazsP16mbjJEbu/9LZeJBq4//HWitfiRIcvV6hLXE4+CbUfdqGHAokh5DaYkRWDi
KrKD66JYGLgd5HU5JLg+VecyyuWrpZE4wkHvzIevYR+Zk0ObqIqfFw6eGIMknaw3Ayg+ylKi9sOp
Iit+uEZ19GAhBD6fKn7t3RmJqm+bHIDGx4rprxryELLjfczMzzH2pCCXRjs+10MRn+0+AHCioLzZ
JOwzyuxWbKPMV57l3O8utlp+T31Ffu7MTH5W/fLWMMDe2JuG6YLoIF+/VkP/yypr9WwCLXmzEy7F
Zk5+jVEzeAsK6RN8ZO9BVOq5d3Wz0HwUdSCFtzGEuqd0atmXb1Gn6C+KG2SvSnQUTfjmJM9yVUG/
vPllPFxaT4mv/ZQg7qd2Kz0qOTSrccWYDRpvyoo2EE3ZyHHtX3LU4V5qE7uEuRS/JU6Jjrai1WuR
1dqqO2i4pm5y3UARf2UaTfuEjRXSRUavbgMIlW9Viy2CDF9vP/Er34CC5RszcfVDj2XmY272L0Bo
mi9G/m20K/uTIdn1KckDpJNMtflSjQApZMtIHxHRQUvXb397lll/AbKlbsYQF3Gzcl8UwGdo2NYd
eE+OQr/ejljDwhf+qwha5J/KD2WqYYGKTcZL3jnlFr+2HIU5K3tJJMM8VXEzoLndZi8qjOknrN9X
olICxvYCAuMTTF75KopMt2J/we7yvcj2qEkcFWeI1iJbhrb+OLJLJ3Liik0nX2W03lQY0WdvGMEl
ZIavnUu0YqBFly4qbGZ6JegeNhuweMh6Ii27LdzOOomatnadra50Bv0Ot5PRZeRBMCZ4a+WiXcPx
CU4iawWyCUwhaM8ia2JEhA+k6l5EdpSGbzbf/JvIDW3yyHidPmoh+B639w5+0En3OKnla+BCI/Zd
7Kq6tHgE6LNFdqK95079GoW1fAas0N1VteZVCVGVLyL7IhqIcnQRd7lUJjdRJBIdlaPAhMBQNiqG
qxnusYnp3UXzEDraY6rfqyrb2Y1dYFhYbpExz8/mYGXnoIEsN4kF52dJJqmawkZmVh42odMiOm4G
1YOvWFiBD8YLCmHxF9konC26mflBZOHoAKlXs7dc75Gk1FqwBFMzpR3cFZp+oGrSHndluQYoXsRf
QFEne+j41k5l7+OLaWjn1JaMZ91PrGseGQAspmb1IP8aQEse+bQpV6Z1Cm5EHNlTMiqxuyaCV4Hf
/atsaSKODKn+VbSqsv+n89UaAExjhg9lP1a3XiqAS2c20negunS+RL9S2X3V+858q6wefaBUzS6J
r5koGxcxiLhu/NQW9l007bX4Ugaa87msUnljl6FxjXMHA5ayRC0FXdhX6Eg/JMSvtmG2toENXeSc
l8ruw2+NAkDM0OzqwdEb7ySZVrQPYl9+RlWlXInLW+NnOXeqHw37RsCI9BAdxkE7ELPNUd3Njbtj
ojnO624hbKmkqygpM5Rx0ai65IypFzP3N62rhqcScfI/FXMbUZ0vpfBIAD8j47+RR08ON6LeB/d4
EVcLLZtCs4BOWFj6cc6KatVRon7Hqx3MLT1FvRt6ZOxls4O7vVzCsPSzCbz8ZPmGtI2VTMWWqrMO
BnjfI1431UXRdGtnRsnwOODjsmlruXrlbZSB/tjWV+bOd7R5pN+V82J3EVPSPjN292ezzvQfcBIR
i9QZ5+l9vLRJZEFS8cZtWRTlLVTr8qBrRXcK7NrA3dfNsSVoLPSxAKsy8MHMVHNksdzW/RJ6/WsU
6NIvCaTl/ENJqiAVlxk/h7j75kuS9VkxqwS1Y2V89k20wZmieA9QqO19MomKy5Ibn9s4NPaEA+IH
GyoQGOfKIH7GQGa6o/+FAfgr5EPpp+rhgww6iRk2k/DIs/VfCcrIatO+eFhzVPVT24BZRqe4enFq
1oRNWygP4DYa4Dk4LMG7sjYE11z3oKoaHlS9NUkayDFucUqTnMWRZZVsASKBcG0iZF3wr3lSrM55
SWPnszKE0lVvHYd7gHxv6cflSWQbDeW51Aqboxq2CFMpzMuOTQ7ULats59WDkL4qOl++tkXuvgbl
+EU1PPUmcuOEALdU40E0dRTrHCiG+yhyfuvt6ziPn/RMdV/dkb3EzKiec82yXt197ybWl5BP5b7u
5Xpv1Z33NVP3ZVeaX3MQWVjmFOWh87rsMzZ369YI7CfWkRdMHrJb6UqI53uQN5rWV1Zz2VQRZOw4
46w7MVn6PWJHAy8RwmtaoP0SdocGYmq+5TWvS4NKK7VNYTbGrsNS8NZMCR1j2FR4I29EVlSwYZvd
qhG3LSyrz4Cd+GWvKUA3YDi6InaX3bQpMZHiPduSdk2tYnwiCvC5yYPh6xBMQI8aPgc6UEjuxern
cOyGr30ZGOt+Kg+m8v9ubyO5tLR3bZfrAE9bV56N4Ntf11/K/+36/91e/K5adDC3HX2rp0a47liw
3/NuKO+qpat7cypDLqO8i4qUxe9cJpogFFnd86nsw7l8OZGzkpx9qPJNFIkxsS2dopJ39IzkT5mM
fbST6rulmajsQ8dZlSV8Ay9/kJLagDAJ56tXys7bWrzrmxYdm03SK9mDSHqd55W1b+pKqYqt6kfy
xSsg4jFIiQwK7fKlnhKRNTUJ0v2cT4pNy3INrce/akX5khVniDK07c5pAKBtKZqvtORjBr2xtx9y
bte3FvsPFMmcLxF8JjpVnh4dFy6p2ltPg9k63zQE6IgWOt2DYdsYjkborWSxHLD7CpsY4vGxyqWd
pjrjJxQZun3DVYXg6Ru0rKP4DT8BztcWtXHFCdu5uY3CRtd0bcwrHlTu2iu4EQPXAU3bqVXdn9TS
R7N7MtwRjjqzuY7hZ5BzWXyJCpG0aHVvbUBWMNFb66jHeo64Tu3eEyuS7ghENxv14GAjFo0jmi4a
2jGIkFv6iikIvJiwL/dSkbR7Fn/I4mu/C73+isRI9ykIcYKPmrp9CKpWOchhnRzdPtZvvqfiiSHl
41vsx78BHSa/OdnHDv4k6TrqWFj/3vGT2Wt9492KrKru2ZRoMtNDP0MucWqgqRMVqQKyYdT5TYnh
xSOZLG87J2tuor1ohsHTFtPIAQM0xGmiyZMdyDxesm109xDrwFetih8RHcIgwsAYTWvkfocPWnkz
vCbaF1BrrlECqULr9fFi2SCLYcebZyvpgmOGlPHZ0QPjSNgjOznD2J2Sou+Pkhzk50TLMPZx2+AS
VS4ST51lX6J8wOu1JEgSNJG7C+taxoFBLne2k/UQXRFdRgCqfWR/It/GodXcXdSe0A0GO8iIAxqo
aNvnscHqB3Pn/iUwkEdu9FXb+ASlvEx+rdiDXvu9rL31to2WN7qnn/CeaVdFMPRXFx8qJKjTeFMM
foASFvpxfJsgfLjx+D2q7K2LH9lndq8rdG2CiWs/Bs9gSX8Hpjx+lyLtO4Ff6OWGR6Dcs9VdUvNx
djt9305XsEP8O8CB5Vg89CyozAGRTiAm3zNwiWqjf3PAGrAETLoz2qj9Y4mR+qTGPyK6Vl4dY2iQ
QuYNYGWUH5JKQUgG8b7+FqLWwqS8P6S6FLy4kmPdLAU2rTCC9/UWyp3hdoc27obPusnaSVG8Fzvj
TVGGNEM2QO4/BwAAt17etQdxlhpGx1LrlFNqKd2GWGJ2ghEUslSdkMGGgyGHW6/mIn1AEFE0EUfv
Cs2pRhR+rFma94nQJ+QHluuIsqKw4aGxgbdOcAy8GXmNlWMtNW8NBpan3pUT5Cu4JQl628QtO5ge
UxZFO2c71Bk+l1NW1QdIS7qRHUXWjUtlBTsxXGHyAEnOtFgUTIma+vg95fqQn3snKnCw4EgkSxtx
JMpwGqd1pQJR6lLQWP/DeSOCUTkE9f+6tsi++2kLH4EjM6HVu7LlFPH7fZCPpyT+XA2+/8KY666y
0DKOqgu3ok21Z9mx3L3W+dJ6THnMlpOFj2aRHUROnKRrznPdJM7VMKQD0kXjzWkqKIV1Wn9qe6tY
aZ3lfas96QVCkfNTV5RdajMcoAO+9pRUDWiAKG+ThL8JZjygDhJ+L4Iy5LNT1Z8nu/t1ZDT5lTj3
WUbE/QpRoLimSuHvkDMdV5EuF9elQtQywfrTTseSJ6uttdy8AZHBuXm6gjhFNFyyrdlbK6sr2bP8
+0c+XFrqI/hCqvsWg1FFMHP6keUCIht38oHNr/C0sTvJujS9hwER1qE4vkitD4VEtR51lBwfY3Ma
fZUMhIHu23MZTF8slWL7YBEquFoyxiWhjNT/nJ3KcOrursGUiDIgmMoWXzR2QabapUK0E2VFKSc7
vcMVQGRrU0u3AbIwmyYcCO8X5fcA4oKTyeUXxRugv7X58GblLNrLoXKf0zFtN0DF2rvahKhhWn3y
YGuIqoSIuF0Ho+0OGahaFBwDMPvYVh2N2EETZBrFO0sObmksF7vkP2ydyXKjWrRtv4gIis0GuoAq
S5btdO0O4bTT1HXN178Bed/N07gdhSzJloQp1l5rzjFZ696rsHbpGNC9zsxGobFe5s98usij522/
phICirkI8UGm6FvQZvKrMoMblUZmCAkHX1PapJTSz2XVSfB9NBkYaPQ/0+xcgqIov4w2+VQEXWrO
lgjoUQ2Z5kAalgC1YIL0zJd8fA6asYVpzgJie3ayouoc5VgBt2cLIjwvwbC07vZskkU5mZcw5bZn
505m10YRH+n6l5h4FHdZUz9uzyXCpucEaImaPL6rOlW5JiQJcT80l/huu7fdqHn4vuhqffr30HaP
NNTIT8jx+ftb/55Vrdw6JAyi3O0xq43ATdotvlPgoN6/1/17H3XMb1tRyptg0XntkpBKhRPpcUqd
ihFRwPBEy7SzY/faWcVHhWc91g7ZAipme2K7mWyoQZ6yvqZRlLne//sdLVC+qqWCbPe/f+Y/LzGt
BA/Z9sf//bWBmA5vsObK//t3t6eDLOEt/vPKRSqKRxyW8A3pYARb/7wyNlgEcbD+5xe3J/6+5fYB
o1wN9o4QL38fM7ZP8O/NZydlFwysXj21Uef/n9/p36v/5+9q33kIt+HvZ1i3wnbvPx92/XB/P9P2
zN837av8LgHsilX8YHa2ei7Xl20vCERDm2e7uz2z3czb5t/uCrsH3TD+dpgI3Sr9uKfaIE5tam/b
NK69hgCLMMZqFrbFp1m2Mww9NI2DepJRsBwsp/+DLHf2M8CKavw16CnRkUKSR+HAB3PG/hRl3XeT
B86emulsgzCNaz32NTmvKFvnSypEZCe9qzScyAHNCnD4tkOPsSXdym7SF9aZR0x4z6IdHHfgsIPr
MT81QY24uH/Wwok/hs0PInZ6HdT2YiX4L2tUTzR0dhndrVLon1E5XhSmnnNJJOIMgqFaB36lwtAh
xe97xEfMMtVJz7GiPTRdqtyrCUveijyj+zo4C2oR4uXWh8ZpwCaVpbd/H9MIcXGXcsxP/34rpJPn
5w3IJXJTlfvtCTxon92C46ruBqycy2NbP7aZGO9HCqHOamChFyzJxwXJCPCyhA8SPisVISsk5BB7
UPcWZIduciespsJBb2hm10GbSABbb+YseGhGfPx5ebbC0UT1z01Jt9jDYzbt9RLW2PZYAYHhsJCy
RsP0/z/WLxQSIE31Q02KXmmbwV2+3oCjcCqrvu8kuKasg4szUcPcL+tNnBnV0Z6t2d1+5Axi3CfQ
KDAMtX8f+vd4K8VrbHbGzfaQrdQ6XLJpIS60LXfbY9uNoQc6YyKYjdtL/vMExDxjbv++8fawqZfM
d+eyOG1vvD0WRKMrnc7wu7lhYr1+yO3JOFWLsykBEK4PmbTVr5al+GMYJQ9ltSsxBN93mhY/MDP/
meI6OI2acQuIPLtMhFXdbzf2AusfrJW5//dYNg8FIW6Q+VNVSRQsjYFB5nV/k5qpeU+z3/z7u30s
d0sZkH4UdS0pWjaLtiAjY2gxK/vw92cSkup9U2bCQ+fL81Fl6ue1eE5a+25xqA6GpWZWVPfi3nFS
5c6Mz+H6gxEn/3Mzmc17T9fyZhbZuizE70P6H8KMf6+bUihH2cKpd/tDllpKsiviewLv+mtVzv7f
PWqp4hCtcedCRW7vyiYPHwRNsgc9KR+rIJzO28u2G0oy3SUWqDpuP26v1aCs+2aNcnz7re0xHBUZ
loT0ljXc5Dlq6NxnheHcw+Vebgyj/wiDBkrI+rhu5QNJUokbJDbO/+1lEDBPTO6j2+0VVH73aqwZ
53hh/yvnuDsqoSPvMYta9ySI1TstsskymBbrfntC64B7qhXDme3H7QmAKeJaZxSMJG8okGOjjlGy
YXhDzPk3HczLv9dG9E4JM2utQ6bXyd6eUUyAs4weKtwQPvEs6c6wIKN5VlcHe8MxIIfDb3kA9Rw/
iK7FG2qk9A8m+qG2kREqtGaZbDfULgtpWaR56stEtVGFxOEphIUEK6kvADz8P/fWH+HrvRYdWX5k
azjo79ZolYBw6JvtHnHNOfPrm251CfWrhHG7t92Mm1ByvWFRi3ByexB0bX9wdCbeUwLwpZyfor/C
q1XnrVJ2N2+qvtBm6VjFrsaHfzfUyFgdtp/zzfUwiPxVrMajfnXSNOtHIJsI55Hc/EdmDdgNGiRN
Abi7N9uNXnfTQsBRs/I3/veunjlfcarDwGgLsI/b08Ow4BDd7iZgZ0D+pwljDsD5DO2g7P3dYvZM
BEkKZySxJSPEbSv+fRrYy3ntyhxgnxB3gMMM+4LYKbOhYLHr/8y9+A6gRWRlfZiI//JN7TEk1/Gm
7Ic3i816jokD23ea+Ihm4eymVVWb8mdK58wZJ99t3/ff1t7ubf8BZljRToRsK4WUtLPa636ThuLY
EdR2I42yOkkWCWmdNK6i9odRyOeMb22aEw59TB0q/2F2Aa2hJrcB0i+K6ScNJubVlFasimtr/Wdt
93KgDbsaLAjX3UG7aSFbhLVk0GVUkPjSbLr8Z8NgUWa7SacFoWhpnqLkAf1+Gm51ZH6JPFJ2hnkp
x2a6aSM5/r0xRDzdBPq65fL5I9f0+gbLb33jFDXQ8e1uYTuDttvubtGr273tJrWCGrWTAw1j1c6X
axxLZdQYdCg6/s8dq3Ks4hTngABWj+j6Nbeb7Qv/+7HPDcgyGrmZwephWlaN4rY5ys1zut3tFhpe
RW7N/r//zLaf/vtxu+doI/FWGHg5eZdwArkxVtnfvxuzF9GhF+Y5XbX3236w3cTrjyMjjv0St5ft
oSowCXcIbaqRLdZg2BINpDLw/x3K8lemtQ3po0aBB2x1jf29a/X6eEqBfGGSZ5uufIhaEGOw3Ww/
JjEUYi1WfhpKyvFMMGTnLq01kIqiJNPZskvfIKarK6fZDXOidSPyqX3VrlnF6GpwoPfz7WTTk1at
YF3qEXJjSwLnsNLPjM53ej7gG01v87KOXBhlDEqXKrpItDC3YdB7zNtbd5zza65xiSic2vQdKKtn
te48ThkVI3Q6i1Xdn8ANrEvbRX3Afa8fl5EEIWmTSWu9dk1X7AVDGFTs/UAWSxvu444gSlG4ypAz
H0Em6HPB5aSR3Aldk96szcouUDpiYQZ9D/sfPN3ybIjsVFQV/TsiieJWvNdjTWbhnO3BL8U7E6Nf
2fWXKGxUl4sjzuSoLP0WQ0bUXwC/oidJGOkqKqPXMKGpgpfKA8oW78d6zYjuDFS4tCgYTntLpY/k
G9utX4GoaG16jcP001psGHtwiErh95fBuYRzmngxAVtBkahwTYkojTXa1YMK+NZIoOMTmlkPP0mA
I1tFSeVNi2kfAlg3StUdOz1iI8Chi4VkS4sIr3g7CnQx44tjr61LgiCpx9pvi0v3em7RNNgxljwV
6cFQZozACnr/flQOVBSLx/zxg+I52tkz/v1KkSlsImQ69kLtKfDm2ODRkG/yxcPCmY+p/TCBQDoy
8VQviGlJz7BJYFAL/tEVLl08830IMNgObZWsrV7AnML1FCk/XUC2TDPdrnuQnsjuNouWPyZPekXL
hbJmka1YwbXU+686h46kc4h62jgQ1jSPzBsji8QcNRE+DdFLmbYk4Ep8Yji4/Yx2giEwhS+pmnmy
W5EisJbdSe9eA64XPpRXl1xm8kFzRjg27yVrJ4YJsQweqpwZopd529fKPg/b4GGGuL7U9u8qI1Uv
VMPPeVD2nc1CcNQGfy0AB2lEZ7Rye9OJvhU4rG45kU2sTcubU9OwoAGpKX8sIhLhGhnxydDo5DmJ
+gBxwfaMOfODaHiaNXtPEC7ykQgpliJUpq2skJT0K621fr/UU+/PUVbtFfslUorCNZM82DVZQX9m
KPamVMrLEvEHx47OYKxpd+GUdKAp51OvfrLyjzxntoZd3zy2KVGtDXld9PN30qnetW4AzwIgyTYI
Pe6GFxS5BrCjJPJI8cxdqkHNW+Cvug6BqW43T7mbWNHRFIrqDiC7ZCJeAInVApEkmK+M+qhW/SIh
fcWGGKpq/VEzQpPn5tfQGT6DsG6AOpXfyfK26CnwtSz6Qpyb+63+TITi84BekqkLtNTx7IBMXWcb
3dTbPr22ae4tWmaIgGWg/9C+AWEi35PRvJYTQ/vMuQidl+XaeGuoVP+c05PdQOpwV7WXYOkJkC3m
A/G8knTZIjrOv0nOpl/9lBb9h9YTKK92871IqPz7ZcX1ljQCiUZn0Cc4QxdAJns0w4ANQ/YJryl7
gGDJ58BGcpuKUGDFUE7VRJEVCa32ugPbXvUzi4Y/kQJno9o3uRk8kG3Y7RjtJN5UW89yyn2j6DkR
KGBos+yNjPvM1xwG3m3TxW7b5q/oRTE5dqyhpzQmLwn1pmwIEl5zYlFGT7tWyV6A+T+ATrPd9nWQ
EOjqOMV3P57sWP8ulfQ7j/WvtjYIC2wg86usoehwH4qxn/d2zrAg1tCy2xk6omgO3zS6oFMO7G+c
y0c1qa/12qgq5nUQ+8doLaIXRj5whFS2HYQL967ZTYpc7c7V3RAlblxKuiWrULcOp1OpcVHI0QhJ
4H2wXjhrytBLtFOTx3cWQgy3ysprnpY/uWGd6lp+tjELr0ncR3aW+0LNjghV6AcFHXktY4Cv3h5v
OtLMQlDVfo0CfdcbCUSecUh9qZBGryvd7CpmMfmBoXzZkI2iYECIHhs7QaiU3lnyME/NEzFvjKFz
caALcDAXOplR8VxM6l6Q6r23I4l+GM1KbLKbKeWbo5bJzeCFkb0yxH4NRgRtPHuZly7z4c88Rc3y
VU7yVS/nh0F6ei7rvQyn2wU0Zyohz7XkT2pS3pZgrO2yhTNY6kzURHtKgwCZtjyMseLbMVn373Nc
fThh9iSr/jJJNI3q+BJ12bFFg5NO7BNJ1+5BsoGmGS4R4EAEbYDRmsz004oVuNL4RsPxCVXezI51
W440cWeYcfChgQaQXRGaH3M3fZBNnbtWpjy3NiCbLtbf2zz9GsHpGfX0jr/sD7JddLHGYRniUy/y
pxkbuZep5a+qB14ew2EaUhTVbI9HQYjYoWQMgObPoHfULgcGkMDU2lPY9w9kGpEhaNMfHzvrTyta
0BRcYcnYJuq9ECB/ASi7ihiJvFQLsE3ZRe+KhxQ0j6sto7kTjnOYpHN6z1sAfdCGTuVkdvD2U8Ty
M/KIiBxN0tjPhGKUV3zDSPgssOk6R2QV0NmhK9yZX2reXVJ1fOv5UCz9XmNEGJA+sxenUc6c+R4R
l1Vu31ts+vCqkUxfmvqhS8bjVAb79tiOxb5ls3CSYOXP7HByme3F1P8jKGCrusZ0qY4deWpqS7DY
5FzSEtZnb6TMU4r9GHP0jnbwJ8uIUE7RpxVT8yr77qI73X1vZx55Dg9VF36YOetGLGREN4zZu4Wn
Hj5pOXiMZkh5EER/LuwbTATAxheUDY02UtFMO9tQERj3B8E64+SwWi7zK9GjDXVArNKr4nDpX2VH
U3nJ7MmFw3OXJVPr1hZEQFUgODLy8KmU2Z+qmxo377LRr52exEhMh02kngbV+WUZFJFzBDm7CIez
0VJlV33w0Xccd0uv7yUwb6sdbg26d5BTUh/EnVQypqF1AEoU7RTI3VcYhAidQlpoBr3DZjDYyBab
kciThRO6lvu9bjkY/m3bHZIx9/PHNocRNaSKutcNmA1tE/8iAL4LYNtzgaOSfHC+1anvLxogMlZj
5tEOuidFzGA3nf5DdJDGZyVG99J/NK2zDweQom1MRrGTOn5Gi6BhwJEhjPcLVeHgoQirReLVIR2B
XlVzOtbpMV8G+0TI5KsVA+/hCt4P1bfWURvPI4dnCV8niS9CKUmYG2EoJuwudfxL4/Tj405C1UR+
zxLXlzAufwgZjVyh9YyVjOegtQkqKX5rkOvspcEloZEIFsQ2+ZzFbR/WZ0mxGHbFdXAYGpIvAurq
FgPRC7X2i83QwjPDNStCn75mkxVAag/T1Xa41MjZT+1+TRjkai4JkEpaOKr1a6rXHB2jJ5tFvTOH
fKIYz1JX2NRgMkO3EcY/A/3s7myWKyHLnOC9TeOzWY47TTcnCitCM2ILtoPs75Vxqk6xkt4bIQU5
mbSFbhYHg85UXS8jBW00HDBpG63MfRpCzzIKf8O3gp2aotmLtJojgJ1G+aHp9xmX6SmQxkQycMe0
8ppXYMxA3As3Q217XMyw8VuImM6YeMli3ja9gza1/2MqN0QtX2KCWQua0AAf0d6l1Q4r430yCLFX
i/odyMJNXywQn8sV0fxRC4KrJ0fDrF9Gz5WwqITQQNk0CdxaDak7yxjMJBL0wj4gWjKJhrRGL5GY
e+SMK8T8THoQkMM4k9ku9b0w5iddlZc64QiM2MKpIFSCqeQf0woGP+sgDue7SJOHWE4fy3SDcuY5
Q5HqkgtS73KN7USU+BUnBrKRhfW6xKvUzWsL3nxVIPOt2jYPesib3p4VbS8JPHIdU3kUpdgPAG7X
k1TpwkHFCjUjoD6sdDnSP1JObIpxBh34PkTGb10q8z7QB2DJWEghGrI8zTLwdlSEpsPeXyp4ByhM
iE2M8K9Q43dxBCMpNX4M2RWunGj3m1CTOG/SQjTBC+rqQ2yrOlQ5y09JOXUVh73EMvVPGi5/yFCu
zkPK1FpncD8TVZTq2i+AfbmPVAYDpaH5alqa6y/sYnrEvq4z2LfTgzDh0mrTdLS0waYOSCoP1FwL
PaV7S7QaHHV3VmL2trIRbptVz0lWYEeSN4Ax/aWkfh47h1RfmhSuzKLDSOI41M7lKpGwV+J71pyv
Kl8SHyFbxW7aP1jF+G614xck0eMyz57UtY9yik1oySOIXswXwdSY8EnGwmMOolbicUith761sWUk
+e1g9wxQapVBtvOemB2J9rnxFHS/eqGC6oYhSoIYiTuqFfhTVNxmprgITXLohh15TswxGtW6q1h1
DGUx+lGs3hM48qwPpGI6fbEPo/lXFJgDWkDrgYEKAS5JALN5ebOdX7ZUEInoK4sv7yav6xIKbApM
8HWhn+ilP0OxJebcHZqeeUN0UKritsieweY5DDuDI/uk11SRsZsSjZXYoPFSPS52ii4Nz75pQ4Cd
NP3QLpAN7vRoTgprN9bqm5JljFp6/RBMMPemgDC8DAxabfVeOHRfUY303jRO1BdtkVFgjJZrUlWy
+hrv1PREJW1CHc5IqYodTysHyduQh5A5ihegzS1qQ/NsO/meregtYk45z33uKQNswMTR55M1v5Yi
znaBfsgEA+kCHyoe1HAnyYEpRf+WFuHaoWblHyT81xzZeFwQmJU0Gp1W8uqUQ4KJdJbp8zRx9TZJ
9d5XIyXHIDvGhC3j4YiQaMdyYCh/VwEZGWlUXbsw2hsEieydeTpXqf47UzDsRgnk95U3VHdfKJKe
GYiXewWNiltzxO8cxWJt6HAojWN7Lea9AwV4nmm3o+eq/SANobOV2AJrnAgZU62kxfuXBfRC4vi7
DLKLailAzZOKZKHAZPQUt8cIwIaLaMlym1L/Hg2wU9mzJq3iEJbah6UpR2uZ6J84qHmM6rssQZ3C
6/6GN/NJRT3uaz26LiCHIfumqUcaLBSC5a6JiHC9n7iacihiOCw+kcQg/R5+yLe8Bg4RyzHnKI2g
83ywXhxtOs8NMBI4c2TJG83d0IjPgn8WSJSHOHX0g7JGLkfVfMlMFep7XPT7OGadplL7V9X4wjGK
DARR/Xo6lLsmnA/8HlPwPgR8G52IFXpONV3xScA6vGAkDdyxDlAPfTvTa20br/S2n6y8p9pEmGou
KM6IrsY6cc5Sh2Uqp6jAoODl2ERkS6+3bpDXvKtS/6g1tFQ5mgkatr9KNp5bjMaDkqW0DIXxNjC3
1MJx8En/WXkqTniJTPEULvKoZRToIiSUj7MTFQCkPdawtg67te4NhMaQhGlY3TtR+FD94cQbMPkZ
cVZO0fCQCVZqssFPk4zEogj1LWoIapj1kjyo8QkAabZHw3WfWMOFsQJGPyW7iizsfBaBl3Elt87G
o/YZFvan1bcvrcqOmZovZF886rLwRUhOIRHAUMAJkp1v2oajBVsXCvFja6hvfWf+VqyBvjJKt9Yg
uy5RacYkXP+tJTZwTAynur+mNRxwTgDI4FZ4s/YerItXWwkvC6RCkNqXVJcLjbv2q6qnfW0pLxmR
xK4VGaM3lhTeqomaIWBvoYrpi9LBKi5U1xTZTRl0vwuBhSLqF6CUyJ+a/tHKxNnIZevpSk9NVSC/
VwFUT4mi+GLN5+0dbYcVnCj6pPyK8ugIuOKmiaO9mprfkd3Qp2qYApKkSpRifNDn6ppKAkWbOjtV
A5GpvVrtUIV/plqLXFQnoduMd0nK4Dnp0L8FBeBgc8dHOPfRnRUXiITHS6Fo8J2kFrmYHoPR+BV0
WCiC4GcplCedKKFJltGTkn7ATCzMRfeUUEWNNerXGfaYb3Tal9V3J92JH8uRyToOwO8uWDd2lH3M
2vCaFviqSVuAflXynePxOqfjbZkgzwvCT0qIT4JVI9cqh71ZzR99tfryVC7kSu6gCFxK2OM6ajtq
87VTOR2Y4kW+MdOaVWOdAHidbkL04ZgkUqRtcckz4pRK81duj4IJuvK+hONFrUFIO8WtzilcWPah
K0vby0cgd0W3i8f4Lc4a4f3UZvVlGtnvoKrQWurlQw6tsbNyTi6yIW3J7MDjnZdi3AXkx6Nywqut
VWd8Ro+6MiBOx/mLy+I4j2AJI7JBk0SlqdcXA3sjmvNFGL7KTBUGV4gXpBg91euWKSEpMU73S2id
cVB+SlF/ZMtyN8D5YqwmbzlCXmUKrU3pfaco0WDa4UFvEs8aewTHCmlRyXLFvHQDtXY51KaxM8Eb
cP3RyKPMPFvn6BoWdTiS6QBFHxn4ZPdA1vlSleH8miyaNxb9FNegomMvLm6N7KUXqU+A6n0TdW/R
wAh83QWXmYgphCXqPpTsKPgnrksWHOiIvwVWd6VzexcAymeVgA8tq7UdKUTnTOSPXaS/55MULPQi
ylr8VLYD5Ul0XBiL+HGTCoQqTRmax9WR1dgjodpvVZd8sfp9wgXancDmk6m8BD6+lzezujRV8E55
gB4jokQJaNRfFAY5jUbYSj+b6c7O9SMqI9p6yWxQMtQh+ZDKpbQq5cpa83XK6e0uvbUnL7vwS1OO
rOknZ58voGgWkaXHorktSoUBAX9gZ6fKF+ted8YLIeLAPk6Lgm8yB1lJSFY42eHNEI8sGiEnMNtX
vCoxiS2ezcPc5tqNkjHBqnEiMImwWKjZkYo9QzvMs1OfsMfFbjOTwTRpRv5LmVug8VbaHrYf/z4G
hj7huGyzwLewcADir3SuVR1h41ZekmWwpj9Nb7aIgXETYCGtafZqZz6VFpZ0TE4fkj6yJtCfWkav
HPk++0WjUO1FQKcPiD1Lm5cla9rDQIXejFzDhoYGZNw9ki/82XfZ6uzi6rMo40log3Owgh+LzE5v
zrRPdGRca1rkbokqQnKOs3elB6haGpT2ctT+BIXNQUOFnQfBbyMRvUeLyPbBBgjHAOKsFnwnyWnJ
rm/icS3ZIuUcWWj4AusrcvSvoUW+PXMSDvrgBIkZQDodq87RX50U6Le5r2bltl7fLl4nMIZEPjVC
vnfsF/h5YA8LkiWWwhvm5LKo8lde3VWJGNwkGx+LkOlzZtunphK0NK27VMdNbtnfzWQC8Q/r+9nM
HpJ1dOAoOW3DqTkLNRy9tjE4IhxS4HGV3ZCPUfh1WE/M8Duf4nrksDZOxSAI1DFZvR2NMBLAJlB2
qBIigWZVMFFTw4LQGDa7xKzummR4m/I1aHFKhkNg5D9jvLS3HaSNkPa2arJSNkKHC+xsMB8wjJ0T
qW/xbN064Y/eGsxkG/LQbBacVWwXnB6Tx3x8CYwYupDNGi0KjdDFYu1OHSyHqZw820lYO1vm6DJT
PSSxqr2mDmdr2LGsbmmxTDn5UFp8Fj3dFzmIK2vsJ6nmr21uZzulETFCi/ANxggWdls/4GZSPYQe
nAZX0aFF7BCdQ5pUvbe2PXeDjlld53+sr9PWRSEY0kzTA0Gm/JZ+NpiF7VVbfi44+fORVmUwMFwB
oYLFnYn72E2s4RRyl+wis71USg1H0/CkZQABVQPky1BWyKpoWJnVd5rUsF+K8ZjN9Jm1zHROujh1
ede7c8hgql1oPllW+tnT5ONqUypugeihzcroFCbDWkDr7yYWF5duZQjuZGru1TxnsKKbv8t19BR8
1HRYPC1VqF27S0vPEplscxNiDewpRh4CyV5ZlDQ7exXfyXAd8Nd5aFSqnVOYUNJnxh5yTazpazp+
8dKPzMvYYSAjpIcmglJBeedOTdo/1GSm+y3xRiuQ/0xf/jY0ay/r6dtMEDW0kbYmtVR1SoYa4gdX
hKgWgVf3sXrbjeo+p6Z0ZwvndLyQWC7UO6cSxkGofb2HEHla6sRyZVrsIp3AliXk4hCGoj2P9NtT
G4F7kk4vskBkqnbPTM34/xcL0h86skHcJjdZSVuddSuc2kQSvTLsYTFAkaiL+NJZzE/rhqZ9ZUwK
plh4kJmT75bO4GI8tm8genaFudafJda4ZTiZKWfSLC5fCrkYR0svUTOLcr4R7ToTapDTEL+Bhs9K
G+rajDxxvBs7EbFbKKPAgN3SCORAY5klzZc8a3LP0orAA7lSoOXE9VolHpFtBQCo9ZC8yybeIp05
hI2sMT0hxJqnUF9Mkbx2km0baJ08JnGKgInDHpvPSyP5xrXJW+InohMTSk5rjGSkPbyajomwOM0v
oD6nc1g+qLRQ2KMKN+C/sovSFtx327Dc4721at4TNDIwdabKspj17KRdlV4SDkfBwp144ZyI1V4U
B4bFBoyYvTPclhHhLXhlP1Upul+5HuyGZH41RlyXgzU8twFeT2RAzaEgiIZTdHc3xQsvUn4EKUG0
dcLflSF737L7m5AZKo1DRweMEs60zWX1Db+ZTTQn94PaK4RP2zhgBpvYjQJjQl2hp9Xp0OmEjfQk
bBbsyWYAbo0DCdd/dSvmjtPNVOgnQCXlQllhss+JSvueQvNT1X+GafkGPUO4BaBws75fWqlCxgno
QwefwLf4baHLvZrhoGBkCL2mxWRC30MZh+vIjFmS4pNEw66NlHenEfau1xoC1+K0vGXyZ+2yxSYd
TzDTYezlqRqVDusczL1UrKxrD4B9hAcTI/W5bJ8SI5hvZKAy22DpIwokOVZYTnsFFjw65MdOydR9
Y9/DuKAwVOeXYdKOS6vSFZ6a525gIiLHztPDovWm0dEoFLOFTx/eRm33nklGZMaPPsT3Nqt9FsFc
FYdhQmrEcqCfGEBHjkLNfmzwjd+F5JEoJWHWhDv5Y6t8N+XwboTkemXBbdqjrRT992jT0K8SWvCo
K586mgLkvTlwfwtJ88N4HgKWhwn0hh0GnU9lda9F1nyeLKIL8iR5UEQFPd+c2eWWqnRLpCi+NrDm
s1YmflsVf1Rj/N0NKhWLHI8a557DCt0ey+w32g3SK6GfMu9lZaxbzS++UcJeFSW0X8zsEIHARWzo
p0pyzFUCnZvAuK9bJ7kpW/Zto/ZDNrI7Vw7yQIbgWu2Yu6gbx2tl7wzUs749CdI2+s95Lu+4wiZU
wYYrKuxzTVmgA6n2c7IadjvWHYS2IZBfqu8EkxVLheRRV53Ai2par1FpxtyjcZKFZX9XSJy5yhe9
9vFDCY9MX1XQTuI6tIzZlqn4sqyVzSJYGjUtwrqB/4qmLofQWdq7eL0x6b7lKGlvtodkVhNlROeh
SiXftl0jaILpmCN/RJOrcy4lWN1WHCj+zTD7Vc15OKi0p6SPE/YD9bUFL+Frum55oXG0pTR9sTiv
YRwJXG70tMs2H3dNwEImH/FBJG4zlfWpntqnwaqWg54Y8W5osuuEZIzZMdM5o8nqAwcPwcZ2n8IR
npjVMomjhOMci0sfTAXd4Z3RtP11qOxfWcEGLZbMzSutuXZOV5Hhvbe56NsVTJaO8QbUsbsmmGny
02bsoun32GtQxC3G8kmvvRgSZWHVflQ1JBccXZRC+c5prLuciZhfLaL1KFp3AdbBgRErzJw1aGP8
kzSzH8ihI77wJm36aQ/4G+VicHWW8DaUrFVYlu1TvYq8UUnpx2jjjUb+AEXO9IdTLvAoy77XjOah
7lPaMDJ8yWbmn4LrUghBulHmn4n84CQwtGtsGoPfFXm4VzKSEWrN/rFMNJp59zJ1Q+AKMMieNaue
1c6cn43lW0z2sTGIyU5+LMkOuuTZVz3hrVWtjtpPIcSomMPzaFTPTYqYomPn0tsnfBxnp0HhEwbR
LogbKB697lqO+Pp/7J3ZbuNYtqZfJRHXzTqch4OTBbTm0ZZshx2OG8IRdnCeZz59f9yKDDmdWYXq
q75pwCC4R0qyRO691j9MjBMW4qiTVI6qzV3VOqggr2PyL8vWM7cOkJ8dRMXPymQz7uUS2faMD8DS
X6sYsiU8oozg66p3bURtwvjBMclTqxYeRWiB7MxsuG01sgeG7j77JxAo3FXmbjcuGxXoflsehyaK
18AytkPr3mIXAvWFWESk9EB1LOb0huEpSY23cuyPut7cskpFttjfRy49+HZKAIKqVaQ3fLun1Rl5
lFsz9HWWs1VC5ETbFEa9VXp80JP+XhpG5diABVLBAa+yYJOULHFrR3tTI62ZpWb1JGX1SJwr4mHA
56bCzCwAPZW2v6/JpRFze1H1uj4omMWGvj2spLp2FtWYzR3d59sSnGOUGeYe9/qsXCOrtAUzyaM8
klX4/fnX2MROzO01HKelN89oXiI9+laX/si3X113Bf8XPcC8EL/1lTlWXz2NIGQYTnT6kAyahseT
mtneXEeijAgDGVuDj7kt2xXAJ+6wu7AOP/P/v7O+lXnpLDziBYRpCfpXjjyTOrZVhvfWV/1dpVpv
eVw/2UN1TxbCnauhhE6+hXGWg6JU4bId0JUJvUMeVcI12NSBZGN5YM+aZCzY8stknS1X2yOU9k1x
O3tepODEpmxWWkPPZ6cWL7Dd2ba9ifjDbtCGtcUvKPWydcKN2zWlL1oT/EDcLCXyXPTrTAbWBv3d
L99Sq3rCZ4podJrdFvpKcXlyck9HXdnZJHqL+nH6TY1ssOn9srEDIHWynuPLAO80n+xnpAGAnau8
WuobCU176Y/OsQeStkgVpBGAXgeFDKbX8Xe9MSqzMPCPeSbhWqklBxO2WpQWyboeDHkJbM5gddHN
m9RcK13voTaWF1iwFHcqE6Owxs8/0nclm1IPRifujj7Ea6eoucOvhzx887NiEp2qt1oq8b5x5dRN
ojgsb9mETR5oQ/eojL6zJ7Ix7yu8x20jUJa9lT74eXnSGowgkKnmZQSLLgHrahMth+9tHM2IrVBB
unweDDLGVVp0QFPvDPwb0b8+J2PVk8ToMXcCObUuailfdvltPcrKPk3aVZdK3qKIWJTl1SZLFdat
xISDNOC/16dL2x+PQcINyPWLdCnn9c6zMW73ZGwXQBwpjlQtnViCrtx+iftyWbYVS4DaO0kKi/4u
zV49EnpFiBml40nBQhrUF7MubnW53iROPCxrhfVuXEcm8SANslCMIovbnWpP+5bre0/jrolPoEU6
7IcDxiHTDWjurfOGR8oLwS+9sB/JoKx7bODgtOw1NqW+xzKi99RbCCu3fiffBl0D2kPZ5l6crBTC
A2ZinnrVmaA8LEfzAiPFAaxrXqpPVR88gLBkOYoOlVG3EDVS8yYdtXtXC+907ikr22rWUTmunVzZ
uTzJIYvOm4wEGdaUyzAkGoljZxiUM7XotQUwSkq2x2InBxdTJUTN4XIHmb8eWmVl1TWrEoKNDp4F
s1yKD3pfvrph+xpV5CrCcaYUd3HRNPxooPy52RfVN1+D3nhr2gy9fnWhyXG+RvyefNmAsELBrt30
vxGSJWGfpyXBM+lWy8YH37AeQ6vfyKq2LXyWqlKtHpDfge6hg9FpeCAald3MDj8UXVoWcs4DA2mI
1tFXRsETVu6+lSmygdE3XdPxYYu2BHXPpkUkLq6zp9F1FuUw6mu/Vj47+LAWhfPsNxMiPvAPUgeQ
AqAdLhBJfzASfE8zlQB3Yn+WUXFr3OwWwaMW5FV7X7TEYmoPMmxmmUeIYxjaufldApFh5ozDIW2c
RTAauCjRhYzJQUMnhTSrvTLs8k4zkpeywqtMki209gGkye2DoxNe1hxoBYZ939UKCzZjwS2XDDQa
CcBw9c8RBp3QTZAXM7TyJZWbhQRKtcA1tA/UW1Ox8AxFNzAk5t7k7mZ65JEXeBrTyJjpfgo3HaqP
WxjnQqtujLK35+Qa2XZjWjeTCu0UN2a1TMH0dDbIx77eqw3ZYI90Sil9R8kBq0diq7OuREESXKpq
8a/tyJfHscK+1NoSgufeGCg5z7Vx3SjNYyITAkMVaWKkryWI3ZVjsihhodjBVpnSgOhJBchOyN5A
cIDVr1t9LWxl1ZT6obEs9FBynCEj7tkIWlgZAc2mPna5Xh+VLGiOBCBG0nqdtAE+0s0qKe+3SaXn
d6EuRXdsq6dzUZFV8B/RKeKxabpoQbq+p8xLQ67WP5vpKPXtElvD4lZUAQcgD2Hoz9dJws4LuY/b
/dIYq/yOOExxB1zsPpcR7xBVGvauN4Ujby4dpl4xBqYrXq2/uE5EIB2WfqdKW9EPsHV/7gvs66dZ
xQFuycaHUEnamlcm6iqzqucg7AxkXP6oiwN7riDqcyt6oN01gHYJCWgbUXer9+3PA3u7s62n3e5D
vc7aACmdjoTWH/2VwkTFQj+QJ1VvrtUx1mo3HggjMamoj7MB6ynfOLEXWeVq4Z5CPD0fChfgVJZ3
9U4UTSeLJg+4cRn0YfPglF68VwtiianXNTw5avuMB8I8hn5Tz1OrP3YyN18xdCidau4B1tuKYhg7
4Rpig764TOy53QGvQoJm02XLGNW5SLl0FZeynfyJrIt+FFfqAiwbR9f2CEjQvWuKZMN2WpqLYgDz
9Ng56uekkHgdsnyrFUp1L+ZRGEkooywOYiIjBdRXpI67Eq11aMwHML2wauLsLA5GXJSrqOSnhVSW
788bM0ProkuquWgG0ZyduWCwKfFg5i4+9UmC0Qd1RVLrOk9UDT37gXRNkEJd1bUW3BJi91dZ18cn
UvATciDPz0jUWYvMC9q7CEnNRYWqwv1QFubchX3zwNqrnHudGT/WRN/43Rndkz+iZ2fFhvUl7Y10
FktN9lUv8zdMZaFLlumT3YbJ9z5PoQ2G2ms6AmSP7exH3bOiSMipkOHI5q2cc+MY5ZPbs6KZlQei
VUByE1RodDMEfoA1Mcudlt5jtvbJhbyRiNhr9Vi8xqV1tkD4fwu68NlO/fJFZk/A6q1ynlVyt7Mo
jIdVkHtYozhKccZMHl3N2OIWNBkuizovyqFUjhKLn7YozqJB8RSLm4SbL0VRNJQBwaHQiyWWO0x1
6Zd7/dIEYrYQxXqaILNUe9n2Nop6v66B13MGfJo8mtEVmT8fS0teSZqCCvHUR8zvkBNc94XRXl6q
aEgrt1mnFTkt0UXM30syOP/WJ9+fFeDZYKRvxjbCLpIU6C1uQcmmKYwQS9DcP/Izk5a11If3iBgE
81Ix6q9JLN2oRt555IjPo+36P4rEeAHg7Tx1pmpjgVxDm+2smKiKU+ylNNP2ltrZKzavLb//RCUv
rrVfOrf9YmRIufjGEvYA/6AxGs+plZvPvalmc8/rxjtHCbKVYybI7SRVuwPdb69xbXZvsTWtFloR
yY8gCkMEk/xTIUd36aiqN1qeILSgmR2pCXKBTeQXN3xxSBR5WXQTsXVaa2gtHKNIj9dNgUpKnJLg
SqJuOEaGVq+1FFRBqpP8b3QlOSrNoK5RtvGOiqOaa34o1iGKIAJk3HD5le1SQCfrHGr/RjNC/8xq
hCWdYpnfvXiHroT5WrMPn1W1N9yJroExSkRl/ujat9WHrho05zsZj+91WxvcfZvoHvRUeMD7bN25
aJuitkw4Q9QR8Fy3Rd75yw670EVeymT93O6cqBXOyqE7LtVg7M7igL2sNdeQk1iJojL1U1qYuJ6W
G+ucWxvG3SGxbFR9vK0aFP1lnB8SVLZVt9yRBH8dcfNDqIpIP1j/U507yN7AU2I3aG8yXFTAWHaQ
geElnDVUhReAdvqlqOsy2z2zugejj+ImOSH6iTqr0xbdgDyTKHW+m9wgUbYRJTER/DRnE+KeB5yZ
OcTB0A0X42Z+Q9c68JwlqVxT3Ta/+pH/WKhI292KqtyxUyTdyk1WYqHex3G9kNUOdAUBlHolhTr/
O+wg/SVsRPiY0hgRy1KrW4vHAkCAqZLYZDS/lKuiRICPOO6lpyginE+oaTpcpxANmeHVtyYpdTSn
bWRguupWcQd5IwL3qRTzIvhi/otKzzDljaQQ4hcDRUdxEA3wUEkHT4PHMQc+Hjnm1ps2oIVfajct
8Z9bLymAtaAa+JWoYUWSx8hOao5QhTHCx8kaEo6alb6lauacAw/ijVMQTxf1ieXcI/ch3zvTcrco
oMVIfkP/NNtnOapQxoDbtDukxVLUNz47oq7Jn8jiWIgT9dirhqQuEwPLWcXvpH1l8W2aidN6wLk0
7VukzA1pL6rKMKJVlC+novba3joQ1+JE+vGhXhQ/1BmqrWyTIlp2NjFUfK+Gva8OPw+yXJ2Dhvc6
6uDFE98yvigh5AM5j/KvJO1eDT03XyQrfawVpd7qpqavbSX0l06iofqBBvyjnimkz2B4pKrN/dRT
0GUq4+AJx0tMjblhgsqQlpU27G1Uttwh1Bagwrn/pf3NUBTJ25Aj6tlU6hfPqGQQpJnNjr2Tdt3T
RlVaZEVlUvczudO8jZukbK1rqF22mrzkjvKMP7l0h2B2tk9VZAYDawSQ0DerIsnjp1YmiTZIsbKS
oHB9Nd05EyTL5qktvXynFGW8kiGIbbPGSx7tYdgSjExflE7LYD257j7x2/DO1b0f4nKjavMfLPrs
1sqS9sb1yDL004DpdYCgJKcVgg1MTU9fIyf5LUSS9CgOWto3x0JvgNcaNhIHErv0AoDkUVMDvZ+J
PnA5p1Ng2nDg9P3P4q8pRPckz5+SJM4216ljDViwLrX1simgBvT9uEW3xbkRpTSCgGa1yN6LYliC
YgGeuu3s6sYiIVhvKyIgoMPkYJ4VUvk0tORVw1Qvnq2RvHXQx9VLFidPwDy671g0HxvWo29Va0LJ
Sj0c7LNxltnQBGYSG/kpHO148FuSHoSM7ekT3T6BJ17DU57E5TKrQGFOVfJZgLX0WhSvDVEsJfgg
g7NsCXffBo9Si424hiD1wTb9wllVORDfrjerra81O1ESB9HFmPqJYjGxi/TOI15WW+egl6VtasPr
SmCps0tvEVFQIV8tgqlZ9CklV57HMTHR0jDow2P1O1t6aXcZoirxvFQ94/bSmf/TjYKzhFEa1hnC
EJP8usZlfOcmJd8srlEBKdj3ed2t5jU47DsvStI7d9pyBHIJVudXnV019SIiBAZ0B0k4mCvqqZRt
+1CoYXmAy/LEnth4kKFVoTdmnvLKQlI2BE9u8UU8iEYDVfsFOJB8I+fgBOtWy9epBd41rjXvc+Bm
1jJvEUdQwx4eFfROzHNaqG59Yj6MMSgbJ/OktxX5NfctbVmSamVtPCTMtQQgGx16Q/MXeRhDIAIp
cE80c9kz10kzNON+LF0Cp5bKDhOSHXtzRN01vQ5notXSyHQOteUeSM8jMBoE8U1emeWNBWKNFHoZ
fCusZFemofFYarkFp8JDDmRMgqdcIoAwdbD+PJJcakVQ3fa/gRe5jDS5Y83zoVJP5JaIuFtF/NDF
MJQQ8AzOoeuiG6XUGSmS2Fp3g6nuQ54RwGGShox2mB24v9XrIZGtG53PZ2lFkXbOYuzvAlmyHvpJ
sgg93llR6Pa6atxxmCWTB0NjDcqRVGdM4BLVrakqBcF/zKfDpV9d6hneFtLPEaKlHgYckjvdxYIQ
cjs57iWIxObO1Br/PjfRrAgQeluKojjQQbfM5o6V/cQCQnjo2kHU0UHRCQcSAem2rtPoONO23t5M
4/LY+V2yjJK4flSD8Lv4Vyvaj8Do/NeQ7yrB9AGji2mMjVTRXp/GxBYxhTLUq8dRm9IHnfump5cx
qRMrM9VOfo4pTHApUZzuoVQ5e6UenD0pT/JbnUpCoghTbxXxbChxw6YpFU0fT1kEawupCVZxXyQN
JgU6PD5cdWcV7x6VZ3zUBw8Rhpkh2xzTqeJ6qOMAA2BQrw8jRNpl0+O4XgW9dshSNVoGRig9QZK/
7fgWvhpBe9KrTnuCt5CSFq/+0tVNmluxdNX9/pQ7wc+uH2bVRxmP9ayICCO+qGWqfZbdMn/w2neF
oH1RWlO9tCjOu5aPY3In79ZV6QJCGYsWZ/FK7nnGwvgnISrrS3EaKQgCBNMhd0IUJu1bGd2ufRlN
+zVxmqJBK+Gp+udaUUYZvtyNGiFrZ5B2qeHtoYzo65hU8Y6svLQT9RDfCZ6KSiXpbXSRp94k/Zx0
Jno1ptIYG9GhErXiVBwK2yBXZjXhLEc542d/0TIo3tfGKf39wH3+5PHT2MQ9gTklKdKTmyrpSZyx
Cn2sSaburvW96ykbWyNxL4b+uS9o0599a7R7Z2gcNMgO295RHAyEPvkeJfrSKhK0S+oG7rc4vfap
BtIdH/uIZlM2EGtpMZYJgBl6DxLi7/s0rWXi09OpKoH4EmfiUHk8u4An+bNrXavaQ3G8liNzjFZh
go6ZGAzFEaWmD/MQriRJU1UmtyubHNm7OVg4WfN06GXwNTlcLeT6Wic4IWSQnjzZT09FPFhwxF1t
4Qxq8r5hU7cI+F1rc02zFmRatYUYKA5IK6enalNOPUVF1YEPM1lyrOFpJDjNPI2kG4+YIRQzUYTK
lK0rDaUlUVR1KKMSXM2DKAZmsOABqT7kjqqeokR/ENVdgHZrreMhFw7p8FQppHrZQlhb0SoZ8i1O
muMZo2z9vkrHy9ROrDf7Lmxy9JQYRMZjWKIrxH50ellKjJpgZkjaTYev0pPq4kzy11erT6+WZZi/
IpPUP11frZgy4tUmFQLNBSz9tVBCT3hcrOrMAxc9iaVf1NEnPfVrsah8mGgOEBrRKhrGPubOLsqx
nD7HSpxuRGlIij23Sig+sbJ0Qta60AKD4IS2W7+oiGcv+8oagDL5ydxFqOAmYymEdZJrkH4okc8S
vS8DLc0HO13Yk69HcDKkKjiBN/PYWnTnCP+LAwLy+0bq7SdZ5fKD08M6cpxT0Uafq6k6deDZlBHp
9LqJ7Ke+1sI5gfjgIFprM8QTY4gePQX0dK1jsdN3kv1UQhpbpWXYr8QoVe0IRzZheONIsfM4hgdx
SVtq5QNKr2QAp0u5YUgit0yltSgO0fA84juLhlWVP1SeuxSXdGpyY8qI83XTxuqjDmssCuxjHWtk
PGQZcjFGVkecsq1jVxjkXkLFdMGF6vfDEOvIDf1q7iUwDNch4zgO3ESR2Dd4tGoGrBO/vff8pr3H
aInQYQw41PUoInmDgUw3vFx7KI37uQu1+Cj643pSrbUWoqUoltOEUxZ3mkuM6crEmKMp4qwdzVjX
zVDe9il8exYAQO1LiV+rjEhmo5neq39u/DZ7xcMpASfoTV4DOmzbsbYh+nfhZ8OsvjmalL5Grgr8
xSy+aKpRLGuUCQ9EI81jPioFHkiO9TWUioXoWtjk+dROtu/GGG+4QQ54khhldzfmTjsT1zMhKcat
Wby4OVBFqehZjEmRsa8gVS6zwLSfAA4cRdc6VJ9bW4aDqJoKL4qIjngPmdsVc4t91B/vIWIPdXkP
WcKaSryHEtbQ5yAtvgHfbVduEemrWI7GDeCAZKEi7PFZFNsySheqL6uf9br62To6nvauKEdqsSFp
lKxgO5Mn0aTwUcYnfSEPcnkDGL7bFkpUbZBNRkdUCuKFhW7el2Fon4BA6z/sal/F0vhWF9wmECEP
IZQzenTc8qYinpk1CC50WvrSJYW/Ri8rQf4u7vIDkTkso6azD8UGkWdshvV6zj6A3kXRDbAjsIF2
68S8iRVt6fZScCBtZM9j4q5LUV/YKlggiM7pQTOyZVZ3WEZ4DSM0J8D4xentywTdVrN0XLWUyV7P
suSDroMFnUpF6IHiycrh0tiWvrIsyxZFgqlBdBGtTqtmexIIqOiHJKhQAlvFpWccdeKbR3M6iKIf
d+Z+xFxSlES96KEk5I9I+lgoU6ch1PdpbJfhceQbycrH9WYuBNhhun7OEfq/DzwAk5UCzkIIoVtj
9dl07OiedLp/qc9ja94oavUVtQ3Y5u0rauM8w4C/nL1cdzce0kFr24/T+6gjyVFLcvuqdfIcAejm
RUa1aYGMo3KDdCoOaE0crPpCqh5LWfnslVGHpA5GWUPqPBkhHiqhYkWHJi86PEC0AdX+wTuxx4CM
nXpnaOXdQVNr82xMB10Ft2hk5yEMzElRrDkCwdzD/wNrWepRuVVHlhXX/k1VBSu5Zssm6sSw1geF
PwRNshZF0SAH5Ruy9cbu2s0CSWVVWXILedM8x4Vb3dqtNL92QFmGpVk4fL9OU2lWsa5HSH1ikGho
mqBfRLHvQrlgIlGn1GmP2XWQbEWxzVxzlQY5aAgZbxzHM55stnT7zgEEIIrVMPhLlGrkjShaUfa5
Jt11gkzl3sNQX1V1YzzlgweBzblT+lA/krpAgt+TfwDDktdhmbOlEXXiEARpdYBzBW2ZvvKYaSt3
LPNt3abPYIGhnjuuulBkO7zrhtQ46eq3htgCxBnsKrbImEF5nRqzMovuZD2QFzLZoaWouzS4+bM2
qMpelJBSNE5O+k10FzWBochbFq3v5wnjTAYVUUvL0mpbiKR19ezBobrMweYCuHYxPkN+seelQ2Y6
JPWvTDegAL3X+2vJdS8lca/qUbm4trV/Kv0aJ25yv3qKceScunu1I1c93QB/9bxcb2qbBHf+ZpzT
e6AfvW7rdUN0hNkYHY3IvWuSod0gxxIdr/Xi7FJX9CTMOpANdL9WpyV3+pkoV2P7PfYA5uPPcHQT
IzuKM3GoigFNFTVuMBD7o8FV5KB/V9atYJPJXrILO3woL9NcZ2graVgq4aTdN80vDmIuFgXt7NNv
//XP//ne/7f3lp2yePCy9DfYiqcMPa3q90+m8um3/FK9ff39kwW60TEd3VY1WYZEaigm7d9f7oLU
o7fyv1K59t2wz53vcqga5tfe7eErTFuvdlEWtfzZANf9eYCAxrnYrBEXc/pb1YxgigO9eHanJbM/
LaOTaUENzezBIfS3i8RaO1XblgcM8FrRRRzspLDnaQnet5hJQeewUMEkIF55YaTflKOhXQ7JqNzo
3Fp35Ib5rFFL0m9A5edrSfGa2bWfaCDnhoFmFiCZnAcERY10U6R2dzTSpD+KM+3X2dQD5ZSUZRy4
U5+tydFVlW0dNNk5D4DSuvrwruSk8tbwnWH17z95w/n4yVu6Zpq67Riabamabf/5kw+MARyfF1iv
JTauR1NNspuukeMb3C2mc9jbFfmNqaZYGgPOZMA2eqRDpsPP6rB0kA0sKvcokdxcJLpsIHjTV2cn
sEokFKjrXdMATiq3Pqy+P8p5U34v4rLBfcZ/LIDr3wZkwx9l9TGO6uazBmnqLgLLLWrtpg6PigvF
UBRjhaRKr0mI509jDLgHSy+uSsj7jfEI1iKej1Ya70VrmkXv5u/zd/NLmrztmhKipavgeuq6NWId
VXsk+vzvP2hH+8sHbSoy33NLtxUoX7r+5w+6sVObBauXvhER6dCL4fMTn7CXOHyoBlIWEPtQyxOf
8bW5y5BFrdJ0d+nnVw1MYXREd74+lgfCOvBhI75wiTk0mGZOla094YfFqevq06ml/uyVG+ZbW7Du
Krzc2aJZpS1bux5f6no2VMTDRwxiVnKiNtsm0e0Hw1VOoj1hl0PEXM1hcrrmTYm88bxq7fHFraKH
nhjzA/eADxPGwA/uZEcDaDjvY3RLR6M/tZblH5ouP4oSIoHD6Wd9e8LnGQW+Nk/dWauh/AjMRVu4
+rULQ2s9vQxVJb1cjKxPNlkIysNHOgQJ+6C/k93iYegVBYO3lliSXU/vxZO+WNZyaAz5WUb9fwNY
yLwUzSG4SeGw3ms2JkFBZiQYpjL672adhpcaWgjiq/Fff7r9VeJ2+D3LhzLw/PpD8Z8PWcLf/0xj
fvX584h/HoPvZVYBEvi3vdZv2c1L8lZ97PSnmbn6z1e3eKlf/lRYpnVQD+fmrRzu3qomrv+4jU89
/9PG397ELA9D/vb7pxf0swizYs4afK8//WyabvsKaL53P6LpAj9bp3fw+6f/XWJikb78dcjbS1X/
/klSZOcfUEQV3QDxDaRt+kl1b5cmRf+HrehEecBQ2Q4k9E+/pcif+b9/0qx/yLItm7YMEw8uumN9
+q2CqTM1Kf/QVNvGHQEJNsNR7E9/vPmfz7DLf+3vn2mKqfFu3j3VDNmxDVDVIKdUiB6Qdz481ZLC
In0cmfg4/n/Z2v8nsrUVpuNY4iS4ixiTDUlttvnuWoyx18E0RfLDXYEuRVZjaD5GhozNNaeAOKBg
ilNxkNAE2dl9oYOUTRt5PmY8zbJJsPd6QJEE1V5PsS2o7pNgMDoKSHMlOe5lCpqtfo7HgdWGuYx0
LpmUmeGZSroR1aLDtVdXqo9Gh8buyJd3Rbr1jmAB1PA0qYCyTrK2v86QmIeE9KGZtZ6LmKwWJiup
Vx5cG/HeqM7R9hUdRRmXYnRs3zVdZ383J3iUaVRdFKggJCAz/nx1CF1/TCpekpjjciVxen2dYmCS
r/MBOdpIitQdvhnK5UzSa3WnGTEmu+JUNIsDZsNfbV0mkzWNuB6SX0WjkIZNmoWXHtf6a1+jQuw3
AygzmdgQ2uKTr7yS4+VcVF8PcJEyRFumdlH5t+V3U4nTALLKCgzOw3WIOLvM83GKd9f9y2novGpJ
h/fo9cV+nCk2B6ReWug770b//ZX+sytfX/S79/1u7mu7OBOHd83vTkVTYIZIKsXaykIGeK7aqFZf
v97i7F/WXX4XH5tRzE83HyqljB+T+OngLNtgzzX9wq6HvMpKeSlh/4pGcNmbaxUl7uuYa8cP04oG
czz72IWhX8ZXIZ70icWZkk5GRb+KH+qwDMAdyZyG/OVUdBVN4kwcxERiymvREBLHopyI6cSp0dXM
/O+vLjqKg7iMoSOm0XQI1E6vR0WFpP0iTlv4i/IyrEZlLXfWWovlfAc7Pt8No5OAY29ilKmnSnGw
YzQ+55cm0UvU1lgtoY07wnioirBb6LUUInE3jRplxL7uxSlKmkl2+24a1fRk9MKUiISEl6HQPA2o
Jfhy4b4EZriKWIAthlg5OlIJcdfsv6FW8+yOeT1LyECmPhC8vmy+RTGCW2Xd92gdvQ7EmRKyW8tE
wptyyFP4vXawRzYT6mKPPjHh8CbZobj5XRtbOMJ1j8BihAqBWxYW1I5fr/LyNgadCPQwaY83kxJ7
O93Hkb9DFn4q/su66lfrpcs0Qoz9l0Wn8iE9fpj6P5hGw31sTbh5I2aGdMEzR1zpcipqxTR2MsnV
iwv8y1cCxHyH6ES2fv9qQNiCSB7ucvEkkydZcCfpk504q6d3dq372OfafO1zrSNrhsLTtfx306pt
yfNTjL5O8X93GTHt9SrXaUSdE0bP4NjSHfnDcoctSrlTp6epOBN1osgT/AQ0Zlhd61u/6ngWTsMu
p6IpFM9VMebDjKKYiCekaL70FIPG6bLi7NJ+LV/m9HVpMeBUshgRTYQ7Kd0YENqIfH31eynZ+9ge
ZR2CQ3DSvVnfdP26AmkFg1BxVgjzLDI7kgFsY6cQ6yapNz//FrUIYtmDE8x5PoN+9lGXZQ/mrIma
HyrHyTZtrUB6kdt5FNlfNd2LFnmwi6qvpmRvMUtOACAV6jxzVR91m7sh1QYEoBG2lKrieziCVmxZ
YSwD7cY2vfHkFe66ynsbliWQgzgoHmRLgj6SVV/iAEpEQnZ2UBpnmY3GjUfiYx6q45xgZ+VMSZjA
cZYGxCAj8kGVZPMmlieV1rSdmRAhq8L/HrloLw+dudEqKIcY3KHzEq2SvK8AIsfdKrVwYIyKE3mF
Hwi/4Ig9ZkiZm+aBLQKi950DRzqKXobYRq7cjlKUc/psgcnaLlblJ4wn+pskyA/yUJFdges1mNZ9
S7hsaxQrB3zivMiwhU4cqV/qNQ5VbRfcmdAoF6aHPORLm2bJwm8yn/+krKz0LAjh44xfsjh4sepR
Wyrds1zdN15+KnQD4bdNlsjJMrem+5zhr8cSwmI+IAwRBTJsdhth0MZFKdMaIY2edRPpWsJaO1Ut
1blWZ2Ds7Owr+HaUjcA9c1t0NSRItbOqvZIo03YJutrIJ1qoTqKIl9TmIQ2KZ8Nw+0Vju7NmOHuJ
twvVfB/m/Q/QyOlOKnASJ9vd8L/I65VSV+4s9odx5qZ+sMUvxmWpi3rNEO26mptqgQr8CtnxedI4
CI4QTJhbhfM9VDJ/plaqfRi0BNH7AqMIJwu2BCfQVzy7JXIJeRA0KImW9gIo9lpx5bXuGdZSQ2IT
+YPQCHL0dHlb5tht+85+Tn01vG2bfDw3X+x7GIDt2goIjxqV9Cb5G7cAlIWv9GPmkDwG5YSvC1Kx
1aidNATmM2QBjdxCzjJ35rUB81tBNKTNfbCmaZnOa1QtZzh2rvw0rrYFzmKzAAbhorBLa+EjWCUF
AaJorrfsjKTYoEz37EXND8i5PfhuJD/Q6mkhgqG6Vxm3hrL3wfzj4XCTa7W5tz0XVbk4mPf5q2R6
7qpzYoChQCWKTG7mdaPsnCr/kRb6yWhcZZXnfB2WYIarpT4G+dqJTkXYtuSwVCTdq0k42o8R1kly
Z4FfGLodGY9oiOKI3kxqPLbX8uMZlbt8RC2e+AfzYAWNdtozwlBnszbLZRWMPCrVZidGDLnvL3x5
QJioOqWul/8f9s5jyW4kyaJfhDFosX1ap1bcwCihNQLq6+cgHptJZrdVzYzZ7GoDQwggyacQ4e73
3DcXVHKkTYhknU3G96NJsnqO0CwapP2C1T5q7NQ9Us/fr3w3WyQqMWFPNw9VMWpHPSYXxf8nwNND
+zpYM4miN1NYrGN5O+Q28SgA+nXqod3G8XEYUnGHUolQb5ThbNciH7C0KLsd8QpfYGMDSGF0nybq
KuA6q8EMR2k3jhFo2wq8nC6In1dx+1AbobvDBiqbcPvBPaAEjVlYbMhYQlcwA3EDPFAYb20HI70d
erZ/XWKO66KwnkJ8Rzb1NO66HgznYE4L6FTasg3qZl267WaKu88mQRvS6/CGG774UEDrAhDcImsh
TFmKvxVWgIUULqtcWz5hoYJipTXMk1/NwsPxE346C5sIH7+nZYp5G+wXu+YGUVdb6wC4RWNWG809
ooIF3lSjv6JSFQ8/3m9gUmT905eCMlHK1YsF+gWw1mZzrnoPHX7XVgs1VJEnUKOzULXhtW27DPZu
vyt5cxc6lu9TR8VgEZ6jbtrZ8fDg59Vt41NS77bUgSmVsyk18tMs0hRsx9vHgooXtNlFDSAEMmhr
GA8dco7VFHl7FCqgHpVhvO1jdNlGpGy7hB/dMEyTTZsBYC+LGT7jlJvW18WmyCAcpO26qoaLb9iv
ABW0pTkTZDMP4H8xva3GXL8HifjMty+GSSPKRe9Bvk5ptSiIit5kP5pE+TKYgmOs40BTNzqoajho
Q0blJF9TqkY+a4U2bED5kIetEMUReHoYfC9ZOV3oLscW5VDcOrg92qck0B4pG2CJ4nUn1frkpX6+
LfVwhwW5gCcFmEqrswcDs4YFqUuw2nmCN6+KZsRrrQdqF7vO1Y/iBp9J5djzBeObZmyrGHyy6zlL
8jJi0WQAKMZOX1iO664D+66bBiqgS76Tvd80MIEUfT9YtwS9L9UAbqZy+Oz1iUDc3yT7pH2BA0Ox
Pw6ZPj93bZt8YoNQLMcOimLreZvCF3w+bEodzAT5a0v58JqV9L7Gy17oY3ObuNF6jM0YdjjoB2pC
FtM4mkckq/BVITcIKouXJLj7pRnFZ2MCWt561HbAchOOiazVf57ssViag/cMxnYC60gpXSpwNxx9
LJetY6fDd+iTbDaBtL9nNfIhKGERguEg3/nsBAAN6A/5MKfOoRWsU+eo2+gfzQo6K2w0HINCSt9j
LSI/Y+tvlSu0pYed1gKSeLWo0QzuRiw/2MIXbxhBZfupY0Uk7GijWPbT0I0bEDpP+TSYixYeF9xH
/FQoBQB6Mp0qF91DYjWPuTBhoRjgBskAXYAO9YhOLeoetchfNi5VMBNW20YOiOIelD+YaMqKUB23
h4LvhpP4/YYfknbVdp87EVG+aQ4ryGW3xky6Y4Nn8YFWscRq83VN+IJY/Yi7rplsmzh69rM4PUyx
cgGM9sWEexhqU3BQXcShFhwCU8f3eBrtC3Ub6daMqNi2x5M/v9Kl1l2K3GGzVPLLBwNGo1IZdHzt
Lgw3+lZqEXxik4UCcDSKlVWTuvgC6gtMEKCLXbkVcf7oEiAS/B4f7MDbhI3WnyFCdAvf0sXa7POL
AK20Rl8DqVgtHhpWDhU1b6u2bW89o6oXQWfgpKKXN5atP+s1zom42NvADWwDHqoTl82KWlAEDA8i
0U5M4m0z7gaLouwpC06R3n0pe/6UGruAm5Jx6VjOoYZKf9L08N4c0o7PaLvp4/DbzIHqk8OoDz/S
HqNvKJmw0AJt3+T9sDRMRK6xmYmZOUm24YcBrxXcTlogsjWfXC9EO6SGF7/DzjF0FW1Rkcxf5Hns
wYVHHhYlub+vWEKrdXEqy4nSXdVELN8tUyyBKLA19iIkmSqSk8NfXE4CJmKkpc3KrMggVc6wAR9p
7PiNA0ntUWaXx/eu2X0VDuLxBGVy5PLChRQ+xALrAcsTxyq0sfus7GNV7vJ0jPaeoa6CZk9VpHZs
vSlnPT8LEwbQxAmem0VpbNk+QI34hMbWuGm0+aczxbbGHoZVJrqvuYpfHfpgXnF/NQXuIzu2km0d
etdyOwamzcYlux/M3F0p0JICQ73Xe7Jxhpo/WEJ8I/EFva9UsQEIX9PYKxfuEOonRNJrAJhihzoA
QC1GJ0UYh0fVwRkb9zSy/AvX1F5RL3vYWFQYdCfliecgyy3b5eWmEkPMEN+IhUJpkkgCum1u0Y4v
wfvgoIxkmELGT107flKsbhMYJLI0o7jPPDfaghLyV5S77kQ6YcSk1yW/eZOzoKYV099Ov4nt+jYN
eBiHFHCLxInPZdxdrOhb7eqXutftFyNHHhsdSoX19pAEcNfi7yNA82VLEdTC9CzMfayJz2hXgLoA
Guum5oIlmrLAgyDEnUMTq6rX+PKBdVbAIQ7Dnab3sLJ8/aKU3KNoMbgPfPJQsWIbYPj9daulRBr6
GNy3ijNmK4ItdU3rPhjPfh2qmzxIX4C2Btu8nhJQJNZFJ17x1BZHU0eixdeL1QG1uqu0J9wxtBMM
9/CzGKNHNSjsVe73P3RE7o7XaXtt7H7YwVNnZsmmb8YffTYYz1YIqSlRynlhORhrRH0U3RWNONur
WNO9XUAVrNIEp7IldeoJNdi6yvkfM9NON/XtP2am23/MTP8xM71r/zEz/X80M/2niuB/VEVACcBf
VhGkn5vkzyICecW/igh07788wATUszpU5dhzAdS1iEBz9P8yKS9QPd3SPZ0CtV81BA6FAuZcxEMx
Dwo5zSKz/7OGwGKIzD+jiDBkVcL/pojAcPi//FZDMP97NF2zCMdoUHRV92MNgcs6FY2ban4Hpvmj
HkbY+ZMVXTqRpiuv1qbPUWwvEjx6v1X5vPIONeOujpt4rzlORzl0gRdxP9wFIU95AR1t7VlW8UDR
cXMnotnbIUUGNh8CcPZEWDNrGxKPeQiq0jwLy711HA37kLbzKKtOVCxz5WQFn3VhIqiboLYu3ZKy
YArPg/NULnxotuf3gzNXD7rgEfHAiRRv2fRVtnoflmdyjjzrOkc5+Zj5zDeR3bnuP9dOJjZmoPRU
EVfaK9q2i1XV4jt8wSPxY/E21kO+wuKN6u0gSQ8JfK9tYLXRg6l2E4t9vVsjLwZZphb1GWxpdTZb
v9wRPX5675L98vDeV8EcbirLO8h+JbKbUy/uFKNAkZxW5XDM50OTBMNRNvmkpTt2qf/W75KBAwBQ
shuTs+Xh2i4GODjs+blR5Pb7mhXfzpHzretVeT7sc4tIsFPj/UG8qbkL+gA83Kiw2Id5fsTSw8Lc
K+myYzIGYLc/nvpRlh1N2FN7b2k4ybqeyxLtuRhRnmGalRCfaJoYIHKylgNtBYE4txA0qDERfsoU
qzdgrjqA5C44YFvmvpbgFzLMEj2/DLYDTnaOJ4ZLOMyU3NHBRFHDliSvIfq6sTCfNdgYTl/iKoS9
wg4uF17M8zRsIe4Ktk/3Tgz54v3yKujMJejlcFs6gogdDgLRwXWr22tTllzaPuD8DJrj1saLCq6e
e2Pbus8XpOz4RFQKxpmee+NohUcIlgO0kWMo0Gm/96P59w+OHtzJLnnAA8O7gcveraKs/3mP0ENM
VAQQAZo87k9YEvenTrW605SR81CIYC4+DMgp731NRNDIwPCQAH/sHBsDO1ytqV5kS0yz75Y8/dgO
lZQharWg9qezS42gMO59JiXBOnwVqgGO750Uea19LEkWHfVe9/Kgpi0EEsW5ZLlo70WptSB0oxny
HH/rtOYyqmH22SgJyKTUlD+BkjdWEVCXG0CYE5tMLTv6cV8enSgY0FixhQUdrPRPYSv8Gg+ZTLmE
EFtAYY3ajvhLdHs9sEU95al2+K1rHlTcyiK1EyBF/jU3miVx3/RhCH9eO49kceOv4xx7d1RX2Ey1
lUtYyHvs+A/dy4Op8z4LGyDke1/kTycvVoxzJoYW3W0qyPko14v8KA72Dv5Ki7HQzZMnJuBeVP/P
DfaVxEB+Ow3HxjyNHoTYoDZ+jmBMaJ5iQqFAcUN/WI8G8LC6IcTgjkGmItk4x8DbzuTSw0s791uB
Rr/vgkslUwKKQc4T1Ftex7NGpepDO4xd2G6V1lTvITWP9w4IN86vh14vt0EzEkSsEu3aNzn8OkKc
OKFk1e6HIMsBXyev7xe1ISSMDzeF0D3PLoLupgpwgpd6QZdowqTq4iyVhNeuRDSbuHeAcsyV1VKq
KFWIv+a+91tj3mwyRemIRI8OwXby7pOJ4LCPMa4KByv7ireyoqTTF7UFq6mILDljOs4E6+dT4e8n
WPGqKDF9+W098LNy7/fqc039+JDF1NXQNYzBNNsyDf3jQ7Ygcl+gX7K+254jdi2v+GkwaipyLQ9g
AqAne1tl7ZOiaypZHbNM1i2JRKiCvIrCJU076NZNIHijoF4Ue8LP5qKeB2UfpDT4xkMeHjCKsXBM
iPeZWSfuPo/jL+lkUROtohGcwB7ofEJTIJl35ZhvZEse+m6f2iJ7vDZK7AjCKbptoZE8Wq2FK5bn
CVxkuLhEZrDM87rey6YKZaCxC49gnJvfpKmF59uEE3SZqvHLlFa3QZjF39AFvCaJ0J6IcBjIThJn
g/XuCYaGvSz7WL0lceJs69SIDn7TaWeAI/ChfDV/0nLyVSFFjtsxjcQqhkxw0HE6wQOrM+8VwcFx
tQ4nOscnvRPPzS69ZFNwki05zW3SagXuGlxq45j312l7oUXJItQNRAUu4aJhtqTy2sh5shz1xq6D
7osfJCA9dW+6nSBnHYUX+Cs3G4ov/qV3NLHWssZZTWnJ8gf45OWvPzS6/mflvMlHwfE0y6H61LIN
1/uoWXBifciKBhld76jaKkUKd9/hKngHZTKJdSJpVecNiOarW9vFWHT0m3ZtxEP2qJbYazq5CBbg
8IajUaV8An6JklmLeog0FA3OSEeI5teAPJN9H0TH733v1/4PJssp8sAKU190A5L0SM/XJazIc2km
yl4j37xNOrO7xZ2GSJ6pmK+jIx48A11eDUarbIzgqwgpzSH8heV9HybGwXIa49BDwMAhd26HLBFw
UJ17r6ey126tZquH0ek6fZ4o+z29H0h2C8AYsR3vKl1t9qWPf4aHjpOyIVzN3KK9GbXC/x4p+VYD
ILXP4GwtNa9XL6kuCLLFkCmaLqPZZhN2QPPpkELFK+3kIOfJrtG3i7WVgbXhI5/xaLC+DFXinVqD
79qEGHLdFB1iwFhNgK1yUMtWpY9VAZLQ5M7olAQsWJhhXOJUyM3ok/NMpVJ2mUvpvWzKA4UTKPHj
8fW9C0ZZdnZmmhQv+UonWLnjryBzLzG5TIh0YmNjH+XBNCqsgNK5BmpeOrwPyDPZ10SCkOt/GhZk
HvD6DgG4/bqhPGv1ABoD+anPKNTqk+0F38100C549ljPTuoB1wqiR3IS/UM4FusstpT7UsVVu/SM
YKm1ofbFpsLCD1z9xZkAloVdkO77IFQfeLh8lRP0BJNUy2oe8Iiq9uaIi3dJMvGlFu7WLHvti+cH
MSI6r7+xE7fEsDufVnIg3QYEt4NJz/C+NWyqTsBzJ2MenuF/4DgPp2rfNzoOnzN1o/LbW9JXKrQe
EBtaoQDdIr23lIPy0Cn17Vhr6lm23mfg/Mzl81W/7iFnkMDyr/do4wDipp7p6wq5GUjqxHcP19MY
jslBMVx6fzsdbqd+BOAjjHCN3Fl5Bls3kQwxrR3ZaOVZNYycpSpPAzlq18MKELbyECa5ck9IfmvN
szp8E7d/97P1537SUXnQWdgAu6qleTb7WsZ/U1r5YTJgPJrm3xPd624LUkGLPvabL2WCdWJSg2rH
9zLKaiw6g+5EVlR/ckVhHtpYOeF0MWXLyIBh4FNdt5FPNzdJjUODDfshotrF28RtP24mJ6EQkoqb
9V//86Uc6V0oZvLPN0CGohazENG4/C/+/OePaVZ5kz3435Q+PldYVD0PcPxF6hqvjVGKfd4H7so2
DPM1Vtmxdl3FhoIN82NVkCD0S/PVcI1oFxWGu5ZNXxTfUlwxbg386++QQj1cry5zZ2O2YbiV9668
4q5Rz2YEo7f/FA1Tgx6nbI5qjTkavFtOr+3W+XmWWFWZbfAZa44tEuV1QUp6VRRF3N2EaLgbC6v1
WAB3902xT1wLY/uhS9wjsFPsu+YDdED0+fK0j4EqTqWuLbqM5Jd8+pnUnURt676aWthsBr0Y4LiX
9QPfoW9yQs23e7YlQ00+Af4hZZ9smsFr3lLLJavrJZ9xpEw2oHkw8Zpa/WnyVPISDeBqdZbevTfN
kWxtbCgPmWMGZzKy4VmeycNcgLtwXVcA6PljIJqQFv7122/PIqkPbz97XkPlyWPAvpfjv316NSMY
VW+I7W9d49Y2WR5gw51dn4dMvaGefrynCIcD0HssQPUQ1hVNOZAq7ToGtHqdFjS9vw8DMno25Xwe
wlO8V1vdvYuVxL9LaijdlK48dzOIz5xRf6NWJlsrwGKjSwsnXoInM5YJlM6tvEJOnILghd9X6yiv
kP026XjuKjvywHTlXWVLXiHvmmmhvny/SzhSVRZbVbSV83AWQZzQbAyjsg5a0iYmFMT5dD7IM3no
kXYfepv1P0krTkU8rdTasHYiSfK/0Qw6s27l93eBnKmOZTbFCdgFaIhz//wSitwvQ0WdxjcnDo2F
korkiChTf870GA+8uLmpB0R8oYFfEfinRzbhw0M/+jzhmOQmo457c/3teknYjofYbMVSNqnDS7cW
T/l1Od/CHQj52GFu7OQdswwXnb5MupMcHaP4JrE0/1Zr/e6Ajj26FIWPmgL8/qroG+uxs7Duwm6L
eEhsWY8FpOTbIBt2rpbaj3JGMLwUhdo9yPEwpHo/MdqLbEVaG1BhpIKG8sJnF/Lyrk0M5z5X7a1f
G/ymQyw4aUGJpnZuNkoe75Ikjtey6aXVsNJjTFJlE/s5KmLKVj+G7vggBvFMTDK/d5Iuv0+Ckcqu
RAvWXSkUYiqgwbUoz45yVAcwdv7r75Fm/KlGNB3eQsPDB8zmr1DDOwcwf38MxE6KnqNxMe2tcJ6t
KRUz+BbPO18/a/CAnlh8Ef5TzaNd5xZGDDb1BANlMVQgWDB/vuiz1huuSXJfxb66dxOLpO0QN2vV
s/yFOoQO6etIWY9F2b2qXTyXYBvtTdC4+sNQTvtU0bvXqeun3WS19TpkXfkKVrtdTKVVX2yz9x+V
YLxerkO63aMLsKBlc7dSuObCc+3q3Ls8AMbZbmW+vCmn4lCKAL/eeVo1UWeQm1l9ynD2eXF//k3P
a5Kj6wHElrMCy50gQHftUd5jwh7D8ceV4sbDcnAM4xbklnlbUi4T1EF4ee/CBtJeULzlbGWfPKBh
7jYmu8TrpWmfayezsl/UfupPpNuTXWHARpdn733/6eyv5zmx9/N+3q+zD3dJIg8bNSwNukC9azoK
0eIwipbCVymWnA9aFqYbiyDF6r0v0MS06gQADHmZHOgIrizNjGDye59jUS4L57/aWP30LY6dCkmo
ZvHNC1ApY4t3nqzeW/dN5N6HWVUs7TwUb3pnPfLExqUNqiQdeAGrbnUxgMF/+uvPt/5hQ8/7Ypsq
P9u2x88T+/oPy4R8dryM9DZ8q/QxSg62s2uM/LE1nPY77jRba2y0T2rgWstQd4ybqhnaPah4m3LT
ojgVJpVZhYbhUelZfMjng9Jl48pOUMfKpt60f7OfNJAd/vGjykNpVgu6gOpc08Wh+89vJOJh3HfK
pvk0UT4az4xc6pQaYpBlA33RaXd9h39Xr0KdkH3q4GTHzhnShY5TxpuTw0lR3fTR1nr/hCEUVp04
pL9ByPOBl2bqmc1m/aCMGdYzav9W1rxBOqUNuyxcudOiDHL9PLa1CQplxtrBzmMF57kaxAhG5Jk8
yIlG3vZLgorFVQr7hxL2j1DMn68CIACLLTXbVIP9tuMZxodXwZ/M3PFqL/8WQS5+KcbiRYQ1tBpl
uiH8qeCPFPqnzI3XpR9TR9pZ5Q+/LJxtKCwMWQO4iGqSwEIzVyLqxkM4udrf/BNZD/75TvHeuI5t
uipbG431qIwm/bYICfpBTSlC15942GcLYOXFCXvDoL2eOnM704Pi5Jf+unANcy+nvPfLppzxoS/F
ZGStpXj7yoEP896b79cWXtVRZuzEO20y+3vD9t1jaHlvxNQwG27MMV2FTmBtXJB598Y8RY1TjD/r
9lZ2mT7Af37sCUvPg/ImvWr6i8aNzJ0qEvTUZdVDUry14oJbKhi1b4Na6Es5V95E8atwNnEKjvIm
4ZCOF0r69nLQakSCA1NvLtNS76goRScUJW13TOaDPGsbs4BokYr1h4EcW1pMoeaJNt/mJTsbynFF
6ewMoHnLkIzTo4MU7sILci+yrnuUh2p4M4QHvUaO25gt54YL22SeQAaCbV17KoDvr2xCyUvU2top
rQ31lGrVzzPZJw/JPPphsuyTo01rOnsrwDEHe7fyODvN43yX3llaSZj810EOAibA7acwx/Io2+/D
amyEQHXagfJ7bFmFMikbY14caPOBaqd9rIns4s5LBbWxkvPU5jf9daVQKFQbEy5ZXUfVrLhvUjy8
e/ZGB3mTrsrUO0ts1HlMziILUe891SFJI2/yn/6q1o37yDd//tU4G9SlC+r+QMnuhOwEC/h0TJS3
xkuJ/2mld9Mbvnsjm2AjlTe9V/ulYbvTqRv0/CbL288pLkIXzZ7MizyzqRs/O5CXbDKNSFswL13I
AbyNtGVlNxUloVzxfpBX1DhQvHepDqZWQsMuym575WwiTiDQkbs4gtjKWfa9H0I7CJdBGaWHtKMm
q+/g+cozeWgUHzMheYrKArOrLL6JKfo7xUF+YJ9VwoXmbVjVcYlnu2om7qKIEpe05BDdNOJHUBXW
Xdl3+UPTYhDYUxW7vjYbIe480S1QsPuYmOQ1dlpV2W3laOj14gJU86RkLZwyExaxMVIp7eOc/jKQ
KFsLrN+2slmkxAzNaUxuqrAJnmsWVZqXmi9UxnWnD1fZBO0S+NlFARW3LvXmC9/mAwSE6IWoV70t
AHvsiiIsn0QX3csJgd7iahD6GOdEXne0cEpaxYgjvuCjN9/ALRV3lZvedCxCQK1ipCZZDvh+eWc2
sLTx2S53jQZEI8lt73kGsMgJVhVEOGp7q861hVcukwwuxWPvOWvXx8Ilxp0Alxw3/zysSng4n8fE
EQhNfGPnR7r5bDbaVg7HbtKvEtvHWqqvbZyLrOHgDMMV2iijojIW6hOgyJ1irrxslbegTPZhU2ZP
meu1GHajaZL9+tB9A9lX3jlVN17qqqJwL1D8t8ac1lrUKjftvKEcPRBHZau0O1Akw71updqdME9y
TPbU+OpSpRjaS9nMhXYH195Gy6yE+yYyjE2iasXrnB6RrwWI624ZtlNzydJKO4Nvx+1ofnljI17l
eZG/aQZfauHE6n4Ih+oBIec3OSHXkmgRl5bKrwCWhthNe2tvGMNPraVd3wjdH/GOcgsqtimzvlHT
KidY4HU3Sof9LkkJpWgoHuaE34fryShPejCa/+q5DuEr93+Y8+9/gvvkDQFIVi7vf0KhLvpvHsv6
vz+VcTAwVNYNpmPYhCr+XD+BPm69zBbDkwle9yZJxY06IG3ShAaV2vGUrWzmdrayax3ESE1lxxLG
f/U2IlYBn4yiQimccpmL3DsrOLFt388U0/FYCI3xVp5dRyv7bxgx1sdF4Lz4MyzHdqg2cYFyf9yW
sb0B662Z/qNZ95DtMgIGAEd2jtn9PHvv8/5Dn5znFTd+j9BFyeplU7L73UfW0B06zHYXfer5h04v
92M+xcZWG3xSPYInz7WN0+Cmi9Hv+UP61gkIg0TGnEPlNe4LEdzYUVIWjna+j8Io4+eZJrZf34qh
1m5D8PC3VRh9k7OUQMnW6FSzvWzW/qNTlvYLZibW5hq7QZlbbQwzKl90ghUL8HAQpudmVFIObPj1
Y5BN5h3fP5alGuZTo0MVBlnn5RSyGSUEi98nBdw3veM6J9wvkWnRGhPh3cgzAswq9gpUICROSnpW
dip29taIkeDPr8nyeoquN+p86XWuvDYVPI1lZzc0IwsFo92UhuZvg0itWKv05Usamkjw4zI9yP9J
7IFaY9l4m2dR99S1cLjn/5E9QZ+u0U5AzaFm/63Mos9hPGVfkVu9oR8y2Zlgw6EObrIziWmRxYs+
RzwnniKr4qeupxJbLo2up3INBZuZd1YbRUM5Nf+I94VVrWFeRUX7v9ZYlqDmxAsQ60wCCqMbTdWe
LYML2TW8M4zI+FxafrKcH8AXwwjLS1ABuZQDIpwu5FvbJzQ3c8J8NiDs+cFp4q9yPPWHcD2luXIw
WxX/sAoBpsEO5QKRffYR8crPuhe/eHbXPQyRbkHKwPdR9vOqL+O2rV4xbDO3vXCarVN6ymvY45Mx
X5j6SbnWe6M+RHEYP+YRMaS5H1epeumOk3vu0oYq+LLTrhcIn4xUpHXKne43/hGTaIxoMsu7jftZ
A+77zw2lM7fhVAZPFtuXMtDGF3hE5WmsTQ/GPGhazzOiTRsZSH7m0agM2ecC9LnIUWxqO8fMX4Ae
DRdgz5Szz7OSaJoor1cMCqyi6aWNBVX0eUnmZr6lAxxLqEb1qDS9cuvkxcP1D4dOtXc87JTlRZhL
pavWd21sFvLmjF6H9DnUTBQr88Zu5oG9N6tfzar06yPRr5+jsilHo5qoiLy2zXT9KaqCRz/JcOb1
zHxBytk/RMHMiZenPPowa4iMygfdbBG0+bcxOU3xrbWRYOURKHv0Er71ih9s/dYbyA4gqZh7I9Gs
p06392mhOZ8oClJnhHB8LEffekgmLF9lf+qRVo5jbF3bgWBrEH6X/Q1LkiWK4OSSB/gzZS2i/zAc
3U+YPA4YXLjmjY3h2SVHalfAiVs3nVhEPXLntZO3zuF6GuGwdpBtvw2a7eBP91ePlHDAyGp0lYP0
M7n2IWc5R+qkHH6zSZn7Au1ubJYEvbI3lq/YKnVx9IWEJwVKfvS966tt5LnIWcvsCyJXtGiluGHz
boWLIok3Aujw92b0yVK7/Zcu9L5NdaFhy4RLBPqgZgVfKlyE0ARPiU+V3oLMOl72ne3xHFJ9GLYd
hD15KifJs8ZoSWy4braUfagMuVAJuUcm7wE0JdoGyvRDDr9f5/YIz8IQO/jOz4D8AWp8zPQEO0q7
Mi/scdVdo2jaPvdiSj9Yl1EgGDYPSsha2Z3q7lOohDd+MKEiVFbYcHdnChkGQFn1cA7mg2wGQUZV
1dSCI2GwHatgbxtZsejqwTm384F4ZDtHGeylFyDDnEkNOre/Na2sOwRh86qRb7qVB4IDwMCC7FzF
Nq4qc7+caodRs/YBza7e5zrhEBPmCndpXJNC1cfgRs/aaafZ9oggDIOkNla7te6BKAsKfltA6gRf
jMHYDdgwEYlKylUypvZXivDKBfEZ88mLkMTJO9Wk8693Qm/Ds9BWoOIpGHISfcPfOTy7cyNlGTq7
JKcTMtAq2jSohdBZMeJAqSDrl5sRrjYqgZ243XGSnYb5LNaq7BSUdYvmO/x5Fv7q+zBakLFYg49b
+UGjHjzCt7jDz6ehraoHuNvqQTblwTJc7Livk6KhtXSczJjqJraG7UIZ3XaUGJAyS19cy9MPrika
cOLZ+FZkkC/6kOiAZZjZrQvGehYPj29UZ5Sr3hNkPbFdeK5ToAK2Obylg2Fs8x6tnWwOY7GfER6P
oFdiCHSCP9PMlqZ5zEvN6ruIGv8THlkRyvTMvtcUo97kaZSfplrB2bNBF4dndnenYQK5hKRdLtQU
DaIxB8Gk8XXbYyTu5vXLe5c8c6veXEW1viDmTVA+ydyT6XYum/4mXZU5oGgsbn72yYGpnA1LodMM
y8y1Huxaq+9qYnRLDUfoTdSXpI5le5rbQxP0P9s8xf/VDrL6xVQBx+u5+oqD/F1Wq/kPNogrW88t
9kuYPWK4ZN+7AlN5hFDR0Xay4Aznrl+bSls/QVBNF11eet/FlzRNih9Y4VBqWevuk8LP3hq9aQv8
s9YPOGUkW0xCq3t2neEyzqr0SzeNa3mV1pU3wcivVQYacMlP699lja0/A6oS0OnoKpFrz7IMlY/T
n6trwqghLOnS/2oV4bjMJiM4ZoQjA7X6oTdB8yXDn/DVEl7/NTaJsSTRedStbKc1wl5iXhzdCB1z
IWiS8Fp9MmdOcYniutnj82k4ZbTNyiK8D/N7yI83hRGYB1WxjAPRgnJVUjS7jDphbCdTDdbsmswV
imexskC189PB7dK62iT1RrxolKis2nEawGCo1NEp8Mh9owbIjANdomCinIr41kEyCYMretW1tdvl
xmv8vaKe+3Yqniig9LamCzFGt7viVDluflI1X9tmtXhSvCk7U+NjrZoms3auQEzdN75ydOIHgh4l
3lz4YlmjZm/8DjMvBG/1EY/S6mg5UT6revtNhqfTqvfVleGGuGhSkoodHp54Pcz4zWR9Faae76lk
zrEwYelqIfjfEKSH9lCXrL0tsfcBGu30nv+vNzkRItZiUeGz4/nxfqZWA50r/puw81puXMfW8BOx
ihEkb5WjJed237A67GHOmU9/PkI9rd6ePWeqXChiAaRsSyKBtf5AGQrLUuQ6MMlV4Tr3U3WKlMw/
jQHPfKfmH97psb3ONCrTetbgam84+iIO0AMScVOuVAMXEuGXAJN6/Vucx9muE1hkZb4HvlMBwZ36
eoFLKFYtsa6f07lpGu6lGq6i9mycnkY4YPQtjiKpby6zGse+0ciD5ziKuXkMOinHqod2HJbVfrTK
lR5Hr8LDT2uCHG2EAMkp87uraGp/pGppnOK8/u4HxtYOWDOJMo+yhdeN5YGEvY+T7Ck1zDcqw8bB
b1R7FVuw5Fm1+EuQosBeI4Dbaf7Cri49BX6cnkpu0mOgPqHx3R6ryCueA7N4sawmPVjhXuBEfSTD
funjQHzh3rsPnBgtifzoBNk5N0T0PlNyNbvvt0oS4mZDxRQtasETz0Qdw1auoggODh/bkxp3EUCE
rjm3AnUkAxxPq8IDDTApB1BxDnI9vChQeX2Ttwlpz26hxjkk48G0DkUZveWp15+9kaRsrI97R6u8
HcnxR4f9KC7UjrMv2xobbH141qIK3fG50e0AZYkyU0DJVMaxRpTjaIz1qsbw+1TEkXrpRRQhZxKY
C83GKTGaCjRQpwUytD5OIG8o9S+cIDhiBekdlFQZ9qPbfaSYXJ9NfYhXvcHbaEQKLuaGNZ7Y0SeL
KWrzFS7lQKYmR9+CzKhXKRploWL8UPtyrVOSBxg+DGc1S69Nzd+dtW1NZbDt9s5oYKOENjiLdpSt
u9zdJj6OtTkPJ4HfitCN7n/d1v5eyOauZlMJhdqhaijfQtf4VMjWVD2p0hLv7qHASFTkRkiaIn8s
Ey0/F+7Y73R7xPabJMuyYGO2AQGL62y19TIXj7liOgY8RdYpCeCNAc0fZ/iePUHYpI+5mrlrdQr0
zTTfyLDzCpeuSPAET60Kt6jgvRnV//HnaPp/wiP4G0wNTVV4Bga0lr/fpfUwS+IitPSfPC+rZYhs
/wXi/RM82uRgF358kU03avFsEBst88LBtWoekHPlUdXYM1vU7ZafBoayb/ZdMH75FB+HKn4o+udP
4Xh+dd2PTk0+Bsf79eW0WokMfJ0N5fbqMnZrjC5e122j3F79PkB1fdrpzUz///2HyKOs9tHHBnd8
j99fTNGKrZNp3KF//5F4h6WHwKmSbZqVHZDcgKZhM7249T8fygmeINGKEgBz/zj847QAKyFt+R8X
m0/Ajh05oEJxV+28EBasaM7yyGYJbLbD2YpajHL9Z8OvMA0jQ4cLDq6pFtAIksZ54JzkCBVP5yS7
I3miDSuh2eUV6S9XCfrXWtfeJ7f2n2CGDA92bs+2UJP6kaR4AGsd/HsI4dlLkehHGafUH6GI4RTU
/0I2J+JpRHbri4A9si+0CrGG+ex/uKqWldP/yt2J+Yv2J6JENVzNADIgLH1WAv+8vIhyyq19p6c/
ISPwDgsPUZS21Z1z3FdohVTxUfbySA/UVaCnyRomVLOUwT9G+mg3II9wliG+YIjQm8jDAg01e/bZ
XE82w+S7t6O64FGA0+gC/fF2q85yHXrcbkNtaB60qXceydOBS7RtbEcy91GGsiarD6YVszTOHOeR
aoPzWEyi2qQR3hgyJufFjdMuVSGQapun9Pi7pODk9s4MqMi03jrKo3sjYyIIsg3QKUxL53m2jkL2
7fCfzvtjGAPqcae4gMyp23y+/n99ufurlzVQtRFm+T/8Zm7D/pocN1kVdVBOuZ0pJ3kUhvVbF1vK
9lN8mKfdY0YFMtXN8VHzW/hd9/M/zetNv1hWvbBWnwbyHFdsrJK5Kr7vVLv4bfGW+B2UVxRQV3Yu
/BaKwebRwzzkCHUkOk7uEdWUqt4oDXE56JCKqxapEVq3efczYMU8ep46zhXlXxe5nyavGZjb0HuG
daWeHH6Xtao0/VujWx9w9tu/4kGwAM3Mb+QMuiUrkHLrwSi6Dn6yroRTfnVGZ1qhjQ3yty3tU1Dz
5FdMT3y4VAgkHF8kQcHWXk2eB5Z5OxsRo10WBasey4mL7k27wkERR6lr/1IkzUfq5eVbhJnzqaWQ
AReKbhsGsyUTomC3uWkLqb2dUEidR/tqr9inNMwRrsna/moMEWswVUzbgrrxM5LjLTjixP6puh+R
M9Qw3TSogko4PTnl5CCW4yB9Hxsz0q6dngoTPTER4SEsYxbSkmg0UcKaT5AhSHjtJkOQYOX70fQk
BzzfeHRZ9Z/ljG5AI431B961XtkvhRvB3hor5Ixud7yBFDZ+ibAzRq0EYs+dUjZy9H5nvA/EPFss
Hb7YPdTLi9xvqPdXusfkbO335b2dhuIdeDp/msDXNW5MSndG3t3688ioWXANNe98D8kZsvknlJ6c
J0fllT9d7n4u/4Lk16uZWh/8DxCf8XfLBZC0FuVX0BaGram2Yc0k2j8RYNgXKHae2MYP31AAeeUI
GxVh3O3YOrP0ln03DIJrXZrUVKMm392CTukU52Gq1jZ6dw6pJSO4TuokkAWGsyBPaWLNW1b5ZALq
66NLaaZ4q4KUXRmKiC4yJhtBJnBbh2SO5YA1j9rYdW47hErRNfr/QUESO/K3h4zlAHibf7B7Bff2
abVnVPgDoPxY/zArf68LZP2SwtM3bcn6D/MQdWOVdXG6Hfrue8Oa8MCzQf1BVfAl57n1pgWGijeQ
5R5r167PQG3NFe7M+qqKy+Bot5pA4U5052kw3BeR6pswUJ0viG+xfbJNsR7swP2CjtS3wqvFNcn9
5NF3fbIr7uP//7fO3OS/P1CtWcHcRD4KjArS5J/wfZobO/qgq9kPNL3MJZZf4smLPXzKA3GVPTTS
9W0Go4DKwUiZMBX5I7rVBaln5qa9qFBATKuFh6HBBgvrgHTo5B2HsfRAA3JUGD3qdhMEkbkHExk3
PHkoGxBWKzGN6qH3LQ+yoPAOpdKRq44bddvlTXMJwoFFBuyAFyco/SVlYXOBzRh6KzXJM0SIQv/k
CxoYTspRHsnYZOrRvrWpwsyDn6bJuQi5+PVCDivVfK0w7B78MSxfWXZaG+SjMpTbSuWtGVPMY02v
RoOJrmlo74riWhfZU/VVOUzNmzuoxrUtp0eJ7/z/3ybtM72bb6EEYQqHLQjAwM8kIg+R+4FdvfI9
VCxEmTLlq5F02aNsPBIcECejK7+mC90iBMQVqhmbP5E94oqZPVZkSYHApktXKT1/2Xi+uIbOsgu7
cKQY8c3qFQ/9XS6IGk0GVaWF4mdWD/fXsELeU4clpryejCth9epr2aqJdaCChd/y9nvusSVXccyj
ZtokntCfkigNlmHf9d8QfdxhM4hTV9JvMyR/vuk9Pji+5frPYzQ1m07LvKMa2826q5B2NEX+cKdp
mlPJr2po8Z/UzUo8uRiWnCR1c3SxWwab848nhW2jkh3iBOB1xkleV3GG9jy/CnpLQECLMf7zFSyl
vGKdSv2nzJsnikTtuQqrhzBWmycZ4ksxrkvQy2vZ1To330Bv8NEFLUdbnEyv+iuLi/zaG6H7OBjO
s0wSVKKeNu3A8z7zWvGlDNpz17nR8wDO8lKBVMVWk3iXDuHaHJ1kn3njOBuvhisYNcj+jMnmjlWR
R3cQC1LHr17cwX17DvTOQOnu343umcYxaS23nPPB5h7Y3krG5JSxSY1jUAfaNlbB8FdR3r7rPyq7
M97VphzPaYmArOwqSjFsKmMUG1GFxnvFkmABmMV/+HVO7pfmk+YHYhv0QfngGCWILv6MH7U4T2hG
fQ1J9/dCwYKvavNnMUI7UKPsazla44qaknmw+2Z8pdyxS+FCfjVgRa4VA9m2vA3DLxHyAHI+rp82
387CZEnJ6a61mE/+yAzuoRCs2uX/+AZqeDF8ulfyrbMt+Qx0HbJvnzcflt8XVdpW+XenZg9nFI64
aHNTTsGwbFI12sgYpvAVJF9V31Vk0E73eSR2+6OXeKeyN5qjAylj0dqDtvXH1n3v/H4ddfr0LXLT
etVjRX8yc288GGO29xW9umaW4IGE+iUZm/oqQ41JErKzag00zr9jcsCaBF/gpDt7HmeWlRsuqjTX
Npaqsxmc1WqP0Ph6nOgdE0I4+g6y6/sFNnKiGvvj7VBGhajx2vxjgjwsCriYUTSQg+RCzdzcZs9n
uxX6k5EXi2NnKhCYFNJm5hCEuzp2WDmMmfrkY6K0yCYbNd7IHjdRnQcn2SCMF5wQ5y6XEAyz1T0m
j5x59L/GjLiPj554uc+SU+GujktH7dwVwFkVanBrr0lOqtESl+hy0QpP31vz3subN28C8dra05CO
mENIxucXJcV5cu7JUN1lyQHCYILFkBdddRsMes5G1Mjr8QPHeX9n+ka5aQsxfgRhcNRZQL54SWxC
xzWomM/TeGOsReZARegzz3giG/gk46hU9OtqtP297Ors6QAAfFgRLqJ5u3CjPD5GFtKP3RgEL83c
dNp6oGbyfIsEqbHwk6Gg4FNhZ56lBUDP5qgPbcVbQIMfDsi4oI8OkyYq1Pp89VBFJKzkaDB1qA6o
Y7FXWDisxsgPH5CPqA417j3bJovbJ31SXQDZwvvel80ybEzvLyHKd6ji1Xtf99ZKnU8qA6VeCl9E
m8QPARrqVczWUB7KquutUeDHL+UhcABvW0TVsIBbVhor3TId2KGz/lgTq1vQxPXCUdKd5FxmGPaS
sPTHrSRkqmnW7xGmODioZbyziAC6OrnJ2Quc6Rlq1QMCxNoHKWlrDdBrWAH8iQ4WkPxrYDbuSbOU
veyVIISv8shR86Wr5uLBSULYgs4AOGsk6ylvt06IH1ujhx/yvmtlnvtrQPbTaVhNY6Ef7zdpGQ8t
46lvB2uRRmHBMyr11oGb9482DkIrv9LD18SFgN3EafBh5uKnHavFjyHH1NRJPX/h9o9KPHXLNqYj
cOh9kI1TivQUeWKt2p1l3AYUxfIQfdS+hJA19rcBpXX1hwKRU3dOSXrjROOk2kl2nSaZMICb+1Ut
sNi0Cyz35nlz6DYq+3w9yGfOjZzHR+wqLzXUySWsknylBZGJbB5EGdloLPSRY3kSOcxQLyqTVS9i
vLfmCX4ekDzVulfZa72sey6r6LuFDvNSMyAjFY7lXWTjllG9cpCHWN9jrYiVS++5Gx8/39M9bsf2
vGvt/uKVlIuulrOGtabObk2WtpFBOVnNumhfRdkDJaZmj0BD8mU03F0DAv45h+yFy1T0XYYjyjPb
OG3ajex2fNAXETezi8g858VtlJWMN46dH2C3xytdc5Iv8RBoyzEO+42j+Wx0Ra59zRUEpPOCG0GG
dPu1yKi7kEGtvgFhwfmasu2jEDpyAkaP5vPQ9Rtz7EJM0RTwiHMTg2xDyPR3f1AmFG17JLK7OZbK
YT8q2mMs9OaoFXaybxNdWZdUda6A28B6Y0/7EytQe2iGH3Cvh+Ws7nzJo1rAeG55hsWJ/Takw6Oc
GerqW9S7zquljeNGSbzk4Abqp2v5DkqEsSiudj9pxx4QVbmRh+YQG+VCHg5muC0g3exVfM+OYla8
5J2BLNXtbV+UryU+zCuR9OGuY9OIlXqIMzxPEOpWafWajw7/yKDW1nLUTXue+54FbmQetZ0q3tcC
qo7sYmGrHkxtUBayi4tFdmo71imyi0nkykbp/smfgKObGdrGrotqitdT5lc9kjWOg9eul/kIdzrZ
81TXyhqDM4/PfJcfFCfwd722RK1cS2L7AZ1eHMjcXH8xsQBeNHYxfqsb9dhC9foa6+Yeqqr/IurA
uU7GuGa/HVEFUuIPT9TpWVei4CVXw25ttaaP0rhJUc9PxmNu8YQZ05NsNHi4tyPZbTU7PaHT+GtU
xhRPDGtg7yS/Gn/caFm0VpFdOsqGzHdzNDFvAHrlCIimqaNslcpsdwYJg4tscjcN9x3w63tIHk1K
hR59iJW7kqa46JnG+DXV3QsCGfFLY4flUcb9OR6pykWJx+eho5TUA89YVX7sLYMxyB9IKOcP8ki1
q/wh6cZfo+PclTE56iZIVPReNX0xZy85fVStB0MMQJ2goi4VcI/fO4DRU0EVe/TbalPrabe3ilJ/
Lgz/mz6xAkbGaRe4TfWQj1H1II908n1olDtiSa6M90lxGJYj1HCh2foW3LL5lPuAPBlF9nJh4Ne9
lQMydruCpYfPNku0ranXJ7TL8Tedwgu6NwACqBLfuqPEA8xdb9bdFkpx6qvBO+RTNR6boi/JCNnx
dSo6vFF0lV+d7fJCQPu71o0dzWVSi3QLqK7MsUpykin+qn/vKpXoN94YF6f0m+fkfIjL1HhR9Tz8
6AwT1EKG0pfZJAIr3cY85lhTH130QbcJdfpHF+TccioFCfAwyClUlsmlc823LMRH0ph7MoQBZ3JJ
7DZaijYCimFBUeffwnAaxCWA9/kfW5VnpxDBk9Z307YBMbRBaqz9CNIEmRfRvmhhR01RTaBWpGX3
0dgJUuFY8Z1DHSeYRjfPbupA/8ILYQMKEFGH+XRYNgsMD6PHEqStJNSToHAOkkQvGzvI3FtXDuSS
eX+fYyZegDBsudaU1nzWzWjTJV3zDpNDOabIoCw9M2jeI6MvNn2AgbIc5a3UZsFZ+yRH1axeZkbq
vJhAF69Zid5ONKpnQFgQjJLcu0KXjs65gFc+92RINln2MQ7CuJgI+FwnxS32ceJe1TgLVyW2mXuv
rOs3PbWQnk4r+yi7iT58a8beepC9zNN3qlpGT7LnKGvfHtpnNRXhMirLlVHgUVHjbHGaa3TdopwP
ZV82YT94i7Kqk/V9ohz41G3t3ECzpfjjeveLfJr7T9dsSrjJat8GrEMSCxCHH8K9CTHhJLESrxPW
zcvQjNK1Gr+PohU/m46vlWmE/oJk2qUMk5kjYlXLyTD8p37+tHa9Oh7HBCcTL++1jTbCivQG8twD
RmGQDqDJV9xFvvoWktu+UrzIOIDjX/FMSy4W66QnvfvWpGFwLQfSbkUxVN8bq3xAmtt/s7yaxXrG
HqwenfGtIv8gJygime/+5nAJx0g7iakt+H4AX8mscDGgGfM1VYS5riInP2i4az+JAY6FPNWJop++
nhbPg18be7O1k03NZ/wDF7ilnGBUirdEpxddZTDieDwAg8nm36pPzF2Qh/2C0ma0gP+Ed0v870bq
skkJN3l0H/g071NXTi7DIF461MZX8rT7BT5d7/4aOgt6FHMA1YQCMpKVj8MOp+Dmw6k2edfGX2th
IE2V8DZFmhN/Jcmz7Dx7JBdqTPusL8u1nJbmzcklifLiCYSVMwMH9hAjkOPQ29URo5IaweN/d7s5
FjtKywJnPpT928S/z5GxIse6JI8rVOj/YXKAx+SusuChaXkOJNrgU6C72ksLIBn4ZQY0gV41QuyM
MajaNQr2J7/MffMmtbEkGcj5JKitWCL0/kg5OUN4LEMR3JJMjkvmLarD91sG6X7CrR8pPpBcJqsT
EFe+0sFB6ZDLT/wWixAcbG5Hc0wxo/JfplEs4ZK4J0PYbEvmRnbvTe4jSNdof90jn2ZN5mAtpybp
kZ/BEQYg81M8a9aMaHyA2Gvag+xqjWKyuIzdldtn2QsA1Aw9FOUj6knvl8bkLsMcdy1FwxpIyd3s
IymrQwDQ9ec42G+G8Pu3zMeq16xq/Riltnpuw1Jd1bi7LvoiVQ46+LW97Wkzp04oF2F2v5oBPyoY
IyLdCi3xr3KgUfrmorYb2cFtwEOAf4TYQNLuAINlmWFXsTB8Nf4LZ8UicJN/dWHwV6g6VLeUmF1B
MAGPoRh3qKY+3U5OXzwhGRRg7Wvm35MhYQYnsUa6NoUrgOCZ0crNrPHSCgTejMGEyFNtAs+tV4Ey
Nd/LbiOVyMLSAbafYhkrZrUdDbnMMZ/yR1PBHkA3M/17MymXoIm9V60JzS08eNavsVa9mo73VGei
+DrY1us0U+okR1+1HRYKgES3sisHlKrepWglPsiQYgNJpPh9bYx3dsvgHrTipxbX71XqIUJp183G
cP3hoE7xdGFrOCyjcMh+mCCOprj8mXYlRWpXix8TTyn3/Or11qVg/hI0UQhxnyn1KLZGo0Hp7wux
8kvbO00udjs9j7tV203Nh9WlO/m6JMT5oLJGfYJsL9Y1auIPg5h+NTmyK8fU75A5/HfcdYaIZFKE
8l7Jtml5n3yfM/aUC/B5wUUoth5DT4220VAGbyz1MHQZgnR36zogQpOAP0J2Jy3KEFJPpoPsWrGh
YlimukeSacGbNdtplkAyz3I0bLwvJKTtB26l4Rvb4IdisNvr7UIU2vEuQo9gPlEzBO5OAHHacVje
ntspJaweDOBCPrRlrEWf/dRW4nwPyTjiNT2Qs64R/p4NX9Q8mVUbbJFR+qY1ILl4HCflPk+mHwh6
TbtWrdNLXvJFKXOD4uuoRbBWa/cnJnILfcwBrSBt8NCSSf4aZla2VKeyffK8eSOoIIElvD47uiQv
toWWNY9k1dWlihDUKpkcbyW8ESxPiQbanY7utsleVSGFypAb1uRphbIXUxLf+OqOYk1bI8LPyG4g
17Y6GOF4OMvG05tkXMjD0f3STdFmqn3vLffs4NjXiL2a8QR5Tx/djZ7ZwUafu27v4aHQaO5ejlZG
8rPITOdBnmol3aJVSZeR+CiejMS6TRIgYE+FEeOnNF8i97GrytLMX6uND5CbpcnUm9Wpz0fcPsbC
LtcDd6eFEdWOxq4wrE9qlIM1lEO5m2sLOd+QbwFQV20FeURf1iyELlrrdIfISB9lL4e0cvl7XNWh
2rH2Y66eJL2cawR6fZsmCQC/ryHjMjRgJ3UiVfWaY8slN0NUsfR111JDt/U0fB+m5BZP1UFfizyH
WjvH/z5fxrsqz18qny2HMLxj27Wou81HehooRz1BQ1OJSZYPozLt8nLixvR70WmZFDemvpxNDb2r
gzDLVX5kK+/QUOHbl0WpVJRX+vf/uryTA3pj/VXUWsC66G/ryftSsI17jdxzi0Gq+ELSBHeoVO12
nhVBs5i7Qdjj0+6xEEoi/ezXlHpk3IhdPtjVxLNNFdlLxzq/Yr/h68arEqQh4rMmqo+pqnzEuvK1
8jrr0XCN+CF08SyRceGwkGNrXpDQcsHs55049CqENT56JLp/6ynWmp0sk3gETD9LLrLeUK4e3iKy
JzUZi2g2Tun1YSVjqW3pa8CJ9VoDhQoYRb9WQ2U9R4ldYMVRlVv+vdYzSXP1WAoDWHOhmM9yyu8T
BmSW2CpHSCe5avoy6PV60u3wEXAhuowV98Q8jV7AQ0Jlq+0DRnuk7XCa9B5SO/WQ/0yvg4WNKDiH
Q5YkzbHzxYL1Q3MeZziebPR54xVb9hcPrYe9DEXzBi2YG0FSa4kSU0yBhhKeMnnKYkIixV1lOV5h
hjecb12ZPzTj4oyfkH6QvWrSuaE6s2gHjnwsgrxn2SC19G4MCKkUpus9T7E2rVm82+tq7rYeKxaz
UL6acWNXEKeLDaur8SrnQqtzl2BzldvVjHDOO9v4zVBmVZ4hcOjP04+hV0W1BMeuLoQZdoeh6a0N
6g5ib0ZvQCLNf6keGpKu1Xzxg8Jf2Zn4KcLaXOlRCtweChtFDFM8qFpUP1aZWT1qAbDvOZTBRLnN
aIbGfpCDctp8Er42BzQXix07QCB09gycs0UeVKtQC5/VSs13LGgmwHUz0EMO32aW2jStoDTAqbuf
KSdZvv8z7ltliTgGdOnaeExNc/wyAWvdkj7qNrKLjt9XCA/aFSO12yytIafmNMjBhWwU54Y1DR/G
qUPQ63cMiY1gT4W0RF64MRVIDziNwbiJhohlaV+HR28QAYpgdGUz5X5GWQlhozIvWArLoJYoQbCR
hzEYHLGUh/LMZkN9s9g1tSh3SdDVT0C70cU27Q7TF56wJlY8aqICBqiM+tJ4bX/wNR5PXi+AFnbK
V0oT3U890g9erD2mCXST1E/xNGk7/NKSkGo/pIzgTK6OBVXXTlcDAYA1mk7Ga4eyYJpY6tXKVON1
oBfPPTnWo4Qpx9R55jxWVLF2G/vP8+SY1qFN9vs8000g5QUwIuq4qJfGkFFRG712j/pbv+UxUDzn
hlsv8hnOJJTZ7qXC/7FZt2lofu/BRS3GNtWvChStYx+X+VoDD/O1ZG1WTMb31p/fcqy0qeVCTANm
ivDFPKAZ+Jhp7Jiqni9NVQfGIUTH6FHDWAg8M9dOov4y+Er4FmikTfRey3daEyswVfE2heFgHaIy
tQ510v06GkS+85Q+2Bl5OgN/5in3UXl0Pw2wuorOqxc9sFxfDKUBSt3Wx20Rx8N2wLTsy4DnX4D8
0TceU81a11JkcLg9v/BvugpufAuYE8mijKbuBUMawGlxq27cUelelCiGqxGgICNHO7VGJ5h0BD46
XkMOrIY2bcRPFrLXLzDSSASr5nS8X6m20ZHL5wszfya3VcfKi9tTCrty6XeRsixkt7Z58+cGVQAD
g9/58DZxPoqV6A0/xmkr4/cGftAjaDsk8Ivqjdt+/a9qzjlMdvyTJW+36EI3eSmE7QOgbYtTPYTq
EQ+zaFkow0Nc2cNjZ6fj45BULIkACsiQbCzs4fSgbi+yRwZ7eLyNyhOCirVCpzbL+zUql9t3Ug7Y
m3JZ2YSmMx4xBn2TvZRbyYNW9ICEZoluhOPsYzfLeDdzc++miv8eqpLANyt9y4GIXXWzQYro10QZ
rGMvRtutXMoLfL7qH/0o9J9K3XQQip9pOICIV8D81TdTB4YhGq3ben6jvXVaWQK9GazDrJa1H+fk
uq+DVAqyMN8k+C2/BrY7bZNWaKtAZMlrlJX6XgRVvcR2OXnt8GY9icyocGGduwHqoZDtXmUPvgsk
lbJqlpMbl7AsjPIoj+6NEjqUSGQ/opbl3GbWflseYQfjgli02loo7YvnWuki9Zv+Nayj+lDBlV7K
biSs5AhtylqUajq8Qk8CFWSa6DTPk+1BcZAgSRK8qKz+tQ8d6wz5/kc29zLSHQ+wpd7kWFMmxsUN
i6s8MfY94zr6wVGOJWZoPZa2spFjeVHYTx7+nXLMhdfz3GR/yaHBDOJXjbuRj+HfMop3mZ2aL3Je
NmK2WZERla9tw1ejzO7gDlvjndCK7NXrR8y/KFWi4pe/TkHzruZu/SDHnAgYsB4N8UkO8jVPl6lb
RQc5qtgoMZmsqHeym3fkCbJhUDdmpFH3L5wjkn3hufh7M46rTu01KCeM4WhWkKHGWvQ2LdLQNdXa
FifAUK9Xco4aKcyZmmnaJXr1+KsrT5Tj8uyojdSNF5jpgoyMeyhErx5YDpBz4pENpMdKjJMBA26p
UEyH8my4vFVzsMdnFtypnOSEIKnVieRir0/nezMNvnrWIzM5OJa+1+aeHJTxeCT/jXK7W237yQwW
MphpqMtDE+Yyt5PzMFzXVTsvaJR/dQXoNkq+IHV7XMnzQSQn2UiOUHfDPsoWK0bcBefxtMyewtGe
fTIAj9/myENJLrL5Z+f2OCAkMHZLPfSLQ2lG9VtY8nQfXMsnH0O30sunKVYjbH/pmbBeJqMbn1m9
sNXIcaEsUeepynzl6RTIw0nBNy+pzEcsEcfNGKY+EmHQ4pcsdbKV0UEXik0+c8vUptLuq9TNbn2t
Qg0hRYYnNXXzUV7HKXiAZ7Dd5uvlUdg8WKMH5JyXkCGEUKfDGDf/kqFbfErwEgnMeil/CRnrnBy5
7c5v10EHiU1zkXgy5/1UPPmQNaHgxaZnnJt5w1XNjYwrWEMEqGqd5VSz7Ht4aigRydh9mjzr91wZ
T52xxBeQz31bhONXbyaiabn6ZQjRRhtat9lEU3+L+56YvjjV1OwstWw3rlmGCxYqAVp8Ub9sytLc
tohBPY122j8F2i5wGvNRRlih6DvynMrCnlwvWUaZqlJTsuq94tvdkwmI76qx/7+NAghCFBTbu6U8
OUjjvzqgxCvRjvEb9rP7IUv1R6NNYgR/BcQVbhRaGjqvwTcZRB6vfa46m+ILJ2TDzBsSzVGOCdb7
F1cZ3+WYT7r2rOt1tmibUH9yOuvNn6qfupd3L1Hpi+dCbHDAdpsll4On6KGFNI+JpLaRysibnZza
OTh5YiKCbeE8mk6ee/p9HWxB5XWimPVqHyLpXWv6xZh3RuW8WyoyA4JZb5xlz1cbckENRFYlZ7Pk
hl71MM+XgwiCWM9qbX2eT/62X8tBz5iqB3s0L3YaAFpKPJiADkbhosB7s+gL84mHlPmEjYC1iEY3
3zdVYD1lmu5fxiLcyUE5LdAGc1X7pOPvZ1n9c46I7KM8Ry+MdjvFo7W8n4QA2pPj6VgFzq/kKblz
cOYXNufX/PTCsutH0SmuwlchOu1SWVX9f5yd13LkupKun4gRdKC5LW9VKnn1DUPt6L3n089HlFZr
TZ99JibmhkEkQJSRigQyf7NSEaJ7wcbkt1sZ0y+EQ3PFwPGzQBFcc/TpvQn9FrSKAfiIx8ymRLfq
GOceiTWFTVAOQvIa2mOzRAdDvHhFuoNbjy3DkD7W86HyMXd1FRAyWZ6kj67DQkIPxUm25Ai7xEnY
dc1mL69yuzQ6VaP7HcqbyJkWF11QyS1ILRsqp20WCz0O4rvOGfR9ancXEBGDuqjkMfRc/6yp73LE
LYTwS3wn2yVVJpBx6lGbQzKOoAk2FhECp2redhB24R9GSVy+T7WBWa2qjYe6NrzXvnrC/7t4n5At
RL+wwUI8jEtykAmkmHiquYUq6rJ0i+Ihnw+m16iLYAqKvYwZmkbCl21Q6/gPCPPmDx5JWNAdeCTL
PjmqwIABYkZ5Fn1nXIz5IDLRLXvRRBsZqxEIu2DyYFzswL6ycdEPX6HSaM27ULvqNesC2H1cXgAV
5weP1EIaQ6n5OVmxOMmD4rikuuRp3pWc5qY/rlJ2R8uvQfXQfg6n3itYgf7TDPx2P1CZ3SOw+IP7
xq8BEx3ynkiqaV6AcoCSd48IcduU81XvI7PsLcRF5bfo3I0C1fr7aOEumTapeByD2F1Pim2dIqPW
DqGpdjOs2r9OJPQj4YPTEitjqO13TMGdjRaJAbUfmgrFO9yLxKtjePY+6hCdzWOK7HmAVUQyIbkl
EsV4df3sGYqhuNeHLHqaqK7KMB6U0VEJsmEpm8j0uKu0S83/8SKjiLOlmCrQWySnCy34bgVCXxVN
Y/BrQLHBR9GDRvHGvvLdVEHVdKYQD2XpnWS4QotzN1aYbrdhUr7hJ4wn6tCj3aEP4QuVmNvVg66T
RrTT9j5x0sNAMeadVAzOGuCENkkx+u/GGNx7PZg8hdvohTR+idUNcVxotBU/jDm56SMaOuE5K4q3
INMsFhpTtArywWPrYmpr8JYn1SOBAsE7P3caUgbKXN2uelJAY2dEZ5Cz8ROPl6Msc+OK2m0mpxFb
WRyH37bsqfK8NKDej2NR+Ss5zID9A++tyi4mDhvXcRRvctoyj9M11kRAmeZXadfOrFiFyXq/t60m
WsvKejd571S2e3Kfdc0ddSoXctKpUMKVAB2wr8fvolOjcaEZ42MUB8auoDaZbwPdCXYZnKfTJKgj
xG3jbtUmMKE1NF1z13RQGIaoP5JcRWjvM5aH58ZPFvk8Qphdt2E9HO8Va1SOVZHjb9Wn7lNYjspF
uMlJtmLDnJ5mL5K5y+n69pjnaTOnLWATQdE75RV1+rCFv+hppsp/Vx68odf2o+iE8tPz6iXFijBY
NCx0nL4af+D/kWAT0YsXXUPtGYAR3sLqgO5eOFSPEx7kWFyVWEHMzQ5e+L2rBqtR05rZfha0ZgZh
YR0YnndX6A6oNaBV3MgfwqGn0SMdFBuYD8g+JSiGc2CWkDTpDOqYEbH2M3bH+BRDKdjwuhS1EI5e
Fh37i6lMzUvRqlKXqPrQh/J3po4puv4U1WwWuLMCUvWh4fecsel/1aq62BmmAPM2GNZ7lZNyresP
fsUDujrIvHNr/a17wQgvpkywVsGHaFUb+BdHCMIp2mAf5AH6BoBMecpATvPRQrxrPvzd/6+hX9cb
Tdt9Xi+D8vJbd9WQLygz/eogCbUYkOD+sFVgIbaKCk5855R4PgDUDi6hqwQfOoqxi7Iz3aeqRIkV
JIx6IT2ubV0YszijVfVRiepgYahWcqhS4V2dUnTbADWkpT403lXGetgQKE2UxqZDcnsBg4H/wwRf
nKyYym0L5PltrKwPB+ej+woKw2OWGtuAGwS71XZaxpMFEpn7HgqKA0kiUAztydPr3jmPBTAGN+hX
YqQAmYH9eGgASezUQM934G6Uh6DnN1SwbnpG0wjHd6NOqa151etUIDeoW4hwirmJm/aidPLwOegV
IKad/SDDTTa4e+QXgpXHWuGVZzzi557R7WSv44rf0HLdO9kpQ7LZ5P3RRIn/eRiQxUZ30Fmbfau9
kxE7tx0SSnqm+Wc7qJ/iwbHRQOqiGeTAi+varDo0IOg7N8HYVbvKy9A5nJsQE5SD4lEJx3gqfDbC
wr/TAvL6inhHjflVFSOCLXWmb8CK5euaL+AJMU+QtHYVLLtaEU8OxYk7s4iek752F3rTDxulMk6t
sNvHbkZ4ZhjHAPCN4uM4Y0BxefL3U6LGoAfoleOiJlxWLACvsoU8JnJGKZBLp3SvgISLAzg76z4A
HsD/bT380NqS7UWWfvPMKFiztmd5ozvqXVugZyNHFLi9KXn0oyFrtawd6vHeBKrDrmx9NbnYKdWt
veiV6c4qw5NX1dmbHWkBaLG4PQjDS99601n2PIaeW9vq7vpZ7Mvni3jrEuGtWYnqW6Maq0Xgkx/B
jMtfTBoQl7wL1knJv3moQ3ND10hB98PoD0PBY4bfv3jSfc1fGGVRXM0kiHapoShIBmmfB1QZHwRe
GfuveAPyMjERoR6zXoeBMAzvypRfWjDOv700XlWWmvzIQjJ6VgXYCdZlvOla9onqoPZHa+KFVT21
HppC9xY6hirf7ULfRLoYfxu+dxjJxnyr9bxaqqPvnoRAjUdB1gadib56Qe0sOmCZM6J1R7MKLGsL
ZoUq3dzUY5wygtQTG/Bp1QuF23xla7azG+deSydhZJklyZ25l8UQvOWGv4RCcuJlAvOK0ml8lTMV
LRyEvO6fgOmMT2iBzIg3XsDQsx0aztalHYYPAF3tb8/Zm2pT/6IYnC6GWCueLeg063o0s3OKGMtB
BGm2RVzNu6rAJZeomuQfsVPt4Og1v9NS7HsSLd+iwK+WWVhN11gPIXUraXPIimA8m+hrYLzR6s/G
XKp1IKv+snAgmK/mFvAztWL1pUkSGzCBm/MfByc+gXy7HSpWRMIFAaxH9kbUfI/A+LuDkj0BGtXC
fWk3FZIZDbbm6BVGlEhmCRh5kF1fTTSQAFU5+In965osgVWhla6y4/GR31XzATXZZKVVfYdCSpnf
kV8Cwia7tdqJ/9UTsqdjxc4Y2Qur5dllJ9EM+9zhWXw7iNxnddQ3m7JPwKvOHX3pAczIav0dIytv
38om2rIO7oAAVuchqkCJjtxjR/FFC49UxKt8IU9HX5tPp6ze5l53d+spOy88dh2y0Bt5+q/xgXNB
zc26uma9CcmOvCKIkp2pKQIpm5shom07ZMFJV3qd/6q2urEiaTLtZC9P6nIx5W1/lr0U1XHUUtRH
MZbl4zzl0GjKi5wybKdmIZtyyp7q10o2fZY3tyllE3WIrTBLe8dvUD3UDdkqHzoW5mFqiBjKPzF5
1tvedBB9NaS3Hhn8a8x/irFg2dVuc6bCYyIm8NwUKYRwo3NQObOdewcuV2Ll0+krbg6DvkgTMBNy
BPtb5z6ZUYkNmVgqVP9cqld8NSgV9Qs5bjiYBkVZ7s/xtkfZ5lzNZ5oTfZ7JGFulz96/xv2nXkAJ
zm2+PPHPHi6r8Syw1wzwCWe5XPvguMjdLuUpyqusOuTpbYAcSzFPXwROV98ulbFKXi9P/3UR5RL7
UGiiWY2BnUIUUKpd2AHUTZPKv59S34ezobGsrIDplBmarl8dSAb7d9Dnl3LYV9yN8X7lfgHcnlS1
s5DdjamfQRX3x69xSqSHhzoc3wYh7H3juerGrtXhoMfucOiEmWFhNrcnJxkPoZojlPfVbxYZ/XKo
DN7G39q66evgAgGB4sa0QHgnc7Lpw8+taq0mWXPAlaF/1LXmTca9qliIcRxqHWo+y7xE9/1rWmvK
febgbMY/e7Oqakth2REY9Y7SIzq9/oAZ7FQ21hGU5W20vITFJYKmxZNsUPvjKoThNy4lrrOMyYOR
gC0GwstdRQ28RefUc/J0Zsku+jozSfLELr8sRD67Poaa6o/PnpE210LVy2tSxC9mUYxvaCYgJbsp
g0J9bp4rz+6eaw9dyuZZj7vuWWKdP88tA0PI1J8u0LQRAbVyfdMbhc7+CgMnIEu/KqO1T3qYDE9h
BUIzUNk9hZE3PLHU9XctK/CV7FXqPDnXk/tddialobFEOoJLQJ4unKqNZvgXY+xANJqle5aHtKXI
vRDe2Gw7xY0Wt/ZXvzyzy3anmol+aNtYbbeNEnpoyJFddaOiOwqkiXA59pT2KNv2HJRnf8WcRIdK
T2aShZiBhIhugvdxjPDUdLZ/aZ3+8yBsbHyHaCo3f3VAGMB/qnRUXDz+uYL8nn9JzSw68/+y/Csu
5/SC/HFEq2MvW4jt9VTVSCTP3CDJ8Zm0Pt8LM0cm8x/aj4wLNmlQ0SRBSBKJGLM3GPcVup05sIe+
ppMxOeefsTL01+x64B81q6x35jDFCmxmxDqE1+7cOI0KmAjtSJmuz/N9h0MQp7TlWYaD6cJIwpMe
FNx9Zkl4MSvGm1IxHlEBrUN5zUJi1F5hmqOtIiXKAN3PevIm64e+cxf1xD8KWGU+XTWGr6POv1Fm
dulaNjNP5CvEW8o9uOHo1dCiX/oMbZKdsXjgV2I/M8a7p8B4X2pK+AqW0T1YHTaDcpA/lBW3q1IH
3cD8/KyTJXjI+igHD4F3rihHXx38Ip5hi4JoYw4k5CrsYq3w9qZ0k72c8u0GfSiy9zK24nsJaWCN
Ul+JwOBJ7r+QDmDQ/4rk2nsUd/E9YOH6hpf4/89ze51avH3N0Q+QxaArH9psBFNAojk4Vqo3WksA
9EDD5gPMxmaVTQn3iaxAuqtT2uiUQlg9ybNGBqfJYnOO/Qo7t3mQ7A9rHXH+f42Sp3FKRR0LMqC5
f00iu28XRXYQn9oD+rDOMXbbetu17hMJXuUYmIOozvI0RPEchhXBkR8kNw1IDaD9bAx5FIiO/B+E
HtmQCLm+kOzIIs/uBvdn43jRak4jFgtZdJSVyP9clJRdAALKoxypYNrQ9FV2MN0BgRQIqqU+o0kr
9uc3e7Rb+093rfZKf/enOYT4Ry+kZ5qG/lG9SuJh2ZciPg5a1PjbdPZak4fGGG8vEAmqLHd/mrcZ
UDAakMtJe0idU3/V3i0hjKs8VJbeniMzAG4fcPfqglrZh3aV8rdrjWtWJ+Y1Rpl/myieuvyKoRGr
r+rYpvA6TyU7crvyFqNOhfErpqrWmxtPzVHOJOPcV1c1+HFoRFxpaHl0r9jV7fVkqELomPJs+yCv
wYbqQBZJR0/cHyDvF8PJaLhfdZ47K00jWI4sbdzywn3EUa0Exa55wOj5K6VAYdCfLyzkIHnq+RQe
tcip118LMUQ51cNX83+xYPufh9QxNlUAupAB7dj4TOAb/NavLggOV7gAzwerv/dHzAlaHvMCYBqx
MrdfyMCae9my46q6ZIZWXmy3/DlgkLD/CskRo24kIEmmYodDAOobXaGcYwPGtxd0I5YP0CmH1mse
hj611kmheGe36bSdqdXJQcdY+VQ7k7818qa6V0zRr6I0TJ+nqWTT3AnnJWmH7qi0KvgoCiQOME0O
eKOlp6I8alnonnTPp7PtzM9OOQJd3OhkIuOnsjFWExHd53NhMQoj+86xurVsyYPCXeCQGM3PbvTj
aGk3Yb8t3LKGseBZq9pKzEPtQzbH9UjZmuh5P3VKxaY104+NAFNISfveDe9sIeKrPMQ8ja8Nlrqp
YzcX2brFfffAXlA5UYCYZq5d/c2zQnGQI3DqSa4OpsgLStdiZ9o+2p8QNIAk1FWw/ZpdTTHo7DMK
51+xvE6U9WQk6UpOIydsy3bcUlbnE83vTMyHIYubfREE2IfIt+CqBmsDS3sy62n0lxbKFOeg6bZf
77m1jOw+J3363z9dP4wIyKSA5ue3LYfjj377dF+hP5/w6x1EJorRRuRbu9tLZmw3AKqwfPh6zci2
UeDJqMB9vWoXKt4aKtznJ5QTVmH2+Qlv31YYOFjwzp/uNrcufNY7fDo5Ws4vP2GNcNrXm+znT5g2
t7/f7Wvpccqr4uHz08mrVVscFN8BFTV/EfLqPM2+RXolDl/T25QdF0OlRCtgeOUjuKOZ76oW58Jq
nQdKZY+1brvvkG/Q2Ms8AJaaV77mWrYsLCW9y7GMWLuTd0DTMr9wYxKPmU5GLpg87jJhTNUzMfWT
ohkfslMeSsAYhnDH2/iqgzTfkADdyHpoHwXtySnin1/jXY38Ic98FpyOumoNpF5NdDk3WOcMqzpy
tIfAz/UHJLFOztAo52hujaXdH4KIr1Z2ymGWh1cBq+0Af0qGeDiLXDQHK+J5DnnQm2JYp51d/Cvm
xfXGtez6cnuVMarJ+Xv6Qr6MvKoxw5rKVZEeZHPQxvoOcPOtJa8aGuSMSqvEJvTP+w30HvSB5tzL
UITgww4xiXz59X7x8v6dqwki9fNFSRMFZ1uvb+9UhjRLkAcd4oBqHx9Ixoz32O/a21cC2L/YqlEK
jN/4Nrhnw8uyOzTJIbCOfniRZyJJoU71Fe4yc4ctEpxGSh0EQmg20eqv0W6sDvsKtuPXBHKEPPAK
XjZ+vsJX2IqLCDL+P6/w1YHm8uer5JBQ8HVnPaR2eBerQboGykxqm0XHRheKAaXej/cs5zGZntzh
SNXZodxelXeYDnrrQQ2aqwG6YEU9x3pSAgcZYiMb3kTdB5gnGuP3KG/OldN5v9G/XmhoqbMm7Kgq
szTzUezWgU+pwQ98yX41to9ZQuo66JG12bMOr2eV4nt6hbrE1hT54zverra1gs4+2th27d3MqVAI
5j/XQEx664uGlZfm/eDHNSKHixfUopZHjSV/Y3TpXvYMhjszjjJqyQu9S8fTLWob7mLgQbAGUZHx
J2j4K2fLEEeslaZoyabVWJ4sy2wuZ2vXLK7NhxL9oW1YF/uw0kJypq5/UV3wIOCLMYyyumQZ62lz
nmpLfYjU+lnGHT82EAGumgO3Vg1OpbHKClt5B8+qbVzdw7Nvvnzoz7neYobbm8Gen4a2lmF2iMe+
HNSn6CqmwDGChZU0mLLiFIMCb9GRhKTimxz7wUyOdV00cJTn00lHtcIR2qHX/Jz8YrAKna5YT2OW
PrsW5bN2UNwlNnHJc6GM9gHpWGshm10L5SrK1d+yNSmNc8Gj8SyvRPNFPOBevkQZl2fxfHCyHciS
5kk2+rjY4qjeXOW1aTQ9m1iN3MkWnwSHYC+ITnJo0gMCbEnV70kfKE8p+889P4VCXZhFHZKr52AM
WrhU7cxYT2H4GZtS+FwLtiYAhQVpPzkwGvR/uueBVjsVB8ywgBr/iRdiTjRgm8WNdHqJc38AVl0m
rx0ukFu34ckvm0ZBztOITP+AyH/yyhrgRRVldA9dfXppxUoO0jI3uRhFx/8xMzh6BJ/J0lgJzJck
jqCcj6XcTvaOGjfH3p6cs+ydqH+DQ/KfR9BVV2E0d1WTpK+m5oTHqQlxCpynzLsp31hgLDbyIlGo
CijfkM1DmlF57Dxv488MTHmIUDzNF26YpscEUcdb0ABLSHYUKZjJr6rHiLQWxjL6tY2NChfkMF7j
1BNuZGc/Ot6FOuOtJUNV2/vLDI3+PVKC1aNLSfuoNdhDGENBARIh1Gel9SOW98xEItjdR5ALQDD/
1kT9HWUHYD8YZ6xi0y7uY7MUW8ubZs7cgOyhwiPbba36sdGxLcFyu/iobehT2lxG11qxbIEu/bC8
Euu8NFefi8Ci1GLqOols0931KETtXQX/KT0swjVasvlznbA145+y/0F+bXWbqcziPQ5l5kdswlSw
WtV8bBuyXk0SpmdDzancxYO/C1XbuwS2ka8cVPdfQ0v5mdq2+JUM19s8FZtXpanV91b0DeCrTrm6
qD6svGkajtmQPE/+WDyFU1I8dbW1yGI7e5ChCCOuWVIaZPXcWbZpiX1eXK1lL/fG+NSZKIjL3gKf
46fm+DUX9bg5qxU3J9lvu2m6bm3+yZT3zG27p7FLVyXGyq+tcDTgF6GxkE2jEPbGCtoSVf+mfmUn
FizTeIA+MQ82Um9D4aN71Ly0eoBadQsPVhocs3xGR8+jkpzfHPSRYTuqrTj2SpMsTKH0syGEtVLr
oF+a1jScZUwegCIM52Q+TFFjreIKDUzZ0SPdO4JdpUe2dRWJ1q9uGZO9yMGBnsqso1on0bLtJ++u
tnzMN3J7WI7G5HyQgjv4+KG8FJMV7XKvLrdwMsM3ZMfXmOI5HwqE5lWGTckp7LToPqN8A61Xtz+y
aHzVTIEwOHjuwMvQ/A778P7rYDfeuWahc4TMWDqL2HHj/aRYwUIOSUL7c7Aforpsqtk5tuAxLSxS
dYtSNDW/f9lmd7EpU76eUGTjfY2g2WHqgfJIdkA3Jj+qCWUlyRxoaAHpCVBzglUwuuEP1WrDO8kO
mPuaeeT/4To5iymGWWc9vKgTVAGlphDvidh9CHC1fXBq4COOdZWRUSXpg0xOs5J9MmY5zWZwm+ki
W4mI413do1wWWAFLUsur75HpHc7RPFnu6c5mAvONO5L1EIwDBNYwZWNiNNaDnk/ONbGBudAnI7Ul
FOylM2+V5DWqjVEcrQ0IIGcNVLZTVRHmD3H1ouXZ55mMQbNqH8ehWM4WwN/c/reBA+CbXWDkZUNw
W8uw54dH125Nir3crWoEcldl2offokn9AWW/uwZxm9+Nxmgv5Pg6w2GIlUR/5xpqevV085eMC3d2
n6pLC9kafmeuU55knHtrg3Zm2u4jkfpveH7f5lF6hPQTJNikQfH87sSfd9f3zrDO53eBwsyxbO3P
d9exlFr2urepkVKJyj7/VdrahYxs/jZFuVhZ8aCevcYtj2WO2GPfh/Hz1AFRIE+T/3LhbsTNYF5a
Q09XrWl4SF36ykGefR3SVhm3VhefXKv1/tUpx5qq+eKbTvDcdeYRN3H9zRtKdMiyODiXWgs9XvXy
tY43z+ugJxcvdLSfkYE5J3XnV8PnY/VVrhwjY+rPqFPAHDWD+h2s/N5nGf1T84pvWaKZz2qlZBu8
J5WDETbqXe9P4Sya6X2LFX8thyKHhFWUW9RPOezvTWe2/kGFyn5BPWpY6trIj3g0sZmqRg9U24Rj
qRG5OzYY8XIWC3qdMnyt+mlMvoki/F6ktfedTMJdjkDHr1Kf1iq3/WDhdmdET3JsvC3kb2CMLKB+
bMw8rX65gXpfZ1H73ejCX1MXiJ1iudip2VP66AHey4tH5CLyx64q2YCOnraRsW4yqwvEsV2W9/lt
BHKF/hJHS9IY3ezPHWIJgqdbEQpQzPMZTPx61SZ5uMYtMk/XAbrU/AXcY6VTlObxyr5RlPHDrbfx
4CVFThOub65uFP6Z559LbjG+1dslcv5Ay7V1NITNJnE6ZREpiXLxnF4/JiNAuRjDo48uegF/bH9P
qtZbIjaunfmDWWezgFJezR3t+COFh/wRWX209iv2AdYIRKVQe+TV4sj+PpkFjIw2eCv6uNuEDkaP
SiHUBycKktuIobOeDDiYz2Fm+jv0QR3Ae1b13Kbao5wCSaJ0gagfkLO6rra6Eup8BdSLgGICr6vf
bDDZOyVJi01lmzu7jYMXFP/1fWK6/doZVPHNwkEltLPx1asGc+foCciqOV6p35shTN7bpnS2LfCj
reaG1rckTcU3wyGjgOuKvS3bPnkfk++yL4bjvGFbbexKjDteRwOHpvkaTbBRjepUJ+c1BC8klHfy
Jcjv2KtQCbeGlSjLSgTG0WcvcZRnuGgZtzMZkwczqP6fIb3pmvApWnP117UDSPsDOvbLukfiTx6q
CJxyGRbGv2JZ2ucX3kS0pVKgg0z7Z3Ayd+BP4KCzLX7+FdcbKLeB35z/int+np1bEP9dbI3LGtby
su/710zU1bWcmYsOGj7HPyFY7/XVcKZbiCpbRRIJVqzCtjYwR21V6Hl69XOBE7s5IHiCY9OmMMzi
7LLT28GKHY5qw9+Tsri39y23OKZ50O1qVD7PwkNRp4kLKhgKFqExWsj3QVSjCeBV/mOqdSjERixG
I129AwaQXyp8NTeW1nmLLBMeG+vbd6GOOzQS2JlaVnaRMXnmJa44wAzCy5e44UY+UkZpUJ5rClIh
nvefsahK3fWQqlhQj6P6CBncPzRTBYDVM8eSvV6wBADdX2WvSHCdsUMj3cqmETv9qRjz73mVqo+1
iaMJYounxPdQ7dWjkIquiHeyaZpav8iKyLv1hv20Nd3Ye6B66j81eruSo5yJ9Utlso5XYSsC/EJr
ZhQTdcLei05BZTYvIb6C8Wggx2yTKZzMrl3LZtvEP+HGj/dO2sXXjL2naBJAoq5prAsspNG95KI0
4sdHxWSnYsy2tS1RP+D+du+bSXhu1aR5iBsRnjse/rJPHvy+qdatHlRry9KmBCB0e28KS936IEj2
WeilF3nQzDJeqaWlrEDNZLdY2EwpbCU/2KiRBZxxHixj8gwGZ7VTWwqcXzEPt7gVai/aAuRhMa27
ZKA2MmvwpG6bHiJITduE9j3XIWfXtS03KPfZ1Q3vd5gceGA4v6LS+623g/qSVsoELKkOLk1eOzsU
4UO0Fi3zrtfg7xZGUb5oUYFdLQTqX2B5hWG4v40qesLJsVKxdwKWeDs0qY1CXZdeyzh3Nn/Fu7nz
rxi5DQEzaZGI4Hcp/Fq/c8EzQ8lQp7UJsOCcT4YGNjL6hcD5iKrLOB7l2dcBF/p0q8UtLGrTQ3mB
Q8A6BNbjfBoZ1VOnUyGWZsIyJA+6Ak9fxm6D/4yTvV+Dh0rDuxoX9Z0CG22raSyxJlLSr7qmKGgH
qmIf1X74GsTpR2i59YUHd/hqzlXwpH7xPXsgNZw+ykumstYPlAx7jNsYlLCDBfkF24MsLM+UkcfG
1MMsEoNtPFuRqa3SeKwviaYnO00tU/ALhnUqoyTZBNWgPdiQxJY9dJL3frIfSLLPQH6WXxStFh5M
9tBjGRKYRrWE7tg8mDVPkLTU1JOGVu0hcxR/N5XqdCmCbFyNXum/9DjfLYo37jnpyRQFJYCo7hck
uNR4Bbw1OfkzTcptoUIuZFsegORFIBzaaTWiJfjZI+eQw+WY2zWyrSsotvbd+1ib6TWYpa+1oc9P
Q1ZeZCiaQyAQxDnqm60MyUNv6u2FXMFCXvMVl2f6rIl9izHiNvTP/EiDbW8Tqil5ujSuL1g/5Sc5
Xp1CZeOJqQaIZbhbQWLriL1ueWiwRicF32INWOP8DL4tvkcX31mxcRkf81E0FIyNcn7mFgvHMfyV
g3s5ftSmdkSxBREDfPHYxVdNvJHBSMuc8nbq+Cg0e2TTxqM66kDQNPbTud/Wj12fgAQ3PZLVqZpu
1bZHGHEozP2YVuU+mzOTEYqMm8mtkvtCkals3X8y1TxdWmpdvkUQx9EJJbXYIUwKmxMTumTEdJxN
1AJg4RrLS6TGvNze2s64EDPgoyuV8MAGvF7Jph203gK+hHKKkrR7+TOstUEXOgOMmTww8A6ah3m1
5Z2CeZjLbDIuZ7PmYeBa/j2MVYgFTmBKTnHTVJhtORT341F/DC2rugbcwa0mwDTd0yEFdCgSHCo3
0R9tK9N3uS9g8s+DHcxtHjOoPfNQs0jzpQbWbSeHamqTHFoFuLZsmnZjbEa31He9TUkI2SD1McWv
eylcEb8UPruedtKttyZiMcyfX/uIJ6Qkgkb7qWQda64EoW1yFQuHNFe08Kst2wwMaMHTrOs4La+K
UpvLuoVqXkUdGk1tSuqQIsAHJPJzHrTkLSJn51e585v63LM3ROV7kYpiaSul+WCAkts06KierSg2
9u2YGjssGLo7OSNSPxmiXB6q2d0QfFQ5q1OeXXPu+DZjmY63Gc0OH/ZxFik0gUXt5R7nP+2C/opR
ESsPQUpqexK7AJJilJtDhsPOmK5T9IdQ6VaMIr2GTZE/l235nPeGfjd6XfbMu8wBNwoyMnPnpGDQ
Hjn4+8peu60j9DtFt5O9VD1K1J08ayN7ScOKTU2ue6jbOzA0Jfh3I3l3QvUkZtcVy2Z74nvuW2Za
s9xo2N65UQ0ws9M8tucNhLC47Ba1YTe/po3nK8WvKkkGACJIYqlF/w61wz15SvV5aNoaa8U8wRL+
v3f81bSqmt0W5EgZn8Ic7RDXyBbpZLqnoCENjfg6m9ZIsMMvw+EnKzIEmYf+N8qHL0nPJsBN0QmG
V9RfomQQuxpeDlwXp7ikFIRXyGxbW8sc3SWPN772+dBCMDhamoOO3GDg/ieDuW27a68cYyrTwuP5
NYWL0PTNU1/X3pPn9/MPRW/2spl2brWuWoHlxTwYlwBrOxkmchtzM2hdLHTH2LxNZRduexco7bO8
dGJX/IDg0dKeh1pN2y9Z+mCNxn4CXqQ/xasiYeOZG8pgvLYpt58ar8NxwC2XTAnODyGiA2JVxGP/
Sy20x4wq44fXWf/F2nk1ua0rW/gXsYo5vCrHkSbb+4XlMGbOmb/+foRsc/bU9gl17gsKaDRAjUai
iO7Va1UL1TKdFxTMEFsbveRRRiVvDfH00UkseAL9Ac7WcMz2PUgcmE8UKVvWZXvgUcMGz86sYunx
VjLseJVFbvqYTM1AZoFMw72wyK53cqxxLzN19n3TOatKZoyLtKF8WjbdZAVEqJNXYr4ciAhnLXzF
VeOeQ+Lyy0Lv7UXqy0+RRfWVCSXDdiD9tDHdFKn1qcZVEAeFUwFsneUIPiJhjL5whb5KrL5YOn+e
HakXMZIJoYO8foqoerkqcA4fyiwtkdi1jM9Dm323EiO5z51KuoMemqS30fE9Qudhikbek01Gc9Nv
vhu8Z5/5cWkWdgQsINSaYAlj8zUavO4uo4hpHdg2SGLHcneh0lX70qPc2oVvckAtCIEheTzxbflL
GblBogOiIsrdehvTAWEJ31vw3eEfo5WSsouUUNoRAPw6lBCbJzoE5AV86D9rWWCITNXcetUH3d0i
dZJuzSJv7n0zP8fuoCJDpnH0L5Nvcg2zC0Fn/2qFxX0n+ahW9oF5hMQbRsipMeKLl3/JCr/2Fl5H
vWgWtD86dSNr8rYPCueTnyEzXmtyebQ5QKALa1bLsOEhS4PBYVNGrn4px8ZbdsQiqRYqQpiiHT9a
1E1kUfYpXzSlGb8oXgXTQp4hI4k0PZ+oYZPJ9isCme1X2w5gVukoOOMHJdyaJcwormx0KJkD1yp1
v/3mGcO29AoSd4321Ka6Q5WedO+Z6a7WIVsYLEhHhkhd1rVCdCXx7W0EJ/kx66t+Z6JC7Y5ZulYG
5zjGFYKPBD0IxDT9pg00c5O5zSffSuuLmtvBokqH4Cu8TFfbKKy3nC8PVM7O0oMGfeNIdX2A+vXg
UN98h0Mioxzd+nfpAC4dZeNT7/nhvWggKFOOUgQr/WSKJAlaMbRv1+R2lHNnDcpZ7vJPvZ1fCzMl
Gp+VT5SPxxeIneXnTFIg8FKsOzXMq/NglNcuBMqTJ2F4DJy3UG4QSoV0wgn7Ye9ZMKAA78/0k3Tn
NlQq+mbyuQOVsQWbDjXTNJQG8zJFth5Mte3uGrOmcF0C1KZLYbAq5cY/qk5zVurGhrN+QhxOwETf
occjwvco98FIDdAXCLtoKMYCTy9cxNjxq7946E9h0R6ee9SULkUcPtdKVt0RaOWbNHZk+LqqfZHt
NFxQZJFsy6D9bpMJuU+AZZ/73qK0UUdLk6eN7ETvXkxCGt/do4sAXHmMvhLWx6NTjGHvBJOMtBgH
qtUvhgpdTGDT7Trv7eKl0MJmrVkkvMXQ1Ex+fhwFfllvpP7NyYdlV1MGSpRNS4+3rsWp9ejqVPot
J1DFMfL0B1LB0tLvkF30nUNaDddiCI2LnYBq7eq17mjfOdcVCzmsv3a60V7HOiHtlEHzWQafx5Lv
YSipy6EJqx+d/tjZFiw/ke+cCtJMC1io2hUqx9aiCWPEUqTG3SGNR8CJr/M1gcnzmk490tDXRI0L
ijgxick2o1CqQ2J7KYayqid3klJ+jUD1ZCidPZWR3PIbBC2UGFqBN54Hm2AZv3NPYD67h6TJlpRB
mE95JicLlOgbEufovo1TMyvHxRFyoK1vfplNs9vs6/DzsNcGrv5bs86CKXsI4h8om9qHvoD70W7Q
t6HqJtkFOhVW1GdSmVzCTcaRe9houVZcRru0KLaUG2I43tWpi2yX8ah+TG3ycj5f/x2/ISTnMqgU
IDwcL5AyZ2s3COSHZowsVIY6+SmP78uSB1BUX5P7tg3DXauX5T70nPoyBFPyxYnLz6qbnuWCb3oU
9/tGAc5ElEtbmpaWXLXG0HeNO8o7sNLRssjUeK0YVrFXUHPdAe6efjK6gsw0z6VULa9VuTTf7Dx5
VAZkgqpMlpGtkdadEeY/OOXd+dwLP3str7DzowyKpqDZlUN9Z/NV2kaq3W17wx6usmV7Kzig1VeZ
BCVa4eGP1DyTyQI6zpf5ava19dny4TktWqV6IMHUbIq4zsC6lGCjCWPxzFVds0pvkAK2oq8FisZ+
VsZvMgLHYI6D+NkEGrhpoT45jqMGS4sBltd3OoWc/nBWa91+sh1H4Za9IcpVfAl8g/JOWy4Ort5Z
4Am7N8WLuFHaFlB8ozIBwjchSsJeuCZyM9wljpkvWsP4Giq590Qp4rBTIE7dQnrqPHNGhyoy9b5B
YwGAME2GhyHRO8p+SnlTpm3zCi/qQXgEJkL2dkF8Tu2qbNv01U62vHgPJ4S5V8g/nPhfRqT+avMC
9YSzCiDyXzc9QfdBDYZTSth30QeO+2ToOuGgsj9M2JMOgnCt6EEL9nV8DgDqUVFT1mskn6UXj/dy
ZaL4uefHRXppwtFf2K1N+nuarRobxRlDf5LlNn0g8cBDUc0PaQmkQtPbbt80RK9HW0k/O7H11oE0
vRZOqF8zzf8eTPdckluLHBz1kjo+GBYc2dwjIjVs+zZKHzx1ilxnTfXNhDwrCRrljVPOWyEH1nMB
9dNaUaLP9lDmK/KezjWZGjDLMKmSO9q5pqRK8HtUymoswSz5bulchaPjmEDzQ5LYsy2XepPoLzeW
aRfhFhNXutq3vW+bxSbiOs2lbzuCzZLnr+0sT8+SVyFAMMYQP7VafAJ18ZcFYPIcaMY686tHKKiD
pTqqp7FyjnpCHNdybOWc5xFM6YOvrIy67ndOXKl7dEiGSz41wS4dCLmAMgh2uecEK91s1FdzgE+/
7PsfFMONfseJHVqrZxShk0VVO9m6gyCJ22XsjQcyCEtflwyEonJtJw+A2OLCVIjVeNbOjaR0yUee
76sSf/IdFRoYGxEYTc6H00ix6jLRSEeHptavOrTqN7Y8WJTUNU27iOrmEbKgZCdsc0NV2C+Xyla7
dWd12oKnkbNOquDVrjqCLZYevExslKs2MbRr5PjOxqc4202MLRmp8USBUbrzDBRvOrWA8Seoz12p
JY8wKvBcbctwLal6vxc2JQH6ArsscFDJvnIUsN4UlTDUOMmR2Q9oI7db1Ca+yAjaH3w9Gw/gsXl3
XDIYAUX9pwbsEQ+C0SepIu3QUYS7biFg3iVFb9/LCJrKltpy6NFMgOI2sdKAM44fICLuJcEJzHC6
D0YCFjYwj1VhjepK8x0XcpfuwSMa7hgmKfwxlMxzDULRpV7tXsq87J5n6anaGdmI0eSpCRHx8tlE
CABxQ5+HPIi4nlH5Ioge6U98fkwwOksY3tOr3UxKys2zRTHylchncmsK8tKrAoaw9TB5iYmwqNy7
Ov8mBki7ymsSptHKssrxCsOUs9CUuifLoo3Xm002zK0a2zr4V1zEBKcF/WIAkZwseRdGS9lIeQCW
mvLUO1Zxapr4Zy+GagGGbmgYIb0GpCx8bl3uRHyuYrndxPwSnksDPWNJNvJtojguVZU0fAycfVNb
xO/T8WyUJj8ASXhfF1LE15/bIk+wFhq4MHQjbEIJSWlY98JW2xmBxgra0tBWOSZVLkk6orqg/raj
nKarrBjuGuiArjLMBkvN9b17n1e9JTQXky3sYM33xqsNmOjEl67qlBW8gjo/065+dHI12dah/rn1
2+jst98Jgpd3cTPkG8d2J71tFIgqF9JN0YNTGZoc0Z2b2rrri34gdIr8SG/KJkITFnzVUvzZhRXl
LwN5i4WhS/UL93tlWYeu91jYJUptYeleTJkPRRBB2hNER7NBjVhtDH5apqFoOkg9qIJ0sj5biCm1
J26ddiupi9WrVj0EgpxJNmO0d3iDb9xNMuG4PVVhpC9GCkI49apTqA8BN0GwJJrCV3gs8M1mo3iy
diNwKusG+dVehV9oonASfh26VvBFm6cog0cgD7141ViKfqgD6vUdwFxPim9WDxynF3KfZE8wP66B
SUr304O621TKqxY7xalMAsJz09DIk2QZDl24gcAFjZW07aU1cq3SNgam+1Dp2TdKJ8CIpV134LuG
cjqZqnsji8DLOfG4NRwXwFUpvfhoWz10Q7LUm7J68oahfMoS+5pDJnyXe1L55GidsWyHoeEOy9C2
FXdLiiJcubV7Z2R5d27zwb1LQ/M7/Jzhq5eE5T6Q/ZzCDS96NSNik8Qhg52YjaijBiNPqkzMuhLC
VWkkPcq2Lj/w+7ET5t5q01PsZyCbOGgCkBx9yBvIYBpaFa+ohzCfjTiCwFuFO5yKKvM5qYh9AzST
V/Y0NAZZ2eYZP+9SZBnPCVVKQEKVeC3Wqk7rbWH4bta3tQ3IYX7tNRh+ceYJr9pko+vBk8ZWUdsH
kLZT/yWGKiKVa5j55Y1wTjsw6Tq0o7dZ2YtSQjd+vr2t7Xt3BeGPvBXOGsUUq9K33dtsbFbNyqLM
fiec5aAD9NROaVhx3dGXlnpdR1twozvDctpL6w3WJgnG/GRHx4wI3RNqX60id09TJc1TUvYv5Oec
cwazwA6GB9j1tb67NHW8p6TdOVqaBBuLsNXKl2KkMutmarUuutNBKrhyrgZQl6b6kezIwe7s7iL8
0zKIV5yfAwTbUTex0o5HvIA8sRzGyNaRu0iU/luaG+2XPPdVhNE140JdergL4I2qSYddGyN6bmSk
wkwnVQ/E1Ntl6PTea0noeKPBc7ARs0qF7Adsf6iLTLOZDqSvytqrF9jaS/OlKhJvp/oZpOUdYbsw
MctVJRXlFuQyv1u2Nw4HB5kKYx0a1q9uPHV1JSnU5TuHd109UfJNNFV7ecYD4rbei8mfR9HysJKg
AXrR+LTduzFCRNNIMjr9EnrDgxiFY5rdFaDzxAiMlXHSUOhZBBO9+lhC8mT3PXzn064IdGqbiV1r
FZqSdhlc+WejS3tL6rzLbOaBPz/ELmDKyWm2xzqci/4QmMsPE5kXyovCTYbt7CxciEdw1jHhmv99
ObflwGiUivKMMMGG+u7hsz2a7mqsne40KKl8llXCXY0KcDDkjOwPkE0Ek6KQaIpJVkj0Ys2YeDAQ
hh0tFIWETfndi7MpydwiT/thQjiLWVh7Ef2YdhbL0Pz14FGAyGI9AqK+7VoRWwb2RFKqWYBkXkXD
mB6yKvjZUBuYHoh8pwfRmydmv3nig99/4DJvD9wMwnux/7xODGef+Ur/gcuHrea1f3yVf7za/Apm
lw/bV5706+X/8UrzNrPLh21ml//u/fjjNv/6SmKZeD+UdkDf0Q8ehGl+GfPwj5f4o8s88eEt/++3
mv+MD1v90yv94PJPV/tg+398pX/c6l+/UtvzS54OtQzR3oFHu2D6GormX4zfTUWVz6qUHOFt1W3c
6FH2fnxb8G7ZP15BGMVWt13+nf981flVyx0qNOt55v1O/26/f3d9DjMcvTs95Ol8vuJt14/vw3vr
/3rd2xXf/yXi6vUwXo2iazfzXzu/qg+2efjxhf5xiZh499LnLcRMPP3LP9jExH9g+w9c/vutbKeE
OrfUvgySERwbqZ0YEgGbHePfjZiJhqE4qNpVmIVF9CqxYPY13TI8iumSBNLeiZFl0zrvIdMafelV
BrVVtSHdZ0EMgVrdP3EKhsh2GsU5lYQt+JZpXqwZA908kH3/IeaF3YUnajOWMGIJm2iqHrYMUwcE
VkO2f4Iu+gKpR3wpbCned7aD4HNHna9tRrcGhsr4nKcwkE5eWhShJCdmA0sCzubJp5tNTKuR/tYC
oCJy1kAtI7bK/Z4651yV1zdHF1bJVWUENjzJBvUl2YjEDid7cJiIqW78CC1XG74bg/r5rrjoBA3I
24dU90zDIbCKS6HExUVRGm3r6QXQdbG61aph5xYgG96ttnoHYHLafIZckB3FwsrMkSUy6vt5L7G1
32kVQU3veNsvSIrmFKYxtLy/Linc0r7rzyoPFjc3feSIZqk7Ry57ipjRC/ImAfubWD30yJSovxOu
b2Tqr8ah2xr8346Acr2TX01a9kLwXhjF8nm6ACfiSI5+SLoGVIWdFxSdpjB9ZNY+Lyz/NnCUwAEN
M9lz4LgQXBG8uq0QxnmZZI3RkqRHvX635uZZDeW6i5P0+HHhqAz+vgml+w97iaGRmWci3cZeqQy0
6mOE1ka58+6CJvHuRA+wl4dua+ltXSCz5LWZnSeEX+eM0XmksnRynVfeNtLaB9uOYuKmgX4QzUjo
7IAysn4QPQTThn0iJQsxmfx2E0NX172UghNWZBRHIzYrLVpHBl6G2pgP8VhTqHetJCl3wtoiJrcG
U6stxcRtdnIXvW6UCXmr3kn4zh5knMyNlEPpAV7jp+88Gyn+IyJDKgHbv01qY6bvdNX+MttN8IQq
fFppRpbHlbdiZr6Yg4YhqLoOCpPpVf9+XbdhSqkepYb2WrwIw/JU3pEygWHLdg+iMbIMxfpbO1u7
yMSaURNCtHDyTUC2IHw9oHw3xp30bgO9yAkYxF0s3Ta8LXq3YdnD9SrB0LBSYUY/6lMThnlzFEPR
m5sPNur0oI3lILacJ/6rDeZlt2uovbPJoLZLOfiU/SnhiIgCsppcfdlPr6GRcroKEZQQE8TbIjSo
EanN4EiHl9Y+UAowpgsxBnv602gZ/hNCC/JG2EGPOYd5xexbCmFLsY1YO/t8GOZeTzWGU+9HOfos
NSmZjNyAyU0Po8cAgNretggayHzCXotW2wkPCrgcztyOf7UmGHuaUV2Xm3EJpMqCwn+Ck7QTnKQZ
APXkY04pnOgKYz3NiN7sI5ZU/cbqkW+aXYX5n4aBgKjMO8XyeOe29XA/OsZVr5PuqeDAfch1tVwP
ZZx+8XSDlBIAK0JnAyRvUwpKjtxPhQFwNSqgXwvr2l1I9bAXYGOBQhZNXdnu0jCcZD3bBGw5papu
nYDfWoqJG2TZddxwq9l89N+Bnr26jfYwL369OTZUcVcBjLkIXLkHp3CcAydXPV2IrmjgYjeAEFRo
2t+sJVXQfaEaG232hOzURYZz8iFvhEzs1IjldlEHACwJC+Rm1cMYmkKoLo9ejWxOUN2VObzPoiea
fEiotk11UB1u9XMi+t2LPUAOMDnrW+Esaxpy0JEPJ2ptVZc+jV9C17EgH46BnErxgG7IL1tIKusi
Jvyp9yd70qcv8e89ovaJsGV+qp08OsP9H52b0lpVDqFPSL1+msTkWHQjeJJKyfeQ0J7k0R66hfCp
OhDU5D1Rhk+diPrAaa+kratgK7pxY7zZgZpt39nEpcIfObzgJ9GXCJn2vZZAdKc7h2RqelOBkXIe
ix46weiSmNXuo11qncM/2XrDdw8Sok9ouk8+t12FVYzFGtG0A6UnSzFTFIO8I6vcGqZy1XU/f6mJ
N/syQHYz9vVnoh612eQvnpfKKKh34Prl7EVBQv5idOajWBHmdnwucx4ac51ordlwo9EpuT76qe8e
RS/p8r8GzzY3YtQNhXv0KiDJ/Lj/cgl/92ZbB8wUgREX9Ylpdp64LRb7iB0/XK6mWmeV1snEif+3
dbPzz7WBjAqFFWxkP8i2xah795JcwkJfOPEnonefjV5XfiCu7Rg6qV/bCx9jK6o/O21ESids/Qc/
tLlnGqF0NGszPn7Yp4H06+h3JXw3fIhPilxZ+07KiT9BO7CoEc85BchLDOcGVsBNGwK9BItglq9h
JDnrGLauhUWgnIRpEq3hHWtOzdSQrHvfzDbhosjKOiptaT/bxYJ5KNyELc01czdGDlptf9vSyMf3
V5jXayHpiDpJrq5hUAgVI+5gwUq+FcNYzpM7J4nvQM5G+bJJUbPwfNS2fK2G56tHgUvRgn4BqVZH
4vxvTYZeL3qvBtzeCzEVdgo81qKbewkqsAVhtXdGt8jMtdaFoNycqtkESqRMJQf+o2gaHQIJtO7v
xcgrIMCZPbrJrcMjsMZfHjw1gX9UkPdWirRakXb0zqUgSSrqmMd2N+vXwgh1pn8eBCFSPDkJ4599
5jWzTzXRLomJMNS8nQxWDwahXHuGKyRylfy5rVCi+zX4NVNIhbRJqY6iGGa672letg6hcliK2+B8
V8wGmHH9aWK23e6j04Q+uATSp9uqaOat5ol52bzV7Jwh2ES8Nkm5r9fjI7X+/cIm434YI/Ri1MTy
yLVSUhRbblMsK7hK/EZ96KdJiDHsZaOAzBa+vWQax6CC6CDLtLYgrRIc7VINLmI2yPmPpAk05mJo
kZm/073+iHCQ/FgO65b6mAokHZCFSe7czrSV25j+PkXo4pRYsHBxJsqjlehCLD5UCzsD2UkZarmp
h7SvFoUm/3S9zc9LRa8LJg6GgbOKGBJlp5qpB4QXSdmDTbXxnVtrytNA0nOpRZa+BzWlPPmlZcN2
77koTudQhcl6tzSn7KuB5Ove0IpvxSjbHFcnG5hGDxBYU+7HKQ8rGt1T9H1Q19/EqJlytsI3oHTn
H32nPefloif2VTKp3MPSFR/7qCuoX+d5SuF9uOglgBlhaxWqNWvHdbZjkUl3OXW666FuUZvrvXzZ
V4lyGEUTVwCcsklOcCEM76am+Qyuj4OXtD97wuWdtxYFn9JMLnegd8qDKkMs+VttUEgOimEWZEfS
Iv5RmGqhSlglpM5MOZ0o+H/pEwrn0qRyTupVoMdIFr5b0Sv50TAt73jbQMzMu4wpdNer3y9jaCsS
5aMXL40gfyOVmj+SgSoeJSn+i1x/e9KnkSIb/Q7IJFJWk0deqMVjFjQrqM/Hq/BXihEh4p4SKTEp
GWZ1r9aE7qflYpHrxgqAI7S+bxew4+ScpAa1/VqeLztCJQszcrKjcAZFMO7VgUohcX0UIuT9YJOW
hLjaarXXpiq1syUBjxVDy4NUeaypyhHDwrGqhaxH1jn1JPn155q2VbSzlMAz7haO9jqv4SE2vKoq
an8+nJaBFX9NwOBcsqkhhalcfDUx1v2kXjrbxESiZ+gkRKj8iKFohIuvB4896MTDbBI9akZ7k+DM
vA+5Q/vgplD+/r7czVOl1tztHbCu00sQTW/pMKin/rZzpfpocPbMYRtQ66Palzuz84adrdQ19LSY
YtXUqFoRY9EV1tsasdysSCICxS2qtT+Cf27q7B8WZDI1n1Eg7ZSGI4Ro4tZzQV1N40qW1JuRcpef
07PjB9s4rWjMxvm5WEzrWqxuFXD5H7c2YsdO0Pb827Y5pS87bYC/EV6QeBWhOPNJaZyOX1odkU7T
yz4p9jOkyNYLRGfluQqRDLT6OP2UukO+tj3KyzliQ/Rcygsrk5WVMyHzkYJOj8aE3BQ9YRsBogMr
nmZEk/3uiSE0aUw7RgwtTzf98GbdXuaZ+QQvdXNV/KS9qorhrroOxZvZZsqFd65ydytMHUWXsMxO
lK7aYPd7YRRNCDHE1gTQMfFcN9e5MR/D2s2uoDMtjooGRZxZVToA7rlgEZryOTFAs1Fiugqh19zl
ZKtfmop3qAoNJIcnJWbqf62F7Db1UZ+GXQ2ClQph9yRmTdv/0g3OcCeWgoC9JKVaXMWcrefbRjfj
BzEXSPUCBE78pDiK89whPwzDi2NKTwFMeVcAm9Uxc0GkTqMEaoNbr3FiRAiUttqLid7wyqtT2s0O
Ji2eRybneaLxpb2s6A2CF7gJX3Bs3qbxAKbMvmJ3ROSKyPdvq29zfgkcQ9KUteR57sbpfHgIYi+7
iEY2kIYaawR0xRBB458TVV5BTSPL3mZ2TqdZJCe6lR/lUM/93iXqlezi+aqz7pocgaDfE2KF0RG1
CyULMiZd2pgwbe+5jrlPFVRjJnJKeZLaQ5YLrWBBazmP52mECyG8FOOhrotdpVO87EfjNiP/D8uT
115dTeXzNvW06ByiAXghp/zTErpZN0V9+AcJh2mizeuSCgbApESL164UU6cfOvAEQkC775zaug5T
Q1UuKsAl0bFYCayrnxjW1VBca1v3kbWYbboiKScqnI7CJJYKX2hsFnWq+mAU2U1MKp4X3C4z2+bL
OC0Vxy3cNEfHt9o9hdkUp8f5+GryyL1K9IZ45DS0YaOibF+/71upeox0a+vJ6gjWpPWOMQjTZSCG
uhWt48ardmI2KPovoTul6kHnPBd8eoUX3CoQ33MgRLSCrYtKSTfQcgRbMRzDAhSl4jtnMVRKEJ9S
+ppqfnPHL1V8W4Q+C8zDMDWshVeuGdKiLMHzi2FqQdipIritF3xszTxDaQE6oH2VW+mWm672SLKB
OzlEAt8DE/ptCPG/whHYLy2kvi8ffHV4AtBiwTeNUXnn8XFF8a6zquVRO7ZTI3qiCZCiOlqF7xZw
oDMjAbdatFpUQ7jJMCqrB82pw9cuqp3wKU+b+jWXmzelCTa2VRT3eSerT5SlA48sK54UA1976kF7
rDyjc7diNtA576NaogHAwHlA+fsYucCkosm5JIZ4pQT8ICbF+rD4FtuchoTFz8PPXinBcD15SznE
/iPE8rJhyKuYr9qDaCi+kg3/oTPa/IFizpFYkgzZ5ehG8dKOOa6mug4x6m//us22mm8Yd6qlvrkJ
gmR9p8SXLuNOyeMk7PigES/N1IiJPk3Nvdcnz7VZ/DJNC9LUzs+lGS5v/o3pHUJ/PDeConQinxe9
uan/wTYkxr/zm5eFIZ//TKr7lR57EVhpF8adQadieKo5VStfhTGIRvTanDzJQow/TIMFDXZ+4J6E
/baDWPLBb7a988nh6tjwfXhT5ELlIYMLv7vSvET0Pr6aVCc21PNYt/ijo9hx3lv4ab5krAvuKjB1
oxGw7GxYpfnURvnGmLilxRhqkwDwMIDG2db1GhpG78bTwkYYxZq5KW0rPOR5J90DHDQe2yr9JmVG
dxIjQq7qhrOZsWr53DwiHLILoqw/pY2toJJDpcZghir6pql6ETbRtKkByaWtZmsxzKUR7G7Rjnti
tnz+m9J/AQ0dUKGmNGgFZulGd4bmHEWVQ51K4B2kifmVTQlcAxDyx9IDg+75F9EzVH5tMqWBHfnv
E6iMET12jVdhN8ckhIZiclHiH1VHIknskWS2DzlEr3Kbk0wUZKkNvW0sfMuBhIH7LUaY5JjUcXa0
+vA+0I1kG/42CXthln6++NjtqWjHyht9Wy3m3zn93k3Y/rxl7jq/dq9zbwvIyV4rnZOeqzhoIVqg
0iCnxmQRmK3/lgLzpIjoB/+ZTxrcWK+jktUrV7HjS5bBJAi5n7obzEK5mDyjrcy2yZeU7jskH+rx
5OvAszelTymRVVn96p1RdEWjeQDU21pzgWuB2QbbrY6neXqA4r5ZNC5vE7rJX+aJAHpYlNjQvJST
7IFfW27H0JGKEZUS+rHKxs9iJJou16cPTVeu1WrIHoRNDiCCKUebLzcmF9FsUrXBWszpkwn6E3U7
SlqznG1JUtuLoQWsPm/UR19dBe3y266Ugx0okwsXYg9hSx24Zd24DzfCxsNRsCzUoN7BM3LJ8gGJ
D2SWHlrH7M/wZp7DaUSZfPEwwMK/gTRtXImhaIjhvwGUD4lO4hZXhnNxyXiLRcJUU229hdmgXZYQ
Q1Mn3A8gyVykGftcvcSg4/V8DO7qaSTsqm/qR54dDmJky6MOSlEdiq2F5NZCGG9NJasXV0UqTGtg
mhM2v5O1O30IF1VShmvTkYq7IDfIzkLNu4stRbvj77YBPFvKc2uSQJFb3f8+5MoygQyFYu5WP6R6
kH3xCwpXbVipIDuSpHU0FtZJh6Hk4FSyvrUIilxb6iFXULDIr0YWfCXDVf6wwi2KGt6G+0y5taie
uzaOai6zwsNmNo2zyHg2PzW1cxCzphTBeB8PfMTRGjV3MljIfYzEzUpTS/NE2fwblAo+BRQKkt6T
aW5mmwmT+y6TG+rN8RB2qR/yFi7rX8uo3fxftvunqwrb9Ao5d6lrD6R8OaUv66lppsyraCg2WoUA
fk+zSXh46qBsGlXmHzr5CptYL4YUgj6Adzf2YjTvS5VMChfINqNc6tAAK59klpOnoo0pFrX+gsre
uVRk2IYqLXaZKgd3aVdT/Wto5j3RIJSnHBdyJXRIF8hiGH/1RvPYRXyCpb5aGh05Tk75xxu/6juq
VdEdnERdl4VOqczErKpqBo3oTY1wGSd21maKWgdj8mNU8+HCHQ2a695vv1Kscigoq3z1IDfaUl/e
7orADZGxkb8afMZ2qW1Bv5NZ2UtPAdLWscdhLYZVX7drhJrSrRi6YxeuZEML92LoqBP5FUIXx4Fb
5YsHkxXlRlBvFbIsndF/BtecQr9WyLb63Cvpz2E5xVvF0IkcFyqy9uesGCbXXF8PnvzWjqMD86sp
ozoU62B96zQCHd1xgjEVFEv4Y1aJ1MpnMRJN4icTkYX6FnZamqx7a6+aBPoJG2iUw8jarTc9rFMY
U3QkgSg0ExO6muq3Wb5qOiVKk3dcGuo6Vzu4Z39PO4Wh5Sux421bKmsXQ+pK6xqpmGUbt9nBiBJ0
ApGLXY3gz7/KBiQMqvOXNHbGelT84NCUdvqoRdpXRDyTbe554HQaLzuLxnb7+tTZFzEYqqJoVvOk
JnnK0iiRWOqbottBaPjipgXFhE6pLhzVku7qSTCEbIB3SWPYlgxFe2fPi9TTF50N+WRQN8QNcBOr
YKBt92OL0iXpi/Bzo8JRaRr2l7rz+KGLcnjiW+oymq5u4YzInC/QBH1R8rZ81LUhOvCopKyheO6+
RDwex5rzRSdSR6Y2l8HCqsqDPtpvYh3nAH6+KTu576l4JB/R6PzuBsaNkkzuH3XFVP6iohTtTiAi
e3F0FE3CUci3cn6mptOkaIKCsk+5LhAITy0bpuF8tM65Y67EIdQOJ7m21Fsqbi1fqiiUL1nlfi4D
T9mLkWjEZBi5i47auPNs11RVPzW5Nhb/R9h5bDeORGn6Vfr0HmfgzZzpWZAUnSjKK6Xc4KSFtwEE
zNPPh2BWMqu6ZqYWUQhLJikCEff+BqtKXQRv7mzNd26YTCupYyo4IzJ3E5ijv1PVQnNepVmtcWPF
E2ORrbGNNOZTM+OTusrmuBArdRlFfiZW1y7d7zi0tAbIcKb8MfDXJbZ/K7tzA9Qc5/GULkVEFKbc
tNbw7lVuv1MduG+FWJ8k1SfXLmEc1m0s+K4H0EPqMl5kd9LF1GJ54JwuxaLkc6lfBvWk3Ay8vhDE
WjDTChUt0HMzOH7GHh6j6FJrhIrxc53Nfbd49wjg8jzVU2vfFab5qsvwVy/Sd+lxGnCGY5/gr+DS
RV9nL9u1qW3/RGH/INKeIB8iDRwfw4MrvOpBBfJzs5lXelTGt6oaGXF80+hIk/mZ9yrGGX+kbP7s
hn69zbuR4GPgte9Le9WY02cos8iy8idMemfdgJA6VvqYvNt+hphxIF76CRXIIpE/VLNfDPGutsaV
U+xdzmhHlLtRal6u7L9XJ20cFvtCui+Xl+ExcCuswxHP/T3nH+tcRhvYC5Sr65pR4D168CB2bekN
Jy2qBgzvsbJyBuO+x8vcxsyXNtWb6eNwUkXVli/aGHm7TKRueKfakAYBQ2PW7UrNAGSSEJ5eVm3K
Odsb5H9qzF/x+oaTVOfDNvtN5uIL9OaV6nWS9KMSer+fO8OE1bDMSOKOTFDtJrD0fg9ULDAkfdyT
033hGJtlSFtKNjQ1m5C2I4mx09rM3dbomaF2bRr6Joq6n3VNKF/LG3wC4b3ArEAIQ5m982/lqh9+
dfzRtihk/KPDLz3Ir9dl1GjlEq+urh1q/cvSf1/m2qaGXGeUDsoq/HZ5N8nybpLFHlqNvr5XJzaf
Iru0VoYmmg0xhuoBh7HywVuuwBdAYHLvVYsq5hgXuXZwvT+GBnk3cR7aX6b8XmFspoLbWNjfqJlq
advX5XkilqWa7ELGOF44NmHkJE63c+pEwcrguXpX+8ONoapqXlHnFelM3d7qEbRxaH6yPyUgQq/v
TL06fF+PG/4sd9eOoOvlrSDoeHkbtr6YgGkbjJy9x4KwUx8QKDWdxn/MRWDfgXs5qj59aaoGD6EO
a2J3tFRVR1f3w01rBMHGTNmHrznBhStB/+IG7V3G8KXeu4j3nNQq3BX6R9xsrv1g/7oDqi53np/t
/aR3zp1T5TxfC1KghtCB6KBscE5n2zmrKz9qrUPUdc+XcWpKNOTfy7Cc9wX/WQS+meHxk9h3wkpW
7rKqGnddasGFTl5dHS8vaaCVkcDK2gxLtnGQfQQFr673qorXOUbADlQkVfULpD7a/hnDAP8Wfwnv
UvyjqjpUmwzSZFtPcYryINg/Kx3yFf427SMec+1jkpLzsmsTxtcwtXzMFPBM/mxTg3kKdpt8QK1D
VdU4NbdL2XvYBJgvc/+xnhBxt6sFXGwD1/Nbu5K/iqD3bgc2DVDgUVqCTPVXx2JZ3mCEgBynk4qq
3aJdjuYEMoON0UQbtcIfl2pZNVr1hCiI8EPDGmnWMY/CfBNLzLrAE75LgxOUaYJsg4Nbej0U+uZS
h4Xqny6jpiBCwcKNv/7R46hJ1TIf1XOO3/AE2Ybn7FfsNtRuZ1iF7K8onKzWsGEm64egj2kcs7FO
Tgk8V9TnrWNa5NuIGOc+9aBVzXXjHMnZuvvIHp40a4BljSryypplt+UANX3OiCLAP53ezQhNBP5C
um2by0t76bbzpX0ozD/a1fgZOMllvJ332h2uikiyjMgnDU1zbhd33TzjeNzVU3KcF+/dwcNawMBA
bysWs12Lg8ueX1S8Ub0R0qyn0M14QC1zm3JyH3Qt2ffLWKwP/KMfhW9ImM6PwpXWSrSo9qAFt0Kx
2/piGT32GJFMkDO3obiawlzlaZCdZVLnzzgu3TeoiX8Asyq3biQ0BNaC+iOAyUz8qIbsh0c7CX9c
E4s7KJrtHdLVGAg1mAANfntpitwYgSIy+e2d0WrE0grg2WqwGqM6VFUVtQePPYxw5IniRfPlOlBd
aYukczV8uy6vmtUi17YhTj733kc+VvO2tURkbJvZhbSocVzbYETarLmPCrZRS5eTZs1p7C3u4kWQ
5lsCSMXqv80CS5UercDaXBZR610G2Zn8ZGhWu0+tNDlfC7cCRT1M62sL8kjJGR1LvBLmxHkhJBkd
VNt1iLoStT+vQ8PQNtcOY/KZRtQ02jmygHe4vNilUV1WLcgO1Js2Vm7/+S4sj1BcX/df/DYbjlE4
yWOge78K1aaqquNa/WNI2mj56o/672W0ObTXIbZaa9V7nfx/XctbXljr6niPZ/MBaY95l4xevGoX
Ca0OZX+kAPx6U2uBdVvGAdJbSmorQzTqLiO/s56chGBv2E46LpfM0Su+lGk2b9UQ5AcSlJUwYIqi
2tmPueexe2y1j2EwDjDnUOPW45Hk16JdvrQ3c/PDylDqSNLYPNedfRRxvx00eUyFU32NC1/wlLS0
1yS1m80otOHB1Z1k56GtcetjPbHu86nG2s5E/L7rvhTCS1+tWvMeKojEJXJvryH5mJcqOqouVSD9
AKRZF/gGMpp9xaMQ9grP3W8NXsEvmWXy/LS0tao5mBm9eCM/Mj/rNxN77Y1nrVwtyZ6juJfP2Vik
G78Iu11euPJZr6r0jjvgm+pUxRiFn312iydVQ47D2wkb7maqExZas5i/LBZ48a/FZpH3OwLBd1Pf
kfCbK/Ywi4iPzA0PzMlSRfnkxuvMXZOjBpQk2sBD+C8nHmWMY+QCYWcHfOm1oxH1F2xePCSWiQJo
RUyWacweFNIKlOF90xXZgwJhLX1iqam+KE3vhZ7rq6lj1+E5XU26MNNXYPXrJ6+yqyf20pAlyrnc
qarqsCp4wmnqnVWTcGR7Mjvv5TJ+mRRpi11qxKEnn2Sarwe7+5oGUX+rhpDJ8O+72V1fJxh6t9a5
SZ6EYa8yj01wVifSQSo4Dw9Bod2nbaRxWAL4ecayTJ6LQZD/13NIKyFSnjvLg7OAR1G7C0PD4kMM
xbpxYlJky8M0NzO0jVNsf5aaKlRntYy4Dvt/t00SF75RQO7NtJvK9VEn5EztIzdyM6WFfzuOcXOP
R0mzxqW1+Pb/H1Gwxvj3NXqjwZPEqqJ9k+Xds5i095D3eKqWWlv28X4eRmOtabZ4tqqxe87yd9PO
syfV4uAxgpOhM2xVXzIF3tke0UmKRPeYpyaw5sY+czbFmbuQ8uvAIzt2tPS98wJrKwIrOVSZ7p57
bgbu4Ie3LY+5Froul+McaDd+DQAS13cfOcwZs6W5M18npJcuVVO65msvQ++P6rVXDf63uSWxvz2a
t8VsdidVBDrKBzx0K6Qc/2pTV3qP4gWh4JAsSLkAPKcCW10dZcnNpbFf0KRp7+0L15qPc406thJl
73FA4pnkvUhj1vaT7IHql2byoTfWGtHP+CvASeBgif9qeikWiTUYnEwi7GolZ2fQzHOGggzkJn4m
pyKqby6dbtp5BzfSP8VQGkj1hG+V4BYRuHO/kxjYbKpgtl6a2Ba3pD/kSlVNxMEfEpFh0tNq/dqy
Phlm3T+rvhaBhUxr4rOqGfVUr/3znHArf0ADx7+dMi1bAwDAXmRypzvZzNYau6X4q2d5W3ZKzifZ
1aiKmChkuZMWv9WLIdgyQM3MFmOSdkTRSc1ka518nRtnW06e82kYhnons5s4Qvp7BjHcfk8afA6n
ztDeXDl8bZ02u1c13XwTfae/AqnrH0mu3eV5hfN3H5LJNPNorapmORQ7oMDuDTi99wJ+/KFp3XIG
Za/N+xrUtZkTGtKXwolHNKd+X40FShkcBoat6lCFUefuZZyH4MctomHr6/xckETB/qgXKECE8dYr
cdEa/Z6TcTtl56DXTe6YufGEUvOwzmrh86HP0Up4rY0clzWuaz+qbt2+afzLZRHW1a3hO4SgvRpF
Ru1bb6HOTcCtwmpoBAY+8ZSqrAFbnL4bns1w8Qwv7PRbHoZrQo/9zyKVDzZiVB/zxA/Gtpr6oQuy
ei8HlxihUZhnK230TWyQsEez+4uaNPmHGhWiH54zFKtYL9vXUmK03nqhXLURDuDkByWKovzmxGS3
+y5z+xdiEovXGNh21dtWcUSSx/6mOr0qCp75YFSXKrA7f8O/O7hTNcsV/tryBxBny9JIF//rWqqz
0Wb/72slGJ7YlhHc2ctktVZqvkR5YW9U2E06fY67UdL9itf9UZej5q+LHsUhseytOxPtjxk9mD1a
Ec5LbqTetpFldtMte22ZtkjfatyB5VLVR2s+E7Um70tNM2rzecwe1US1mOfUBxw8Bp559GMQ1MDW
KoJbtZZujf/+StFrHSU8eqwovBSR2TlAR+Ms2fZS9CvVE8jmV7eqXsbohTAO4DwO18lpzckiQj9o
ZUwWt9EWjNut6eJtBoyVXGDO/XVpChfZcz02pgRbJi4vo4sEcK1mpMcZiTzdNz4cPQZm3PXhdoiq
6bM1oz31V3PfoLSrmnXvX5v/NlotUi4xvb+NVs1xmn4PKrSNR92Xe05Ozi5Djf7FnqJv0m2nb4iE
PGkIEL3ZZupArnJ0mJstx59+nldqBDKL20EGsDnDuAbQ3n+yUmNcW2Tg79hNoryqa111p+o9uPFh
0YUKhm9srbHtquyfZVSf8ZXxPwazxe2oIartEU/dtejsHD3RaycpA/NmrgbxgrD5gK6cGL9VrbXc
eOyfBIZ2qA6v+jKYXyTAFvRJdDBey6fmtMA9/qUdD7W7zq71l8hHC3ZwnF/jE4yiruOv7ct4uYwP
Pcar9dUH+vfx19eNWOcf49X7+fv4f1lfvf92ef/eVN2MJFBerMD5EVv98K1HBXrOcvxh/BVMugTB
f6fcEzIwv+Gf/n1Mbe+IyK1kw+k4e9SD0m3oh9Nn9NqQYmu1T56J5nGztGNePH1GkWdt/24vIdpd
2pfxs2/LPdGTblVguHIr7KxtV3mhubfNYHkYeEhzo3pUoTquVXXVCosp/+iu0v7YxyN6Y8uqatpk
DA6Rslh/xtYZXaYiMz9qKV59sqo/0dstNA+9sX4e9iMeNesRGZZtXgct0n4U+Gm1J1VVV6rQBtLl
kd0JlFB4JGlQtOq5u1NFVgfdXbIUqho6o7NG4qXbXNtauyeOreqRNqdby47mlZqnpqiOqUZVFk5n
i7y/p3/I2cLqrY1eK99JTnLwjEv7lCJxMuYudpo6jiScDeyzHJB/yfLi2Hg9Luo5aK5dUGLcjXa7
diLQC2/Og4o8W4v+XTk/jwnHm6DiuOVNz7iAzM8+3gVQSiXmi0sbtJsJY1c2HIkLzc81HyC3Tc/d
GCCBCywD5eOgbdbR6MMoyM2z6nWThWcFSuzGsOL5uUeIazkNs5ns1pZuBe9pPH0y0CX8mWcPHkqG
0cp1wUfMC08QWf2bPmffYlbADqTefzZhuA07nOfiMxJQyxHTGrDyRYlr3OteDDLAQNhNb+qjqo2E
Ru7VVXMvZDNerjWesRvHzPnMRoBAcPhhDRUR1PMGZuJdW9ZjtWvlxJYZQb01ycnxzoG2VaIFhdKP
Jb+GolqP9WSjd1trN5FeJMfMGOYn4aRIziIstx91J7jxu1hs/RHHWEOLxrcuWwQfuzI+mGk/vk1+
aqw4AJb4MNA7NxlPFAzw7CIZcSlpeGL8LjCB/FXlfJQetaBBjx4toDM0KPkqvH7NXoSsSWpw28gi
PHGWKjx7RO9kuUlHi3+S5S3qmhVYYkLwN24tzPdaWzzERRbck3Brb23QJXhDaRK+ZBxvWbxbNR3s
iNL3zUdVsLm/t3QDKcMI7bJLO7IDtlY/CJDbj1UOMSUxZ2S3/5piJ81A3DB+vzbNiHTudYuA9nUZ
8qQY2/BkvEwVCFOu87kvN0aIEXILGOcum03rE1L8TaR3nyrHjM4+Yp4r1axnJg4atvtuoGpJvt/f
YsEObiojoLjRzAWurJeHNmsDbdOnLWekqrS3szSKez+LyktRYHWCMTQS2C5QlHMFsnKnW/iwOaKf
7otIurBvDO8zEs3b2o6qH9XQvVetMb7Znj7caGYqTji8Daeqq5rNYPbdi2yKcEOKPNkLI5nfiC8A
o4layBeDMb3Ffv9ZA2sCTZCaHjnsb4rh2S47+0UHO8XXO7+VOPM8xHPwpAY1y58MnAdj5SUoLZtl
v9P0Mds2Nvp9cF/GV0sGJ43n7hfXRwfTGgHnJAmuk1Ay0aUbh+5LM0Ghq7zcfxxRFrsdDHAAE0jt
Lw3BNyvw6k8o7+f7yIuSneic7mNJGakBuPSigTuV8thK03w2k+atJ+66i4gF7NtF+LULDONlQRxt
s9ZLjnj7QoJEzGqN2Zf5ddR+NqY2fQdQyt0PvvhTHHjJ3qoTa++LUH/sIrS9ER6bv4MfQkBL+9ZG
fg7uRpgPkYdttZAelrNAHcpKpLfBoiCtinCa9RPYn2I7LdCKa9vlykdk2u/4g7r0OMvA2OAj9iyb
Ru/3Onw2Lkao2Ks1dTkeo9kjtPjPS1VXhWnb41GHRvLfB+mdppN2jobx6KQNqwBgjMEIIZWgAzKz
EkOeozZxHut2lA9p8CW1LWzV8yIuT9EUPqk+L+icx7iW+r4twaQOUArSdebE9o2sXIMc1lKPUJld
c2uukH1jeGCj8Vj7u6JB5W+qTWM/t6SkIbN77IMNMj5iBv+NgaXsH4RIgP3rw1nVELztH2rXJ8Jc
ZuaNalPFoqeAV4FxxsiEpVRbF5rvhaF1x8sI590soiMRihktUQl3qwJrgXfMgn9sTO+R7H16n+sB
JjOx/1hYjfdYFk53xFM7Walq5I3mPW6KhPCkP38RxnAcTZAuWpDN+06z7S2bDv0DACLyp9pBjNoj
kSf5OHpNdvQdM1hFYfTTrrNly7d4WDvPbsPepCNvthpRUH41szTfiLARvH6OEQAowTtPsGHxPCjr
etH6t32sCzK2lbwPF7sCJGKn574HJTjZWvEeRdg2ex5Cda6LugA878c6FNlXXPyilSxsjD0GJNUy
X5iYQaRAMzxZvCAXixdWn3qPPYG/m2kEfght3Nh2jYCNAfBg75amdSvZ9B4iycfo68s9Qne7vT0P
2R30b25F7pjdY7XIY5FTwOO0mJk0UT0/Y2+mEx7BkG30fAftldF4xz8hg3HIj9pDyLaLvea7rU+H
ulxE+EMHxnA/Y3FQxNPKlYb3OrvY4yZ9y6E6amFIm9kmEFH7DgIJZwirQnzY8tr3Ol9xForeJ92t
TkiJ5Gs1KvfgfFu5j+3IMgnJl42fl8iimkKeHRG2/KbdFivURnvz4wBSZEB0ojLlsxNpa306xc5Z
5nWCZ81YHk0slL5Zdfnd0Z30QzeALyapj6+s4ZJ3zfMZoKyL1EURtWdl12Mi2u+5flNbK30Q8t5f
aGSKSasYt2AxJXL48slf6Liqacgi1FlyaR4DP6+fZ7iLR0ym5appM7kfwcRtsUfS77MuSdCvMM6q
BlIWYMpSoFzY7TL0iXlCRnZ601iDudLqwn1CjsVcTaMbfpZ9c48LhB+teNS6i6Atr3qXlBnMkaZM
tqVV8aQcrEwDHJXj6WqmHsSMzrsjTGXNmwjCFfvE/nSpNjI0t52DIJNPWpqvIU23fmbo+lHPBD5b
yIyucjNs7lRRLMmblk9+vDRm5R71GvukOvXCRn2EGNlN42DmkfugQjo7Ss+5VWxdDen7CRwYP+PK
fkhlYD3ElWzOEAxRdf2rSSxXHQqT4Th5t9f2MdPstStkvTWSLEInGsPO/WU57ohgdybnspRaGMvR
/iTa4achZrT1x7j6UZzF4Hc/tMzpV7bfTM9+Owf8S+3hyMk22Axd9ZUdgIuLBilkqZcxmTAodqp6
7bhUSV5lgSjv/tE+2r2+SdHV3qhh16KqCGHY5YNqsf2i9jfjZPRr0w7KmzE86mYkn1QR+3y0oSn1
g6qiVG6g+IsSzyjkk8Zf4RMyl+Uu8n3c5ZdZqg01TdjrRhoc1bihg/iSzeH2MmEZVplxuRVzOG3U
rKG15VPb6m9YklYn1TT6eM1KkZ7VJLB7FW4j8b4mQ3E2BgJxk4FzpdUOBGOR5efuaX5oURFtbdeK
joSVjSdjRt5VjRg98ZXolv4sdL89tI4YtmGHV7BepQdR1Y6FyYsZnpsOvn8fOCdUSZBwxUtg49iL
SBXWhBtkYNsDcUv/3eXhktSe/RYnRnoawKCt69D1361YcCvU25RTduW8OSH2J4Ufr7sKxLxh+NlB
FJZxAp+W7NI0He6rrqtvUBvVn4jWu2tbiPStaRIDfZkCXXp3+qxhCPFNyPRQZ5bFs82fdkk4h/BK
KPqYm3NQTianG6Lxboiwfj59hE7ur7s5mG+bTHqvSe7exPVMO/orO2NGN9UprfGjNIlKS2RdQyIR
uJBbpECW6VMFLCyux/q+r+f2MYyHL2p67ZvupnCQZTfJXmdJcUew2ToEAVDzvh7l2fK88ibGbffF
aQwHCmuZfBEu7tHqyNMOh0QO7k9EDl4dN6s+kqpq1rowzKdynKKtWnHg6HFZ0UO39awVA+ZTo1u9
NOPoAO03ki9OLO/MzOQQxYolqIrvBhmv6dviPWOZsf/hJhbfx+BaJ6uI7ed4AIYx5N7HYAFl0VAf
ONioSD/rUc4pEoGCudZLDL3KC4ouKu3+ljtHv1YoOlCt/Xoqv4Z+k2BAFfrr1mjNfRRQHWSOWNIw
4JpMvAYMdWfvEg2LcNU7ZpzQYiDZa9VrNZDaPaiFePs5t1pg+hs0i6OveXzDw9/42vRGh2lXoZ+c
ROT3k2aXC1VtfFkQZnVlHlrhTq+c9etjZKbxjQKW/b09WdoVEO3v7TX7hX9rV+O1sW7JSBbOXs/T
aFsERowFvZW+xtLSdn2G/oEXptnrYGr10TUxv1S9lZFrnDsmnkhLbxCYuKmP+d1sLEmcTnxVcA9b
k/lxGJApuKI/VBv5TtLxv9Ef2mjnR9WmACKqQzjkBQTgUM9C6DjAoe3Ony3SyFpqfjQ+d3Zhulie
1B8djtdv7SKgTxAQhbNlaP7DybZ9BapRRQrsqbfP6spcrhD0vx+1OT+qpmt7Vbrdbvg9S3WQEP81
NeycP2aZ8fy9nYW9Nw0jve+LzNtU0H02To3KumpTRQS1YW/WAa5WkHjuRSt7Nrhw/+B52Ws5Z5J/
4e8puIPtgqb3by/j1FphCGmyW4grfzRqeuhuvBm8Q++IRNtIu2r3LUK3qzwQMYabyytkvIJaW61z
mb28gl1Lb1OEBnEnqw8e3dmAaWeM7ffA+lFX6fjVqUtrzcdQ3JNado4xBmFbE7vd+9jIHDzShHej
FQEnS0OWb64uYec0Zr8fl2rptEgvZ357VL2IOUigTPFwmvSkfHP64nOQDu4ZTnf5Zqcc5flVHbuY
Pxs951XFrNcfYPiQN4rt9JxqQfEMc+hetTt+VYHQgDQ846j04Q31Zgrc8g3bd/u2HpJf08MCibEE
FfWz5eb/Oj0C1PLhztVlOiLs9m3kBebaKyzQGFYSrrOAaE9mTZwF/D79JPr3AFGj164V2kOUk0gv
/PRTb8X+kRBPh6dNnX0aObVudU+AluI7WQWaK3bmFOIwZ7XxeexwZx/Rh96LCYskLZrkpotr521O
3J91jjtFkz9CTWaLvZAw4GusUrc6+5Y9npTTrvLjXZr4e8eOw/nLovd3U9vgWTgUaQiEte0Pbd48
pahT6zs4Ad0fVbxj+gNWUU9Nr1fnOGthGIZBsbFsGwXEpSiK/nOOXMphkg3GgVOXFvcGiuPr1PP6
raqqcfrSUUwmScTWKi8LtGO7CawcFJ60ppcxJIqQWuIdB8KGDPnkbEAjLQEFBLfR5M7vRh5qb06X
rzIn695ty9WP4ehrazUrisx+XTjYRKte/X1C3u+dQEtyKnKc1OB4d+ze02IzibA+ikR3N4Q1463M
eYKjMSBdeIycwDz7clkh1C0A5J7ADxElkWT/s1gUB2uRydmw9/ZX3dDyfEejbE30MX31uwxkFl6p
PwoBUi90v6fAEAgbe/OzVWJDO452dGs78NmQikhuNA/OvdNW+BXNhJvJpqOP6HwduAuTGoyQtsQ2
YTeGtXeAu+2eRRI0m2DKzffWdO7VC9lJvM/gQmINx4O01megBlWY3qsrVzTfNS32SAT+rb1puwAD
e9zFC0Kf+1HjwCl1R56kK4aTuurL9NeVNzjarZ4AFWfAtfkfQ3FHHy69vVx0VdyawGRG2izr42If
YGV1SZsNfEF3jZm+q856gYtUyWrK/fxFJb88zf7CVqm8U134B5QbE3+LnepkC5Jf1mqSQDsWI+nk
ODOjB0zsnA1GTUCbEtjsqi1croi732i6SboYl8JLexOaYi/J3q7UiOuEPEFaKvDGBpTmX4skBW/F
TxD5WV5GtatZmfTtTZBhR646/lidF7Tvk1SvHzlK9K+i9O+SSYIEWWq+UbxqehKcVc0T1fewWDQ5
pkK+eji64zVZzydnqdbgmVeN7Q9AJ5ipI1qzNqNAHnsxy9dMxtO6wCfvoOYS8cZaMrXnvZo76tyw
pyG2d5f3YKAwEkpcE9RcnyTXtrf0fKt6hyx0gD4u/noNFpxt4WKhKIf6LXTT/ayb3mfX1txNDvgB
8lBcv8AffLi0o8qxyTjPn/Sx7J582/yi2tU6ySRQ5wy6+cEt4V7LbvY/j71tcLft2vs4yYKzazou
YQgDDcGuGDdixFay8ePhARbm8KAt9PyWx+SsB0DOfrc7phNvSFw67NAYoToix8CsokSBZWmKal0L
EHad7kvMSm5VW2Fn6Yo7prNpDl0K+NtgF3/TBOZ0yEhsvgzV/Ni1Az5BHbHAyRPyxfUgI+IQcBqW
2qUpRs2kRXNW1VL4aniZ58Otqk5hWt5EeTxtwwwMot/37rZUzB09DvtVvVxiHr+1WxkvWxja+oXd
Y4DrrTddGgPCWXC4xpztimA+lrWnfXTcUp2CHTlH6z0io/x1gYj86Ipgj4la9cpDQtyiELs47NKO
RtC3Cdcb3Xh2hrKKN9ND3DTGbcI2+9aCJ+P3RMhNbtorZxjbp1Irg308peNuTPPppTDHb4T+3W+p
y30EvYRPVW3nWx/kxZFgevKABC5yMm7mfvPLJ1cf+6+dicWvF7r5OTAABQgB6lXzCvsWbQSxCtn3
cJujqoowG+zbJTAD3H9p/OMyUK1W3xRb8sNoPi79nWNk62A5arK9X2NIEJ6IX9v+ZvD0ZJNomrfp
i8474+Ddc+ZJ+bXEdbOXluWBr6EjcgSAUemMkBS5We9VIxkt/9LtxDFkk8CVqxGlrk1voHeiW+78
hHeus1uMpbDwmrqCu/H4A3OXFpuGdH6KAg6ciKycVU1NIHuob8blqKprdV+wse3XTS7aBzUk5Bl2
mCvDXVmoAT85SxGZiG9EZRYcVNWSUX6O9T2M5wco94T12zcH9YVoBXH+Sectf8RRlmGXlFTPOtyV
G73AYqBGleXghXN84LQUnfMgwQ+J2MtzHDXaih9+91k2+a8VTXIgf60o0M3aBXOp32AVau5tI0PT
om3Dd4SYf7Su1T7EMAmwewzeVPNk6YRXijnY+cuo2rN2jpkYL5y2Z0zfTYfvmnaJPu5mBMt9xJlK
vJfFRv0/yU/D6FoceaHTeVUNFzsf/6zibqmtSEK562KaMVoa7PaUahBOt9NyKRcrIFUIo/HwDmFM
jQBKt1KN1zEWyr07py70dVISdlTOwIY57cuORFXKb3LlgNF8nbzcJA80wwOOquhmaDv/rXOXv6Dq
E8ZiwTkakp+XGqDNvWC3t4ntvvo0NUXHrTUsD1GoJRs/DOVWa8BdmwFOXYXkSRUOcsefbPVeInrS
L4FbGwrMJqsz7D8Ron10Ii9bYW02f+lBkvIEK/JHM8ty0qcRbMXfUo3qSgkuXlQZLz0ctNnlhtvr
OJkOxTpxC2td4s039OXwMC1F3vjE0aP6R1+gAaJqqt2KElikzcReFP3ly7Agb5v72nlXo67N3cQG
xzGrYn/taGoCWKkHgFGtpl5P6NIA72qV2Zd6iG5sbg3nXIz4XPVT8lSC5VmbLijUqQXAMMRV89kw
ujdML5MfpUU21Oy56wbGruyNmiOgHR1NX2AqpTk/rCm23oNmiongFOOLOWTjpqwb+0EiAbM1RSru
ehNGiTnYC6FzkJsrXl7GY7/26wCKHgkzMixDLO5Ut4APijPM8ENwQNw1hIOR4qkybOKqx7l38dEx
gHGVWk3sPTMxf8Nokm876Y49eLx3mHlqeEqc5ZBJEa9bMVR77lLILorU3sTLDVcVXZfW8aWeOW3Z
riwBk/w//+N//O//9W38n9GP6oFQSlSV/1H2xUOVlJ34r/90/f/8j/rSfPj+X/9pewa7TfLDgaUH
5v9h7Dx341bWNX0rB+v3cA+LmcDsAww755aVbP0hLFtizplXPw+pdZZsecMewyBYgd0thmLV973B
1IUm0/7t66cA0OG//xL/y2Jm3Lk42j7HgtlNnzI+zRvdQlpRkaqdl5X9SdJVrVuKTPQnkYXnyk7r
3XvfuV7OlXtuVGL3lst10QsZ4llv3uGJEm9JIMfLudgIXTmUmO9wymkFmeBeVDc8zqWucs07aO/g
jd5aVWaWSF5e5oZM6aFWFRm6ZhZCXVobr5pazT97VmDtrDGul3MRrcF0UVpJeOy1PP/cLEFUJ58j
lWRQPIp4MXeSo7Zd2oRCd1oa3KdWeh7rvrwKzc23tpe1jlAz6ONzZVpY0NV89ziXCKmW11JIwyqt
7GhpFUl5zcz26++vy3zeP14XC5lPy9KEYpmm8vN1GXLUUAjN1s81yjlg6rKbfCjbm07K7mdTeDUF
U5SOurGeLebDVn6Ye7GaiFlMsyLwRPqST5yZeaO3osHTJ3oBmlfecMmpD6Nm/08vfYqU/FMle4aG
Kq/cLHIv7B9idCtGl3TBXAIbDBklePDruPmUjhZkXvp4kludQ10jKnL9/ckwzF9uUlNYimKrllCE
pcrTTfzDTaoAehxblorPY1nVa6E1yVpjbrgjjBnfh112sbRQ/ppaCQmWRg+IZ/vhxbdjyZkbcku7
R1vXvYVuHO7bxB5WUV9gs1fWt5iPYlk5xv6ntg7j3VvRn1IHc/5AJiC7aaQQ4xk/buBg/tMy5xgG
9NyjDquy94zDvKdIqnl6P3Y+6v1Df+jM8fP3zj3e690eOCvSgdzvQDkOeTp4BxOmefZW9lVsLDlb
m7nVmLq890Mgz387wp6PeG+OwyQ1FpjOe38YRRRlGiZ+vl1t1RSqrpjT4tlSjZ+vUCWLCj1zyN2t
FBTrLpFt3IPQ/7FsCJWEGViXYo12Dt2yPea1DUm/zerPZqUEBzVu05tAD9MbEeP+GXe2tpvr3jYt
zA/PzzEknfrNdYjbJsQu2mYzF5vBSG+6XLEIosb1epi/3HVzkrpZ0a6ghLjIYEBTjjQ1rZ2+lNBl
ViN2CxD1hEitahGZIj/acQ4P5ofdGsHhbTi6V1euQLuHKWe8i/Utz6ZxHPsi2vSdGlyyMFZWwEa7
m5AnYokRY3TntYSoWKW7D1LeQTHrR+lL7PvPkgz4XFKsI3rT4x1crE+lJurtCDCKMGcTXRVindd5
D67Mdz4AZcZ/qrIakcOwTh40e+yttwPywoOZmYALfT++bqEVuoThAomnMZsE30YjK6KvhFUgJpuI
LHlyYS40vcPnV9Gh/U57kTki1T7vVmNgv1XORYDm2r5+1SNyv94CrHY0hQPjlV37QJjnjRdtNWuQ
diQ3IxSspUpdCMvHAgAS/REJfPcYS3V7IN4MAZ7SXG94JXPoH3YBNa9QYx/3730ym0nbci4bivEc
al61cbN6F8i5f+/LTb7Uib0fs1Gzzjb54YU6BbubZDKUjPXPvGKyNdlDbYchN/lRtyFfWRrDG0x/
Rub3rodFnwWVcwLyD61NnLUCbjQ3Ar4NL10J3193x3yhlcngDHKI/dXUWa1t0qxp8ATGuz6Odief
QUv+vUlTDGhY65ob1qmj4lRtIp9DASwP2fb13M8QL/JQ+xezjqzTkGLN3ruG/2R3sD6iQWe50Vb6
1ezRcbMzNXgq2wzikWvF4GM06ZY001lrXfeemEzr2OGeHNFwltxS9lYt3pGkNYGR2UV+USV4A0jS
Yp2djMVhrkvBcqJ1KfILkYr7Lkc7omQF6q1Y4hHYAdu5HRAp9la5zqRNSsFFzMfNh8x7th9CpIn5
a94/a7QQhI95WFaxH3NiQ7BlK210/aXJdHklaoU3N6rxZ1gO2UF3S+NSmYpxGULQdL9/c2jqx3FJ
VRVZaLaQVU3A4NZ+Hpf60k1qrzP1r73rrtTJR0FMGyJvDct+9nTE7Vywaf9TWVi9vyxJj/9QN/du
QIcdokzSUBuZjp7L857fIysvjwnJp1FFWrBu1kS/Y5aQRnQufYa9edP2aYhfxryPrIIsI8RDr7ns
lTasIq89zMfM9W9dgBDdo2floahTCdnJ9BQ+m4rR9e/P0zyd+Gn8Vg1TtS3dsGyhaNY8TfzhDasX
Ie7GkpF/lbQwXZhEhTZZkeMtCpDpS6ujYIeu3UNmWc2BeDL6BVO9FaKUKOf6eIlHyb16uva9y40B
n1rWL0wnqr2u9PJjWOTOXO+7arAlGpqv56JIsQgFwXFH1E49an5fvn1sIXIm5LWcnEfdT9axIjqM
F+JgrViexdgbmY8d8kbRBIr9UJ94Cy1vsidviKxVhzHQLkZ38TGQszeAcYhW6Vs9bubNY0w8eQb6
fuifUj8Dhu1ACtFxOASlld1Oecllngbaei5KQ51dYKVuI+JdOcLLCgxvv812YZPltxhkk2Gpq5dh
kMTq91fL+mU+xLvWJBGmc710hTTGz3d1WVSqRRbT/9r6DU7QInscjcq9CZPCPHdZ2Tm13nRf+sYH
P+DZBmxlS9yjkbMup3q97eON1SjBRteSelX5IF1U8CUHMW0sMmuHuTjvzXW+rpCrMc19qETplfkO
ki4yj02BF/IVsUDsYnsGl66Q86Mrhu6YY5ZxXw/6xS/D8YIoUXZvK/oL+Y76NJf8KUhZ5351mItJ
E3SL0ja7XTkdWXgs1bxRNTdzawBufKUmZbX2bCXZ+xPkDAxkc2wnPpExacc3i7rqqiOoPaCWc83c
9t6r6BRkxC1WC2mF0lQTdt8Z9I0pv5coBvkxYpufeI/l2yisCKbEMiGMSKarGrVT16r2tqYLObOy
B/NkIuU2OrqWmaes1M5lpg+7YmqYW+d6URvmHy78fGF/fEwVYpS6kE1V1lisiY8T4Q4p6razPfVp
ULxymRk5iFpd6t42ETc8aiT2Q1aGxpolRXgyCsu4SUaEd00EFucSefD4orcacFCWwJOpVLvKXC1w
0gpczdAhZTZv0IpKz5bJ2O/VmsRkFM9xC9UpQi39uWVKvPv9Tf3LUK3oqsztrMowYVVVFR+mkJGm
F5YqQvFkCvexgtR8qhllftj0Hep88B0FE7nRdBLEpU+gRrqllrr2tUiUbB2xvMdICQ1SPc3cfWEF
xl4GQrNt43E8uW1frnOsma/QzzqnU4f6kAeCWLyWV1tA16CE4nFluYm708Dv7ee9XA7bt730n73/
1Ppe996PxFr0h1faLw+/otuGYgnNUnV7Wrx/eKUxgRtZsw/lU5gkL2l6ITzvnvowNM7BhOWZ8Tm6
kkRLFI/05XvdvBc1lnIUGGy9HVCgUePMu+E4gYjVYljPHzB3nhtQspmiH+5hIGk9/A31blEYKPzB
R2vF6k5v8O95V+6rSappiFcdMVBwBxBGFQA9cMOU6mLOOiZTnRk04vTWBdTXW1GdunhorjhozQ7I
wFbptaySO8XStf1sNoQTcXr1ZL3e6ojoQsCiOG/mvlkSvfVNwPtbjl74zdaT+nUXKhV0X6sRTtMX
J5Dy1pMvx9jTW4DxiJCYLGL1z1rt2U9GZ9YLmAuoi4jOupYxYqzK1IDYEOHgzE8vIGu8Sz66iG5O
DenAHK92B8zAdT87Nb08hYdoCMf8UQMQ+fvHxJyfg5/GAIM5jQ2w1TQtQIjqx8gAkpWxQMv2yehB
jhdVQPALd4FVKHXmQ6G53VKvKmPrT0WpA8Mtq3V6mlt5dePeS1R4yHX9LmWKOVcPBtgpXm7PqIGa
D40A/2FlmryYG20FGxaXR4XN1GplN37X3eFOVJz1QjdPuhcoiwZl5Wdg7jCq1OHzWOWg/nBN2aWB
l9+VUvk4d2iltHKMZqhvkHuMDr43xqvY7aWvdeDMHTIltZe57Q8HN09tfOJdXv3TR+Ond8c6wLhj
FqNue1XCjWwmXlqJQdjP67i+yBxtZBFWN8O0gf7zd12ZauXNvEEq5ce6ufP7sVLYVm/93uuUEKUk
5hQ/fdbHzy9MUEEsJxWy57emKZ99OCFfYhV7oajo011WSebnLkQ3vjK/tDUcuriVS9SaXOOLWWAH
DmWRCXwLrgSDEUTOqIdeCTWhSo1rm/ZoXsdQQ2272LU5iT+EQmIeE9XDLhq6fwh9rhy6AxOPzn+w
s/rWUsC+KFn1YEMQOI1abd0CZ1NXnY24W4Ab8e3glS02d/gehUhXLJi4gDDvm8vctx9x8IpLyYW1
Sl9PkAwrszF25ta3TVYvNDscb2IWjke9F+pG+UcoZdY7+SB/8i6ygpH2uMGK+fpeNR/w4fgPxQ8f
18DoWxa6YjjzsbPMyvvnJViO7eUcS6PMrFdtl6lXPRc1CQ6+Vp32+qlubpVzW3nb+32/DM3wtS2T
Y3MnjLsxw93nXS9z79XG0N4aiE2Loz0j5OdWa+o97+W9BziFfhE5olGFBDEyFwNFLYc38yZza8QM
3CBZTGiat7pa18admU5w4alfM23kuoHfEimX90NDs5HOytgsunBQVqgb3WuWPdyY8lgtRNdWm7k4
b/pUNE7XWsmurfPxZq4TCfBgCdLTXJrr88HeZVY+nN6rGj1EP78Jr6mq11c9fXEFqeIqxtGIUOvw
GVuvF/KN3tWWhPapF/65Hsz+s14YKmga1JtwSPmxVxcx0kCtPA9JDi4fxuAiHNSkWMTe2UXa7JMt
S/1t5YVEG0gZbrx27G+VYlCPE//Qstu0ID6JBxQ4F5CC9G0zyYKMwstJRLcK7wh0+Ycblsv5rdwn
zcoQnbKai4MdBTfpUCzm0luPoRALzVOkDYxlQowesQSEvcxyrbqaegiUltlfl26xiTS3umZ01W5u
mDdxB+xzbevqpGXVlc7ce26pTfnkx3nxSdiIZxe13p0i0xJntwGQBIi0eI4RIEuQdXzMkiTdpOgp
bnU5y++x/rqZOzwFimfufbOSAtTo4HXYtXbqLasn9jT0FyiwyRkygPPWQzCTOUiRdnzvMXfz8hQX
NaMGmazJFpPl0iKK4GNN3uv9dM7i8iA8ROT9hGJs1O4uTTt1hVpDgbImAR2zd5NnFQGdIjL67xgV
ASzGUvNTO3rI4yS1sXVDeWDstcy3LjHPnG2Y3wySyjO74pqmybDjfZygWPHYwPTCpK9HALDK/t7Y
U/G9Lk80LuNEtFyDcLMdn1zuZ6z6FrNyQFKa6O7JADHDIjMvvsxreVYMGIf4k5kUyjHvOMtj3qH4
jGrj02hNlCUh9edEJqSnYSaiaCxSQX4v8loUT/CGQB/5dgaXpmm+QM014rR4GgH5b9xqzDdzMVb2
ee8CD+uHYjsOWrWeD0YScpHBc3vsJAl5JzcaVnO9XwXbOhT6fT7K7T7uNH05f4wozbMcEy500w7p
gAbdyVg3NNiCbv9Fw8bYKczZoGgcbjByf5rrhQd2G3z3bGzQf476gz91V2pJ3toY9q3mXrmsX7TK
IOULAvqkGrmEYmfXfxn0GgmAwonwW1t0kaXfG3JjOn1djZ9rr4pwewqGr3rowVsvle9qmG5Jk3iA
MKXXDG5kSEDnUrBi9x3S3OsuS8qXyEtupL5Vb0YvSGFM6/01BTa/gDDhrqNImbR9pcbdDkqdMdfr
/WrlhrFTop94sXUpdR1VwBAsOaXrKPVQyQ+/KL5ss8IqSunkdkI69SY6YJFSHOaq9/p5T+7cjj+K
CeeHBs1XpdXIl23K3sCha4wuVhwg26NJ7v2QqjGIZlu62lnu3bDCsRwVCgeZWOoMr0vPuuLfkKI8
hrLaHdReaBe59vQLfiHRJMu2mqvmTQLQBpuWvtmTiiSC3TBlsGXh33cRgFugLxEokia4R6nDvERt
wXhFo+FG/a2nvmRFENznslIurSHB88ju61M/bXIlRN4hLbeym9Yn2TLZTHtz49yt0NR8oUPiW811
H/oVcY/tpXEHaUccS0UeD52dFBjoVOHd2JMG9wBfvAT4ZtSa+9LqfuC4SE+Rb/XGlQdi7O0gCHzF
OoyFowOVPpgKwrECRlqLYKXabiWtvr4VUZXXjkOFOoxjrjT4dvd1ioFBmfOYhHpS3hcQBVcYg/kb
yzOK+1RFzpJR3cQthqJSaBiJWhmil1MxME1z66MlvZiLVtMWeyaY4VsRRUX7AC8R/NHUORkN+aTk
3vdYuXOjUf4KFPxbCETzS18VruOVunkXl0q1zCzDv4H9l63DrpdPvVT0BPkHeR8PXKTYyJFYwc9n
YchKc4VhG21l/u0MMdRnSHn60isHwSK7/S6E373yaEhlHL+GzOycCGuEhyIY/FWZAxF+tVIlWUZG
zBMgh4Z97Apli80iD0CuGQ9pkar73B2G61Qq6pwz5fnpPSjg2JGEOiJiKif3pqcBifakcj+32iJF
cxFdeyDxtCpt36FyZ4/ruUjWONx0BPRW45Am9+hRaU7SSNHRzir/oijilcGwfQz8JNvm8GxWBsKU
j15mC8J+uYwqC6126x8Vv84+1SkjiO4hbDNVm4VWHmAzzwNq+1ijd7vK+0rezK3cLKjcx2UMPouP
7LplCUzpQUNG72J22g/fCykwWc3HqE2/VrBnNOS2+oTjWAY0ucCyKzKCs4fU4tIqk+oRufRHmEnc
n2G3IONtP1ujC1BrOkiHe7LpfR2r8Okg3wKppWJr/Dj68dtBhtUtrDK3nr0uQaDCDKtP3vRNieL/
+E2A4KrHtPQeDcmTXpKi/eGbYPVuR8lwGEt1UKJTMn5O0c+bMqnXv1/kiZ/D1tzVBHlUXegs8wk+
/ZJOA2+NygOZhu8JwOk93A7jwMiwRK8+RPwpBneLKIzrpOQfHcPzXRTWY6TTFYtMkG79IeJgi5+C
6POvQf8dKp5tC021P2IEeoIJSmv6/nc7mm52E/u4RspeWsufgqNDvRw1GzuxEESY1VuvqhR9a+q6
PzY4Uu8yzdoUsgn+CKn2rSEp/d7Fog+2V2BipFTAXx9hrTSt/5l3jXyuRv8cVabgJmqDU9Io8aZB
8UNfNeGItpBXP0pZ4DpKHt4FTXFbD6O98vIuQTkt1jelrD4GMYKSoQY6XDMi0Okiz1ka2Q2nC7Bj
UxjySnjtLkkqZeHrcrsYPFGiCWYSrpyKpYF7ddWZB48QM/oSiYO3a7OEEPRq14G/0YP6i5KOUDjy
7NPscKp4Yt8F0i0Y5PAhkjlCWPZzkkFKUIdGPvD8a9vUq/M1tpzhRneV8hB6q3JaPzXNK54jl7Zs
ibaX8Wro4KmVbtQcFbmumbvbiEPI+aEumvoU4++2xHerWcCLjJxItoJ1W4krIg0SEbwARdRqGF//
cDf+nNydr/98PxJ30BSiDh8wIhmMLLPQvfR7asr9tcUhCRmvyfen1sxbDFIEJoi65SjT3ZkXmX+j
W+GfIp+/3IOGpciKyvOgqBox7w+/QUhm1ZNeHL+LLP6Gelx9TGUjBsWOR7tug0hLimwB2bw8JYO8
8dLW2/mD6PHYzFlmdZm1DnTlGQGE5tQjygsEbZAOMdiFcEjlZYdAxnHskB/9w6lTfw7Vc+5gOMsk
oCxF2JZsmB+imiJyk57x0/yOlwUy8pH+1W46BRsNARjJ9VBuNw3G0LF+0P0VQN4dJG31KcOeLAtT
kofoHW5aJe/OUps73oTwAgQUOyGePktEE9BVUjREBC1xFxRCXg1+tgWHKi/ryjsIC4yLi1SiUSVL
dFqMXe+N1TIntrjpLGGS84zBcyXokiICNdGJ40dX6tO12cH69An4HwqmqavCdUF8eUF7hC4GG9lL
FVKjSJ82WYirZTg8Y0TD4oPMyyKShmY1eL25znTLX7mszpdV2BZkXQZ77TXq2s/08kbt6gQsQ2yu
evTB1q6mhXuvtuHC6V631VAjI66OHVapYffs5mWxtsOvJCD8qniGvqyfipgXsSQhEywsBEoLYAOO
GQbDanJ+IiRv7zoteG3WuA0gbmHmwaYfdlD98m1e4TQCzkfe4DQt9nD1AsiJ32QV+WCASGrZot+V
1f7OGEmsa8iuo7IZoGTp4yHVeT2KVDgj2oae3tqwv7d227zAR5ESpy1hiAsC79e8WnfuJVLrEmlb
5ud7dzjaSh5t/aITOIhowegwq1voRbwYkFi/qiaWPNBYENLFHQenURtkSICRnob9PIoXIjmg69mu
hlQsve4VUnNyW2WasdXaalzUdYxDgbhCpJ/klMhaZGNd/eE18CHw+HYra8BwTNiNNvD+D4HnRnZt
nkvT/W6Ugb8rmhZnUlOy1xHzprWQg2ZdAuE/G4be4pwq0BENvUMWAzWwQYL0WnvbTsKGZEjuEi7K
75805ZcBwtRMW7dRhxaGYv4CZFOVDu/evoteuqC5sDwRt8JmWV2yklm4jNvLoSnjaw3qegvTfQG0
k8g3tL5FrZuSI6moh1eVyJ56q2GmHpkqk62wvTW7OzuzngdvyO+8TtbOv//Zqv3x3WryeldUw1ZV
y9Z48n5O5RkiqHD1NOMXyQNgN0Ld6DLzvo5DXlzQpNZGr/SOL7nZjthg5HRMv29hNV7N2N6nwtB3
oYI5byvjtVn11aVMd0qHKlfW6HicoIPheMzizLqrTioO42FS4bRmQSa2NAJ4ILPtfdmNsqO61QYJ
om9DgyyAGln9MqzLU5i45SbR7eguacvNPPrUTf/4h1Pwy2SHU6CppmzJhOtkxf4Q0B6TBoRGH4Uv
VqJUKzsyPN4nLunlyrpRgzwiRSiMFTFZjG8QpGr6vTRU+iHpyxVRUoiOnX9Se7k86pi3wqMVn00E
8q8qltQoI7ZSrT2QVER1kqAQOg9u4BRV3C4ktQRjFXrFeUzdp0ZuGNRcRMjIp927xA8PZQPn+fd/
K/fPL9fbIH9nyYrFTWoI48NDVHaJXmGMmb7EOqZrzNi7M1lHG0Hv1jN3AZMeVPqjZeYRs7dH71ar
/Ve3GPG9lBV9HWu2d5o3mR0S5pNrQCV6tzQI64ZNE90wVLm73Kq+IPXcHyVzH1h1sgqk8oxwcw8g
prZggPpnjd921QA2BtxbWyys0M6PJQ0nAl09R+mXwNzxYsPJt0cvAvREaquOnluk1WT1vjAwNXFR
9IlwK0P8nJhB3eKqwms1anBoTUnD5ybvEpDaW9cL/UWDOIlTeekkgC2rB4DsSeoMmiEhnpIAySIQ
eAFekh7rCV3pJTbWtwwUSD7CNyBpLT1IQ1wswy69kGzPzkp/V9djsPUYkB1AkCSPkxT3srCNFyw4
lcWo3jNBIbFTdS+YoB7sokQziNEa0rFjWEZ0iZnUOWMhIdaKsoqTTHx/Qy+RRC7SMzNI+2AZWXDw
wA44NcnJrfDdfo8r7msfNIrD4krs3Uk51lXSFx9pwkMVa6GDOEF/zFEDcQv0L2s4BD1D4VpnmkIo
fu22MiBCy9dPmo60t2hbrCmz4tC3JeDlMH4wtBLtzEnpV7Gwf3ELHKZTcaj8oTpp7WuVY1QVM3tw
gCvtwJR3m8ng4IGAwt4tk3afDc9WLHnH3MbhvfdgD5eGLZxwAKOi1pZ80KcNmVgHJdj86Ln5M1jI
l5J881Zk+hkCqfZJa9BmNGFtdfDfLnhVHfxeT76lTXnSDNjvteVdO/S8rpCyFpVIPqFQkb2aHu9C
45xFofmYitFwhqptDqmsnHtdKLeD8DeDlUfXjhUP2Oqh3jIsJQsWdh1SRT4ZuwwVMyNAQwcaFC/j
HC+OkFf5gZX1cPIaud6Mll1dPXTW/jC/NH+Z45qG0FUdfpOJf+ovmfUWBUzuOq15MZCpWUT+wLQn
If5r2Q1jKFOGi2UV3JDVWkEzHktID2AV6v1LHwHIjRGM35I+0DdxBLE91CE4PwmzMx3guPYuCu2F
jqQz5LHoiBIlQScg9wxx3okYkBMZaYfKjGs4iko61usGaykwG11YCf5GcvUUxelWDf3gE1CEDKFC
vA/AOunrMBOvMzqP6NQGjRR1p/dYAwCTjr4kVRtD2e94izT+av6uLgn0NbE3ZUOQghyUF2SHDvBu
NOmKplXZ3DahIhZje5foUIr6tA9XcgpU0x/Tl96qipXRt/XGc1ukFqdb2C2Dcxu2wykw9Gs95uVy
Hi3/90/o9GpGq3/D6AwPGr/+UPzvuyzh//+Zjvmnz89H/Pcp+Fai3Ppa/7bX5iU7f01eqo+dfvpk
vv3vX7f8Wn/9qbBK66AebpqXcvj0UjVx/T8o+6nn/2/jf73Mn3I35C///uvr9yRIl0FVl8G3+q+/
myZUPkojvCP/gfFPX/B36/QX/Puv/xt/ff6afP31kJevVf3vvyRL+5dlWxoi1hYLNiQq9L/+Cz7C
3GT9C8y/oprgqQ2YnRbzjTQra//ff6n6v2TWuCbLFFUz4KixlKlQR52a5H9h/ANLQDeYvckqEYL/
+ev/5hi8Xbb/zDkQP78DdY2PAfjAz2BBp8jq9Bt+hHOH0Oa0StUkwCq1DaqrD4kB2CglQITIvTVY
1nRboU3Gc0cstCe9xE2Jv84P5+w/UB/+489AOdm0+TWwhz6iqEZRlUM7ttIWXgp+BrFiHWq3eTYr
+Tv8hqVXTB6UFcJ0DajXRS1L4dJXeKP94WdwMX6ATs9nAyUvVdUUBMEMjAd+Phvg/8PKblV3K5d4
cLmxRgxASMpOApbYmruuyz5Hhns1AvtzPJTIwDBxy9Gn5VWTSptKZcrdBWnxhwFRaNq0NM1mxsh0
E04/jGQ6oyLLV0swP5su4w+YwD6q9EKYpbs1W+wrE7nJNlpYXMSUMUpMHeepXuuXme9L+3JUcPge
erHsQwWEZFExiW5bI1uRzTA2buPt2zyzj6KPy6OJjw8qF8eKIMpWt5NrlyEtPvyziXOzXPrEXZc5
r9tV2mU6+AK/v4wEVveBNDy6RZIfkMLvHTWQspM3QTCMTH6RCsvYa9CkPhGuaBZ23+EkWqcOJmTS
zhPpq+3yUtXUSl4UbrgCnrc1i/jkotm+MmTVX7RlRHw9qb63ve3oI6gC/uz0JIfjrZWViMsM31wW
pIR5snVfr0xv77ZdvbFM0CTRAHwz2glrlaEmvagZ49cFhogmkq1DdNXCzj/EUWwT4YRxoBbxcEiV
DrHgFnpc0xiryj7IANtDRYGpImsGAOFwYp1tgWuihBdE4a70kRhuK3jsg4WGFzBlN96RQd2iq1Ev
ouR1KORkh7FvgUaa/VJPF2Si9HTBY6Ibw6avm2Q5ei0ojBAG7sjys6s0lJtUJDVrogKtcDfFALcq
kTynJzTBS/HVTMdrZnvXQlUXoeYqTt8WN+FtGhfPnZkAHiA/QcrKXoK1rC9RNThjHnT0srHX0LG0
UfHqNkH+ewnZYsknZtmMKJUjQ6aWynUEtmamkecIGzNY1TA2igh3beOHJHwBM+b+sNST7p4Qy+ig
kY7CChMb8m/FM3PttWtexWg+eeYoAe5SEY/y3Ue7D2ICHX3GNB8tvL4+m1H8IjSC4XWihk6ZjEjR
qLjbyl3rL1Pzi8hvA5H0k9ZNcAnlZw9oFPpwSxPFM2w5Ix6AXt6oUffS4yit54gJVNVEPEvg5IV5
HK9NCxkBN0WSdhDoVRLruGpJivhe6XNXDP6mL0smDonxjYAjfg6hqBcYhb/GhqItIjG4Dp4oliMM
w11WTZFsROzVqNt5JpaOuX5KXZY4gPyWQVHpDAFKubVjdZ/h3rH0Da3ZSzobTYLr7sy7ctg1+/dN
UvuQmMmIkIqgQdKL5yEA75YwYeBs+hdMTrBs9fJ6P1e1XqmQpJvK86Zu0nthK/EPXeb6aDp+PuL9
2LnuvTjvlXo/Ys+ub5GpS/cp4d1xgZDWo+f6xmquawZgG/OepozkjwYi+D5TyVWN7w8RVi2rwF1z
8NxRdOQQs9I0lnPzvCGN4RMPmbpzyxCV5pQipy+JFB4CB75Vvm3nXoEdWc7YqdrbQeV05PvHjUZj
qUCQpkN/+CWDLPtbF/c/FFQ9RytE+PYL338bS2y8dt6+Z64d5h8/f7w5/7B5t5h/LkNIim584GjA
Th09tF8aVZvk4bg9sT587iJiFYrGw+Pp9bAovQIQtmetya6yzpA3XSe7xNzKZdmXHXJY7R1z6O9J
c2mBpT0YhnJME2Ofdml7A9zoQVOb17rv9vhlEccCSee4uV+vEPBNtupYEWVnNb2TGNhxRvKsc1yW
W1f2PkHmV1Y65jFTDuVTiGtvaKgXN5Lt7VDUN4pn2Zs2RdQjBsze+Fh1VCV8RjsmK+TlBnEH7exD
ND2m6RMTcOKwFmJp4YAipgRjxLXzF8AWsYOD0DZVAQQTJu8XMIPihQ8t3U7Rksja/Cz1rr8nu7PT
2mG8w45h40rVN8KiqxF79FVJlhvNjixieC5u0hHNux4wyTKHhusEao7WoB2iemsOkhMMubccxhh5
PbHDoIZoXSdXQKJtyCP/j70z225bybLtFyEHmkD3ShDsScmSLMt6wZBlG30PBJqvvxNQVsrnVFbl
ve/3haJIECRBNBF7rzVXxtwzJai0iSfHt+McPlI03ykmEBWO3+91f2dFfYmZ3Jh33c/UDq2LFVvV
trGKZKtjIMWeuFy0XKJSLDH7jRPunLbvd/WmHNUODtJkb9wqnrbAE79OFimpRqE3O8kAb8MFrqWr
dW/P4WEA8LLVmTDu4v4nFYRfYp5/oCD7aipN8aBIm0wkxT24KZc67McVIZgqkMyQwBG1T9D0/Ga8
524CWHdlVwOhiqbMg9v1RjEp2dhNr2GZiUvfIh93ozb6GcAWJ2P1NLZLl95MPdmF5UbOQMPmfIHt
ojirpS43JCa22b2jlsVG18iArKrod1zKUw45wGxqsFnVsJtCx6/qu3qMXiD6GVsyHKKjXfen3O59
G6LON6t/KyT8FYj++SbO6McqpUIuuNHspcj3hgbHhWLXDz2vf1njqHtVXBO0OcOvUkiW25bVWSM9
OXPE7Ilyvs0K6oTZbDemjlAQXEHlqUlAkA97gF6TpWEbRzgQh8nUL1Qv9wwxDuqsii079h1iyIkI
OcabzHXRS5Y7iA9nyp0j/fAICk2XKvclo5mjHH/NFFQ2aRDOuySYd2E3vMYlNHARZhOutS9ZnL9z
iB+laX2JUzv37cq8zITgkPdDlxfwdVQ2T5Z5K0EqCtN3xu4hD3o0MY3+1sjqgGs195XKiTaxQ4Ms
ruhKO6mnFvPou9VdMhMZWuOiMXQuUHilU5eIBKkQixU34b0a2Rx784O0jAcs5i9DYBAGAkOWtPdk
RzHNxlx9z8jviHG39eaxPCi0F2kpjg+NJtAJ1ajcCVr/jVWWfUs/j6UBV9hmYi5JsnBy9XWsW1gq
bvUuirTbDHYNgxygwIaw3W2bxo+Dq4cbV0pj2+8L+2oZ1d2YEPrD5QdO+OjSi+uVzXhU8+6k5869
Y9f3LWXRzagIEj3S72MwXJHDPzcppyY3Zz9UEHbTDZmH6X6MQzb05HwJmtY3NZgwjqT4FKNtaUJI
kI7iPtiBw9klwooWhb2PjoSLcDO1W7PUD5UtvyWqNFEU0DNcEOgyypiS17uOkIpNbcQXy8pPdrgN
LRkfonG6oI6g5aSolwJqzDhT4mjmB30GBe3oVKOoqLxWRlpvQJY8J12YbwZhPNnz2YmZ65PuclXV
7GlKrF/OqL5NIx2T4Ctx0Sf6vTeTIW2UlI+hS8pVgFuNxtJPkjqgaRhktcUH90x4tdxauU0Md+hm
NzvLhEpnc8xvGTI78hsnZlPLM+tjH09DPGQsZWF7LasnWjoqAlT9ZV2KIkvjV/3YeROX/5vCIGZP
kb/YdDoBrWGgKbskzbFHFy75y6PYkOg63fTK9Dtdyf2sXqRElpvPW+LFNnFTcTSS3bG1ayqGah2Q
/gqlM3DU3/ZBlvWE6gwMQxQX+B6DY1619tXodPs6aIz0ylkbd7SXQb1kukf/pdkGKh4HTXlCCsI3
XD6JULvZx+6Sc1a12XxSTX3XoDTezHJb9abJdvoddnNxNxolNyM9GCHl2xA10tNTN+OHn6otNe7g
2tuTcZX83jN/UYPyrTuYg5X+S4fcjUNwfFUqYwvqc8MUKbgk3egcUTbdkwBpIbsW1wKASo3u8ubk
aQwCpPqtKNYd7YPxNHfh3aAbBhe9zrjRcsavmWXXH2pCBVqfy6OKhAuVa38aTAprILNv4aiSDamr
Rztv80tFOGbkKC2vtVG7Lz9ilefJDlQMchK9LL2p1SbfgWfqVaY8To3th3lcbhQ0Or2o3WNXVz3d
dIRMI8zUIkhvbRLVB22qf8QEcxkiAHuXDOnJRWwZ9MNEIJEjTpqNziZPf0cWn9FN9wbMD9/J2bOA
Lpe3wUyvmpyWIbj5rS4475tYZjS93pad/d0x+VUy0uaZ+03ypjfqUabqgevSdIqc4i5LNXSFjIVx
nxbBdibihmu/Qi1/mrZ5SzHUnSh6Eul8y5YbVx9+YWUQuxzLXGHNz5k75RuTuIOQyVDHyEXY6eSp
NCkBmcU/3HAcDmRYpRebmm+eqdUx0OefTjnem+4PK96yW4BDXm7kcqOU9qR5692212bNW58ywt7h
IsWMLqpPlajYIMu9JLLKbPP5//qgqBrkuetdEiN5non8P5f/tw+2wt2mxgwJH8G2txCFT1Y71RDq
uBcTb/g//7su0izLrfc+X7u+7PPf9d7nqhwxca7K6pIxGW+0roDzt6l0zjFQVDDFALPQZXDv8+Z/
fMyBX8mg8d+8rubEH1slychirj6WWBfDi1Sr3ueq8zpvP97pY12fbxXr7n8tKaJzHkhxrI1Np0Lr
X1/+x/OhIJbVXx9NHUv+8xOt/6/rgzX92jiooRkqdapXLu8J8IgT9Xo3k+0xC/Wv2awyKoB8FilF
xsDTyL5ZJlqMMtTuBoUmRJdOraczxTsmFIK9AnTEBk5NsK2pEvpoH++jJPxCmB/kHUjQbJse3nxe
0rwuc6LkbKKSu7zd1cCUrzAKmp0SQeZe/5Whll1jJcqZtZpYVaoBYV1rPCeqKZCIM5XOUIv4IhvM
amtZ/SEuGu3okKl2sSH2z2rzCCkXYFdy6GWTXagSZ5cqaiLI6FzDtGgRP7Ty6EBghlTedQyLpgbs
PdfRUNWj3eQe7G4uL0QjfmUiPl8kdLjLes9poKMopcuVdnlCW27Q65ETGEC0reN/LhbO2nwxrKnZ
pZoWbgpjX+MruMzm9zi3MJ5A6qdbwpygTdV6UxnBFoCN5qOj9BrD0k8yC8JLt9xo1C7aJKSnCXlq
Ew0CeNhNKArZU2V+CovaOMNSy7iwsY1YIdN5Li9zOV44m44XM8yfat20OS+zBIl0pEcreO+nNCTE
KLOoA9lVzjQ9o8Iwxs+23lTX2XEyxm5BunFF8U6RXt8FfUX/vYXmFolzPqt0GGV3CGpmhnNmQYJw
k3xvjfFbUI/ljtzFF6hLMXziUr2oEKAv6731xiAs4eKa6kwaFirXxIx31H4Ug58ALKdebtelUNoX
Oyoz2SIbMs81lAYY4dqhaBwCBzX73WU6f7HNpjkhIvKV5b9+2VOYX1CnFBbNzH89FtmUVsYlaX14
qApGvcmci8u6Y633HDmEkFn0ctPTA2fg2KHT6q2Dmc/GxR06Y58mybfZFXq1xYyemtrFXp5an7eG
yoD+T0ABFP5I56vEw0BwRzkfzYoZ5VR2Z0IUQBmYCtIODhJUTLlyWe9lEJyZgMWF7+bVNc4vdhe3
h7g3QbobqIB9NGzf5l4/NdYw+5jPAQilMr1YepZecNd/bwCXipEO3fJoqEwEahk5FR6CMC/2v5Zc
F19vbOecABKk0AmndUq7kwH7Y0tWEtEry48V5aLznGUbdstOv95ofVx6MxYorq0VE0EzOc8R3p31
Bm4mDZg/7ipKMi2z9mLTK/Pz+kS/vITgnP4vC65PrWtbn1//hUSGPiw1tI+3+Xzi813Xxz7/dbsa
r2LPkPfzsc83rUCsnaaePCfEQZsGUt4fH70KLaYAApLf5+f7fMfPj1evnzyTVM4CegHe+szADueC
WNl/Lvf5tp8f5W+fdl3kbx9jXXhdTnbxe9bX1yYJ8n0oMpXrLvA2s0of096+OEPUb/Om67aCLgoo
VPqTdMdeykwot6TRcRNQ+fEZpcdo4WhGuVG6g7c334LSpb85vhNyWnlz6nI00EHeEnSunUhV0S8U
H/Gqz9aBUT0hvvNdmHxrbXWfUbPw9SZ91xnn+o7lupykmOmK0kGgztEJ1x0an2qQYGu20atT7OMy
szfO3GI2H8b5JGJd3eddxR6sa3vRO9+DYlKvVp+9LNk9e6obTEeNMfb4Vz/yIbqN3TIcNF1yVhTt
Ppyn8DoHxWuuTs43Gb1VHfExzajd2SQ7NLIhMU9+KSTn2a6LoUYzefLgLTR+WqTfI4XL8jzMw0XU
FJKG3njvRftOT14cl0qHLxOMdt2Y3Dohv7eBc5+bqrVTSBCN0vacaOh+pXnOcG/O/EY+5/PAD0o4
uRCny3ONjlahkw/3X4VmmEyciXKHBsBYbwMANYz7kVlb1Q76EFMnV6AIcBdYOQxtDsEHvUxNKuhR
7nVhk+5dtTS3FeKVseGhouzIxaTeowkkKoC0Uk9v1R9D3b52qqntBDJTCB/GLq5elgz4x7xN945L
Vg07yXWAk01DO7mXSIV3djPeKai4ANUlGw5lccoO8yhSpmDKpu+s5ovqdn6TxpXfY0k8BFkwnM2F
LxbfKZ3V7uHZn0pXWBhoJmIiAclTgO6rW/eawNe4DOCBnzo3PnWUL4+lTARpZhCXKH6Z0NW0xNOq
0roTPdOlMhcQVdp5J2VlPmjgr4sGXhyZI9dBGbRroAb7pMqNU4aJE0QuKTJ1PPzSi3Dac2P4jLOn
w9gNvU/tLCWuY573Qa4r2MHwdkpSH44MSMiSgR+6IBF8NSetNbEVbRcJWW+okSmwo6Jb7wz9EaQm
VY7eQnrWV0jRp+S3iJz0ThWlu3HYo6i0GRT5hj2Non4HZGfYRRnatB5EGLO+TTJas49rRD/WOQAz
zer+f9P3/6rpa6Ku/qNz+N+avt5bFv8uiYX/S9/341X/7PtqmviHBiOL3pslDNMUdHD/2ffVdPEP
oZqqS7cTDS1Ehn/1fYX+D5VuMNpukKxo0Zbe83/1ffV/mOjSBHolRpQ2bJD/l76v/letGxEjvLeO
ZR3UCC1mCpZ/bShi+SyrGmnJDVMZo7dS3VWLXUQyxd+HVSS/lgK3bC9iZ1vHJkIlMk0hUcYVeQT9
owyQCuRq9h7m5YX+XIQhubjFVrStI9hyenGXq7B9AzG9QshHCEYk/XF0xQGz2ddh8coVCV45t3Os
/yDXN8VfO6XLFxMLPw+xr4pC0vpbp1QUU5W6UU8KkW7k+8FNPL0T77NozEPUhcUFJW20xVeW7AtM
tV7ft86lISmY2DHxq4vm6uyO8m7FOejaIvboycVydGldmxSu6ND09/ZS0nIFZhRtZPzSLHOJwAl+
ynSID1B0H0q7157svGyQNrYQOZNKnmOn6PaEjfzuyojoMCTWiK4YQBb1QDhOAfm2Z2iTduSzjnZr
7yeGyog8tOBswNENFMXBnCqNr5TpHADHTMgwWBUK+rzJUR6tuTIOBUmrBKo28X/Ypn9jvq07i0Au
zSmcPjTt+b8JvkVsR1yCsdxwTex2dAPjnStF74edHT7JUKUFN5Ojt0Ry0gSO90WVvHbl8NNZ8FDg
rnXoK9Uuoz1xJ2VvHLqy6/3CkoSxJJjBGvMxsUhm1sJmw4bWiRdwahxp5kuYdZJJiUVwZSWLMyUZ
PxToAfG9zUjs1eEpLYnniqzkccwisI1ZSroXfGOCxPS8pIKC0KkGa7TloKNiXjoZjIZgq/ayS7Z0
1GGv64P2ZNhsS3e+d5grPk8klkkaQ9vOrKJrqpV3E3UhZMupF09zd4h08yGNnfmQRNC/9A4OdF9f
mKs+MskaTp830o1RqU1J7P1xsvl3aon/fvCCdlNt9nLGLhaq8r8evHRLwkGpsvZWmD/ScC7PDhBr
Nl2iMBvomWYEsNykMK3riLx5nzaRbwWIqPTo3NVNAiPLvPWdUC9xV/gEeO3dbovXR33+3z/n30QL
KmAcVC0IF3TOMdwsevw/RAumCoypQml4U4FXnpKUtqmVm74ZDfG2n2DS/u9v9zcii7m+n6tSEQWa
pLnYdv/6fhX7/1w3UXnbrunvCs0h6gUblOmmr1FDv+EpK/wYfctjzQG1UVG3WS44RVelvNoL9cF+
MCY3fO4MZr/qYHA6s38kdb/Julh5hjpIl6UJqn0ZqOSULIiZcs7BmOg2jToSGv6Djno9V/2h+uAL
LUYLE7kPTaHlavLXL2TbBvbIIidYWxivNsi6M+lYxULbJiIKNrAXWqnq42CSfisr5WJwJqICjno2
seqHGKMyXm2sDBovMibOhm2l3a83qXB/aQWZ3EbMIThBq0bsPodklxcdAIJmp/cNZ3aNb4fiYIBH
CwYqqAeq/Q2Y2lxqJxo72kmNa7FrGzu7IUYHxj6jN6QvEHlRdJpwM960pLcRSGYOM4jOC90ZgbRE
kh9Wg0NiVwrPdMg8raPJV2j4kTSbVr/S0hVdAjGVhvFTwAV128cxWXdOoG2qidy00Mrac1AWKBJE
V/wHIbi5iJ7+tt2RIOroG1xdcCFZjr8/dlzV6s3CJAPoOhGss8RVa4o5fHHM5mUg7e4cyUT3hobk
F9pTP1PNSX4ZubbVk3J4q1MSTJtUWJSwEvWYDorcU1MPHpJJGTfxsizRY0Azpp9ohG9iyQ/WrQQ3
sQNmBWXCHXrH6Z5kvZRuX8aZqLDEm9CCpT35gEqYPIWmdX3UUjSM6umeAetwmdN5iS4iPi4stMdB
T8Vuwr95iJiPeHOtFgfFVOtdIUZB1cpiskAsxTjHNZDfYqGjgWAOmu8yJQUoMyqCqu0v2DPHb2Br
EOH8J2iWDtLo75vYEEjtbSZu+NgWddNfN7HVQLlros64dnlAeKSWaWcXKsxZbUcqU7CN99lsOYf1
ifVmhNKseMqyTKOgPNl9vkYLlPdqrpo/HvpjEdNOtHqzrvxzbbLNCQm16T18rHd9Ggs0b/HHkrOl
KB5OLrFdTAOb9eXK0KDqQXnxxwvXJz7ecv2AEbaPnSvE88djxvoJPt8c3AE/RmD36rGNSAH6d9/p
c+l/rlf7mYfOdPr4DMsr1nt/fNhlE358pvWZjzftq/wu0bYaMTR7c1Ebl8ti6wKBIAHjY8uvz6w3
07r517uCQzatbxHX+L0mEX4EbXhRjOAca7p7gGYElvGKQ5ssa3c0QN5Uwa6TPdQLxrHP0px/gwFO
CQ/5OinDb1CJ2rFPYQOI+bc6dtaWGeFTl0Zv2djNBDCMP6qFApD0MvEG7NwendHeVauvQW/fkpae
atZa4Z4InG86fV0sTfO16FU/brRwjzHwzAW/oo6WyV1SKL6hB8YmCkprQ1IB7dKaYQKI9JuuD7Rq
RuC9XM5D2lFxBmQBYOh2CGK0jV2g4KQRm9ABma8HTUnc4Pg4FJxGKepSUXfskgb2L0Zns0fIO0SG
+CQKBEyDbn1rHf1mxT/rRN5kaifX2FCO/GzdLrWae03qd324AG8T1MhqV6Bos7ppa/cKhQoSVQvX
ifdoKB7IrOaCZMkdh++ryF6dnO6JOUH4i6WDhKsFdi2iCgEYyr4l/DZ2qoSVOV6l0DZN0+pSpjUq
tjgiMExoLzPIU+hppxSkfhi20VkB6bfJSjpJposxx2r8tmj0i1mHNQ+nL2mgbqJWpp6WjT8Ts3rU
RdNvS0t/SMLmimrO2c5u/jBT8NxUbbWvSSHaZ3BriuAJ8UiwDSmslMTHFr18B9q9bZCl7zuNIv1Y
1gapM69pV3kBvdR9t3jnIoKjnbbxRsUqFju6di5VzozalvN2DInuoNT4biPLOnHFPqcoibZ9BIcw
cZqtmWpsh0WZmozvcZ095HZBodrhLFkKg77yuAs1RT1Odt1uYSMkXuEQlx50l7wvsaJK8ziCNaZ8
7dGp7w7IEbi8R/WlNqc9fbPg2NdJwlm9YEt3lHQ1lJUbvSUOZe4TRjc5p+LU/qrVGYVGPaRhS4Uo
g6Go6C2yiplmJrLX0SNe9tjYir7JB2XyZn38bdPvy8ZnYSY/rbLflWMjfVMkwNbL5kL37lSq9NPK
oXZ2NWWHRJc/DDuC3mpmnhI/dFznNzLVLkWdPkp1AwUSwT7d/402TPoGf1WgaGfYIM8jvca7oRJe
FdHTrVp539RWQyCR/Dqr5WNkVICjSssCGoWqx9R7Mk4BB8StNlzt0N3JGpy7G2jUrYonQ1Z77K7h
ti0rAK4ULLYdUhGSDgtz0xHU6iGG+DkLiRG16gafjjapa2gBChvVGwmxJDik0EoozxszEQBKtlcn
C8ADJCbE0JTeI32DGCw8Ddq0KxL7h1TCO05Y2Qmr7fOEhZ6ZHRxi4kVPE8m9PkzUUx7qpidsMKex
FX4RcDg4tBI/Ct5ySyHIk8HGjiTvHbP17qRO1c6BVXOTT3ZCChK4CpUTItC9IvBmXNCb1ukH36RA
17dC9/IeM0hitk81JqYdrUkMPSW6ysVYMBYVYbSQ1CwX0qKG/iRxvw5WmOxIbKWTQtxQp9ff2YeQ
goJBPBhpXiNII3GqHmhy0nX9rjhsPxymqV9Vqb4Ti68676kckp6N+aXxsUJoxJuKR50RKnXuojhI
ArE9XamVbeI6v4YW1y2fsIDLZ5+ZDv0wcU+Uy5aOTQpFwsG5Exuc/azwm7TFnqnY6FUzKUIC7lWc
XMelqogQReUECSK+xMuuTpM4mwXnyYxZ0ZyI5EvmxL7Up/a+VZMtlpBj3yQxPwACIcuqEApDTkbf
5Lqwf1pYJgmSqy59pTAGiVj3WotyYtZ9i9r0OILA2zS2mDfNmJIi1Xe3ybwvaxTXyMQwb1RW6w8z
ytnI+tLNuuMbE5NGuIrnZqpIPXZtMj2R94wZrgsBSsmua+Us7yAq6eccGq7bmY+xmu1Dzode1KTA
RoJ83uhYNosgYwTakfzHvGipOxZ7zXztXXnRe1pQhJU+mbCh7YBfeMaC6sgIqnUAZ76NZ8hHtNrH
bqw9HRL/ThpvHGCSunX8lXwpfOwN6TEgUvYRo2qyDguPJhEK4DTc51myGV1iR6eG7laT8G9jV891
qj5sKlCuBZw7EgzwkLuJhmbWemnqkWyrzq/yed8Heg9QstrVJSSKPsfsjUyIejtq1I2IFTJgEAFh
HZ7IIXAKn6Ci44CXe9sbxqOmZBEFnJIzgK6QK1N2T71iKIxs6PtgsbF3bueivMc9RmHi3k7Gx0TO
h7JEKSODX32R/tL6Fi2iHA8UaXMP6/SLWmjFRotQX8YCtE9cYeFKxv5KhmyzBUlEd7NHB2oW36ym
4iTNTk6tFOFMw6wJWMQxysEiNzCeTnFliPchRsQ4BdqLbirSRyg2nGXoKrcCEKW3LrHerP+mcxHe
qVY0ngNzxpK7vGx5vcaGeUf2uyjlZuWhGzFRQfi192EaAivo1N/rOtphuiqoPr7VXE93Am7saXBt
hTjGrPDmZR2F80XmWffDStJ4W2ImItetbC9ZT+/UcBvlu0Szs67LnoFRE7ntfNGVscTumOX7nhDj
cwLlb4Ot9M1WquannmtnCyPKiyK0ApkS0USUXYarokbjFpds/qpg61oXZdNnmz4NKY9EcmL2NqTH
aCY6pBHsuh9rk9dkarN33VaA7oBGucMl1AHyUuROo9TyNajcF3N5X7VPSXixoxcgCC1O7zAiybQz
r2HKJaMSLjimEFIkqW8/RxtxwtTX/SNDnvPIrNmfCLI/SKlpX9Q+WAINWUwV3wxRiR9Tq6gercTm
Dq+5djLbDuq82ixNXed5XdKcxS3JI/1bHzqjH9sjvVylDW/RNiX3cqu5UnktaNKXtdn8dMKY6BjL
SB7dplH2+kTeqN1ZyhdR6zBvlu8i0L02atH+GOkMEH7nRHe9XbonawrS3aIwYAbvPK0bSMvqey5X
9bfMbA2f44AorrRG3WVD9yuB/LyV5eiti1YWvmNRluZDlRIUby0OuKKP64fMQK25LuIy2sUdF7wp
ZgwIR1PEzTWs9EwQHKIZEJbPgRs9rouGPfbhZCkb1KrjN5VZnnP2u1tj5ApDtV68dZn7zw3pYG4t
5kI+aMHcHhwQ+wdt6IgvKZE3rGsbZO5VveMSNsU6zDa3tj05R5dWrQVgt3GiWZCX74P4Rsyl/ibJ
vt3WslEvZVZ2sOiYVK8LFMq5Qc/8I4k7wjiUJrhIsuVuWBUcL5iM4t0tmV8O2g9QjtVWiKG8TmJA
l1VqxJ8sb5F7I6aHd9XSEiKWO0iult1e6VqDNUgm+wf6vo+P0vRUVzvbvTqYrq5a1bfbHJbC1m6N
7BLIw7oUQz4Te0ZU3cpRMS7rAioNuLdJeVg/D8HpqocNQL2lmegubmsaW9zl7ZuU1P3WDxTN0itL
N7gRo5hcQOm726IznVebH2tdgjpE4zlOXt9x8iTQZdLRiJMI9YpL++Nbmy7hO0w6tbuM6fS5A/Xt
R5zxvkPm+fjabROSH20U0X2IMPacL6emZXJP/GzJomwYxM3uRneD9j4NUWbMmar7k8ii76BOdut3
QfEJqLS0DnGixMwN6vkk48L12Zmml2QU+3U9HapmUGNW+gV1CNIlrrk71MDJiwyL47oeACOLNLEZ
v7S6QvaxM9fYbTm8GB5AN+BXTEO4CjGHxJe5rsRRxy+BQ9HyerJnn2GIeMj/x7fYSd2tqU7xuUZ/
+UBMzPugpOMbB49KPcAK7pyI0T7KVXhEywtUtKzUJc2vmb54pCwmNkGkD69ae15fqJvJ6HfUNU5c
zzPfUKN2ZznF1/XJqiQamdanhWbN6W5jZeYfa03S+QHZfP+UNGAxwDAI4GJwzzBM6pwL3wiDyXe9
GmG7z9T6q06Bb/34qtUNHmUt41qEwXinZbG5WT+mlOMrJIH0sW8N4xQjSfDXx4uoYhLZDd/RRjA6
KZLuAG1Pf55tcVg/YmlMIRDySUNcGBv3sELoCS9f3EodRLB25nyJE0s/y4lz9ccT4N+gMEcvqIXx
nyjNvFddK31RY7FdVylHHDPOHGtoMZrgSzctEUkWkzTFad17IIAkX7S1BqUiNgi1GWDpLd99rKIj
ZZ75uSxM5mcaDI9kdOfvlcrQHsfFPW2OfmOJIPXHqtFPcSLyx95RgOAtHxdML8GI5XCnkmZ7dRT6
AusTbTTf0hC9s5yt6ti5KXPcsU/fOjrUyy/fz4Ppg7E1j1FWhptSD6gR6+XDx9Zpe8J8wopkmTyw
byZhjB9rbbT+K7zr4NHWhgw1XzZ8/ICZcta50L86Yd3vDKNglxlL66vTxExP+ZKKpmjeuov1IYiO
dbebcCu+6skePdT7KLl0h1o6nlDANL7Btb0LoBmWFaqurs+qI3DtV3q81SE3zPpaRiCRtMKQe2uB
gVepZe4cm65xLSVX1R6EpQkS3jbQRqtMVjWh7cFIgGxxscoz8nPukm5+mLpGXEu39VVCpxAw9WCI
5h/WhNRcj/EOGANaDNkOZEeO1rSl/fJqO0Sqt1qMHn9wSAVy3GMM0GyDZ9w4jdI5NAVzwNju7Ktt
MKsORa97EBR9bdblo5KJV8oYGMcc87knYcfTdSkPvdXpu8jmGG3NCnqObHp0rGl9Dmq7+rgJcx3T
APWk5UcrTrYTY4Ba746mmZ96Sb7TWMN3i4P89Pn435dbF15vDC0vTh//9iKC3UOo+LLmdQXr47ME
88hMhdV/Pshp3AVKb9J8FwnGhVak5SklDG8jKhsNfEu5wGmnK+sqvdFSMl+mRAfbmPTjmBlQpHTz
vnS65zh6yelwMSDOM8wbsjq1vahO9XKT9ipjXbKMyZZJh5MWtMNp6GI2rqpsTWcmUYNNtMusN7tT
p6Piat2pbDJkdrjrfdlnpIjhbyUE/c4WvfWxgFy0SGnZ4ZpabtZ76VmlOHUwRv0xzQYPfUl76tRf
paLwhaK4Kk/rzeTWiE9cKFzhoO+Qa/lRn09+XMuXuA3LMzKRVA/wDtktUDizvsttlIJh0+7XzcNR
1vp6OiSbMm2CjaUwYUhqCQmRL0d1tDphuM3VijMHuZanTvxIcX6cFWYqu8KOv2py4dC23ZOaRKOH
oK9CA9GwrbA0z17SaZdYK5Xd+tj6bLEYpND8byMEWNtipEhvNzU0eXvLQCGsOuKUl98tMhIXGwez
OGw3fOM5URCfWXuGY09tysMGmcgRclC/1KHLJPEWpt2zgr3X1wp0naQBtMjPjPZUhlx4ywKOV2D1
wSlIo3RL9cr82D8+1m42XXla3zePNddLRjimkeiOWpAcWlqGh1nrSeTkVEWLRc2YLPf91oLqv01i
QqXM2VY8SyYoPrrmSy+Kfq8uGrGkz8a93toXC20aRpYURBtdaBoilavs5mZ4jgXqlLJ2DmXouicm
i6IzY9jmSH7x28D3kyNFSBlbnumMUBuW3l5VIaDUEn3ytciwTrif3oe2/ZnYKOCdvklprxlkwBTV
vkF0ks11uNXH4Vkuh5C6HDLt4mlb7zV0zijxKwNyQ8QhPlG6MypDg3ho17oG2cVyevteKevoPOsZ
48Okco49L70SoiO9DCDfrqkV5umJKfzEjpNtrMX9PrCbQ9tbuB8CuIm6TKc9XgzXN6TWE4k+J8dw
ls+EUsznLoG5WbSiepinOt3GU2hdTegsu8RQYCEhO/JoQtq7oAyMk+w1g6DmDh/IyNhiMQ3bXBo8
d1IACi/qfgfFDbrQAJ02I+uqjjfq9BSKIbhPkWn6RpZhQVaz+UEpqDLyPmizemq2aZTEJyyXNvWV
eiZ0StMOVQ7VNRLudeoqe2fN/4e981iOmwmz7KtMzB4dABKZABazKW9Y9EbUBkGJv+B9wj79nCr9
3S1RGil6PwshaEKsAgpI8333nhswnLgSO0xXl9m2FekxYYt8uBzyUdz6rWmxnbWvvPMAFqFj++GQ
ni2HQ+k3nI7xNUzjJ9P39JIFWIDivHtWyHXadKTZQEHENev2YKIKPrj9Z0lmz2Ya7dtI2PXBbSVb
cC/ZRWRbWOualT/PdR+j+U25QLbVbAdRXuV6sg//fSgVGoG5AR1k5OWXIMr9RVFOxTJS3vf3P7Q8
AWOfiUVX4X+t4qQ7XA6UnLpD7D77ZT/uWx7Qg9bJTVxkwGfOPs/Lj4r/+qr3E3QYLgHjBg9gNo6w
yUKLxzA+H2AsGWsTAjQJANGWas1tbsUmT2JYrbIuSCgHt2cl6eU+d4lpZDQ0fKTI0hCIxGZzP3jp
dJT5eJXiL8bzELA4cplG68zvvh8u35poWDIUCvzGpHyuyqGE/8WZXA65MOQqKIpzsSsKDqTKBIcq
JIQoLxDMWSbOoGIu8WCZj37DQBgFvIXLwTPdf78K/usr/phYFDW9/DTRw0GDlD5cvnJwKv3w7eUX
ZuWu8kRVu7BW5eFyEH7MvFKD5nTQV0dAoQ+Xw39r4v/7Zx7moEUShc7SqFu0+QKZWwTEaYF+kPxP
oZ66UM20QMUEYZcBJD27B8j+Lpcyr8el4bjjfu7ZSZ4hiBDqsoqkljBf0XWjNOoxttvmQBmaFqi9
AZP37PQzhRrHvMOdJlhLVDBCLBxRemK8CM89WAPl4RZPM41SrtXloFitL0ozxtd2viRdnvoU8UH+
jOe74nI6acMzFLBdNw009l63GeP0zQQofpR9uKona9h153HqMmxh/abwQc2QRkhwS3mtO5vQsnUY
DeNBOs54QOiCdcQfCjxDGBWTJA/3adsu2SIxaOcuj5pdmHDUL9/7OOrCoMv29pAUK5Oq2tKBwJLX
fnXoGoTHImAujmxu9s7GaEWgXrEhKOwRf0B5mM7PymU4uHz14Weh4kZEmEvHlfui06VPWlY0nBBb
JwRgocRPy7S4oldIqrHlYc6JkEETnzNuXZR6dHfZjNml84iCs96YY+LdjMredGxz3+jB5KvcdySF
aXTjeRAM+6E2rrAOWHCwYlLdwPQuchHuFJn1VwIVzyGo2w2I5fqzn9unmBYrOJdmPHq9INvuIZL+
CBVp9q8LNAalMMiTIyRgJQhjYDbyTcx/Vrud8NXdDHU1LZU2ilXgKZsCoa/qdWsPtGmyPqIWa8sr
SwJSTVV0m8M5hg1ok3Ib5SEl5eS8XXHlNYqXAXOwa65HrzZXfTYMd66UbKMsM9hFCgD3bBS3eVNQ
JVbiNvDqYmn7tG7AzJ2F5NUny3dwFZLdtEgS3J8X/beFTmxhwXHdfNd6VyGZuZFnr/o89B+zPnlv
zKA6Xb6jFs8SsGRQyYjAXLa+dF7GwllOhmt97vA1r0kPQ31h5/HL6OAsPf/crXq6CHZk7ZVIm+cm
b7Zlmch7fyhfmym0V34qqCnVQM/tCQGMPcvHypTNi0Off1/FVrbqCBt6Ka1ZrsawoCl0/q2XAp+Q
2DZxIhcbgKYgCTIrMnBaMTe7/dS8uAr5qef7X2qHzC+yatYpLNGtaeqIUs4mzofxXl+nKmlvLgcB
bxnxxOhjnEhRSlSl9aaNBvFALh/DLujYGLDwaGU23Xa029l7ABs2vGcxwSWHPH6ikQJVoYzs2/D8
1URWFB497KCNg0eVVn16aFNnuosIhVja+LqgFk4lUvpec6nbejlmybToExOZG9EoB3IEy2XWTc3e
jKS9a4vsn7zpTGSyVfXs9ym9jbil2ObMxsoWiM48D5Y46wYNUDqNv/Thg5/2u7AS5vPoxYd2TKNl
osL60bXHDPdYT1aYfKCeDDC2NSRvwmUawQSMRq6dkf2NGuZ+Nq5VmsFVSOARLHxNvEedd8fRKoN/
RAoYrW2REq2tttsPTV09NzQ4yAjNbpw5QfRFTrfyMViDI32MI6EfVczQkBTYxjUsjrFrbwrOQrlT
vtOErFxdnnQSM8gKAKKJP0FP/B8+Naa6AkhW1p2E3Zwu31kuoj3DrOncuDWWkJCYYtK4b3bGmDkv
7gixfC7zL4NPnS3ok/C6z8bXeqxwYTo0l4FZgWjzJKHQ58Pcz1cyoY6emw5AA3Z9Sxv0N4mAmb5F
+7TskFYsrKYZVnGgpjsh52rfQ5RcBAK3VolYpAAXfbQD1p5BX4hPNsXKRTSaS7eyoi9ey1IiaBb0
tWHiI7tejW0rDwFZuY+EC99KsqU+Y3822Ft71RUNom6JS1htqlSatD6m6Su2m7U3R/OrT27DGkhv
jvtFdKvKBKploO9+0DlWr66e46/EHa68ylX/GEk9pjiVhxDrY+Ydyoo4D0GBCwFkuMm9KD8Mnenf
dRPoNTm+WIRjPdXSjGkgMhHYkWk/yaD+99vLb+lw0iSVLBVLIG0PamRwHifnE1iYeUtQKZKV87d1
M37qGwvFnT18a7HwXPcR7t7ez24mxABHL8EfIJBNH6TK0xuqlvlSNSG90niibkJ511RfsfGyJs6S
6NEJaATQJZl2oem597NlntswJe4CMQ+PxVbK0Plm6v5LSTP5BQdTv0K8k99kIauk2C+MRQ4/a5tP
aUKzAUhA1SdPTjy+mmmZLHg+vDcbXmLt2fU/gyppzQTkQczljuIPZIk2JTSCFMc1miRKpDINQMiE
7WFylXok0TpcJ6wItoY726sQ7Thg+364iTPrNYvDee/MrT4RurWyiLp7rhjZ88R56pUaHnKe+UI4
+iY2Quz4k2eRVxrjE5ZeuW7MNF91bacPk6Pkser1Q1lnj1Yt9DoR8+eM+Amx8Gz2Na2O71uDUJcG
Tf4unKv+hf/zKW2cEWggD0ZDq3hZu3NAJgf1rcmv2KI5jveC98tbOGS4tkJ9EnT482I/1qZ1I+p2
m4WRuSEVCfk8zA5BKWlHmSleSjWAZO5h/zK/lmtDp3Id2dRlBPnRN3SF2TD2NrCgNNDrsrDdh2Zy
/EVbFupAzi09PVm6BxIawj3Vo5kkWnlKUjN6jUgrIU/Y+BIRMgGiY2TvCqBoNTEif23Hd2cc6MEO
ojpBKS+XRdNbmHK759E4m4zLXF4lXfu5aazmIQur6hCc65vKa+Sb9zoSU7BttbQeBwuKnK9zi+gq
EAeMphkr30I8zbP7lhB9a4CJWijYH6Qf2OHespH8twlo+HamMOeVtQZKQLRXAoR6H2ov29IWYRIz
Q5Bzo6auEJfu9hLD5nTnIAbHOJEIH63pF1f3VSOaDS4je/nvJ6jtDD+6/ahySBuen7ZvbZxsUCMb
WzmA6vDK81UxxUOdxmJvpll1rAL6uJbVrkQvx/toHo1rS/fby3dS9QENVhLaW0hcpYKquKC5tZJu
LN7TuXxvpIUhmE9/HbbxyDbCfRuQxM6LlKXY0i2i+lprGhl1PT+1I8ILy4udV79/KiJc9WrwJgSV
rXESppMfp+mcnlWZxxa337+Hpty6RvcPnYzbIYE3wo6TpUU8j0ejnK6yyEqeIFG5RwP53CIqEp9c
sM6/4amcEH9bZYsfPf9nlPiaksiZd7Spkocs3zdN6x2aSbmH0DQeWhFyF7a4llJlz9dlkWIoZyvW
Qm1azgHmH8w788aOantx2Uy3eaePQWaDBWv9h8wiqqaP49suR/YwKr+9ZohyS5gtA9uq6nyG6J+M
Ux2wwKqHdTI84SzqThQvvOtWuzn7il4+N1G0hUYyA0oBEkvTuFrNdVsCE+D/aln7B/7cU2oOLzGb
qmd7BIwcDMWaBJTq9dx5fIujulg5yaDWUzuxQstpIHA22ckhN2ABqtM/GMOkt7IqvlLhvdFZbN8N
KRAbfPjJqmoxl3Ue6fFyAEmiVXsAKd0+A+U6xGEeLfE+Wdd9W5QLO67HO5Jxv5gVUBu28MMdEvv8
6LC0XwaRFa/Cst3qvjmfefAUihF1ETrWr8F5RWmMO4UAFkSXsyzBy4raXTR933/xmFgUlLE19aIM
eZAV3879uX8fGCvTnrsnA2AY7vSYqQ40iJzLcAmqCndMkSZXshUPjkuXRcXGfGMbwKcGRNi70CfR
JKP3QQu/fcsHmkBdk3+jRkNXzXLzq4Egg4Ot4vvaq+IVANFyJ3FoLgvBgD0rmR2dvJwWEPDdvUFm
3a71YH8GQ4dcbDaGmZghiHRO5Kwqt8xewLNSYqFeX+iUOV9p/4vJZGFGYf5QwTZpgNutnF75N7Et
9LaCX3qcyjg85lYIoKekn2p39LJU/5qXdUjzNs+Oo2ttW18zh8XhJxm6A284QPVtrEqrak9xItbf
M0AvcaB2IgnjNFP6TxZbIU77wowFyKDRN4R3RMxba956tqaAZd3ndWLe8wA34yLVdEYdh42f02Bt
RSqeF1GzNmLCptXcW4wrUbCNKrPfMn8gi+rA6ItaN4Q4MsuXzbQPEeBvWXEE4GvsDHpl1sDwKptj
443Nkb3ytaHQZAV6eBqb7FSnndizNiHt1bEp8yWROLLMYnZrXyNdJ7djJ+ujmRqnLLLTa4/AZ2Y4
h8TrmFk5zUwii7Js6+REplpxsMfAbNwCg7Fgn/EoZ1TDXhr4EEnRPetwE4ODudaeyK6Nerb2Wka3
lx/lqYWcNreXdpVN15VNenhsuo+9qS3kpf5LHzfgY+qXftyOlE7usVRTAFa1vcWmeU4SSdce2YxH
19rpqOSBIX63F00BsZmlTi7PPLXqs1B0fJNSfpaqq++TitEevKL6Ytbgf8owfEgnwLlCY6MJ489J
1/ubWqpip0M9vmh0SUkx+sucOKb9JRc7ldywtD92JCi34GRlSOkvJ2zJCYoHrgZFKbiTR5QwAFq+
6O683RWfoeGGKDWCYDeQXnOI4xTrOeucEq/zkrVM86aRFcP0KJDYufaRZIMZ4wdXIplAT2M8gZ+L
noIGkzu+sGZBSBk0950DV+icmcYegkzfgjxlVcKRkhQwzrWD8HQ5xCPJvrKw4OLDy2sc7T5eDiml
3cluMACes5uIu9jUSZhsY5CAYajwgQ6GeQiiLju1AdOxU6CAscCs7jIdmYc0gOhPnET1mUrVrRbB
J0MaO/biPUsrhoKkY/vqdR5Mls/2xHCXdMR5O8orNy3tHAQpmYFsq8+2MGhh/9D2edTEWlg+O4G+
NhbMUsSFVSDmleGwV4/zR8NPy6NJtTYJkW5rNjQ+6P1D3LWEncCjONoGxJ44NNGQA6DZa0R7hbas
09SyzcS2WrM2MZItIlvJPcm+bRyyOzhV+pT0/lWoxogtZYnIjFyyVwNRi0sCw4uu6vxgUvj2Wx60
tBcHJ41ZXUNeWlPE9O89CAl+Fn5u4W4+d6VbkQReWWhEy+B5HmWxeWaTT4hmnxU3CEzIoreHq2hr
mWV4E0Z1+iSjeNVb5nCq7XM3kJi/myZ03H3tFZ+sJrJu0LEcoazWe4GN8ckFw1yMdUJDpg7X8TSC
0PSS+Ms4HTQ5OJ4dPGIkHx7tOWUbkr7Tx9InA9rRHTvgnP6eH6zGwKC8kJclZp+kPrkDjVezHQTa
rI4WhKndZdG68S4tp2bB4JHttPYbFhgcVEvIhxbjEWdQDp6vSXasgVBFjyPlsxIajTuY8jHS+iYs
nPzNJ6MF8ReClCZ8qMScLfsuLV+LKqSB48p/BG12VfgVC1HJKl7627rwkgM8M+tEmco85bRaTsjx
9GFoDDzr9bqgLPXq9ghrax3FxzIMXjQ14R0dPMp9bN+pOd/GDTamWuSPgba7OwFnEAQ3XXrWobnZ
mG+QB9HbGfSMO8tE3EbXdC/hWiLHzsWzCVhlE08G5f9U2s+2Qi4wTm72MOQWpXqvfY/n7MmtkOn0
XTyzfW0J+aa0saGu11h2cNVavfeQu9WJqLo1RSt5GEuKZFMz7WLJSLeg6MHqjTipjU1V52bszZA9
QfuiiDm4ufwoivBZFxDgdrIqqRkya2Yx5Dum1XSpKyJgemSWV5MtvzqUtJZlZ7zk9UzeTFcPt7ET
jrcWuYobHwsgnZsOERHd5IQQnm02mtkzO75rrEqETsQdNjvfBAeE8HJH911Q+QDvltj1DebiO+3Z
4WnArnWvqWfgaDSe3E5v5lY6G6xpyUYYAtRVFx8ROFf3SvIwFUa5sg1HUtrKaIpMFCcLiqo7z4rA
5gWlvTKy8smeMx6+Ob+tcaasHcdnjCW7W8VxvQvDlAWDdebvTNWOrhhixCYOSG8GJH2Bwl8OMWkL
h7SY85xxqnojV1AdLwej1Ygh8AVScoGChBybMkJZPyD2t+7criTnKs6A24SZIruBfSgCiJhV++g5
d6B/ItXou+R8qPNFbWCnNtwa9iJd1ZVlHaPBTF8tyDDLabL6tZpm66BZrVDqFgkqTiNBc9OFC5GT
KEcv2lpnXi2XzVjZN3EjsiVuP73rDcqG02AM23YiFKyhkoqBp/CgF0bexorrh0653pGStnf0wyhZ
tclcrw1VkpmWtuVVbBTzA9FmznncDa3Y2/b50DwiDWEj32p7aWjIiBA2b5wpmrGfj9VBZog1lNfm
4OSjg1+dVTDFG4Cp8DT1FzHo1N0MMQ9mYD6JvtOnIEV6lda2sTes8B6DtXs9lp16nDTPe4xR7Pu+
Gs7eDJ+KUWxGA6ebz37dz6/jmSonCdPdXL5FIHKlyhmNOCWCBSS96GCPlnNTialGXjo7y0JWn0Sr
xe0wvA+D1d3ObYiVoUQN1FGCPbGXBL3iQt0ZpozdqV+vPNQl0oGDmjhjv0kH4svsuLvlQaOTb5v9
Cu94T7kicLfW+VaNACDT05kPQ1+TzdefG9hx4BzHy2G8puoDcYjWagn1w4XSHHQHldrmdT7EetUM
xXNuD/USobF4VfW8y2ehzhFrHiKpfVkK9e6EIbriLhnvQcRdsTrwd0NsIrcFF/9EO9C/js9yck80
B9mwtvYc37kn1xulNjW9VESHnHJUA8/EDRK0kKICJzeN9Pjt4j2uz5jKuL3OkgFoXBj1e4uCysHt
CMl1bP8e3TSm/DRydpdvEXv1Kxdr7u3sWVdjVaBZ6xtwrx7PijDME2rmck2lVC2x35un0uzNUwbL
a5EnTIkWaMWHsXvNDTu+t922fShZIhuh/Voo03yKFZciNIp/v7r8zOg9aD252LraQD6J6epBZP6J
Mkr/Ok+UuKqpR9hEDhVkLF8twpIhw0KDhBm1o4UYTp8pjD6IoRkfwL8OlNFTDAAKwXI35M2NbO2Y
aNZZLOe2l0+Oh1hzKpX+xCnRGIuT8q3T3lMTAiriUSclY6a+aOrbbsZ+QpuFbbsO1AynfvS+nF2y
duKi0I7CbJ+ZaJ7MAvEO1bjg0WnRTtsA69woG6+Fidksituzc6DM9phsyVQzreCQbjLhDFdJ1hcA
f7rgTcsEbXylPvWJJB1Iq/fBpfJrQac4lTYCLJgVxj0lZGCNMzQLhIsvIc3JYzHzJwZ243ulkSeU
vhHeMX4it0+x8WXIjahR0iqAGxk9XA7GBJAyJGjxYA95vZqBJqyGyo3B4HAgerzd1pF4u1RwI3SW
lhGGoOO6f2yGyH0d3pIqZu1SY+x2CfVX+um9tw4UbWZhGOuSThvyatKW3LhOULNbOWBl/F51kNPU
7XVPPyuFNGE5FLa1q7dmYlB/cgy5VfS+CC8362VKsN2ijny2QHQmd94XPGj+nabAtWwzL9/SDmjX
DGliSZCSOFriKM/l4doZ7O+hJP8fs/83zL5lnsPT/9+c/U1WNvH720+c/e//5z9B++Z/mMLyqEKQ
1afsHzD77n8owSoIo6FtmTDm+dV/YvYtMPtk/dAxMxUUL4XRs/2O2YfRICl1+p5n4ny3lS//R7iF
D1QCx1cCj67DSAfGXZBs8bPdMRxGc/aqsttJ9q2rmvrxjZGUybEFxqpH9tMKd+82zsmGjAPTQqiJ
maNElJFUt041R0e7Y6Gi03bBhoIgCdkUV5IptKamuvC7ot1rqz8BiT+roYp660e99x0G8lMAxP8q
uhxbQKHb//O/P5jO4cg4ng1Z0aYmzgX+iOivax7ifh55gviolm0Xb1ID8r1BL3dRIFhDmWMvOt99
dwnW+8trWz9HgsjvL+57klQECokoS3++fo1I0J7nUm+bOtp4fbmtM5xDDdmemW0BhQ7Cm0oRq5vS
rwzIj/qb4/53r8/Hhpjb5R5zxNnq/oMjGBZmWk2OowlEbW8ZS9OVNVjDsgU5kLuhgTdsDypmRdu9
xVKHxvOHe/13jv8P98/l/ElEMR1ub1vIjzENZH10aSa5+HiXWCc3/X3YUIcVE4t/FIzeQggN6NMj
nqP3AMlj21nAqPZwVeeipb9Jr/DPb+n374joiPPDBQ3+wxXRYxQEotJ6axB9hiZqjDBwO/XVn1/F
OnNIfrBic+LU9y1gKJ7D0t77mNnX0pZq+zrotuNsURegdr0mPTh5rggZTpUOD2ZYBNdzWy49u7d2
HcvVW7dhncKumsBpgYgxG5U6JrHjbf/83j64xC9vjdAOkyREm1vSOV+hH+4JCXVZRBbFlLZ+dwPK
sMqIvpLcscCFAvXbNJcK8sdf7oRfLzsdTnK5JDkQdJzVBxRHEGEe9UTZwUWScsmiLFtWpl+u/3xq
v7vqxJXA2XBNJA3i/PsfTs30Wjux0pRTwzCHdJPTQNDWLjJh1X+5j353FX98qQ/3ETCXsA5l1m29
iUTxLutXYZe8U5msFsJ12sUEhSEmcujPJ3hhT3y8rzzXU/RVMPlj9v/5DKcoVd4w8EDbLshJ9KfF
zs/NI0Go+WaubPbO/g3tie5UVcOjRqi6nuqe9Af6TpXhpqz5pFgPCUnrg7J3aeZieYW70LPOXnkd
VjcWkvhHR4T0CIshY8bfGsyOWyOwT8E09jSbwm+theaPPIrGK6dlmJK/btHPvPIw2+k7qzM+O7WM
d3858/MF/XDm1KgASStqBvYvt63HhsUuNQ9uZmPPtsb4jnY5XumQszKi/k6bDbbE3li7vf9IjhYB
l850OxTkIY40nNaqeEBEXy9MBLaLM9yh8sphJaakXYUxaqyemwX5MtKyZq6XGYxaz513ZBrQADJX
CJ7hF9oObsP2a5wXxjL0BnMXfJpUm7DQ7a4MO3n58ylb1q9zlxQmc9d5sJL8+/CoJj6syFlmelvW
gL87tI9DnfwzlvDu2+FpZuOD2ws3/CDluKP5LhaG/DbRwjF1vKnYMF+F5TvNBePKNF9tqKqrprJe
owB2Jo7KGHK/tVGdJIZNq00oMvfRJ2LdN78khhc95aPuoXEzT9KKp7LMaKb7fKI4C0XX1LhJ/FZD
LeR3TpLfscC988vqSXdXVgovuZhq7MPuydbAwQssruMxmcnhFpFLKM5Q03Xv7+BpPHn9MR1ROZZ5
h2TLeTBN+eTJ7KFJpNz5CgSfKrq17r0AUS6dU/pajWO4m9mFq1za4DnR8TzHSxJMq4WnR+zn4ZNI
aGm5/U2jME/EfbLwpuHrVNnV0qgKdLBhnXPtaOukB9u7hZGpcmPXV6AeTamXg0GtbYiPaQvBfKye
6hhTDq4YsSj77OCYtYaJiUN1ko29yHrj3irx/5b+16iRX0u3uZXOoypRDOe1/AwLh2KC88nN6f4b
/rjPyedYBK5QJLDxR4AcPKmQ7WQiG+IJcgK8GK/wUTbktEXTX+6qXwcuj3WJsBmKWd657ocRZCRO
pZMDzxEV5U2Vj1uvT8mAjcfHYGy8Fb3uZQBI7i/j/29fVTLrQmVyzxPBz+OW33B3+HPKtGs+t2K4
68rsW9eoawz+T42TvqS++vSXp+fXtQ8yDGYCoth84Fof6U9tiEbEyDrWXk6vF0WaM7YlVKp0u27e
pNvPeDSPpmZvW8n59s8v/uuD60nPPi/Pfd8U4mNEY9jJPhn6ktN1y08YXeg8UOlx5pR8GW0fTL1z
jXeD8t9fLvOH1O/zgpMXpuzPOlcIwaX++ToD8DByPXCdHfATPk/YWuQ5sutwGvcpYLicPcNS9lov
Mjw1LYMn1u7sTfXP9Nysv72bX2d93g3dRM+WQJVYEv38blI6mZZCtLgd0UutsHkizapArdNwP0Nj
eDKHFumCa/aL0Clv0JussnMlLY+GR6ANSFoyc/XnT+YjQe5yhVgPW9RkpbCsj0nkNf7jOe7dFmKF
7S0zqnCVcqxNH/fPVTh9wyBDN6Uuaf8pGzVLkL3korwnKt28atGypCPNp13raEDkxrRI2aFTd65I
rdb2SpvhIzL7k6b3ds1SpN8SvxLoID+hPvkWOcGI4Zw//edTuixrfp4aPelDVWJHSK6a/LimDR3D
MIJItFss6Th/Vjrsri1ao+ui75iUrbRc9klcL3vhoHDLRswJrUNLW54f/JzdWmuqN7ob1YJA4bMI
hkoHEH60AP6agtOKLOdsY9KDXaVhIKDreY+g4wHFK+qfowNSsvGv/NHVO1lywqGzDwXT6phlOxC7
JHAC5/zzKTsfODzfP0X/nHnmCofh7ANiiiqXn0/e0JI72C5JP91FiLfdyJh2c21d9Qg4QknYcjTg
COjAYi7K6Buu1hW1qQhPDcFxLM9hbAWjQqdgA2pDgbOgJgwhKSk/5SPKVkr1JX9bbXT2BXrpE8Ri
D8am1a674bz+UWKVo2JZ2GdnuLTxqqo+PXghSihkE5g48YrNbS6huznNMgta+otm+zCU6v3PV+Oy
6vvlBvjhanx4zsjgHpywnNpt2FnpEtpns7Rnq1mUZxxclXr5mnGhWg7wAZQFR8S3ya2Hv/XUJ/rm
z+/lI4Tq30/GY5JmFLJIo/v5mfem3hkm2bVbP3f77UDg+tGx05cuoJ0Kn/+KVo1LugZqVyqJDAiZ
dZMTh3Xj+tXeh/wx88avAvghiM1Av7YFTWk/F3DRDWTK5zVOUiAWddIv0D6CRVyXb9rq+r0PtG0R
1MpbcTEe+bOPjUdc+kxgwjLqKeZZ5I+scy/+ltE0WQaujYJEBhuZq095JZuF51PGE3MwblMMG5Mw
95HNEOUJL8dt6hE/7Xfo6Ezc48EbtfIn1SXM7RVJRbp+6QjLFnVEabAWS6cJ3z0ryQ5/ubZcug8f
M8VfyyFZVyogqh8+ZrAObhokDKeek76FAfHtxmxGtAZY0//5lX4zfxGjLB2fjTJ/1TxP5z9spNqM
QNGmpMZZhcW3pKqXtN12DJ233gBnPqK1CAQWBXzhPP75hX+z5KUWBuPGhjOlXPPjxhnxZFe5gWR4
LiDGYpBadB6E3FS3X23hjosZaL5rwxlSRaoIhTLjdY7Ij76K4S9TMvQq13t3ZAcAuBrVcqLej1Jn
EyiSU/78Vn+zpFGmY0MipeBPFe7DNdJhXIP8N9ttESHFGepj2SZvvZndjoZEmxx/a1FR/W32+s2i
hoqf7Xuo7YRUH2dUH0/iGNOhB23VXZsCJY5hrFw3Xs3KBRofoNlV9E0NX+yoMtzbgbe326JfDT5y
TVE6tyMOmVUU6X4DEVDQopkeYwvruPG3JdCv+zU+SMnU6fK5OOANf76F4k73ku58SwO91CtMLGfK
pRstlImsSEbJtz9/Gr+9Y9kiAZil3Eal7+eXUz6KDiyY7VYUp0HbJ8fhVe0COk+fikXG/bv0Z/Aw
xt9u2DMN8uNDaVEl5XblAyGG/OcXTlorLC2narf5rF+GybmzXHaHAQbYZTQ2RJUUSytk/5mOEY6/
kE5JIttV1Bvsw4MQ/13eqqUw+43ppYcZf/NfpsrflKLoFrpsHk0eZk9+HDWGqZMz1BqeKMN5Y1Tp
zwDXZJOiu2Lf+A8Cbih6jocHgv2aOz1UTnjJ3li7DXR+RrFvYuIS/vnjurAIP142Vsh8UuxuPefj
jazDPrBFYTbbqQM4ZObktRiF3GftnKxGAi+QFvrYKlGfbEL6+CsWjvvKpojYJV5+CxSysGX8IMbx
ny6JhofOCu8i2DvXYXH0SVODNB5dz4w0V7VfY7wMJKR1FprXBfMCfJqT9qC/xH7kn+aKaaLoWcLF
0JzWkfL7l7Y+FRU7hHikwrNvtQb3Jj/NXVbuDZG4z3YdvhMluk57TGnDOR4zs5jWRDODMKtWbc0a
4M8X7Df3t+crpRiMoZO61of7OzK8eJKFAgAfSqJuY1SADuSYoegiVAoSc0F3p4zmWzL8tYj9m7WW
z6zjolawgDh/LGLHiUW5v4E9r8jR3SVm5+xiIwi2oOpSZMA4VQZiJXq65IcMe9ESRaQ8RJP4n++p
2EtJMonP3YhfZoaqgPlUeU69xYN/0zg5ytzUBKQ3FOXSjay30Susa7p2oPrwKfz56v+mkO/x4lRz
2cS41PI/POVg6cMETAUWLXeS0Eyire2VX5IqDK/y8KzFMXziBOZ5n/Thporq6C9P8W9GGd+k5Oco
C/g2LqmfRxlWSoX2I1lDagJfVPl7ESwTj9YtKkJ71Zh/PWO2QuLXkY01pQmNCiitYBz/+TU9FG0d
QkRek8yLLyWZe8uh0up2pGiziTXi8oKAcGus/UdDeqTjdME7lDdor4h6t+EY+LeJ8VbQjl1jMEew
Hsc42QYR3nYkhrRWDa4Qgc1Su+i1MlcYTx4EfEK+oY2Y7f9l6zyW22bCbftEqEIOUwYwU9GSrQnK
QQYasdFIDTz9XZDvqf8MzoRF0bZMiWTjC3uvXVwhOwRvHSMmGLWQ/LLyvZvHeRt0KgeuEcVYj8qn
rqwmtgjkAPBpp+2ttfhWo+QBblSlRyJFnffCdX+NPmEEk62RadIT3VJr/UbgSX8WgXHIxy1B0+Yz
0xwDlwVlZDB5b8R65ifGX8ktEcDZmsY1Hj1zVE/L6o4fJueJxUb7rf/rNOHqLB7999B5GxZrRaU2
W8WSVQ3iNaCDeGomz7hNKhm3sqrpucMsiZ4J0yF4Lp0v2YBSeJmtt662WELPTvQ96fL64CAHJk7M
dR/qqHyjkhkgR6TLXdvmxZMD4pg++qAJKm4StN81hN2y4QpZv+k5fzVVCrsWhWQMUGD+kVG3VXOv
f7qNV3J22ORmLgZWfxNUwEwi3Esugt92JpffZmE91WH5o68EmkLbFbc5GARmwf6PnNEGZsNUwhOq
mmFfSbHQ7+GZFU1NB9aXi9qJQs0YqSrt78WIi6XExrs0kqp+KN97Ix9QCfPV10OAgUNU6m61c8wA
YPB60zcNZg/GJF8Pkf/onVFLHcpaoAVYbxrTHf/d+3osKfSuG1VyEFDy8sLxroweUVqt9/67map0
3MuJmVzoEeEz42/ajHYjbsk0ixtOLWad6dzuSW1sLpiWjGYTGT2RFYH60D6WTOybPcJYYm+/7iGO
KombIbQaeQ6Zno1aHoAM2E3SPnw9wuZvxv6So89aimOjfJR2iff4301bD1tBrXJHK0w6BFbuVY5S
HLuZGIfAlu43jWjliMT+MPX4ElCpIrgtaKnO0di+zbwCcRYE6b60vOTFRQpqzbX1jm2juXQZvYxB
mWxKCUdMWsYzAMsnUGL9rQE0+mgpZseR6A8JAKOdl3rJKwke7TnrOjA765cVJf5tDTYdOn1So1ER
sRgU0yNlgkIlZGyILRoeEVYHZn6BKpk84ajG8oL57AS5Ktla+JXj3PRzoIZj/sSAadxrfIG7ZfYZ
v/voMhxTjJdkgQLar2LPcs7Lg2xkQCiLnbzhToRjS/AVtVV46Hy9vM2YLDd5OgJRNZLlzS6qM0Cy
6AkBonqrPsr1QRcx7EkP0MscGRxa2pdvaRLNL2uMtwqs9lsLoGjXFRh05eKg22qIYJ1piR/8TjhY
s7hH6TrRa2yCsBMIEHtqpHx2CB5vlyAO2uLDKUMPcEnvY/pFMbU07sbtk+aOEDndsl5T4AsyyFEy
+LbOKDc2AfCbzEtXzKtjvZgVsEtjfEQe2+2jhR87GpPo2wgMfmfqMDg4Bf/xKIZyp61J3ozZXi4a
AHVnXyyF64HtefKEPWX4SLX7fRymC7Ts+sFHYXRvOt4njQ20ylBVD3ihQSkssz9Q4ueN7aYeMwhI
vk3qVfuxA7uX1331slTD0xxq/0eVw9/rRqlPhja6755+87ygenOEu3ekweC4zkfyQ9rwx5CdW3v2
P9j/6lirpT92Rlp893wW7evjPiLGfSn7ZTtqjlUnbLpvvgtD1Fb2fBwygTRryd/gZH1wkJQftZPw
14uX3G7UY2gV/luGEDIV1ZseJiSnobhl85t0W+s1VFHzEFb6Wzqo5JsnluKe91AS1q9KFz1x3RGU
U62iyAm+0cFj9vrERWZDxm7yEq03c+8iY84W91KyAt3J3FZHpx763cJw6SgRjH6LEt/dCTh57Nua
mW+M/a0MzF960tW2bfLuZdCZdYtc8ay6sXvp1xtLMz/QTWgj/C7QkI4eY+c6ms5TjT4cs0z+kg99
/iJq8tgmE5O1wo4Q6uA4+dF35OUF/ZrPZ9EueI+4wdFa/azdJy/0hLpxGrj4hO4jADP6cQ9Ebefd
WctVmxoL3yFse9YUk2r3HHj+1SPHYu/1Itvp1Y+dhu388HUPZaEHwqXceouRA4tw2OfprnjUlcwe
/PItalPckaMXMRpLbdAyjnWRNhObAH3RzifI+exbXHujNlqOxCkGa4bCrpDZPZgDZNBWIS8ubGQM
snl0mFB/DgXabVa03ZMtzGLnaDe4tHYoL9UqGe8CpElfF7vG5U+znJRyhq7L/esGvdObVUTmwexU
enWjdh+mln1yk+TnIvqLn+HEzVtYN+NvPwH7VTJn4we4RCT0DVjoYzpq6DABGD+3Ty+WiVoLEX8O
06KCMbEcFW3ExnPF3hijg+PIP6IonosCGvNQznG6iE+ALAclNSi/yd3XncuzoO4bdbdvgvC42AvL
1yS/dln3ju8DjIn6k49Xl+s4DcxW9+4PoCzPpjGTKi+GJ8p5YDZIUoLC5po/esiRqSGNyr2GQ/9u
z/3jMq1bZdDmQbpeddksJS5KEmyYQfGOLP3oLh5JU9nBJe9I22dghxxrxl+CkO+zHf5Zeq03tUO8
WZpQtAZgUlVJOKWJwZFVqNjYaTPug4HEQcjkZ5qh/Gw1yxshB48oL5edBauqUMvJmcunkQyigZap
lNNJ5yQS5cSoOfVy6ISxn0f7UKAo9UpWjsH8Scf5JEnG3M2BcreVdJlAVrPDr42S1ePHkjW1sllc
ULpNV19+K4oWMSnW+NyFAjR0BNJaOId2DrrnfVKZwEvD3yFURMBLFabUsn+qo+QZiXCL7HXGXZRT
mRhmtQ4Zg+3ENK5twocyH8L9skxELkbQbLv6XDn+yG7SeBAaktzixx6JsTtTzfxAjvVRS/POqAR7
Y3ioTXsXQFnYRd3yBwO0wfLPPvUj7y+uSeOK0SanU6kwno32ZhdwZVGENNtWOo8khzkb3PLQ2sly
Ku3v9hDe8bUxfPZ4qxZVKYEo5d2+xWaIMLEG22CpmFUVdmqAEzjQ7Ltn0EfUwEdjfKTE9vocCW7w
afSj3DWh89eoHXOLZtIhfDa6F+PyZHYRHbLl2ZsEJrJrwywo6j494kDFd67hBmCQSDejQEw4Bywt
/OWGgWs46ywDceqkh3ZqrrYlvvWIOjfECZyZBP6tGSVjkNt0Q/UZ5vlfp4MnNC3QUAYqi00wEtxY
8Rq7I3670floLYnAAFqc9+xi6mUZnUaAU6dJ7zQpoTjOMHmHEggELpetzEmQDeOm6OTOnDDIjPiy
F9v/iYoDb05L9J7y8fW1w8hl1/J3Vk4IQzv3Vyd3scaY+rtnGcYhmKYHJUmJFmw+N1Y7XYaG6xLk
rVNlC3VI6hIfrbmcunb4XXMBzOUsnvpZPYw5eJJBkMxdt1JfimnGjLHe64S5U2k0nGCK3BjnuIdp
SfGdku96EQFtLnNGb+WikBtuIAXJLlENhLQ1A7WHk1YDFGJmHEIMASKhLuGQKlQGXQr5Ebnt9uvB
IXfai+xT0BtTeGB3014sQzFRlGa7M6Oivdj0NxJEm7QPgzncvkAsrTvLS+BDVKss7fEpBZyhFYPx
xg23X889q3Qdg9P/zWpAXHLI5hef3p38mQ53FExvjqvU3JUmuW1em7vI+1bZh9LLfhThvSmKo50q
1KhJBUwBpzR2+HZTjQSPDOsvochZLkQ1ZBEjMYZL5gXzsZm9AzET5Ijb06kiEJsl0PoXaALPoSI+
0/E7AxPecJwlspFpSkCwBnZ3+bphLxgHnR3hC/T2uqsAqPeei0StAmtbwi/dtiqsL8Iz3pWRTHG3
fvX1EC34VdRBvicY/SKatr4sVVZfQr18hB7FkjMgLGMQRVqbj4sJuwPxhvn6W267rlmBE/WFp1ef
cDrvgr5yTjnpCSIzyws04PJSrPesKTsA/umPRT18D/FbxHz1/1lAyPP72K2tt7oEjWMqD+vl+od5
SSbov7uTB8/RsYNjW5N0NxdFdvm6F2ULkemErCaTG3cubhdgcYdAtYSHj6p9z2RHovXXl0YWlQDm
CStwoS+gpKDLC5FEGCK/fN3MMDkJWH+Hglj9ezjs3XBT+7kCPypLoF0wCug1EgSAw2CcVVv8smhM
Ma7m4dkZMJAV6Xh3Cox1GYDUVhxCMkTZoZlAjUKua1bA26fsHeNo8YpvZCUwutDB7e3JDbZLaewE
UWC4HQ1utCw2OWkIcWtImw95gWCjC1ScZp/I5hPylSK1LwuCnFV9Agpvxl7i0VwDIp2NaNlOBaAb
l90DtHAOsALS5wAx2Oo5WGcz+jPbPYEWmd4XAAqmqQf0GFkZ8ueVAxRWTL3pR7i7CLfpLl9gIP/r
0Sg1YKUTbPc/uKD1b3mtBe+LHMKNMWMwNXH7D+vjTlaTI/H1r01/CB0EJ+vDXzdf3/7rHsE77hY2
TPjvT//9P/9uv/5ps+K8QM6p7b8Hv/6R/Hq6/307qQJ/B2Ko/F/PTX89+a+/8++ZeDM2XXsJ/j2l
/36ILMn8vdbuO4A7Qc294tsKw8PFpblMp4C4/qNufZG4/vvy697/RedCylHGw1B/+/r3XzdTquxV
O/s/KK8g7bwY4fzD10O4Zpa9AhnW9TWtcpg0m4rcr93Xl//dLDmNdLOAsQHUx13O9OHsRtrbhaVz
bixq8aztvG00tclONS0Rb4Z7Q0Pp7+TidXHRk6CrKyvZSR2EG3PdBep8dreI4/7q3Oq32EQ9In/8
31yI5MbkcF4TpU5OVS+7IB0cFPpWR7pXrW8w60DesOSuKoYzAExJ3pR9uZkQWNnF9Fmaeg0uJdvG
X72j3s4Y2PYK81dI6/KQMeqgz8aa9oOKLdspDvJNWxF001VOjs6VsweGzGen+7sCtIJgBdmnxl2U
YK9pmNjj11yM2FyCjyh49CxSQnT7K9FpCRYXlk5gW3T/Sf+txNlkDKTc5yNpwVUjTplafNCt3kvd
Iy6ql/ZIa/VIFH0sopGM1zRJNjgYD47VX0ugkttwMOctyFCiYZJxU0DGcCaWwKKJdmqsFeEyFX7f
knD3F4w8T8JN7I10oJtF6aND/rmdN39719tjB0s3XD8/x9HCUd3TeIROvxs794ydiq4iZ4ugUVjQ
2DEsYsbCRExRIREco7AdWU0TXitH/tDDw2DWz0nRTgeVhuGOYWT0iBfxF+lyeOnD9o9Mh1ejb2e8
SpPcilpf0jz7SYq9USkSScJVlji4O1th9a5aXMJNHV1ShTZBUBtZ9WQcB/vTrxPrmI3fMuRbzynI
x40UydVAn3Kx5tM8NqiRHPOKtU/ui4j0MzE0YmcSpfwvxcnR91z+afAA7jta4NjyUrJZcKxsweQS
x2mOwSFKVbepCnND9GWztbqWi70qGGtZxR1sdXrskuUTjWNxD1x4nK4KL9WoBTqycXpyEJ6JSr4b
pewuAdGf7DoGqh23bW6lwPA1uhjPC4GftnozeAoXj9EHiIaRNWACoXxxSzdugjw5drb8SXeLQ0nZ
zSEN7PFB+BtzoOSrDdbyciA6u9aBIjHOYbc+gzmxyMdlyknvzghsNVh6WPhm8UpDMx/EyvnJ2cte
kvEJHVNEZUJtgNTg4iv/22iHHTSYDQB6JC4m7uTKOC0I6rcCSNap8mt5rYXkSlRJ6uCCkW2Cvnth
kogqKvsR5LBFsB6JnZMrdYV7t+lW15FbhWorsdruwyn8ri1JksavohnUQ0vmaaJysPz2Hbg4R742
sNeazd20UH+MHtkqXQZhNJ/HKva9Dodk6UUk9rgfUwnas3N9SKKCen9ggUtbQWSzeHdwZMeCEFZy
JGicMLWZ6BRqPEJtGYNL75h+CLkjQ2NijFWDAJHDo2eXap/xTSAe5qeBTFXXxF81iDLcz/AmhpJ8
ndJmLVyAVtqlPiDepOFgLs2fqwZMGmR0GPx26OuY6JfLX5hQP41G/DAa+XeYtHseLJJwqOT9Q+Uj
16oWGadeVPEx4t9DqrL3hpX9zkQSk2WCm7EXAMBFhC1vyrA1EZe2aWvknBjj1ggccUXnFO4kgm0u
nW4Su0rPR9U0ywGENDQne/ojRDM/cQIihBnxiapWQ3Us8jaeJ1DAaqn8k0E3Z6H4JuI8e0j9trlY
IwWYY9pvrlElMWmazqmxBo8SyCAdYUwu7ZBPuxTk40uvnT+Jd2sk7Br2OAYsmXUSnD8ujRVhJwSu
t3jUZoq42a9P0eSQOdmuQcapoomLxkrug+DgOzOyTArlW7veTCsshdEcKXFnMO7uwWgVOQ2yuP27
sTkbeyf6m7QZBRZLiL0ZTaz+iILgmwVtdm1qZCoEi2wD1oEBK0CGg21N21oMlw7h/IWGUu/skP1F
la5RS04tGK5zUq3VpH3wVHoCAllubQGGXRp1uOlTIoWC4OjPtRErjOd9MigCWH66FlkZ0pGCNXlm
7946ctPiEhEWoy0gS1mYxUTqpMhcOa2NOWcwFE1H1xx+zvWSnYJk5HuBYEngPnNdsfc8uocDIvdy
sLFAdpHA+teXF+EUzaYmAdMXafd7qsbfNsk+oqDYqfHskmRSW9SJ82djO6fZdw5zMfvMQmHCEIJ9
ReV8GKlgHy0b9gK9zGZAurmxB1y3XIO+k9nnxrmo35c+v2UJS410qkjoU57B2w2jB5FFx5SpV4zy
Ss2vXcIpW2Y9ZFI3/cGw0dtS3KLdseuNoSFILX6kLuBWImUf6h7bpCKNJY74ng7H40PLr28NnYv0
FMthBQQHPlFSeFjjLv/GyBvzEUHltfMQLWGEshYbemCLEpvfdJ/Au1AxRERuV2uPFZbzOSoNeFuD
fsy6Sz9Dhbb78AEY0zEtweApR/4WRcSbzh2Lmy6670Wbi8PM8CVuhjH2mJrtqZNT4sUQxpHyQvBR
Yd0yly6kAcE/NVMBXCNnZcChvUtTd4knRUhopsHtM6mHdzOIB1gO+84hUGFJ0c/lbcYlluphBAW4
n39g6aieRxZIu7wAPRjUdY05lsiMxkXABtX+qtGIn8a0+DNZqdw6lu9u+Eyw4CmdX2UZ2Qd3Upyx
zLqOllqSfR8A3GWhdmIuM5+8FQXcKcjXvUxORkVmxybUvwwvci7ASqOrjqIUFg3DGbXYLNt0BNMB
3d+dUYAJx6TdWiBZH1uXHjaZ7QcrWrlakB/yxydTaMz5rFePqZdDzwRfBhLK1/YR55Z6dJJn7LMg
ZmAdl3lqP6JRqF/QxhcxCbT9zhp+kMwgX708H246Ez/4uLWvfThQ1ntZvYmSvwSJVt/FMIJbkYbe
muuXKOOqXe/bxdkZGw0enhlDG6TxpCfrL4ydSwi0R0V6N7Ze8L2au3QVATIlCdboyUY/hHjysDf0
9ASMkrwkz4+23U47mPHLg8OveePlbnUqa0rImW90iIwyntvsw9PjCTL6+CT9LL2zM733WlavohyO
jKAs5Gjl397rx60zqDQmw+Vv0T/kiPiv7fSLgUR3K3JsWqRtXKOsjs45UU5bb3DsfS70yQQ4yKfL
xL5hDOMlZ5k1oYA5QFt12G1RdpKNgWt3nFiS0LwQNQAZHF/6LqFM8Xjjnk37twiHvTePDiq81Nq7
IqHBTfoPstzuwDrJKyB1b5tUvT55EBGhI4FcxaxUzEtsyMx/xIZ7cGfHP7G0PY799Oy5HllIuTK5
glhjLBvSvNKKq2viBSe0e9nBMc3oWrbUsFP9XdmZpkKCBVtb0bGS9q+gN51TlDs37TBGcAjo86dB
EbM1jFBACDpxuowmPnSvlU4/sdYxEA2CiWy6xd+XNZnjZuOfYFjUMSG8BNsPPhTBFGZCkswl8wSN
f7uJA5JGNuxR8oeRUxcAvvckhOdtzKQKNpXM3diumYgYrMAQmsx7X7jO1py6lZZaJsSuUd1kpQ1Y
ATSkw0kxKT92GFXtPBDSJ1V488ZP5restbyLg2NhU9lImTNdRTEhbuVWd0K+WCX4SJ+RcoO65SB9
7OksqsQmRe/4EDEe39htR9AeizfSuE6cSBrpB/l6nRqz5xDSnImsuvPIRHWT8TQ6TIY7hyizWVD0
Tbnc2XTZW+kKqoWQy6hZucbedoebBeglrobW3Kz952WhnUXumrAk8MSHzYj15IbRB+kG400RQpvl
5IdozCLlEFIn+WZFcQE+ypF0d3S06mgi1nZ0W1+n+YxwmsYv70CRZp46OEIcEGGiOPf1KSkU7s8u
mOOpJpJqKh7zvA3uqvW3iE/0N7gwSa6Md4usnTJQT/ncJrHh6N8zteK1xuS9DteuYZ5ANEWOc+CF
SY7KfU8aL4HzlBgf/vQnCWr/3cp/y7lK9pGn56sbjuFJ1bjOkTBzUS+yW1bjgLHc+ltV6+6W9IX1
PE6vpJhhgECWcMvysLhXPScJo/xDgeDkqcoGxkOl8G9jefdWaGYaopoOq7Sjsu36JzLYkr9zqQKQ
5XjCRw/xqu+gGg2B5JbkvDD+BYEZADe4eusNHOs+VsESbCgbo3tkPrH2ulazeUwVNA21LK8y6/Mr
K4r5WZH0ZywGvcaQs37yIEx2C8DG9Yax3RFE6adsHJZ3ZhkgQiVakNodM1A6vy5Ah25cD8ZndzTP
mZ19TIyJmVqPbGgyVGmBEXW3ZYAIX2tSClED8Wt16qfGKUjzCoaJ0fDAjn0psZOXaJ9DonBPVAyS
qVyiHm3YuV4coV2EGeLM+4DQ8HjIqvzqZB2Y+HC51AyK98I2HdgwzDxX27/ZeaybWw98z4phK9CN
TCwp21yHV7yjRGikiLeFnD5FO7XsjBZM/rIG4UzD2gjR7casxVZbpRboXjuNSardTNalAHz4UntE
tKKWwrR0nYHZrTk4sfIkjELhUb8nWbTtjSS9Ejj2WGSOgOtILiGl8Ja8ge8s3zlF3FrEGjj0Dgrr
/OCQv7NlP5LHdgkQsh5ytc1mlkGW9wstqnHyMhketCXO6A3U5evGUFO0lZpfjGxE9VTNzd5HePM6
8ok/52M34CIwx/Mswh91kn4amDcfS8dBKlnLE2IqQq0SZ6JkrOV+KaoKuAnM00bZbI5bPz1VfUpG
Y9Wmh2AZ2qMnJ8H4n8ndPGtmr9m64xfsnr24zxO4dhPVYSvC70u33MqhQfbuTOqiAyFZitTfMcb2
vCUisc8M69fsmtS/czmde3riQ26F7S73qyd4dupejUI/JEkD/tCyd0TaQNLnFDrAA4bSDIUP9VD2
PhNrzSFZdnvHQMAHW4lSKCeeTjKRePBSgEZ/22B03qNmQtfnlz8aA3+odnX+g7k6cZu8xSbXP9FY
+5zeGP6mDEhY70CQzKrptbJyRYoKvWAlDoPf+5uQc/SEBYbpwKHoR3HEY/9aZ2RDJZHtENQK9s7r
Qz8WRT+c8qJFuhKZ7X24mFXwGQ7QgLI28Xa2N7+6fkVYIMFEEC4QK9iIkMEt8Ir2PX1HiE5gQPCG
1KYH3ELwD+va5Y/vosJtWI7TPYIPsztILI0BL0xCpVSYQfq0kXGSlwrDQoBkna6o6AtEOYjwmGst
Nq8+ydSOGupdIayfbbLvLJtK32Dt1xPwUkobmkwESMUFo0x29bCV6EwPZbIcSXIgIVgiei/kbgrh
FYXyQLiM+3cyT/hHNgWTfi8hK8iwrBHct3FszHJflAyubM38x0+Gm6qMH7rSv1ObWUg1pAOE+1lv
5OJap8aYH5YxiG7SKNTVashVRU1VsdBkidpaVlw7tthzvV8/uvW20ARyO/p73tiUKcG57SvOexdM
kt+2XOrJs3cj4nAcyikxE8Mz1RocMg55P7GRXDKSoZZAXyenbd+wza2aPNwUefa9HQDNLsz4aVLR
88iZVk4DclHLfCZ06FAkADZTL7Ys6MOLQcpkUDP8sj1AQUYkCGVsageofFKxDSkJXvH6P8zDzUPo
tN0Go/S0n1iylUXzkzWZf5hTh7EW1K+aKmif2qBnhW+SqwUpTTtD8twyXJo1+9oB98LFGPuMNq9/
bguiQcnEQw4xGO5LX/8MbLc8I4MFbVnN1q7NpHcc1r7eYLA2kuN0nLH3kpaKa8FjFI7nNmeM3lI5
VsF7ZkQh40VZH9o1gK+VsMmqhLglTsMLL5bG16DoTUxCa0f4ZtjvCCJxzYlaFpG4WpOWMEK5W4hY
ztVFlXOqpuoxCvrmWteQCVWn1D0IqDn9Xl85hFeyZxE9lII5iGC2JvLW2+iuf6WCUrxZAcEGWXdy
QjvfwY7ZsvxM92mvosNiVsgpyMltm2BnVKTYDcHyarEpWydSwRkObbVzhwZISsgvbpIz7b9PakGf
WK9tscDVxzDvzn6B6Wb6OUy2tc3zxth2DuO9bO8SXre3W8q3tLF+EThZsuWo/3Q07QfAPMnWaD7r
osuuSOzCOCCzdvLWUZedlkfSyMhJmeBq4SKM3TD5Zdv1Q5J/zW0ZZM82e7Iuw/w78K6OADKfrJqA
ER2xf6mastumvTQunZdTyGIt3C4g2jhnq0/2vDRZEOdj0uW5bo8Mi0IDzqeQ+ub0H8wwtjmFyHsw
neZeBefC6q2tBYF7q8KWrWhWtXsM/OdoATMT5GYszKw4AxTqEfJbe1uMw6mt84EGnaOEOvKpTv5a
gWqeTNebUUOEal9LcL3Q+Cuu53rDzDGioUagGmEbSYkuRiQZnQgL+tGXSlzSfn4i65Z86VZeS5wF
8NIbNoQL/TBQPmRoxBOkDfWAKBkGzYX7OwHev3OLnld58o5NAKnV93S5KcbIOXuh8avESGziaY0Z
OXI9WKFb2uHHc3Xo4x9p+11FQO4uZeX4EM3glQMkXUxo053bJrCOWLYUgILSitiDabYIqDT88pAz
9otH94c5G+Gl1T1ZEWISp8C9NwxZHIMTxzCeUou44YlsuzXQmA9yqd4dclHPGPuag1xMf0u4yl67
Pgt9p5WoSCTnvgsC/eumnLw/ktkasz9AZgwvxIl9EeEC0r1myvlFTWn+LpX75CVmds9mwo6tTNyC
ccq5vo7WnpHQGNdAwCjYXF7gLinpNf2VkSbe86i5L9OgNyVDsFyu67E+fe2Rs1IwlfnZrqtTW8Bk
Ts1UnWrtPTl1QDZQy6G1QNQ786PtioyQlhKdx++ecm1Q4XtSkveQTU5x0IVbbKvI0NQBzrc8qI/V
0P20m654lYyEDqzLUHiMTnuvBvVKUTWfNOnaRJOWbzU10pz1zmmMFFxD3e+ToKBNk1nHiTS52xFk
43YOMdi3ybzJejs7Q09kc6cTesPWw2DeFbQCCy4MK83PLUCDK5K5eBWy72udhk9d1oxbQ0sznufo
I0C4tjUJH964epF7rFvDFnLyEYSjQ5ZnSn4FvVifM34rwCIwaJismEzInbk05i2CtSTZEx4IJtEb
yEnEi9Ho3vyoAEAd0ergL+c1Tp7vZVL6cR4NoPGgym06aTOhyeoEhqE+mtqNziW19GkscZn7skPv
ZJf3bCyhcaYxz4O+3Mif5yao0dvM2T3CMpjl+Cfs1CoPFXtKVlC6Oy3SpVWGeN10ztYz3XznWADz
+7qf4hCL145ckg12kJGRpv+95LNCsg1wSLvLTjUKqodKGvdqVuNp8IvuHqUp6AOZlbeJz2XmaBJL
wU1uW50AQkALlxVk3oPO60pPXIuExNp57O2DInZnq2sTdtl68Icj3WRgEMHV9LZ94tpxFzOlotnK
xybNHxyboS8J2LvSyMcLL2bAW6jnIJfSPMpigJnKlEe1yn8hG8vfZcp+aWpqlGRCfDQWbIZGYf0i
9al+FEG3H5vW/REyaIGC1vGU8Hfs6y8c5Hjsx89e9u5r6wARC/P+tYaMihiIeA7o6OWbV2afje+P
nw0UT9+bI+KI0MN6Bq2wWObraPjOqbN1cQtt9wAKVv7gMlijQYSRXPhNdh4cMrSiYQ7uWYGmJEkB
7OtxgOrXQqBllZ4I+7UT0XNWLbyJTLrzmXynLQbpGcli5dwJK0joSHvvYZTkdWaACBpGeQ/tegOA
scQtq/QjRHab+YDpfltQjW+y6Q2fXLT2uGA1pvJxlo4+dlr+rSRA6JC4Bmi3JoIid9aPU2Sld2VC
c8waeHV0voxugovHnHMXYmZgfJ/lW9uss72RDsGO1to7tZ0SmADwti2Sul+hpc0patHBkUfr9jR1
9mTg402LD8uzHnAnGwe4KRBZFSI3jvuPAGwrFXnTn0QzpSShq2K/2IWPgyrrji5ep5eiWv5K3t8i
HOtXNxqcY0sfvSn4LC/maD5MmuMnDwo0q8uE/1EUza1Sq7DFJZ6HSjS5VEqyZVnEFUNjcbeta0py
NG8+p0JAEj31Zdo8EDZA7NDIuw7HUHcJfRilo1t3d7srT2bbvDjeipnFmXMKlaKg6UFgBlRcX2EM
eo6eGfb35xEErYtFAGpdmrygEX5zp3DamEVbXFo/KZ/sjg98Q3jSLnAEEzKmebcobxj+2Rh09f9j
7zyW42bSdH0rJ3qPP5DwiDhzFuUNvSiS0gYhR3jvcfXzZJZapdZ0T8ec9SyYkQmggGIBSPN9r4kM
DJ3p6iBCD4fcx8K9TzrjsZwUKRgH+D5zbpBebO969FMFfcam7Utjm8lRRMsI3TphDPIObNNIAsvO
lpK4YN89hVqpP/rRqXX2kK2ybynhqbUz6XiRDw9ll2U3GeQCFp6peAOYCIFbNB1csAWx9PxxGG+D
yvI+mUmHT47DoCgI/zA7dMkuheGamGX/pZgwMyeXaZ1y0X5mRaCfjYYxwY/NrQ4d3B3n8tyBJ+eu
0Dml0nxnnMzn0mOuZ4mICIksPBJUSG70jwnj9wM0iEdhxisHjZCTlbSgiBIRYyOKf3lXwzdqbQze
gnDkqaUIMaIjPjGOh6zv98OQimPt28lTADDO0eutS7+4zs1hOTsEMA54M42EZHDf0KAFVr4ZvjQx
Ydcwb4Mb7noBg7EmAG2lxecsYCKCWEf8iN+WsW/Jjr6Q2wam90hkz7HSeyMHcJd3pwpXq5e8l6tn
1AWa4aBBG7q1Qv1jQELzvTRrhkDXfnB6In1Dq3PWwDPvyAo9piOTIa8L5u2MStSm7PO7chli5k8s
0cu00m91Yv2rMO0/dACU+V2L+DWqCe/UHnyxccYLXOrO2qFY20xCh3yocPPMmk0OKpM8lE8nnNjB
Q5M7X7zQQULRGTCgCe+bCMBtnxbTPnBaFm0Bl8Es+9GePe9Mnh4r+mRMiJNkwaHIEP4ZsM15HGGX
jPAO3pyGwGeaxo8CtiGJEsNZ8U7C8giOsP92Tms433HOSZ1gizq2e6eKxBbunRVa+i1qTJtwo5EP
esusujk7GQ+8SAsdvVGUI4c88s7mCLwPC3V3n2lDfovPG9ht2+4/RjzcBHvTF8BUyZ7wIUuqBaX5
qg3Fyh/96utMimiOhX4TJUgfVJ5vnwxzQeC9xHvZbEnVm7n5zQMq9LElhMNswMZ+wUXsUkdb9Wme
Hdwju+DHRDjoKQ6SZVcVABV8Fa8qwJgWFe5rKnzlNG1+483vrqtN08Y0QXYiKoM2uSX6fd1J1gFS
8x/tZUTF1kB5ug0G8yPOkz+bTsV4h1rcvGuyoT/oJbDwrJjy4zzOkAXy8PPcm/HHrHryK798GYwA
s2xzBHORJI/+GGn3CB/sqyh4Jqoz37SmHwHP893HtAiiF6FyEf1UnYagWPvwPp+jbLnpfNslnJLO
z2lJpA2S2bnJAGGwzDHPowslKvSb+m0JSGFBLqhO1gI+rGmIOfig2RAW6H08HlhC24CwCwkvX+xm
2rf56MEvyYo7e4YHiR1Av5qBmm8HhAV3ZHdBVNpteWeU+TuhBm9fGzoIBmM0j8zIeSWYbKymnAR/
MOOkSVTTWusdUupYHBDVF/Z86zDhX1fliJmerYmDL/BwGRaWvFUaGi8zuYeu9/onvtj73DT+ZgEe
su3TaDwUwNBWTZcGN8C+uy1ZTRKsQePcozq899BiHvrgPIRMePO2f+d2EiAMMWeb497cFXkqh2Jh
PrDStR5YVvZQfmzM2W18nKcSe8PX2c7T5zrUmmfmb+FK17II5wjmR2PBGntcugU3ZgJl3ey+9qbe
fwRiyxLXzedHUjviDuvGTZ+6yS0UDpsM5Py5cTpxqwptECR74EASv2AbabJDU/vD3ouXM/cqO4HW
E0+BjZR6nz5WbWCeA/wHUclnWeO45vMiPnS+ZryKb1nb33mTH75EmhHeoyjyOjk+zoa2W8Jvi8b7
vmnH+9xbbmDABv4JyZsE2wbiBrtiZoq6QHwlTVzou7ZuWqVogNnAwqhsoqJu42rw0FvZl8QHezkl
lfkKTioCZPehG1iRJI4Id6U5NLdRW9y71qDds2AABBQNxHiWpDmLUDu1FXce0ZRXZxH9wRpcJBTd
4RMrC3GEOGaeCdmFh2kS+c6f4Mw02VJsfXCgBE5Sy5lYqkbu1giDelPCnYNt1rxERMXXJLu/ZJYR
fVz6B6eLcuwc7HG7tP2Poeqe5kp4m8lC4hulitNQmjbiceHH0K/1c5931sqeNTySy8Lbj4Y1XAiX
/6to+m8UTUlHwC3914KmxPYxUPhe/q5oevnMT0FToRt/6RZaNL5tOsJEevNv/2f80Xb/8TdN6P5f
SP/pKNXYhuTwcqWfkqaW+AvquYOggqlDdCUH8EvS1HT+khqodEouxF+yQP7/RNKUr/GPtFZkQD3P
9WG1eihSIgH9h26DnkcVaiiLdsaAEit38Nansc3qk/2rdtlWTSUacjO4QKDYsq6O+i/7poBlNAYg
9e/75fnU4aoAzQhyn9jWLhz9BwyfcDpox+wxGgANFxkIXqJTaLOQhGeCFJJiUxtjiU5VBSAAdl8O
agqM59dqszoKwaSfR123XY68tlXtWhC/LJkmjJ8GXDIJuP79Mn9cdVSe2NfdqvbHMZdv1mquDspz
ijHj5WTqGHRyXnWmkcyMu2PlQnFqg6I5FcvYnHTLgYowwkogKCm3qsJ12n9op6X9c88SAc/R7PCo
Pq0OzgaRnwQ4Ej59PfB6suuRl8PlZX+7wD/b/ce2sCi9XZs6txHwkt4hrXs9k6qZwKtcvXZ2oMhw
wjXTepGAsp8228mvmtpmwInGHRNrwIsLN2OOs1r81r3cyutd/OOmXn5Ldf+9kBwbtk/VqnMgbiCC
51U4i/KoEX5ABoYMzhajV55U9ZASdCOEISr9cqDapj5y+Zx6pA1ccnfEHe/UczqrbWp3jhx/bUbY
HcmLZKMDBDwmsfLbZ1UV0DdTaXeEucJxl5dDfiPVvJxUNpmOT0K7G60GkG9sOLxMsqqKeBTEOLIv
RYxr1aywxUyN8DSXhYIUqybaFh1um4DyYgGhGKuiqDmoaoflYxnW4VFEYDU7j4Rh6pm8VLLoW2yf
WZ02GxH08cH1ZiClbI9/HaGnSBkUhPwbYypPQYXJLihuFqnXttmUBO6d4hPJkQptfQpUKn/WzEyv
TkIWagfR0tcF/M8WabQKNSjUvSFJHCZbGswHmk7pxdFAHNY9oIWaX+xqQ7eTeHSJ2L5UzfhxAue9
wsOg3qRlxl5lD03Mmaon7aLHGoiJnT84oQ/+2tZv1T9WLD6XUFXP7vFBz/J8JNAZJOvCcI38XnPD
tZskzgF9TF/fXr8+8CR3Y0jYiCOfXfJL5akbeGBVUxUgCX4207y+9VoMFWzpRdy5oKexL7UwTNTl
z4PHD2YWc/uofoWk5xlQNXU1vUenC3jDOhHNdJr9eAIzXIR4oMG/nkYXNJ3VT+MJhR2qNtahiFgV
UkfLcE8e+TJAxYgmI90J7vPyvQSwc34gntDSYHWqvpS6JxbTmT5ojYPapO7Q9V4FaKYO8CdgIBOy
zvKXqi0AOKlmJr/zLNMMTQC5t9UNLPKC8KisqQPXfvGnGhyRheRDXQ57ZV6t9qmaBRSPBE924I43
Jw2w7EnVCFLhv6ycmOtIA7Nn9t+9bmzIP0Yu70mqEURtZFW1iyX5gG5VtQP7W520Aa2+laoGScSI
JTdiOhHLoP6NMhUWRYEzNAlhfhjpPo43GJ7ReNWvHEkqsP3wTZmEz9IpXNWuTW/xqy1o3He1qe/D
T94Ahz8qex4JV8MX2MsAdZrhctuLtDupTVFIkBFl0QPc09fKyujvf/2zHlYe/LO/2hMYMPKLWrW5
/oeXfxOIAE8dSdJT1UHrxAYnTPkHr/+laqr/t7Kq+gRNDt6HpPxnYl4jBwCSQ/7n6t91lWGzrUq1
oayRECXAfABXVp76iXRjbyTp9rfnVT0dMNB8cPHo2ZmtHPAvb7B8jf1e2+eRKfbXTZaV36G9bxNQ
0+iBTYb4axEuWYzaOSQMdVdKrx53tT48KOP3scUM2pLDtmomeslCS7Vt5P6R8xqSra8mBIrzoQrd
w3Feq+thh0dFvIZk52+QwwGJLJ95R9qGQ10o10mO81sjARJqW1DMn90S1KUhbbJV4WQpZIIS33lC
lNbGXGw0XEl5niaApidVcz2czVHMbOD9ux/EOJPaK0jXlPXSnqo8J7/DuNeeyJi3p2GCpOfrU74N
QV7zGkn7cPWAX9pW3QWwB0BHR2A0nKrhVVO3v5E3UhXL7LGxnmH1GUSMyPMSmyTCN1QnU97VDl4n
McME+90y/tNLG+ein9baXeOIbQmDcOuJeOXOuMeoIgzFq42+43opedl12XWqwo2DHOL+37epZrkA
S1qpqjpG7b421TYzkfIvs3NWLYsRGocbeZpLVW397TyXqofsutPR7znzAAS4rW9I8LQngpfNyWhh
8OntY2k4w6bvIctYAqbUgKUEPEFfByqXp3iT8ZxlcioJEoSJkSjoNSy58VJV++lU7oN8gXWSNc6q
kOPJKAeZRvGdVFVtVEUld6uaxqyZQUOymq6fUc3h0ext0CzyJGqX2qqasyPHrNRgtVmRfmRqItux
PMn1TFGQQIKI7WKUExTS+3J3qeYzqoq/DYOx3JjImmqmiqJ1bf/T3Vj5ch11pPpQpt6Y6znVx6/N
y+4/rpZcP2MTCN53fXX5Bupzv33Ly4GXc7jAncDpQe9vUgb9EilChumRQU+1A9aiG8T52ss2taOX
e1VNFYvHkKkOVrXrZ1WzX+rolNmoT3CUFboMrKqK2NoCzUGeSrPkcKuql63X81wvxYgI3TeTQYJf
17teXtWuB/92xuu5/viKf3zketwU01N48cGQL6uQr60qll+1P5omHnVrBngbMiEHG3IYq+Vs41oQ
Mmq2gT1/V5v0PmZ4x1bp90P+aKoD/+W2sozSDZ5c+kodRyqOE14vpz53uco/3d8D21vXDoj/yzf+
9Y+q7662taqTUtXrMWo3LhB0X5eN8l+9HmOjDHcc6oNfjeZhRKFV/YKqUD8eMtTccuJR+U5LnQ9V
VbSrIesH4ihykpcPw20U5kDe5SwNYEF5ctWUT7WvxWVjU4gAtYYa5c8/DjLlJy+nVCdRbfXxy0bV
1meoPQIE5eiRQkT8lsjfqEMPHvEK6zIkyXXN7rZ1E5crD5mirWU32M7XlQsU0dRsJrdy2JusZUQh
o924cI4OMJqSTS8aqQPKu4RXWXXq1VxyUTPtKOL/J+cDQwp7vy2RTuvkL7qFHxu1qM7xD5c1C0Xf
PUv9QyRHH8LUqBmoWRUQaoT/TKMhfokj5lo7A6JCBUBN8aaYtX9UQO1ZxXL8DmWhNjoayjOD0VpI
qIonI/KbXaaHOJnHkXfC23jeoyKF/5wsequsjjEISpBe3SmRqxZVy5GeSNAU2ONsop9wStNPRHOX
U9uYYhuW9lcLMvdpkOuga6G2OcwQyBabM781Ssnagu0uWWSNgWKJ1pkGfUjUydvSeB48PDkce3Ik
VkW72AN2Wa84jvJvqV/ClvMq9cOomirUjqyCiI6eQSFpkuPpUhhZdABQugtU39ipnnmR4YdR9s+J
qqqtekGuy0pImY7RcPId4bPWiPl/Qwz5/jxYyN5afUztUTWbODFszFPZdACvfhVYfv7eVDvUtrgW
GHFKiihuR6DW/HkAZmwRSgemtVbbrjtUbZI/lQ9rAYQls3l1f1XtWiCx8/Oeq22q2QkZ9Lm2L7Wl
f4wW0inpZbUgT6h2qAdGfS4O3bvOQUx6kaNlL0dX5oawj381NTVERmqx18r9tZAD7/VQMoMWWqYA
bn47KDPjfRzjpz2wVPUXXKcPSCQOJ89FeMvHhITJkQBglTrgYVlgRAAc3RIrw6q/UUVf471DKP7g
6lPLoCCYdKiiz4lDrSzL2wx6X1068Bq/sr93V7Kfy8Flbys8GVd94c2nzKw3WEOOkMVZoglZXJv9
YqEzdm2rmjpGHa2aVaBnBxWC/N9g7b8L1qJv/98Ha4vix7cu/tZ3/xCvVR/7Ga91xV8QanXhuIYp
9VOluPTPeK1r/oVou6vrJuarwvWlz9Tf47UEeW1bOVNYhosGN4KI7cWCytL/8pGqxFHMtl0hBVn/
J/Faz/0jXmt5MFB9QzfgEbq2/l+EZG1m2r5TxsOhyfQDSHXyHWF9Y8US3c5snVRr99Zp72ljPnlw
flZVuXTAMzEaThO8X1Cys5h1tvh1esVrhROo3nnPwBjSUwjM6TzU71Of3Qwepi2u5tzFZQZmIMay
TitWLgHM9dzDkvaxkEToJACvVcIJmWWQ1gHKXywfY78HTCCWOxFpj5UPAKgy3S/tlH50feMxE6aU
vR9viUTkK/dBh0Q0Ik1bhZAPwRKHgi/Z5NhyjrvAFF8SUVTrGSdG2BCBtwD8iK1Hf34aMv+5GaGe
L8WzBBBHuCc4dvK1H/371omkuuDN1DEl1pu7VIBVqbp8gVXg6OtqaN6WqHqOgvJpCOpPbYbsKi91
q3dIBAbui2VGD72bvg8NX97BKzIr4/cyBN88lfzMrmM8OpV9bmzBqoXfKQ35zqHbvFnlFtu8nZkb
+yBot8lY3ElFB13g4WRbd4OfvGVDsA8F8Jh0wTg8LL6bNV5IjXeMdX62oGVZZ/IRuMXVavADIKOI
fbtZumUhDj1Betk63FUrPYCaAguY12u95jtkQwVvKckOulVsQhTcp8jxtpXuHa3J+Ry43beg4XPx
sGAzkGhrsOXnuMjtdRQY7cpRT4oGQdtZPgOt3SRWgwVmhIIihtBHB2dYMG7W4+JmC7fTOMgTJ7Cs
0YxVX1v7blWvIe4voNhNpj2T95r0wL1bmAuI9yBMGRKgIUK3zpM1do5w3yr0bW1IDOMwAcVFdi1u
R8jHPihvEmY9+buNYmjpS/iRSATobreHDl8W762JlXOG6Sk+63exy6PD377zEDPs3VaQSndfmw4f
FT8LvwUZcHtwt8+J2xSbOLwNTexiMoQYEW4kjpXgw5qTRbc6tDWEOz+QzvxmNN8Edg1PRhug+uSD
Du0rfYOHUe07wdoOSDrryPCgNH1AGWT0kL03W9hkIGmPQ+Aeo6EgqMjLEvg+1Lto2C61sNaL/l65
0NOBRTzmA+9Mo/vP9RS+QiO5S2Pur+AH0u1H/MlxmEHEt+7gW6RzkG2sHGtPILydB3spQW18DpCk
M7Jv0xCsmQojKFQYT37XNavwiVV/t9Z9XBdKop2eRCJm/o+AMTPOnyrDZOY67zNLf3cCByC4BPGH
dXrMIoIXuW3fTXP6PvnIHBsGvwqk+Vd7hA1SrgIr5U3QX4UMCwf2tBqEVmxwl7dGHhFkCir8zLlX
IXrpq2UM30TZehuwDQOPaeuvwVG/jeRZV9qRzE7B9J1XDG60u/b0fV3lN4HJ4xCbz67fJADY00Mo
ltOSfk2JLqLcvzZqfuueb6GL8N1qoLmMO5Kxz/Ey7UQqHjxYDWvP5aVpBuYAUd6s0hLoqDUxS8+D
M8KKaNZF7He85CsyryiqT76HYHnwVjQRMnzcQtdyn40G3Kxn9Vv2FOBxsLWK6yndZA79qVkEMazI
sV7ZY7b13fbNTbmu49ZYJ/XTHp7RjUfvmTpKJfYBsV5uLN69uzofG/AA+VecTtFH6epjXtGxFC5r
QDgbmdHCAQ5hopETXFU6dgtolD2hspKtk7DuD3mbVGujGqH1NPMgrQt4Z/uqXs0xlrkJnWXZNGB6
/HdjytK11mabNqqnTYC9A6CdYA+06uy1wGC70ITls5yaCBIlWFD8j6KXtqU7St3SWMOquYnhOPL/
lO2mBotCvMnaNbCaGQzSW5MfYmXniMcGZz1GTwts1Qe81LdTp1lrD/k3oja4nCQpirB5sI60otwN
kX03atzBwbLbdRE6YHeKAiXI2fuo9yCm8W4G9L2qb/UcTmTZJ6yjwOmiggG2Xc9ZI5NU2eLKU+zH
oLPWUwqAQ2DFMaReCdLUfyAHu7PMe4D12D8FxY1RBd8IlDPLE8joVcn3vsg+mCN3K7Xfxm7E5thN
lx0SrBiDz9XXKsXEuWjt54HBF+JTxKuXeXhjwB9HUbxVfUnYGo9zkyZQ97snN4s+6E3/feqnj42T
GZgudXQWTvjgpt/VUz75hy5FeADHP5JV+9ECcJO3M5ghgK0xRuBo89DdFlZzrE2PmascsNBLglyo
8UVLrQ2Qr4GUGPjmsE7s+Ks5VPfT3H1x++I9snIQ4P0n4rr1Sojsu67xLubAYNehgViohapBPFjH
oEXnwfNZe2Y6YkuJX5+nNtjbk72v6e3noD9qITy9wHDultG9HUeofwnig3owwFKMgm0fA5F0oZQF
i/5Dd7oXbwmhUmVgZE1oatCeP8U95L0qZDDSBPpYAHOBDDu8y8sgeZFWdqdJEv5SoJDhJvkXfUxf
m0oHGo2Y3sQ4CWSr0vUftgXI0wumz10AxT61shC1+C+WBbJhqG7s8VPUldmmaex2FYgaE8mpI4Xq
0Nn4qXP0yeQyxe+KnWjxxs6lbhmITI1FLylu0W37is4HobnndljoKjx8/4LeeBz6Zl33E55ZsoN0
Jidinc5IrJs6mhcD2PpgVYfJskJbEGAztrcr5NbD/Qw5NRN3yD0jFqN3uxyV35UaDnl5pEtW85bJ
2RdZ0NWkiT3Sh4C9Q+15mbs3nLQhMiCnjbgdna1tPZIV2wARi3Y+1iqryLy1u1LO35g2aHb1QRv5
X5BqN1tCGCTDYNLWeoGENOtoLYJOkr7HlXHrti3gZgMV8EV/U0+ObwKR9sB+g6xhpa+h5zAh7Nsz
xKHW5aTbdLGaVaO19+MQvKKlfUCurF6Fd74Lgj63WFzak9ttwANCcByjTQdlYxWB3E5EFW1LHEOa
uPjhjaI+xbaDzpWOS3Fvg4Ieom0EGX7lrjBve8lLpkqpxjTLSUmZQbckKr9yqiHZdcJ64icvDobj
dOfOmH4W9Vx252YcEEycm4Ip09aZBv9k4srhIeh7YAb+KaodRomw27RtribH4wmcldiOZfaKaNGG
FJM825MduV9CmC87D6JBvgoaYuNhS3Fp6y0yvzjgOSujWoJTVGb3SWJNG5LUHzwo9qdqJuWKZE57
Kt1dR1JziwMygskyeGHLMAa4up/pXLWtlzsC4PItTGDr6/grXeTUXbl2QIaRTjaic5p795Yz2zuV
7PURdV01iXDWmtmefQNlRa3bYXhoHBZy21Nr3Yk8Ens9duwViG7gvlaNfkaS9v4+h4GMLZNJ4kJ+
F5U4nvLso9342a5WO2qQF2twzhoz7xCAbSfC09xv4xpOXiJQBEX5cTnGrb/ypBJCVKBUA5K6MELY
eLMIb1ynu6l6mHaQwFFBztvwBgjDjVYa+t6MTIcEWe+cfMvERcCaDo7WrZqi+BDYP5ypCD60C2yW
1h++lWUz3ETYXt0sj1nk3FW1Sc5JKgpzlY9O9LkCHnoyEe2MycQcsw7diLrhgfFafSInG2gCQg7V
1DWY4jjZu2oRtSCWALlqJcgbJjKmozKsqpZBDi/cED6yW52TMu53k+F+KrSl39Q8rCDJnDdXd9pd
Ce7wNEapecK02Mcs+1fbmEIDH8Xoe97N6AfEoOWA3MqqlVrr2U2ZOwZcR2sq4yS0wMlxGfPP+djG
G6Y55AYmb8HgzrghY6qdm4RgaGgXKHXSMsaY5RTCvMV68hC4hLCmnVXRyt2X5li9mHEQ7Jyyc7cs
VOJVid3ZufM7CFEjQRtsA4ZzrpMPJAY4bbA8Q14UMw500W1rNTfhHUh/+yxAoZ7rvHAuNfCO7sbq
QBCrbeqQvg5IeCyw2RNrq7aAebLPiATy8jYV4kwtIHDTRj88GX5UfNlq0ptPaRNgVm7rzt0YSFKh
jzrDWI/O7axpN8nCLHyxxg9x12p3XW6fCzTpV7U5ZuiM9+IZgqK/MUoHHU7ZREb1zgSvBHSauRnh
VuM5w47hpl3gWY5DVq5nAbUq8xEegTE4fq4WSMCTmz6mNhTWJp0+5b1LWrv3bdQRmCCQRmd6jvIR
XMVmFbnO82/xhYeLgcfvbsviD4MauVrHCMUDysXD4hFZ/UfTgAxY42KVTX/o8rbAImIr16rIzCA4
VnjPPUCKlamzLBkIGFsxo9f/z/Ut4emG4wE00/+wnfFny5ihi/aH1p0A+tZ3jctkkoUg5ITvTPYN
5IhXvROdArHs//trS+DY5Rc5fv+Pv9mXf911kDdAdkv3vT8uzeRfs+Kl6A/ZzDpRLhjb3n+eslkg
kT+vF0s/6BHq6uqq/xv7+jexLxMVKUJF/xqp+PyD4Ffb/vjxe+jr56f+br4u/nJsF0cVQ1hEq5SR
+s/Yl6//ZWIQSGiDsBOkVQlj/Bn7ApDoeHgYYwaiW0IX0mvoZ+zLtIh9Yb+OZQZIANPHDej//d9/
sCpv/2j//jIR5PrD9sXyMDMmcm7pgCNx4vjTQNudWZRFo10cI+Fqa5UUETIzMlpmd+z0l74GI1ea
BiivRfdQQK7Ro2vlRrVHFVo+k87vZI5ftSeJ/bjuVjvUtqJH2ItgGB0cejIqFaSyQHBSQCio9qXq
mQ0Lcb+DrB84TJmCVTECx3Nlal3VVNHHuoxt98kMI9C8TyTiSjBFg6stq2NQ+stWVWuZv0oxkYXm
bFbGqrS1ZoeCQX+KRo2lrBOuGXuAdXsprDB4w3XOUtdmstphiWumW/jlSEjqxMNXyKgSCzIKgQIF
WrEoEKzytp43MXGWBMlugjzhF0GkDDvQ6mMjGJK71P2m3ZuW/imfnQjp7ORkR5O2S60lOESkRqG/
W+2uqrL7DhDHaEWsqOdR9r4BmHrUMmLkqLI+NHGaC/Vt3yR73Qjjg201OEYgvNt17g43zmADiQs/
UPMMRTyBbmyKlVUiwRxm8Vkz+8cJgTkEyjHL3U/1suyM8WMaDdEuZ0oudeBWOssmI7dedSd7biFw
bp2AZXqcGWtUTFzcHPNHeHbpunXp4y2tsnee/wGpdGwHFgM5HOG9FWgLVFWDTh805w0qqjczKz9Y
5Z520GeMyuO2ZQnW+wKFKrirGgtk7GKTUl8+atHT2KHKMBXbQuo6Wlm7qgOwJKk5QI9eeoSRfFb5
0QIc1iMOBTTwxghttDGFBe8VeqMX4/PZWztXYCERxt0mE1kL85vwahJ5t+gmTAfLQpyJ2fqmiA3/
VGfVg5k29SMqTvbQuKgOQoyfMfYNddeSS0kiQLNhbQoBLr/SlifXb1GGaIutNnsaGCHUIDsXfdAG
OFlvTlghV+E6LWOxmwR6FkXgfB3lWYg4psn0BhuiO1Qx1HzTWz7HgYEFhLes1YuyfGizEgkOY3rQ
i4olnB1aiOGMmP5F1rewc2b08lGoyCBbs5isjkVcGHt4F/u2x4mwM5yTsIBV5pmPXPn45OvNtJrq
oN2NtVetinDe5q25m6LO3zipRzhoMLfYTACaHeKd3YzHxSHz2jjTTazhTBg8+kZ6tHEPLrwBCfXG
/mDEw1dUBpLNvJSPrMwxIFsm5KtgvNKt7arGmI+RCfc31bciwNzPJDSzduP2qWjGfjNP8bqc0mal
2aggai0vYncoHFLPwPjEdiqRMaxqccbp4bnRUZuJNXHWl0NtWd9jo8crMM3tA3ytG9GFhRQdAPzJ
eI+TYvmVpwOGVz/GWybx5gqVzAjN7Tkhr4faAhRPnmIMF5q3gRz12cr2mkz6M8lZBUQL0O1HbaOb
RzCrvUCsElEBGypRYaCFZHjpttVCFGr8AxmzlVa2zd7RWenxAD2WeNIAVn5rR6a0jUUECGUTvL2L
0lr3JiuoJQrbY24hJuJ8Tt2g2oldjJLlWOefHQRh14WIMDsIoD+au/HWNN0fBM66g+OBxK3kpM8y
LPy10/YVKn1+cM0B4g6L2Q7XMASw9TMqBeMWsB6htVsh894z3NShI7WANxkgsGof+X4LD2tKwPOR
lnNH8b2ej2HevKU4Cq9FZSYHOhDimLwa0tCnjnD8kBcp63y/DKO2Z0bXbaBP6kLL1+bU2A+9bn3P
bPrUsN/18fQwDTESXRkTEuIT4bH1PwSSf9K6NuSsOZ4ORAKODc+YjszNbsmwwIwMTYbbQrLeCbrW
DVQdHwXQEfq7kdLK9fBLCE4ytkLiU8z1mwL9wmxA3/ZpDgNtj3fTfTfAt69srAq7bBtCu95aERlu
FYaznBdz0nkPYnIuUxgi/uIVxgbl7ZUX9oiesHDZuYVbbpexPjodsrJEiGPik2Nwhow0FCOrmxG5
xmH0flgT3cvgzNlh9nnPq2M/D+ln4LvHCjVc5LfyN9t6J17WrQGVkwHP4mNAZH2N2KZXFsYJ/f+D
1sB1CcfsecpZxKOI1Ozx5UBtnvXagw1xIClaabYQHBdBv9l/r+pwOQSL+eLP7rCZUnTx03ZEAb7A
JoKnegAouAohhW/DbD667lPiAc/Wgn7tIU6ChTtxIANUBeRv0Jq5yFkcJl+XyuQ8Zmefwe/mjvF5
GOrPZpOYBBuJEta9CfwxjbSVnxRfJ3/8Ms3w1OJ83WvTPfzDHl8ltOOQUj6b/j3aMogJFWl2dI3g
UwNW7uhFPaNMJI5BDkHKNmD6dEhAZOaSHTQmsvsGPMBoW/raD5f8Qas0xJZZSgU6c/vcLdtjNDv9
Juqakz+dW8EraU4OzKgoecRvG53VlybHE01jDoJys3SUN+f95E/TKbBrLAVs/wA+puQRJkNkNvdF
NOoEbqPnOmcsWowxQNMtx5W4oNMY03csdLBxHSWpsJ2BEOu9cWxfwdUcEDy+rfqKjmYmlLVkr56O
7luF/V9m4U1lxxgZYCeP6z2xlCKqvU3BoBK28/2cLs+N03a71EkkrzyQwkW1BJpbT6EAVa8tNhrw
uAoG7V3sVOHONuuXBtQQeTTnDv+UgQTLXmv1+zhpIjAV9bI1S96JFszc3rGcJw25V9+uUwxHDGLi
1QQILtg4YX5OhH7nFvYH3pw3JUVZV9W0b9Lo5DOfuRQYCIOHT7ytazxVtrfRrLTGy3hk+jCQk6gj
ItZJDUIZ+4Zjvvi6hPPowO6Nz8hNJUhcerc4IrnYT9OpLynck6riyYv8z0OU59sqBcAb2ijhhPpE
X2fVJLpy+1knWL2KAqQnWUJtiTZvNC9CsrvSc2NLOuOLivuoaM+QasReujx/0tNk2M1tsg4T1Kli
dG1qryPoXNa7wP8ezG29tUWA0K0v4jWeB1hUT8UBWYOv9PktIiv1fYh56C7EP+rkaCjvOSO2Fqlj
MWb5GSG3mtC3NSc8pvO6N+J5n9jtYyF1a3MtOxJ0+U/2zmPLbWzLtr9yx2s/3AFvGtUhAXqGV0iK
DkYopIA3Bx74+jcPdLNkbr7MqmpXI5kUfZDAMXuvNZdqDctWleN3OhKd0EhxmV4OYodt/gEDOAto
dKq5VFB1mzBxDCQNrKoz44EMErywmPSYJNCnqrBMjyXv2Ur9TtHRRaTO27d72xpvExUZE4kUh1Vt
r5blkyGLV4z/11GK2h1DJwG8TU8R6XMgJ+NbciPGE1vUBhoDlOI4zfWDVCevKmjE0gKsmPtQoms/
GsnjHD/jlodB3eMAXj+OTSIyxwngV69IdrRWqX9T5ohB85xSOmilDdixnGOq4QqQjELC25Wufvpu
aJhZSe/6SbkCKbCORU9Gg5S2V3LtHtWU69W5yAIt1b5h5+wIKbHjo6AeIxyBg1tQe81DEr66ZACa
mrSOH4d9zcQgVVRSOlWEL2YbfkgXFsutWUQ+Jwmhig9FZzSHMVafDZ36EihNkEGV9EeFfj/3IEcc
szukWh8s4JJ2yHg/uVGrntrSGf0Y4iqOwmg5VapK+dYtXoqkafdLjq5GoTTpsI7qQOVYUfkihkfC
q76NCeNFDAq6TDVlDzPw5AnjAwjODSiAp0QoAApqYzj1rSy7pfarR1D995AGsrpou8xYFZOxZm3O
6aSBoli8XuODm9uo8D6xDqRQraeAgm16lZW6y/XhG9ocJUAhFUaSt6pC+JqIjMAeCYfqqcaLdqSf
Pp9Qbt52ZqXsYhu6fe7W2BMq+lq8jINMuhIbDiMLn1BQqqzB1LomlGTK7mGqiL1VDAFJi+LwXVOf
V3CCh6Heogucj4X30OAOolbLxRi95XhdyLNYih0gpGcDPVmBEUbDmJlFBHiusUAxlXFMwHspw6JH
Y+ycvP7MisKTja6AIEy/6yiQixpWa0MImx9N5QfBYLsDABjX83BOEvE4jHG+r3pnOCsQKufFlb7Q
g0MWxKlNuldWD8+5gKWuAHewaA/TQTd3RbZTx3g+6TYC58yrBfw+C9A1CSKJyKFlWP0EM5lme13k
+knJKtqU1UcIaxMM3QSfuzypzREUndDRgE3Iz1YBvo7miqJzBQEnJ6AC6IcG7/PFSaFHh3UBVlrF
ExKh+cilkC+1FY9hRa8AD0yc3YS1EG3HVxR2iAo8qHyHxov8osdmwc7qmoQjGvS7wsrxEqNV2DpG
9FTNETHxaRfjTF3gjy5yyZeqp9BOMcXGznPkGBolyYUBT8roLEEhcQGLU2L1S3jvvjY3XT+nxwjQ
zqZqvWeREOD+w1Ay0wHcMPBkgWd/dhL9Jc4gog1zfUl17WwbRh+QPnvOAeVYo6Vtknpp/HRZLLg8
LKkda6ILO14E5IdjbL4UpQferCoGX7jvhUwCWS+IvGAFFlrG/ViQSBDLvesaH7Ne5HX/PFSkkYwy
ZmS9ScAC3RjxUAfrBZlkSGLyqL/QS1wX6cFiaPerTWutuWNC16CTi1cLSQMdVHJPJoXoRRUbgl9I
WV9im/0pX2JEbTBcDpI1bkszEWjGCe0jDojuY8JgdKIlZ56SVQIqr2WjvSWghtGaeQiGgtU2QQTa
GuB9D6IbZKsPhZu6IMRvpKFsK01x55VI+VVbOIdF2L4jPO80yPt+XKy35SmKuEiZaoCLPETQ3j3Z
afpQoqraTYh1TkZyr5sFRLgynN/AH1uohijnp1XGBFrZ3o1AzA/vQWVm9pzQ7wRtmFIqHckAcAMz
qz6tTZIZDh6xE3EG0Er9Vh/q0Phcy4RkWFJQjrGscjC77v0PR9XqSAnlLKnFrHZT0S2n9QLz5XKA
lgFjwS4YNhDaTFJ/ul4oy70wFPu4Tms/btY7luiM5HNhqSdVXix9/VR2podrrhf+nJivIcmJOy3U
x/PicFClC4PvwlBM17E6Lks24gcfiKYkoKAM6glc0GznO68cjhHkolD36H9NKrNLbHPkFObdelEo
6heVFFKrc9pt52kfhGf0TJxhkNAUmrM0OVeNRUEd08sexMxpYlG6bwlOdBSxgBy3kRlrsFPAlZoX
NaVvnafP2WxEn6fyAR4UIBZbrr4iP3a05NUcIGLASiLQYAnv47JxkFezNFBJrIjBsbcyqxMYL+Nq
nH/tGmUfkppxSmpiGYS5VL49pXNgZ3huyAIbnvrYOFtORHsScI0/6VV0bvQX0HdHN/P6z2WbDnRF
N1WdGh9bogY3ph6qIAOT6pwRRdWXUbYdUzLMelcFt2xa37o+f4pBEh1osM27CaxmPLI9C+NqeliS
5Ejc42tYFNobiVMnigIfZ70wHprcJtkuLWHmQydEqTMgtYimmzoRX6lZw+1b2FpWHe47Cjv0Jirv
aHW6cx3UroKvPkO3dEfvktTkAuXGma57XpgP7ECIGUZbA73e882YEbGawVkBDUZ9VWsF4DviPaOI
9cSMLmfXjA4MmG7yG1EK8sea5jKGU3iJzPTBGl8hrGQvOrq6Tu3sIIVEg8jv1f0Ih9q7YVaM/Kaz
tKfYUugwefoRjh8bZwyCFyJm292ieNbemVvvEleZucEIqG2bwvA91PB7mOqnurY0HzXNvHeM9yYu
lyNauXG/sBxhA+IqQd6GT9Uys4rFPQbDyJyuAgZ6YHR4cGJ3/IJOp721yvZjXLlgEqVkdnXw9V4E
f91lMl0nYYUVJejWrDhEaouAD9pI6OH18eTwnw32Qu5V3+0qJX1ab2ItNJ/uRO711LW4mKWQNyXa
YJPri4oWniotLPLmBEy6OSmkNXgIZDLXa+FBLNmWNAWGQcTwu9REJiZH7mYgEiAy4p0iTUhkUJSn
WW/u2NWP32+i50HRtdbtD530LK7GqvVClfYL1yYKtCOyJZEzjojvWoIfjuv9BjP9CWgS9gXgqXBB
1QnNj46E4Lu7cDW3rRc6iv455PBVVRrW9FfQOlpUEE7roids+aPXazkIfHQf2vO606nY1jiyoztN
WnmYOFBsTfuqkd2+r2FQF4PtHdaAFj1qId0PFAwJdNyGmk65ZS7TQx3x4w0TRDelI1SMP4+iSE9K
2lyCDo0ZP5S7CS/Vdgg7zV+oF2xQB34b5kk7z6Z7dt1Uo/wn7Z/YxvLqIYZVF2sATXh1gi/C7Mkm
IpbNC9XjRAfQbYSoaupK3KaC9xqEqXFh3UXgLYIBes/WmsfwytEKxAPkErse3YfblSVB4xKS4XYB
QNRhD4foHLk08FzptG1CktRqOdREd73h3KWDmcFJgYQvgLQ5qfOQRek7Ra1sz++dIdeoY5XgrIVA
7bkePhDFBlFFRMHsEkFMW0PZNPwECBvmLEjmUg/cFpxVk35AoP+tn8kNUGF1bcYofmUffwsvdJ95
kKxjchl2DZwineIiwyMuS8EU7bTIQPiVMs04wMCkgQYdLjCscPpu1AXfwFjuziXJlnzZziIATraZ
t+kM+swQyc3RvWSmavuIZb6UmXfsvPxS4PijpcGf7y3I7cCRZAHum+xWeMCaMfNZfo2Ua6MSokGR
1+edWdxkUMA6cmPwSS7nftayPQGWj5OGQ4HFawodn+p1a0SbXBj1Rc8KSptKqt1WQFYLcgdV1U0g
LFLs1cBRCVsHx2ew0so8cQVZzRIj/Tap1HRHT1wm+gFboylektGzDnoB61DNc1/SY7RWOc80Qjei
Ux4p9D8GIqT/UmufBhRrR7mMLcdXld01ZHW1fSiW5FPEquihBVJLiwZNjQn59Qpv8ZTk0SMbgdS4
djORqlESoxWogWSGzHi4B7YlyQFQK68Oa+Kh7eLrJH9oMZvigt5uqiKbhF/9zRHusnO6Z+LCoV8V
zgdaP8+WiU4m7k1zTw7IFWcATio7zFj41TcickMaC0rBlKGl7OecYxtr+oGopCspDFTLlIwYEnXn
NtPHnoTwo6LNT66b7zR7xoHKmCW1PhcxWD6WhPGQEaBDMV+rdz3Ctlghiyi37AddpyGQSHkvSuhg
0eyrTSmubVXaJkXdnLAhbMoiD++z8NrPSo9Cs9ECla6JClgQZyEa31kRFAJGK1As8D8qCV9mRKun
8LDC6sY3IMFfDT2+0UskmUCpchbGn6P4Lu6j8DjDqaNqCAeI5cGGwgkFLCL6XMue0aWNF60wQF7B
CHUKmEAspAVflsqgEp5cpXmxGvN9eivpEm7yqCSMWbUuRRR/LNM3dqrYLbCogzjn6O5yX7V1tmz1
HSkMBoQHqlamspuKtn5qTQ4QZ3nEq++yXzJ88FvluU9eENZzpo0obRf7U6qNJNzJlJqWYBtCHRof
8NyplpS9upp34EUTZmCtZOoyND+kzNII/pQi9Rv9U5WmA/Egxgez078kBshwMapY45fquSwolWt9
gg5Di8/QQqsdAbEslakmlrP2tFAOb8i6DTnn6t58ChOvOYTOcCmq7Ckz0c542PR9e2DxUxDYGadz
zEBRvkYastjaIv6VKJgtYTYD/iRUgtoBacSm7YxxZ5doaRMmLIAsW7KslrIafIxkD6oado+xqX+s
Zu9zmaGr4MN5+44hvUUZo4fJO+Jf0v5GFGtuTWqXm6b0jCCAFTErqDTCOd66xcDZz9qjncHs5fQU
SFdVjv1I3dibUy2wDWD/CkCRzQg0cMPElmJWUr60Sru3QkLktDYiv6ZGajFpZuACSdyQk8X6442T
Hcylys9YTjZlBZ3NdUxYjH4Lw3DQONNESqQ4iBK7qat9pdKsAH727ORdIoPLj4tbA1C2jibyFwp4
aEQRSFwyb4HBmu9Y09y2uhs0GHa3KkZ4Xua6sLvji8geRW28681yoLPG53fGz6PTORvA9f2xEPk1
fiIimtHwbFvooUth8zV4vMQQ1+IaKqiNlPxFzTIWK0n3kSaCtRWGfptSHDyCNjgLkqE35jK4KD1Z
geTdLUGwqMWHpdhmBVqvJagtDH21qRPbme8aSHXbzimNYCoRPAqBwjX33gg+55tZavuKVJCsVE6o
lhpRiBBoQ9yrI2q2A1bNKcI80dqUetFUhRtLhxHXTuxB575lD6Q6gWu75HVD1mdbzlFYbvvceaG6
+QbnCbyeVBOORwf5xVNSObSDUBsZcpEYGW/J3J0zwIdHxhp/AdpG2ikIOicK3K/OHvEaGG8ymDZK
KktGAzV2NMWxqt7mevpKh03skg49H9V7yzeV9LGpMntDItcD5FJJtaBhV3JK+x25X0Fek9+elVnv
2+30ZDoVxIsGeZ2AOzfFdCBj5PMkQiDGTmMGVcetdmSCJJ2L0MpyQDI4u9xBgmPOrCtVlutiQnwY
aZ9EbnFo6nZKUrh2JWVjB8Lt1XxLrVwy2YbPBAAmiCYr82gRD4xu1Q6kHAd6RlsFFljlTe+274wx
zpaoDMJgp+HcRXQXJsaMPanKLaMBHvnC+1JRooIdOmHcaKj2uDf0cu2dJkuH1WBCGtmDCYv3oVzj
/rhwJNIilUbL32778U9lkSgAtmPRVpQYFBIrq05lB9WVhilXk5V5QBVBQPYP8bsUBXcxs1UnZHBM
iD8e34RkLBUI+er16etjfrr6/eXkw0mDsFmccnqsZkPX6G+1RVvo4sk3lBfrc3/88/uH+PF+P730
bw///n7zWKsB6nyG6jAdt+sTVzdjJF98XAEv61trdqwdkIz15IPpH1Ri7fZORBoGWR9vFMWQ3Hd1
theVWx1KVtdBndpvUCcOw/AxEUAYCgP52hxX8NebUy7Kz+kyzi8xCtsydgg/geNwQGZFxUruSoAs
shr6/SqQ3fYkXDY4Xd+/hJLBwfrpXxepa6MIWf+N6gC96Ho11kGrwVXkUa3qpKcC3XSIjLoqzr/f
v76es+I91rty+W7rtfXC1tM/Xun7jSALN7GNqQlh4/f3XW//8bG+v9aPf/94rb++zVQ69+i0eyEt
v5Y0uo6UGiGdzwYpt3/4Xtv/vHe99sMLu/5zvVhf4Mc//+y5P7zF673rg4k1I3DO4LdoZHNEUlmE
7BtE/LXUAOW///RGY+Vg/Li/kk9Kfjxp/fd6t03+c9S7x9U72ZADqNGvposQVs78r6vrXeuFlQBu
Fsrxx9N/e4v1nwZRtZv/VaGVXdLNf6NC83Dv/ZUIzU8Y45O37h/V+z9A5/XFl+T1Zz3a9+f/YcWE
dKfisnRN97sTE33bH1ZM55+ahk/TUQ3kZcgDfqDzDBc+nok2zDM01zUd+yc5mvtPV0WDyZ3o3HQE
5P8tOdrvTkxPVS3VRBanm7D9kNL9qu2ctTIDEjypB8WTEiJGt3eLPVgU7VTcbBo7FxXMeUqGa6h9
s9qYdcRjj8hCXb7qlJVblWIeEsyoSA/jeDfWCIJuO/FJY+nRJXc/fc1/IkTV3T/7tMx7mmHw9RDf
8Bvnr7Jsu3bdiE874baIXYAcRX2HFhAzg/kJacClHbKApjaT/EEp1AcHekm93MzucBBK90XHfzaY
SM8LRv0R8VkeXhOQcCN5ZzNWxJFmQVKRG0+6l3frGN/Y2GEeLOiX3vIyzHuAfFmdsxWQLzfbxTaU
t/GIrMHDJao3+Rh8PJuuTn35dsBeDiNxBeqi8NIuHacei/zFhcIrb5IPkS8pag0DhslyeNzJlxot
qjREuan1m8mr//GhBJsm+ZnkB1w/MBCiSrUC2ym28jF0yTDB0SEZbT+seWyl4LdBopXoW3ldcL0d
wZ93Jm+d7VoUeGR738rHxIUdNNhoYp7K3Sbr8qjmKfKhEbel+KkEQuju1sww7aHhEAP/NX0gn20m
3kGlW2i3AmE7r5FUpUxAocIGlJbnCkLjkZsQSuCPhXeVL6en536AS24MO/mILBnvqalTyZyzrXzb
sVPfdVdu5HsWs7cUds0KMEZLWjsvwHusn4s3FzIj8l9/qnw/rGEsmrV9BxukHA7yLvyw6/+ng6V+
adMeE14frH8Ar2PWPRy3ZC+/Hvm3yzeXfwNrxkCU2U5el19hKK9zX1uh86nYkz2pfDQyqJ5NpC6E
FdOAQZjA96XuC+oVPeynCDW4zfWhukv1JwT09Fk5HLpTgmXEBq8h/ykf3LLlwmh4mNlBw7bdiLzY
mrTde4LB+r48y9vDpdkMQ0gX6CXhPeTrttlA5BFre15OvgTlka3Hiqnsk638VDbRKn881aUZIIDN
ZsRZJAkbZq7L+4R82aA2+ct4tcxMOvaT3aNKsajg6fITyKextbG9z5qhgOIPD4Ng4woHb5MOFcnN
rMttFHPU7AtBlYg6DagjNj/+6zAV26bPHiYlfCKkndQ4o37J2iLIyVj2ZqDkRf481nbqJ4SRlK61
j1rnjBLkKhpNFqG3XZphddWvPWAGRHHsAcheGjvWo1g7n7Lyk97m6M2SEMFJis9tVse30qTDF5c4
ciJOGKJ077BtB4hfOc5orI3dPXiSbW23AXlZfIPGLYPY/yq5//HtvzKHMkijk/4LJffHpH2rEMqU
P8+c/3rWH0pum5nO1i3mJsuVPAMmwT+U3Po/XRdRPrOAIadHKdf+g2Lg/FN1DUkW4B5dYgz+U8lt
6v80PcMhOt1G5u3+N5XcGvjan7wBpqThOhaKddPg5bSVsVu/vT4kZdT+x//R/q+Oty3rrdg+e1DW
Dk7YTbdm92BRxjhgEp93bjXENxYHYK0txrGMqIOU6hygTFH3vTlef/r6/mRy/M2l8f3jODqKclOj
1kSl89eZHL2KXus1/hPD0l1/puO1S/W3YXbqW7V89Wq2ZJZbdBsF16XcXpz++v1/VbX/6+05u1G0
e4YL7ffXt/dSe2k93THPzRR+JkKtf7SmENx/W55HlZCc0e4KujfdpYXb9jcuDY2f+/efgkOFY4Wg
M9VRzd/+9iYe46inSYj5bLReq3DO9jaFtoKGrZ82BIIoaXRmVYDgYGHxnn61ixzEbIpSqzW7vdEm
TDIxyHh8Tct3kMkvDoCfFf/ar4uW9ZvhWLU43lwVMPz64X86TkaRDTPyBMIvQ/rXaSs+W7nAVihC
bVe0ibLp25hpguFKsUp0YEmxR3ee+9mgP+aksh1ZUYhxcnd//YOtUOQf3pb1c3E2IIOwbI0ajDxf
fz5+oSG2hTMl5jkeQnMfiXDy244SB9kB79SXog8IWveGnivMNubo0zmw2LmCZwLfk+yzQ0uOycFo
h52di5m4QCq7ior2kQJdeqtqJ88bfHSbzaNRIWObHSKGCdPQzqM9faWTYd/31Web3NCDl5kHwl8E
muuoerE774OS6uaDktV3nGTZ1dNKX+1S7d5W0x2tKXhS3nxPDfi9xW18T+w6dcjWNY5x6nxWbP0j
yaXe5a+/LQ1vyG+HGI1817ZVvCO2Y+q/LT1TDWFUHoXmmTRolYJqa/q2pXWS48oqNA+TzTIJsBAY
vTZu2bxVlFy3/9MPwr7BMrCQaJxQv51oUYqNNyZB+my53XhiLX4t1NB4WHDsQ498pKG4t+qZpVJo
HruuOHauMj399ZfxqytKHjk2uA/XtADJoE2yfjOEJV3dKDZe3zORu++KfjCdcsFkMh/Z0tyZSbrj
N/q74e3fR1vek7XK+t5yu/Lr0Qrbw3Q6Flck0VsH4tGgprTkFEXuXYVCkPQndSGyL73ROw2VyeJc
sWmjKtSM56ax/ubU0f99vMEnqTu0wAy2TWzRfv0wLlCXYVE041xl3aXKoAwYXnd14YpAL/EeVHd+
sxwlQf0CaiVPxmG3DOVVm6rl2C4lad1xrV37LqYfN1sWHf0ZAIOdP2Cjs47VTJtSNFlIcEl1IXtn
RpDG4K2x2uZ0679v8/+/49NvfqTvvyaIdh34D6x2/fcjO9Q1PQztzDyPZMyciVIIb1GRGxtriov9
lLKEDj33Ukt8mrBy85gj4wrC2X4xqlo8tFhGKKKNtBeycucujrE1xibzqzoGAT0a58HSlZu8jQIS
1fA/oIIOVBm0qMyRrJeygkXEMW8syJX7FJPH3wy/zp+ct6ZpsJuWh6vzu3kwyz17KrKa4yazxAFQ
bUG7kI87goQ4i+ETfdIq+OvTQ+KV/m2ssHFMErfCMoT8818Pj6l2GzJZhHFOkMU8FFE039VJc6fV
aIVRKntoMmiHU/xzz+sF3EnT/poJgnP+5pP8Ovcw0Zsm7H0cGKxQnH8/U8kZrnIhagW+aKbssOM/
gvNFX2MjTYmnhOy5kRRC9tQ2O3/FuCIrYCYEZ3dwddLIYc+Qa99Ej6U2NH8zaVu/jqjyszkuqzEW
fQwnePXkSfbTvFjj09dtEFUn4RVbW8mdQLO6dJsNFCnhX8/+IPcdfLYrG/z2jD3Er4uQSEHmFVT8
wJiFo27w0ijn0UrYS024s4YI+DlQiCy0vH1TcRiXJbUAJMmERguoLFHrBbik6TLNSN71OTxPWm9d
JpFHBEcJ7cZFiXaYO9fzJzO8VyNsn5HrBdA0Tl2DTBzJtrqfaDLgY2DdB72IllA27QRSmoDlUYZH
J9F90iwDTRm8gxnV6t0I1ryqzn/96/IT/nqkWSx9HeZwTlxPFpFY/f36HZbuhKe/MMwTQFyZz2lT
mo4BgSS2Qn+uuDUkRTgXPaJpkiw3C599S/5aumWFFktoQIafPGUeESr+r8SF36dWYqZcPWfHlFjq
XHrBk25Mdyy7XgqzOC4pYtiYEI9NXE8GOG3bQNBu30+jSpogkUUbE9GKjx1vm0m4N5CMdD/aI41p
tldFBIbDluDp2IzmbSMZ5svKGF89kGlRziD1pZp7/feU5obfekRIqY3BJFMjlCN8s9kaSx0T9zYM
wVgb1Tkh6RkGOzK/ETlVP8435bjsQop3Z32MSunRQm6YOhxCY3buxGRsIRRTefCSe7szlD25gZju
yo95nQ3kwJcPlWs9MK7FB7ksIjroBR8NLrW4fYx1AdaKpiHKQZLEa9sObzPLsUG7mHcdY+jtqHSg
+sQSB0QMjEfW/3uRxu0FeE5BxFLkBJmB/nwVO3URDbWKljK/nj7BG+4pBi25uXXQR/lqoZQnEBlo
AHWs/Lk8gPuc+OvptWUSfszzl7RMPxnWIV8wNWg9zWpnSCZCyPEyLqP6sRqi6Nhr1muP+CyoW2Rq
i4JRu9LCat86eelPjoo6tiA6aVdJP7lZJ/ShhhtieexrSwLUMlXDuWzabd55zuMYofKs7HCHA6AD
XRjap3mZP6TSlj+lxkG31Bjat/2txPO/I3RaBLnTItekmbPD4ZL6TtxFd8OgtWTFJgcDBO9LRsfU
dImzDJPhwdH5zUeDhXzXP9jZkF3CvLQ3kRWWgUhpD2ZV/IRbwrmPtRC1c8TCg1bdfpxsgu8ARflJ
mb+3dhs9KEP4vtpa8OIUwRDn3n7qOhazJLldy+g5q2miVIw1CRW1my4EAKMvrvtprJtok5ZXkY7O
OYzNes9Ctd9moTMGWj4YfkTizVM/9IHX1Ah4wq3htvODKw03FQGMimVvjQLSzFKrtY9iuDxqXtbQ
ZyXbGJGGLsCDqblFFzguDR9zPesZjd8G/zGpADoBODkZrr6I+vr7Ed6UatAVGK+ExzVNhO8emvlz
tVRfcfEsGw+I5N3oVjeMZLpfx4u3jwzKJlarzrDObQ2eyBesSeOH0PiclrgUs0S/LFgptgY76X0d
m+kZGdNV6XN8i7N4RHCzj8wxvOvwn6UkfjN8FJrv2d+SEs0TNN9m1yqxtvWyAYdKtJzb3EGMlabx
jmDj6H5OxatpTO2hab360EY5OlOoeinS2QHKxx1/ICrptHGOoR6+ml44n4k6fFfMYbxGvab6YWW4
W5VfdQN7JHmKLI6wMoGNnczPZvjY6AlHBXCMr93FWob4odLJ9qxdFt6mg+2oLTN/sQtiVdUSw4l4
90ZNuaIPfW3zTtyazrAp+oWM93I8lf3c4qQxqn2GUzFRj3kunI9t1bwkGpmAlRXf2hWauSjEGzq7
XnYlHm87jg6RuAia0OtQge0EQ+AiKABAEb3BQjPvIQ6qAYpPAU89VrcluqVLJZRnUqaKvTU6BG8S
OIzqsXorWFLgL4MBrGn1HXFb7RGiIUqNJLzqMUJXfSkfVbA1FOGM46AsL7E1G4QCz7RHFSc/IuIH
kTW8NECaoIDuvZIoEvZGTdRtaG7yldqXxNUOcxteU29q7w2PKFtX39kd1WjYvimnXdUGTUv2NwAU
4tWdAy7b6KnXjIHww+JDY6bTBShS+Iw19BvGIpxZy5yxjeaTDGVv3Od17W7AlHjPvZdVNwYwFT/F
9OSXMVIvJuvyQAMc324O0iQUHydWaBsY+eRt9f10KQbvidhdSrHtsAe8ZN4qsU2eb+HSTSfv2yit
+Sm6TDhn/cJU4S9FKnxHL3sZIrEdtRQds8meugC/DgdMOQ6ddieIQvOF2V/CtnWvynJtBnfcrZsz
GPjEvHbkm6UIIeqN5ibVnoB2Zzvq2OUm5XFp0fJPkymOHqMTaiaZLw42uXCtMyazu7Jr+MpwItHR
TuAkpu0TxTESyok3DkTmvYSFXSEV80pIaekYoHdCGKVPBgY3PNx1OgWTwuBkLBkzhN5+I2Ij8svR
GI5lGMZULmGJjRbV6rKi5hm72ETNOajsbOIg0e8jpZ23tsVewtPJAaPcYAU4Rs2gLvMnUtbyi9Fi
B2+UA06U3icdN5rPPQmjVIumuxaxWGMiMkcmaF1qXfngNRqFYQWCXRdF1n7qa7bxtCS2ceOgse0Z
U+zGReKvFKdJdYxbfSSFLnPanS5G75No509DnjSHqTD7Pe3nz0hKhk/RbC6IPGkxqFFGqDxQpUO2
YMOs5ebCNcf265xCJ+ucRD1nFdIyYodpJJjlO97p2HcVy7jQ0L1H1FHcIn3EHtnVEynA7gXDV3PP
Onzh7bwo8EJrl9ekp+YtcfSR1lQnxdrVzlSelJj9izEHFg18gDMxVfYSeQ5qQTUAj2OTrTixuzQ6
3/SUAdsx3uoJ2Y4yoS3SUVZdBmIBgy5NITeNPeDJqWL3b1K/QeGKZs5VTtY01edk0PNtswzjiXEY
qnK685zZYT8+jD6gG8ROnn3bVBgSh4rYRVCI3XG2NRI+h/zG6xsY6cZMiV8uwAj8jWflCioJPU3a
37ShjR9Xy7wAlfBNiiQSEAAqJeQ7Hdg2Sl46tVQmfx0Q1VQ2fjYzLEY0pQ5hVSA2LKoR8aje+ApN
Ngw2BIAgT0ivOIg1fSOEYgXrO6Yi7ve1nSQ4Lz6jYxkvaehJQFln+oueWpeYKM0NM69+IffeIL9t
25HZd4zj0oXrbWfXiRl8b9jQl6bGVfF8KTtmRlhWi/fN6dz3uBrGY+uaL0Npf63rlO2uCZwpTEmY
9tQvWHHhSbZF7I/KcDcUnbXzGqxxqBqwvBvQ5JvlohrDTWn3bFTM7rOuoCSdzgo69n2h1d9MS3uB
RMvZpcOXCrFha1PC3GG+VfUYB+ZQfOoxph7IvmaYJj6x1eyHqUCNGyIk9EUZv9j2WRbDptiI9041
zexS3qcSdcCgF19cp/9otdkRcM7OTibkk1URsYizdsuYRJtmaR8nTtmgdUpQa/VL66ISKSaNFHrk
bZGYumPuReGuoa/X4JvbhrF2NUkj2A5pe1V0d8Idvit7rdu5T8OoxZtmMp4BDAKn5WcbyTC0pozo
xxhavyVQyFronSIaMmoxv/ZaekBO+wa6TAO8F6v544DoDsVGiie4Ng9F86wA7cLe73kIeki1bqyv
eg6/qc2aPEgllK4HQDXxY1Qm3HLX0wWGBx2+3WTdzEMMr1B0NQvjzEIl2EI7SBV+FnKxSKdFYx+V
94OK7dYByqUBVQ0NhZhsuIUq5MCGUIu4SbIALccF3CpwpxSRVDuijwThzurX9ivyeP1cNVt/TKqb
KgXOiLAS+guUual77ImHRhasD0ff8xJgHCa+/hblH/rk/A7PKZmty3RA2sq6d6jZe0RWEFs1m52u
Pcx6xiQLGlMZrCyolZjDORqxCtdg4rW0A6Q3AcBKNCVg01d1ychalvSF1KNDZi+3IrtRjOxzn6kv
RVy4OxPa3rbrla1hlYQyNfs+VLvt4DGgs1PzWSO6O6+lh+WiMe9F8o0d78EsSctsTEwXQ2M+MzHc
sRb9ai52xZjEzB05tc+6c6Qb6dyTu53s9dbcGY0lduUiHvIS2SiZKgJHAU5Lz9lMXXYsqv/H3nks
ua1l2/ZXXtw+KuBN43YIgj6ZTinXQUiZEuyG91//BnaqDlV6p+K+6t8OAo5MkkkCe68155i4GfqJ
q5yjHggU+TFbTDEMHHRcNj8hTjcBFfQby6AT3kVQPcpIf1bxzGyF6Enldsoz7JaWxmT2zKziRBZ0
GThVgUI3LPZFZMxcx+yD11fJNm0NyCtt5MFLccQ+zN4wFP8YJ4t7hqHSmZ3T/Tw5H2jPkdRVx9wI
UozmhO9glo4uqmbUO6PT1c3gDrXPHP+RSO1r4o5PwM9yrh90XE3Fex0ULpVDQ5metg8iUHqbrvI6
4fIyBgscprnAUglfxsZ4MypRno2ewjkUw21TJwgS9R002CDUbHqKZcnIseT203YQzbT+u1E8LJBj
NyNoyW3mBJFi++NSUN+1jHIrBguQZ4mBZMYPTQPokOlv2TC2AdYMJFVLjiC9DrS5aC8lcqix074M
utX4Nii5iIGgj0fvUDgegCyrcrjSTvGnZd/V7dUNwRWEoxf5udk+6jrPqYQVKDBPOVoh76JVyfmk
5wuCDYfG2p2tmqsgCjhxncdiiNutbSApV7X8ZNlfrAZWpWWW0/08HOixaxsjtSAbDPAERofPmK+u
y+dPbvcQiaDRmI4jXXUCU5gnl9kEl4rvqJcnvITmNH3LsSNMisdImd4xDD0DG6lfdGi7TdTJvtqY
/cat4XsU0ZNpg8ypMoNe+hzrQRvZF5zz7U5o1j7LnU+GRiJ3vR+iRgNLDzjbHr411udc794UL2N4
QjYctzAd1fk2as1za5AxzyzH2JeLdkmaniw+teu2Sp+tztaDI6KPhVr9BPP3MpHByyDXYzpsuX7n
5teIu1yoC0zmnv2gdHO1M2DJLpSnD469QB9SvadxtXS0xXChBDo+R16pBcwtlkD3qBIZS93gsStK
7j5ZGiBMPRjwV2GrgPIPPfMrFU/11EDB29EuCLfx0OcHLXIdSliTuuuh3eAXCZEy1M68c8ZE309l
/cPyXO3OtsvLwGX4pCUMtCHD7tSBcB9dLVF+mlN65XnSq1zDSJ9e40g8kB274Fz+5/62M0dyJGaN
q06ZMKNSQT/r/C7kplwwKalWcil33MrAvN+b+OOnduj2Q17H18owCE/pymE+4XM4duu+Ru6bu/gt
LkR8KCfweqOuHHBCqSenjqOrXFh/rdlGqPpTNDdAPtwXY7Q/m7kxHHp7ouiUg2Y5Eid9oefDpjPW
l6yy+AplJOhp9AnqRA+qJK++5sBrMZ6jbcb2kgwj00QiqgoHGXO/+hV0oX5lVjxtiZEadx4q4szm
X6hFQSKqt7ZIEZFnaeeT/vzojgcPriV3azPbVYpCeYXwqCxWMQhhB9NUzNS8paFoUTBnM3ih9q6x
xl08dMjQaR5y4SRGy7GVN8tqLouJrCOLqI9Z3GYyq39O0+i+z2N1b5bxjqe9pygT+cnCbM5bIzM2
dGmzXZLqoC+H+UNbG9/mpLW3TE9+9otOLJq5upbWGmOM7Fqp462wqFJDy+B/WjVOc2wJbXtyteHS
6ivIPQWnmwCEN4v9lFARxf85XNYr5TjPBnfuiGFtkRoAfEaLgkirHjFUmGTKtMKn6OGep6rvLm5b
q5ulL+7bJVmuVZSXe25S0z4x+PGEKaxwq9cOpj7qWybRMDjUyTrnYnmbjTJ+pntx5+hdfHHdWjk0
Ff6zaQ69e/jHBc7cRzVzvEPD0GKzCM151ixuJmGkDVslzsS5tcR9a1ncrKN8PKRiFocsAw6kjt20
dwgT28wVP9G4jqBQaulxKlNfUVwUKR0mhqGNE8Ic0dColMowvZa+I7z2QnQ48vvxk4gVLJI2Ho4W
OKdd1/dWkmaXsiGBtXbsu3FF2rs6L7mIdHfPfXPc2/VDobZOEIeu9mjFT1nu1sEYJtGnoRVXt9Li
72UFGXWi6GYnzraqLQOUTzesrqAvpUISoMi7ZZNPNdaBOW8OpfOSOh2X93Fa7vhbeaaVu2biPhD1
SfOcp8ccoNDZisvXpiba2YTJf1gGt6IUyN1Vt6av3uB8XHQkQ0hfxJm3jm1O6EMwTdGpHI0TA1VI
U66JNskz7fNUFDscQls8GNHdOD/oi+HwaxyjgJYkZuzK7v0Ewq5PR3AEzNLMTxXDe0Ro9bmMyk96
KQjAmXLr4DiZcnHr4tmbM3gdgD1cm/s/GhtxKQX1kwhaSIcB8VNThd8UV09Oduk+zbBhLwguXrTc
0s7ahBLPpkZ3qhblRUXv/ISW78h0292WNfB4OfnUSyzd3WDfUSnCHNdG8UYQpu5nRlTDfCX1slIH
9S43U+2uVTGZ0I/1dm2rLvNG7pTnjIU13LnPBcxlxbTbxxj20/M4Zu0OngD195khgD9isJ4L0T0O
ntkduRXiMZvyEjBBaVqXMpyMQNggizxhFqvrkE6A0Y9URwqgm+4HrVKak5lSxljK2S+LcsZ6Y3dI
He0PXmh4h7oR89YpcZ5RFt1XI8onV6cHzkunr6WP6rFKmT7noe7HVuas3+OneNE+q9PndAwh+RD9
R5RSdmlVdeB/gFGDxFYFrDIkXKNg6MkFS2UeGjQNuEt+jbxaLnK62EZpyMiOiC5Q9JkvyvgtgVHO
N2mrm8Ud7XwkbGS07QQi5r6595iQbcZpxoZXZ/GrgZ49WBQQyikS+z7GlQlQXT+Zem8f1ehjNWD0
lAt+R0+Lmb6aisuV1J1ItFIptcioMBk2JtfeI9MwQbdBQd1gk3ZReVaZ9G89A0vh5ADbpcLNp5K7
lDTxLo0nuPk+o7HTorXJeRjWptzKmANT2JcKsFhcXeOg0QuaoAcNRcoEg/qJa1zsgt+GyqVZxcAP
i0E7CgMeLAbE/Ng2TEL02X6eR/u1BZDsp7a8vmofCFe19oNWPUrq/MTlOpisCbxPRE1qQOOJqa4x
4IqWfYID2uT61Rojs/8eA6nRMsYzuhbb3Q8Bif/omO1ZWYC5w7Cxt7awjhmWaL+Oyp9Wkylnrv4H
qnDVxujNGZzMPqmY8s22Me6LnkB5t/JeKhjIj4kTYvWKfvRmbZ/KmVc8WegOh46rI1OyNfYvutPs
At2o8Co/VVJGWUWK2aUMiRiLgU8BsK65cm6qJISJXQMVjBt8gfwaMNwJBoeUIjZq5n00BkU/j7ny
PIF5owKycZTIhv1Pcd+NOhLfSR5RMwpUXt58HZhLHtOEwrqWc4ka+HKnczigagz6CaT20pIf0WP2
2+ipipsrg8UDy0HM+gzzA47RnC4PhnZUxqndU+XfR7b5VNHS8gG81YHSIyyB44BfyQv6VEVIaNrx
Xij0MazK3KaMSdRZyX3NWShsKsaXRAPKrOTNHQATccwnDXZJGe7jKt/TUnD9WFR2oE+vlOZgxDB1
amyGodQXnYj5jrtgl6dIJOD4bed6LflMAtRy9c3J9PgaT49LPJuHJVMftKjq9ihnWtrE7jURpnEs
9Ri0DTZGpRx7jMsNbWwNn4feRBCtUiz5idjGi1qeB7vnvbkxozoMRUVl/6hN0e8cL3s0mGcz8Ulx
pJafbG4MpIcz64GjGFrhF+GpY1BrHqwZ8FobkS3WpuS65C/VBCrbwY7JvJono5mS6cCiqvIRRE24
06rvLcXwg41pvIzRgQr7KTKBc3V6+NbYyg8rMnKszPA3GPh9TdDzbBSPwbWZ00qrHeZBSeyc1Loy
d1wgXmJNPKtYKwNYDV9GsUapDG6xmxqqBGOLriHjsr9vCvo0nXAOuWoEXmF8DKPoi9cYoAyNuYJb
BMF4nhNtW3oJVwVmqzG2szwLaaYa4DLgfqCUmfJgYd7etoZ+deb0YxcbdDyy5ilt+tdl6vgq/hwT
Rgs1bScdgs85LCqHK8XOTSmKIOVcVGLTEkr4SY3fLcN0VLnzbvGGJFBKCCCRyM5M4O1pfPWqtcRB
R3o7mpmfNiD2FJBeW5Jd7VTd0xHmjpdPiLO0+aJRotghI3uxpiLfgjb6aOEGRKOaMRuyGDQDuIFX
J2zCnHP7cVHMr7M6kNwKARbnUhFgcS0DTzcan7rziJceBbRtrF9v5aeVzuD8G7TS9mwiujZ7Sh7k
c5uhgXJ45ho/129IxPh5uO2bStrxduomuKZpXG11yEWZRhFoZD4OegRQ7EAhQ3V39QjQU5SP3uLu
8dt0h7Yb1VNdDXVQmfP0MKiwyRhIUvxC9Zsk9EipatOImxokYFr6PDGFByCxJQoBbCRD75PhpYxJ
bS/zUdZAOBzJX1Ps2iScsOEbVC9fnKjrXtIktu7teLjvBy96JHMGNNqYfch9l8ZqEzb2ZVypyaFS
pXtdoZ88qgzihQlvaGRspzsRfkJxRGiJiL/eF571UrjuNzsvq4M7O4c665z7quwxHzbxbklw5qk5
EwuhM33S2vw+WaCE98b0LGgZbvKi+7BECihBs3AvZh8zvjIhgnnhfulNb185DJQqgkgoORnMg3Vm
RwKAITwBcvls2vkzdAr6Bnz/eu0lD0eylcxsi52VzGYzeraW5EeP02rLpLm4E+V0tXp33M+6USPa
F6/FMjDFSNv2YCjuNyRbOmp6Q/2oR0sIsJ5UmiJrIZImfp+5cLaM6aFgwEWiAZUX0/sEkwcwgR59
NabyEyBTbUNzLTowKn3VS95NOfQEYQhBy2hZ2j0hBgXZBR05Dbb2oEaVuieOZQJBwHCFZO2dNpAY
kyW7YqV1umCvRFF5YJuK2A+TUqUVTJdo4A99gLr1Vjr9q1mr2b7DNW6VtnsxSOvKUJMcG7cCJQur
L49LY69r+Qg1gDs0PSSXmJbKYTRRRSu7QCVv2M39YoXojqoL7QKv0x5dzHf60dBe0/rR5Vq8N9wc
M7ANM01tG/SHBVT81J6vIlcIjCDRNwA4gsmwosM1mY+RJhC+MxMVNYS0tNlaCVc3IhvFZg6hH9Fa
BAHigYKsZm3fJ95T30C9CSMS6yO8lBgqQ7+txV1hrakXc3ZCqxMFg+IAxi962pL0w8md1yHXc9MN
49nZGYn+JRz4z8WII3J9qtAZZEeVK6fvJjRFKehmVpcfyXn2NuEmNqeGKiRjaCqC2zZtD2GtxCcj
wECm5vQz06mOP1Y9JhkVUFhJ58ZX0aUGw5JRL3CGmVuNbRytItJ2utr0/rAgj/IWuzp7cXrOnO5Y
DM3nxhEFbBR6g6Y6umQ6pT/nZMZkOxrfJytTD727EEs9M0OvyULAfb6vozq/NBnGBHfCqeAkcXRU
lEx5DmtyS6xtkzir8Q3tiI1V0S9+OErhR1NlXspusrdIVEwIAug/bUs/4AHG4q/cKwVDVaPh5o16
Bmpuc1B6YqUmBWt/PHrBTGeta1voeDahKmWM/ZoyKInGSoe+QkNrVjO9bjEVGKXbH9OMCZXCtCjS
aYkr6JRAL62VHCdOdolg8hk5ZqA3mXdyKRg/IKL6oKJK25SJfs1HvPluxwgu1etwr9U4xT/rk9AC
6jPiAm+aZ0y/MMt2ubt66i5srJ+1C1w6dZEMaskB1mZEByRZbxsgUCpvPHEDvQ55tzeZluJDGeiP
au1Fb5rGB86DhLavLgMm76EGtmGU89kcyvxaLxrzz0WD0agDoOzQkm+aGXO0PUw1g5I25uYFwyIc
6hdn5qfiKnhi1b7axSHsEk1tz0sb69sSXcbWGqzl2vPJoacBMeXwp6t2aDbLSgAK54imWtIf0cUc
Ir07GF6tM8MlVIKCREPrgblr2mTdxjEBJsO78U4r/3wTp3RQyFDwU02UAfzF+WG0VAadYesG4KEu
qBaI3jOXBwVccGAwC/N1vULY4HQQ2kACXptKgyK7spsb3ZmIU+mYghpuCCrnY+rbrarfO7BytlMI
TYckg+cxHhwY4rWx003K7vNEJ6ca6Jlg+X+KkAo+Azk8Zw2fW62lIV5qz6+mHhIwZlo+Pl+NrAVb
FzC0yDuPk0coQPpd6+MD48KeW2/6+0LuG/71gNyn5Ooae2kAHFYzJTArmtGrWzmJIBmmjgUfXa7K
nXJRO27qty0g3b4pmn2JRFP6o6Vx+t0fffNLy53SV11z7wL9+5fFug35nsUdTXbhOMy/R64WsJCb
me49rmxRLOcQqNQ+k45q+Zdj+XLkqioKccR7wA2EJM/boh7WjM/btgPDNUjs9FX6Q6WDdbHUp2ac
651pldZe0dv9zUoqT1Dr0GbaWrm+dMLKt6BFC155uSoX0jLr9MNlqJOUYb3dnYQ+sVg/9pGffy6y
GVJgWJ5oqz7XmSF21rrlZWj3bJtS6Lold43wo3dtZD6bIhVcQaMMr1dWHhMqrKSBYOSDqjMnhyGk
zVqL6Ju9WG/y4dn6T6pMt4ECAITDoHoCXd1XPCQPUmX3v2EMH+bqx3//17c3waXwl6X1dzOObtAy
lx/Vu5R4+6379sv8c/0meOT1x/h/7n5MyWv5Nw/75eHRVOMfqmraluEZGDSkx/WXh0dTPfJGDUo3
KipVnCvoP/+ZxoCHRzVVRDqIG7FNrJLk9WoU//d/Gdo/8L5qtov83VHJeHD/E/sryvV/kepauFVU
/DIu8DVLsz3rTzU9rrackI8iZcxJGF5tM+AmYnehXzFdfrPUv/vobY/peOxoFCYFN/kE6m0dW68m
1UfGQJdybCaCqonokQsDOMgpRAYbgOz5KjQYfAaduJNX1Pyg5GrheoMWyNU+LJr343ITXHntK9LT
twYplCsYszLqh1qQFSgDFuRCkxgwuVox3Twm4g3bEcSwNbZBLpy/1uRmj9MwmDUlBpEbihMgIvEe
71BqLpRKGfLQLSZ9XEElSWY69yvdUsYZ3zblmqfR4Avn5cCUqCT1h4UEKNwWVg9qojcBLa8/19uF
VF5XIU4qDOTbi9xfEcTozxF5ku8XsqGIuZzZypAxaS3Lp1yD/x8ORkG28Yowe191VuBtNj1Z0ntv
rHQAeSGTC7mZJiAL6bL8bBQXqEqUFHCLWwcAEUWW6QzEY5tTAd6sxJilGt7gNz0ovYFMAxjfpvXE
XRf3902qRvCPh73LRZdLOegNFGndPp+GD2GMqiBs1IPmCpiBTMuquLmCfrT2MyUmtUqjhxj5Wdec
lyJrzua61ouopBalfQuzLHDWSWEzmsPOyDJlo2SLCMpxAeyFPCNvyyO1vl//JopZL/nS1SHyRd38
KP9/yP9g1rZcDLsHs8T5q9kdo5yxT0Ns0bPpl6r9A9FSS7IE+Rvch0jwWte8v9Zu+4xq5O5025bn
3DZvj5P7VKqgq1N1CFAvVDBs//nU/8PT/HlYPi1wQ+qzcvX9eHZGIdD89lot+eL+eA1y8z/f11Qe
qQfFgnB8/SzkQjTknt02b/uGPF32iuXt4OfIvbeP5f0juG3/cVhu0sLDSN8TAS8341FbgZfhKZdg
lPX3RdeRnJW/NjOZ1H7bloebIs0WXz5GHnk/6fZIkor2uLBgdOkdaK6/edo/9t3+PDEKwNb+OCw3
b+fcXk3R1fgIuelv5SnywN+dd3s+Jeq9HeP1y23X7aG3fbf3dtuXtfp9sw4b3t+ubjsvZVNEu3hN
kaDAw3URmSYJLdhrTo2u0CX+c5WAEmbtc3Sf9hrzKUxniH20SEOIjkdZPsft2f7YlM+VORmdU3nE
48fG6G394zP26UNHAog85+8eJ/e9P1ieI1/I+zPctm+P/mMfYi39mDVqeRwZMp8qUNzByLT9BM+y
wj6eg1yV20luTwhu1kO/rVozw6w8Xy+jfx4iSwvF175b4+oThFgZTZIRBdCaVN+u8faDDLqXt4Tf
TorkqfIYZiJxup0qN3vb1HZzZl0lyTYHfX6SJFu5QLQLkVFTmn6HwPFR7rsRb60WO+IaRvLrIfLB
t83b04wrmVxuIielwVXoFko3Ph0JGpZrcmGV3uCDzqPEtBKI3w90rbUlt2wNi8y6k4Tz3hZ/t6/L
uO6iBO/Xz0RSnuUaQHfuiOu+bFl/N/JIpE2HyhxAKnYZPeBkZR7PLnYFrUiuf578/ji5V5E/9W5x
seuSy/Ae8bfm/PUIk3xRRaRZrKwbe725yUWirxfFdVMe0DKFbOSq/KQ203BU1yQoucDkAkSoSAGR
WV70eVo/KqNdYqaNhnKK1HoMJhdNl6nRAHNGLk5Wz+VPhj3eFnJfXFrf1WLSAjPRf9GGh5U7TAtO
2xdDe2wpmJNmwFxArqVdCGejrGCGu9ZpXBf4QUhwIEoxJgGXTNZBp/htLk/NiqufAZf58n8u/78S
P59LhKfc2cvvjrXeBPPzQv4pjzcA7meFTSAP5GdEOetHJD+Y0MTXoRXOXsKkvd4z37HSsdX8WmNi
RHBnX67axdVuIsMDdGlCkfkEFEOZWMWluhnXTBd3rtvDCkO1JnMZn/mgmL0YirVpKodWhtUYCy6A
dFUiQERBZkB88MqnpsnunXLRKyh1lNGfQOMxPVuouygj0k1GdaYcvcmkAbnd3XbKbXlELorFk7hX
QqGMEnDn+/bt+G8nySeR23mu2Dtd7+7e/87CyHCL3wYbkGI8u9oodpPSLXgWHS4nKMh+LSYIXiEV
pIMmYLdG1lFyY+VCwmPl2jtBVm7LR97O6RQVnfwfp9/OaSgdo2RXQ99O4KTKxdITd7WRq3zLmHdX
63D3b4/PdkQzsHTT7R/nyLP/P/bJU97/inxImIxvkReh5/3r5ci121sdwFLTyyLbWr4p+Wnd3u4f
m/KNZsreWh679YZ0W6As58r9175ovYPA2CMJqQupjE42X9j11lLKu9ntRLk2OTn3tdtjboffnzbJ
jeLwx06nXT/VP/6sPOff7rMZwwNBozOoRiU8E77pcoFJiaf6c1VuF4r266Q/D6P24F/574//9qR/
nvrb9vvqb8896YSiWQrdbPnU/89xeeqCS/vYam+//Y2/X/37v3R70RkQTbhC6e63VyBXb6f89hTy
yJ/bcudvD38//tvLMfI9PFdxSpVM/22R/7W5puaYNZA5ecZt/+0B2MTDoFpwg/31oNDs9JOOacPw
5ao80ueu9v4nypkZItbFmZHrSS6mGS/Usi6y1OzzjVyVO+XhvKsAzN3OlGtxHmvbeY3vS2+H7X6F
zsnjvz0dir/2RKArsYZyVR5//0tyO22WD0tFsG/br/i628Pl2m/PeXtJ8tnlYf7dT4pWdDtNTEow
NPpH+Vu5/SLkphnZMKnffxf2kK7ov/VXKM8C8els6YRgHl9v7OPQMB2O5QhoXMc6t4VbdDEs8F7F
olcTogQbvCMVAO6/XCjDqvCSq2LJLNWXq96PpreS0+St89l8/c2Y6/BsWsdst00x7VKCCl232EPM
bSFAxV8Z7FBBmIHuuG3/Y+7Nt5AbeV7WsJsh31vaM5B+TGz98NlBSHNGMUKuiWZ+pZmN1XW9WyEM
/lp6Z69bO13ru5PT99tCzvBpqSGIj7jNKGD+z2QwkXwWMcCVscF4vY82hd2sRn2gqP1+NO0X1Lkb
yyIiiiwHYiYINmpOGjF4ID/JJURIS8X5/jZ3laUIWWHAnUOn26YJ4Y2D9m56/t+C3f9QsEP8oEJF
+PfpqfsfZRP9K6vu12P+SdxR/+ESS+qZ75U106Du9qta51r/WNEyuuo4kG4ciTz4Z7UO0/k/q3Mk
rFqOSSENYg9lNf0/Kc7pjkQP3BAllknmKuZwz1JtDQe7Za/29t8s4iS4FG5YuvkBzNuPMoXOvvSg
53DyWfZpQou3wWT2kogaFwitvJiQJBcZLlkj2t2Mk86JqUxELm4AMWWwYkPQuKBrIpKpUhJAQwer
Atw7rSWLqh21R7dXru5IkS8qDRXrOTkDM/5Nw3R+LDbJUeTKnFOD0MacBE8fM8JVoUC1bU1yJbVJ
a3YT3bJdE9dXI0vbIBc5WgarE8ECxDgwevcqdEJBUr+zaHm2BLJv7NJ6QKNa0ga2SGQycH2I2d01
CnkzPHLwrRQ02hgax3wQChHp+lsxkWeVLphks0OsJiOh0PqV0MOvWrMy8hFLc9Tezan6zczjhxDi
56Ztudp74jgvI77stHeDqnTvh671kwxBjoOHwJ2BVDuOpRFXinEqjePnQQyPaBBifB+kGDWJ++oJ
dYtOMQ7UIRQ0FIG6DLW18CqtpzSrebnVS4/L6bJk57JYlqM5DkBzWwadAotgXpkCev0IdzoiWBSR
66Nizz9MOvkpjDn4X/tMEGdQLPtkIqw0pVkd53iojb4AeoewK3/MbNStS32shbZs+awe1HL5SOxZ
egrXGVKPpEWLSipSHfKMUe0qv85hmDUxQd12DOiAmKQZLxeJsu6bGJIraq2fOlC1TiGQakXeYOJd
rFeasoe8KD4VIACi0t5HvfWaoSQim6q6n3lb+NAfnL77FArzUmHvS7owIuBTx0votqt1BPdK0iMM
mbFACvdp7ExIv6pvNuXeMC96R8Kgg7K36z/1YXqZmYKgeHYPdmvQafP0QLTmxVRGM6irCU19s1fm
5EeXg5ZyYiReWfakG9VbOHh700yCoRbxhkCJQ1mKU1fgWJsm+A2zrkfn0ZsDiFoeQY1xs3OZsQ00
hM923j5boQYnbn41LG4uITKTWF217wmoX7xY5LoSUZN1CeGu3V1bmczpSNwFMJjfVW7JuKhfMUaF
pe+gD6B+LOenNCYhKWnD+K5X06OZzf0zcbBul9UHLizicazPHcWjc5dMH6YhIpQwnZmZrgGweLyP
lhd+Brqu+O5MxuXU7tCl061OFfPs6tPdMBiWn0i8PbaaxUnzwIhIHcFermzcWD+rSh8ivlQQtcfO
fh1NABzh60uWxQeQijH+NLKDi378ChgvjIog62oXgz3IQGCtdy1mnkKJvOM8ay+kmJC75Ni7xiDZ
aVyWS6okl7Lkuztp9rIHA/MlHjwRxBDzydSZd204UVYaZ78zzfsycxsf6w7Yj6k/hGGCN4qr1K53
2sfBTSgZvyn0l49kU1lbTZ/gPCeooso4DJDh2ueiW980Nk2XAuJOm0mD5YRDJOqQEA13b+Vw1UdN
U7YUF11fj8fIxxiP+Eozlg9GzEfjxd8TpW1poNbP0+xm92CO5k3s5agerOrR0VbLzWSQNZhm57GD
u52WYY1t6HOmeNrVIm4yt9Mdc2Tr0ljRa9tlwz4s9Y9jk9gHwtTqTdwjvMKpzjx+HDxIjRr68XZ0
cRUSFCRKd9MP6N1R6JWk6FRfkBhZO1Mx+3NebUH56P4yvZqLSD7gZdsuWpNirhzEZtI69UC2B0Fw
QJl8aFWXUWkMjFcK7yfKOhokZ8U5D3UldqjUQ3ridIxtSIaDd5d2g8Oj9RRlO9rsUTXxZeAdajL7
Y2caDkanaDfUOjmAerbDpdc8lZF2jDJvomYP1Mkb7XzLvfDc1kVOCkRc39s4V9qoeDGo2exmz9kb
9lSey7k9mnHylRuoCMiXfkrAiALzmB7VukMTaJC0ZE+E5ZgtUasLpnVlKcTHjrAfR53u0skc7zV4
HL7rha8iVfj7AHTcoonv0KArpJL6A9kRgW01iPs17UVv04+iUYxdWySwWk2kSckqD6HeEwi1unf5
Guj2UBzHpvI9w9IOVoKkJB5IDWkBle30uT+7U5Tv+hC9glKrFQLAL4i69Yc5dU/xrJo7b6gRW3mu
gMY4fYmdvrxqTvRxmKmceYmziZpy3lZr4qnFfBKpIe6BBX9/E6n3mlc/kWzU+57djp9NvV2uZuM8
DaVFGY2C4h6aFs4kZ4y3mtsQjNgmy0upqA9uLabzREYyyk7EeZW3bMt0ibfkE06fY6BJ3NAoxjQG
eW3VQ1EueTBnpnZQSPE82z2fiI6JC2Nxu3fxd9zH5ZE0o4wraebti7C85ikkDL1PjsJFM2R0zRdr
bFI/LsAN4OsRQTGPFyIr4/swmq96VC1BZw09wIjyO/ca+9PimC+z/iHvhulMKiSh2br3PBQkr0Aq
/ZQt+etghN4pTkJny3fpsBDfYRN0AlYCpqyw9o3qvDHFLzamTTAEjcWNVqXX0VPRFJ3sbiGhwPBA
WJpKdsEF5ZfVvJyrlVipDE/FkEL4zL17N8aWbXgYWj2tFieXmzGlpuyK/eIuBsB54lJNYlM8X9XC
c1ETNcoHlR+0D6ftS4rYH1itWkDIybqt6s4GHywCIZN+0tbLHSZGS4wGJzOaTU/4YIBh0tsKu4lP
PSATblnHObX0u6nBRlGSo8W36tisFvdByZOrjTWiHpojkk2GGdxOdNfBq5BgtLS/oFQHpFFWX1Qv
76/6upjV+pubLiSQ7aaqrLaDnlWBxY+2QpLn2ybxq3qDlAVRCkIxtyLPphR8Mp4+oY0V+T7X0q+Z
gpUN0+R6XyKGnDQVsok9JwuMLIZtb9v46jBjj9Cf9ryH+FPUfOzjn233dfbAtage3T2EYB8iR/ee
0g6dFbKUCYXVviwZSOgxXqMmW4j1nXOixCEo3ZtiTzCjeyyKiIHcZGCiYSiiqu21H4jJJXhLOemi
JBq6WvzGoe0HgPAbeURkdsTr/zjLq3OdPiOkPJMxqW5M3YasS4gQIKEK3VKV/2A45J26qDa3aoZX
P0P96C+pxk1z0T81YAeCziBnz1CUftfhFyGzGl1pp/tdZR2rMjmp1L9/YglAunUYWrLqTfzHe1uA
f62GhTFWaSN0DAeF0ddAbMBihIfEZJyNJY7IF73CQF60r/SYo4NRWdVB7wk+FfMhIaC57q3xLh+v
ABDnsxoK93H9ylRZbj1Ow9NYKyKolwynOQHPAfGIdRCiUPf4svlmn9gnTyfnhBjhJ1gzSLEZ3e6a
KLqbHIb6+hTux8pe2yuOsp/Jdt/ErrOriDp6oBW2zdz2UXW69kHoTXm/NjEWDYq+WIwPBAV8yOzV
gD1Xrb9o+OzN2MEGnBuESnvk9JSwbALNaQy/47Xt8eMZftvbDl+B6jvehew82bg1x4TTLENXAzPG
IFzoOhIWvL4dtYLq/7J3ZsutI9kV/RX/AByYhwiHH0hwFimKoihdvSA0Yp4SUwJf7wVVO6r6dke3
P8APxZIoXYkigMTJc/ZeW8+wIBL3GDXyJSyruzHXf1kGK0GL7QTLJTLUtM2XLgyppcLM3e+7SVu6
QQGboeJWINV8r7nyHnuN6vej89oje9GqPN1MU0Jebub3Wq8vLNEZ9Bt2ktJFyZNVgaIxLfo3m6Bm
JUKB2I3BUamKL/hD27q+1Zr37gh8fwWpWWRNpYP7HgzlV0QuuRX/8tzuHpEgviO2GzfhYT8t3/rY
2ilhu5GhsQNadqQ2vVdUcwcYbs7Zupdy2IpI9fEi8+elytGgiOgMmtkGbN+xWY/RsGlxltYKoqJJ
rFul3bT2dLNkw9ws0X1IwECcPHI5p2lrGtbFaAIibhzn3erQtIUtMoDqkW9E8N9Ha+AUD25uX7nT
wiKOv3oK70U2Ns9BY6xFF7XLqAsOKTYuvXWxfgxpCPFYO1Z+ZdW3+Zv0Kn1ygW+T5bhvk+GCtPrO
zaHpF6b2WGri0MwJ87FG+m1cc6c1vEM22g/lSCLg4Hx3lkf0XcyIuFpXFY1McmyXvdqtK0LK68lc
u6J6bMvweRAPoVcha82vYI0scGqK5pKeGB5qw/yyzXODpRLckuDzZqvB1ZDedJB8HQ05WYtmdqvN
dDv/XjbU+PwaAp24xzOv9EvzUYxKtey1Yj0oeGpdaTsLdajw+Rg4gl1s1IONSrNGvJ6WRxuS2kDC
rj3GB4c8wbL02BDDvxqrGKaZ7rP12IWGbBe1WmKDRghttfZi0uNjbjbtB6MY3IUWul3v1ktyJgrt
l2yal0Gg0ujWUqvfGtE/KUtCSy8OmW2nSqnWoyU/FG8kFOfVdJznIIqInc+vAKgvaJxfG1OelBm9
lk93kajQUEZbRrbvxqiee10/2oKCBeewa0dANpzxEXDU1R4LY6OE+osTpkdE+FuyhHd5/5i346qj
xKGgX7kluOgBP1Q1KyyhnVh9to3uK8HNdQqqtYKQ3lcEihGl2LEjy8iQIjUyKStG3ZXL1YCDIBBn
Rc/PTcCZUumUh2rF5sHB3tJI7z7fW9SUTkmwJDs98lE1b2kvS2tApXHpZwRZrp/rTt/D7oAgS8Jb
mR4jHMQVFEq1Di9NDk6galGlu4RsTfkd3ce9nXbrpNXXVmedkPDvidK4V+vxXuhAhEC+blu3PtUO
QdBsw+Bv+LZi3dEaeO4tsm5sfRENVsGZYxCyFc/0gYekwPilkdDGBC6xzIutdC9N2h9YhJZ933yp
hnkwleLo2fEymYiO1COYHfBtZuCblr+OjnFSRvdkmfVXKq94D881KbBNo+/D6alVm40YKPQmTOGu
+1mFtW8Y2tmzwydQbrvYSXwv9+hBcqbh2KJ2Wyd5wDvAPTXL87OQLmmGph8iCKcbPf7qo+RnySwy
c91kza9GUS+2G72ps0Ii3yZW91GG8Uq1jce8bA7jUL6rhrWmKeqLvrm6OonH2b3nhms02AsTAg42
p51rxg8liHY2jEhCm2/NCh7sLnhVoS+58tVp61vIAjelNlJ5+yoy+7ON1JDz333qc/NJ1ZpPr1Xe
w3bcF07pl4GKecW7SzTisYaPUM83agJfYz5ZQiv5VSbVW4sfe4jMEyGQ+SKPXqzgSjoOGdSq2AiS
VhBeH5mEHqp+UEhGBzA/WVz2Y948QLeCGzN+6wOXnFOrz4WkP5XSUKWz61eO9oJG9CmH59Mo3klS
TBSV9TIYNUagkmFQf+pSY1VlvzoleSs4JoGXPnZltAKGejeaRJMGXgGcTNKwZY9udY8sGJCGIXAo
lVxhot6TvHy24ZIBY9g0Rr1V5/RkNhYGOHfdC3A6R7vE1DahPh7xSh8jkpqtjhzKghEkL3FaOAlb
Il2Zl8UtFrFVlNb0EJTmgB3GOdFovAccoC9pjkGQigdsvvEtrmFEVRny47SLPoUerkFX3ccplkU2
vL6VSWsxUi2hK0JUBfrNhB5fs7rmxC8tLY8gAkV+5oTBorRKNuAZNTKZCnokw8NYCFa3VLkKbpuL
IK+Oo9D3NW63UsNaW3FW4wzdFLG6FmO0KzX71HoPFV4ESA+wfKriV4Mo1YHwk9rTeYKJrxPnMIzq
hfTAXQ2rIrbFsyfLh9oQNY0vYCnYWBZGBsjPHFG1KwPZncqWjtzEjpiFg+4Eyb39QlZDu4HD+KqV
9oMGjKDQTkWc3edgem1F3WjtcF/0yn0OsWHUmpWWsjWSSL/TJ3B+T0y7DyPZbZ2BDUdDst0UL944
XaGyPZqVdBf1eMR3my+GQMctWkPLyBO2RKWFxrrz87nQQzi2KdkGmva2ZTGxk8DX7XJDOwfQ5xLm
7V2dty+RQXynYA9mXixjOAuneInyeyUuDonJHZfdn+rJ/TikW+ERdm68aFlHmQyygXMEIei6toJ9
EokXsL1XYoJmcxFrRC+dI63HE2NOLvuyubWU5yJuXl07hKeWUmkNKS5Rv+jtB0sE7Wr+WUDT7yK6
FMVoS5wzyoNuI5wuP0VIpJjxc+LPzhgKJ45KJvzBMr9UdrRh0H03M4CyMfwUsIXujc+pNjz0/HWQ
GkjOOkic1WSvf4Wp3SxGXSsW1vSM2eQomelnSMM6oz/b9myvVKqREh+SRhQy95F38/GqIVj3dn/z
9PY1b7IT+a6bKss2yAuINbvo1UwlUOmp2aM4FuNnZobf2GkxAoDCI7F4MQksRYQiX4KUrbA5kQKI
02uYa8SllhDHjuJrMbKLQkxCRW8E96HiPBZD8KDpLd6HxJmdJBMVVvnYikf8KVg2cQrBPNCdrvBR
LWwJLwZLEa8bOtmE2MHXsTrcc0VFe1JkNacA3c2pXtNQQXtpdcdAG1T8fIPls0F/TMzXxhru2blS
MOHFdp3xIZt2jlc8lg2wz7SfXkRv4CQtq40ahivLLu5Vxf7V6iXKmBahpZF/ps24l91XWBfzAn7L
etvE+6xAmxqzDa4srg2NvmndTZmvJPVBBPQVOkwZC8GuHg8fAcW2DlJvWGgtFICy6Y8l5/IehCIR
dJiSnZgoZxNMi5LH6pGuM1Uddu2httGi090uS2qshPoIeP13BqcKBb6+bbypX4FvVO8m1k8bkcqC
fOC1aUQeKE+Vvp3HUoeSA9c0W/h1WoUBCN9AX5C4GrKqEfCKN8n1+9Zz2Dm3MDgamE+lLlaDG0Yr
qwlhYYBxa6Lwyo7gfYqAUtRNInZdT8s8zMhWFZjDDDeCdRUBn9Bq8woj8RxoWDgG0zjbg3nfCCaT
nqHcCFK1OIzhdVLkGRbPLbAc4NBt2viG7BQ/amtzm1Sp3GQZPKtM16ibC9imSbIAtguSVIPelg7N
rYO856ujAwQgMNZxIXeC+5Yw7RdLIbu4YasXU8sBiQ1xR9QXi7HfUlSwufQO30mYi3UeqmDOGvZT
LhmdC2I/yTlxvU1dN7xD8TiHUbanRVA5nu9F9U6g2n0qsw+GDG9iOJmzVs90nkTVkekeuxByOIQ5
iaI6seImKxogf1zv9p3nWFRC8wwHYxff68VkmtRzKEg47MIyeYvw8nFT7XYWqnbqt8rcpZmG+Tuv
d0YGISFUAB0F5XiXjJ3D0UCg4zW4+0ARvVoD5WkYV8QxNiTgRA57TiaUuGzho5V2b1JDMQ22ZLjQ
ezs/WGX6iDDpa05jrzJinD2blwfSkZuafY6E/M5dQrqt57ws2QGUiDaNJyUxb2Wkg1uwlMdmPpOF
YCzSuvEM8wKnm5WuvurcFpCKTXOjUKcFiYJRyskmZp95wO0p7yKfnWok89WQiXOSGFeplbeIlHrz
LKbqAKLpvgK/Bi6EEKQePW0DrGLU3M/J3Nguip6MKNBSCUaq/91UZl9ovvwMEFengfwZLXQfqSxu
1WCFC8Uad51uHqq2fucWd1TB4y0h8kMxEgNBQ404lhDjBuND23i6eZ7c6h2Cod+5Su3TWOa0CLGx
BM2F/TXJym12wxZG6xAi7sKLPOB8xmdWMQ/LDNBblWKsYooEYLZutUKA7quRsjFhOBNZCOEg3eIL
msEgNI+VzQBRqjf7XwE5VbOxeKrSHUaEnR1qT0GMtV1XtB23bGvBGXMa5tAYBoZbvS0pE+Qn2ypG
V132ZqcFEH+gIkOm4ZRPi1+a1+/cafAHVbsQzPqpDvkyHOtH0PvvuhiPREhTaxXyAzwKxv7hZsRs
ShyovlPzpA7cfTzxgcEbCVG0C7jzNi0h0iZXMi1pULs07NacjVjW6ctaKHTYXdQpc3/uiklg2Jht
lHe4lntChy+WKEAMozjt5Ykh17NNt3Ax2fKL8O4HLOfZ4F6YofgAFdeqQozkOInHUGZXPScskURe
NYkeyi47WG1Q3Q2tuqPD3LNLjGtu4jmhqiFGSQWIb4kFL7XFjub0p92CZwQ5wi7Jd2LE7h5YhtLW
j3WfvYXU93OO8cOQDhvZ1+tQHfhh2k7aw1dmp7+soH1RVeu+Re25ivLsMYzB9SSfY/EVYuizCupG
EwKr7VgHJ9eOiodt31AWhjGFiCm7kyAGgD9k3GZCvpGcJhekAal48+A3Q9hf2r372ECmMp3qDUgo
K6M6UcdknHQT+dUCfuzQEwMMINdTNbnJq+pLidG5MFMUk36C2/MQt84vr/eeAjvbTBaQO0Cr1UId
KEYAekolP7uKKRa5aG9hzUgx6Tf1U5jL+2SGEnki2toT0tpOll/oX3aaLM59QbyL1jKVRdngtDPg
GMcIUwoQiqbdRH6AWgw7Gw/eTN7+81Nl/vS353779Ld/9vMv/vgBcbNJR4PRU45vK7cf46TU1urE
Wyjq3pmpm3hBZlcITlxSK4zpUiClXJizivVHyvrz0Z8P/4fnJMOTDGsstrYhToG5oGYET2X7yALQ
nM1aQvfHATY//HzqOXhWnekJhX3fHpLZD5L9+Ntc6aBime22alCRoBC7BvuS+eWaMncnPPx8WOUO
OtufD6dWu0fjORMaYxZlL5f5/ueB+Kf//agJZkK1DVvaazdqVcNGJFGFZYSX+ceHPwLJn8+rsZ0b
dsHCqQQe99oSexkiqOm04W8PP8/9fPrzBccNEUL9+eVm/kYHLcyS+8WwLE23VOlZ8mRFLpjsWyaa
SP9+VKatSVw5Xl0UBik5koxTyZWcP/rz4ee5fE589Lp3t+rPZP5+ZmRV7WxREucNEtgNacc5Rvw+
Mb45GU46UgAAEYxxMvnmNvVGtqI03zJ1ZuoBC3T14Stt3YFdKg8u+x5cJfWh0sbR9zxlNU4skzAL
Az+X+ErTVAt2oVvc93E17oU5bjWhsriO/SkVkjxlyyHLiOtHWpWPP3BbsVsGrGM9q5gQ97AUj8lk
kXWaj8TON/24miD0gv+A2J5+qyh1DemaUKmH8eTK6eImQ7rXzaA9RGW4V8f6XZCyue2LIGVvvUia
oTg1ddWdWrP2WFHtA1MGoLxg60qr3zl1Hyxlo/Fr9LLkcuNgllA21iGTS2pSh1uVqzQnJG9wWho8
wJmuQiVRH4xBa069JY4advr9VNq7igxWEPfx4skOsuyohlA6Cbk99bphnMYWC4Fj4OpS7PvJqL6d
PI1X/JPulFspaR/mUZBYu+HEPsetdEk1NoK7VMeGUxkQTOQrcA/GfJX+1egtBvSS+n1i+NJFlCz8
P3FlQLdg5F1FQ+73kWCl9pq3QYqE22xZ3Cvkh9xP8XfZWdCUwbr4Lt3FpFcJK7c5KlYTUOKqLX70
NC9OEQbTk6pcmS7JozXB1QSWwkiFdlsxaXLda2IAbKs7x4yO9JEe6Q6H1EUPa4dWVj3egXh01W+D
FsHEiG1h1x6JCvoUEp9dtYS4o3Sj6Tj5ac1Wgj5AvtIwB49RPp40MDRj4Y138fxKmD0pTOcobzQV
nH/guN1G2iFHpSMpwKtywZ3Iy06kHr1wv1O3tOmuFCBQ0jmITJRQmjBQyZnJ8V0kbJMUUdvG6ue5
P7788xUrdyJfdnMU+WGKt0WFPykf8mfA6p+dPcGyqqldk/LRFJIWmjiRI4giMniSctko8s2ujS+1
S65jHh7TfERRUWMx1q5xG+aL1tRupZHW0FOqV7hjtG8murL1dBmmvjvkhBWYinpntVSKmj3clQxg
tgqhzTVELCMGTkadl9TrDt3kIjZgOpGVtIjV3lqWTv9sljok2raBd6pjmA/AS0YR5PKAOtVRvEsd
ZnJZxpG5LFxy7Eytv3rcqxTpPkCbZZ4EAazWQA5N+p7t7QJ0BCVYa92GYDi6Y/prUDCg22w8Vbs5
Q7A+qxppxFtG25Ql0lsFVg1UhEwswKDVfe4cW8ao0O57T2eWksaPAIb8rKNt1TtYgIwCQznN74+h
pgjDyvzaVXB3IbOthtIA/KYdXBerXDAZ3wCsJ3IaTczAobwEMbeOUZZ0+sJmSfLPTrPPQR86S8+K
14peysOQTlCmcxJabOOCUWCKOG0iEZ47Rc/uEg/NRgbIQddJ+OzLA1xUSQV5UvNWshCCd5nqEi+h
8hxAhGd8VzDbTcutsKa3IOBySnsBYA9HTXKxLGiR4uq1hLXB0XgaRe6juLyra8JqOst+ALi7q1oY
WNp56KORJjkzi9JtXwsUH2mJOWnEGkMt8FVUpbcTTEjOioxgxnWM1FRdPwCCMwgi3E5hkPoW+zw0
IMn9NKmmnw+8Ddm4kZZ+pyZUlI2+6xiEyULroN95i6EsqqUmXQ4omxwjxmFolBPSDBUgZjwcy/Dg
UMVh8lWL2X1dr2hQYBTI6y8nNN8dJ7BgNtG77Ax6kon3ODax3EaWni9EAbWtDt/6SNOfO8IoDavZ
40oPd3EnDX9MlWdNOdXUZ1WJAsUU9WdWayzT/Z6An29NY9131JICMTt7FGe9Dh5qDNGKKbG2gEyz
ECUbaAiASyhWVLHNRLh1u2gM9TBajOx0Jy5Xtui0JQp4LoWxeUvclk59hfsSSyinFxPy8NNt7OLg
FHDZHTY/i9A2yntJO2GhE+MBz7PeststLsC/nlBMvfdm8pV0n6Q3WeteHwPcnOGWddc857xZuUVT
r8CAItnxMw+QT24Vj37mjYCFgrZdv6lW0a1r2sstdK/VWHvlsiXfT4vAENQ2w0dS1Ss/TXH9Wm+R
Ykxrix0lh/u+CjXrV2BpX3Bu7+0413cFuPRVIptlwYR+ISJPXU2DyrXd0iu0dcpmmh7RWIVMNDvI
9W1ggoWsCNmIgKsOQSP9fOLsssP6IWPruVJ0we03YD4jnJGc7+ZD74tNqGTTVZkS0kv0aB9qxckC
WLwJVe0xsqiZ9byQaJGDful09TZqcXkSq/EFex4wYIIpymNlo6VrHxNo310Z3OHbPplhhfLNy+iM
NcJkdob2C9Y8dnvx2o2qt7Er8UBb1tsaLhxMhlIClCKQp3hhMKlYeWp4YWa9pTPknkJoY5zRlbqD
YjQtEIblW4+MohW8LowPWZkvGznsDaP7tuvplhNHwc+295at33UBcKisu4/M5jPEdVujPaBQE35P
vOBKBOoGu+uZLgsQpLCm+9yOS1Ybc9NTGy/gUL4LRQ5ztgK7hdr+KukALyhKMUHp7Vqq3qfaosns
O6w6aap+AGzhT3Aq8Mymu4hbNI6Aw/Zse2ZvV62u6wLgG8WSaD2xGl0tAL75ReIC8jo3NXwGY/oh
5r67TiXzpjRS3GPkqi7sX8XXBtMh/jcwV2Uep1vVckZGxYayVZ0G9q1bJ1CG1WHvFPRqKg6i0xx1
hEn7JOxPdF+yjdWh01EHEaygS7xnXafgJgLeAAqh8fupygD/2bBxnJZXnyoxzJgyRMVePkvFig9/
PDM/PYl5FxBdDYO/sFC7DgS5lx1sUXOrCqtGrjtRP//xKZqTjTC1YTvCj16zyWa4OBd/Y8jEIo0O
Px8Rg43QwEpWoxUF+BFn3tDPh5Og4ZxngEqMQrsVk9MyOeRbfh4cEA/rpOhe+KzdqkOERkPNDk2I
NCKaP4pdti5tbuxG+qlcgsVOrabiUDVN6ceK8BZFMLG1b227ZlGxq5XejebCsZgLO3J6HYmCZdmq
idEV+SEqnGTFAbqr+OsPYn6olQACrKU8/zyVRi7MzDwryCG2zHQ3NHm8m8H4dgPWD8DqGjVzc/h5
6IeZgFtZCZHD3Va3G8V3BMzmoEhUouuBfmW0QfxMYlUHorkAkb8JOeLoARVkWAXfkCT54LdTWB2y
nlgytCXkH7AEcl7n71ooFG5d6baL3VMnJMPFHN6SCbvAT9W0OSB3VP1OIBXIY04fS0WJF4cyPhhh
GfMakw+2rZwPqEhBe5nuspAMLhLhLjKNmAz624ynzLE60FuoDq3aoeio9A3kzpJSwkvrQ1+BSqG7
4NF5hByqE6cFXy+8axOqI6zs4gABVl+CXZ9Xl5BByM+TTlL4nFI0wWOvYOfuiJVb1NwxxuiQuia9
nZ9fGNNxq4mVlAQ59fObEEoGBhAHjnXodTsRq/7Pa09oPx1+PmrB1fldQhHVjOK+CPL4QfRcaZr4
IHp52nnMfDMdcmHZE7pQqnKt1gMoMNNb1BX1jDJ1923OC4gBceqM4P05vaEqGncxqb0937Zfa5sO
WFNbKYoUyrlRt994o9fT0GVHxtqVj7WzRCcUgjFYOi7dJFuGvhaEDdjKQSKVGPxYqGQePZiXYKDW
G716E0f2q9E3t4QorZUCECevkFz2Ew4avaFh7iTJ9//zS/4vEcRc5Pa/tENcovLz6z92TfZWfP4d
weSPf/g3T4Sj/ScmCX3O9/Vs3f1rCjFfcknWUz365iS6YE74myOCoGH+BWwSG90TzBP9T4eEyY8z
LTwWxEby9H//19/lNDa/ff7XXFnbmcPd/uqOwDwMQcck29DkdRk/4XB/cUfUDMBE7nklO4yGQiiM
XoF/2up1dMkMUYPyLBq8qKPBJrIvWsaCnrSJ+Ep2wsMG32XOCe0QYHG37q9Q7A6xbr24oU11GYOK
nrOjNPLA07c8SI8Ooafz7sFNkBdirQOJa8UPdeGchgQoqTXIDXtJxiU909fSdTfYgy+xtN09vNWW
u0U+RWh7S6TQXCIomLNTpvat37pwOnWDqPM6nZhUdOqtAzMN4diPQYajJzL3c1jaUiE4d6EyY+/J
32hr9VAoryR3yAUc7puS2CevgMVcT+2iQLWySGI0N8CSl4WefCcjd363cU5V1lNySg3GW7ZtTecT
1ZUvPLiscTOwLW7MrWfkx7klmupMqJRhQ779tTX53Unje07+BXD7ogCGn6KQTAUfJOxcp9bzUA2Y
mvKIAoPtvt4f06A8hA3vpiMVmHb9w6Bmx7jNjmVhbrsC3TTNE0SYNCLGcyyck0LyTUyKaempZy9Q
b5FibY1iPAfocAd0cbl2E0qztlKxagC5xXZ2JIj3W0OR5Skxwqjxwr7kCkTjpUvDFfZ8NpBO6Z7o
WGzwvxztNHnTrAk1BX9mWhwHrb9EaoDgcOel7dqMu7Wpp0fcYGczGQ+JPWzoQc5q371I5kUqOcbk
B1pafKzwDGTp2ukRHZrsPEpnq2cDYqJ0r+UexHhiBh37pUYZ5ijjWZ3sYzs+qxlhHZ4ZfRs550Fo
lwf0J7vA1g4BQ6uhgEyT5IwdTJW9JUFVHb+5bIIZsa35cUtXpDVe0rkDbRGrMKwg6Z+ryNpWbbRH
JQ3+nu6RSI/zEdaC4dYxhUqn9N1Ms28rjL7rVl7mt7FSplvtclKb01WrN4Jyb1TpwRChmKlyM6I4
EK7mZ0W6q9NuGRrDxSsQFYlyOIDgC+DScecxvL3UhrOc7G03xhAc0W5Zp3KyTnrEO8jNVovMLeGf
pBNm3yjc2oUqwXETyqGajMktXCuck7TetmhSlyb2QDY8H+xSjq67kshw7Ggkg9BkHJ9CMNDgH6dH
USdvP79j7GbwgHFuaOSHA6q5rg6/obYRGVTIDROAWVx+sM1mZXJU2Dz7ab8sTM6/djz3xkDbIX6h
jPwWacMi0a5zJ6H3lh0VE+gn13k+xgQGkeQqxpuc6mUO9U4m0zme0mM6tOs64VxVxGNKZkQiN/Sa
L2bWXYWSH/t5OXDfZTTdvKm70O4s2fTrHBJhZ29N/8tDRd4O082hzJ+PYKeO9PTSoxnlb/MbM5+P
WjhcnHggiWy6NdBIe21c9IMOX7UhRqbzwedSoJtbS+fQKPV0Hhr1DHN7U2Igkjk6N8HPE77H35N6
Dng/emiD9dJI9l6ThcjVfUcQPUWsCYHZPXZKhJsyPqapPMyvLQtZy4a+vcYaG6dJ3yQEAiZAnxZd
NB1sq/OngGu9g+3L8P9bmuYqjl+GHt0GxhadyJ75ZPLqZk3KwS1oQ19H9M87ZfTOi6xqzhcVtbC5
Q93zSKW9FlZCOLlYl0bHMj2dQfOfI0tec9Xy22Ku+s5KN96cZABD1LHKlPGbGyrPM3D1rpEWGnv1
g77cMsaH1OsMXZBP0B6WH0ysn6BdMrlOvhl9H3T22zUns4LGCq1TGdonDS+sckYnemfQO7MHSB5M
yxDv7jPXPplWf51q9VwBFWfzNZ+zljEdjHc7SR/UMiEa1djWenbMa1675PIYI04J3mlaeUvx2hDH
13XTwavaa9NM64kUxySQB6ALx/k/ujfrst6zkT5z03DoEdGWQASGm+ZMHNeamJFrrXOJJWa1CaKJ
na+1nRcrwGbwnDRMSm2Y7TWHjSELNkA9n6nwvcedrU2mm5bkb21dP+nBrcvl1QhoocSm/NCjryb2
dqG0T/MlOa8JquecInSB80XU6FxjmgajtQ/dl66rUOQV3Gk88wXh85Z7IskEanuxTa55Fip6Sueo
Td5afkcGx1V63TECfU7rlqF6l78l3sD1Ed2J6DT/rlx3Tj9XnCZPGiDpZYBoqlWUk0ZJuwLiQQOe
TpWdwPGIABFPOmPmsNITvI+QXnVkkZkMQYda7bNL2CJC9n5rJdoHXrpwV6NsdeahnwEVd6kPtDlZ
Yu/SiLDpeBzVlS2ZcDv2ntvdUxYzbUv6xs+jmqDPLn0hBOvslSnJ7iVBBFrzCvLCBEnrtrSWAV0E
xTAiQoxbZVlY0kO7rk27TL3KmcaiJUO3/0Gg/Hz08xyxuONmyNtd59gPcZTo6ykhO5ZQPXP/89HP
AzO3v31qgmZcMhWafeOIlhsALPiLPSd87kEZ+73R3jkd+0cATAqSlyxYAkmMkUqLifD5+QHUobbP
iYwiMtZ61lyQ5Vjc9sHMsi6z5yjWm1XYkpDrelWIujRddhnjzFGNb5pDy2/Mwc1HcCa9Tt3Wrb3W
XGU1FT0b7BQmprIaugbhCtFAyovbfNvCZrOPI6VAdzC2PiEOTu2PDs+0+h0GogEfCm2tukMeV41l
+8dDN3vheHFkgTrNyUE+sKYomjsAMOZAUGdKhNMFlDT1142Uv8x6m9A1R9wFVnXkvokCvXHdIX+J
i+41luzvwDqu5hFqlyBd6mzJ3Tgzb7Z0Wr+qBqgyis22xmKi2lp0cAtO7CnRPyAL7OFwkjtTQQbt
1WUq3C3+k5eugp07cZkngsWDS6AYu0vuTZdQjOg06H8EFDqm5f7K6L/eq8nKY7HRyJJ0Wf4kHFaU
HM6Lo9gnKx+uDNGvqYkZxw4QpLmMX+O32NwqA3A0O/13Gdj/WCZ7OhRBG+w2A2VH+y1nOk4QTzFg
Kredk37X7OW1jGDL4Rq48jSbKZTxUFNH4TlY/cVdff6jEv9rha79lnCNFJbmJLsHA66gqbm/pzN7
5tAV9ugUW9pP59GoaIRk9i5jCMX6QqETJ81SZui4Pfs0l0r/5tez2/ltf+DRtWHiijFch5b4Wzj0
4DjSSIKqRPNAEc9aQ9AYZq8Ko9gFIdzFNuI34HKtfIit/CBMVjUK2ygZ/03St4Zt/B9fiMuGjKLN
m//P1/+yUQkN4l3cJii288G3MIZYVCaZcnAd9Z64i4uetReH7r5bWwxOxarIuksx1qtC4+6TUbB6
5hY01apynv/1WzTv0f7xlaHOwdauWZoDTfLvXhkhq8NE0FBBkBlbKLU4GJHxoDRxjlSXNjWh5WQu
du8/p3fVUJ9n4weV2DVszqWVvKGC/DAiFoCf8tC1pnO40W16SNl0a7l1GRhbZ+3fXNvZ+bhxarmZ
SxBA/ZuUVn/EBTBX6Sq5Em4mL3mU7N1cPU8EOguOxRC6PqSHZRT1l6QTK818yVxaj9z8AuZnhNaS
BdNc6nHYZi1WBTOghsUm0wdrus5rNWxWiFRXkqAsJRw/0kkldcA8eWQGOYY4uxrKwyr/rr2OH5+8
Cfpj3MOWuun0C4ezZpGp4M0y9n8AzolFGvprJOj2/+uj8M9OD1NTdYuwD9XS9d/OUz2LvbzEobSN
dKR3pXrucKfm2ftPZS1vWit2//oXasY/O+5wreZdu4vZxP3tuBMEjJPC5coM8S01WfKIY9lOjFtS
DpeGGx/g7vRtlCxq0/+wd2bLjVtLFv0iODAPrwBIgvMgiaLqBSGpqjDPM76+F3T7tu26bjv6ve0I
hqpsURQJnJMnc++1ATeLXf/McRe0ZAaik0u317bS/BQ2+TYvjjPUYsvqnFHOz4qxXAwiBWnaTxcF
7X9tyueGTnBrkoyTL9lSbB1Djj/eeHSUYsvzDibJR4Kt9bqnUoAup4KUK8EK8QfJ496ClzUZ873n
VJVp9cqKQ2y133RiwYVu2HC+3xDsdSQ2C9f1hxkixpGSjqBmggNHKXFlutgR/asVbTttG0ua4Kql
YANFCORyRRZJx1XkH33T72zO+p9SC2SBSkquylXWBec8Ge+D4T9HGDp7jmBU4MpDTqmO62KVaspb
zXG0SKP3pWhty2FDzM4pw6tTd9NnL1OO5RFH9vBW1VuUMEgxtj3vMQr6YyJmdMXVh1xo3gDETZ0O
oxD/FGRsZliizaBbT2X6LqX+zpDdVrmMpeKFk+ZNrNp9az70Xrosxz0qlv20ErhdNeNf5yTSCeVu
ZtkNd1V+HWU2LX4PYaB+08k0AwIgEQeP/3k/mLT7mXUYEm2Cv7/SfsHLLjsAcAjTMiTRNGTN/OXS
ng2ClFQBNtNyfFuOdCMfu3Q3/BLVpeah6Pbyf1ht/2rV10RKThPzlKXJy3//w2Jby1NkpOrEYptw
IMNtgnDuH7fUv7hlDV2SVXV5tGDY/vmHRGEF0loUc081+5x04oYmDuOnekwAzFvgJGr7mojVbZ6X
2QhyKkncNyHaD6rsGvtT3OqrCF+0pUlLp8WzBPlEcCCzOvVhsBAaeYp+nO8p4OjH8YeJm9mu+uRo
UtFhXLGXhTjJxnsXyPc+ZqmugdXAFVuVU3ZsABGMRndT+Pw7P3lH+b1v2xYgBS+Tc5mhzPfQUk9J
qXqjQkne5EfNuM3D6GkcdJYXqVGHVLp+mhT9mbYsl8yKnK6Xkg6DSTxmNF4SJT5aQ/csGdqD/vre
1ONjXivHUA5WRDLvl2NTi6ZXnA1CJOsDl8d+Ds6mT+ujoV8g15yS6O7ZY1+8Sp1RIafKCdah9BLl
6KfGdiFMnEmi5NiPyGMYg6Z8kmaqeEtfYflx4uJ06mPtkevdc9bgWKiMh5iL+NTaG1p4R+C1+P7w
vKzgKue1v7+4JfEvChwuMUs1ORWJqqrBi/7jtZbLOJsWkBTGSrbPHFpJsfCBopZzUw0nBpStuC9S
yA5SyGcEyX8zNOU2JFZbtpwUxXt/qjnmYYzcd6qOvtvcNe1dQzFbcUJfjm59f2my8Ua+26Ex5UNl
xm8kmBKABOI0Fk+xEr1OZvIeyzy/IfOWDnm3VSN/XdD4y7XO7mTWPJIikp47n2p0KSqYotw6Xzst
q2o1958F0haa8fvIHz4NVv6MxcxQiqNa8pMw5gmqRvExbiSaC3TvUPLcLLO/SV3ndhoh1MW35ZAK
JHTHkBF4SEus90x+ZbfJNKod+i96Od6rULxwwBuhnyg0y5ZqzE96XBYCNbh2gl4VSN1OrZtb1g+f
UzduliJIa5aWhfKwcH7rwOp138BgMNx1jd+4wx1nKv61pEXXmh+JJtyo3Vv37z/ov1jFKNyWf3BB
0tn+5WMeUAOl7dDn3mDmboNYXy1BTcG12CwXudIiRNd3fhn8w/UlawrXz5873JSLeNNAFEiy+R/L
Z6UqkyKrHWi7ULtndXpc9jmzIcWoWw0iH0aaHf0BBzv9sySGyKKoXk3BU040XuhwytwoSoP6YZYB
ftCyoshOaGvWouQstZikf+APs1UC3JZ6yaRRaoyXpbuBUe3Ro+weqni3LBlDdOwQHTe9js2VX53z
UGpRhWXTZ+Drp5AoJJXmXoy1qyrTo5aJ92XdjbnomGo6QY7cO9NWxF41cXac0Eqg+CSkKfeoJ4pq
/sSv4ZIXdcTAf9CHedW3yTFnlpvF821Mp31msG4s93CgJO/L76zM4n2WxHs8i8cKr0eTfAhGeoTO
Ynd8bxLhp2bgxjwSF3u6WwodYxT3LZd9w8mVSK2uwrJSu6bmP+gHcsf25mPpUAQ9aS4h0AVFPZVz
9nNph5j9eM6pzL8XlbXps/Eo4ZmXhp91Ssj4kB11lapjmudP8oQVn5WICA89d4RoPM0td+VS1s1a
/j6LzBSG6RyEDKtFdUDSU0n2nFrrhuNunKS7iSAwBuXHMqUTGxunbkzeu8k4LV1riX7d0m2aqmAt
TCpEDMadKt1bfmlLoWJJpAtz+x1j9HUdd7dlh0fWD80NhY8/XZY/lzJO9Y4BKQSULjrmtJP7UT+G
4KKGEPVwlDRO4Yc4ClPs1Ky+S2et4Lyotv1ZGlZfh9ipewaX9CkV8dNMc0bqxCdht6y6HU1y0Y+P
RBxtpDl+V6P4KOUdh83wXVV5VYLGCk33NUOfDEBYWycYgTXtsXTaMqwnNXdvLpKKq9KBT9k+qC7L
8Cmu9MNSMEnpdFdT9RHjLSl8ebGIffYhWx3VRJ9nZBORVQcKSbDqtayDjDR2ETKWpddGlCPtxWoV
FB7V7a4sp/3XBc/QYykjI7bhceD9ZPVS6QqoeY5LjANYaZwwtrj0ENGQDNtl88nVlhOkduqb3s2D
T1Ggr79ccEv3NWZTLUfODk1FtwajAsYgpIEGrp+ZCU84s5NWLP6ALvqKrjPL8dInnEv/x9+vWpJi
/NXyYWiaJWo6i4j4S5WfTkpcETGSeY0xfeYNb+QMScp/oc9Fw6PD/r0cRs0uO9DGZEYz4EfM3aX3
vFxYTWjpqOc4A7RQ++xiSNG1aF/L9tcTGPJHFVPg1qgxrQlAgsBIZzyxeT9ZCc4aHZlcSpLZgX7Q
sGquiYA4SiwiZ4yWoMWePSevBRWBY2tbYzd5SlWi3ey6S2ZwSA9k0Rbh2m8jE9Z7ET2kpYsEld63
Rx3vDXkC72VthQRBMntGdv1cF/RC24Lepgg/3QYJxtxMDztAV8VmiAmko8uNf/Vuwezp+59irZDk
xA2+rC9garZFHJMUAyeNVV1X2/1KZnFa1pwn3DMnsartosaja1KF9MNdEcfbuBCwkbeE0q4v6tWy
h6dRyzrcrAu9dSEmYUFm32VmbnFFLvdfY1hPkvLUM9dIY/GyPNtSJgXycjSOdslZWGS9zASWqyIx
1NPyJHjk3Jr28tIZEBgnJPK4W04aatM/S4nuacX0OSEhxdl2z5bkLktaeyhUb1bR3cRDVBmiK00D
YqCZZalcBVWDCax7ht9zWW7o1vh36f//GMJ/whAqukaD53/HEHrvw3sU/XHizkF8+ZZ/Z4Zo6m8m
xD9N5p5dOjb/DgzRxd9kFYY4rTROcaJCNfrfA3dZ/o24EkOGFGio6jKm/x8koWT+ZokWpYOsiHTC
sAL/X4bukvLn45VqmYoJlxDFmS6a5JaYS2fhD8crUbcwS2mB/ESug+ClU9p5QlpMdpxL7LnoJdMl
kZYm655jtPpizktSj1VPuyQr2TklZlkNBuyU9jkmUVFyxVnlWhaB6SWVsBdBlaH0k+oN1Qeq9hYF
KgXddugYfeeVFtwGU8gPStI8gzBYi23kGSqsswnR+45mDeMy8u1bS0ClL2Og7SScyH6P3DAYGm+S
Rv2biagY5Q/s6tSCK2eaoJ6jFnMoDHiDibOfr6y+wfo8croQ9aJ1i3BM1onZXSv0S84sgi7oBhwz
bRObx7YjALPRX6o8dMlNf6qK0VN1vyRdttX2Ae71sQu8OVZmj9gp1jzDhjdW7CVqOTSxhCOLzKsA
MRqJ6xuUHqG6+B2pgBt0RODRSJqMSyrpcoA6KugfrTa9opoiYiMwrrJal2AMFy0TEcpDlWTXaQli
o4dCeGZsqTYiSI0pasys3WhfG9P/iZOgt/XEgn+t6AJVCJTGCFoQQEE3IUDYk60O3bnU5N4YR+u4
HzrACMExG/1+G9PSl1Jd3RXF+LNAz3AeOuHB7P7SFPJ8I8d7AuVIhlUeQUExsCyHlVoe+zrAUV+m
6jbOxZ8AAwamwuJn3NL6rY0Ua9AYl24gtsvMbUbdaAQOY+18UxZGhWgVJcMf7rnLfzan9aVo/722
/rqQdVpc3ByiyKDcXM52f7iQM5ztyN4b/SmvkNKLfsdEryOujc0AHXgPh08qGfVEpKqm8TcEseSN
kjxqksC80+jUnXsLVJOAq55pIftL0ktXAzSl28y9cqkw4FjBs1SQ1TlPZrAzyv4aJWK/mWkwr1Jo
ItitOQ520imVknJbqppjCW3GlGd0gqEyNoDBCsywRoQOo5wPPU077jLGYg2mgazZhEAAGC92ZHe2
WErL5N3o5+a1QfRqzcadM4J2C6Eo9fPwDfErI9GGS9UKiDvG4X+OpenWqGbLjgvIDLyMDBACVUau
iJii28x6+vs3XBaXNvef3nFVNJZFyDQBtarafzSbkQsFyIbzJwNVAYrf1mDnw6KMIf2oBJlj+Rqw
yTA4p4cxKYF3TAL9rv5bKwqCm0Tl6FaTQshvV39qXY53IOVIpkgZFUbUoXSQj5EUxaQDwbxLl4eg
YgYsBeBImnKA+wzI3KlJpybQWLlIcbHtwoap0fgR5BSEadm/NolgIkaPLlUIjkqM8FLMZobuxLcH
FIUvcllIe96l/CDIysbsKC/TenAI7h4vmunfA4B7KAFy2t0l6UBJPiAIJL7ano3yDdHzIU3LfJN1
M9o/89CUMx6SgoC5CpKZQ4PlLRIb84LheYfiKvPEWflOb+Mw1LLkGSxuE6S4TdZLlVORgHyfguFA
YqrLcctYtarAqQgnemeS4BrGJFEqMcA/NSis/TRlTjeIiRuRWmmnWajuYqTX7EPokGZgl5NmuUqL
+ReVZhYZjtQXUB/LngZ9bD2MBUgyRwxPMfSU6kvWFNGTpvZb3BrUS00coBJJNmER3lpTMEFOASMj
5XRBTwYivtVuA8oUI2gOJpKUSzdOhVMfkr6Q4JTal7r0Ah3rjCu4WotNMrrTWMl22kQD8dZm4kWL
7MAKjYyrmePLXMuOHJG3WZaVV6WJeuoCRKcTE/3QZCfpuaXnngK/QuSslHjtUMS6YAFpjYCa9S1z
cHrUCUwSBHOXK/j4A6nsQJOo2pNpdl65xH9PUwBtU8s23OjfW8Cmdi33Ag0V3Ne+mXzmIemmWQpe
A4Vm2rbikevKMXFCyfKcHHDSuWEslnuCLLYyYt3jwMR4PaE984GPrqtmTs7jdFXCTL34RG6jadc2
Y4Sjv5u0cqNbRnn8ejDIXCorgj8mfjPGlQld0wwCjqW1cOv8yZ0H85siR9BgujpZS6XucRMgmM0z
15q0ZiPA3CLbSh69WFQsp48DJC6N5gxyoGzUWSXlcTbYnpLgEA7sjrJZXvDsfgKNHby/Xwa+QtT+
sAxoomjKFoMOADnEm9G2W5oef1h45aD3/QAj8A0spcaZU9IxI5CtbRmx5RLyuJ0ttb4mlYlddTDd
2ugsZ+6cUDCiLTcL0yIMftD0SIdmFu0YWd7fA4wPjsT2vu2D8fsciNpTlO3ADpRdNx4azbdTjdyU
XNA3Qo1BC0NsuxPazslCpUWLUD5GZDJuNY/ddoBhBnppipyhneSDFaTRSjc24Vls8TjLAZGX3I4H
0LYkpTdNu8pk4pVVJf+hI8vZh0Fn2iE9E7so/X4/y7Lu1HI+0QM5VCFkoKJO8eiGPs8/RvFKE+nN
+A603Y+RcDIvE1WGkQ3tiWJMybFE5p4ai/GYtR8EYuRoijYdMFZ1ttYKMpIxlXqoBMzUirgO4o6s
xUJP1U1LoKuLuSxbt9CYMSsJ2r6axHufhd/6Mvog/MfayPio0HwG+4yWddkHEn6fCdSFQbQZ/DLi
civMDnQ+HSvKh13dzE5cxsiiuYH3uiWT6tsrzF1IIYEl1qrHIQcDaE60QTJroi5DgL6PAj7edowB
c41pzAKQbBoyXUPirL3GQtTVjjrUvgK5eREMi78zIYFX0jcVkj7BCteqgcZYVITmJsdid0gr/VnJ
ASkV2UHKkWJzcDx0s4E3annwxr77+fdXrf5LJ46LFr0q81hTR83KTHk5av/hoh2wlQnBXPs3FDmw
HHqCN329tPY0dxpPVOV7WWeeIMzjrdc+49mamHmuJYxcjhLN1bvoKxshT/GuiClVsEyaSiQXMnQD
eTwgBqQ3PN+EqUHZ0urCBt3BVdDS6c3MAf4gfg1vOIAhLFtitKEPY0cYzlbg0nqn1GpijM2a3N+c
tlRVsJYpRo3EKBrTgxx0FlbYwQcjMX/o0SDtWy2ZweKDDWkUOuvXHCviYfRx6Os5ZAgB7MdN88lM
bRFQtHot3i2S32cgIt6gzOCHSBE4cKAnqLy9xLiPwUSlxsbQGreKOmH992+8+sukcnnj1eVsI+k0
QpkR/LJa5HPS1FIYGLdUnwmWiZEKVSWr5wN4hn/JYcltRDUEFWdCZeT8bwnhvmii7lBqkupMqhDf
soLJvyasqgUdPcH7drukvIu+qO2hQAtOrfbWCag1ZHXouoVJYyevyUBGtriXqAy2fhGQTcuS4aBy
MryCeb2L8Ra3wqQkz8x0z2livtV5WOzmPgzR3Pr5QYeaBOK4eWoDv3FnMaVlF6F2xabyT+Mo6xeJ
x9ebZKgGTWKUHnR0fnmThqyO6lkdtBs1IjtmnMjnSLo2M3FGNToW2gT+Q5dRNOv92O3Ebh45rkDo
rHpJRffDUidYWr5Jmq6l9h0HOnPQJ3S1CjBElQgREksi2Fba64E1IxEjFlrxs5p1O9e3eMf6HYTs
o1HFr5DiVK9oDmHWH0RgieumDMFQyJj3lmFmq2fWhozSDxyymseqOD8bYDfqUbG2JZ64mUCmQ99n
rlSak12LQFFLKkZXNsnylsx4OqUqi1wSEeQuRA0YCUwuhVWou6ol5zyjvbQAP7rtBMfWNpNTHETh
Q5A0OtrRay909SHq1DXa0fCIXCNwuylUn0VpKjGvz/o+a8hnppBgIdlBP+ydOMo4X8mgLMOefr88
wt4QW6dqJMEhFsW0Mcc/9IHbcuCssxqHnFwkEzq5WkC+GTIdFn2OwBcOrySmuPl0wRMomi6SOkQr
upSwQVu6+ANCIhl+v9sU+gFcRXeLZkiKrQ9jtK3001zA040jMTxgEH10SsOy0YyOUiQfMoyZdzOR
na8ZO+Qp08uoCQdKcSylyve+cfANIxCc/NTNM+w2Uoe/5GsHUsP8YrJAHQqxOkWlcE5RBpzrSmAY
EKZgnGR3ztMG/eOwrUQoGQUd6MIopB0E00LDIibHhrArQ30r5nVwV5JMs6EvTleYkrt6IRpGk/iK
7V56IagYJk3duPkoTJw6AdpOctSsekDF61bAgxSbBvPzl0zO4jMInVMht+Fa1qzRyRtWniCjSdsr
+2bM7azCbzyoEQHp6fDDYH7oioUerEssJ3hVsuQZRHIYoTWszKBYl80iC1n+iHdpY2Txp1Ig459G
qjhuKY69MpBpk8agmfC2Y5A/UC2l9ji0T4oyZetwQstgtAFYjjEQj7y55j+Myv/lV/j9fERhxKyc
46hk0rFdGja/nEihPWVwJXtIQ6QkYv21CHnSOmPX0FE5sSndZp2lHyCKejYSJoghvla5aspVOozV
ZvKrEEqHTkWxeEMVrd4r5NisIv8iZPlVleP8eYEIye18FeU49CJ4zzQbQvnFgpEAd0JXbLMHilzI
JapRU9uIDfv21zqr1PgnorQZtgSe8kkE3XA2E/97zxRQTBXrOQjydcHHfOoTH4qlhIzXp4HisGcS
vwbU2JF7k4Ger4ku3ZkOloVE1M3QJC79R9/zpTJ0xlCHiyP4LX1jg1HBZO6F2TRPflVAkcpg4pZ6
lfODg/ysdcqeOAD8f5Y1g1QJujejnLdQ3OdnXar6VRqI4aoayYrJyyv+DyK7hSJ8Ueaq8pKIn5sS
g/6c+U86KtkVhyDhOPpmurXUJt12ET7Pymd1E43g2kuZePQXxkomKofYhyM3mES7UCm+Njqq+XCS
k4MOhmHbh2rmBtOiAOyMz2zx5AadqJMnHWG8VbB5okfLLWXYS0s5E8SQ81JI6liHR9rnlEy3Vpqd
lh7CprHAcUUaOxfCxq2ScKAbpZlqPhKqdZr2m5xiz8Zu7p/kqrCY4OqaE0Jo3JhhjVm/FcBGjAl9
jUG4Rz2RELlfipt6kljj9I5jBkVHUTCXz+Vn8msqwE49nCUfLJVfxEzr9NCNlJBZQTbowIKsYO3n
kYmTRscKF1YVztWyS7zUCphjBfFrGAMJqEZRwSTfYEkMJDLmU4szbOMf+lifrrwPrtYkn4OWSk+0
yJONVijBLsJ7doZiAEWtJR1kqLJPST2z4/rvQtEQDN5yRwbSkG7BIKP8tfy9r2bJKTJxSICieoF1
9UHDRjpWy5/aytpbwXyDO6CASNPhledtsgpIWVnr0T1rBERJYqNc/FAxHLgn6drEPG77YmbyEVrJ
DRUfHPWC47ea/PTr4UOvTP0a38H0BLuwASA3Mp5XimskfI/a0HTaujb3YYpnLjBAt069ZrqSWJgv
6pxmG7qI1UqI02IDeUxz2AbuAqgaaGXslUmg6PCUALCH7L9jk00IObLoOZ3k0mlHDEuBlr+UQQHP
GHXDrhSfe6Wm5CmU6M3sM6+qj5gnCxhumrlui/a7pMTmfspweBsteJc5iRithxEs9Da6DgFEFqHX
1wFEVJbXcronPpcdxVEYtvOjGsGntEmfu5kmATRlFT/gBE1wAr+VY2Y4qm5gd4m1AznExcVYIAtC
P6aXUq2fupZpW2pVwrrQrPQ4d8Q5WD7tyT4aqckQhuyCLn7N8Vot/FryHEwr22T5IHK19AykZCl8
ZJJROcPQG5dYK+k51N/pU8inMCgtd4xwNuVJOK8tI9U3aq82QBGldRS05jODOU0BumttBfAeB1MN
X2K/FVZl4KVxW3sIBaEwNqg9dajubsf5iWxL1fcywWzWUo2dGvInwoZyjemgWHSJITaYMJrhIPmX
UaNxqvZ5us3wRridqvg7Nclq3ihY20jfILM1ETyMkXSUthqeggKGimwyjVf6aZdlMEK+yuZJe29T
Rlsc3oEWTglUeive5MIkn6Dd4sPflF38maJ7X4sIHg9yJSLEw3+CDI3cnaJxGGf7B2Go5tPQI/yx
FjtFr6oUs6JkerOkvBm54cHiezOkWfZEMCFbS6JISNpYd5LIGE5SXH2baRavcJUtnJzhxgzB4k2z
LtwsIOPFbjilJcb9Kld+plUAUwXg3yvaqnOwIPvUsmJNU5Mah7u+tqw7BLX8QbjKTMwK4uox7BpP
p3b/1075/5Olf5osUeFT2f/vk6Xt9/fwT2H00r++49+DJUn6DUEV/0oMg3UmSb/PliSDCZIiaSq9
GUSh/zNZUgmppzARFw2fBdxA+n2ypEq/WYifdK6KpWBhIPV/mSwxi/pzR17D5S8qIq+LGRMzLuVX
sSDQJVwlBmoSaYp7L8kLZ2DXhMC3BMqVRDxiag7hfn49lFHbr/UgBPVsNLtUihoA+8uXXw9xowA5
jMmE6WjD7b4e5iUZdlwevv5Y0I8gnjEN1+kgR55SE03/9dDBQtlFyhJX//vfCTk5ID4+74R7mjE5
Qb3R8vD1lfyV3qvWJmmsS269NNblrowN9rOvL32sOw7LGUtn8TpXem2HQk0ywGLuNzQCjwpSqlRy
V6y2Oo3WQAM/zMgSMqEkNAZEVVtdCFoMFIZ1a6IYbTI87AiSJQvKk9J22N9zXbRLy9g2U/Jhsd+y
bJH7G6L9h1OLI0UgbH1dyc0FFwunwjZHaSUYwByCqrxNAT0cweA1BbH50k3W1pB1mgxELysy3euk
gRtPBVruxtki3fTry6ZulqBTyFw7RRpp0Au19/U6hSVU8OurCGPkloSVKg3m3deDNFfhRhyi89g3
hRfVk/eVj5cgG1p4e1XgR94IlTYt9X4tcbhs37Gy7kMOYCzGBn3UwSkJZtgGAec71Ri3aqA+ZVlU
uWQN7Nol3Q/nfL6TBkV1IF6YgIkhPPz+EJDx+Yc/TktMuJsP8XVEDo4ahWbx14O4QNy+vjIWiNvX
VzIWC48TKON1mHJfr/zr4SvZ7+vvhJlu5pgh/YsZwIBzXtIG47hfB8lGZl76NNuxZOO0MQBNBrFT
XZWD1HC0tXFnaU9G4ozfaxEtFW55p2iB/66p+XthLbnojdO1vwkdgVRkwqHel1mZ8FTJJIN1N76i
yW4pTnZHKoreqyEBTTy3/WAPzdrXaentk6U8svNH8lNygWu+FscwWlHnKWQ/JNQ9Ls41p5nPyghP
+Xuhrem816hEasY102SXoUvSY9jbg1PtaRI0IuY/G+yBN/Xb+UN8CeEezAQw2dENdCwaeorEHGyV
sdfFLZM0YMYWAQe1S3fcUA/A2qCOqflK/xFfaDaRhyATpAQEOwSca+dP+ZMSr/W73gHyXd42gJoa
XCMVOqmLaQoNYcy5lrZQaHkQTFPwdZCqF9uRUwen0voovzMw4O0798/RlZKLJnOwag/tE0FSvBMk
1JDL1m3UypHJKJKP00Jnt6N9cS3hMN/4+/KNWKzVe7KN7XIvnLIRjqVdvkE4ZtCSAqLqyTN2CVGK
VYe0MARH3Ky7RkfVupmiC+kbOV7AHx0euPozzhwDmA8YsWSLq2H+FCHRtsCPbd7dVrb5NlJ2xXcm
ERY28nTVnMZwU6tI67Hc7hDeIXQa9/lFflFeM5iMGKACmzN2HLjNVYHAz9D0yd/N275eiflKAX0S
rHXuzVtpevikQWeSY8usHcJx+qQfMGO1r/mH8ZLfrVV6jgdbR+DV7a36zULl54FZF/gUCbP0N1R5
HLJNVqT+06AdTLrEJjqisBEvU+VmqLYs13xWDsJDDx1+GS5b9V39MT6D+Az2+q7ctlBFnZ6uh4w7
002/F8064HbwN/FnVqHZwQ/kYj5XWCk89U4aF5wxssevSfHUH6r7eJG/MROrH0A+CWvnYusPZglY
zQaXkxIi4ABjsrD75mTnrGXQuilXwp6+nqk7wbd6v4q2IuT7Z45vGFw4TJELxOQLZNuqvapM+n6S
V+30jS1zGliR9bnTf1qf4TMdhx/qd2WnvUffrSvrzoSt8ylYIY4loC2bX3yCBHpbHmhB7MtLAzwc
we8rpLDKsXYg3OCnoshWzxihtv15WqysDgeqababd/k9K1ZF6plcDxnti1X4HZHuQDPe/d4fYT/3
R1j1+qt6INwRcGp/tFxooZlLRB5nZyBGjwjh4Co9DqWj0y3at279XHEggL7DmgEu3jN/5vN6uovz
Kodw1T4a5Y21w58YZqOl+s6JNTVuGumnmVuD4NrK76SCFwxGbbaelKcbC17sqn6TmKZ5ManCG92B
ogZR+iYhq2pWzTsY9rX0UfywWEIJ5vAmfQ0EpGeJqp34Mb1ohyAAAmoPm2ClbgfQU+TeONpL9Ia1
elgXG1bL4Vsfr+dteYlbT+rt2t/wWYaN6/snUdyWz/5O8jd566UX4ZNIGz7fQWACvuPey5/H0OUH
yhHNCXs8dHd/3uKCFRcqnGsJa5Pfo7DF2m6Iwxj3WucwIMvZ6Fh36GY9x1yUmGaFVUAvjXw4Gx9W
WNgK/MzYS/yVfuX2vmbH+COMHeszuLX+TjsbKguI8oNhGwcpOySLYXwU/UtcHROQwE9ggEdhzdP4
pUPo0SQcDOFbg20U9CAHv/pTemof/tECFTZdEuzdgRvcB3GTFXcE+HZZeyhzE5XOyqaV7jQpRfHa
jGdD/EmGVAeyPnRYPKJs5atkGa6y9EcWeyLBWGgtruOjJO2TRA+AM0/zk99/k5sfS+gMdy8BgLKx
ZlLTl0xZLXQFpa1nF55DpcUljisSOlgsUDnzGGADD+wY+I3FJ4N051sIq49YSxInyR38mW75F4L5
2h9X/GKs/+KG2mwXfgYwqOxnhmPXIH0k6pGYTl5u68zHYev4j3pHYmPE1rcXaWgIdoHgJPjs9QO4
riTb5oAVujV5FnLm0QyVi5UUXoqaxu+KLMZ+2PDyoAPTHoiyrVQcE6QWxAbR3twivUMbbtPlhpe8
jlnGXLW5GsloS+U+ebN2yi6+6fvJU0/KeT77L+aOKzqzpb3wMBjHs8QkMJrJQH3wEoD71Q34fzeU
1rlyopnopvFK8j3CM3MZKb+ralBeHf+WrobnYg05fk14UroltiaC5EziQ3tKRgLwjmAbpz2c4fUd
WBOfoPZdCj/VcO3L3rgAgMl2d9XaMWvKLzqOhL3P0V6nrw+hYw9nqSKciYQFlMXECgjklxAl5sXx
ppJWyC3lCp3j81ysO+0o9V6vumZ61H2H/x+nU5BeiYILOnhYpADa5Y2F6GV5KtS455AAGqpbmz78
j6Jy6xfholYbSQcyaHNi5FMCmRv/iJKrHDt8CXkknzY0VcB80TsdEOp3bsJ4FShTBZRrFSt7K7kb
gyfLwLyZr9vRp/paHq23zLTzK39LoKe/D/cjmbNUGo75WpUuL+kmQ0GyMUJtzA/1lWSyQ3qbmFAv
y2n7UwBYciKdEnHCpgWKsJFda6Os8m/tVdj013kVXARp122b87BX3irvqhOM9KP+Np5ggprnkueY
V+EeDS9NGTfs3Hg4Zm7yEIG9oyB1UMabe94jnIATslKmQE994TTERFCuWpwVttDF++SOxAfTTeB0
MtMRFx33f9F1XruNa8sW/SICzOGVUdFKlmXrhXBqZjHHr79DPgc4TxfYaHi7bbVELq5VNWuGJhC/
rA/x1re3YfSaK7m4uLf5OfG4FzR24Bu/DZHVtjYHvR7Aiss38Dl1Jz2p2/w038Zbc+X6848l/bY6
CXhwvHBw4J/o4DfzOr5iqcWKrdyl8rvJWfKXx8Z4k67Lbzx5SrIqHnvchTe0AWMFlw4RjRd998fq
U/WblqMV5Jc15IoQZUCy8Wg+9+voIrwaPyycJpCuYneD2KC9SUqAKyBDDpoIXbyZy6WjKOGdIEOz
pTeSIfGJrrtVM5yxKdPKQHNwwTIUnxF0lvmE7e7AfVNbHNjhkcnf01OHbUJIsLmX43Thlz0j/HOi
e/0Q6ETzFsSpMRnylc88smGnSJ9eWx/KH85pC5fMwlfeGDXFQfmDG3LQvfTdmphNObzSVdWH7ip+
Fe5ivZs+mSbZw8fEHyPYtt0TZBQufjFS3R6Hc3Nu5L2ElQFcccQR6+wjGW1MT8xtfZxlp7f8+oL2
TwlqxRshdznE/jH2s5A9Hpmz4qrZEqHH7xsvsuhCsmfM3x5IBOJHS/whpdXjrHbr3MDn0DOJCoOt
dZ9bJ3zJDuGNd9QzkVow5IkOQxmArqEqoG2y/mmU58+cPKdSTxiKN8nFqKACrPqfGkx9fGcUi58e
Iy0gr40mHcY117wga2U3LggkcOel5oyJy7QbBVUDbRlJWj32eAr6/03Vr7HDNslm5w8jflibZwaU
aTb3UMmHDWAnxr99/9+v/r7390ek8reWqFJhmKQa5ACV2wqSoNKFqdu08mhPGMFS7dMuM2ip6Pie
X43S9N+vCkHgfaXPv8nVFhv8fMAQQkyIknv+4KQpHfK5/++31YrgVU3H7qTDaCIlWC0T3nF8Gjz5
QaWotX/cO/rM/vkPyibtMeaLL5mFGXghEV80EFKoLrOL7Boa/qPm2P/7Uqno8+e8GB35yMADdmdX
3qLf8jeRsQh0xD0tWsv26CQRmG6gNUHBpGtwse1/mh3A+ONJRoun2uMvyYfbZqWo68HYmJX9+NIl
24TeYKfM81/QcSSqLX5onBQOwTKM+9sUEpJNM7kfRPyiMXUiOiHgRZ/arz2aY0e+6BdlT4J9mW4F
08cxEKs72fCK38dtPgpeRy1qwYSl1veqG8au4S52on3/IX/QIKG5CoqXFH83W3C6lW5bpzl2sTX6
6Pf1na4T0yCcpeLFBUQtTPQNCMns4VYThfeBd9BRuuuX7kuY3ej3adej2OpHGRijL2cu936uodF4
GM7Kv8NPeqRJrfKz9mW62gmdA2EQWXzWkO7a09fDf6wpPJiNVLtux5Bj4SlE1+p079lq/o196Z5S
930YJ2wNuXSmPb+kPxTFdHqj7oQf7W95ryMCKZyUrDsjkLZcPMK56Hf4tQjsA+qPZctvzYXoaixR
48pFqKjtlC+Z8+/UBtyRjnp4T1QEMxY39rndiAtnIl5t1KGnbhPByLKVlxlJDrGChk3ABLko4s9I
GkRqW+iNDl26miDxPlNiyLK1SswtfH6Jl2K64LbvoV+FDlIgLKRtkrbLHAmUPfrRjlVZpc7jK42f
PdVwi7mcI5da8L4nZ2IfS3bhq+EQDLDW14toZ/uQQCav9ZONsmqYr9PVB92XzC344VVrxVlmByHY
1mod6wuHL+HSxV7B76/4xlk410hQEOxB/uB8P9M/K1twFGkrsbFciFNU7UFyNGx7R4+xtfpByrtx
FknzJsMKM/yfapXfmpAOn5qKAG/olH7OQX4lE09y1U20Vb0IsogLRRRXsDMssSrxWUYmA3gIo5Ag
UWLj9OJYe3EN+XJa9df0oJWucas3GCETyHIo7/EFa0eldOcf2ImncPCM1ImuXcjKdLgvljd8ATjD
8oxv80hrqSee/EOUN9wLJu50+HwOZlsQccOLvG5W0427UQeWXx1CAKEPWbWzK6TXYk/30j+LwFVy
VyvfohHI2INLX1DW0pni/FQVHgHaTzp26eaA3JpD5gPy7Gf8Hzp08C4I3v5E7JF6Bvd/HpyFA2Am
SKenS+jlGTT2aexpBwoT9yNHEfZas2a0aX1T/NGe6kG1foJlEpJvfG89jQ6FGCcQAzACAlzexH+k
Cw87+kgxcsb7sguHT7zbY4axnBMtbyLQa4fkEJohlHv9p/ZVrIyC3Cx7AZ1MfUP2QpjWJP/dfPFt
WleEiMFRoIhZTbFNXiVByA8Utjzj4GC3xweyvWgJenxuRZcw0ulLwlRsC4fiibe0Tnt/rqK7+QuK
AGHwwsLIMpvH8MnXjWnFQQWEd5pv7YtFEhNTbk+CU9+VxdW+2vlU4Eye+jmAxHv/yxYXf1SkCmGh
lVOrbVGyvjBwMQgCvVXyCqEsHFAW2hlr/9Oou6Bc6XG8wzAAytAjTPswTr2RPykYUP898TfH+e0+
E8rKRRv3ZP4tHN+RQ6af+a8F/8p97F6KO4w5WK9FIAD7RIjf9hbNtOG2XyGCAZb6XkHn/7a4cFIP
Rgdjzl5uxd06z9pLkeFp40qSk+enPHsN2ZluUelg3zw0QTTu2+kJs7CF6unLFHL2Ag5Fu1Dw0UNo
Dra1zFPxRLdRE7DRs18m9W65DcdyM6zCy8xQiOmNvZyAtdA2eNzd5ic78ZBEysXQOEL3i4KTsI/4
uYg3FuaZuq247VVGP0UACKM+MmquxQmNU72vxjdQL06iUDvGFqWCx5HTfBmegfAaFEu58ex20CH2
1UE/zkdGxIi5LHalXUuxgM5iQ9IdBA/7+XInEru4j/W4nq/PnYJQ6At3nkdOuOGIap4SEpTYYXER
q744NfA8SCECKrA4enbebXnN9uPRuENcRN0WueLvhM8fjxwZ5V+95mbYvsWrOd4UlW+ChCb+ZNgl
ZQRJT1QxBuMk6sV1Kfz+XW9uDNKw08AmYH4gcIWOGBR2qW3ps8OgOrSVj3Y+wQ8eYrDB3HgTl6ui
dBo0gTSfUFrrGTu3AAjL/OWohfGL/ZKQv+vplhOKXZSFhXm4gQCfcefreJZ/O27zhcdN1x2cj4DE
we5SATavH2quPHr8g6rqSoYN40DgQZFtNvv4hcAEen+8h3sea/vxGcNTYBLwDru5eJ/v454njQ2b
PKOUGGvIe9I+T6+wz8i+ytfNGrPkmfEhy6lc06FyrQRSomR/NLxlxVMrOGEaqORtPjd6hf6W9871
Vi/tuOK50MsdCrpqq9y1ycPmLkcxs6xrQqbNoMZLqTj0rMafxKM99rFzJcc5KzxdetVnz2hWM8kX
rQcdUxxddpDL8zOzs9QeWCfLkXE+k36vWGlfpNUDfnLDw2EfV6vIOGYJlGSWAl0lxzZzWYzoQicp
HXJActnDIPm5UNCzWn6Xnzo2GGTy/bjn2GhqL6FPDmEd+tYL2689evobE+CYGkreIojluRt/pfZi
mX470F2+iFcORUBBxPXDT3lqo3UZpH6iHbkpyk29Rqfoqv5olP8vA+YYQJvk5iB2sKOVRSQ72K+L
NdgxgkDkDOWanGGeUQwIWHgkAOI/gCL3WvJgQh5nSdzGX2qvmpEtwyEHWoJ1ViOnOUhf8+ABTC5f
E5eCcu7UvWoIQ94IvxldoiHCU8tG8oSjM7rFco2wxcdW5apvis/sjO/YvSZPMyY2yIYlA6Dfoyq9
QV/8ZzWraHEkP3YY6zzWwvQNW6QNsG7/ZPtVWZZXDknCd8ULFzbEgY/L+0stjiypo4urmAzshU+O
9GxD4tLG3FfvEnmk/3SDbttfzGsHTzeFpC4GIDYZ99AJN1grP/iW+gRWRSDLHkyneKHnvxsGEzeq
PRn1YeXWvTteRy96K3gCKPBGDj7/aX6gOQUUElv/F7MDY9PAy5DR5oEDg2Nify9vpp38j10XBlyy
OMIh2rLKusvjR4WSggrUnVgJNgnSp87wwl+ysNjB9cqpwIHSzcLwY/zFjX+THutztGK1fvMmw9pv
ux1gaUUcbmvXm3CtUroFpK/ItO13861+Ub1pmwS5D2GxXWxFZnkC6vT/OJYtjH1e5Sull7bNaEo2
+U464GA0k5sERu4oLsX5mT2qUVay5OcMyEo8F59lRihtI3MXV/Q9fvdUZO9o7YYv64uHk/jJ4cZi
kX/kzuX62cQZv4UbsmRY/dfpNqcuD5TL5fu556/Lrrm0VzZFdMlQR+TXhDLBk9fqx/Jl3eD6zNcs
coo755KmHoiKj+dvDhrK/3Cn3MPajfWt+U11IsA6Jc4+XcdnkuGTV+1UAehcMpm3jG+Gq+/kV4M1
eRtW/W9O37PJD9l+OonvuEiW6xyCw+6xVQ2PSAnaPWiU0Mi7hnmLLa8rz9pHR4yr49XkqYfyQQWu
eZBhfOJX7XKXeMrK8h9HazutpvP4LgXmrmFLolkiM+ZZOZCgTRWf2rHP3Wjwh6WQ8qguYvICv1Ay
DBf2yPa5b9j5l9SQoktagR0hTntizib6aboxdj6qycpraiK20Wc7yU4LcOBnHPAqJi7NNHa/gPqK
6ZqLb4Lw9g5BGjNMMi+zAqg9JTyfS9/bD5TfuBGRh2xnWEENUC5c+bA4Jh5pG4wGKzZWBNFPtGHT
UyLLq1zyKBArD837ptl09/F1wIp2dOX3ydFdbjoVc0+iMc3hga6PwvRMTp10xzF9XV7p+LYMBNY0
Fsb1KXXY5y+EJz+tIUmf5hlBLf4hgrSy6UcriFqsHeEzXI3v0z+Rj1fawr5+Fzq//+7eyMOz8Ls6
1Z2D7WMGZ+bN3IpfAFfa4Kk3YdNIQXzGsqjxtM4Huih/Uiok3hVoPnHylbjqlA3cfmIL5YQBAOAm
N9yrdOAQXDDtljEeEk7MB3cdvqw9cMpdix1kxJzQl3nZKR7qtEv9HoEoMYKiGCeHoQCMASY5q9l9
4BMl6/E9GdEI+RZCf5YO2PwOJP171QpgXphGPsNYbWQ4AG82JhQYzs5A5GwjiCVt4adzjH/KG0MP
xJFFFGiM2KRVclQWPADclmXhRL1Tm9e2D/AOJfchpg3OYUCuKiZ7Mwe0i8hqRaCqiBvVgywPB0Tx
u7IlJ3pHvCmqWN9BcH1e/6QhAs+eztLsxiGVhs1TQA+/nOcDFhH6E5Qqj+b32Kz4YfqCfEZ85mV7
dm0ykphmRD+zTzqEz2zxWL/AikGm5sl+tSl4eCiVOUiiPR4qfvnZv2lf3S4d7AKi4KcIlNw8t9/s
Xznbxb/uw5yeBxWzPj1oN+023jNjjf4pr2lgvbYbdEs0/PNd/TfBvU2cJXnORjlC4hXcL540JFnn
UDgutP2IxHKCwDcN1hPLC68Y95vpPXzGvtoMJCVuG8h/jzpogwgdzxlNJRrKZkinJPh3OdLiM9hM
nmfWVfoibOVh4kARMLRUogA68khKDOaF7TsU+Xph6OYwJmrsCWM2bOCedQQzUTJsegfeaX1WKcrh
HjOje1eGDVPTIsIq1cWMg2OBkA/zk+I4fNHhfcNyXY8bCgLmhTR+7sAD8P34gHv2EFx2y4d10rQg
yd9QyV8ky59NChg7/Y6JAefIcklK/MSaNmowcHMzpsH5gQHHaAFKM/1c0bjUHjRVDMCRuNniPrrL
7GNU955MwMyKu0cFnKHXdBfp+Q4W0y5OhAaDfxI+jm52R1LlPj6k2r4lf8trOBANZwCJCdiyX/i4
VMbpO9VyUe0eEzOiEoM62/o0roXiPN6yn0j3WOrFLnMsz/wACTDsmc3oDsxUnKZd9ML4tHuFom8S
q4pi5JUenoGi9dFAMgMwSW817EdAqJJP4Am/47f5wSEn45TLgTSsLIqNOwG+HN+ccDAN2VyHC5Gj
v8WppsRZG9+lbtdeFuNzuw7DXUdzEGjvZM3C2+SE5UnKfGb900w0qodNymNGCQzRliFVwOgwfnXr
xmeazLyMUBrJ7r45QBWHlMNraXqQuynTyn2RueLb6E0Hge1IZjK1UNvUI24lHpbahuKW9GE8aaxr
wY6vid9e0E2IkkeuA7aE8T2vnPpYXctyZcCcV0G2PSkFs/MJqZTS4zy+WakXltTObBQUG7wVv//K
wHkCHXjHZSzIWle9dj/vH2vNFlZAR6wFKrvKHa7gsnPiPsNYLsaRMHjtIG84HtU3xW/89kYSdiWg
Z3CGq0xETwpui4AghhDjpIOHSelyid6WC4TaXrknkC95g4whGGWtsOlhMGd0Tqo5iVA+J1WGvo5i
H0uwEUJKfMdkwms3GVcqdZr3BLJBeq2f7zX5xLsqdEL+U1YzES4YVuP+Vtpj7+uGC2RJuaEy9FV3
DE+XN5ALjzHWe8+Y8iodhXVxqF9x64BM3TAzENw0UH4YGKX0o3hGrxk4JA578UVUD+lmPOgdpF8n
/w1v4m2m96XwXtcfjwDrH3fxQHWUT8Du7g7+X21KAY9KR94294cXesK6uyYXPo7qhpLHlENZx2ti
OYHc+NzxPjpM+0cgwwoGVHpO6EitZNFQ2+HX8cqjOb2yyNjw5NrXLso7qg/hMPW2tLZQJsu7ofwQ
gTDedMCYLhhRWDx8jHHE1MHLlXF39ftQtk3mQUqGxLhwRHPtKXfwPJlXZIflHTMXfw49je1ldI3M
f7oSmWuklRIhbsa6r0jfwLgjWDCuQq4ie0Xo6xmr30ZowvwBQa/ZOzmmANktryhljO2AQ/GegwVX
A0ZfXD2kWc/Lq7liZGcG82gbU8Df5FJ8Tag6fxkIn3h5Vszzpzbt0zuKrc5Jbu22+W1ElghHum3s
0mtFxMAZk3k+nQJfm8kS0FZtMwIkOWUA9Xvl7vAZW/oPyrCbvMU2aa8foAk54tY8MzvEjtb4IX/G
xThebByDQSF5ZulW3w6fmMZJPIN2+o85x7p7aSa7q+0pDcbxLepfJMVTKNJwaDxF70hNS5BdY28E
WG5eRGpblUFnsPQubiSUGwUzOwjqkj1/JTeairAImtiFCdEyPPH6jcZzCqXny9xWkROfqmuOhsAX
1uwOoq+kQVPurNJfxlWN9bzHY1C7sFjlV/UY/UpnxAntt5k7nQMt4pr/CqC3JbCEK9/49wafzw5m
tW9v4kq5MlIU3PIifOjn6SNKV9Ja1gLkWt8tJcoPAb9vAHfaVYjWZO0FzBavxhywZbSXZhOjxrxF
FzYFXdxARNMwWkUjfohezP24Ys5Q6Y711DQ4tZ8cpWD8zo4dwzfh2Is2K766Kh8qQ57kkqtudTW/
YFxrgD/b/pXhyYLXDCHvgZnYM6boTndqTuKXus0OJAnKuPsx4Pzjo0xvy70JlOg5am0BGsBFLwyZ
NVsLPdhv8rvsFpf4zrKLLiJgs2NiSIU7m1vsPj9pqzMQhtUUYF/a/Rqj3V1rQCGHoBmY7gwxVTa8
S3pdLnADHlS17OCljayALFzo3vWXxe9Yu385F9Ta5QF6bjZOuAvMRi9F6DJWZnALb8rLf+eL7sen
dvuskCcOXogANhSSK4DltnspDvqL4HJL03vFg7VN/OZcnay1dkRfe5wC9UthYIgdmJNu5ZV2NC2v
e09uPLrxJnEfp/xldJkuEnUjoru9qcDylJ0nV1o/AgRZMsZX9mys4OEBswDMn1FxwZPnQ/S37j68
6Hxaxrc/T8g24lYzpVzceCto9sx1pl2P7cdVXeVnLA132r+a2Cbg6xVpT0m95j7/gMXETwvDoNds
6B0Q3Vi+EG9AHRgiGpvlpMhr/UCJmdWv1kbcFmyfHD31jnVZbfJrmbjGp/7F93rJVn7ZIlgo0gf+
dTmV/a3Zy65ExZZQEbm1fBw7L2VSM5NICZ8O+26bT6hGAR5CVe0AO4/xc4mIr80J3qfAyI2OugAt
/6R6r5TXgSJp8SQ5UOjdNVv8rne8EmRZU3GeieVv44U0aF4neTwnweZW3YY4/X9imfhK/hXAy8Mu
EeSAbBeb7NLthU322q9hUel/U366xrO8i2d3XFOpV2x9vEVOTBrEeGXeGGETRP7YSx/gur8TVdUu
entg9+iwq5vTPZzX1qH+jNc8Wgt46jucEOY2lTP0dr4TOO6hz3mVdcDyvYYP99a8t7Tgo0sqEfv2
9F4z3QWd2kSYXdrCTj+BCqDcDu+cdK8ZXkwniGUnaK6n7qO+iW5DHZ371Sc7toA8zRkUlo9y4ATh
pNE3sIbUGhoaQLhDoSnV+6h25hNVtnGUZjRITkl53Jzm1/aiHcdtE+TZOlEdg8r2rQnYYA4oCIWt
9ZpHa3zzIZBwMgN/LN8CSWUupJhtOhGkaws+nEdgFqreOXYUM5gDy2UneG8MdyJewW7e0jeLPHhI
vSD+tnWNaIMovzx0iZv3PNxjKWNQ14IY813Lpj5hpDr/Q/VmvaevNAwdNzIKcpomrz42Lyk1B21N
7eCpXMpUyl7x033SqSZDkL5Y9/DSUGrjKd+su8KNMXWnuUzIA98+qpdUXOnf+ncm22w6MRdxZxiu
lq0Yoyfv9FT9O2GP0+zpDK7Eg0GxWzjZcfwRu1V5SVePF4UHs3eMT+HISVcohyL6qOGwKCwulX5q
XInzrhtX1uOc5CdMd8IYDwToSc7wWzP/u1FDkAVPmVECYyEm9rtr9D1lnhwCczg8PuzUuekV5Wqs
vPrpJxv0zY18TY5JjqYaOE2CLbtilTUl6DJzV8ArZk2EkUKI2pfbLnDyO69FcMDM99laBk/XN8ZH
IXlVMH4lj3XbggLoW013YtJkBw+duVo8N+RFeFY0UeGhcLSIP0Hoc5lX3e8U4G7MEzQ8Zwvaa3vL
oKhG2NPviFDTQD9UEutXJdk3MDMim50P1U0Jic+gaXOk73kTk7zlJMuzhKW7AbeMnLb2Ys4q3FhO
KPUocqfuYKxNxqbDSlGgoe44pxlL+xEbDjrT+RwtrjJtakgQBBr0PhUJb7jI36UQyig+QniQpsOa
jEaJQ4VhxNNt+nn5a9nLDhWeH8IWMXhXnpPsIBf7olo9HYJRmNIDCdgGr8fh+Jg3JtMuZpAlg4nN
NOyV/GvWN6oJWextNoFrcPp9PGmI1EIUCWhzGsAQSnbKbtkzE5+9ktuxpHD1dpYQhJDqEL6SBUfm
BnIowMN39WwdoSf1ZBB1SMGQCSGstymMHpUvlZ8RgSHTTnsaXL6xMSf6erjqX8Pxb7DfP6f9/5vz
//0vNhSQXwpJ+A8X4O/nYjN6oiMNfDh+gRzeDGvpJiTBR47Xf9/D8lxFPWUch7Cw1ljaYAUNMJa2
PAmVACink36ySSJyHv6+MioY9eMsaeu62ZmCSq/4962/v5QXnDjaDmj773vSQg4Nmh1+4+//rYaI
6hpjyU6FYl+kxDKIU/IjjU+u/d/3mudf1BlU+78/5hbpwd9X//uLv5/7z6+YWIaymydD5w4q462/
HypyU2HHe77Q3492UUljksrZZtDy5hAN6wmHnVbFvomQiJXCm5X0xAyasS39MOqCGQ6QnHYd1vD6
7OoPL7lm/bxvovk0hW1HbCN3rSwU7aA/kkOex59kSZ0VVfiUSbrycW1UHYvxRpLN60RIvYbntQ8P
02NSMI6RUtDe91BADW6k+eTn8OmyaJiCpWsjv0hLmjwQBOvBqDGHFou3oYh0VKKlMQ3a5B6eaK6k
pEgR3TGU43pIqE9RnHD06Zybep8wuGr7aVXoTLaT8bMUS3mrhtCiUGrPpkqyxdOdimukiYPfItNl
DQKNjseik6UtiWZMNwwNLRqzeFPxK4P5ZNa6ZjPfUYW0dr5QcPSDXtghlDQhojDKE0aWCfxODbZF
i9uAN/fQGtuRgzDDY2wexWmdl/H7kMqbEnYquRwA2yUztKoiFxMTkSTtfS7Iw9EQk0L5riFeWkRi
aQkkr0VNIdMNwz7S5d9WhM6sxzD8W8lfFublRG6IjrwYP2mhfT4s8Iw8wcayxKJGM2AmTCbclwb4
BtGbg483LYYiSS52Jmx4gliZti6MDzrWQxFDtoMQOD9+zOmRemPL7C0545/WtbDFmoE2IJ0jd1KX
0dWQxzvCM0Yzid+SZnicyVGC8BTLJ8Kv4/84mBhx+QgeBc6ZYpsT1qV9TfNKewgbAinYJMo0wXJT
8doJiruU5IuXFP17KMbVGsd+MYX5QIoxTdOUjwgctY3FLGBA9JBIYA4Eg6UvaUd6cffca/LHZ1Kj
tpBe0qqGpFCakBaWjo48M+5khHeBHOpfVrzsZzkHlDIlmMei5qMvZszHJ4pUsE051ieCznGXz8tw
RQosRS+P2tpQeq8cJgSh8wKbO7bAg5kpKnr5VrMSPWmUwCHrNYooyJEZm1lq5v+aMW62uBwQggwm
YibIqtMHz0c4xmSM4U6G9I/a1bizBVb/1CL6SckJDh45Z1smAVHJLNkODE2uhWG3mPPGWBSekpRq
QE3bD4F8xqQCQas7BkSNqgue3OtsBnL+qdUFUFeTvhuJTCEXwnU2qouY0RIMwgNceWCqKoIbRilH
W6pYl16NgP2qTHMbtrK0KrSDRPcvj8eQheSGA2CETFoD3hywc3PY349/o5D1O7zNMEPAHth6SkHF
pEiexkbapqekScNoCsKlzJwa0i0RCPAM0Z9PWKsHSJA1DtRyyEt/1vStzgUYatDDomeZDQsoeISN
3Aqh7rZbmnTXJxQq5Mt41qPKELl+Ju20kRBzQ0QkNaZRoxWe8TiCMIZIsvGnyAdGpEn0HqOAtksj
l+xSzgIctsgoa7IlkHv14bcmEegTTNVowH7nu1nUhAY4uzXL8qZmx6liNNU9TcyzGfIzJqZa/PTi
EwCxSgafiSW4RTaLJ0MlF6aUaWGy6Vs0xI9p4l6jkZ09XM49aNlfbUlvj2eRzK2dlYOpAjmSeIN7
BGf1HwVoZuCSipBtiwccXK05T4WgfmTAjbLCrBKnOEIQBz9Xhc1IESET72wbrdnh/Z3ciS1PPUR0
W6WNDViR+CxpAwPSKUKWEMISSeb6ZEmdbRIsui0VxsRpTeXQSYroDnXZ+OhTD3I3Y6lsPLOakemH
jXJBb/1UEYMZogTGNwxjJr9fGuQ3Rnx4SJGMI2z/3sj9tWx4Tvql9LpJpI0nIZFGq41fiooGVGNo
v2jEuooZYDvdnDFWFa/L/iYL4VkII+YUNQE9cBFrjBVj3Prc1GJIbu1CtsjSfBczYMqwSBngo1CQ
iCBaEadMKEJ+taanXEHv750Zh2j6KYdH/SvXi9+5060Ay5OBFHYw+MKLdZIWshBqiSwXsYv8TTr0
JVRz8nwy11Tpl/oRSEuO9GCJ+lNStTE59dYbFs85SDM4BY8ZTLkWb0nVXNyIVQ7Tz2lJQ3yyQsZH
SgiO6Q8RfEPM0MgsT8Y3sT/PY/vWlhioYWUZGjGLKsYLSJkJNUkVjXWSvyWWEvsxoeUb7M/gHONy
whgHjgeBm3ALOx5FzDg73+opph8MPgZd6KFAi04rzQJZb1HoY2l2IJ8acrNGqBJBUeteiitPb3PC
posZoxTgUROXDFVeXDFeIDYsY864ghjxpMjBGI1Z84usRSDCi0x0OH3qYsN3eEQseSPFFHl+wtQt
hbiacE8tscPLboC7IlSSrTeAy9UymI4wg33JocgQotNuuQhoUJi7pRMWT61hT5Rj28FcImK5wta5
nCoCAqPcKx+UkFaBtC8lvcqutLC3hxDdeUgXlhGlxgSNFgbiyQhlITJBDZUZXzSjOSlSJXixJjIk
nGjsUxXUo9Xp/QZOWNtg8BQb1owCMWeGKcDFhjlSz8Ng13qLJTGZ1DgnaC/zBGZcbixU/s6jZ76f
GKojs/X7cYNQJsOzgPxbLV2RFwmZOscfC4I8mumbRH4B3hdz4XUAamVKvhXCyauVt6YbmgVDzlED
/lCLi/xI34Q6WkkTG3LUtyM4PM2I+JDdPkL08mhTdEscJkVj4FuoyW+FSlxDo3GQVzhaA2DOYoZi
qyt/uOK07KZ1001tfJ978zvMi8uEFchL0Q/tdozWysQ8QNaTcavJuDlgigEZpgCFaixzZz2KTy1E
ej6ITPHL9DjFprFRlv769NlhsVLWUN1VI66UqEDbmUljGoqGU1B7weNa0N4wfyp09b0oGGThTOak
Rkjjm4BhKWKew0aTfpRMeyubWnKnSsRKZ94lIaTPgf7F1YYudytJDR4Z1IW4PS+GsU50vEgTSA0y
KZZmTWppQXSyq0RkDLdjTffVeXkyAWLhhFFpZAc0C4IxhgdVIfuWIAkHImhIntai5qWcm5dQiD/m
yYxX+gga485poZ7UTlxFM2hSIeM1VRuDN5DgQdHCZFsV82Ca2nQdJstGbcdjnZdJ8FDiIE5Ar6QY
Fn+Z1siQEhzGsWXyTKHJvZhaoB04phPrJRqleW30oC9NWrqZMFi+WDGkJwDHfah7XShSR48Yr2o6
QkZR+qeN3bcpdvxYdIQGPW+p77hg1TUsFnNd7zANUS+LrKO7lewKR6TtQnESkPiRJqqPAhwfWmlT
JQxz1JBVKy3abow1him1YEsGXCGy7deJBko/tXJNn3OsogLB7YyUFO8Kw+xmuLUFyWGLAe9q3E8W
p8TI7KetdcmxZtiQY/+mKEq6zvPiCBFhkhsElxDqa4lbnXSTgo0pbvqofe3BqI31bNRbdVKjc4UR
eSTHTttAVcQaTPfVursbVjXuiPrdzhbtiqVVwTDdH9perpJdi1TYEwyTEdCMh2Ji3GJJu3T5hOEl
75XLlMImJNeHAjJ7nSPzK9EGbUWyguW3j+4sdUO0K1S2MtKJPrRM+M06Lij5xfgrDutYqz6I9gyp
6dr3Qk6Ya4jlSxLW+BzRcI88uW6hE27ddVyFhGwhQ8iRNCkXsRBdrLEOuFbMtkQuDMlVZjk4Vkfl
VD+W3ajFP8ZYkH8WfYUZyE6Yzdr/sXceS65j2RX9FUWPdTvgzaAnBEHQJcn0ZoJIC+89vl4LfNV6
1RVSdGiuQaHoHpMGBO45Z++1XRZjm7wtJ4Ir5VMWkjksWlQKG00ukRyXNNU6ql4O/nZ1K9lMVNqo
aLxyUfbGVbezzUo4gYr+C8OmPvc0MQLWng0OkUqHnT9mmBWtiMSNuJHJn6kOlZS5RWO9gv2B7JJC
n5PpHRV5glKoofk2gWGtsRY8SAzNhqh5zca4cUJ1QDc5JKanI8xPDkavUEIr/YFUNT6IUMFkkmdc
mtDOSYFar80IfZpOOkVEoOi6jjQOMJ/SPMeOaHPe6W1b4YEesJSF8hS4ho45dOgjZIpTEG98n1Jv
VpN7PzRAZHTMavk2CqfTExeUZ+PKGRMjqmj6+RaYU8qOnSqMCygR+l3EXkgToQDDdswYD1kMKVSq
VCTMGXBYBGoU8jt+yfZdUx7rFNxTt3Tc0Ary40HjVALSDGHnF4oX+jVj5Slsb+kpPIpUxreRia3q
8wUKuaYHMnZvcPSBrWmWy2peOE0rHf2Jaa2kZ6ggaTdOiKV149agGtrLOtHIDMTi6SkOOpKJY1oH
IXSkLADwq/NjVyw3Hp51WWhO6MvIau3FL9s8Ye4eD0CVo9WZtAIbfM8MDVXrUMTqoQfb/bbvye7Q
ahYzvgrcvq+sk2rQew1EcDP7y2JZZudkXYogpyFbF/KaBRXSn+wPq+5qulHxQRb9JQ6UG974vLKA
lq7E0OBh76uTKcVviZqAc4SNvO4yDn5FjkrQTO6gZ1Vur7ZISyY+X2n53sGeOqrsHxTfTp8lA3xV
KFqykBafYtYzgZzShewlvBQQ7TBKzF1Gm940X6UGkMYh+jm9GZc+X1MKsgs/ulHf11ObHCBYsXdY
GmOdOsDlg6TVoqwIJpWh9YzbdlDNXRjfFXCemGy0n6GEpqKmOVC1FD02c/VRI0fFxNufD3y6Jc2Z
DZQrYigjBt6ioLgwKlxb0zTCkaHjYCe1ik4XPaJRGcNNWJib0taHpZWBx1tBFBcpfucakLiwISn5
rqvR13XanFNta86goiaX/NLyOjQu9YK+KTQDU1X9M3Ho1e1wOmZdCm4TAA8iRtRHAxEUa408o1OT
hNu+n29mSUkOuYXub5zLg921zbqsfbSDfuTqsX8Ll4XW6Kwc1GW8o2scmLSseTJSkxGctDaG5zkI
pD1AkKdeUxFz9Y254kUZZHNn4VYTEKihyzEPBJmj5h1GqRbt9AQhe8jERtXxNUxPampgRZVmUoJL
lFUQPVcBe/0wk5k+5sAjqYKfkWaUUq18ztU93E/ZXY76Jl8oBlOniU5KFC0xsdFtgbCjVFAYllO1
bZJ0XcnCv5dqHCLAWZnJuqmcPqeGuunnndrgrRBqdGBZeEvHZEZsQbCQpPxwoPwKQX05Zk51l3eD
zC8gW/uNJlZ1qzJeU1JHz63CNUjfW8eW/ZAD3XVigx3VZFg4UMOfFQ42mLPMzzmK0IQgfO/ARBEs
MrzioGr5Emvg0zpvNkRRXZX5uBFLABTo9/B2Mj6s4A6LQ0lPCvJfZ7vmoLxJpFiEwzI9ml7Mgcol
NZo3Eiwbp9w0vvbiF3hLsWDtpRadR9qF761EUyiGGRAXMdjQgWVVzJCyqaoXfnI0mHwZv4ikvdZq
N6xkFeGpZOQKMnfpQzWG+7lmptEap6QukAI0FnI+GQHZkHyFZpRfZqT6SsGorFjqWJ0STmYNVw7B
UWCcsAZaIGMqH/05su71moHIwPBqovkVqJF8ggW4LnRsVE2PVDMpx/x+VqUPq5TDD2qbL93nJy0b
D7mt09VUmy/Ob6+ZQe9FbwNWWeei6uot7Ux9DMZNUEWvGmhALOLdwAk10jDzgi33Og4NxwyFy5Tj
228VuGRZ5ekBixgTVkOtDhtOXYwmNFjPQ2o5udx/+EoMdw6leOGzOpn8mlSspt+GWipvRovDWz7J
76lvP+ZzjH8lvR6sGD754wl46qslN4M3G1lzrEbNYt4l5LURSQWCnOq9HzRvKTOcogbYPBkaIR02
OKuYdUsx1/mml/0bDnTxARyytgrKnOaGJT+UdkVtmI0CqSemOL174eQV3SZjOzm6Zd9bZmC7/gzA
samaRyvP18ZUaeuxqLClFuq91nL8y2WtXqdB6ZlCEh4aVaXE/gS9LuM8R49n5NiXj1INdQTOV1Zr
e1Irja2J8kBNzc7zBYtQCyen6ucchTIJPwKrJCkq8MlT6vUhRxSr1aCVgpcXQQnJPLa3KmuLfVBo
n1Em7HMUl5dZwtQ5KOq4sTOqvdnC8ZLlLOQ1wzUI9/EradNPLTNLO29P6seA8CTjwO9QEVZoe5N1
ZjZMHfxnlbgda1YR6ffMM0LCOCH/Xyza0VQN08roTaLUaxbhVoTnRZuACoqfXCMSwbAMKjdxNrv6
K6Dx5hY1WomhVGfPRokxE3LqVD7L7qVrX0hZsQlMdQk7Cszt4E8naxzVlW8yI9X9iYUcAd94VFAU
+wINwqRwxJDpX0EyVJCyjsIxu+41CARhmaa+Tg2q5LDMX5RpzraKnhx8HyT6NGA/JH9vqc7bdQa3
mrMmB9JCptmsNpdakCOtBhl9jiDUN81bJzqoz5DClHnA1GHU8AqaDtBXKJp1L+PlkfK5WetQmFft
TDti5AznxLKdbmMF+nul8KmKUfo0wP6rTaa/2gKNlRWXb7ExvkutOCm1ceRcexn4Zp9KX98D6oNd
mDcoVhp+g1mqbeL8hUwbc+vXcGQEaob8mAwY+WOk79nAwb/FlsWJZFxRj3B+NqrPNMhZkMoW8mLA
u/n+f74YTvUtfF4MVbpOyIGtE09+fXhQmdbEoHopIvphWlP457hDlwctm99XM/IIMSMtd/+6eP3n
/+P9v//53Ne8rt/XTYsJ4+DJYvjhT4Z4JFRe8bK5XrpuRNHn+7rHpPr76vXS9bbrvb8f/Jfb/nL1
+jgf2kzZf8q1704JVmEbaPLeT0rezbS8xV8Xr7der8/qyF0C3uVGsYt76pNif92wd+G4/X1dzP4/
r2uLzxYfTfRiZiQHJjN4WhL9FEejlblPk3bmXYp2p/nZKiXSb+uPKrQci+lp1lf6PpRCfT+HvrWG
jY9kZbnakkH4645keYhpaEwehLr9/Q+uD7teFTSFPGMID9ebIl3T9qMCBxfpQ6LhX4bbc33c9Z7r
pshq/jhF510cqRi3jRxDF3kF+v56dwuGe1coRJspOoJhu8fdClJ5HUERO7BwgLK10IrMimE+tGqQ
vCXTXy1u79uYAU1fT7VjAJjcXzfK2CKICIt6Rt84oxCBOgNq8msUaC1yS6f7GcvRIeEErtVMzMKm
YVwoBHTZUNnC28z38QKKAu/H7rJcvW6ybEC63Zl1va0DmNByj73hek8f5PLs+mX+nQ505X//u7QJ
OaFO3RIYiC0uuT7D9bnLQCzkEdEfeDuR9/vv/for16f99ZjrXWPLJEUeAMv/fvLkv1/Z9dHXO/70
3P/r3b+fobTixiMMevf7sX/6m0VkbaOkPpCe0zswszj8WRkgBR1UbRjY94OGcFGR8dmZU3tMaD2D
k4Ke0Vs5wzAR0bp8TzS52pqVvyCSw52ZTPkOTHB9JIONqVLCHL8Ntn3YuzExNiJAt1IVoLxArKx9
W7z3tfRjaGG27ysG8XXKUr9m5ULFqVNlQyoQhkFPjJml4lN52rk6QoCBQUSekOcz+4A2S7+9rWm8
2Q8swIpTMnBIsyvAtLIkuUGb+Osy6CvMSgzr+7xG+Al/kpx3oAYNDI88++6DSLh1iQaKtQA4cYDR
tOjW2OVRFxnFA2kR9IpCyCAySoqeLtmaRTfzbvCY6B+1YFeN8r1i5meWt0sIuoQQIYq3KafgbW/I
9aqFje3I1GVA/ZFTWfi5iu6SygUns8jvTiNRfHLHBFNWGdN1ixo8DWxSyEZoqQmmrVigJdbncuan
BRTHRKsM92NCKGmVoia+m/Z9fA79OXWy2UZCI7dfepBY7hxX5ppc90MRDh3yUx8xOszywMIAIpn2
MxkgMDS0aA0gGwdRh6IHgLMxi/euA6Ra582HZG6SNG0ZNOpM9JPk0hCJgiagREMd4tf1UYOS0+sf
NP3N1NV3JekwzzY007RJ3uoG2vGwQBhQnAksQ+CYVs+4DLKVTfytW7dBsKos+qRyEumcAmHZ96Tv
IE8sxl1lUjsEzGAhktcHcxCnJTqtbx8qiXWxTGXa5jBMpiZyGAafhkQ+DkReoR/rYre1ihvRqtVm
0P2zULSPvFr6trwc4Jt4z1JFrETcgQzMMcYkfv5jptEh9QeM40ElbsKcHhqnM5hCkeAzSZVTAGVE
lfraqQnbcSskMFMZKE6eyC9Sq34bidiSeeNI/NMb2gH8YML5kgnjvjfq8ULvUQlYrCU6CjBDN+2t
CY+mohlCJqs04ZpKkp1sUQXltjiY/n2i9fotsNwfXcHFH6WPAQsUHPU5ul3ttW8Im7Db+TncikCm
TJiVeKsli67XaD8ZBi6F3yBcq6LWawtMfGqXumXMUU3N5JnhCmtWNWekjQS2yQmVY4yluEVifgZ9
HT4VtLd83y7X4RBtqgFwm09fd+NnZHMl0Y5m5qNSaf6u4hMStipodRb6o1y0xzSz0cBZHES1jKho
X9O3vRpa27b0b2AG13tNyzmOFBmRihjMMWGNTf9apfWbVPIKshIRbEYObCFfmnCk9OPz7oXb6ywF
1W76IiRP3NQRPgGloYUngNIDSSaZOEIGHpMAGkaIqudcgqkTZiw68QC3oX9TzCCpJX4f0CPEJ+Ua
igppl9sYfIPuoKGwGzD2NDVIJQ7nG3WAxleKLEBTm1UfmUHboIGQuFYN4Hsa+jaZ1h7il6TZmBD7
77O2RmUYI5Ths0XA3IbixJoegJ+M6HbKD60ZBRez45xMZCifAiEvoyq/WbEtoYbJ0V8qyeOkRZ3X
JJThcmgSSxn6ny0ttE7WQWIoyLvGjtdVdfElakvwgbOKe9bv+HWPfY8sZlrZPZ0pPUA01Q/+Rp9H
hcDfdnggaZex5fBQNY2EtjT8VtROdQimVTetjuZ3lBWZNTxPypQYjUu3OBEH23ZqPNNpk7XwTmLF
Ff2Zl6islYZMtrqj9aGNTeXlMCoZ46OEHafikAdDCzoPNSlCDm8WQneHGFMFNKAsQWlsAO7dKSpg
IV2EZ8jqZJSMCwmB6d3Gj6121wbSmQyXxGNY9djNBLeQujU0hJYoFr2PqZSxF0qBRuJ89xlDSqXR
ln+NMUjCoQ5zVmnSk5Cqhk+9xoOkQ8qs2ukg6RbGts7c9HFHC79QafCo5oIBzTFbVOP92CrowbWI
brFYz2T9HFrENcCgibpFZMaeaxY96Umkybp1lh3pk56FdBWgR5pbxAbZsZVZex2ofwCGRKFONV+0
PUPeDyLgNOQw0UYYX03Q5xCZxnNC334/lAxWMgsb1xirmIYLeyeNyeuA4NUcx9fUYJgukZNN3BT6
6AmrhaFgYZJq1Ql0pPBTPx27Ok731WYastu0lDmm5vY7MG6a+S0WX6N+SiwpQjNT3hsMtfIZ1HJl
cGbOhPllLD9VQ2GEk2THeuAHRM+O1d48fvjkCQzSVALN4d3HON5lCUu2lWFBrsIHSMG6jFTXrnbo
crIKIYKf7Xm6bD8YwO0YM2ODWm673jFbsPEqU3somjY42KH+EqWQDeOagItuIdgMy0YeEswUQf4Y
ijDch1lt7ydtfAkFoIomV6e9zGoPeQkbYmgDV8+QE8TooA5Jlcu7yp7XytI99BvFG5caQDKpCyrq
SKspZE9amJ/XjfLfl65Xf73E5R80UcRgzr3e0LcKy7lxeeXWID+IJAXyYw7S2sJbji7yORvbQ5lP
ucfycabhNCXt3lIsLjJIL1aFkatr2RYASGrby2EiZvWrGqD9l210ntcl/XWjWewKyrK5Xg2FRQed
gm2ttXW3T/y3QOvG+deLUhvQ5W47NbdkI8eg5TgftCDzV+DggZEtRUSlgC4pls310l9uIyOB86aB
wahWYpqTS+UkRMmSNlA71JcJQcNdR0GXL9/l702zLJy7SA8ciYmzo1UMO7fyQma9IlJJnqJmySVv
bFpYCcsmNnWkTNfr0QJlnSu6MTbp74boE3T1Zl+ieIHMmtV3PfkSO8OEWGQtmzlFyCvaKnUGaVhI
VcBi912J66wu9JvQLDhAGIqyn7pC3V8v1RKRtOVgEKGo0IoNFkZsRZYaazGdkoNr19dwvWRQ6pKN
goQrjEiZqeR921jyHh17HxrEBlbQTJQE0W9QhpjgU1mbdqF6x1ik2OeyVXlhbAFla17ngXUetV7m
MDao+AoLae0HAsuO2aj7UpHVfaPG9brjHEoSD+oDkzSt1YJOhnVpmzm0AIg3qQ9NATK6UTKtmxpN
cdSeWoY55qX0/ciTM5PdyabkddtI/AxLHXPddMslefAR088qjaF/YnJNGP/rOqUhAtM+P+S9jH2J
sIQMqldpI8SNIxTObOiv7op2lr2R+eh+XjbXz/96VaWlmGY0c/i4AwB6y3fAyu2PjT3CULHQCjiz
TayImVIQKaGKqJRU8w7FS8WC115Awr93wOvVKcZTXkyzv+4ai2yO4bUs8dT186KVjOe42YTS+KFi
j+e4b+6GsTz8Z6b1Tai1YjwpwAhne0dzB/hmwJmXnjXwycQrEjdxST/aSm/zV0gBEdMmJONoDc/R
tR+qD/FQHBhNSYhUUWova0GYyzELYgdHk3kMH+dX8GJf45mJhf8YPmRoPTxzgnDqZD9AFJcf5ejR
9mSCWOJLYhQwrVSNuB0W7gzL6bFu2pd8AY6BINlwUJ/v4UnXA6DXTSd5UB3Dfivdzef2s+DqhGxw
pSGGAHHEDPBV4ecrE+O4bl/4UwazOORf9Uq6w4zGkDDDDY7wxjhGHzJVDPZUwp3YA2k/bQtxwDvV
xi4r53r0cIQo2ibUPxHDAKspAY0+yK+3AKzc6LKks66wGSO0eBB0SsUG23m8gKas4/QZXJQj6jTA
BS7+WIgEKaPXr5LTWeoY98aXflLuxZu69+/px7PWa7BjqbB3V354ZM3AYUV5jZ+ns/814g1/HmBg
t15wlKOdhoG/cwYO2gaF5Ear1oIpFnLyI/DZuaToXhUv7Ac44GemE0yNjukh/sBxWRKr58raBra/
BkcpRW+BsRfAQydWVcQIy0EeByhquLAS47iBJN6+PaK28MaPgEiOu2+73bQTUvnjhM/bqjgZbrVq
a5v3IvX+hGu//Mp6+Y+8yy5FlLfNP/6mWH/NGbMkcmB0SzfJGgPHri8Zmn/KGSuJDohTVcaoSc6D
QLLiJj/iUGyTj24f3EE5TdEtbCT/EpnrKfNoK5pH62b+ZA9hXYtGL13YLmQbyJvaZ9m0E+nCSY0D
L7R2fn6B2TmUMFTXqvCETTC9xbrBU5D8vUA0QRn4NP9A99tkm+wVCscNHtBt+dTfkqL1UD61dBwc
ktq+4z3E2pf0XcPg4vWndM+5Hx2mxA6LsX6rehMTCc+85WCG1mCLbAY7NfJpfPsqxqbJUwZHW/Pr
cMC8oSydNdxR7ZN5A4Z5pJt9NHoCVDbfdf9lPGRHcLzhD8YEDA3mDw4onRTrA1XaGmDaa/yBGFL6
om+N/HW4Z7DwUPGlY7WBVcw9/KrhNQhk/UjJdhhm/aN+yy7bMn68Q2xWPSOxsE7Fhjj3DV5desMp
n98eSdSrGbHI3qYfaPU34lZ9goK5sd3gmyw1jN2qFz2kC6dRebFUNzp2O2kbetoJX6j2RiAh9ikX
6317CwYQwXP2XEAWwfWCsslF7ow5kt+piRvgI3adaEd0FN1JfmHTeUEAPKiS8w2YLDJdVgfr1onW
W2CWwD6ZYIcYCA/dYrw44FMAp+7Kdwwr5ZCVzpEWOXTxhd7AbouM7zStWWWsRbWFyLDjLQYb9SJ/
Zdmu2o7vlOC8VE7gnr6vXqeD/Upd6bFy27A23wocQ+sFtHB61d9QEqIQdfexZ7n/Zs//a4TZdcc3
FEnWDNOwbWXJnf7Tjg/IvkHRpQwnxepPeJbC9XKMYfd6NO0XZVGYriJoXW/YZlA2YTR6xJHULMTv
Rav8b17MkrT05ySm5cXImobiWSKRyfzrr1CPCSSs7X44RQq9Qv5rpV2YuxMfEYg2HDacP9b47GLo
GMzBzmV7DhjgYrN8xD8Sna8v5//zLv5t3oUlWX/65tbv7ft/fBNR006n9+z7H39DPhTlRdT8S5a6
dv1Hf0ReWObfNdtQVeIrSIgh1uKPLHVb/rtOGpLBzZZhy9qSVfxHlrqmLHdxuyYbJk+mEfXYFF0b
/uNvqvF32zBNi3+yZKzzjP+XxAvdkv9ytGdlrpiqvSR/kWCpsmT7150+MiJCwOUmBPz12BS2vZv8
BXrWoIl5mbQa6VxGApsRUURSHmpYJoyG5oxkbbQk+jLG8meuWrFojivElHgNyFd2hsi+TE2f7Rnw
2ZSUSCgFlRAqlaOlNLB+SWkE0HUo5Vh/kpjzyZ+BOpj3Y6UfZzECbNDN+W5oZiTMGQd4OhH+Re8m
xBhAWLMqbTdGBQusJm93m87EcKgN4un0ZSjKigUX65teOY5pIrl5nXryED/bE9z/xApg+KYly1hd
q9xAoheLGJ1jVoTAotT1YxOnT9YUzAdJ3Zl5rmxGRoGtApsRCdDLYOxFx9l5yvP6QqC1M+nE1Zjm
vMuW9FGmvqAFVI7ewQg7Iu0WekmjXsgF9IGtAGz00XPqU597ATbQxI7rZ2nEnlSMjPvR7EmeWjJp
7HSVOh6uyWzGroUw+3TdtIayQ100uYmEjANIkJ0qA0GCnB4SelfgC2LVzWJOq5BYse9G4k5Dk3vS
+XtNXc6eLg+HsoYFEk3Uf/Lsu7ZBxJBZkgfAdLSEm9GhFYACM5FdtE206bseph2hcYObNiwFLNKj
jGI8a8uoOIVvj8xmvNRpb67iQThjXzAE6QWVe4ybPUGHTFfA3s/0d6KANhFwn7JsHrJhAUSOwH5y
Bo0R5f8mNDAXqkNBcoB9ppRR6lwFjMRoNyvooWi6sY2LDBFsO1t8g6yO9Th7jkjqttKwXxdBCcTZ
fJHgIhFvpd2KAUwEC+6lYeerF0Ph4J2b1puvhwMAbQGYJy3B05uRWxUsPTM8LnvVHkDpGGWKHVQ0
N0mB9Aat0jrH7NOOEdzAroVRNBrprw1vTZ/C9L6PUhorFMRNXdC3L8+Bkr8ygyXMwofXqBAaISzm
uoNfbrPKirZWxGBUDVn75EpXXIqehYDZIAnWoe40uITGJMEUKsl3plFj+phbEueARhCwfJMgxGsC
VcZKwVyhFTTGzCk4MarbiSQBDKMW1kfC8opp1jErjQZyNf0+BFsB5/G1Wik7TAzxt2GFN7kvf2hh
geLPZ0kucPGcqxpPa4V+iMYeqc4SpImW/qbTGZG/lkbEooa9z7Polily7I4dfaO+lT+tLADFwtRZ
SnRalsQGC9tGcCc6zuQ2WQczoIjgMDZOoRWyM/hpj4kGKnrUz4k7t3T0NAL7ksnQj5ackCmXkmhW
gUOYgoQJMfopu98PRDfMs/Kp18kDx0sBUxOc+FwTFz+V1nPcs0qrCj9xQs3aWXEIoqmaWfLIOawm
Vt8TYWHSAFQrV8HiFxHY5IRmRrFUypNpeohMmRm6ZHQh6s2AyRNsr2V874k4EwyItGkaHvsipzla
YwEWDW/RiGClE7xgKCqIR3n4UNTiSaGRhYys3VKbI6rU8J8aYlwMnVVzor4+qSBWqnQfojImph6M
QoLelylT5oTWRx2+mpoxbr6NDEb5oHzlKIHwNq20S9vm53QsyXVvqpfJmkldsAhkTuek2KBUKVd+
EY6rvskpn5gm6DmtfClPf6pguKexV6GKWGcVxXhF+Wr5I8jibqT5RNHSqeFHigSNDy/5qNNqF5TI
EJR2+GH6EK2lpPgkMax1kHchf6tH2l4sh1REhKu+Qkk5R7nX2SayjwzCXUGlGocyshP/PgvSn75X
+VfaRC9DBgE5F/Uln2eP/LBLaj+EFpVaqM/PtiaQDKc+8n1lW7G/TU13MsrmMUqrt3yMLk3qo0Un
OJomDIPPciY6wLe6twx1476EYmHpykT7ARlfTxPDtRQgFyYTrzEn+yicpXXe71tAthmVVVeXX/l3
OASXNEzHvTJJJ6PV+SGP6iHOrBuFcJ8wQwusoZaMQ10BZt9jQSxx2ZkSzXLDUp8VP31LU+IyzWD6
KsnXLYfpdSrpb1e9+hIkJQDpKnoeJfkUhp3uyS+lNCQA/gMScjRs2VmEDr+KTDBwRvMcgV32O3+g
0sQLUEkoE9Vmvidn/AfFbYUc3VF9/1aXJWS5CrIv5aeYw2JpeROw0sbF2W4Ck0yKmcZKCN/SelFS
Iz4WJjMrfuv2ZgyBSaElPUv2yWoxfhsKGmFBKEhf1l9IGAk7jePabflbq5b4TrJnnT6y3qMouiGI
kjW+j8adY8ujqJt7ZeDM6sftt6bXB6uOGXeZYjPawTnQ935F36/MOXLH2P4OoZi3AymtAC0tH6Ad
cbsCzFDM76NMMsBREy8y+oka/V3rln5FpD1WSktmXNGQ5t0ruyZjkGW/xJJ2NwWVdtOFYDr7qdhP
Irrn0GM1PHtjVGBLOG+gwT7k9vw4mQUwAJzjzWSc7cF6J33wyZDwqqnat8UZaKOQjD3QG2T2g2py
wjauinWZTITjKvKO5Gdc6ww9WEYUO9IDzYhqkoyGwM0rM8HHrbxmfl+eeHnQnNRpbZucOBAJHE0V
fyWCFLQlyzF86KZHjR/GGnNAG2Rf/FTnnQgHzsUaaB2+YkITWcpUpmfXA2kU0DlYLR2Yb1P59/n3
oBIQWlHcdlGPrNOQXhpfJ+wIBWdQap/VeOtXhDnOBv7bLqMgiFhFBY0eHjqTZt9smMeymwNCXB05
PE+zRmkRSGCaVA5dsfzdZZxKS0NewVBV5dAtI8bHWmc6YZV9KHZ6bnX1BjHkh9Lqb0HzNPaoaSPZ
yyEBo+yHW209+MmWYfhjjwnP7Rbaq2FS8AM0l9pNwvpjTrIbs0bQMNTv84T7tRovdqrdyVVAVmHx
pVTGrgGeqrQ0Ncmr6PTyWZ4ocA12MalCMFGJLXvjppTm0MMR0ntMWnJM8NZH3v20IUS2oqEuyoYa
dFlafI7+fko+UUN5YYJOXw7MlyZnrhfoX5itQBT65ncEEW/oBbk1PfjBmP5Pqtuv9Jd9xqd8YoyT
yrrUt4MuAqbY+WVKW9MRvvkW5eUhV5k1skC4CUqdCU1iWw6fUkGXVDmH2J4bln7ssI7Sf8xgghnq
3Zp18BH07aMRi721rCulSt1DpFSxVcjs1hG5BFVIZQ25hfeElg7TyhwrmkMU/K7gCF4IcFIi3ETZ
iygTGGsdCkVMkda26Ke1DPTVx8Q0DvOB0fY9A3jQwIH02MrLbCPj0DJm0kM31TuiRXfJsEAjxuc5
g2TG4tTfWrhzwZkpDCTpx82GDu62tT26/3DZ7CEHu2HzrVIJAMYxWN9aEoIBqJx+KD+ntUDG3UMt
tDUYCr3XasqbnbQ3cSA+zNC600liQ0cIan1YmrMzUo4FZF9iFGoKEiSTeyUhGEQ19Ae5zktnIPnF
75sbpYllr035+hlQk7cJ5j3hQKdF8MEiFIUGFiuoZ/EADIpGR9wEHrtMRA7EcpKRYsL4hIFIvxpA
UVwv6lZHgAq+BNQ/3G0Fovrjnuv1qKrCtdVhm7o++rq53qHw2cPyXJ7t9+Z6z++rpkK0ijxF27/c
/qc/f33w9YX95TFJEh9UpSMWHcu27F4fxxkW18T1Isd9vKW//1Sly1tLHUIW6yQDFd19YUIYvj7x
dSPbEqyh5R3+3jBS+/PVDtPLvsL96/sT7S/rPbv+jeujtH996K/btL3EOpUymdZ9ozGl6JbNnHW4
7KIF8uJLNHauN14fc93oNdMV+huZ0xgPRTjDeP7Xf//7ap/QEO1ahEZVyjoCgOQ//5BcGIlX8Qld
RXhXfV1YMY2Ql9nB9TazHxNnSNFaJ2PkbxpmTr8SI65hEWE2Mt25XuxEQOBots46rxrCo7hptBNn
q1m/oZ6I40fMDySWolZxOVPvAVCMr8Otek8j6lw4FeC4AysXxuyPGfHSTvk8P7MiBUBffKInw2Pk
sJLeRw8ydG5sddYRT2XMxIEqyAEI9B2f7RMswBnI9Viat+mDdVHHefVJn5IggXo6YonNHCbrZKTC
gho23Te/X2oV+HYKpJI3tGckxhmwAbbR+8CBJ3MlEn+JodgDhuFi+5kT0wNQZcJwuC76N+iSNELJ
Voak9dHc+HConMZTnzmU4D7YkISFJGjlP5UPyQHvIRFboBbxz9HjJ+8PtySntJvUw9wkPyC0CxnA
4KjRXIPWGWkVl/RsXQAXRtUq8dpuI+GcCShmw3O2L+6CdlPcLTw64DtIXo85/gcc6DtFeYEmPKIz
sSao7jdsZXNlgRr7xj89G8wkeJp+3FH3GPvIyzya+43Y0ranZMVLCY2rTvYcRwnhQ9WiEl1QsKzr
yDbgrO5oDz6MgYfxLpYexfsFgVbrr+etDu3/kN5nbxyg00u0kreFk5L8V90SdLhCQYx/21ozRVop
LHJXTDLe7c2LaZ9B9YD/8KEmwq/ELNOtYR62Erkd4PkUlGYg8hxKzDXOlPgdesi2dqcXQqXdTwrT
4GjftMN6esmxob4xyj8CM9Vvn4GenoEUH2mejnSAEf1o6prycJX6zgVuYb211heMS9y80rC38h6J
23C0i/9FcjStUmS/4BytHTRfz7hEN8bO+Mo/+D8JTt/1M87fj+gRu6L/JbpN+6xhhI5X/iVwGfj8
F1dntdy6tq3rJ1KVGG4tsgxxnMShG1XAQ8ysp9+fsvY+q+pUjZkZtKWuDg1+2BF+MQCI6XbMqxhq
7AFPKt25i4/lGxIWj5yKFeYTgeDCHScZdZLP8OPHupmP5iMIsg1k6c5qEEYHCy6hjBzkI0UkXMkM
D3x4vvNpo1Asj9zqhpXGZy/Ynpg5ivNZPVyip3cNUDGNP/tooP1xwU0vxwlK2+uIrFOyDndUZE20
q+zZpv/qS08LTPob1fSHu/L0lIyBYN975E6/axTxKie9JKho2QisD7eX1EHWXDqumEjiLW0n1zn2
cwgLTsFaKm2qOd2EFGaG0mcj3DGauCwYNdawA3bYitwmgHhHvA0aH1u7mZGqzrkz4wTmoa6LtXb0
CTrp/75LQcOLDghujOhIlE94PoiAFpTUQR1pFx1WRO5vvG56afzmDteHuYxZClCycnJmu37tTmQo
MoRunzoLtR6MGplsP+f0NHutM3oQShLsWtoLWFOFLWS5mOcZxXNsvvYA0OzYu6tYU6Blh6xwggq0
+5+Zcs9s37JzctSdsTjt20/mt3v6Ei/UfDi/MRPAJqewC1T1nAWliLPwAN9H2NHOo2q3LWceJrPs
CJk8wlID+8B7IPHj6Ub3kp5XeanLcxgFBjWOQ1QcxYP2Q8tqxmNkvULuC/cDcsP6fm6C5CF+jNB/
NezqPO+iT4ok9CbeaBzs6JB9Jm52AEOYHMhzqisBEyNX+QANx+LqgUUyvgHJZq54XoM4PnoVblzI
0z18VvWjfB3+lUgoLJdW8HCObPbogOvgXixGrbLs5qt7SJ5ov0JjRFeu/ZR/MzpH0iuRLqWsZnQT
n/rk6kg1Gqxo6GKQs57QE7XUr/FX2wyPzg2kNqyTdp8Q1FFt/peIl1TZfdNT1OldojqtNV52wxbm
Dc1ylI8dYeNXlQGEVSpR/S6+IDyNzUDtFPfKbwWb2Apywr3UghVlVxrl5i5xEa09M1kqn1FxowOA
yeUWvw/XyR+NC6OzHhGstbPNc8F0jHVHbiSX6Hx5IB95fWY6HC51/KjOEo8IxdD3bHRKBBQh6+yK
A6sQPgKSVuuJNZK4Yvmk7FGdu0kOWAnVPPXgpp5S6jUIwoP3hy4OBt9HP2Hm0U93uEA75O+x6VC+
OSw5Aht7PsLEYnOA0F19IkSBXkfkMgaNH10xNMq9+XshUgW3h1sOxx/09u3ZU6qpvorDimkLUjXi
r4JMCRPlHHvjXt3mXk0Da3jFrCTcHntCiJfKTxQu85dP7DIRZbr+OdtenrhE8Y4m727abvrM1jOH
QRLvWW9BSvcswNsyclAj3qNv+/dfNOEdS1PnGLled5vFzWkJ6rWbPYD7tMNr+Yh+9g1n01jdA/tj
JHAZmCob1YxZ9/MfET1v876qF41gFz8ArgDsLYA9AnBEb6F9wjHO7FTw0fadbsWdk4Ft5A2Jhk0h
B94QTcgL85zjLTw0O9EFA7xnWqW/5j8dkW8AyC1nlMcU6lgrjc8B5XGScoPzDisOvI5gkKJx9S3f
wSuxnefWj1Fg2mqH1Odoi6bP0LVX7ZIcApWDyAMci4PVgY8HvfHxTt0h5wEGBz1i7GlFbMuua5Dc
tQHVs66mxf9QgzYDmxa/WCAImAMP2QuJ93f/Jt5YqPfYwY8gOijH5hOTJJvNkz0DFD+szm/jOKFu
G+286Dh8bTasLIP36Cv8FI6whI+Rh3AmI2iPHkfsoeoeUdSnKp8/yl/RkYbqTAUEW2v3b2Ny2Jyc
2fBglOWvj2iFQMjZQbClWfbAw+luKOcwhMh/bg8RTX/uN3WwBmUt+SNVI3wqzA1s77I7blyQXQ+Q
4Qt49Mpeh1Ofh29TCtHfBrxyBKlokzQIm/o+4dBafYK4IODZcBfFfike1TE/4v3gCFgt5I4entBq
ljGiwyVneDZMv56e4Z2gOQsQQgwiHq2eBpp6TGnrPqEOZd99U7eF/dERfbrBqBFaFhLW+G266CEj
osQjV0AO7IbP9hJ7qfVY7w3XDz2qWU7oAUm0meVPipOASXGn64w7wCVqvjGBK34a4aXNI3v+Vcgm
ZcU6C8C9xAMwQwEfPiN6lIYaVFPhwiRaK/wWmMsFTg8QswGDgMPY98ZXDu6ReA9HPwlC0vqi1rkr
BiCxOa4oU83GMyVOLTzRO1bRnfCF8kd+aRcb0XKgdjLwSnPD/4bncG+NeLNQSQDedGDbkfbYIlxS
Wu975Zu9jfOEQFpClJ+tjeU/8OSKK7TL1vIIV5obNN9mpjAWEKiy8C7sPDEsqsNwR2j8BtkcJnTN
xoGuN4YlNIHYPJ461dGeGnh57Nsa0vpEkO7PehxD2jGbdVSXOZLmj5ujibtia8zS5rjC04SIu8cl
Eik8u31e633tqXf1LtR7BHfvk6+YhBEf9YV1brxlbh+IGPEFVExkJH64nnVHdWVXPEmI4wAT7V2K
xC16bZKftVSgdzMl6AhqHXuFjQ9xwi7GikebD5wKyCTiHRklDHoRVIJo1peBzGqV58OsXiiprDlY
Yk94CtOHCKvBc/ZpvIeYbaoP8+gxfOMvVMH/jAd7HyCwIXNVrtnnTKirgNHOLwKJB55mOK4QulB+
FKegUaEbMHA2uKBMcFn+Q/aKXHHqsZ4XFCK4l2b3ok57LTppoBls/bwcRHcccHw5VdnjfIQShikq
divNocgh49wF9ZQmblE6n4loC5IrEhbhGoVAxQ6/Fs7nd3Bdw0P7uNyQqppkT6yeRny/0FbMHIoq
4q1L9igQDFyBTpAWKPpZ6Z4X4TWcP8zErlA8JmZAAfazF3dEhG89FWZCcGiQnS2DV4KaYHkG1pmN
S4Cx+NFwIUBdj6BXmPPahUKjgcvCZoKGn4uDh09zDrfRYypVt/xZyF5o6hyWBvGcAJspToLpMfcw
9qmwTSAJA5NdO9J+rPdtcdXjw4x2YfiSp8gokMLZpTPTdEPDn90Mf/HNr6b63jDHYg4/wMuVx0G6
EM5shn9Y2SOvdDfvWAnDjscROF08y/Ab1ctQicmrlxhxlFjwatyeQlusXZWhudCkjZAUMtjbbMwa
FBQcMqSE90ZxbCLkcZ15+EeegGKC+UwtBJI5pUZgBfToEMOdNIrfTpk6Yo3WqBdaLkbB6CnNcHwN
By39yzb98LBB+qW0fNoxWeFoP3X8lAalsZc8HbBKeloQzicI4xzRHDo9yzXCVDc+UY7GmRv9jAxa
OdREtAueigwVCRISAXkPcbSJEfmX5hAxibV5AOs30SBWXzreMJzLTfaIWQ42T6jJjxC7syP2P4b6
ZRqPLSh18cCRLcnoIHxPnyq1re8a9hm5zJ1TSdbsu4ycIM55w158xA+D5tcJMS52r4hHdaDyjT86
2gjQNFJvUjyOaVrHKKuoyX4hXhZumtcXHh7vOqp5b63kFvFvCHjrzpEEfq8KkvmFi2bPAeOt1IeI
WghHEQETe92aX2eEaV84Hjifdv2FdYM1Ji1s74LtFfFrQz3cI+7onxENZ0fHgv4h+sq++tNnHVS7
z/pXwWbuB8SYDqfS7n9rlR0cUzys5b4SNqblzEN4M4hpmKKvlAW6XftILrtPzsU1RXuTGjuVWdK7
L+EZq/b5WWeQvhRnvMy6m/4QdmGGxzFmnF5q9OYdiCrNzQza7/GNvbR08OZi7klM4rn1OxzEXbpJ
dJGJUvlYXopzduCGdv2ztt+KB2g2etvBS9X9OxU8thsyvQwPmrLeT0/z79DahDSJPOIvvId3r1GM
YFY3btF9zszKGq1Fz5Kpe5juDOuDmdltA0pVgq9Ay6lBYp4y+rmPKBhP5+0gmZ9ZW7wTmbvf3NjG
quvgs+DQDrgg+2CyZ53KZxYvKzL36JVTL2BPn9mDdjLh07THqZomeCCdEGhjli130Pu/MCnA/mBp
FjpwQbF28qhF/RNv0pXlzrsUJA2PPQysX5BJxT25FlfjWPmGS3inn/+uJxov6Y/orics0ra0mSC/
xuzwEg6XMv1YjUOHv9dE7g3/EE8OM32oKCEQFm8N0+GmEFBZb+k7ObnhYcSn7eU7BSbhO3PD4seo
neEqu0Q6bJAlNsYOz6GcH5la/YVMVXojvNTt/gMRNRhvincRA5644bcXaiV/bmpr4m3udkS0DA70
6MSWfigcJV1HLEqxmo5+HpK4wN02vY3pBiTpU//o8MGjwcf+B8DzTNCkWS93A0VYV77Nk0fSPipI
ZTkIu/iSAxa1CkgzxAzb+EurX5LiHwI3b7x5P3kWM5rjuNlgIWnvbljTyBVfBK8Cn8ZRrWFrEmGA
+jTh7unhF9HGO6JZVXlECFH80Kl96I9Im3V3JlAQ+tyDjKqDzZaFC88ajE721Z5aeVe/IEwi/Gx2
6IpdAFwYXWgOj3glL6odUnlpnOiEI9hb84MCyGl6iY/hW3ubODBJOtFOgxBt7uKrjdbTc2u8gZhG
LfhrPiC6QDlxV3hOtTiI3qBNjnWdw2HfwE74Cv9h7Gad4IdJNQq1uyx5nuAS6w4rsdJfEssxUDEe
T/X4Pn1xnvE2n4WvEQv1H2/1vwKrPo16EzmbKvyrO5qqdvaZP79UWKGcuivRyPCJa9xQ2bJ83ESZ
sWit9iAuKDP2xLFUB7r70u1i8Go7mGsrUoh35ehbT8Tmx8Ilw6Qv6gzUMOXNytXjQYrZQ/SwTAG2
Qot8BBaZriegIrJHMsHxXD4TCxSf8uK/GHTDmKlYQWwJHUHYtk/j0kwdZCt23FM0rD1Mc85L5vNd
UT4KzKE5EGhodGdxpdbspqcu65jchXGrQ3dSH5EPqt+o+dYIp7DxEIea3bF4NfvL3D7x1M8iDeDh
mI3c6sVqiQTy74qDoKEGl0Y1uOFjYZzE5Z0KXanDpTiFJcSib/5RkbGA4Gz/e1DCI5Kxu6m+WcZ1
7o76FofqySMCPXvMz14g+prxb144o3DkPQYq/n74r7ww63+ojViqP+/xYDExYQkdNrQTOf5WH0Ex
YB8ihszGCp0TF7UnIzzC81PIrqD7f1CnI4RHJfmNiJdsiYJlfcC8Dkw97Z5dcwt7yud2/9a/8b+t
4rbX3qynpnxCr/oI117/GIQ9idcD8x7Plcwf4Z64/dvI9rPWLmEYu8aFTMMsv8QJ+TA8CEtuwJnz
Mzsqb0P5mqyNxRyzqxP+opS/T71NTQ7eKn4Mbv9NcgnEEQjPcMEObyvoykecGbEDI/l8Ex44hiqH
TVUHcULjhyAK26FoX1C18WUMYlBCHb15vw3IJ1fUTWykNMJgfm5ZNCci6DBElGB9/u2AxZnt9plc
vX5GuffP5PKb0RrfiLXY1kALI5C3zT42PeLS8GO4xT+kLsTF1HLZICHa1J6xl9MjicXxjvxe+JGo
z4SYKUU/ekId/cdvdrf5vZD8kd/RUZE6AunHrhte3jNFDZbW5qCTB110RmlmmPYSp/SbBKfuW6KJ
jQwppZlQ8jI/ILXfzQlYEV9UcRUVQRWThR0zw9qlL3D5kgzL7kuH48QDg5w0eM+4kQoZwh3O0011
lwNqHMTVHotM+e6fwZKdKHg0VGsIQM0PonvkVPmU6j+pECGFRM2KGAErvuw1IlcE1eESjEjKXkov
w2Ynh1r4P+wLiagy3abkDttsclHuaXzCEpARCK+NVJXuk/YGKRakVXRIg3fhmZooW4afxQdKSlwW
Dwjrl+keUc75t6mWNsCmKw+fJsIqfO4YUYApGSlSdiBJCj+W6ay8lZfM5Wz7YNjE9C0kziL/NqnQ
ZKhUYF79PeOSmyBYHLA1bHJLt/mbV2JbQUGMuhQn/DRcctBTLzpJrW0iCVKdlG9VPspscBj4goqd
txmYvWJLSWITntPsYmg+L5Z3iMg+yIwMucWzsh+fi1c6ydpywuv5FcX4T36/jk4otvTfqHFYz+hX
sYjpsrvg7M5McCpNJodPVVNRdBkQ9i4MQyn2kKhv6QjYjcm1zB3SnziQitmr1r7hlkqrjWYo+Wv2
wu9S2GkILpCO11Bk9Hkao0ZzyZ0pCZFWYz1pPKKowSf83YSOqDPvYYCQSUwMU+vzUlYZYI5YaW90
Z/D5tj4q4V8POgY1TipMyYFa+6x/lpanR/taDYicO+VYaG8CWz/XLODm2fpLtM9bfxaXbfIkW+bB
lk1qvXlYOhOzsqT36/IcMMrqL+tI2ubGAopNDkd7/kxgguyG8odB5+q5Vl6ZTxSJ+Uw9nafbUCBt
trHhfnvlxhuykzEeNVvK/MJPCyxGNKeUXaqJfE7KVd3E2VallxTDLhU1nAxLWruKf+v5l0Edpg/+
nPfZ0hXEIHZIcRFnKUeGlTviviBxY426ICyl7LkkiX49LTB+vAKv2fo5xvjIWciIM14q9GbLS2G9
Adknv0JB0DFQoRoo9pAX1zxFSpSfzE5eE8Eyzj3oTJX4zl3nFBub7JWyP19w+VTWMYULUb72cpm6
NTslJx8ptYQ+JN1MDQM5qpob65i+HIzr4grVn8iRh8o5z6iiISBQ0ABVzoqn4w20BY1ZGAgIdMgu
cwserxWiRI/K4faI2BWYSqHGDncVumcoP37zaeHR4eE15oFPGKu9KPxTKdufTaQ6qaGNHnUSSpWD
6W6T1nR16Z25wpeUXLHn2qKEv3fmHWDdcwnYelLTUHfcGXOS9KRWNndU9moulHtdQAShhZ/hEx8w
/Lw9B3+JD9+BYeXv6YxvDxRrUrxgmcvJJovL7TDpFZerYhHxE36FxzH5c0xreLtt7hanaC4NAUOG
jiHgGtFJ4P5XJNyizW+bP+J6mQTbQ0JKacDiLqaFxAMkB8V0cmvfiEt3Cg8kG0izshlxm0wHc3CW
8/TJG4/PdAkEMiaP9+V2+Ld2z7ygTplHe+DxUBfOyJpVFQvkC6tCUwOWfKEcey0Y6ApoqALTBBYd
8G88RF5sWxiJzUJtNGzuaNa9GEeV/Mf0eLAsEN6DX+Sxc4fc5iYC5Iy631wjGS8BqkPuig0aMMmt
fwAMlOjXQXgTz2nJ2he1vYbeTFfXcqQXPT9SPBEyignPzHnePAT1LADldBfjMe1tHOYQKuJ+JqYS
8eDeWE88Bn4XPuk2FwGmUH5GqoTkFOgrFXfCHeYqsM7bdNdaRKA2x2Gugt/jMUgmCigQwFGQ3bWb
v7hnKTf+IBZPk3WiX8f84FHOsDMKv5F83omee5wTcB9wK+Z1Ctc6TtvqM0j7uCouez3R2GBZZLXd
D0cmWf84PNEgjVoMHh2k0fsXiJNUPeoeeVLCFlA6Pi02tKxx4i0dJf6CTMzVsY612CVynAcPcopo
2XUhQWIJnlbLYTuxhuvYf6TAxDo4rPCE1TOQNlH2UGnq5DOKrPHqQXqtxIDWODZwIMYyyY00T9Te
eMZc5hi+sPaM7pkvud0NwYW/T7InLg+lvTHuWsGRRuYtba5tYGEEA9GRXZInEI4rbuLb8O+wdy9d
dK2Zk2ZzU+fgPyMMYFvo92AqGR9E6cmFs9aeEJ96nQOwbtzZgl0o1WBUr1VUEX0WXLl1nez2EVs4
ExVgB8WJKttLssMsBFOAYLQsuAwYnu24A/LoGKhNYxj6z+rlAD4ZWHYgvm41d0ukSrfmulNg4ihr
HRhTFAFZyv9ZkB3qgzuPmtwv98dzZVqG9O3UrT455Ufru7mG3BOJE5MxOTCwpHlcEve/AYIMwEV2
rLshxfxdVG25KfjIBA2w4rauR95+mwQjpUwbYSITbWoIVaGvUuUkK9vRuZDxdbKgJVNS2w3jspus
xvbZPW0UnAvUI6enRH9nMVrH+AeUavG0zVdUR0lSzQDp97T83MRHOfIy0oydStZWTS+ZBen/JM6I
nwpvIhjPv2Vnqp4+biONxgs7GVU+iOitT2ihdEDhnJo5ViJH6yMXgEvLNuA6GhF2jQn9a0zuwF4O
vIsOI+gpZ2FRLMdRuQLpb16os4HksEwkLHFOKKkQXY089FkG2/pRcQ8FX+jUwO8eYUpXw4lv8Kib
5tiiPTg6Fo1zMCwP4SsjKspnkF0plXvZYQVU7CEYsXZ7XYP/sG/N721eK1eeJYVWkYYobc8G8heF
ekSaBByJenfoPACXVHLZgUrKpMC5Cmsbt2UxD+zDsmyx+5PiI60Jvh+tDgsLQKcY95rqF72TRS7b
c6UemIbcBcKUJNACgToLtHWxp8Famog0Daz4oY8AgHuRyOJx+9SHSsFKA5FppkE1fQk/IFbYxtR7
gywqirBPReV2jCnhjfWOUnbdOWAQt5mEAB9uyBu9yRbP6Nl3DM96VKIHOntRcxzj41Kiz/yOxsrW
9aKUELsxlsCs0PbAXiVTcuq3g4a1iM2K+kUZwaJN49fNnonJo2DKgvinJFUmuGeyAjVqfQRZBiK1
6EfcOIzQOmO208SbzCM/YmvfYg68Wq7CN1+bMRLMaKW96NxCjaqQzUleipz2ByF7yumZLdtd8JsV
zoN8qTs1VggAI1GsAmxtYEOP0oq9rXsB7OcHFRHe3ugcVh6vTMeJczvnOLUrmdlI03/ZNpDtzM6p
pAXsJACUVwzMsDOnGKRdWZaA08PutWGjx8prPMi8FOT7BPWhHyY8PZBQubJ0e/zCoCusLgKlMzcE
2IFVgezb2jg6+uH9AW7Jbh15YGBghqOi7aNpLyyeSOk8cmqIiTRi0GkZj4g7U8hhuIXyGhJxsbH8
bUYs1vox/2DOsKS4MnaiFT1VruBvO2czYufgEUUwi/OAh8bOUwBa0ZGIob0EUMvpvgCEsEFx3gla
wK8jvUfeTLyMgBCYtcKupAvb2JCcWxOcMbE5oqA2YQNvxrty9lEs40vGkOCM1SLO5KiPdHA0i7L9
1mTgsfJXRQQxB8z42ZI47KDkpDNCkeoryjz0M7d4j5ciBMl8tpB8RVV+E01IM6rDI7M/mlCTC1gz
1NNy5esJTAAtGSIx7t74YZN/pDZKsk6+uh3fIE8of4IsQg90gxn0Hai/AKQFxWQO55YKE+LPKw7w
gmR65ozQod2hRoOqPZuHZmH5FjXw1JWmnxnM7WuhLekWjZqe8vJssE2zdoehbWRQwikRkj49rGYO
ibLsjYOG9kukpLi6ZCA5MYRJ/FpXsRWYlQMCT8rB2lwvxBQQVakWAYS1z7SHRlH0i3zIEBhHaiML
xCmm0S1Aakn0FuPqNkOWHZ+DQzSEEbLOMkZo5aSI9oi8CZOdwlmrSxM6I7g/JbrgSStPBHWr26RP
uR2FnQGxYt7k5VQFYYOXRjVJpDYhBnMTXTBW7bctoq8p5JCpFU7neC38wXBT4pooMtEmADS9m3oL
8SJDep5NrFTxQvrfPw91ffHCzLz8favNlIIgR3z+e+kCw4z9TOWm3GhBpTz3h6JDyG1qEoZsGE+J
DIgy+38f5GgFiPn3dR8bgEHlGpmdhoXbqnVziLL4/z4ona9pFUfJtDSEG+LTf38h1dMfc9EH/L5K
mkDbh3Zc4BT/9+u/z0YkNFH/KIJl06hI/jQq/j7NxQpAIzrBKao261FoQHYKWbvgiDO3sJ8M1kgC
3t/pQ7yf/q7WFECEtk3WY9W3ffr3zf/84fbXIDv5yX+/WWdhMLbkYD2qt3aLWw9qD1zE3wcEmpEr
/Lucv0//vqnVzZsl0kmcFdhKUSEiVaZy0iH+/r8fpu3L/+97fz/9+56Mq7SS6omvGMiv45DilWPU
AHVpMEJH/M2II4EdoHltRblDyi82EBOBXhB1kyOOmmbLOihz6zSkpo49tFH5HZKSWEmKK2AxzdzK
2ymVgXL+h0hSS+YXfiO9kRMRNIcqtHp3ajQaIyuYtpQSWmogZlCPZXQpN3tGRV1J/TYiXdxR80S6
jpC8g9m0GTMh94XC7rDp3kyPdc+BPIoahul5DaZ5ISXKMT/d2ISmmqFdi8mENZvfRffcahQEtVYq
X0RaIWjGI4ta4PBtNinuYDWNEIokaqtfF1l6RM+r8hUV4Gszhbt+JjxZwBz6Wot6BhoXOikB9blq
8ZQYWd9E5UirxuGpA1dZU7UyM1z+6mIIUJoXE0mhCdc2TjgPdA1Nci0U6PddPlGHqlXXgtznFjMj
HS3QvNEVbREgclrjlEWIxi9Z8zsPAgc0Uv1IgE94udNMT4WMbj2HENxDw6arEGMBR1aItwR9bKzT
EeVhUEfTmUbqo5aIs9UEIqSQyDBQ9H6txD4AT5/oyL9XKflzZRhJIK1gkCqqzCYFQn1CMw8Xls+x
YtDaZlKpvL4qFrlDORNtioh7QVZ0xgJG2/wJPxBxD2ME8a/sYiV+bxaEJOIhjtBWrVQ/r1BuoAKk
SZm2nxWs6+qc4DEuacAMFKv0kH7USm1HTHCPHfQ0gtI0lOeikZ8xaXB0qBCBSQkRqBcMWgPkkYUu
BzJ/7SgYvhhPH9XAFQtCBihQME9DP2sPImeXMWAuPuOlpyaAPes4+zB6olFR+7ZSSztFAwdcoUE0
rZPoTdLJDMExY6Iq4/YajzMehGV5tJQRogRmXqOhVU4ubeG9VIVuNJX5GTrYVE0jKg2jci7l+rpO
AwgpGr1QUNajZGjvjawAJRgFvx4SdHAmXJVMPB6j6DqVl07RrbdkKyFqroVy3bGYERRPqh4nYw1J
uro6akJ7Ngxt2mdYJ+iRJnnT1IBVYfHajWBcBynh3Evwvc4jM9kmEXlOYoxUc4zfsl4ndP3htqWq
+tsgOS9ESIP1OvGIMJYlTlUGYAaMllBuEo+xgeMdyk9OuuJpUhk4bkvp8IGnCV2gtc+8VOL8XdRf
IzKm/dRC7IP28aCMmXxQUCaNqpzofwm/NAVDRCGbMFSP0KJ+KRrDG1XJOrV1c4JP0x/hrSC1J/1T
lg4CTU3hjCOAXgOAJPyANE1KfSEdEfuHeVRIzUFcn3od8myHOtuhBBwBzS8wRwMUm7yQJNXpZtej
dwcYUviLhtov2sCFX1S6H0o5J0Hb3aa2/Jz0HErbIPmrkj9sMx2mriW6mpDLJyNevs2sxngpiV0z
hvI2QVFppM6fib9Vay8o0n5KEAQTdag2pQXWo10n9HM4R6x+TJw1hOyNBSy6b1oDDMRoYMA2mhEI
A/GWJqOhLkfGocABB5ZPuDjZEOMUHnWBJAprMCnlclXjeJ/W2pEpUnznoXw28YeS+2q+YYrgGwM0
N32iszZ1lA3j9kPt5r1q9sJxTYBpIJsIAWxeEYUwu9si5nOgiMqp4dFQcgT9HcX4OQ/KXZvIb2Bc
IfVhERVJ0vIw09+dEHhDq0tbL5qqvLWW1FH5WJOgRaKb0iKFKCT6yQkhYek1ql1CO85BJeE2U8V0
kVGQQZ3bqRRoOmKjPy/wXw9LpE5+EiLQu8hleVgJZPS82jy+lOvQpC+hZDUem3EWyOlNjyrxoQ/r
kxWtylGmn6VnifzSLyNNHaBYXYsACEZq82L9Ik2EmtmU/FtiHNpkJb5VTgTlNKjMTyFZx5NVV+ew
WXIfDYgE9oD4hYwa2XxIP8us25NY4zmSSTG+XCN5Hp2MJZfOkrCybZrj5AmZEbtSUb8yS+26EWp0
CXvS8xHlL8HScjfpBLqAkfas4oCSr5ruQim9p3N4SjtZAU5b5PZaE3ZWU4IuItluntF2aVTaQGYm
6cchHF96PCKDCIYOjYetRAJ3OGrT5Jxkjacaxb/OkOAHSNj8IG4ThdO0GYBkiOfIb30RTW6sarM/
jTXi4MYYNNrCUavKuqdNpEcGdpSFmL9KowJGo1uughHRFFNwGS7wvLOqqoT4iN+ePCMF2LC1DOoo
e5MoDyc8RB7Rn/uYq/7SFh01gmxWkJwbTygUR36fxCM16Ak76qW7pIbN4FW+IBeYA/WR4Ri6hu1j
tgBxEbC8CuUwkOcxJ7UQ2kOvQUjqdIoKTS/nL9B/LtMyn5ADexBSHXX9tYAFQUDf1AhTaZAlMc6i
gpIK5W+JgWSeai7xu/oVinCfmexPpSpRKjfMICFC3+O3sfknDid0v58kaMhR2eLlJ5olAG4HT6d0
X4/dzdrkWUfUQfHHJNlaI/MnWYk2K3MAKqNTp2rlKNBFSppZaWgB/n2L5WUzyaE0AjXpY5CmVU9t
zmxYM6I0+KpRgTJPxzOsxzkr/0HcR1VY177q9b1pR9OOEmT0y5H712G8rKuVnJf4YmoF2IbhA5U7
wKwL2YB8XNb02DftfGoRAwc3/BtpOoF51PavsfA04RrpZFbXoJc4/iaIuz5bdJbEKhmQEzDNcxSN
P1FnhL4QKFq9x9IAXa5+pgywVkFTENJnUnGMW4yRtKz7kfrRb2XCjcakCN6a6zuOiZupBnnfsrCM
P42uc9Vo7V1NGmk3SyFH0Jo9SPN5UZL4NNS0UM1U8SbJokFokOSQhqOeSMK7Cc2ihIfmUGx8tIkV
TPLwwYHzpCMGjGkJihKY9rJOXXTOtFON3+QsrT1s863GJFbPs5VUQQoObslnblKG4KtRoFcslfZg
p8B/1lF3bU4aLogXhFWbM8IElPWRI7eoEJjxiK3MXF8UCeGszKL1OkPEyWJkX6Z0Ddmbsm+zCtNT
Gw6gg9LM13WNkuusofAwifgUG04sO+RI2lGaEYQ1FukNJdDLOkz6WcrbV2jrnJMm6M0UQross+XM
C8W9pbQeM51HiVAEqCZZQconps8pTrWjS1cqZn1eoDTT48+ziuW5VLuUCnhPrU6vNTePukM6js1r
B2zRq+mvo+7wpOst5Qu15pHlBHSjSJe+kTAiWlucDpMcqfF0IB1GoBH/Iy1AsFMOVMtCvRcJyAGB
ni34pnJmdOMLqWntd9CwgQPzZWHmeG1l2ueCkg+ex+1xgmRM0VL6bNXmUmyamcO69va2ePRsQQYz
YnA1Xd0wuYSkQuGV+rx4iBZq8LEJIwR2phyThqmiDhKm6mdF7OsqhXgvWjQlZ3FCVhPZzmOCnrTF
Iq3liG1MYYJvJjn5NEhBOBbYVlZoyetsk+UE00Ix4cqG3QuuY+YZx1Bsl+VqXyUbDQHAZylp0nEO
1wdRHKW9jDjEnnxamdYtKgC6nkWYmqgrcEYAYSTUBylrs+uQWKkfDzTXMVxo91VlIDKmL8pJDDME
+EadqlkSYs8+B/oE/cg0BpI+1BAOeT7GnFcZNSlEFFVpVQhPfFPJF6jfS/RqomBrrxky32klvUfv
uQEFPyWod3RjzU4dmrmQ4ErOPFkMHxYj2/gCtE9CLb+JInURXZWkx9qEDKsS2mAsj+PR3Jkw5RW0
IFQj8oABpn4drthM9tURHuO9WYzkYK1VQuUEawK9DlYBjeeizydvraRD2ILctowOmXzKaGXEzYpm
dOkVHu5mENSIK4mhhuzXZIrAyBawGUKKoWpVdu+CgASeIo8WMUvaBu0CHJ0sgpJTAuq/X/vDCv+l
6x8EeYzOppheZHUSXkh3Fc7On7XtGlvtjqOeULEx6TUOwlNVGqibkSgYA11NMeT4znu66KXxQDLk
lJnyM2WxDq4Z38NULUraDsizF/37GM6vlB000ieTXU7r9pXRNhAorPoUDspEQyIPMpL7g1G37C1N
fOjo9AutGPpZk41wInmcUJp9YS3KHfZ9WxYqjqTlCsDJiJ7h/7B3XruRI9uafpXB3LOHDJJBxmAw
F0qf8r6kG0Ilqei959PPR6p3q0q7d9ec+wMICZKpzKQJs2Kt37SEzlkCMtQwYZ8YfXpw0sa8svru
0JEe6XBBOw9GDWg73iAXtE+G08ickCXG1oo4jXBbam8CZsGpa4TfhpBpVQ/ojbQWOjQh7GxFlm0r
I9/WwF5rg2F0lBhmFr7l8g/VU272JrKf1bPe28iChSFdtCio5EzfjFC/DyJKhVNHWd5VyP+KhFK/
N+JkqGXlcxAium0OPkVKsOZ1Afw/KKl+BEHHsiuNL4bQvNWcvtvpanSoe+AS9b33gV+PQQFUQ0OM
uzHx36iC62QaH6ZphEKmSAC3eXqR1fX9FGR7LfH928R+rLvudYgUINqApWRBmgNZUhzFBLlbUevH
ekhhh4AgQf4fvIJ77Nz4PKjOTEN/riYkGVJTnTqoDeDeJl2wt91NrdLuOtb7d7OHRuJimoeggrJP
aieOb/G5+yb7hyLP7bfJus3C+DodKmRps4kyUDTMRWcqQbUi3Rpb5wMTEpq2zY+uVN2+UdTy0K3p
mOkntUNBCWkyA0Qj+i0v2kRlwUCau8Oreq2B4dsY8SMDVrdtI8xTSRNFp0UXvoZ58lY4fklWt7yq
DK89y8BSdsyqzuS+qVo3cJGyqEc208NL6xrDhd5quEhwk9CtyHel6YED2KCFL66Mqts7ccqapm+2
GSP4qjWGs67DEU74JgF/cD6lqMupzqF0UUz7AXWN1TCO0A5ahCNCeUjFnHOZiYl9RRJjbAoS4m2J
5NxEMCWKSzi+lC7wOQI7a33LlHo3Uy3fRm39PZM8cRF6xW6c5KWZGGSkI2dba0RFDmu7woVKY2mw
AdushKIPYHywUAJR8LZ46nQfK1jXgwPWI7ZJFXSBYMCGKqDFo3fRqeItpEzZNOkP20MMspVwULEW
1BhpPKW/aClwIsNHAXJMqCOHFOM0C3HKuvqeGbCgMCYY6zI/VFbO8GqxlPO64LGt629DN02XiX2l
UpjGqNEnOzQ/MrCLiCppGhFzTS5d8R1aUl83cYXTZ1+3J/8t9LbItf1G6E2g44Te3//6v//ndfjf
/nv+b0JvF3nVBP9j/RLnzcvPYm9/fvBPsTcl/7AlcmqOMCzTti2p/ue/9N7QY/lDt2a5N2G7ixjc
p96b+kPXdQTfLKkLkr4OknN/6r1Z9h+KcQNhNiz2TIEg539F781wzFnP7VNX0HKVY5mONBmqDRt9
OVP8qvdmKbeo5eCIM6piqMIfl5ekCVn6NshMh7ojdmKpIMzKt+RIIkgnf+1r80HoYchqaRkRxewL
M1YmjvV2dSTPZaBKoeD7J5VHHMJinZLdrPyc5AlK1M4sWl3F2KEOAb6nix7z/NIzRaf70OwUAjCY
YMHw95liMwixaAks+7bwTs2hDFhGpDhXKKCbq/Qm64jUpyB9SFg7B6N5o/uJvs+6i6FAizrOw40c
SQ553WWsZQP8BuybZFnc1/50l+p9e9YzE2o9+YF5UpYjSIUocA2YUeAkmbiu+5CY1pvxJhibU7Qm
NmE0wsMtbzeDZ+0bw0jX/liCXkrJiOGg8GoiusBU4VwVpvxWuvFNXfrXo948JiRXgN+UVKPIw5Lu
JdWYkqbBLVgQqXhnZYZgZxOqH3JYpxViFIPNIrEJXeMkK5pzhcWxm/bnFovQjTbZj2U6Xtpxdm2Y
4bNdoLyfoKCeFfA1kCRiwXsjdcZEtJGwK/UR+oV/NPhQKYdo2s1fiKTI42Cj/MdydhyAVtppCvFh
ls+rfSabNCxI3djUr8u8s+BI3+Qa8ZqXE2K1hAqReRY02XOBLRUBuc+CWSbeiWlMp7glPBUuOjBj
eWuU1ZVbO/cqMB5q14HA30d71jaU1kibxyRunPJaoNKqoRqLd8RqQi+576vZzqV8KxvKBrmZvUHU
GnKkYxKS7YnMWNL2r31fv6LOgltY2+Azhqp1tqEQgwmRfWz9cDtoxdbUQ2i6nocCsTxUOmj/2giY
IjPb2+RW+UMICd8OD1BiZ3zW/WvlQL9vjHeKBWtkvO7Srk9mKxQDKof9AwmKlR1JIOpAWFunofzY
Q2ueuGiNcoRKZs9jp6XhVcFz2Jcj8imk3ivRmFuSaWFJMqjvoafYuNBWPYbV2bdeN/EVKSjVGrQH
oO75rfEYC26VInmGhoDc6p13Zg6KRHl8U7Cqy3X32jdAc+PcBkl/guqRHLJeu4wnQKgpMoWOvBQd
oq/mZKMUEFK1zsEN1vH4NjF7JxL+nt8AF3V1fdfEJn56Np800uuK/BTRc/xAGPBoZuqiaaWGh9K4
8UMN2FDagmMrxJvV6Fdae3QaUA1lbEwrih972xQAOV30HAbH2LpYAtu9fGsRDlnH0DS1DoxvUCW3
lBCnrR2DEpiGS9Ml/Z/3EP2FGR61riejI0Go1NYV6UYWiIl3YSeIHvvxY6lQl2njfWWigaqjymWI
udjb3PVxD45MpRtsSMGXiQZQlUweisYHOkaxHX8Fcvo9+L9oX91SZ+AhO4jGwMjsR/vcnkqAODHs
UESgrnEHPp0SUsvtyuamYnitr9xY4IVYjD/4gac0tK60gLRTXIXfrXQ46F3Kiq669WT0nW2cx3u5
dzVNoYDI+R5w4Y3xxIzOwtK/wY+yo3TdgVDJ5+upbSJbU4DiNq0Y+QcrxTiaCCgleiWsiy5rw+3I
Ef6IUNr01UWmqrum0m+UP6NYDfp0F5lXbXCeVJB0kcC5lmb40FsdFXw4+WXTHnoSDeRY+iuRjTfY
7yXMEjSv6LkzyexR3PyBUxKE64YSNp6vp0Q1tyqiMROJUW5r+nfdvvBmX3LfvayT8N0zhlmorb8h
roZqlzV3Ro4xt0VCgtxrBv6ilrOb3tyvvFvMlF5rM7/RC6RHZiaxOWUX1py1aRAJ4srXrmNdBSBe
+wgglNOmL9pQ3Rs9DCVh3eeYM9bW5K5imFFGhu5Kot94TAJON/4wRHbX9yVcrejH4Gfowk9bTcxQ
F5/ZpGkANyLp4MwEi6QFPY08Z0T1UOQXWgnzSNgddgLZvc7XC+TgN2hIUrczddzoJIh+8JaEXa8y
Yqxog6vItV8nsl0b/MfnODM8Vy4LZTtj/JsmMLbNZF2EnXXqJ9k+jqxHbO7fHQ9ac46nZDBZLZlP
iAii26qhPyUd4626dLrCUOkUu8SNZXVIx2ADqoPW7zCLQq9S1/0bVvGAHJoz0zwMMbTj1Mu5Z2Tj
qLlsqlYdwxxtqcbYJUl2nXTJux+Z55NENEp1w4trDuBfh/yqK2dRFnrXMJVbUzNnvebgfcI/suvt
8cRrvABcMxmPMQEu8SzrGRlZq31JwrDxe1g0MXwa4pULN/NesVUnWWMgypABqRf+wzCENz7WC3kX
seJqSxNuFxXs2tG/ZRhPbW0zaGYtzMNQmkAhSK+IsjobtPhqDAgnem9lowt2kgGGDGS/0+3pxkhb
5L6ibp975aqSA9/LIkjPBncdNTHJN7kvkCcobedxGCCFz61dicLY1ZQFgRWi8D2IJ78H1O/X5vfU
rK67HtIDlXyVfssCfe+MwzuW5SAKnXOs0u7xILnNBsD+ztA+4RHf7Ca3P9aTuWpbCatMq29Kn4IG
Q8OhUXujdoMVi7JrMxc31hScugr2BplfU5TxVlXyyhAVfgz8k5vdqRK8cRG/WLNND35bDwXEa00n
21rI9LTW4CA6dsF4R3pDyx2o/hkc03RieZHZtJuOjEjlAe4jlQUZIim/2f1sxWxzvNBpuZk3emeE
FLBAdWY3WohpVSAGE9Za1lHq1rFD+pPq4XSvhvS06lEGidRTiHHcIZrkWxCLnXTKZI2i63dEg91V
YV/aUUDuMzbPm4QURl0mz2QZ9N0MNXDJYnbxLDqkx/q290tYkyoTpyFgpLYVOQbX2Z0s6OIyLV9Y
1OFyy5BTVeU7ZbQYSZ97M9bVJip6dBWS5KxoiIc8HAEG3bzPO7prULgPqLnYhXsfdmDaTMd7jGMZ
bFAdfsJW53KUObiePLrBgOkdbV59oynCJyei1DU+ysY9eqGFDqQO1gsPzBMzHb6bBQqewtcvCrQr
cmDifXJnKHBHzlN60VngmXwD5aMqYURMrfrOtSywNKn+qGnU9c2OloCPz7ar+Yieu48DCmgEP86J
3oExZ8TEKQmyRtuCGsiBBqZmd2u4xautrkylP/e2+1YHlDGwQ5lt6qhfWREZdYxn8vyestNw0gb6
Ve0UZIvIZ7lmUJ2IBr6M3iMmEg8CQpR/KYJ9ayWHVg+Jj2L/KTHj71Hpv5TxdBGY0Q3SxReGp587
I7C0LNVPzdo4aeqUEmBOQxTIvspgeCDZS44MY+TJNZ8zTZ4utmlGkty2iTzLDa6xHgAvhdo2jfqr
Pvcf7Rw5xSwOTu3SZNyFucjwt9Yy6w4IELAF0qoVLjHrLBy+2XOqOm2KK4/AmkuhBD/Kqln3EZMQ
Gr65TY1oAIsr9nYSv2WGgTk8ldnUYdJyx9dIZivdd/BNdrJk6855ndo+JSLXrBSIJyqxcz8H/3BH
FRvkd6MjhBqE57ry4fYEtgkh4Do3ffCrNQMcmr03nmbz2w0ZKt3OYMB13otvAd5zJ8KUzAPmNZJE
ser8ES96f4vJaFZbN5GG0kSSBC+D239zgu5tbJt3Mck1kfb3UGWYWujcq8CLblrNCvBOTo8IU+w6
q4n2pFVuDJHuRrs/w4nzVApoXaNfPbd+PVPyqm2Y7+IcpZMo2keh801E6alXlj+Chil2NJJnEtqw
0rEkGwjoJxFfGy0gVLdyX4OGwpGeIXmix5fK6AAOBvJ7k5BEy5x2M8XzhAf+vn+Hv0Yxp69QIpJg
uaQmdqNeMv23t1bufjcjRNtE4iKVkZPnOhGGQ8FFB6/WtzUoUXd4ZcC5MYMZpn/dA9uLfSomWHeg
PIu5bIihrhOX132E27Cp8mof4PJmR/eDld2h7sn0D2icDCkgNnj7vTJWgQ4XUIusUwKCbdXaJN9J
UocucOO8FZdT4Fz2nn4pCgChY1kfmnJgEVTLVeim246KX5n3t6LCE1qDDNGCfXZ19Wr5401tJuTO
2/Jq7I0HvXCfPEjqFOoYX3Q6mAvihLI+nCGwzVMPq0FDHDmkTzWxfBtr4zrW3F01kCiPp/AsyBih
SvUgDM/f5jVYHzPUKcA61mUFAjhujIe58ipde1d6HRIMfbqP4N8P3l3UIzEskzmqRf+qRwIE4A92
6Fp43tZkckJzaCkSDHtzZIxSCoqm9+T1BpAK6MeGj/J/cKfp0lhnDny5enS9o0zPzB4Cqwdf0rSC
Bxdxs7x3Lgruq1+0VLCS91YA3iw7snmPlujew8B786f+m3Ls720gH3yLeFu5eJHpV1bh/Cjj4tpz
3WHthAU0jcID0C+h2+EkZtivEQ7yBqm8CkVKg/nS9/Kdmyvyz97OMFsSgAQLiChmJ20/4tQigaz6
eXFXl8WxiWCvxhmLWqWDsp2c5CUtWUROwaCx4guegurSimuboh3TvNKCsyaMb8Rk1hs1Bu8RaNTW
v7OZ94TcvOKlTj3FCp195lknQYRJ1/ISL2mGZTNqPAiY0giBtPJ2ilV3UNDWhykd032GgrLvjdO+
ne1KuzkJgV4taeb+0GRoT6iieFs+lwyIshUVEgpqMdNaDubzz2cYa29s6lkfv78cGwrR7iJtCMZV
h7LK8s/unPToMDBCwIsi4EYX1Ys3H1te8AnftfhVUiCQEfRxHAvhN5QgQccAMWtt9h/zFXgXyAD+
c9ejF60W+1ZpRSleV/VtN1soYUt72bfdsJ0+kjF9GB9s6MXNnKBJcEKFUErZtf7rakEYQSq0a3+t
z/6/zXwHlq0CaynwZvNBNZsE28EsnUCjVbO7mLIthS/wsjm/5BpUBDRfsBCFEISf+7RaLgu1eIvi
xnyZH5vLp53Rnc1pZ8Ouj80pwXM0o169/N5Q1wNo5Tmse8T977jcuY+7FGrFSW4nyJjPD3O5K3HD
nF830OE/n8nyieVJLMc+msOyv7yYiYKiAqKwtNS66WGfzJcdOgjzIiNIQ/hsDcs71dCz+lQIgS23
YjlJ0VXcHxzboEo0pDtGu/zeUBR064S08fwlVuYAU9Ag2qfKs2l1pECy5uCbwTabMMBrxHjDAMs/
zi9pJJ3d5E9b3y+pvumsgfagSVskEeIMn/f5Gfz0w183nQS9GkNQ4l3+8+PphYE+l+pNZG3nxhHM
WbS20vK9rM31cJMkMZSN+dkMpPvgb372GleA7wGu8GuH+rh5ZXCRhztXm2qQhLO1cOQGz1qb6pvP
O4zf3FE4bsYc968GlOvdVVr1cIDnc+m88hIxZR3lXrsDxZzS0XuBkPt8ncv3LJ9ctv7jMdUW4KWZ
btZLS+jwD+ASEZSZz1sM0tlbHjqBf3Wy+R8kgueQ4giLC3/cLy14aAGojQhjTi1CuQ5pKW9GlsFd
+Q/nIiETeVStYGbC4V5++7PtTdG5S+hGaJjL6vDRkpYrntvYsvt5LHeszTwi2WLCDdIp+23gJFeO
P7svLy1vefnsrT810Y/N5f2JNCg6jeRB5pv98RFkl3faQ1Nn24+nmpV+vRN+dfjs4cvlLR9Zji27
/twKgfBsa6yHdwEk6uU9a2nsy398fv5rE1z2l6e2bH18Ztn/2Pzy/rL75dhHsy3K2V19eStPiaLs
xDr4BSWOROwNctwrvZNozc/3Uyi7PfEFkkmj2EaA8SipsRqanzjmjaifO5fZ1Fw7IDW93D0TSJJM
AKWaPkZOygQECAGts9C+GorrLEVBdqBog9wIOSLMNfamBtOv1FoYDkC/l5dc5c2xMirskpZ9B0gE
ygS6jwNUDgd0Eh5s7awLyIKWvLP8/99v4gYC5dcVt3FSTEiL340Igp/284sX4gZ9sux7QsKUXTZb
gbt3WOm73hx6OFe29E+XN3yfiUK66IanjNCLd+XysthWfu5+HhvM2dd9eftjc3nLXZr95///w/uf
3xwODlxxLBiHM3uopu3nx3/6uo/NxYzyp6MfP/3Tgc8T/PyWvzv2+evLu4O0nzOvcv2dWQNF/cu/
8/NLfroSMTeOz3eWranK/G0RNvcfX/d5c77830+n+vk1DSkwWA2spZb/Xn4KsXAsJfWnIEtKgsaW
vNVPmwP4nqNIR7Vv8dzT/yq/GENVHJeX5diytdRllt16iLctKso7vcXbk0QxJZjyL3NMwIQc9GNU
QOvB9zckzZlGgnmO5WQY/D/347SQKxJVBKHLuP9pjamWBuDPw6eqCsTnTON6Kc/Yizf84o+pM8Ft
7JpFDU6RDORTRE5DOqDE5g7p9mV0HD5qOuUSQjRx5+8tZB1YL1MRyuog0CH3MhUt1pbUj0+wqJNw
VWFkJJZHnSmeGQTLPhjm4rjsjqp6TqkdbIzZbVPMnXbZIpLY9cFUkakMEbDQka7wWdqgUJYhpBgV
HU5dM+fFhWxyLP7a+nKsqnSHVSgwnrqkgtUY/Z8vvZ9Xx49jESShGHEnfYIVN/9DZyH5EZTEkvPz
DEnzHJctY7bQ/DwW9oI2YBsA/EfU2+qqJvq1bReLkcUpcnnCy76sxIOXA89eymtLtS2kMgJHb37M
n9W3sajiFatrMsZzXFfOL8vW8qS/HDPn+JG1z2u0TO8fFbiP7eVBdxk5tcYFlD8/zuURf1bk5DIV
fewv8eVE6JU1JWBWYpZwIZosm2M6i3Ivbqn4WL93IcX35Qlai0Xq5xNdDkZZTm6WWLXVdG7GFFT1
TjLKaxEEGWt+tl5n4luw7PsjqnNlmtzb9Vgek67JcS/KowZ655OHhetRzYyVz5e/O0YGZo/UobEL
DLPGIqL986XJSAPUjhmjc/avY2PpN8fIJ7usdJT0cFMABhR+N4HhHMhB4gRdd9/QrKe7Lc/JXx7R
stkyhHjCD7ZGXdPWP5/E8mA+n05QGSxSHayblkfw+bJURj93l56p8FvdxGP8vjyG5QH93aNaLFT7
XGCVTLpreSiFVFurSOVu6Wkfj2jpeW7UITE89pREZppSN2fUR2fcYyOfAGOf+UxzdH6wQQKZC6cp
jItXj0rCpp/vk29w2xNXdrgBzvsfm8oHLgSjAdryfAv1+eXjfv+1a1gda8eQAtjcW8JIYJkXu4/L
ALn0GDUOalotmx99KZfhQebkzwqX0rRM3WFl8vQhBjMyoMcpVjo4NFZFyNINGboaWUCieXkXqDYN
KRu0jZyKh6UtlRY0LHCHME3nprbsLlvLMVtDBaMngFhaWjDfBpB/xfG/oRX/P9AK4iYX17n/DK04
y9uwDl+yX3AVf37qXyZ67h+uIYVSlulaoI6xvfsXrkLNsApX8KcM3eAdLPb+9NEzzT9ATQioPS5B
nxLq00dP8IXKIg/kQGjWdVP913AV+gyb+IRV2DANqJ+blmE7tmE59owl+dk7Mhyrvs1DozpkNnjO
MKjVzq3Gu3KK8bSCySqF1DZZEKvdWCF5MUDnYg1YrMpurQfldE7WfTs6AXpoMsYAyx6x2z4fGki8
lZfeG1GyplBowLt2gV0lTb2GxwcBu0DDNhuCQ2rA9rSaXdnm7RGH9afEKqG5VKJbhYUG566CX1I9
UroDN7dzqro7qVOES/JviQynbRZBlc4Aq0adplaD3aJC6jlnk8IGeCAN5xZpvY7L1sUFQ98B5FQn
quIkyvSlTKx2L63qrirr2V+Va4WtpVadBdnCMsTO73CpKSsXW3etfW+cTj+0PuJ3mEdR50OgvIBG
HKWE0ERKL0XKF1TFeBzKMd2OpUKTbiiHU8MFuZEfC+X2l9VY73UDXbhBmdom7Pp9JIe32n0KjKrA
eEfDxSeiZu3mCPHGOcB03N3kjH300ciE9GLJapuSI4XeCYqbqY48kPRgViOyT6bpeYxtc/9Ti776
aAk/2+oa/95ALAuIkU0roc1hivVrA4lGt+ryrijAvKo7nbQFcjuzgoRb4xYra6quI2T3KWkv9ZaT
skCVTaHz583853MBg/SlrVoWVFbTsnTpOsZscPlzWxWaoQ9+HBcUhSuEkIvsyQSFC2RYa698kd5r
KnsPreR3d2DuAr92EcsxSRe7hmsrA9zUrz87tdKY6kAiqqWFZxCGcaO4NzxQMMHsNdWIagcAFeWY
nvwlGTf86Goo3F7PjEL/RnB4evjn+yC+eKzSaS3HUo5uSDosQAdGjp9vRARltE+zOjlYATciymCa
1aT5YEA3O0CW5onWVtRHrERuQNafwp0jekli8npTuxpAlJFHV+/dQA5eSjzIVU7ta/4qiejPYAoE
CL3o9p9P2pxP6utttDEGBbzlWhJCxK8n7dMDQhzWOGlc7FENHvdN5OJUAK3wpIrIEOuOHa7NvnyS
Bqyh0qcfhp4O7Frhd1WJt1KifWKqRsM5Jr+mYgb1vLxPPLDCgxhPcsQuBUIZSRmhkoZteCLqeM7b
1OtBG7+rtr4o7flGiPBt0IYGmHdOJjsQN8ItKbrj5vabK54bxpcrJiHNlTomLqWG9eWKKWslQRrr
uBM3aP9qCWr3ZZju/P4+oFpzZip3ozJrZldY0dGwJlbomoGixiSxJepBlxdgiKquS7eOLIMTvbK3
YYtg9kDRSQzqroMxs4q8i9aLSUcWDAKqaAvw0t6LKoz2xG7LGLEtQ99mdvtS5sO0r7SKJb6ebUoP
QqtvbazO+11/+RWpN08ptq67jmPpjuLV+dJfMGV1xrQ1o0NTqbtctRC74IhUXvJda2dUwo9szIF6
GXCrcbah/GlXm2rjgG3bgjZF41WeNjXMx9SwrYvfPJK/OzfOD5c226XwKWYr5Z+skiuSomZTUcYo
x71exc5xSvJvuVsxJeDoU2gsCycNXMI8HYhOp/ZRoDrvAxM3k7Zb9UiGNHM3b8Vz7QTfrQmhKmpx
1zRLRD+6Esh4g8igMVU/bEsHXiDuJjUe7ezUde2rEq7xXhM9mceoQi41Sa/qqKMq6lMDN4qUADN8
puArz//5so1/H8IAZ0rDUIaUGLjpX2b52I+AEcgCg3cJ/MJOoiurntRKl00JUDqEmWiurazZ9Y15
qrBhW08jgtlGGdxEqUXVIaTi8ZtT+jKvYODKaShCH0KZ2fPvyymB7OqNLlD4xVKPAA42XeqBtHZV
mh2yxLEOAcntvY/RnlAuEltOdRE6PfJVqfG7M5m74U/ddDkT2xA0B4zjLdv40l6jFIJupdFNG2gm
tkV1e9AOaeK32zDqe7A1YJnGANltkBB+AbkwR8K5SYvhOPbUKc3GuSen5m2CdoIFKOxNTp3un++W
+cXi++McTUC4kpmP0WS+mz+1W8DaNbT4gaGkti9UA82zgsZiqfxBE279DNRp8vX01AlLb18E30nk
Fyd2L3TUINMLAsq3OKpxJyreZmmJ28FAnKSa0VdueiWgD6y9EEBqriy0nKa0O42Edt/OZNl8FPV5
MhDtYZC41pzit3f/y7QwX5mhXOZ0QzpihhH/emXdaLD+tpvwoFuonZYw84OyG09D1/XXpINJS4NV
zChZkMNAEyhPcAf1zJECT51rJ8LBrzgDth9pv+kz9pdoYz4xwSwrpemaxOLulwba+RKcmwddv49A
kzbIs9dRHjHXj3ewc7DSimZvpni6Aa5jzDcQ6XZet1a1HUSbEoSSsKLuj6L44GkH1E3WeWE6B4rF
xn5K6u2UGSuJ9fIluLty63TSX2NWaSBoIfdhErZ3YJ9wM5wi7YW08sE2kfpPxuZtiK1iY01Gu/Is
kMA4C/W5ncLtzYPtmFOdbTCHXZWCYp7K++oMj9I3yFzTady2F5mIjcus4zk28b60i+YFL9Zzilbc
6k3eBMlesRxtla92WjxF6yaXEyo+JNggW2vX/9ysnb8ZBGwas1IOKyRMwb88fMJVr58cTUNQNqj2
uOQye6coi09ceNLa8sqEfuIp6a0oEmfbsnTx00nRa5QGWTjDF/hDo3wFUdY+gB9HXAoL19HVEbPK
i0OVZ++5aZVbafmPXoLgFP0ZDIGq7DWIdZABqg8PboNGkocH0LbUi8uiq6ynwrtDW69m5XRG8S7Z
VhPGnT5Ar6gSuJpmnncYOxO3uBqx2AAx+oQiKbHTPD4Mpz1KTUXb/+iBdKztHiFtn3BuLXWl40Fg
sX6qq5egHi+npB9Xlct6wQRi69fKp35vYqqkBZBAvQoFkbLZG+4sJyy1DmNQ9Wz7mrjO8vGSM56N
PPPtpOXR0ZqGo1vYavXPD8j4Ml/SCVyd9q+zciNWlV8fkK6yJkdEIzxoYUNlPqsvSbno+wIaP8AO
xC7thioaqaPSbQhkBhBTCQYYjptfB7ZhbhJHnMdajgpAbNXkUutm85sz/BJkLWfIPE68IXCvd74u
CtDtoRFpdfgRC5c9uqke6eRcZ253Xe443ewEetwWKimCchXxj1/mz2NImOyMZn2SF6R7JwfA88QC
7DdnR77gy9zi6rjeC5YOtnKV+6WBj25N5nmIaGWYiO/CEM0/v+2fk8jBrEBgwlYM/XiqWc14ijc1
4J1on05Ayz8mvYDy/T+fkPmxov91unNNU3d0ZbOU4tS+RKVJBZqgKymOD2aCCJNZxzewtvy1gVRr
l2lIaODOEoTZmR+GwS4t3nFrL17M/MmIZhUT06xeAV8Tqgbpvp/c4NTK3wln2lPP6bN16Ek8xELz
ykunYdMHJdhJhsVV0tErOiiaqy55QFgJigbOIl08+FeVA6mRqmJx4FGeR0P9lpMwOwdWUOzrZrry
RE4/9zvv6HAntwESSatJdeZOgmGuoiA4G2zQTXFewc2KiIJt3OzMyLkCbdEdA8V5YkYx1pb7ipqs
QJHVomxhAUvflxnOPglfBWsOuyIL6HoEZlXJyT3kAZN/6qM4JLw0xCUC1wUzn4Yd1OYfPO4apmGH
5cLovplVkW2SpOKiUuQgXYwA8a/u9jqiUSJ17dPcDyFnBGAIhfvEzQ7Ozay/8XQLOxyKAWu/iZFm
YQHNJOcaZ7JoIPAnfv/gOcm2rWvroLJqHe4k1suuKCrMMqxneIPTtQnc0nJISdjTCM62D+xjMmcu
SEKHO4qPT44BKjpMQK71YUo8m3poQnTWU5pZNrFeCKXdWRexJs+nwR1OU+xC4RC7LmqUkhmrTQaQ
bl6wyytPfpvELrbEDh7eeGhS8WOcYnHTJtGLM409eaBRA1aJ6hhO88wh0t3J3rTWID3ti9TQ1LkR
2Ye6b7yLZKJiDGIF45ih50m6WMOpSGA+khbrKvCaTeEokqMNJEJr0oKrQqQlzLps7wnL2LG6EbtG
0KunrNUOkxXNImmevg5y58E3dIljenZR94OGmA5ulKWOH4Fuyye3mRIk1jPYP6FqEf4GgWYlxZYq
enxG0I/sQYmNaxoN1R3L5hRj4xheJpi6E0PL3a3X0ZaDDMkYWfVvvQMc3tckBVS7qIigRyyc8+KS
5MW5NWNUQgdFNGDPe4X/ujWhTE1QhXfOhO9KCVawZjGFp4yDqm0hTy1Vkxbqa7muamcnrOpcj5Lg
PJZAV0REMU1mqHcaeAD6NgVlMuXDXobWtTC7ZutkA3FqCwcGPR9tHQ0o7SVeik9IWl5N7fwTOCg7
Sa5f6yVa4B3LRoQ/P4LuKvNwaGoRvDdgO7gSgkGcgUR2AnHIE1wgPaxDfA2BgKKyiRGdFs6kYw47
ByEy/NuTR8/InE1dY2Efdyq8SpIGXcua6ct0H/KuDK8rA8GHNkYIywNZAYlmNB5Mjw4ZiHuh+cOD
qKk+W/UM3SNgWmtBAFK088U2l/Uu9nzvrJ01JgpX4jtTsq4dbrtslOfEQEWU4tGk2dMOsuel0qR/
rqevnQ51YLI8ez3EykfWh5MOa3VpJGCDgxzIMVIfhGCskrexOQWrjprjWs04iWKAGRr4F2J8lakB
eK80zuMOYrYV5ekKVj4GL1Fmn+lZDrG/Rb4U/ZM7KxX/j6vzWI4cSbboF8EMAY1takktawMji1XQ
OiIgvv4dZI+9GetFp3WRyZRAwMP93nMPSZ1lFz2SQmQaXMpDE01eH8Cy88yLFuM1wsO+tVBvPxqj
wqjPG6+7ctgLHaChzxSO6gbXcpTNr7mwLtSPkPLLqrsPLF5cDsziPcHLasxmCKI2FNc5aBVKRE3W
AaTPcpjtt8bPmNbUiYbmyS6Xq2GaIMLntNo1vVtdPBuYgZ/mzjvACG9j21l1nrC4rlGIm59t5JCb
lXsPfTg78EXwwSMZPNGT6mHCe5AHhDWsxRj8rgcb+VdMlICRkVxA0+epY9Ly7BmoLrsps87CzX41
hYz3VGqSUhKTPQ4jtJvgxOcPp2PpaZXeFIWgNRH9KTVdA3aNP1ZNkhr8MnW0e0Pfp3PHR1iGjzpf
zBk+IGa22exwqvigwhFx4eRgNq4Orp+8lMPY3Zt1LQFR2aQGSLvZw0byo3u+yuLIIPQbj7NLt1c0
QBIW5Yqh7TvaJB+CQqZ0ZX8aEsy+ZVWc8QWT0N0+ugnnYN0RrY6JcmStB5vaZT2TpAEBZKr2djd8
VbXzJgeQEnnWWBskKO2ucZga5SR60Rm/uz3q2PvZ2sS0v83Hodua6KN3kB4g3bFWDSBcksLcWxMy
V12ZzXXuraNtl85G2uh7LQ97shUyduaANjU8s0AM1a5JzjPB94/tROw1uvYTrBCSppV+7kov2xWx
3a5LBP27SWTjZq69p2bqxH1CO9xXgVozpShOw4z1KLU78yhAHB7iWEOHNIetMZDfGnhhtC4AOk/w
hHFcdYeodoBzVu10HerutfBRx+a2/ijUF5QcSOmLEKYLcLgnyJGzji84BeM3lC6hcV3R7VgvBkTq
QGYkRqG6I+LG87LLkJSEzjGC3kU2Bpg6XxCZXATbsrafk7+UkeJshEQ8o8Y8ZgbJcVUZXHp9qISN
fKolapUj9lgk1scc+gTi4PJekwtg+vDhRUkJaEPZAIFbS7aRSh7CKj83wUuYsHvAInkqDYTmRHJ3
G5yvsEWyQC1bUH+rG22t7VLBJ0PV7aWdsY0SC4vj1KCd6JdggRzvWDgHr/kY/oBDq66hkxApTZNL
ZQhbFYFfcQ5kdx56cPAay06ORVNnrsc+huQ0Lx7vC4ecqhDsb6n/9tLMHvLZeCqcLtn2JTOUCSQj
VKNp3fg6P3U9EYvlCAYLy8DRKULie5jhEA+ikl1QYsAQYE+OYda9BenwazDex9IbkR0QuawmyDOR
+5wvAw/W8SNnAZr0kMrQ7aJXhKadQBbv+9D5ua8VO+JilWDZ0+dU0WbklOu56JIONsVELMtg3ttD
s/dy+WXCXhu5Eo9TeW/Q/16x86PthD7DKNodCfQeXWgGJD1K3oFQzrYnFETM0aPfhqe8xL3uSVjj
0YgiZBrjnZLNnU1E/aqjdoLVgBzecZ8pqWGHecNFVQa2mBKDup5xKanie9pGlfpu4s5fa5ox8CQ+
Y79hz46/NHDyl47WyMo01Ica4NloLgNHBK3xSkvcdC6T/HU/eeR2RpRtVn7uTDBlJclDeTpjcJoz
4mRxHmBcUNGWqYB7wAGdrn0BKh5ziyYEqHkfYEJwPc3TTQOliog062WYPywly20eq3Tj2CAARe6A
EIBpscVy+QPTD7Nv4f0Ip3nLwB0wcOsjMjKynRFQTkTYRaccGlNgfqaJTZgIpPsCLUKWIkynw9oQ
Kkg2qwUrOlz0yYPx4Sx5SN70xd6ejFdoeAkxDg6gsqCykKDmhD+qyurg6favCRs4ygp/y/12Whvw
vZLmW3j22fdw2E5c5GjAJFdd0bLLvH1mg1bo24SE2iw8VaF37moGd6hC4c7i6ay24dyApsO25PsE
G+V+y8eucvKAyuhhiIAWaJmtM1kMm3wm9ymj87/i6nVvx/sRhTiI1dXIxkkl/qVYmkFhY32lqrm2
k1GsZV6Daip+Yw08h/Fl8iDLVhNCSGGSDkLlBsgZ1HHngLpLou88KJ48v3xuoMx4unmV9BuIUqTJ
0YZs0p3qrssbfEileQhjFr6QtswqQkjNrj37nUsC4obFLEJwiyTkkF6iIKYzZ2tihEcPjuTmV1+X
1WMZhIeEpQBKP3S4bOkGmtqCHNQkz02HV3eK3O7KCJBToiVgbZq7XxRHiwvABU2ThK8edEDhimp/
U17+V06JdW1ap2VFqbJol26/+Eecufzz9rObqvo/WstFAJMOkd7KwP263c+7yaJudwz/EW3+v9IT
6me6rELn22//uaMIzRC3n3n555//81TLnw15EM/rNomigzA0aw7BKk1b8lXc5KD//8iWbCxsestL
/M/DTj2y30UA/N+X/D+v6Z87/c+jxKH1DPCj2NWWRod9exmmCyo8W5DAt3d8+/N/vb7/ech/3edf
H9y/P5p/Hmd5/TH+ygUispria+yyXcc8XB7dniA5psIHnaEOGPzxKyzUgVpV7UcDr04TJPPJ6HCr
TprOPgLOiVGpNBB8OvCBhR4eINXscckMH2Widkmefum8wgVLG7RvXBPL0a5zcnsD2uFtkCPpHzkJ
E6YEsIEPV0LW0u94K8KrX0I8NAeygWVSLXQuyNllS6wU9EEco/rBnMlS7CKjPHZRcuqDprrUzN49
v7l4QVli6TqOXkA+ic0WjA3IgmKMxMqzzL99EsYkzn93sJ1WVp4Ghwr4B7AQZ9wFR6yyFCTj/NWl
xWM+JiA6yV8wG4zlpCIhVDc3dsBqmhXjtXCz4QitjpTFwTxnnf3YTcscAgAyEP2LJGuwSQEg1Hr2
1wAE2UoFUuHm61A+ey8Rx8rVJMvDhyuw7R2doOZ+UBZgFd71prIXWU/jMyC3DzGamKeYrIAJEEKN
d641fJ9pFx9aHxlMN9VEpVo8YBPGqLPYyfzfgYb1Im1sPz0uT284ehw6K9/6KajZLJtPQ2JmFXAz
t5lPLC0EmivCCcxZlpHux0p1VxoT1D0awHxp3JVjG94bwbEFekBf48sUel/jj4zzgNTjnn1QsnhW
ffma2VFwScJylyI0x3U0fTYifHCZJu27TNDJLY2dHiTBV0PXbSNFHGkt88fGjjAGx6F/GKPpwYEd
xluKzwkRR9rr7obKxVQfDcyx7HdLG4CsNIVI6+c1r5Z2up31sEGt8j6oofMCzDej9ALMxoWER8Lb
WAek1pbOeIrJmB3nKeNvw6PFArqDrR2tMfu85uhBcXxApwGKswMgwSTHcxTJzNOCDlyIX8G+6ggE
8abuGGDythMmmVNYbfwqI2JXcQ1ExKZheaHautWLnuFpoMNQMAurjjbuHJMRKdKffAQNX5r2TzRl
yX6cBnEAKxdgFMzXQvOK0ZmQsYBcdzWp5oG31l/LJTuNuTJ8Q5OGhv+nLxC4GBFQBCtVYp25rjqo
JNsWxEA2obWJDAABNvRDkY7nKuTACto4e/bHH8fszSN/BLlnLGGsKwI5a+8XkLjh3BHnPj9381wc
2jmggW/31wnrqU677RwTW+RY8xe8FXdVpcN9UUUveez8MEVyOmIKEn8C9m2cIkBJKySD0UH7gbFO
HLR6TRww0I3wAMJHIocgrz9GVXHo22lAzeyR+Szbezuz1NI5WjFpzi+RqLdJx0TAdJG2pQBFoTl3
Z8upBXEa34FJ66yCSAUmfNVZebVDi/Zu9T3ZA4tvlzHdS9/n5EPydwpEve976Q502Evek5rrfpt2
Qq7DZDx0M7qWpIyTtW9X4AWmihRSE29VSmRkV/QTkRwgvQKzEYe2Re2sfBYNJ8YT5gJhARhIjAFI
hq3dyA+BGVP6Ytwre/4xM9Lhy+nZaqCY/oXADvBq9E5ahT3qePGXA3BYD2NBDZE5b4IU2og6fx9J
p9wqJIrA0C2FmX06RLbFAYgUBYEdAQo0+NkmY4SbULZWVlFui29qDGCz6bkunNPsFcY6leFmXIbP
sdU9hZAvAdZOb4ULZD1P3wA8rxoLHV9vErKRZuJa++Nez9bJckK6qI4+ulP6YqRGt2amSIpES75Z
gNlz3/24UKW9GhQbMqUZpAuBN0Zpk7ZZ6hdITvd2m/0tjeAREygHWkTyyzw72/SpL1vCaNuec2Qq
Hsu8vE6uhZsqPti++JG2bRGKIC9l3L6HU1lDuEYNoIbypZnhrGUlkF9joAceRtIjkhQFv0+ihl9j
NyxtZMeEA8yCkEbB0+RTXz+gWIuvhnmXmpi8m57phD18RcgmAO9giZzUxOh6jt+y3PljgZ+Gp019
O88Ay6vFkFRY/pMtk51vr81xaLfgY+xLzxmQdMZ3n7E+DP4HnH82LJ1VX7WUpJ+6b75QSDB/TabZ
wpSIyLgneCLujQezTVuArOZpziNac7PfkqnO7CyJOkVod/CWxGN6bs3y06PQI0PR2lkKf0EP1W4z
jN4LFkk8rDb+b87QHPcJX05GTjXggSSE2ooV6M6ts5HUN73xCkkqhYq+Egc3cG5LfVBFfU2V+0vR
wN2FMmf0QbR1En1oIdMzcMs/3sh9FTCSuWaTCHx33TfQ2eeBvnCQcmRCI5+2gVXBGhV2cyitnVex
3wjSCeu5wvWi/ZOMWjIVo6TeUOa3MEiI2synyxDNw0rgXN5GrXyyPHoarVO89GpneEsIMqsnW1Ug
pIXujkVmiXOXLFu8vrdOspYvTci+PlDwOVTj6q0Ne3efOlT8XKpOZh8SjplO7Ae7NEVK5G8MUxcH
V8Z/I5/swIBdD6UIy/LAZHvuydWKpQNJYfGELh2qwYkIIKi5cJrJdB6z8lDH+thUwFtAHrBweoXy
oAgixHPzFLUx1haCCWBWpOOD5UwvVaVpCtvpQGIq3TyW78EDS9ZqQuZj+2T0ZAPoJYjLA2rvlvhR
c51s9HKSmmFUbHnGKcrKPfNW0rJN0H4Ed+UZ/LJBEcujBJkqwWSlW1PE7rZ06YDQrOgYw6wqxnTA
mv9UaeFsZnh528xq0i09oSdonhgcRTNt/PF5XkA+9MWLNiEIRQj8Nwxo3+M8fleO9GgS9BRHoj0b
I2P0qjlGsHDWbVfs3SicAbaw6niGf+Yk+nHrOGAuktukNxNC0trWnTGUyTaKW5YGbX3EgtzLUzyX
zoHdDo26vvlV9uOID7q5g72X3bULESiLSQ9igLmDUVEdvdbegbGRoK5PxH3WEFhL0z+H1s2aHx4m
c3oaoz3qOWPbd93eyzpSMwaIwukviz0CiU9pg1S8xJgNKIKRkAz1prMVTOPGecOw9TTV/VubMM5u
E+9dNaNFTti9ciIoApa8mgkliVPKKxK+sxnbD1CR+AQGnxyL5N7j9Ifg6d1lriYhwG2jTbD0O/v+
PVKkO9WTv3FGR6xZSUxChELU3pbA9g2Cy+0Rrfmi0icRk0IrX5gTZOvACMG3OtnTLB5kVy6STRRP
LVRBUC5gajJejmr8w2x0F/SBzlaPpDH54byU4u1dZDbJFZPIkxKa3mdNP5LJuzDuRxk+Q5WRp1uC
Bq1bmtJV6sVgHuim/PNDRcRy2yEOsvyawVJBxEppGA2X2IZESosZlYoNY9X3ZKyUwzBxNSKqRjmL
yS5kM3/wEp8QpNA83W6wz43I7yidCCf558aL5nqT+DYBMsqEVbTc9DePiWkf+soA5qHUB0q/aNVU
vnUaCnAZUjYCd2ifngfvFVo0cwKjmD9R525zW/kHkYfjqRk7FGh2fYkWE8Ltxlg8Cbf/43LlsXUA
fHn7WY48bsQeA0utO8lFeH+LD4nkwBAVoKvc10DKnMXlcEsKGW7v8L//tlXpb6Y4YOJa+jbONdiN
K90QRTMt4Ru3/JIqZf8AYlfiGpFB/A50N9rSEpqyJjrenrOyEzJK/vv02LNRAUUgUEtvwMjbQ2wJ
q7nbqdl4BtoG8eSTQXN3Spbf3+40jijeRstAWWBHLNCS4AJSVXHPeLgovYb9R+ybzbYQHWP0ikDv
zqEb0Wly4Q1cqORkVeuqzRygEByMFaQMMMM33f4itzeXmxyXzGm++yeG5eYKmhfIZBOlxzDypz3t
oMN/MlrYv/uzyaBw/J4Du2EGtriLIIbhSJEl74Rh9+PNdXq7ASIRkCbnMARajDrTYt4ps4ycNvcu
80o0qI2EONnTt8RY053G5SY3eiQzjMvlocNecUu8SSeq7cEIrM/cneUxSPMDWm735OdwN7zWIMCF
4xdC5E5NuTzdbuhnb4TyKZWHdkGOR8SH1vI/v7z9X7H8swsaJikS6HylGHomxsRFfOmt+Xp864uG
UQ4ANbF0cKykobh8rT0bY+QsP7nGfbIC/q4AvgB4WSW6cCk88UhWOeFW2vwb1/x41sNjEZzzyHxz
Csxc9DXo8ppvM/taiDXWA0T1d2GJN1en/VrCFIDV9hSlxG1i06d1TlCIr//UMXXzr9hVH23JOBTb
Ce6JqrqHSPSIAvOt1wA9IuN19KhAfP1l6pDnFq3cGO237zhfiC8fRwLKaEWRtIRm6QiD+mzQ5Ceo
nZa5Zdnl2ZYI2CnNZgZajPpKSkZWpfpU+9MlT2Y2dcuP/nvT049i6KCSY4Xl/fbzwm9bQhnYsy+/
+9dd02I5+G4Pefu1qaS/7Ubn/V/306Fe0pSWJ7vdb+7dYGe2zrXOS6ZCVYlne7KLNaOGv60Loq9A
7dKG6UfEEG/T0W0qm8l49akAVn4ZypMGrh8Y5zKLgnOnDGSnhXkdo9JbMxck5zO4jzrCgzqSf/vW
JpUq5gshM2CV6ujJsZdJmEuyWh6yh13isWx+1QeMNnQKcm6Ujf/MKSfMv0pDwW+IsqpGMinr7ipY
PC6ef3KGtNgEeUIIpM6e7LJewn0pbqANZSdvzEieL8c7N+G06pbeHTgr5hiN/G6Ree5rJJ+tVR5o
JBBnWbcvbPt9ajosza7DcieJjECjvCnTBQutxLPIWgIfFHHKLmxxP6DGmLhc723vzu4If0va/mGc
i33bm5iHItKvXKJ83CAkBTYYDwlbFkpFFNcJIvM9nUj2+lL89f2Rc9SZNiSHa6IDs49mhK0aAR/w
ueZPw7sJOu3k1/mXSAu5szzvdw902/f6R9kWD56Mfxy3Ms8mmbdxfIFBpF8HCEgmLIojxq31YFL8
Tv1ewnkmgzd5LTtYPXPNoE6U0w8YkDfCUuIdbuFp3df+HWfHaxom6A1EDFPHDnaBTL6zfvhgtect
1kfHBuPCXPbFCccH30XkxLx/LojuKnPOM0mKp67bgZnLrPZIvv4YP+yzhgsRRi/CAwSLCJWcAmW/
4DiRpHdNhPsBZiJbzv/b1EO07+drVPXI1jr7xByzDA10wV2ES35+dtislK4l9qJ8tz3nt19BrQGB
QwRIAv160UJLprGjz+uxo3TRUjXpWjFEUhqobtqVD7R6qXLZnBOrNhjWQfXwgse53rkG7D0DhqNj
pg/kjvzy7eRhiPUDmULYudlQDk4SbqIo7hCNtbSu841rQGvCWQkxt82989R497PN8CpHSWK5in2y
Nb7EgiFw1SU/hg2fx26Nc4Wtcw7UdSzHTyenXE3s4SGv/cfOo1ch3Sdz0O9JoSF8JVcgloeMnr2b
NWD3p/JX4KM/m8mWtA1OC2eoL3VVffHtY4524kevSH5Ta0E1rZKjNeUXFnqTudKP15MA4g1/RuH8
UYzkWaC/xgJBW+8OzE7Uw1wRLCckeGzsARe/nL7LPvjbIDRvEBKE+E05O8WD3f+ggfnWwvtlvUjV
w1dfFsq5rX9PJrDqMfkzBmSx+ZELqGTM7pLS/swXujcSy8+0129TaI3siTLEAuDXu0LSoQDph8D9
k+MyJauWCCoK7rspNt9k4CWbDJ0wfXhz1y6Pg16ko6iPMyZD+dkOOuBUuB56pom0Tsg/jAiZQquz
yAB9aj2TWKbKYnaLX6Cw5ovt2wzpeeF5bzYb0xleshZMM0A4Rv3tOVHyUxZmxej/PQ3ynNxJQZ5T
uZCYovDcjXCDumYlDfc+Ge12LyqLNmhLjwINuaiGcDOAqbS1RxeMYL1JEW5PTII3Mthgc32fxNZp
nO6bxTbktK8dTV5ihi5yonflL2uW5ZI8GiVHM3EA75BUmlTO74FkGSQg7WYKBJSjWC3RBeol6LOn
oSdznc7rSLhfpuqFQUfrFycPqxUHYCYoYHljB4NkQc7SRSdMIFj/qGzjKwqDJz5hYIMj13b9AOZo
PZXN1pi8jUqik6HkPWFPpzp2DzV8xBLibF0ObzSYbN/8i/i5UiETAj9/quvpWcv5vVmooqEoTjot
L13BAMTg69EwOj1BA0ukvxGG5IX9aOdYVHwZfuMmII1Bq2SdDPauT00UNS6h0lXa7yu7RuXaIyX5
itHSrUId/ZoHU28FrwM2wpAYD27UwnmaEdQwr1T2N62J80xixtqJmt9Sju8OfZ0MeDC7jD+NQobW
eRGzK2LXDdm/Jan3ytSCJpqig5wWwx9ZY3/WIng003ivWjy70bhml3VnlsY1E/PvIA3fxphRKJNC
BHHbSLozRUP1RnTgAlBofsdJRisQhrmBIWing0jsehr7BJyxPXX6D4ZJznrIguaAVQGbl9bo2iyT
6mGcjpalf+AZgu1V8wPcBgkSrDQJ5oblOVZ/YQvGXFz1Y9xFnJSoCaasBZiZvMz9byPFdqTyjqNF
yrPQUIaY3NM/Kp/LTmAcaxG1kbansDJQApf6a4p9sm/C7j2uYLh6vRnex3RTV8ySvwVDgQPup3Sb
Eu90TFhLHINBBMKEcmPgdNvMBp9nFpG0MQlaoLNlX+qZPqvpT+1GJ+ZduMjozSY6xYF7F4ye89xO
z0RYodSrkVcI1HhuJDPmFN6Wd4nuZ2kvEeDyO6KoObdzz0c84BVR0bCfFaR33LQkk+dw1As7Fquo
Qb5eEx4Cx88UjJ/7v7kgZjpE9pTmJeurZTVwobj/3CGtqlQpT6mEyzQGDbhSEb5EQdGQ35HTQnF6
vafcTLehUjSgZZ6eK3d6bJnnXUJH+hcvJRgebwmgxNatL3BuAfgJ6xpaxXesya+O8FEcR2ZiQ+i3
F7XcBHUqt6Pg68W7RybM4juZxuJcj7TIzWauzqnNBjHPl84SaslTV6hwt9gwp6IkFr71770M9dzt
JlAzxSzshtYN97nrT6e0t9EE0daPvcGltOYiKhxFwkbe0x/jUnJ3uxETyj2D7CffmR8CBvfA3YfF
lYjocyVkeImKCK2IN+IszMrkoFH9Wm3tXEYuhusmUt3KAZ1HeHVvPlOr6mf/2CTm/BwA/MHA4Vpn
T9UQyiTTL10O3YsUY7nDFUGVmGUEc2RLGg8QaICTr7Ei+fv2Dw8eMNl0vAgozUCD3cHhNEBS4Fgo
uvO+BwiI4X6Ve1QzjQlWMZR8PJ5VOZdEV396R5KyaHXepZhxVokuPXhM6NZe25OKlSD+8SP7LvRH
ZHMqwludY4so6AQT4DE423mw5N6y2O5JKJKrQXcOpaXBcL2UPJpmMDxDOOgnk56LDO/GYD/YzfTM
o2ysTB4mLur3edYKErwJkfArPa69weMx91Gaiks8cYkjSwYxo2U0fMkj8R6OYsuQzMd5UuYBdMDR
CLEYJZQTRSaysyIVoe68Qxa2T3KG6JinYpcsPktMdAwxZuM6dq7aBAm1u6dQ3iGPkRtOM4clNToY
kLI5SNsJwehWtlyZ0p4/tsE+enxkhKTSiDeWtLq+J1Zz0KgvEA9gonQATiKo7O2eWtE/xYXzABL1
KGj8UUEZPe6lt8Bk73Ez9KqG0EYTBvAws/MbbIU/jwvo1gExJ+DYHbEfXOOxXZLYR2IBZHffzM5l
7stqN/rdZ66Nn9AZHLSk5UrFi7ylLtgQlHwQ6HXYukb5uagwH1MEEhUyssLM6tuZprtZV891tbCJ
w5Hc5T4mxp0azq65bFaYWlLf2LpdnG6DcopXhXb+5tHQHSTdPCRO452fReflv9nl6pv5wzpqw/Y9
QSTGWDPpyAoPIuulmdLpPhgMdp+s/za82HFKPo2ifqp7YwVqNULIkqPwmoCApJQpDrOzTZqyVDs1
GdQIoKDuQJl3pIJSHcTfRdYjqLUnWgNTPV+z9HdRueGRsRsNVK+Hot1Nzd6pkGGmUJ3Whude86pl
R9xhyY5DmmBdfqLxCgbRJoOXXrNgBTWZkXnvuGSyB2i3H21E+ZEodahiNmzzkF1CIoi2unTO06gW
y3QIXJySyROyPgBhgSE3yuRgj+yss9LEDlnGOwsw5ckmPA5FSyGfbGEdMucnysOEGhzF9cho9Rxl
yYNytXGMmEnLWLSg9yp8Sok49xms2zqIEWAVYKZLeoTLMW5ulU1reA7z9jxJCLgVF4xpDI6Jarqj
ifkqcx2GPXp+LETxkLSld6hCWEnMO9JL5TbGKh/9e66Hr+bYfHIKmcdkwUQHcxceffi3iDuNe8uq
3yymUHtPye8qy4aTctMnVMWL22S8TJlz9VQasAumvuir4a3LO4KHSMOYmHmMHs1Zj5SnpIbd52VM
SOb5V6s7RVvRvfQm9gGnYUdF7BW6pNmPsFJmJ46vlF5e8+B283psFeYfv8F9XjlHNSOlieHcawf/
uEsinrF2ES0zlXDfCxQRtgvWkb4shu7K+RazIN6PYB0GKpLoO2KgSXX9vlnjb59YWUm9zdN7Msj6
CD4aXNzGPQCzJXwz8M89H+2m6mrSsR1KxEI0UCuprFCY4/5EIUIfmCZF4GQEIbmPWsG0vnmAb2Y/
cyAX0uMAX0cuiCnfdeeDi6L/rnGebvfqZIdCM8TTCqYAsXdFDaKTHgVU0oZ86VHKZhohghXs/cEL
99gwqAqy4A6eCXS4loAhp8quPkE1qvUQjuSBIPAumq512IPQYjVLZLu7WTPN2PiOp/KFvT4zszk5
MHs55wTCNISlWnX+nQyxeRAezeB+FtvcTb8rBxErkhbYxYvXXmiHIE8GuFWJhCniDIBaz75zltU+
2bI6JOtyQQlgAMekiUzPcFw8C7/sZsDmjWx0W08QviIGnEGFeS72PwuacWt2mC+Zw0MWdqPXcRsd
C5tPHF3UqcRotepxwCoPzWxavDjtyFOTK7r0TA5Oox+UTcVV9Px5EqGWjLpm24cR8Nblnn7Ohva2
pOZuWxLqEH1mOnqJ5cRKxwwJ+Rq7XQXuegiNv7bW4bpsq3KtZyY0OQbqDmsIOisglQa9K+uH9XSx
sOUPoqEXZw1EyouA58hbEgsSpBADebtppi+pa3/5gvUIothdnVBRmwBMY6KJ1wnzY+SMnAvuvTE4
fEmWC1N6CTziIO+Nl7HAU95k06dU7MW8hqmPkfJlO/Afkwl6KK21xOz7zfLJMIwE0RpQ3PWjkUKZ
HBemz95HXGiXRbBRIvm+XU/m1j8WcXWcsgdtub+Thq1DE/Int/ZdB2dluetILTlW+iOZ+e5ETZov
aYvYoRGhpHx9d1Z27wi72nsN+OgMSPyhw0DQKznuyoRNbmBRzgfFYLx6iRxPg3AOrWnezb3XX7tW
yWvNzL1kZnr082o8LjWwVxA7VAAxZTV3PlU8OA+aMtIcrQ7DX7E1yOp6yInjGkheYtZWbYZhzA6V
8j77uCvOtxtDq19JYsRgfpb8uTq9GLEyozWdOb0RbELO1ey/J4OBfNadrOs0EikXzTjBWUefGLbr
/WyZT40rvR1riXu2VXRGjEI9NPabhi3+QkH/RcSDtW578ZgQa7CRk7EdPC6Sy0FlLkSHRDkfhs8w
MZPL50d77eROONOc6DQ7NEF5l5cxPDLsCffLnh/CHFhdzXZSBge42+GeJr+3QovA4K41N8VgdscJ
Qjb9JmS3Qml7LSzoCIpvj8JAr0LKhGHZqVmkPm57BjCyZvTHiRgfazP9APpD6ePjZqB+JDOxufPH
GEsZcGzcPX3pozbtUo6lwbirqWSQOFA0FV7+TNRIhQznDw47SLk2AmzBbn3lox3itTXTuu5aYga9
N9mQqsSMHIwl6p6qb986KuM10W02G7nlpiL9rQ+J4Gt6LsdRYbic7N9ztexGlc/eP03vZcvZ7zOX
YHZPcQvrf0zZ3AIkKn2m/nTW9NYv70syl7GhTe3BhBJBpYhexHJQdKQT9V7Iaqx6/U6cH3RYyjIH
LgylPiNjSbxK0Z1wvaC21VxUb5+T530YA9o0R+CZt3AM3V5wM5N7ElNtmUP8OlMIbihdudbDQBGg
q1KG6ERbKoZ1lvgzTcm44ZwkodPBjaUQSwRDRNE60sjEVUdHgXM1BdK+iquMngELliVYanLkPlJq
RdXD0CFpmJn6xxom0yZtklPnJ9+L+V/2xXdZcTQhpEXsLYyNNS2280A/x0K+TRxWeJQgqfznEDQ7
ht4Znu/YUS9io3NWrHxifSSgrWrv8nDi+kjiqEg+cNGD6Ib/u4YKQVnCncgF3U+ly9Y36oi8zs0/
JgZ2umXBxuxY8qO7kvi0Ve8NV1rX09oHB7NOUX66MSIT9AE9kVYhnwBWF1E+sY+/M2IMgr5AMLes
V7rfaUQRaPZZn/uJDV/O3Z2Okg+DCK1KK/sO++l6a6ljI7FXhB1gpXBI2fGyaWM43sVf+pQs7fMu
ahbKBZEIja+uKYvMyii/pVAtNmLeTWOW25l06daZD2VE8rhL+3xlLN/jP2uiGk6GyIddOGTfwM0I
ELAxyxRik1raPhcZAgp3CNfFyNkeTPfsSZK79v8YO68lx7EkTb/K2t6jF1qY7c4FBEFNBhn6hhYR
GQGtNZ5+P7CqO6trZ9bGLC2SEgCBAz9+3H9BF8rOqNu+9H1YwRZBITw1guklg3MoDmicF0r3HVHQ
WVejJp7NQvwex2tgFfI7hQoQz/k87yNVXxxT5toJIKu7SKd/4V2ebgvswVDP7w7K2G+ynsWfJany
oSfHydIZnDVOLr6lW9wnNxRScuCbYPsZziWSBzbawWxwSN2oxqXQFPJPLZcQ8Ei5H5cRUkvdV2tN
T7KcH9AUOA4FciC3uo+BRN42Yq1uqH2zyOlwMKCg7A7L6NHEiiBFligukWC0EqZZgoqSCgq3FHec
GpjvczdtDcRdWZclL0s85D4BdWB4ZRh9hsbtsUAXPJ/V13YKf6Wpvg4HNMLhsiHlaaIOPVHCT3Tj
WpFeKwMVQiVaKvsp6a663ETVyI6agsLerC1UyKw8BSV6myB+sGYi7YB3ixDnRPFNJCJbaY29uLG+
T9g31raivIM0hyZ1gMkmHHRMjHb9Tq7Nz1I0N4lqwQ6UNyHW5HbZInuGKDvqOQj1dNrjaNInVzMH
PnNuZZOdV4ToCTLLnDP5mj1DW6WRwuQXf+qQqZGvt9bLvSvHDdqYHM4omI9jS7irRcxbBaE94qlD
qFrSiVG5rbB1RLm+ON1KbgYRmfu6odStBeqxAIeHnwyfq3tY2rE+nSpTuHY9hiL9CP2NLKKcraO8
cIOnmYlAMaBvthZBLoRrNRrHKmH434Wo7rdLgM8dBImDAHaa2iLXN4CE0HVx7GglYQkDXdR9u2d9
eZn7AS3zWkGhmlmlgF+LpSFyPLjlTpOKiUrKWVANDIkD8fYTqTPqv7yOu3Jsk7qabtoDFQIyVN8q
rqRKx3Q6qMOtw9CBfS2fbQhwyCPZRYCe/H25UxoiAssKd1IXHWBELVV6Jp0wbxYrhBYMFeWQXKBb
ohNsy45BYcJpSnEVsMmWloVX+ilnCnZjJvSxRScrjvJ1alBRvAULwE5f1MetGJ++bKeZ6FOFy9o+
E+ZDUmhfWslK5ZYxP4eUoI0QJ6xUEHWPzOe5t1BqrFncMfoxA4AycKfmmu2NBjqezLo15t4tCeyq
YSmepaQI+MG5BuJHNHcgZAiDcq1kLbKBt+nM4vVSrkC+Fnveapk2GRwYGNezD0VD8OYK9lkCawMj
zIIr58WJ9dRArJEi4SFqEFCKMEVmBdKxZER561ari+h7xA9tmqs6dM/tssrCG2jX9soEg4Jp2hRp
l4cDdjaw/FNkDhEyRQpS1f0OSybscUlrK1gcEJDqdQDEH4zlDKRktigZL+NxuOsjFb3K0f7cYzdc
OgoNEgj2sVj3bT6RN3LJRkW5mlUZH41J/U6zT2TMxlfaoOJk7GHRAcRPwfTCZN4oSTRtK6lOYD8j
0K0ZcekAa0hOMbUHJ41LijDIFEM8suiBF+aVdo6TD2hfs4kVRGHgQbDvJO6gjRqn3mCNTwmmXq5V
J4BwpoYWv9hGDsXDwQXS44mDdDsIMxFLNqZHUwETxc0PW6OntVJZ87pvmrPEMe5wgfkIJ63eqHh6
rerp1FDxmsEtmfHt2cqlelNCywGHo/t9AGtwLtHTQDNCiqIEqqlVr1qlY44NSIAgNxSOGebzaqza
M7JHkFqmJL1ICsibgvANkaYH1Cd38aFhBe8oFPFyQczPI6vFywyAswNP8oekz//6w87w/Adzvbnb
G34V0NKiIGz/9vQ/HouMf/97+c6/PvPv3/iPQ/TFWrf4af+/n/K/i+NH9t38/UP/tmX2/ufRLWaL
//bEu+sKPnTf9XT5blj5/9WW8b/75v/4/m+pE6qmiZzGf61OuMl//T/ahH9855/ahOo/DEtVNAP9
DXzL9EWRa/hu2v/zPwXT/AdqFMAZ6DLT+L6/9ac2oSr9w9DQHkPWAMVAXTXRRfnT81Ex/mHwhmXh
JGlasoYd5D9//79dR2wq/3z+V+U5yAmLxMpfpQpMho7J5pAqkDEm/7tUQSc3YbQYLWwmMEEq5l86
nUK01rLTbaLjiTGlk4adcSTyQiuFs22rk2lrE25wqRpTURlVH1P7wQ1ZRdkCoOltN6R+1umxgwZH
S6ERq3T5EzbEBHtbogdLBbSHjlEZYUjFIERwBirCrii6wE0XB7k4KwKHVErcN0IEUEkAjQnaaNOO
r4geJnsxmf2yUwCVDQGapPLiH8fskRmwIAEr7K00x/906vc9k/AKYzNiqCkekCyQXUHOE6dCvmyS
0WUSVDjrMKExRiIfKtvuItQ3u7aYKw3chFzMSCSnm+BQKYrp3GTcpkIM2ibNeC9wclhNEJeDkkVm
RTWVj+DIFAy+ENzIH6hUHyRUdlEsKGM1/6Xp2luckiVkoKCSufzpXyxRQhChSXddAYIYw1fLlUPE
qlE8XPTuYjC0FayxQOUUj3gb9ZK2HmCJpxZ2yTdtmRTLDHu5j7CzvkFs2pVs7LOUdmgunbC7lP2K
PvWsDtWzxgq9LBNwtm14QJy6PUKE3pOyw6yNQkT41RTwo/oZqGF7ghBCMTTRK3Cm4lW4ZqGEDXej
5nAzS7tu825roro8yTgAWrdRfKi6n7g9WbIcvAyjWdDETBJXMeSvTjUMVNfxL6kAaI5WNB/VrPMB
GF9gucp0QlX9VEFuidlhL8XwueAKNLMRnCnJGZusFS6CAhC5KpJfOtpyNvTDGpijVTkxnDc/MlhF
9FSTQgn6axjFzOXVjTaxoTywmCwg1Mb4I5fp162w0m28rGfRswVaN8jUDam2R6bwFOXYTea18hDS
tuPSZdMqmrCL63UOGllor3kuxkLfyOl0aZUeTloxNJubAYtC1ss9otye1QDbgo7e2WOD9I02DbuJ
5SF+fJJFY23qmF/065AU5ctSl4b0YSJ/BW+xUFcIeMOQDtQZr5y0decQRgcO7K6pTojfdMO6FaJn
DEavzVzm7g2jzg1QNOQGjcaRRU1f69YkOxI17BUtOFFTIScp+C+GmZpiWjof0UKnDzM+dn0AOhLb
5DmQJ6i9mLyjtuxOsgDDDhh5VlQnw1wm5pw6fJfhxiIbxl4qkpXWQAdAmHlwBxFjhkhsPqJZf+lY
+ZKzQI61unc57k/xBGAS7AFpd1teBJPSP9xuDBTMI4BhuHoxKaHWizRvjW+49vFmyHqX1Zjso8jI
SqcNPoU0XCXNFPrWnH0JSQIJRUD0dKzX9BwyT+5CIo0w2YpWI5VuAmDCqCIpoblIkuAoUgwIf1Jn
pCemAkSkfgYGHK4LtdBYH1HBGaj6tYYJpKJ9jadqF3dmuE4b0Kzm/JWnpupGnX4IgEe6gGVB8wft
Q6d134kYWGhst6qTRoCWNQFLEoMuYKsaNlht9VIdyK730EHBYEJZAgoJhqLdy3JzRDEDHv90bFHm
BqqtrcSMrNu4kVsWM83WkgCkauCWJRRHYWweqGvhZgZwktppt5VElMtLKm4QGsBcgKlGARKrvBzw
SlAilUBj0o3z6iHMDQxmkL1jBQOxArUXNSW0R5Ro6b4B6pYUnBaNN+0GfCbIsh2EZcA30SrrkheB
fiD260CWpwFy15yoD3QzA8LfFNBQp5s5AnwQ25wYoRePoWi9hsOoebnUl+4s96Y/1tVHUMnHPgpx
Fk+KZ3MCIdz0muCGSb6uh+hbKorhwbJYTePa+JixdF2pQmteF1ktKMaDrxTBmdrbZYwQqgigNXtS
DWrXIo7Tw0ShAVYKml0txa2fQIrATsjdU9lm6oMWfZvt2PrQG1F31OCSCaPmx2r3OtP9amb91Srj
QyGmF2EUL61Y/VJNyjRRDxnQGEzas0x5QDhbescnmskrKBHlFsEpzN2FsoeYPUL9RY9kFpNVLCtu
KR4BA5enTjKeaMfMB1NqUAcpQ8FXqrdcVKNdLAl7JbEE1GbnD6C+pQ8L91uZi5Ge2I80B/omtTY5
aE7X1JXNBMY5j6XuwVBS8O3zCWPQ+cLivXPk5OZ1YydzFuJpXc+wo6sGW7Bo0E6xNWk2neoR64B0
oMOFwDs9F4UqD7gZ4xoMgB4EUTzprEQQtMncJKUGLHQC7RdxrvaNOX/QVweJXCbPuiEOR6vUsNjA
rlQrxxLmDR7psNN8VSUa6DeAElGgUbTNHwY5REmywYWws8oCKJaQegB/vksrF/d1AnlKiWQ0A/Tu
Q6/1ejuh3mhmwOaBQsf2zcQXSesW6H8O76+9NStdA7cq3axip4jD56xoRzGuhGdFr71OtT57Ixhp
uZqab8AlWMFXiO28yM+Cpi+tu2IbWfOvpO8+gQapfqPGlAdYcuwISmi4K8zjWbjLTe06xbTokLQp
XbVjquhmaXCntnoUWQ1TKdJ7jwqMBztOA3RlVK6cz48VOj5e16bnMmMuFODX0x4BUxFIjywEZQd+
UO+25Rgf6rZnPS7oG+DgCeZEYIDKBEeWOW4zd5R+ZJwdfLPUD0aLFARwDHeSsIebcQhMMiboam3N
EvrrSoCHWqmTfSE55ccdE2kQooOWtuYJmPpMHfkVTU/0AbDviKMgOeB34mbkT7vJEM9Uyu4rYvXY
9um0MXr5A71W/K+Mzjgg/khDtREkXzPQdRXV9hcMjnEPrTJCwxKdOI1fEj8WlVVS769/jUZXrAqp
eNLV6r2lsLJOGqaRQFV0r7W2U9Gm16ilIEA0RDeDupOQvaAhq64AcNvihA4Q3XH8CEUwEEk5Cp4s
zJ8RbocUe2CHF5rO7N5KjhSpz3IrwTOijWSnq96qn8uzeBP8wsxg4GJQ7UqlpIKgpBAQ9ymWrjdU
EIr5KxyotMlkejb1C3QWk8AtDdAWaQmhukwqv5zExTZTegN81ZDEAae1cKqjMQGmFpUWx4rQmoMr
hGEVcU2inlMIJYZzvXhCqHGVFouKQ6d3mx7GmaODfRs7YIaBQA5SzPGzqVQiK9NDKFjXKGmFjRK1
0J6kyVMryJFzA7rXnLcg0gCLzbBEsNq2rel5JtCPFIJHC9KomSIQINEezIVYXtVFLKzMgizQGCtk
Xyt5094OIZzOY6KK72FUordElo9RNxXJWNWjaXcLtQq6tLhNjPwqG0qxGnNzoQLUUAOMBSxtySJd
o7LMG2/Mwl+ZIMEZQGQLBAp+iXgeRrSc6UDAZEmh4oAPYDnvtUVIRQIUw1Zf/mgFXI4VXIc/n99f
JMeWNkl9UQaLUl+NAMa2SgimfDf2AoPfKxSLsbymjqlnDqCI72/nEfBgCBmnqsPxgVkEQf7l0X/2
9D97DXaPQY8zMkA7890UGRQHtwPE1P+rrdw/d6skGSeBsUsdMiJqxv/6tJagUWP/fg6JInNDE/TW
X975y8PfBxXoYNMrs4Y9/q+tCYKMjsZiECZia//ndv+7vxKrP1Ze5YBki5m9T5Uueb/39scvuG8q
AYFnZ4pg/bHj+2vYo+v2zUhMp1EhQliI4FRtoSBDsgyFeqFF3N8olhFwf9QgE+kGN6az32/UMApp
wjDKMGXJwLK2LVytxfUC7R7YJbWMJ8n9zw29o4Jk3sfxBmsWQt1f/txfs5QxdIM8QVwlx3S+7dKF
KfGnHVaSjv+0pTPkFIxRXoUA7NInebmgYcYI/W1QdXeF+m1EdX90f01VzYVviEaAQd6ykyst91UL
c7UpJQPU6FG1i02Kvtw7spbg5SzWrH7DXNbYR+H0UdTZMlw7eA7Yfv3+c3ew+u1Ddn+jwFiDvpkG
KxszobuJWDD3wuqG6tnd1u73632PXftUyPu7Q1hnlKy4M/b5h3deqF9CfKxX1t1P7w/rt/s7yLO4
NDtR1lgOuFzO9f3R357K09StZnXHiN6jiIrdBUeQNiC4hArKzp1pdH9kLvSk+9Ow7JEkC1FY1xem
Ub3wkOrFEeP+9I/XGHeIo9h+sjkjCbc9I89xjtEOAeonqKsXtLL8dPHKCS+1N6ySfW4bh5dxm9vB
BvtVF2qi309eY6yHzom11Xnevgwrn0KprYP48VAFmYDQ3Dxp3tyuuAZvs31qOv7tWnvaA+iH1R5/
Lwemh9NOtj9vGxcShPe27GxPcMaz/pzU7ktsOvvRSTYv0CxfTGGln6YvXuhcdpjat6u2UJ9+SZkn
JFdubD/bv9yui1kfiQ4EzxDdw220IQt+4NgknxTgwWfbjO0fmmF25Urb2RlcGCQDLD0XclppXbM5
cULOxQQnANjna1Qd1PzEaZkz8PZnasacHvq01AU3lvYKQ2d8B6GcI783R+06lLdV47U3EBArUaBd
7gDlsajkz2fd2NwCKMX0hKGNFUf2fTug9uWlZOrDGWZ2Z0s3b1BQStynCSqMdv+Tm6BgbSN1cZQR
JdccXjiOZN+BhLRstUNYh9K0Pax0JgWAyvysubYbLKwt2ww8HvDUUlcYkEHlG0MqBHCmPPUU5nQ8
dxaMFezSJirnjm4dTBbMXwpEPaA0A8vhtfS+wGuQRkfjbaCg7tbJdYB/XCmO2mwjeNH5keR/2dl4
lFLEeOzidVZXxA/6+uy9wNtSd7F4CdyJik7qiqeZee3QBfh4bRgWdgBBbPL0iviE8isGi1fzVG1M
85TeMEtHO+x2Vl8KDyVFOLAPAIa1yr2l7tz6yfNEVflZOUGpRE4LHIWtXvKDLDn9IcQ8MrK3qmkP
j6wwgVkN5qf4JXZrjXONqs+neAaIxAnrvytYWO+cnWx6vl2IinCujlj/4qa7Ch97N4LD/bluHsWV
NxJZ9zTt6kNL3yn7LgtXhtDkKJfEST/z7BAP+ipLnqV6VdNMSaqDeMFR041c0bZ+bl8kiwhZEAOP
5SGUd+0xf0rLvbD5oZlgV8NbvxnTh1ZeGyvgwxpdJ5xZDbQGWILSeK6QecwUVE7wjEy3mDH/ADSl
BbmPPxgCHUQh0dio0uzGXnftj9kv+Bz1sxQj2esDyC8nj+sUP+vlgwVDMCkfJaiN1UOTv/H1tsZn
bzkf6qmh7F7jAIL2AFwobxzfhdQtpxPjkUvWOS/zVvzyebN7pVbyLsXr3ukXnzM4AjiqOum8zn+s
1IWR31yk0snyE/uOJwakm/5w+cGqcxPySUqIanlgcAWhCw1oGWhcWRP1mkP4zI9jk9wQIRfWaC4t
xBF1GdEJhEiB4jwc+kOu9igX0RljqbJqhp0q4Dt1neQfAeJs230wkpt6I0uuJezD4LBglg1XKR0N
JBTw96nmYHYmunT3s5QDFTSfqvIRTHqn/ELQ27cyr6o3BUC7BdYFrHDFJiPchevP5sbsA9/FBCK5
yuR9T3Lfp/Dw4NwM01rqPpTbGd1j2ECbrHpI4PgRK6r8TRRbJy3Ocnkwr7O0rVrJFrgiA8hB7m8p
n6isbHrW4qHks4mw+PWS48v63DQeDo9ERu49aoEa8jDuDWd1m+veoRTrqF+AQqZVgi/lfLbezRNX
WK7XnNfe+aBTf2rtYxReNH/64g7Wae4vJUMWRM6C9aTqus6sEyDfD/gGPrTD1CGUJ/s5I3ryiMth
+P2295bYTYx9YyixD1/adl/EVcDOXGe+NG/zH40nHoeyz5+pM02oODumrfJLA+uDZq58Fb5rCnXv
3CqIx0xfOIV6JbABrOTIyY/TSr3qJ4Cw99B0Fwy0CfQKjDqbI0FL/hVGyJFzQN2NKoZPu7lDQgrW
/2laDbIdPBI5oz0XDtkkzpbRPXEIKh/WEDnzMJx6NcfVtEJeYfoi+hBKEczhdyUm0+JtLW0lf5k5
VFTGvciBwpJ5+TPBsnNZ3EPTYH0WMmvdPANAyl4/mQkzKaNeeMKfJ/8R3gsmd5iLWy4WZRz5hGWH
GnjZxjLIS5FMfX9Tr8Lhe7x54henDnVV+CqgOEjIcB5j8/ELlRTCrhZt5ht3vsO7hOr77pXMFwyn
2EPN/zDePc4+tMMHCISvpm29Gw9Mf1xHHGeRkfgYvnjgDy53NbMIEJQkXdFmZB5mYhe50MtMqLpE
B2krPIH0NgG6otuNiiwj8hQbLpPZ/DBzRRlaHGtuRw6u1GBCYOvYoHy3CqeLVDLZLD/ZEb8+GHlM
F4Zzs9tthY6qa564StYDd/3MTIycu5PsjYeM7TEf+C/GO8uwPS0yaC0uHycoKL54Eg7Ck7TlIvHv
JX4enS9Ogn6FSUosYS44cMZ5yO/nZzH4mUKhAXKfarvSQwkBrZsHphdNd7XiOX2Wr1zGYs/0fLsa
h9ZjRCvEKN8CZLZEJuPA7KdBFWFqYrPxR5jvZK4fcn6wfNbsEc3UwDXtcuKgBwAepCf8ThQBD4RK
6qwromjz+saXyVEyhrSVoU1G4pSj6LjnwhN80mfCoLTlzqNfsueXEQNemdy1wxu/Qnnn18CbZA7l
zAJA9Rphxa6M97e62UdMqO/8oeKJnhBGR48M+2wzYbL00AkM6NLjuuTAz1bhR67tGubJDRBzlyjJ
YKXnwwEYPmc4q13lgfjPt8ZlkOq4St+89IfDYvJnFyzF53VXr8vbufnitr4ZPlcFHRKmbGT1ODB2
bR3w+Ig2ZFHCnm9O+no0r8soVaGH+zABGSeif6sgWR5HkgWApef0h1o8egZDcEF9bvZhHF+pH8BQ
0bsn5k0gRgDwwDYifTCcOQXFPjrH0C4HH1xStulB5nr57tZtlpo+ox4VGhx/wfugWZiBUJi6g3BB
Iz5aj5xiTdqWVrOn+IEKhh02DZ+ru5Xa6zvcqdZ4j++yTWusaGpVSNE357p2Wv2xpH2QYmAXS452
+DCvLNLtEo+rtTQuQQ4pSwthnWNgPJ2n6jXPfBjG0fvAhRepBjgBoAGk3EFMOUnbbozbvF9OvoQA
Fyka2qXXlzSjsrgibSo9plUTjMpVRs06OxGiDMoSw9e4lXAliJYiQOnQEXljOh3YzBDFjgpkqWZW
GyvvtiqsQ1k8awfd2pZcRBoiaPzcVnl+tEaQ1sswMItDWS+1YecpgKQ3owdVr6bpTGYuDj7KMugS
lmTE6k51RcVDhL4kc+X6XIKDViCCtAuzb4g8wjNTq/EUs6JkAAeewn2KRvOpIqdZBtge3BM7v34x
ZpnOybMZu9l6hOp3rtVV89ZPDnTzlia86Kfaqnqduo24ua240EDwY5hG6oo5MM93oXlsefowgoMW
HZDavQU80fN9nyBHj1x4qusVI614JV4xAkbRASAijqvOOiAFxmFF5UGNXMtL/GKAe3kPKxNte6CV
G5qCrDDIVkZH/GUuwCFPEB+HfscBs+JgbPmIyzSsd5heyd1subTNxzx2qDuSpDNjNN1aOkJ5JTdA
hiEkER6YoBzlME5rOXCzffM1Nj8Z8qfCA929HGLepdW28qP0jhabpxo+ZHykhsN6B3zYJDUmIKtb
RcVDgip7Ko7nioo06kZr49OqJRb84Vsl6178gZwJ4nJpZF3TeKu1z7i9qduAJeoqyi7YpXIqzE32
Xhab0diqGkBAlD5toEcZQIzdnJyiB+AqzuhpDK41iW3tMQBbEE0Zrl0kJMqheQNIybhmIiVrbS86
zmH04BAUdES7PGIu+cUtV8Swy+zYQEuGbWuZHXM/0mYgkbPcPN9Q+YLB8UK9CUh4FIBysKuv9odp
ythZuYfqggASx+bihqrfJocidgNhnUpOdgB4qLg0Oxuohc6cvdPcrbZ0WuiehCuRAiKpS4ZsZ2BD
cVQhxDlT7em0xAbKtfoGRTNEawRnrGnUHk3ljFizsAwh0Jpczb77ZYLTPVcCqnmrTKAc+8sMzxC+
8+554bBo21h4xbQE4N6oHIQK8gtqEthuLz5YxylHctdVifxQS8bXUVuM4h1A+x2o9G/wPvb01kEU
Kv242Jq8Q/coRgF4JQIh6x5QebHEDxrq/BQ98kuUBciedUymPV1cJY75eEEVaRUe74kJYlIsjt6t
IzeOcbEQrv4OnqYzE56FWFG0U5EJpLIL+DUJ1j2FAGbdDK3ZLt/HCmmILzjTr4Ai/QVeTbLLmQbt
/EXo8GO3b48woEqqhKsuVAq30NOtGKPsL7QDzZ4H7dJQGFbdGPxjy53UirAp36FRUjTuZ1TpA1ZO
sI7RIQDiWzva5YbZmK38ShUne769q8iICJldI4RxDQ7Ud7WL1WEJ9QkeBrPQsvIHmpFXKJHAtwlj
0vttb13aSgKgaiYMy34NGYVZkcuMYBjO9PL+1hJfkNuLbIaCYbMlrnWqrCtjr7XHmkZ7vZv6h0g7
B8PjnL7ia1qEkx+GbwvSjIouGEg7UysUNAAd7KXGqU/p1wxC/CF/G96rlKW8ywxMlNwBknKj/eRO
oL62zZ5ZWc4daG71J/+Hp/QkP7VnGjHAqpLMphit9yerPwJ7wFxWHZBdwwTWEw4Z8KXWg5ogATz4
IGLAMolF5BPtihJtg4CP1zjavtzo/rTl3A0VRNZ3wEN7bR8S3bx2H0hEQiTESQ8+TP8QrOfHxEsG
1pZh7gWckX7TGG6gv4NeAGLrRcZ2HS++S6z3nDn8QMblLFIgdMuN6hTv1kpaETOZzL3qGUKYedCf
KLJ4MqVh8aBqrDC2ANDbl7ZfwcjN6bRTuFuAkSsRQgHrqzVOuOQoN1cX7Do9RAnF/WQXkNAj6Ljb
TRk6r7b+EOwqP3iSuzXUicRPYiBfdngimqpvyWHcaaKtrLPEU9aKm10sEaW8fUg4cyXQ7zvtBC/n
KhMV0JVZjxD46XV+4GcoMnyc+hX/K5o/7u2t8heYuOojealv4YTtuw2U8up8vR01N9wbJ4GSgm2c
Cq/YoaM/XqN1J3ghWai8z35GlnenCnT3Y+SlKx02/vyqvwXv3VMrwq3Zonr7pHLG1xxx48TzHp3s
tAX5bjOtvkgXLeABrIlC3hWmVzdXLjRqnUQPO3NiaObRitYWZKq6AIlBsuUXh6G6x8TCsYj5x7K1
5Y3hNa/xC1FUfKNDFviAc1tlA8YvrneFCg4D8rrXVe8QabCb4C6WLpV6nkpbMgBnbkzph6zLrNfk
CNAJUAvPybqzDBnhWhHtN5ZOZIdkCNjjkItmBaCPeoRzF7wu/xeguwWSIjfew1rezl6QOc2mdoDq
jfIuHO2UugrHEmwyXWE5D//LaR1MlV4NIAjktOZLto/8TDOdLpr8+gWMAkJsqLj2oh14pbCjmcWq
ipYOrTYTYBAkf7t7UE13Osh4vdCYgfGt24v+ULvJu7WMo5/hD2gKqPET6SYr9Ok1kV1UJEj18aC2
zrP0QKlf3OTLmh0kCer9Lus05n+qGcJhWn0wCiAekPZmPm2bKX7PIYk5rRcew/Xwi9Yfq6Yc5gR9
Ezt4ShF2vRpe+4ItChALO3rujFWQr1GBsW9vS/QOnlpaQ7ayAuD4E710nxB6C8rvrvSlUT1xLSC4
6L5C89mIzT6Z3pufFKS+AmKCOG4dBH5O5XBf/IBiJ8aBLiDj2EuVS1ucBpTc7CkHyJRRQq+yU7S2
wTpAz4KA5ZAhEOVBdJSYVryW1zBxGthitrY2NyT517naooV+WZw5YjDzH8VDHaKUABhnB/6J4pB1
DE9It0iAZF9M5qoBFpcDc+L2K0bqMkGep9s3iqY4nMYcJdVt9Na5wiKCtaxewude8jt8cICVXgRg
TCyfreqtfKak+tXGD2Ragp+p5651QTRbxVZCSGBEjrOY14SOZGv1NpJeTr8ZjtKL+dYJtl/5+AHs
uSWVVX9tX/S3kChKS3yFjoLDrISoRxCfE3CVqQYp1u6QUbRZBf5kR7n41sDXtupeuYzkE0+GYcv9
IfmQWfcG3swQKWxpFXEP3mqPJgFo8Pyl/Cw/iy/roG1rVvbUNU7ABUALKNU15YbuRqe3R49U5TuG
8RCRbZ+to7JjdERrUMDoi5zG8gFuV7TFtFT6ue3bz+ipfCm9JSs73R5zhHXbU4AcNqSxEZHq23fV
qNwtSzBgSkqjVS4/mQDQv1vUZZ15HewoDRiebHiCpxLcbDIAAvA68vtPgN92z+3DVkOabrtx3a5H
sAjOch7XRJLggfT2YB2ryn4sV8UxMV5nymgrEZU+hAUBb1wv1jF4p18FupfQIl6psT1/0ADSl2j7
HL6QQuFXl7FboyDSmefUWkHMQaWfsN+/IHdTuNTFUd1EFM+2KH7a8UpmHe9nB+1l/CVT+H1XLsXT
bdNBRn6JtuMjI/G7goKWVxS0n9Vga1weVYHf9lU50ZNkG8cb6AZk44/JVjhC5MgYCrdz6rYYq/iL
QrYTvGdAFu1TAr9e9mTxdd7pjr4lOaO6kcgP7XBbJ8OmtR6NQti3QnAOln5KkI2s/e8PB2XpBQEK
fgCiaa2CoUBms0UscdC0bDt1ggHAq6f1MUjZ9v6aVUW7EhyPnywtrHDRtQYiQUFGrilJxvMwwc/9
5zvw7nI0fP/5VA16cA/iYytCLWyX7tz9+/c/94+2asyWpkQLQVtWxIF//34i19ImGLbQZuptK+jV
H3+C5en9tVu5iMmFCJRbYIY8gPoZzgl/+ejfvnnfhlbQK/q9NayJilWaNFdNMwH/YZVAo3Z9q+gW
3f8E1bKP+0ONhr2EkCZvmUYCXRXxxNxvxnD3++P9vw7z92uokSMK8vv5/TMZRI01U83qb6//fvrH
ozAL8b5atvr7nUQNAarDEXF/vwE/gJ3cn6OljsReWaI5tBzrX3Z//9kgQgPWyhO3VROQQHJPZ6XV
eyCjKH4tNdwon1Z9aVHQq7JN3FdrTTPCFZ19zEWU6hAscpxRTO1qVh6lBPVAZbg2krXuSpZ/iaLi
BtFqbgd8okZao22Z2vXQvERQcc2kPTSq/G4ZrT/l4ChbkTKaAP+vQ4gCIxTkW+HyChaAEZX6zySo
iQOWN0evEwR/FJt+n0kSFWNYuX0vYVEDrCC5GdZa0YDJhslLOsSoKKBk1aIdPWTiY3nH+iT9yCbH
J1zRiYJFfB2GeQc5KrJFyHs97DBpLUM0GFVyyyo5x9lrEJCnUOVAoWBR5doIzUiqGGdU5TAhsWqc
dkM41DC+VQlNHkUJzvMHZpBbo8PkR4uFrZrVT2UkfIj6/JBr2LYFnwNUxgYd1gCMgG7Jp7mGJAhG
Bd3EQpM9COcHo5MogCLtcbsZ7yNwUWc08zNQM2w2a3jaQQI6khUA3VdmEc16CxD1sUuVgk4x9MLh
/7J3Hs2RI+mW/StjvR6UucMhF71h6AhqmeQGRjKT0Fo58OvnILKq2VPTM2Nv/xYFQ4hkMUCEi++7
99woux4D99fUaXOdVuZPlCRXInR/hCkSVrOfdzr9lPKIX+qzGBtgHwCM6G9C/Mj7r6jwPmgjF6de
qAU9Pke7KI63lbGfa6SJts12ujMXcE3x4k7E1Xby2NTTETHJIc/ps8zBpY7N+7YZbqcJEsHYoI4q
jhPw4aQpEGV12xy8ZDM6rMUY7oG+cdHNp97fDd6jY804PF0Tuf+8k453Cql5dvYbl+mjRfQn/ewG
JyjpuQ72NAC0sww3CxCnouqRc81UIn9VSf/RYsyh2WCx2mOObxC5cMUmYqygRTcQa+3oFM0exBFp
8fQCF6yVs670XR1W1uec0i4KbFCm04+8aqiDAnW5GBb/LtgQGRawYXrjNOJH11ZZ7NPa3emcMpjd
s6eylj41C8skMaZDVCc/y3xlma5Yh/n4BOGfQa+zqwvYBfowpMkldCxEu7ZetwZ8qFxkwFpb8TpX
cJNq0zPWg2I/mZvPupflgZirt9SZGVJMiVamBSPq4tNGG/jKXp/uU7iSGcrLuIE4rKxf3EnkLnXP
wei9d5NzE9CVnl2kGrPQT1qT9JTFm8apUe4OOVl+4mpywwc3Ko65BMNXAzS5UqN5r5+bnIJO5g/m
IaGXWZkdYeCx9aR6Dxitbb7Xn0L5X/gSh8MSXzHoGiuRO51MWwbbseaH+9PE5DXgMbZjuMA1jNbI
PsrIuAY4vUXhG1wjfj35SfdLjgtYnc0D8WZPqMkbhJiob6c6vJoH+90pkC/oknU0HbE59+vFnkTX
Yip/AjvbTIHqb1JReqsUBgwJ87LGvyebyd9aYfAVKLgWY/8DhA/NRqGPduY4G0lI3E00SQ81Ok7D
LP9q3GDV+SOzuOfdNQHoL4ziohi+yEB+QO0cI3phWxgEsV7hrjvh13+JoVjyxxo7jHGQqSafZkfm
1emmes5kbu8gPl1XhvEc8d3k6to/YsevttKgIhOLgxdO9CoxeuJMe5tG+TJg6WS6JQhLGOyY48jG
nDApykNTBN9qPKjWubI9eXJiLEpqEtd5lLFSHcPb8tfQVPCg6PPYNCDzowLDtK6t2MXZtDC+glXv
uO3GHDJqbba5LAnpuARTfPS9/q2c6X7aBmVPg7Fn32QBFTMd30ZZ/WZX7VNdjNdc8+u5Mfc1C1rd
J3RNDfESehS9UuBIONzzed4ZVXUbW7BojIKJAXi9uCAW8cuCp1Jq6yJUDuaIMroF2pMiDc6oyIt0
lZBITXaEjzTYHlB0OeLCttJuBWP6kzw9Itvn7styKG/VWX0IrfQjZfAGnRl9eM2cHJAG65MbsOVn
/M7qsryoUgsxIlI4t3to+/iri83pFg73pplD1OqWD9RkmQWRPZTb3BtiyoNEBidt/SPVhBq1XXGj
bhWVEKOCdJT/snPy7n86Fu0CGHRZ9+EAQwAEaI4Aw0SBe33GnpcczfzOCJrrUNftNerqRVVKQV0C
ZV8Mx3uCBejWdPmzEfUftqlgTplLq2up1VkNDFAg9GMJ5agmCjB2ZsAI9CaRfUJMQjhX0fesJgTs
5sbIqqOhXXcnSoxdRWrgWaNiXnUUQTy0vboqbxVglzVSXPIFgvFFaH+6iC2PxFsC+AptApzw7RfR
CFbsouCu7UkfcZr0UczmJ+bKTdn2R5A9OqRYW9msnjLEJa4kXySZHPtSJVTSO3afERUxUGtwN4Yg
gyNplXI14uyCy91fuiqg3SRoM4SBj9YEPI9M7eAqpOTo54g+XTV9kt1RX4iWklGeU6IdKOin3jUZ
CsE6AurPb0ufpCj0xEpHUmivivu+Jf1tsOCDOiRfYoM6igC3ILkMGocd+KRGJhjsOgojffUpU+d3
gv1/W8oep+rXP//x/hN6Kf2urgG2948/3WaHn//8hwlRgADb/7ul7CbN3lFtvv+Hf/Snp8y3/rCU
lIwzSvpK2T6Wrj89ZVKoP4hMc1wMZ8KUZ+PYn54yjGO84krX8aTnWa5DyO9fnjL1hyNtFu44r8zl
3/6XPGWmFH+L9eYJ5S6J05JfY7GX/S3+thlSr9CEHaCncU8Z+eYXjBZHl9XbOgtI24HbU+nZQA7N
yqs3HuCToPrppcYjQI057/DO+ALyoUEVSC+c5JqqlUgsC86zAVHf6tujZR2LJmzUpseXPRbxqUd+
IGwGRoh8aBO6D10Lqk0tlfecSCPlzWuLWHAfqeLWcnzvOKuc6qwXDusk0gKhH+jbyrGfKztn3dUy
njfCcMh8ohtyPvs+GGBfzJghUyCTdn0qdMs7zVC2cK2X03osXWLWwnYL6f3ZzybzWE1wKc+HsK3M
YwBui1WpqxAw8RCMXkZfqUVB/q83n184H+LlLeez7x8w4Ym7QMhJUlGY0Jn9itoR2KuXh6xYsvx0
PgjZ56dmDhxwvKyaJ9M8koBqHn+f4WfNU5e5d05B67A4PwQ9RRqSVk5e7ovywveNOxbpaIuCS8ub
URq0DhAohTfq+5BIZgDHQWs1pQGkcIDQ9hqmM7VJ26xOTNKXdTBgorrOHZCldWsmuyJFP5jAizVH
79OpFoJyPRPeIbIf2UzgEnrmN8/DNO9P7l0wJkQFRg7Jiwkg6LZEy9qAH/A84xXrDqyBAYF4bZBU
42sU2A79Y48Sz9j0C/O+NhkuTXmlx8masCUFXDZsJdukSfYEKpDK58EtMVu6yOSMRpfG9KUKWVwN
fpbif6an1Bb73rVOTaL6y8XKlXTmB6l6kP01DoZCCPOqNniITyVYK7tUdE3hVRrDiEAhGx6msloC
UicYpb2/aewWEbBhR1eIObk7ycvdkjve7kcL8nxV5NeAcJfol2bYKQi5FhF2NA/sZpx2Fp0nZu95
5QkkamY+XhZuQCXL6djT6PaEQYXI1Cx2dq43P59f89n+rwUk3Twgje78BidxvIPZGDvJRydLZ2LD
sPzWXUutzjCnbRNTpV9em5eDgxt0wouKx3N+csKk2XVWB04gLebLZuRjjU7M9bCznW8an+7chdt5
qiV4nznZ2TTWnb7hO3/WESeJcrcL7uffnxub1yZKr+OOsLMsjfKTAfFqPxkIp4oQ8jlJkseW/zk7
5eX0/OT3oQD1b+R4AxkAu9VZ8irZHu0SEr/Pj87y41TQH9azC6zGDGk8xQEirTvYdE+aND1GKIsq
PJapheyO6cHcsM+5zUicU6IHAFllOHjC4Rorj4ZyNiPS6MAYmnVMGcspLHnw9G0amd2xSjxzM6DQ
Pqt7R3Ma9qWPq6EzKdv+Fg2fTyu6FY1My72ArzmvPjMvQ/izwPXN5TBm73Aa0dT5bC5I86A516Kz
b4YOoHWm9+en/Ib2hZT0qholmw1DAgqdhdMWVwR4jA6gNlGCUW3qlKap/y/9L4utz1SDzImUWR+T
5TDFMO/PZ+fnaBrtkpTiaQssB/qZZ2OEcPZ555AXNfjzxsKxBoPYf1eNn23bsCLPYfkt5zyEp00F
6PeV7NkUlJ42VmdufmHBHlF63E9AOymiAdJiGkMRWKBf0cuytCZWlGLbEme/yORdY6Grn+n/qgCx
jmfLOTg4xmITCbAokE0kKt8v0SbCDvdxUe8Ae1KFMRyKM0n3pOaJ0RjjFjad4tEJuOjxQJssN1hj
CRK0aGTQOWCq5M8IqXw9xrRhzUn5K7edaRsVl+2A+NyOIW2rwYe+ssKFZu9Z61+QYfZX4N759Jxq
1xr1nyr2sfYulBcb+HQNgZtxEZGfb4Bv/XhblvjQ+opmGarxs07csWOmK78cimPQL5NXRo6bH+Bi
yt1uAh+GFw4K7ni0Cvq8Kms0KVVqOpqD+YlbU2wAY1tbNbd3bkagez22as+mfGpf7fZXCBvuyA6T
FfVsMIuiUrL5phbgaFZaRqxGPecr9uj8n9+JO1WtNUmuv9+dOhlrSCLlLoKkB7eUkLcwmhS4FWF6
06EuJshB+ejSPDHmjTdNUI9m68XM7kd4a6AqqZd+f/bzQ2g/SAHSGfp7GxH+vVyGNoFXxXp0f350
PpwF8LYGQGpOH0Qt9dioHHW0BlVs7Iqt5Tnmw8xjF/8v3ijB3ZEuN2hKEXqeZhdvgt9TlaRsEhmD
T4wEzNWSNjfY4LOhuWguR7tMd9mSYdE7uFJ6P5HrQCIpiqGJHhsSNmOE8cmSYCHQHmo7pk3KKgDQ
6YPoGCD6HA6Fn9CRqTBK7YU90FKdueDLYdYNA1iJKZA9ZBZtfJCHfnWIaIecbQgQsgAZxQF0LeaC
qqnWf5P4f+v8iWu5E+Rubs/D2/mgFqX/90OxOC7y2ACfE7oNHtOQubWv9me5fygko8H59Hzw8FOv
8gAJnE1VD2QQnSLBvsfRwUjXkUMn+3ZnIl49j0H5zJAe4UMrCh+UqDncGJUzbzp8SOf/73m8Pf8u
f3s4UxPfFU6Ow89jQQjgBwjXIUgrWr5Djdl59rKX1raQX3ajOJ4P2MusdZtzRUoRWpfSresdJK6v
nPXXRkdGRPSaQc+i0nuzeDQCJ0WMsdyZEcrJ0lzSLM/fTXIXibq1nCYHIRazPV5q+WNQG+A58I9F
9LXH8DWj/pDwD2OvXmJ/Fu9JrVIM+m2600tZ/+xRAXLFzzqfWksx/vzK98sy37d9rwgL/uu181vP
b0gCq6I49qYWXwy2aBz9yw5veeQtFyXps/r4/fD3mXLSgyIYFYxjSLTc8uYyDYm6OV/HynbK4ZTU
JUxTiNuKT1yYBfq8JBOXyQJMtnv/MFSGtwvdfNrETfErzgfUqmD4jzV9i630/btpCYzJQiJwzmfJ
cvY7OuZ8en7y+z3/6Tm3JTeuNKi7fr/5fJYXbrOX9bD+fv5v//78wjmt5nzW65pyhqGs31+9pTQ9
3py/hXXjgAPwtLks2KmLagZ0oDLbOhDZnsRjhsV/TaHfD89nw2xFdIqXl8+Pz9Ps98Nc1et8mKdj
pylZF1JowlqYckyci0y7E0LO8+Nx+R7ZtJ+HvKXLGkFwOZ4PntAtCqqu9/ZDTYCequhyLwcKDeV6
YkZGCQVLr4IOSVHS9ZiRGaKP+HWGI2lEATCCIQ12E46Gvt6fo0ecKiRr4Xyqz0Ej2WLQ+vtL//au
uE9GQVOaX/z8rmLTi7I6zC6jzwa+Tn5sl0nrfHY+9Llo/3ylolzanM7PsmupYeQt75+XL4rE753v
z6eT0nxdv3+K2drUVlw9ZKewjNJ1WbMXAMPdMK7//uH//sz3jwzi4M8ffn5Ot6Z36BH/Lk//7V3R
FHkIAJdXfp+e/++/f5HzW8+P49rlXefHv/+P3z9KYI1fmb7TFSfXhVjwt59//lzn537/2t8vn8++
P+v3G//TcyXMS7cWDXk4aYD+eppa9qMxcbWms643baXmvRinR10syYMEsGMDrgFxQNbvxoJBby6e
kxi1Dlw8eA9Qy2x/trdFI6ydDNzbluraD7bCXyzR3zs3qjdzhMilng363iZvl6UVrnCSUf5soydt
F4JUdMIFHBRfpF9NwPJstYZENG1QAXbbJbtOlTEzjddiiGBGQYk0PM6jN677Wrw4JarCjj6SO7gn
6IQAtePmIoH7sQJciuZBswsY+3abGUx8jrvtxind1KxPV7pLGr4LHaTWFrcPBdYMwVr3i0IcpgI9
BiuSIl/NbqHKOD+8BNClWyXpZnKxJKDQnLR8U0SZXwwEnuiehTZoyNkx1MHtnWPO1wXncXqMDK5b
1lrgY0izVXH8GnldcR1FP8fpI/MJZ1Rof4YEGlhYRKiSBBVcFR2smg1pUaIHQ4qquuoGdi+k5xCx
Xxv2Px3cQpVAM2cGVCQSp9iGDTu3vuleDNf5ic6ycZYCRj4xty7Y3z6d7lMdbBWkjAbydFshMrQy
9IWQLNMgu/MpTSCC/RA9WhyWXDdTn73nDWvdGqWMisVtPbnTBZ5Yit2TS/9gLNhxWD1GF+dthi4E
PcdvAUBmA6YKKzwkClERu+yFucBf1jEQ1xLJ2GQW4fYeCfEzNnDC3J9b7Sen1EhpDlpoLCq2jwux
YUfPEJ1FbqO/hRMCVJJCrPLeE+75Y8JMvYKqNm9FFD/OWj4FlMFZkRhXs8MCNGeZVtiO3OkuOI6C
mJio0mpPFtGDNzbWDnjBIcpr656S6YNX0Wlb+onkZiL+k+ENqSa7rtYjvQpMURQ21gGXfEeFf2eM
NZqInNSYOAl+GkN7yX81cqIUXdGI8TOKGeBaC6XUHDFMxqytkMMt0L55Z1vZkTiWGz9uxCENu4bg
sORSDNN0408GQhUju65g5eqW+1XKoFxZFViuGjNDmbUba5y4OfsZlY7pIlLyx1szsfANWOgSuu7D
XBZZZJ7ow1gByyCh2R2QdKmqWSckutl5CBmd2v2VN0Ppz+A/XpgYY08WuMhdPbj3EHQS4iiNTAY7
Gp0/amV/2K19b3lC/Kja8qViiCImJBUXXo14ZdRzszPncbgSAoClhXuC7Bdky2XDuzAQw/wLgkZf
k21g0RNdjam8c8q+BXnyJeb4oQRQcGJkReCMLcF9dC9r4af3DRrfOtQWBSzj5yzlcxEH2yyKiENE
3uokHnqgEMB+moHTm9IWTdjQ/gyizF5T/n+w3brd16c+aSETWXQMiDZD0dovfV8D/IRjBXzdbNJE
85xlnrcZl+4T2c1olLCHwPf7xSIX4Z1WuJEYnMp8wACZEfjau0iCW/+Ye5HelksSYwBtzwnTtzIV
zAEQG+BGopcuGfnchSrUUfcxK6xcaRS8QOVLVo1DAKadwZAUD5VrBMesS7eRayNEra1TKtz6ztAo
ZhI5plskCj/Hzm93AWPUSkwE5sYde1yIS1AG2usiGW/DQTnb3tmNpfc49qBufafo1p4pfsaOebIn
hY53jN/nEbeQhxAhMMPoouX+2hb+cBWYzbNqCAEiIbLYTgMX2nwehuyrimmMEWPl7svhorANbt/q
nTIFn2lALWnJ9BW80n4GtSIjIntaIEhkOtDenqMMrIleAm4UsSOOt/V9fw3+pr/NQOep3Nm1ZXY/
TFgHQsuxsE0AOO+qGFvxhJYzqVCyybmCef4OUvlNe/jMiHboQkyCNgtL3WYPfjw8GROzOJztjW6j
02Tom8J0PoZi22UMNbGboM1CXF8D4CkBqKy1+Boj4iVHOXx5yMXSaCALy3eHLb3zkxsjvKWUOV/L
5QIVdHi3GSLvSPs0AVMLiaHM/VWfQjmqVEGAPesj2mXxRzVuvKyE59IPu3HhHfYkLmA+jPceU1W2
y/z+KlPC26globSKrRrLuPw5FdDlk/iHZaEIt0uERGU7fPQtfAnhV3wv0ugijqA4tUB5zLfBrc1V
UKXunjpUVQIUdXrrGmnqJhAQ9gUEbnpikCEaEBG5k65mI3q17Ks5D6515VG+pou0s4L+lQbdsWQ3
vCXY/dQ7xE7JIrpqBNlBoW8NW9Q/6ND4syX5EioSQq3uKQ/Dnqnu6kzumYXrjY+PIXFjtTGT+QVs
ArKTpHM2A7Ec64hF48U4lJifxvSOOHj4+tTYVaTfYfgIUEDLEi17biKIjZlh/jLL2xACGpkJdMA0
6KDceCam49TirEuerNl47/y4PmoySFD8DemB7er1FKAsnEMkXIO8snClY+a5yQt5SwxAh6Z3AdIb
ejP7HbIrggkOUJfI2CAMBxL1U1dHWN8i5mUKCPeWoZ5cWGaYripxV4VFv2uKRFHmMe5pec3YWcDX
DlW46rscRxd8yAudQBqOfIGCr8XdzQM3Xm4I+Lgiv9WoLlYJf7LcdTEzYewNiC3cSBITjCKMDmWJ
CMRqsm2QrEixTW9Y+XWr0HWfqrQ5kfN968Z1e0Ii82GRayGr5lhaMc3MbjI3GoabjhIPpUmeXgRS
FPu4Cz5hXD/2M9fRSOp6lS0sLeYxciz9Nge5zwp2MO+lrY52mFzPCOdMQ2EZi9x+U7UJqgEQTNZQ
fGTlSCQa4a2rCEsOxd/hQtnee5AMMUVUloDKb2/EhOpEV7g0FeAXb9iEdhn+Ys9BFd8Ke/+lMYp7
v0JAKC2IJTDkb0V8HItyNxZuhg4bxfoATBDVm9pW/XjPLpeJmm8dnGhGOBu70IToTVuhWJlyeiQn
9KE02/RyjOVmJCYkNwq07JZ/Rf4z7tEcyXKZrUHfr6WXzleTqu5kLOTJoLtcFQZxFJBlZVPBZ3dN
bEBzXd35A2baBuLzHCqkzdCUVk1dniiJRzUdWeLD2XAacNGpwLXsvVZk9kFzTr0t1aYCcZ7v3kzx
Vnel/8ZwhACfxfy26uCqZb2W10OTnhohjr7PDB7LUDPTFnrTZ0jZiYRxJ1sdSnO6r6xJ37oK5rMw
ZAPvfBEPxJVFMwDbJbzlBIA6FhxKX0VenkC0fbn2jB+COWkt+uKzJJkjNlhrZS7+t5ClFfZboW9G
4hPT8bFgSYglqnIIH+gP1UgwQlkAhFEMDQyIvrgbO30ZpTViJs8+OHSsIeH7G5ZJpFQMKVm+AXOf
3QJ0iRr2XmTelgMFSt9FkGqINt4NXbxOYgu9lmySnXIaFMlZFe9cDSZfWavOjB1s4L5g7vjonbza
nunsCB68td0Gl4gH6IQH0VfcXqHc3ZLUfM0yMiB3orpXzoPrS/kYNHI9hmO79T2coooUvrp+bQcK
531nPlsmi3vfVXd5aL9UqiWDS9wRcpCz7yuWCKYZUjoRC2tIPPelCUtFgyK5EFzxKTI6Kj4h2XFV
v8/0aejTHmutoJis74nOgyRXjrS09RF9ImaR3LztaHSuOqE/7cKb1oMHui3recoIIF6LZn723GVf
EJggEHCIW0FE28do3/qQzpys5o4gasEShr5YDGmkx7ZcTMw2Y5c9TjnydTfOf6rCxQ+ZQ2DS0gMr
FBsC2CpQhvqXGYEGq+1Ar7u0P8aTvyc0aNFm0B1Mo7Ii9LzOVmAFSbb1kw27HAuge7Klt3iVOfyf
s9KuVn5L/sOobkTPpKUtxAIxOYkkDpEEE/dvPWM/UO143kWp89p0Sc+A522CEq6cbKBm6e4x7f07
q6aqXpMQ5kmSNYIZy4DE+znp92kJs8lNn3BS5OLCFTDIoBaRh8J2LZpy7uwR0YN1cj3kJbSYKOlT
AMpR6yErXD4l7mc7ATC9c8kuH9t8OJYn+CcfduzC3ViwKLb5PCbjV7OgGmxtb51w+EW85HVOMhxO
qurA34xtG5TILG/wU/vlk1czf0y5/5LOmMGJhu1z/WRGRA+E1o5l/XuQRgTQ+yyWC9+5F20BMkk/
pmQYO5nRHTu73xWlPa0B4tpLkKPt8YVECxOvB6WvgG0eywBMk3bfzTlA2zeG/gY5GJo/8v2ewzxv
MTeV8rIXJrAKp9anzrqmNYT3cEaAjwrlSaQB1wm3BX8ytZ6y6Ya9C5Ug2zh1rEkZhX3KNaLrn2ei
8q7ZpcBhG4DJccmqCTVygUFxijpUGNPXksTFSxQeQ5Nb27GeGCV+1jTPtlWudnIIa74YEVYrn1E7
sKH/zTq8HEh5JVudaBo664S/01rwyZH3jfrZCcWwXSdG6N3z7RntKmWXEmAU82joZfFPhIczVkn7
tcTrOs3Wqkjx8/jxh9vYFP24J1vX0PRWTIyXg0t9BJuSISkmtk35Fc01Cu1ogpw5fZBHQnoFUVQB
RkKseUOxl1GDBbggi8D40Yf4XZhcr1kjvKhOPZBtg0jGuPNkfOMn/JXyJKSUmo+fyp93dcf8tFgt
e6URxEdPoRtIpPX+ViGwpI4Ds9wxInbIUXjrm6XcoeFl3RdBgeuzXm4GnyjKuLOoMDOqTSRraFyF
KkOHI1FAIbkvuCABU6QluvWIDwWtDb2baMK5ISaEdbFnycuUCkNsI6DO3PFd1e0rgKdVPiOliqsW
+/CYPE/yPTLla0ji80XXLorDidkZzGM8yPYat5KbYZw3tXNlqsUkjlFCW+ATkVPMtPtP1IKQKpLU
A0RS1NdDhtW8759i8myvmvGYeQ7zsGl+lL2F8Bfm6tZgG8/ZeD9V7lZ2QmyGNP3yG/rTRi2OgVuE
21bhRojcjLWmGic+EeLLvJNUEomAyIyyxOVwr0vjqR+//IiqtyOfYB5Cq/C8N8PG1uAwy6kBoVXp
7gPoSdxZNLp7RgAXURLuK7w+NL8OUYVWvxL1ai5DeVlMpDIvKZeEcbNyQOGpS6ggsmUEEYhsc6+9
jQyagoDjGR6SWz8in68XJC8FzW7iV1hVRKqwtCB31SthVF0GkuVo42MQY496EdBWkwF4FWfRk0KC
e+n7BskRNNzEQCgGg5/lt1MrLCu3yMzjjTFm694PK+BA/lPaNl9dXn4tmhI7j2+GoiSV+4kZgSVv
HT9Ho++tzRhFY5yxOjd+qDjyL/rWnq7c+NPK8ltSluxDPTfWRc66c5jVhD9GXYnWeGonrHbaKYr1
EOBde84D+IlsBRiM52Itu+jTGJA71+les7tfdXn1yKR5RcL4nRtye4KbWP5OMsUFgoSZz5hxAYfa
BAYacreISBAwEZsbAj1Ym/nw0eRrmeCc8JG/KOdQJYCTI+U+RBSgkchepTYSgyygORhGt9Tj8JGO
KdHAtE+RWdTt+OhMyWM8zPdax3dhPB3irrruUFs3zbWdmq8lHyHAYuDWnxV2rHA0blt75vYyECDj
yCP5ZrtsTGdImHxxWdCG8kaRV24G6mk2e6gOc7/rk/orifDJW+wS4GV6W9t48vxpX9niCpGZvGji
gYiVgI9r184baSF3Jn8tFVgb7IJErT54M/hEi2we+bpA6DIWiOxKV24y5NuO4BYocWi8PTxR3exv
YtG8za77RrAqJQR5JWT+1bf+m+r7j6L4GNvAvYDke0mg5RNtpLuahNjcKb5MftkMvDKMxIfMLh+L
AQU5FUvMTQWGaO7nXZv2rwUL7Is5ZkhK6gkbT1e+Z0lzaBr3oYhpEVkZhQJ9sKZinZkVtofk1LTi
xZXtw+gSuahpFRPBdefpmcry0HylXnrnh8+j1d+YLRb7Ljn0IvusgAC/Ni4OOZyzSEbclQixDjcD
GlW7JdnSlPWLEd9Wc/yadu2vPLxWbYOUqargnqBIL7GzlX10E0C1qZEYu4P9Zcu8Ja5qKVaZ6noY
TOLfKocqEittgmI6Nz4G3Yuy2n0U/mh0CG+om5BWshV0BQq0+H6Od2eV2n8L+v4/gj4Jnl38vwR9
J1Dz/Wc6/bug789/9BckXv5BUrc0Qb47tmPa/5Lzef4fKOhcxHmKpYJlK/mP//GXnM//QyIlBPsr
lOP81uD9Jedz/rBgwysfdrxk0LSd/xIiHuD9/w6IN4V0TM9GaogC2zT5sNXn+31chO0//yH/p3JU
1HhzEB5HvUmKDPdMWldgkByY8WUVXAV+eLTduTlmrvWYVwCyZpJy9kLfxQbAbWPUh6JbkqiaBOW6
C7CL2Fs6tx1lP2fEaEgFy4KYmmPVI6cmSpOH1CBpadTIwBD0IBlEiDb6cXAY6/FXY25j2c/oJ/+l
sfwPIHxKIP/n5+RK2WAXTWSQUvwdhK+ZHxgtPecQNDM+crvbarJtsTjhgwoEPT7EGRhrfXRn/gLO
C5e+X1h6FgMru6CUaF56hs9FoOiYiWqHAowAxjSBANz4F5ETbBpf9UdGyienc1tEJOUDyQ0f9CSt
2/MB3CrBMb4Wm8BH4QIzRpvjITZyuIIVc02RFBugtHm5Ra83nojIJNPS6PfxnNf0TRb7bmDCZ2vT
kN/dek9VVQNfm3zm7ebRMyJ5ZMElj35n1Mcc+OFZPrMc2qXbDp7FPczG3ffTvksACXqeAsEbbSMf
d6ladDfnQ4RaCz6qD1traVmfD8OiIVJBcKfjUm4Du4th6Th5gnxQvZb7yjV/DbQIV5MVUjBsuu4Y
gkEhh4zgkkU6FfVcM7Qo4HQddvSVEYbIBfzruExp8+jes4+qr+1VaGfzp7ToZXflXZbq9DiPiEfi
PLt3Fs1LVeZwthxVbeyUYmaxPJw7gerjX4fzc0blrimqu/sqL6JdrNpbvbyh5faDh04xAH3BOsno
55SZwghmwopwJW++IIcrZOtEu7LHiF1ng41Yh7NpBtLTvqRGTfyMxBXqEL1MLTxbtVm9r0IEDnTM
Ivq9/jQcW74O69EAserFMbU5RYJT0NXvZsr6V9RI36JFrzMpeccGhAqKMLc52PhL32EmNqOh2pwP
lcPeCL1UfBoMGyVs2eptWvXP56fOhzDUvJjPBlhJdTcL+mYXWd8bx/Oh8r4kJfh1RofpIrTe0GMu
ap1Lx+amqoUmcmzG2B9VMxwx4uTYVAH8a2ZClRHVDLU6NWWzMCbLFe6KN895ZadLzTii2zYtMiND
8DGqGEdRqWBhGKgn4Ekmh47yC7sYegJVsbKLOaHRfhoXnUXozoCOBhIrmSWffSfJt0GRcKuioelY
vh8oNUFxnkJni/TlEVGiwupL6La+7XMZ49JNr7I+j3e1H67h3Xh706cEz3dj7yZYBIxMj2iK2Xgg
MQCVmupuIqw8u8yE0YArgXVmNNN4KIK33uolmCMP/T9lml2/KAQVpKGjFhSvZQ3TgXSAOzQwUDkJ
n0Bg5OiNU77w75dQxd48st0gysfu9Saq0e51E/aWyLaOCIAW0QGsBlFiDjPrrdcDs7F8yPJOe0rr
Ml6bVffcxN07VibjqPu9nj15CDwNcsQdTv1IKwDA8kNYTcOJ7m41WNXWGIunOp/BL1dI/NuOfQd8
+rWVexs7hLHjZNWrGiO1NenjubVN9yOMAKsaikIul4i72N+hP2fEk3XxXHRodnSazYch/Cxxhx3r
5ZD59wwc0/9i7zy262iuM/pErdVdnae4OQAXAIlATGoxgB2qQ3UOT+9dkGzLIy/PPRDEP1ACcVPV
Od+390kRhyS2XHebrzdKPjBJL5ScmRv4w+tcPnWwprelrTg9elAcy+o7SsWGLh3Qor7GdKUiDT9p
nn3ASzBTXV3crI5MW8355hQnL2a5eJ5VdQl6rkkJgJWFjJ1CNa3E+JnXNkerJN9HAtOqM6Us2OL3
NOQy7DjOHhPGK8EQFpKThoAlqXjgVPunBpx0HjPaPEBUgvV60O54ThtLMFZW3yeWB1HjvlSiOK9L
ZB36oXmoh4bdWCQ/l/Cbl1Qf1FGanYZUaZ7mS1GdC9xqh4D4J7HgYNcUyXo2I39u0SGQsqTjKdxi
FQxWvkvK0Hno9TwfKCaOHd2gISV1Q0FRiKDbJ514lZnVHnmfeA7d185pIcsVqKDimgo6T4hnovb8
u1xKV0HXn29mp3Ed7HqUuYwMq1PcQkfickiA0A63azP4Dw4LKo9yKDsCm8ukmadjcvOVf8w0tefB
H4y8ivR9vApK0HSWwrY/echrL5X7XMzejO3Lvi9T94cHBC0f9xDwP4MF7Exk4UPp8mDbwqiOncq/
D5h+sVLDWNyDm1fI0O40v8Nd+hBNrZXu3AzjhVQrZ/QW90ptdztXOHofEZq5k0pA6FjiX3Ne7zNL
yScyCsOdTWdxy4DkpsMERLw6NdSf9nlQ7PwVqLVKm+rYCWwDTKF6vRzzEraDE0tYHiS666x5Ew5T
Ez/GzuBCSm0zji/p2DIzAXbkJtwHrdkCsGXlyMAKhEvKCoxn4ZhyE99FTHDuqnRwjrVcsYTD21YN
hEWuZJ3LAd/VHTsRCy+gvxYH2WewV2Ju0EVMKigeKOSuAOHrBfpeVkOkrCzrKWDFygAxeKhLcRaa
fDf8TCv4LWXCf9NK2HTC2xL0YvjRkzcIx2w5hmzKB4VQrPBFtwkB6QyEiqDAVD8ym5PZ9Ez5CNJ7
zT00jeTjFIjmW6CLe491RF8USL3geRMdhubGW9meS9BtFkH5UsFhFeotYKR+p4JpvMuEz+KpbR/X
Gk9BTe5ihc5RKTqGOt9OIeS+dSaTaLfFwRp0fRnGD7/3X7MCBnbiKaaHGU9Lx1PW1u4dClFMiOoE
6mzGYLLuefg17hY2r8GArJpDoU1ntWEGf204sb0V9c1PnyUd6duURD/QAbVbJnDDjh62gpXOivG9
iHW/8SoLSUDnegexRBAco/A9FzGExwEeSFoGzuPCCvqxTKeDV8v3NCsjrlrT92bK862Lwrxg31kv
GQiOiIZAzImMM82wXWoKZIXDkKsLq+CUa0qa3V9L9R6LpOQObcGhj3x6+IO7q6qy4Wrp1T/rzoW7
1lNjyMh6Hucat6evJDyEolOb0uIIPEjCZUnSX8OYrbT+7olSHJH6IpVp7iPBDybLmxgq6imaHDBy
MfU6m43twjBlipbXCOprNA+gfgYTSul4nvrrdgx0eGFtcKYH/KeL4Kl2a/Xu+cwcNYGWwKvv+4JG
b2V1FdyiCNqUcpddHKbBT6KyDYSqNTnWmJoqQcukVQ0I5Xq56lAqUjZcSYecaZTPF0u35T1op6Yf
3uu2/BXFETBIzu5594cH/Vvtjk+gC+DbM3kxYKeiQE1PB4S+fow1UTsv3dc5L8lhJTrbeWGsx5Dv
12pIUY5KCUq4+6aRmyDxnsKV7Qnj+mNZ2c5GkWq5U3N8S2QFXcXdjcOcc2GIQOCift1EbvUJSMRp
kuBpnaNgO1Ti3oqm+yhQ7b7u22jTp/FeyIH+eMRZSr1jKGBAk/8MeignbNdPo0VOim95qwIvpczY
PTq1BKgyJT511WGCI2wPB2lBnpEN+R2Bo69lCxEWg9qKtn7rF/bQyFiSKnhgSNhiZxLM/YcGzeb8
ipzjvdKStRvugbiH3BFY4T5cUevF86uuwC7OYMxdtJ5Zam2qnKosJpFN2J5ApoMacStNhr7cuh1h
LAOuuJvMYo+DPnPPnojwgs0Or57NWqZ/YL96THiU91VUVHtFRTJpjJ8IVKDvdxd3LV6bBgmw6+1k
AhDFdhKG+2N29dioMoAV1YVuxSaNo896+Dl14oXPmwPavWAb+MNfLUYGazPP14wSQreuQDFX6y+r
vWmflLTOJ8wsVhDfx3VysdTTyjH7ueM4VrttsK2y9dkR2XPeliwA7KTfpv7vtfpBtbKklcgxaBSg
5DiYJr5+TpnZW4X9UkrSMiRtT7YoqDvo/K2xwT8GIzmUJFpPVQ6qY2FknvZlux+oZ94BPVnShMfW
WS987usnqR4cRoIJJfNAu78mh4gMuo1DSbbnoP3sXlKSYQURPIrem3bTxBbQaYhqpZyf7HXKsAue
ZvaShDVi5jw4nrELKVaRGqEZGfSBFTJCr3Ci7pNmJ6HgBS5FgxMXshgVE8a6WTLC5oiJDBlL4Gxz
kEyi/KUp6ifXn6ZT6zxOivN4y5/ZZyFj0r6QmCBEBbV/sQAYrA0G3sTcqnyUQYwtWfZlULFwK7N2
Asrsrlt3zZ2dTrv3sE5uMzwWiayoKTnE0MB5bufSw5jGe2FP2wZNavzhuVrcd3TKVgi5wJ9WGKq3
am5eRZkkd9AWWOcmPu/kjAb4xPwcrCPlCbXVlYxBbxJsYVW7iW1v5mZnPafSbvdzs0QHK27L/RoW
etO23nfVmB8p74UB+7xOahi+M8u7qotRO8GftKrgVlsuw2js3duhax+igRjQPJDVFZn4mVSIGV1H
3Cp2zoRJHJxs/gs2u3u7jX7LZHpCGUl2o+BdwitEsVPqd07Jkv2l/8P3gNbYaak4WEHhdCDrV5x3
7RYS50r3q4C05yabRpPKKbyg3nM3g3PjjQ+8ObLWZpDpwELL+oeiYodkLXpjzX+HJfsxZUAKE+G8
xi0zkKU7D+n0W7O0PYGGhTrAtn/y5Z1i6bHr86y+yMkcShyPnATciaFLr3EZ/65hPrIgxPxQ1Mm2
Hk7DhHOL/RBVNt7+aGFewiE/OUzFi275blmcOSiI0lA9uQQz6AUH7aEt6t++9FlWB8ujFdjoeW1/
53QwE1LfQEXX4BDMq7G0z+BQRbbVknFzO2QeGFiK5FmenVwBRpToJgnm2CGJ5rPdiRRH+LCkwuP6
KkNupw59TzBxnGeQJnH7ZAXJS+Uyks9jCsVKPetKf7oBUCbuIsA/xM7ee+HyMRKgvuvykBf99FEM
0besZbRvKbzytOBQP8CorWO5sYKPkBO8PREQr+aQKrS03otuPXYeF4cirIiQNt/4H+bYlPMG1kXq
3WZ/gX+HzsFMY8aOOOT1tUr3fT8Hl7pnJD3hEk8gdCyW2PEyJlHHe5WdXAMVhrtKkvzpRPIwcJfb
5JMemD7XrKvojuV5wB4F0E9NHg2CBQX+kcsl8QVgdMlE7pITth/rEYRZlG+Js2ZEI/R3m0jtPigF
UawcalU6cAaU64P5T4kUKmNrMROYTCut9r3/gwkiT9c5Q4AAGWzgQLIM6ym103dCd3y+WvUFfkKE
yAHdNwKwbq4VJwZeDhwLBuiaGdzrMuTlb36QUBXeouuIy3xrhyyo3IIbuJCUohREXL9j483o8c6K
BbN8tkWSsTEteY2HCxKMLuK/yLK+aZAnafFpMQtoZj+/o0BG6dzzH307RgU19mCh/RU+QWnjm+9e
8zo8RL58iV0yyHMMGpVD5MZtJRqqWj5ZOEfII5De41pEErPAgRD9kVZmb9bnGCPwkDtnudQcN6Yq
2Ng5PDkWnvIuMyIk0j8xgEFbEMrsGDzy4fg7QxC2JRwd3nkhcr5OCe7yfE4k8zwfZcDPTU40chQE
DNlJuTEdUeZuDTdyTQBjbgKfzYhrSHxuyP41TQ6yi3fahY8XB5qFAn9gYtHP0rwik7GDf6vzSyqp
Iy8yZXwi+EDKX3XivRajQ4skbq56sn5PE55Y2X9k6QpxlghgP963vofq+p73kJFatE9m5M7Oyu9L
ctNk+OaSlakcY/616SgG+dDOpMwtHBAqcj+McXHcr2qZ/nK0SK3m2c9hZkY+wR1qT2iv6Dg3Ctlw
Z5HDiS/ttO4Xlx8gp/yX2aF25a1G69MykeF1lQc8dm2CfqHnTXTFF0zUjKhSw4InqiFqT/Iv56oR
w+Hy3PQyORZKYu0gh9hY7Xlou2MX11dholVgiOZj7KwvbjN/gyV06yMyammQfmrclgHlGraF/rNf
NK9e6j3l0A/84bX2vVtnk2IgrTBzpgjn4uKF6lvv8moZOfWTWniGSA3WqN5VpQTklMBzQw5O2RSp
DB8Mhfwhud1YQ8aoar74lQUYBGZKO3FrsSveacvTUA/H2OpvtnmtufVn01ZvdchdYp25cY397xUp
DllRSK3cyh/7odPspvvvLTg26XyzAg/IaG397frlPkoi1uzW4G149szboiz55G3n3/g+j+FKcnN0
WA621k+sTD0UWDbzonR/cWDbTGYXN3TJO/b60zJkIZfowSYJmj12YI7y4K8Y1UNYw73VTvIzdeNH
yY0zq/WN+ulfFrLfavNntqb+JQCIWw68kUds1ZzQAS/OI8WmzSM7VtTnporuRQxmLp2AQOD88uZT
wU/xQdv3c5KJk5vrk+KYuqnaSO5bJJb70MaCxz14T+Bo2s8tgzPm+9xACiOvWrBYdUZnVRix1cJJ
0oiufNCJIkN9lRoJVmJsWNwVjByLUd+rJUlHUV8EkUcPtKUjvglKuM40VSigdXqf2Mq+JZXGyozy
S3r11jdSrois24ylKzS6rsiIu2aj8JIDMq8CqxdIEepkRvRFkPRcG/VXJpCAzXZ3kVB+7jhiM8Jc
p9+0WcHkDWoX1TAS9cTdPCijlhFBzunV5k73MHnNq9o7RkIGwkns7cx7jYygzBohFMwk2xsFA8fF
YlYYndnC0+guG1GcOUZ2Fo0kNDP0Z/Gq3roclbjVPTeycOEQpcW32T7zRoSb3EjUzPTpCH/lo+7L
l7hlwZ8u9R+Ps+7GeiqC9N7ROT/pCnV92o/zNUrbP32axBsv85xDvRBDpKsW3ksO+Zy1sA2W8XyS
eeE9eCtPhCZawMx46yUGOI5wKL/HCIvEA4qIWPgM4R2Uve6NfCBXDKOZIywXHgi0QTd1k4nAETq6
9lgYOV1mNHWrA37MiOsiWHD25N0LorsYn/66EC62cV8hylwYVPYcLflzs93uyAkORo4njSYvXj0B
sOW7sAe5XWlL0DnPwMqM+eNioQJCxv59SikK10bBx3Qc6zpSPt7jorum4vfpCUFBJTFVBggoZ6Pz
K/H6xUbwl0HcTjH+aaP+45TM29didIBh+ysr5z+ascw5JKMe6uKxqMDGjuuo91raaAWDYNrJPPzV
opDswki+VpH7ECbDr5nZz6WpweizF+v280ROpjPgOzFimZJufhe1HWJDzkgBLcgzk/ifuQIDPAqW
4FwcV0SL5We++MVO4iq+ExE3Ao929cbSxRMiPu/eFBg9xtd7lTuEjXj29nOhn6eWF/eMIZL68vRg
W+mrrKzsHOn5Z08W9dpWII2jRCMzNHrH0HgejfAxnZbTMpthJSpIm2V+D7rGFul0V7Sc4tx89O+W
xb3RnqoOFWg3XrXhfBzIQt+VaUzaCIFjnnvL81LfrBFRX27r4Smr7J3dQrgK+mbr26e08vxT1f5t
E2u68uD9mRpUlznOS4MmYmdnXUN7zAigvbvsRNjBc8QPrWa9J5nxMgm3vsX6oXLF1uPiDGP6YNMC
p4Wgxt1Us2qK0k6f57HlFXproqI/y4KILovTK6PZbu8akSfpmz/hsDwnS/6sl/S+x/hp8+lBjeZd
WbN/aCYe0ZA7aPylCc0+G6MN1WJ44boszzL6OwILLYxg1NdZwwG4IaBC1zqxhnq3GCGptQ7klZNH
RkfTgbdCyE8oNyqjMfXX6Ls0YlNhFKcdrtMM52nPHQmgFx/x2H9fpwwxas1L0om7n5VyI3QbCCgz
o1HN7BjIFWF/I1iVKMvuip6PPyNfTSQ3Dlt5T6sRs3Krg9fhCw/WRvam2RLsk+UtWdWlTxiirjr8
MTjuc0fYOI1JX7pGATsNcOE4QQxGDpsYTSxt+afctfEZZZhZnHA8iohk+Dhdw545ZgGab6OjySPR
TVNcqXTXCmBaoZMalga4Q3S1ERiATWYUtoWR2UJyOtbYbXXfIH4qpodJrLwmmwf/bHmUhXPZIDQw
glyBKVffK9YSzx05xzhkBB6Y22Sq5i0pYY8kSEigJu0+PYvvk/z7vh5zuNG2d9+SACMNuv4usfYq
GCBHV9aXKm7evclIECTzlZIorKV83hO79OhhAfaNDpjz3UrmAkVwaGTBudEGp6STIqxXCSn6EEcQ
kZK/skYdE7KzcwZvYV6nHiQyYi5X6QHH5j4M4p+zxgArdC0YJQ4AjnEZh+1nMY1QUTMSYbYgaOpa
HuEq+diWrne1m+pZKS54yliSeendIrTJCbjvsaOVuFjRW1OOP+t0Sq+KbfeWhL3Ps0ntjVd4ND7m
xZiZrd6mId/WN8W1edd08hClgb11aXWPbr/QaKaTMwJS5sGbv4f+h0ICnRkbNOu34ewYQzQfJcIY
o0PjjnZtLNJJyVraNWJpY5jujWu6QDo9IJ/WSKhjY6NmsFhsR82bQMl4Jh/M3H6lkVR0hFqUZF0f
zJXa/sDjWb+lo8fv7oZda48EegayLcjPp0vfg4ZvDYZyCvikRzwtVX0tnanbrlndgQJsHBJc0/Ok
sOOq732h1h21fvICGCUIJ8773k7JVzqWeELiCteGWFhB3GXOWrFtvkJWS30QwmZzY2e/OTZQsTQ6
cEFyWRlBeGZU4ZmRhmujD8/xiIPo5HBv1OLTSguCtRgZOSo3Cdp6zNzWM3LukJ8LcvLQaMojIywv
IMG1xdNaesFtzVCaE6d69nGcQwZAdm4KSjPu3tGI0L1QQJLkoD4bSbo0unTV39rhrzQS9VWgU+/g
JlSuBKNB6AFjXLUZxMDT7akOocCNS3PsJWO5KXG722A7v8plKXaZsm7dMA4bTvxXy+HjeTSad1S1
x4Dii+0hgCecvnGMEh54wq3CEd+K8EpDjfE27vj05xTSjrN5NWmvcXcJVtCw9o4Jbt/N4EzeAdm7
CZ1aHP6Nnt5JMU0ZYX1v1PWekdhH5PeGt5zoVdUOHJGJdhWt+yP26+qPG5Rk9Xa4s+p7UmRAzd3h
EGJWPbQWby+6RS9ROlttzel+9UMuRZKjNwlCflIo3Hi7KEnQbKzVDrZjHTGRzoD3T9MzpWmSEUge
Ep825NKRk8jc5Fe40ADrR3CROl/vldUxhl/gPmXLePWDJN3nc3kdTPw84uLAemMmnk5MqtDDeHHU
ehgGX12H+b0FsnSyORttcLDvZqS6V1XC6S+JkhNmHdD4eFF/ASeaciUNeaQW64ORsXeeyvUpmBSh
9Wn9xWkD2n37sxhI9/WT2QpVkMLtLDH3brR5s3dQXs6H3+KUT64539AygunWZjs95eEDFnvQ4Hzg
5cA1b7MEaAE99oDHRMBmY7f2OzewtrAF25ZLi5EY1w/HIN1i2G4hjLfJwN74v+/2uiqes259pOUz
3gaLIYUX8nDmzfqLdeU9cIr8cw3tE3c8PsyS3ZLyp+CA0z0vS3q1NQ12SLe/8o4QwBChbwIx8+B7
A599lI24Mjq7XLk4K0R2z6cGBoC1vyG34OFzeEmr5r7N+P8UvFd0drRlSOCTXR+Qm6WMTsLMcncF
bd/jKPWRrTtLY8FUu5plyZwHpp9T/Yjz6ubXJaYVgpV5j/pwdtS30D6v2Vxcv75YVl5efZM5Zmq8
TTXPhY4MB4dY2EO+QgEVMyGgZDqc25rLfAZQgs1RVF9WYJaioLMW6uAjq0N2t+nqPsZ2w7sme0VS
A2wiusa+9LP/ntApj4vUQMSSW+Xn5VtZ8Fj3LN+rAHgnaW5yJGbT6bCvErS3XgCaucutZUUIP5ID
1xIjAqsZ4PO/XEOUDfARZ813d1hA++vY2jKpox11tjqGXpEvDo0fIHvAZb/JJgtkzhjeuaGCP4TE
1p0RCfn1fAtozB0UHqiV/PCu4RjIIe5zrlb2lswxp4EmshuzPQh0AlI+wNejHWxO6cIBBdMrHZLp
Qi5lPcQIXRIx5g+JFT0Tw2dqvY4Wx+SYwV3vMfwKetI98zjtcYh1ArRXpxXqwECc4k42D19faOLu
sszfjb6LYJM2DkP/1D6AUeFKTAWZXFje4opmbL+MmCYlU5wmJeddRfJhsDv3cab6gbtoOiuXkas7
Is+pZI+3OcRU6bvx1UWbs1ZVS2ETsvAcnOuAs9PcswFZkmNUVWLvkCdYkvWCx/c1aXz/KtIsObBp
h+RgFz8j32vI1WvAXxBGt3IBriqm/K1msbkUGDybUVznmTemWjcn6zWnFQdWvzQFx2Y6ZkAY74SL
w1yvY3oonJnNGy6sZObknUxjxBqapK6Lu5uWnXtNBhV+i8v1N2qbQXiv2uVYq3HlVJq6KNWza95H
5yHg8QE8RT+aPi1Y0seEO0IrIjqCLlYAuNnW0Z/1X1dlfwAQRPvGDgDPhq2387MlZILi8RJYa9zz
PJtq4f8qypigTZkzxSR+ZluURluiKFUSniI6KFWWMV1COzCUa/IN5DNy7hIticc7Y/HSkAV/IPwl
chybfgIz1uVGV0X4ujgPOLzxs4Y1sFDwzcTKdxoVHKziedOV+VELHvSO2wL9aBZqWctvGZJoL+Zg
36/J48CCjPEdlbBD1xAPhOVyx6fYAyBkAuVDd0lWsZcMC+8GuDvblsLIne4Nigt8rBuJAx2xYg/b
g+/UY/pWLifWgCyrOR5YbHb3bf2cZHLdx1nmHe0KQYS1VD+C6LvrsBqyR3WtC599TcV0g7l6nJ98
tyo/ykJw22YGFPdU/eNKnvqcbYwTE3BopYAu2rbPYWRzV+pOTFtM12/iZyb881THjOJZR3BHRjFL
j/lGgTfG1vZUdxU3pTkFZMCrNfZcJtxTN7IF5dIbkPcDGbwGDsqp3F62TtH/CFRkQRbi/DBk1q3x
4edKn/fdtWRsZkfBrvZ0+n0MJpSBpNJBNGQ715WkMOsRuZGPiKRc40s5GNIQI+9Z59mBmsWfeOFu
X8TVcZwoY1Reeyastpzpib0qJy/2XOAX4IF8+fqVZ7BofZDSv1jtscPowsLUmbutMuCYry9faQyi
CSNUN3tmCZ2SMWrdnCaCIKV05sbBwierObCm3KdIh1XQ2RFMN+yF+Edf//zrSzc3yb63ohe+dVa+
OY/oOZ4rRp8OZQTzV19/K2Ec3YzxdMxNtC1DupEWYb33ipUlFe8ZDOJVv+fUiQMYpZOVQmUyX8gU
EgDJfZt7mMuNzwBZmHAP//zyWhi8VmTSZ6jYv4ft0O/zMVj/+bfAYE6b/89SVzCVlv8tS01uOfy3
4O72Z//zX+zUh58lWFUyh/8DjOr88zf8JxjV/gfE0dBgT6nh/FeKOg7+EcA1JcQcEgMRRKz/K0Xt
uf/wbV49oedGMUFuD5Tqv1LUnv0PNwhjP7KDL1zq/y1F7YSGyvrvOWqYqK7vuYFwvdjmluFCgf33
HPVS9v1YhVl0Zkb3BsmcwRuHLnbfm6GJKZfL/DUSC7pHq7t22dpdUu0zsl3ETyt3qcA0C6dGXd8n
+TpedfSRAjk+uaQsVPZCApixWvGXUnh2XJb4zxx+9K3lXLwCPekyWsdQZeK7S1GPMqp70XZ7zUYQ
2MP0IlsCVGVFHmKYCkZxtvu0hAiGO+imejK1EyrRQWVNh4CNLo3a6Junida0fehuFa7YpI2uSUtY
i3HSiX5asncHC5S29Ai+wme1mMCS8gizU6XCju1x8JbGuX2rSbrAryh2mhXdg08FMw+o00ntuU9N
FXyGAfGGLh0/Mx92wdr6V5A1NDIiiNrzykm7gFnjypKwELfai+ctx2Hq2bi61kM2gIM2dxd/kgdZ
OfOLQnyiXUaU3lD+Iul+qbvsmDDJe5plZZ+coedjomhYY6p1K4FLHFj5nx1ADPtkRAvZ+nwyNlx+
C8sUg/Rt4qKWeSyi4pk2Ijs3dyF62+pw3cLEE3e1XtZLq9yjV5yWnukzn5qH2Yc/C0mcShKaRJ1t
o3T5FViFuC5DzJVroozoorz0xgG0SgBGp60+vLZ7WUQ2mJjGAZ0FRiLp/2kqtuJdEXRnqXNCX4LP
+ZhBOQ0sFYCJeey7VnB04OznrM9kYkGY1Lsc8Oud40f5gXr0xU13QkBoiOcp2jHzQbHmeX9dl6CG
nPoLWaprPlvxFST+PnhVfZVwgJjvi5k63Fqkv7hYjttW2HD4lDj3if/gcSrfV342H7P6E0ExcQ2m
+Hs148qzc2o3JCAIE0OeH/tp61TSPwnhXKaGrGIXJsUud6kbYmLpt6vfufuM5Ns4hn9ogeIM9ACG
24n84wTZdHRVx7aMhQtF2iXb9g5QN22FT35F2WmcGoipie/so2AkipnOx8Lr71WysmKXPnueqQeB
UJ/8MIkJTwa7Bdd0Xcu3erlxHk6egvzo4v2jAcmnGU+wQ+OwDtLRu2+562Vhkg8pVZ5KoZ9Y7bv3
LKTGa+789dq5oMU6yJ1fkbRsLeiNXYU+NPTaS0Dx8sIrbmb+YV9KT1MUj9tq2/fZ2xDgOAbJ4wGd
LwNcYb+tuWsP8Vj+SBZOuUT7mFzhkzmzxBZx6D/YQl5biwBekjWSZ93yw43IsxU9n0jgKW9T6YW8
tGFrEDrPUxtPE0AohjJV4VX3pVMyIAqC6Uj3dh9oj2zaUikIJnhN6fJtYoX6uodhdfT7Zj+Hxa8q
GL1DMVBJzKYiIfyp3nsOWTIcYbb7SOE+MrhS+455WozJpJ1443KWJSALA64tyi6U0KGzS541efXh
rH52nHKwuynN21IQyrDr7qkQ619P2ttIlZckg5YUUwvJfPszCpJTUFsMxKSWHM2b45yXv/m+Izxv
4UnXGQLQpkNKWbnUymtuchQJ62mZSUx06aHPfjA/x4LSWTsKzjyAa7Sb7fSl5E2bS0dPIwsuA0NX
TRetw/z03NYI/1ZJkssPZvVgPSdNj7++yk6CiLLXTSMlzOA3NxGOOE5OzpCj6t4fNDN1NQj2HUS1
+oJrbZA/th3LC5jCmpk6vYYed7Oxnk2BFWEwvRGU6JlHYltmIGVvBqm4tVjpPm5W5ArlO+F7aDUB
9Uo63lxCaQ14DfsEwfygqNd1Zy1//CRguqQkoeAk2ZfegiQtaD8okLNlmPlTNj2d/m4N38pPooTF
QVXtemqJVymbDTxHsWucweQZMnAHc3y1ZageFDMCqE090c2RHAoKXZJoEcyaicVnW8cnyuc45oSv
94P1uWIg2Gcz6KN6ttEFT58qJCG7zFQLOmYzr3zm7nv0CGsbZyYMCjtpWa45A95DUZW/vMB6sWx5
MdNAhyYoIS6B+dUa35p52Fk2oVUnB+nTOoQyYgxzRZdwhRqfoT6wqp/ddud6vtqNQwPGKeVqTJT4
2yLtbh/ViOjCzhY3tSnGV5bf8jxAHuPKCkFhWgJk4tpZWPB75YMdQmJyhfZ3XgfWLyGKxNF6fZSq
7Xfx0Fwd2fH08ZG7rXm4PCqnrHmyg4bJMP31tSm6JmF8jjzqwqoF+z9r4vkiJrUUNpaz8eJGHGi9
HD2Ww3U2kAhiE2fHcMqbDkU2CePWkAN6OJjrNhjRYbgBd7SRxMiW0dMlkxOfCdGs97FVvEQL0V9r
bF5sm8FNlHTpLsQsAhZmHrf033mGC5gJ/crPjYaTuvPHungAB8ObLxWVKWjvs0FfS1KWF5fi9iYR
3TXoeJn4c53fpqLHYu0+rDoGUGyBzEkzpKBZiVbGjGpgvgZWD58gpv7KJzvtiKk6eJorEqcWax85
Ewu6KeATee03QZ0+AX5F0+oRrLSa5hL25TFuuPzPEAx3EYCFgzMgTi2YOMYVUVXWSf3JT/kAzkrk
l7Fn0stcflIR3Q/aE8f2G8tDi4i2i9ozS77L0PSS67U5BFKPmymd62M74DBMGVeDLrv6sqGrkef+
vUdpgod+3zCAvEKSJk84+qdB1f6Oihqbba8qb13GMSBW/tYiv5sU1rcog2Rg9xGjOAJOd8GwFteh
Ww6oV5KtXzDQb+YG4bqBKH6xoKOiyIdvPW7YMNECyFDoACct2hYC0AJZSwfdVqY9nXJPNyQooj+i
B6GLRyYh037++rtfv/K6hVIsezmW8qS/u/HbjCv6HA0LoWlATDzLYNBrEYiNnzIJLU25imDjB7tI
5mVE5e5c7YLE1cXRZnfrm7vc15fVNO99L/6pyqmDNzP+tlbSI8xSk/rMKo1Hu2CV7BljWumvw5Fp
PCN/h61jmnB1y2LW+QNFjVxE+tB3EXOVxutdcuQhnwPKBxVPapoSrLXsHJBqPWfwu0RhCf76JrnT
tbwc4XjXMvOou8CWnA0Oze1eWjY60hQoEqt9kQqm1xcs9QubyjYNusmCqMtAVBMdXQUjqj1xpH8n
W4M8/xfj+usffH0pPY5cOouPjLlZ2JovVEj+9atFuNYJX3U7ygyzNLnAmsq2tPNLI6UiG5zjOzQd
pUrlZHMDwA8+Vaye8+ve8fTj17c7hWz5Ulo1X3zTL8Lq1xd3Ygh1999/zVw6RMkavH2BYr/gsWzy
yR5K87JntcEgkrsMn63teGJ/0h6+UNPeF2nz65cdSV3IjPAHvp5vtvPmjE6D4ZOUKhYwC0aQ+WXh
E7hp1ibafj2spIcq4LNDgjz+6+vX33C8+nGFxw9Ldv6RNHSbeH6iyTO/+u8vX9jhVvCD8exyGwjq
4wRFF/Ys3N/J01PRN1++/rJd1Od/sHdmS44iXZd9ItoAd3C41TzGnDHdYBGZEczzzNP/C/Lriuq/
26yt79usjBIKpYQAgfs5e69N9bjc/jwVFxUaQrdlnDWjVpd9QUWD3bLsq9q0LpYJms58yqiongKr
kpBSCft0IHZwlzKD87Ko50e18122aHqgcI3cz2SBTY05Sp6VHY1jZIoMdg7YYDDf/bNwZ5C2PhcJ
Ynf6lWqFdiqCAFtcP59zIb/PEnnkgspeFk6nqi3FtS8I0z2itL4E2lKrg8a44+TNvtBl4fw8AtIN
wHwy0W9pzVuDnOG0LBS4DWMLGmLHwJFrX1vTbkZeix+db2qH7Q0FJX8/yInGKOlVD67qx93yx27+
sSOlCtZNidpJ+hPRn20CDk6fXXzLdcKeLxHV/GnLI2MEwkgdm/Wu8Z9Dp/d3y0FZjsVyoLpYAGbO
1GO9VGi8iEtOabs7FRr2fjky/+38rWfFW1HPMXKz7WZ5CUxnVCzu0WxL5CR/uchcNYi5H0EGVgwI
nGWHcB//9/5yh6LDT4C4/ch04u8uWL7l8n0X2PvPN+eyne2cKjimY7cpugq2ji7+5IlDJ3fIiD1v
jHuDGbGSTrqxTEBxhXCBZk7yrfYRElCD3zYNrJox/6VliC4jJ4NDP1FEg5v5pXNUHNRuQ9KPr2An
ucA6PlmrGfrHGA/vphqJHP9ZDG4FINUIzziIVy7qha09QQcis1dX+bA2QwvuFupZ8uVhFNyYPs1g
e1Y0I/wr4Yr7ERAfzbSPspYPeZM/ohbijkkMqaQeqWIG7wbK5MnNrkMHtin7jaLrWfcNxHgaMKa+
D19S/RmXF2Qqp3j1u+zVVJ69jgQ/ASONbqogSw65HO4RNFt5Ge3wVl9Cvyc9U6eFbXfiBbumR1ON
r8hoZ9cqsI/6RBKfn7QAqkeGPqp7igqzOAOJvTaidw5+ElAJhkUyD1R1GcPUi0N1NHTur77eHFsH
QYkBGtGAu+WmzlOEZpIIv/DsfGrUCbZjmh7G1ukfrBZA1ujgh5XymlS/B/PemR6KhMhTbzaqlml8
CazhkwkJZFtNu9Fa/MOmpDLs0833HFKbIE2iNfbowPmVxhGrHoHR0Oi8G534jzeG0wpBCBfQxP+o
WwYrUP+HuRx4QSDprAe0D1ZUPDjVEb3EvjTRFAG1ytldzV2sMPwCfJiQKiPb6dNrmyMlnaLuqg/P
nlJzeL19BfCM0qniJ2EQGolBKWDMDH6q+EUZlcw0PK96xLjKicPj1CCQQhgl44/a6p5q23nv2AkT
nW/y5wF/uLb1WCXxyUn1hzJpkOeOYltU0+/YZE7dRW62ivr6XgLBiGwb/lziQnBKyB0eAPZ35q8R
TD+2M/IgUuurqkS1aUV5bM1AoUJv79KC7Id8N8nh3LhEZaTJdx02GboYN9ggPInNwbqUUbKtLVhs
bSDXBjEw2win/6rQ64e00MhhPkAm9GmNh5+TGT9EoCXXQ2xfk1HSWI2zC6liB5FRJk7HMxqcXdxh
R+vk8Juq+01A6ONUqcfYcN9cu6Xnxu9oykGz6GIWOZYEyhbpPtOBx8aopBiT7isbk1GePrCVEKYh
AfkGUZdzkxL0X7IbRDZtRgINqZTMSdXM3FU4bTQOg9/TPpIMHOOtfjA6lK6iA1gcwuoXsqNjJvGi
Egh0Fw71KybRk7I8gIJ1/Vr5gbfq6/jYmPZs/XTIHiB9ZtUMcXc2wzLcZ5P2VmU0wz0D0o52bJn0
qLxWO8+xmdyW3YdutnNEULu1THxt9AaDjd1iBlNJc0fPEe2xhkYSIVngM1bWkvAM5fypdrJu7SCk
3ARRuomA6KGU7io+XlGkpixXpV1/but63JAkdxgtJBK1bKh1I9HeI09ALp19J6UFgcYuXh0JBKtA
iZEbxldDwDuxAN1NwRCLCj6hOBT/k3VbuAoZc7npZTCC0HkYQXSd27Qjwo84mnigRoQs7KDHNiRl
pZ2ivtQuuulfMHvjj+r16K6Ahrx2gZjUlnpwAyh1eWd2G0UinEwGtSP/7JuRhb8VbVeu+Y0q0zdO
Q/pMUOA98+LpAs/wkrspI2u7/RYtkgwXAxhv+TFYFTjISqdFRfdpmvDfKdPAr6utBiRinOV/ZFKp
7RRNw9bx+00cF2ugZKtQOFcLiS1tZH7Ik22i6C5XbsR7FzoOJOVlv8JwvKszqrFpTKgnrU3jxAD2
mbsGieMgbbuRNBDAAEdN9Ze81R8IW/3ESJFdkean60lp9k2TWLeQoyG/afQgwxR5SNMdaLX7xzSg
LNAgCfYQmkVRMmyZhmBR0BDmA/pM1qllkPNYvNZUrC9c1jbhwNG0/Oqbsse4q4ZiI2RckBjjPZZc
g8jtKL+DpF83xMSt0rT6CqiirMr+24nGfKNlF0dPmq0vk3sUY/Em7mxEual+aar2VpbJH24xl5oL
2S5leG+HzWvbOV/c0jvayCi9XCzqBsr9KPoDhmjcoosBCtBzb4TlYbZSrCEL1lSvdhHOC74xZRBL
1vZWi2nKKSRGWNUIKu80H2Q3vBz3zuhaIrM0rjKMaoHX6b3JZRDVdDlpn6qtrE0xosXS0cyYVfhQ
xVZ6Y2cIz+3UJoaxpa3FJxmJukuYWK8bB8Gjhuhr08lt1V5zb1hjnnmvBkUwSNf2+zy1Dvr0BcMk
APcEZylH/ieMxloDMV2hugf+RP183RPXV+bBW45Iaw030EV5FXQ9SYZTPd57lmdj/gunrRh8Hcvk
4KykuJUtPLquVHxhM8W8bJBDZdoI7wDd9k4cHUrrIJBCXzTb+Qxc66oxC9vYkvz4TD5lMYyDLII3
G+Zc0Py2u/OIvW2r4tCHQEvNdLgZ/U5eBWd1OPX7KerHixS9xe3LbHcBqWFJha8vOYdcJbDFkDBv
JKSJAvJ6odWeNpDRKXjThm2x6hgPPqd+YuxEonaW6n/HIn7K22udORaM9Jqmdxu46641SQNyQSmk
ExU4Gzif0+xJBQzvxm4P4VE/USYDVw8Zb47RcDdhZd+HoXkXIN/eJPIlpr69gqmLlX1eqM5el3Hm
HYwMgysXth7LMFAN1aCpjygOFTAVcNhY4T6qPGSWGIQS/zsdvAI/lNT3Cn3tqm7t+WI4HDSRXLnN
reOgBQ3iWjaCzewx6j7D5uyZpbVtGBJBk/estSfEr6ohcKUggrdR8YeLqgClY1gdxqR7m4zhk3HT
FmHUOyrPVQ+X996LcpwUjFuq8F4kbE+t+j9DII9UKi9a6shtqiYkv/LDskCQNRnET986TjrTq7BJ
vlqpHmBhdqumbjaWiD4LU37CcOa+2oDwGyRTzZazjvSyqxl2EQyTGWHYoirimHAZjmm1K5/Ru9ba
HM5AYiLKMaYAoqNk+iDKEsR1mW6tVGwbwz16Nl4IMwHGO+EqOuR9+ow+Mt+2qi4oZoqjLdDA0tM+
jwOqo8CWt0g4kTk4EcbL1LU39ewiQGW3A9FAA7qTeBO6hBEKxt9LYGPB01MQ7Sqod6H1kXUdojL9
d1mQduZyHNMiMMFjG8MWZv5HX8CLiXxGbWuqTghSdLxQyHjghxrjRZU3/UTRAn37U5rAuSctmZ74
jDlpxkRPVoVPktSyvgBQzJmr8JzUc/TVUkdIZ8XOsv6zCIuAy4XFlV7LFGksRrEPjF7MYTvBXzLD
AiAJlzmbw/kWhJBG5g/Khuyengi4lDm7annqZ9H1BOp5yonWGALaU4RSpT50smpPenSNpvTNoZQx
W6Faks4J8lj6xlkDj26dOZO1jkI67jg2oIQ0vt+fWroOp35esAEXEpmz/fK8br9FpgTclto9gBsE
Lk7LQHAaLVw2M22EPNSWhhudkWVV2Y0LKrWA3o85/RTORY4AdVJxKBjO+KjPj7S7ELxnE8iJuSBC
+COT8Dk35meRQNbbTCbWC/gCzN9ntv3giQf0G4zUwuTJ6s1qZ83xP8uiLMiUQTPG17K1gzdPnKOI
KIBgXiyPfp7L9f6u6SVtM2VQlJ9n4L4H8AbCFEiBZf3nyawKNrkF9VqPeg7t1Gyr2C4I2GJyNA1F
wN0dlc+mQt24WqBB8NOb2cNCrGuJVRW9GongLd0tLeLf4Z+GNTMnLi2P5Ly6PJpfUZpOcxAuLJR6
hqI0wZ0joJhbTUtgsWgj56SbBl/RruSaAZt5Sm3TPBXzoy7C40uqHlpdBxNa3COitXq07aqKb5fn
ohn1sjwySOpe6a1NgTNrvwwhhm1mkbO1QJik1xnHuPxcVpanJYLvY8wR+2EvVfqcbfbP4meVAW+9
jQvhz0GT5knLB8F5uzFqvrDe5uLvYnl6bBrvCJmmrScLcbUdxPsiiW4MGbC6cGmWLYZ0MIsuhEFM
LdsI0xVQ1LxYVpeFXTbkjFQPccGdOE04TODol8//10bMm2Mj2k4xj7Idy19GToTQY8gc9LG19Zwn
WVa3bjcW2B2xouMYzEv9JfWZrEwKtlgY4OSJBiZeI9xZfRDeAYeaqAqwrSmQwTSnpK11VLNrr7ng
iCQByIk+4iH5ZAxEFMOIbsrEjW7k4ZdlZb/yhrMkRjMf5BAnp1hv6fTgq5pidteQ5WeG+cwlNJqH
XYh5z6BQsROjPDfMaJohs/Zxx9tVWrD5xkLPfHM/eTJkcOKfKfoC15PHKjR+5Ub3RVwJhasOeaof
aewFCCZ0SjlzO3XyG0JxYOs+ahpek9Kuwv8vGoGc938XjZiGNbPc/qG9/W+iEXIx6vm/ogj/zeD7
z7/7nww+538YujQMR0hloPuwybT9T6iua6AfwcfMyfSPcERYpOnqQtFu49Nduq3/CEcEKhTlIjVx
TUmri8vr/wt+j2b3nJabJ6OfZ3NgMLV2RlBwtx0cRcKVujWD6/4F4AuB1HNnY/6ZdHl4cPsGIJV9
46bcAySiWERqBCVo3bRPh5hGYpgdfTJz11YT6IfKNMVKFnBt5w5VJZqz6063rtfkR1srPhIcwtjd
268B9+QqpznOiBI+SO/3311uMtkZi9tEEU0NMBZkKBKolYjWsPb3IzKoLUl6NyJ6BbbL/dMkaG+g
F6tXKtn3AaP0RnxXJKjtBss/yz5NztZd64/TliLwe1rOvr22VLsxasUGn3nQ/vYDTNSNIx/tbOgY
f0k8rXA8STAnIXUOBEzRPA9tEe9dHWlgDr3pYBu5exvF1HeJQcp2UYBKWPOSm1iz4rvB4sYJirTe
hwPOsinR8Xen/m+tMtyTTBvx1DQiPDSl9xaIKLxxCe6+IaVglhNwd1SDR2dSEUxbdfBu0jA9Snwc
4TarC3NbRRqNZJdGiqt8/RAP+DSrULFxJc03SwQHh84xtrOkuZpxeoU7Xq+tuCPpMKlwyRT71Av7
uySYHh1bodmO4vjR0T+HLj92QdZ9VRAjptp7QzUIGB5x9VozPJwFEfYIzCEl2txdT51hxWyEDq5t
Qh90ZiHk+GQU2bjHmsYb5SVpjJjXc6/zNpHVnbGcDXeT4oAWIhj3+RDnx6mkBDJpycU1aNwCRNoJ
Bx12mFcfmPmY2fLqsQluLHIWz0P4kHoI/j1JxDOxciudN4xSJkyODvmh9wg5G90op6+iuYexiqHd
mdWeOy0geCLnRsyMGMHoUPdNSPMctmozL/Sg/89iaS7+rC5/XV63PPd/Wl3+4JGlhcYGo838TpqN
eCTtuJlU6AHh2v6vn7G8X7H8ZXmIhcPd4Wh++PncZTNk5DTcndoXjETp6WcrfjaFpsk4c/vE5ue5
n9f9fOzy3LIqY0TymHMDqBNs6c8fllU/8pmlLA//tX1/X6lNz5Y9o0F8yr3/euG/Hi4vXD5mwqqs
efhHB5OeaeDk+mVZ1Abi+2RyaMT2o37pMdmtZJe6m25Em265FH4F3ssshX2AHvZnoY0yvpCKyHNa
CSouIcTAnZ8besm00turskehyr9Znm2daSQB1QSy7MuT1dcvlZ7MgzBEYxsR0RHAjxFo5TUc8mwb
uJxKhp5qF4Z72mV5JAKQdcRGMlRjgH5O1HDq3R7JQmT22wZVCUHSYPxITEmRU7uOIy7avKAAY17g
v/mmKDZ1m7wQMyCIxeJPJnW8g6q7i6e0EY2Txa4mEnjXFb28+L4tgSLwqEkIDqvH8YHWwax6XXkM
SC+TGVkXPyPWwNPZhz/PqaClnKUzVp9fgSL4d4UEZpMgAAv73j4DjbTPQU8TxghiJKnzfp+GQBBc
VTjVBZ07cSoklWDfK8AzI69y9MvyqmWh24nxd1U4CCWKPn41bQEJNEo+CLFM95QuiSlxweJNJI+a
RHqe6Z6dsZWVhxQxRmP4YufJ7HdM43IlSniKEJSKa6riZwgt9r4q+3RXlxSWRxhkW73VKZNM+XBR
thouyIccAmyZs2XjcCHaZrgMkUlnxahcqli8wqzuelDaiJp6cjWt4Ca4C3tpbzQPraPe5dZxCEHw
jVlwieZFN0TiVGM11geqXonQNk6N9pakSHfbhbQF7TDOryJ7h8ODpcPbI55mvFVb1Y5ktImUbmNC
n1JRwIpS4moKDygZTy3PT71frnTpRLtlNZrP/OXRZylPwnXyy5gce80JdqE/Y0tKDkHm9mg2wGLc
ZlLvjkWTAphwqp0REtzYdVVy8Vy2xJ+06NBRE7GaR+aC+MhTeRmHifCbtD/IvLELWB8xGLAC/5LQ
fGtfCOt5ObEqgXXNDvBfYqtPrqXM0+tUI54GQgopf16VGv2XUUJh6MiiujbMkymWwA/Sqnpt1x7R
BpF/T2rSXdVS2stxJ8NjA7MT+zXsuqhI0C2M9XrQIOdQUzBulZXucyGSFxgZCT7J6Na0A+NgLuGk
WDwBjEBJZfIKdXNpOmMz6td+hbZp6vGBlY2gfxfNr+nRM52WR3+f/Flf/mEEGO8/r/xvL19WmWqi
uhft7fLRymwUSU0wbZY//vyDf73134dZmvyqPTMA2PXPliyft3z8tLQXq96bg/LCEnfyPxvxr9fj
4zLWpg9m52/47dKvXRZLq/Zn9W8g7ty+/XluedTiVthLGSSJszc10ggqTwej5asb0ZZor6jm5l7E
D87+LDP/EyAGUQ9p+WlP6h17S3dtmSNTgQ1J7ppeLUlIJ9/mmAw2PyBJY4uBIIGQEYlqptEdKi9W
m2Kw+RfQvTGUJdsBf+GuThKymwrjBXzS0UZYhpNrIydqQ2ZgzBWk4qGzs0OQjQ/IAKH09KghfS0g
ondrtLHcxNhvaDQbaGe7lMoSVnfbx9IjHWw7DYntxzSh6w5uCzfACvJkvjFgBkc1YX29Ux4R5Gx0
2VE0anj73LZW9swhtHzztc8onWlBpHap2qZVql+VCbuubOonBDwUAHGEYpvjvtwc7FyM9BjKAVyQ
cxPlxLfFAcS1VHtPixRKQEgmsT84hzKIcW5BPN/kNdEVDozhS4teUOdCuNJ1KMkGcy8O+1GrHOws
Xe0ec5aE1FBdtXLvGDfBPESxiPEqh2OABo2mLEIis6SiLPwIra4jjoFFTU7qpL4aZU1dbGIu59Sk
cyHwBbNR9y+JwQjMS6xhHQt1r3EcqrCODoQ1EJQUz7E2s66iDwJ2AuntRVcfY0CvrR/QT6OAa+Xk
kuuP1MlQbMriOmoQxsy0frX9GluzR4p7CIoeYLOLCyitjogjiEvXIEmSgv5UIFJbDxM2aGzt7/7U
+edAr+pdz+nJWMy+Gy38Qgi537Nn1Sb2ZkqKfa9BZU319rW2vXjjDuqzV3q1NekkxE0V7gsaVJDw
J5zCsw2xR+nnD/5e6XHJty/eTR0PuXtVTn9XUFGFo+gmRwPH8NTHGEWouFF8wardvEyT90VB9kDj
q9wojxJ+2NpHdxIH9pi4Vhk6T/1MtFhybTgdm9AlJo6QGDaTnlLu51QoyazN9eoXZcbARZza5N+I
Zoms8lr9PJJn32cfeeaFm1pHyoU6nmSb5uJGiGWLNrjSKdy7iExWAkIT/kqEMgBJOvLpzyLsjtIE
9lEa4n2YxvHeFphIabldcXxAg7K9AwbTfEUhiNSFQr+ttO4xpczRhQZZLDbD5wnImQWZm/L9fE12
f7mofLcltAUsPx7gHEGAZQKSQPBC3XJytGWphqUq8/HEDBi6ce9FtrsPLP7vOjtC8H4ZpXqWEUQP
HYBOV+kCDbt5CFo7PCk0UVamrv6YlRtXP1UmMvjcyIkxYxut7lBnlr8yMDXQvYnaA13HgxFvW4HE
loBQZyP0A375EcElRBgRfgwIzVE1QEKhqCXQ8d6UAimN1nBZscKYEYgTEIxjJxoRI5YiJsv9NdTi
OYopZHeUObd+VVJCWsXkK67cKavWjML2ViaAC6XMAemTyXMU39pGbK/KIHDWoY4KhGAwqt5dzuQI
i5Lrv3ptoh/7enjtaWJtEfHdBKFysNsWb4S33s6QdvCkTbAx+sY82IMLL4cu4i4L0VROuGTTke2O
iloQNZGG2xQoZoq+eWf58bOVKA2SY06JpgCYaLrsn3Yct6OItD3iy3Cn6wgDQ8c3aTnU13mIk0A3
sa0k2ROb1tATqu1TCF4rR+YHiG+cNm1B7qkFg5DLfkyWrNHk2qbp/QfPdp1zjpOywDC6DmjzrLsR
H5FtIBbMfOdOYyQPoixeDx+OD8Qcsa8LOYGpXGTS48zo+xg6Q/nMLE5YyNyjo3+bnvIOoQJtNPo+
Psy45Lu30a2Bp5pJOLvWxKBVJ+kOp0a20TgakdWD0QqLP76FZfDTEWDP5YAYOAuHd2asA7UnrMGk
MJI4SSlsHtp5B8Sc4Vp6OWewgD4FxdOMUhy2ksKlVuviarQAoF27O0Lr12mP9A/BpN6yDrAawa4O
2gKueEuPpymjVwOR1hbGLhGp3XHyiRbKfBlsNYmyOkgTwjsdsbUqR+06Tf7xqZpPNDJrdvrKvyO7
wzt7o0/Eoi+/A0oYK7MJ24OIWrSbqBntoQdy9oY29VgRVXqjNPlualV0Go0tE+SAS3NJG56bkmya
7yL0W/qpFndAOft/5+loYPYo87HqTkn4VCkithg83Imuh8+qp7/p3ocrV+DumNkEpYVZsacBnzt4
IyLr3ne1o4jFRiY9MTddu8ldhDtY2jM8nlAYjUy/4Sy4oMG/1UPnAaf/1dcfaBdfKRwmaE21AO5Y
ha8CV06uyzef3jL0P5iRlARnG0mU+M/W1Nn7DOgunNCHgpkn6WMho80C2FxI6ge5eJFhyHWvPPTh
GUkrKbmveeceIgNDjBv8xpaZb1rZNzTNw7On6GfqNVrr2U8b4xsGhVHX3brVCAKqIuSrmM6L3V3h
5GLrlPZj5uj3ccbPTwsC+udZ/SfJfDqSidxjeP4NuVp/kNqXk3YHeFXuw4DAYDXNdm4IK6I0DhiX
XquIgQXAod6kNzak/ge08gjpJ83JNPAZIqPMByFkFnLHbgeNaFbpZirCr76Ub3ZD3YSLCKC9wovp
5fNyzzsnOXUtZGYcRE0dXAc5MzfGDAETl12YFx8Ndsl1biPpyqPgTdGrIhRudtRQ2DJF9hRkFG38
X0U6/QkmFEixHFsaV87rZBe4ogPaGuZ0m4MbQohhrH2mDRAgh/cmS0lBdcboUKP1CYaHsCTJzs9+
2+hNqmiPMYh3BXypZ+9NqeEWaDSuiV1+CqPqpnPgJmJkAoQSQzop59C0zoNbqcf5OyTjY6bHD2Of
EdpURKRMFpuxG6t9M1Yz6MH/5USENSxDLjN2SLui5rzHj+vRKWTuOwGs2IWuc1Klv5eGs8t664re
Td8npUbcq9XtSpLPdgSj7tzY4/qBCszN4TRWNbGi2UQOkc0UCDrWGueDewvpFJinJc6dig+hiMkl
6F0YoRXI5qGDslZX3p2bDLeQ5izRQPMkJXLdN7HcOVMZwZoMXtrWhzZf4TRp9ecxQAriBEzho/Zq
JLk4++Jk0RY8Aq0jC8q1K3ZzJS3GoGdzwCGDaZbyuSxfCRpM9qmlvrQm/4JHy/jLBlxG+8xYB3Ue
EZ5o5rvEu8ld2d+O6YzKgg9Jbjmzz8DBZ+5gNXccmggojzwngkZt982lgjE34fYMI0zDTj7dtZO8
aUq6rwpK1iYvJvtcFsGvg9Dz97m/OyXiqPXRHZ5Skhngaq3Tap6yK2ufU+ogWRCOKfdJj/G1dzCV
9G97gT8OTVgNnOwxbOW3mepEmoZzdEKDUJtLcbfGCFdfGNflsfEZMGhqPQRKGLctlJ7KWRHI0O9W
oRzAJPkCyCzJaaFEJa7x1cdo2Peteok9l9G1ifKznSCPx+JigDkHhGWdUF/QeUr7EA2wuOoaGM68
xBwzOXBkoRZslJ2+IS15bDrscPZQ6lvLrd4ohttHxE5Rs5Ox+RtRgIaQcgqPjTCf+7E8V9OIZLcS
ZF7rt4CkjRVJw9x1W+zSLTdFzb82fnHT1SirFDkKiA9yuSWP5GI61qGNZm3a5G7GgRYKal1QLjHx
tl1515nBg+7KdONEJreroXmaAZxG1p1kPeF3G8iJNWdXvYkPSLmtvvFpC60lFiFPQ1pFqfSl9mqk
5f18KJjheJZ9o2oqgX0R3dqprqgC1/jGrDtK72crba5GwOYwqLqyn5AKeLdmIM2d3TgvI6kwmyGv
nzE90PuSz6VoGfE2brfJtPghMVpMM8VobZOtEQIdCt4Tsj3IRU66TRyV+9yGYpYAghz6B9LMnUOh
BVfdKdV5aqHkrwokjKfa2Y8xYDlRZ0e0TP1OGMxj7AoesQFzoW2zm6Qehu18tSgKkiJ94YkDHnNY
KX1nvro+egBUicG2EObNkKEe7IJYMJQGz+Rq5p+C7ueZSRCcMYr/BSQDd0LVlxbHauDtsEmAYqZ1
kCLwhqPiPnfUrl/soKEfLOh3QivNKK3/EcljW4ICEb7v7BsnfgjNIoTArpxtys1hU/hfKaCgS+lD
xQYh30bFzBYlYN4pHCZfVRICos4yjmKW7vIsPAwIKzUbrhnVREpYzcGhTk73F4ljzJhYplACkCA3
2xbvhkfuN2YgCAklTeguwBUkvVtfEZEWOcA67NQ6ekP/BCv2rnJqNHUjns/E1Uho82uwUTmT6Zro
yZSxK3KYoTn2UXqYkLc5edCgS/RSbq3mZUpshGc1Vv2xhj/r9abFMJ8SKTRptWdaeZSN/+3pXXII
M+SvVYiOKUOroSuGG3JyT2WLtEjaXIM77oW4heIBnyjGjjZvnqK6Nk91wKQnjbA+pl2FZhZuhtRx
E/hKE6sGBv4YPRm2yLiFNw+DwoLgo0aYNTDU4gzkQ2xrpxz6y6ih1606gWfJkGoTLk9Sqr9KOKEM
AXTSzEpkoNa4VaFMt+MszqiKqFyTTbjuXBIeWu6WZYLlxTGsL6Wb4ZkUzbcwOjhNDE01kNEuaK33
Jsm5fiQdUwxvWoVKfYx+kaydpGUcrPpDW403LvXmtV9Hcj0TWnWJf5c9xtQGjuw49YdusJ8qqHUb
AwXuumhIs0HNh/wOh+OcTwNC4pkMwZZ9DHEJD0u5Fi2TZz0zyRcqsN3UwT2MkiPjN5pHuk5Dt3wX
lKyN+rlKkExIevzXKdRGDtFrPAbMZivts6JIYdBLJhsEXBYzElX4Oyct1YOWWKAiAwsVz1BQBhw9
yhDyy518tIi44tJgiGknkZ1piv4jL0jVC/ToeSpv/Kjxrwir87swiVHeMDbfZtVzhtOF+wmFHKUl
REiWOyshBsQfUJjHKaikEqnlvuvTJ+F7LSlYDEtNPXupBTXgaQA8HE9/mApOlqlvM5pGxZjcBxwx
atwIfMI70TOEJhB3HQ/wHlvXJhU2+o4Hedul3VOl9WqrbFoepETAlU0wKJM0uhUftTeke620Neqq
TEgnwoPXBMg9kefRHfHZP7STecrUsA8dk6ByL9rT/ysYyTNXDZ8pGqU7mpPPVEXzlZTNQzP/SKlH
4i9MwNInAI8aPzz3ahV/Tl01n2okdxrkS4N58dxdmBCTC0psjZZ4P2jTwREmTGJNjTu34cwk6t3Y
66rf9ZF87m3f4gwFKGEH0/fUi3rbaDg/SvAaJTBvhKhB/+h0/YpQ0j/YkIZ9MGqnyilfvcFvt1le
uIQoIjWpPfc7bdWwK0rrfRKITLhtkn0KyG1Nl+WW06LZpiO4TkwwoDpTKPf1fHd0Ru1OpzG7cstP
HIaXyimeRKeHu9CD09MWYIXq+F7X5VMPAHVl1DX6z0S9lEDVdpHMoMgZW6X7zIGnT0Pmc3JvdQ4q
NAwArqD3VShEPB1zAcnTlxGamTIGZjp9fltwivC7Roeb9H5A9Th5BV5RbGEYkXFk4NM1TKq21Fhg
/2Sue0jbAlAwGVe+Go+iUgytSYD35R9LUyTttLcEwEPEj4cPGJEkco2AYwAIqagBhcQPVPPr5AA/
tqs/oaz151KI97TJtsVA79UIW7TSeq0f7eEPY8zoUdmzrwJQ1uTkx7arqAIWYHLSftsF0Ta2LCZt
YcvwmSoY1OmunruiX8Q5rJQtrRu8CfzS6prKS3ZnujSeA6mNm6BCUmjMLn2nc25ckRsHK+LrJ3g7
Yr/NdkaV/GliWuBBCS5UWZjlxpYkXsnwcqW4eCK2aPFEcEFD8a1Rl/SzTTXhR48n/6rbY3XMK8aH
Rk/kh+Pv+QGtQLS0JzcJw6MW4CkJZXgAc82pUY6/xqZGk24i6US7dmzCMsLmHm3cVNKDyp1yH7Rs
cW5NaCczg4QE7VqjpGV4nd7KqL6QYwENS8X5XlE6xgxF9aUWL7nXW1t0JfQf7OqG6CuuELTHW434
bq2/00IDFjQ0Q1go8b3bRtwz+4pMk75pN3Wq7crIwMsr3GafG+5dk+hvtgUN0EDN/1/snUl328i6
Zf9LzXEXAj0GNSEJdqL6xpYnWLJlo++BQPPrawecmXK68t5Xr8ZvYBigSAqk0ER83zn7SFnBQHKe
8WBjBenU9CiFH1Pqw47r06HQyzdmVteLfjIWzbsdG/9mmrFS+5P2pa+phUkFpJ+9wiRmt0OrGkcY
LVPC5WxH7qsYhpFd3sjyPZmR7trjyei4b3YmaGY0o9xOrG8JzCJk5Y9mfjcOOCBbUlmDmlCCAGs+
MtnSCrcNNvOtRpVB0x488zh2YIBagYXJzoodRSDq5vqdR7X0UGp+yQGFm93PzevEcp5ctz3YXj8c
2hnlay0Xd9skuX4cYmoD08UJKXfKATqOWYt7IsOviCiZNzX+jlOST9cgk4gYhtCxs4EB6jrJzppk
iE5GsJmU90tmEKUd47o5GfB090WLhE1kCVXoEUpVon9tYz964Nr8w40hi1E5jdE6GnKfM1EKWnFK
EALeYVC9VECXsz4qL+UQnXG9FyexZO3RMOUdnX+0eQCVAMcLRg0h4VpzTqFaNmByo9LHViI/xcS/
BUuf8QUDuASXMCGi7eMXRiK4iDmoQXVsSRPDTNJRUgU7F7rdHuuy/IzT8qDpEuUVquyt5fTaftYJ
NpiIrt2GrTscKi9eziMJBlvaA8OBuzjlz256czkSaEgcwStKjo8OvYOF298xLrZJgE6EY2pQfaJe
a8jf6pISqt9I4/Fje13DZvnrc9aXeMDDSNhSr1m317WP162PJXSxt1ABiHxX71AaMoFJvCj4kGc8
/vI2P3/rP76ll8NQ0ufO2P180vp7uBvShP745T9fSRDcVV+NKaO0kTllGCLT9yIGvOojfuzfz/fB
rXfRfd3f//K2bTtcMWdKDr+/87r984nrJ+k8+y0eQ2AG6q1jSk98FX/9lo9ftX5x6ybBIpBWSR3Y
rpsf36hui5KoQnGVtNpzKG2KDT61yiStv+T4W3ex7lQ7xDUtxTvwjjLXmLlI7pgTUBIUNdx0DUHc
vWRSzJj5/sYxQYd6k+GfUjM9OLpFhldPJWxehmcAUZu0B0soom9M+SMg/ZgmuMWOiiTCZR6U0+jT
vjf6jRYOKdyqjtF8WT7jkD/OJnoWO33I5VeZlzoCk6Lf2kN2o+uqZTJjZZ01t4RafBFAmmWTflMt
jHbW1Fihvq7N5S3r8JPDZ7qMBmljaEk2DDFce6+V2o1ZwECA+M39KcXp0ckekCr3k7EI73TAq9sU
GBqIYJwyxGrgGSUAhBO2XPxbJ+ISWYLMXMhOaVL/3DZxESQmqQOJcxjoxRPvAOY2WYCSO8TI14Vx
NfbF16Xl661ocZk1Zl0UhFQMu+e+hEMYZbRrXA5amI7TiRvbUasxJ/UQ4mJnfjOp5c2j9hmdjoa5
froolrJJzXYjlQDTTtoD+RRjEBPLZ3fzK7IcZg49JqIuQuCV7q2pCwMMS7TMrfqlyJ33ajSnnWzm
99EteiaIGDJMs5IbZJ0Jg2zS4OTyOY6MpypneFtzJdtJwOi76hPsNNRaWCIcAQJGx0qkJfZxzMCW
wML2wVjTQE+TBWiX7x0aHVSNyCCnJAL7I5UByyTScsDnTB4d043BFeKE4NdXVtnPzYiH07WypzFk
XOEQJ0Gz53WB1k4hjQBxvf0676Ih/zpzUws0JB77HgeOSJzx4gJwTSz7EdoK9vlWuVTpyhdLecNl
LPDJhqBHowHuLbAtOY1P+k54X3do/ZHAVcHUOS8orBGFEg9RIsjc9/Oen9Jm8tsFyF512y/+S7eg
ic76t0JxKGa6llY8vOrT4AS2UECT3nX3q+bJqd1u84v68J+yZn9PmqVdZNimuWKqgEuZ8Kh+FfTF
oTUTxUFxap5puhQSDKSb0VlIBCRyHXVHYoVPdg2GVStKg/5MHO69iKpwMaAs18wTYJ8DPRTsXVE0
XAlyxMC8gSSEG3ObcSBUbvfIpSD6L3ZcqKjfvysRHcPRORxMzzZRav+240tStuiCa+44eFtOGigS
lYFibiaXzhkgDUqDKTzfJI9v7TROyC0lA+Q/f3niH7486h+IkZUU0mOU9/cvD7td6kxxkZwQa0Dq
yY0TcLr4xMiPkCEMWMcqB1YUMjsgwhOihX6Gy0uCyut/3g8T7efv3wVSUcu3hKF7wnGUavMXVWZW
zbPVZm50Gupw3sdea52Gnva8zkVw7NLPEpr0ocqdJ+FFBLllAiISxRZZW6caAM219HtyQAQQhpI8
sgjBDPernDu6gA9OPO5AZ88U1xhar0LLPnv92F3XWgdn0KUf3mr0pMs8rIIqEW+OJ+Vxqsg78Cv3
si4Stdbny+f//LGN//vrdw1iiQSYNU/3XFf9/JePPYC7iHsJ98IRhvJM1SClfFCfInL3tW1sY2tp
L5KcQ2uWy9E26lMxlfT384Vh+3Qpi0geC320jsIu5Cm0CEqTUUwEYx1KYttj4zgY4+MQVuZ+3fP/
ySf/r5h6/CGIDf/38uirt7J7635VRoufL/mTqmf9y/Z816XralsomsWHMlroxr902zJA5Fkerjob
pt0f+eTg8xBI67pLOR7VMgXjD4G08y/f55zx8JY7nDqW+O8IpAVT6r+fipD1aMq5nA2OjZbQcX5L
KIde4+V4s5wrEYYkl+QIGukHwrAf8atQvwSzTEdtJpliHhp5lQzEVVuEI+WMI7DFkJkZE62cEB/g
JPlpfWxNs17XkJv8EW69blYc9bJv7eO6RThwQnTeaU0sFkpQta6Zaq0dBpMR/fHj4Y+frY/luIzp
cv31qp4YHCb72VWLwJKIPbxue9oNgb3mqiWvBH+LPdRQGTYauFu7OGc6JBUKOcXW62Leax0p/hw0
p1VMhlVTH1s0a4iH9Sf0F9NRWNpupAV6lQOIDhzH+SEJtT24QsbWpS26ozdAUl0KG5KyWnSIW6B+
559wgVqb2aSjzHyl904k3q7fI67ZPfkH2gGJ0x/mIn4f6M6/b06wZ8j604NumW7dHEiuHVOQzpfh
enVxiY7QbgdA3moyWhe5jWm3hGemyk0X0mlg8/togugLtOd1AU66R26mtmHX1Mecz1wVlHpDSUPx
YzfWfVnUDq1r64L96LlYj/e+8j41CmDysVgf6yuYK1CPjmXahEeYHESYAr1JgTw4VQ5URSkG4sDS
oGqZnocjcDUZrQsdhJaoUi7KwH42fVFHzORySMwyfpz8ZDpXk52AeCcWo53w3ULlUBk69A7ODLFI
9m5qQTMHNiKaL5AMKnbag3CzGqSSwtwjJamO022kSf8MH0wlxqUyKAdirswKxZbeyQbT3nJOmngr
isTdMOgF01cbynDDpBoVDRU7AbOtbsRXv/IuK0A1rGR5XhfGUOhH3UPnqh5Kqsojmjq+TsFsgHdI
wwJuBYsw+XOtmm0KifkDeJZP7gy2CJFhkCwx+IpGON6J9BeMcnsvDpNjiWLsSKco8Jmvo4nJ558u
vbFmwJBVlrlb/Xqxl7ZBb/g//IaSBLELOKQX5Uv6+eyatDaVcox10Oq+T91rOKGGQ0IjU4u8d324
t+AA7LmX6YGQxjdNsWsNAod2lXAHJt/41hqIfGcgxzNJ2UD6ijqtd0XY4kagHogLymMC2igP6/o1
2BmNcr2uH3777KVCPEX4Iw992GrVZkSO908T4V+mjnCTMIiVNMMYEJsQU6xEe29lQyo0quuOtqjR
41QcO58IsdhnaNVMmE7pMCOHhu+Xa2OHPxnKoTPEsKOG+smZ0plDzHXObiufc82Z99ngx/u4ZGSQ
Jce2mvaTERY0sUf9jH4AzEx+IDPFORmKvrO4MHscOuoAvKLK2Hr4FNRBTkbPpNLYSpSyMOhbRGA4
+ZM0bneNtMejC/mnVcgky2Jmw0TP2iA9bM91MQkgH9Fb8Ze30qDpqOIlvkYzByiihSUg4gR+GCUW
pJGICm3QdprsyEfPpwNJWc3ZVIvV47iurY+RhSuJMUy/rWe/1wDfaZqMqwHGZyY9DpqxuIYOHdo6
Ab4d3r7GFIB7BBo7r23Szc9dyshibyRSeGUvXR9yfbPfWBpQOpm/CWXFXP2YQFjkGWmeBTt5W9Zd
dXQbG1FCSe1jPRZ+rloK9zU4kqwzMEuChp1fJiYdWQIdMv9uniMDBMeCRR/4nrXryU0nhMOfzpSi
b+KaK4ShSFxZBC7a9O58gctk/SotuhSzxQw0IW5wtqNnxyByQsOfgXSoh8ew03O6rKu5c72+gZ68
mqgs/7wuezHG47CghOW2SXlE960dyM2610DTjXGGxKiur5NKdNuaRvUWWwpdD5eEGJP8i52+JNEO
Qz05P2l7gVQDCjZMhjMi2eG8rpmpUH3enkq0X4Nj5c9Bdh1IZZ1r87oZGsN7o1dYhuIaYLb6VX0S
c9lzze/MggTjWPxBY6xnV8S8YAc/2xE33ilVlrp1dV2QwcRr1MI1uhTaIpfNltiW7YQldhPPCfp6
Cx8gxoTqZBqkhSx6XlzN6JiuhtGpg0qrIKL0NqLXsicla+biMTVEZ4YF0BUwbFSswzg9N7CdkNSf
dZ0rbMRRRCO8eChx+KBJxsHgefeQyo4tk9pDURG5aqZddXJRMvmGuhesjwEUxJqV63B2Rq7zUB3m
g9Dtk0uP9mw3ksZ1zxl/CP0aUs3onhInv5aTPh1x6CznQZOkVlBvkaGFc6ebl01o2lHAZOLkGRBY
Qys6NDzrCjCPvPKJlFVyWkrxYqrDvQNKRN+uf5+i1f/4S62bMQOhg4mVwvJJ/IIr0EXDA5UbrsSo
IBIZHYfGijEtw22D+L3LG86DdUH/IKXyUb4MFnLwRFWw0EP/sSjVmlcXANMRurmhTpNi/Sl8US4L
MCzz7+003hZuPV4MgZgpJtcJ4xj9mFY8pBUBsxRq3wwAQu1AtbzO5ackqt5mbGgHc2yz7agNxH7O
mHws/DOz+1jUvjhg9dZ33eyek7AOaAG/5DY1l9AZ0m02fpqzvAvsYUWlSsp88EF9Pk+mcX2JTQ0h
afOpkM5ThvRiE2vdglZl/mrnNdkLnB6cjDixk+s+tEnjot49eJZxIAQPllLivxRU/vtxmY+49/b1
bP4AXndTzVBshtAIJknQC2Ta5aX1ox5akdwTwAtcpm1eHJJnt0n+4vZTcQNYqDBnbVPSTdwweaYu
sLg3XaZf9KSSuBTiL24FBmgh7cZk/ERhh+5sUhZH7GkS5RVJMYwYj3lDoy53+35XTfmu6ip1H3ir
KwJ8NVpgp74yCEZpAnGcst64a2LnGUfHmd/sxkV9ix8NCmyv7j40njdI0TYl2TRbzwIRy3B1CNyM
fg4QX2JtrOIpMVTSb0KS5LRM4qXjnuRJ/QeAC2otufat101nL/NmBxeJhL7FIe4+ZPQ3Oe9C8j9E
5ycBsYKWtySFgXJ8X0pA0AuDDH9anKBYkqCq+kMkO046EV1NNYl2MOfzCP4Mqr0vKFQ/z/Mo7mVc
xNvaIDPVI9PCoKkyT18a2ghXhg3WaU4IvXQJuAEhfmt0Znn6aazxwzevss9WD63EdZFSVogZduYd
iK70IUso/RkmQX5D4Z5Mb0YPaus9QTCEEtjUOqb0enLgUMFgrveabYOe7KNnoyGYl4Mg33YlEJje
S0/cVfclSsRtVTrmnq4reQwu4P24fJUgf1AicctLKU4S4ULXyM7pPeuElGjyizf05AfGOlpBhYdz
HkY4NjhNvNdsLugb2tZNSczXhmYeKS2U5uBxuVM1Xg8QZkuIl9AvBMY7ryfi13/NqTdoPnsqn4bo
PnMAGxLfQTNEgqqJWwPUVPxswWDJ604/Lnh0STCs7noTX3yVUTZFWUiBDacCTZTui8u/ETYnKQiB
XcfomlL3GSBcvauX9NIjx4XdWAO/oLVH85p4MEPez1EMiXWmuNzSmZxs/72LWi6EFkQ5q3KzgyND
nR4G/odqPE6hcyvTCp8E/JdNXlgeQkJQpi7spXqYYPP42TYU9iGfKzwBoUs3EcpaNFZAshAYFfIR
Csy7ppHlLfjgeueBQEmDyK8+0Zn/GsUDuz3iUgdCg2uGP8zGcOOvZC5Rx5TDK9bh/KvonTfZkEbH
dBmc6fCZXi5zKBcLek+O7xzZ7g66QTzX9HoAiG/8YioAETjMmWY1XZNTShGX2wZTLLsOQ0LueMLH
Yn3Sx2a5vnKlh64P/vbj/8/HiqS99rU6UXif3mR0FKlZjanuuGJSpM91e10k6icfm6OZ/fljhzHj
HlP0NWqO9kySZnte13pHr0+Rjk0LCphWMGdYH14XhXrWx1M/HlvXHKdj9PZvf/zxNmlFVMO6OT9m
kmH3xxvpmh2d5lgnrJq9+njiuvnzF6yr60JmoRouWiptcd219dGKkfMhzPsTTCQ/WOrmU6ruccna
7iK4dpe1FnDYdba9PrguPp7z8Rj1QWbkH9u/PceVStQLEDJ3UIB8PO2394PCygjzt9fGapc+HisH
Mq62P5/5j3s2+MSmZ16JZuTj7bAX9vtsTO9rqyVYsxrdOyqV474UwEQkYe6/LBw14Fofa+a5IV0P
HjHIdcZaslZllI+f/9z+559Zf73L+vysxandTxVzWQsNFRq2rHCIYZI6Re51KpyDRkLUqWbFC6VY
gGsNRoIOC9oaLLKufSwSFTvysanDGM+5mB4/HlrXSi3Ktk43jUgA//aC9fX/9BhnTELv969nfzxH
9/37uq6Wva7hao4LyaItv2uk2AY4BrzD/5Qw/x8JD6oN8O9LmIrwUA3t73gH9aI/8Q7+v2Cu+QTs
Ef+hOA5/sh3sf7ku+AaHTsKvtUtHCEGng6IizQ71Prx/H//v/2U6lDUpeLo8gYh437P+O7VLg9bJ
77VLSuiCToZNH8g1qbH+vZ7eCidthiaKz0Y/MMqKkLeVPXMzDs2VcsPg1T7YWXhYt9aFqqu0up4e
9TmrT1K8r3WpdeFVcweBTV23dQRLW71fbhjC7Kizo9nrc+eIE/ZLr4eg3aKyvYCT2sVm8d3p8HLT
3bnWGbckBOjsZyVxBte64eXpBVHVLpoM0OODuA2LJmG+FTUXBfwr27HeluhUgllwwfOG5VHOgkLm
slxxt+bikDkgqjQdJadXqLLYDjoCWHLIdzuqAVhhjSkjyDJwRvesROafmByVhJtssZpdGHCcwjL8
2tWOA8w7vCw+gpNk2Dsd419nabAFYl3aGt5c7iBhOJt1vm7Y1ILCEMjlpBHK20e+eYxPshWQHBss
p6q2amiJj7Ap2yagZCisZoyIIuYERng7RfGbwH68GdqUNIpa/24aT34n4O/OpRF02pwFHdFHG/p8
2mbxcCtUVhMFudKT1vIZRSN319BmqmHM+6G6qk2YFWmU/nBS9yHD/37qsWEl0sqC3nRBQER3Xj2f
epGimHUAWGe46y18fcIY5MFbgg583S18zyAJoMoqBxQ5xGVS75x5DK/HkJZsDFmWED/3ztVcgXqo
R+eadRjZcAElREdvZMYeuwvfB0HtT0sJTikRoyThJT0X1UMqhuWtM/ZTM5INkBBtEZJBKYj0HOc2
33W5js65yh9hHu1qjwlyVXYW02HkYX7EXZe+0xSQnUfcRAsesOhbyY1txHFJTvgy3c9eGR/zGoNV
5lpPftECACYV3JLeddHW2omv5sptKnEV2eZ3uUDpG7CO70bBn1eztTtQaWcAidSjxWHS+XRtjhzV
bTtn7w8u6txMYsa0gMoTOtaR5lrOJ7TlSZC14p6yIaWZ1IifPI3cgLnstkZjYu7MdbrLfa/d6gZf
JuGsJ9RUr9Ngo3Om77HNlYBKJXGNZCCOJHN5tL43kUrrkhCYzyUBXkl+P6s8r2hN9qL5gBHMfkaM
xd4T/0XVtthWph7tJJpjzWDWb5rtgxOlJFQbDbNgzjMPB/MJv9L8UAM/Z475noei+BJ3p66xrwaL
3LcZWbgArWCJBYWS9xQt5atQ+WWEAFvHWGWadWSb1WScVYSd+Sr1rNGG+WQ4FpOY+UBPttjbaMMP
hbvzPSpQjUpP61WOmq8S1aAK7gUifpmE8ybJ65uKqU2vUtiIAdEOY7WV7WEgpI1GwN6wSQ0BgAhi
AwFXrxLdGpXt1quQN5e0t4bYt7gm/w0rJgYRevl1TvdkgAlnmP6J6nl2TRngFjNqFVjbhOCJm2J+
7slAPdg1XQ1CJoxCix4p5PjXqZeiG/FeXemdunFodoLQuqqw7iaVYleoPLuaYDsdq0Kiku4cQle2
l6SWqA9YB22u+6coeWaGO0Cob+N9VHT3oUC/TDRqFNF2xRMHmb6U5Tan/HAIC8RXhQ30cFkAfHWf
Sb/+lFrMPDpiE4Kla6pTG3p7vNQ73Edf1RRXAGrYw24IjGiZg6h0MO77+luEZg81c1gkOir8MQoQ
FwPulGfqZe/gqcIbqkZcm1C1o4JTRa3Jdbb1vMQ7Q4eKEWJ43DaKZMgEVg5ls7Us1OI96Iht7o44
apOjzcSLqDNxtSzOrUkp5FA5dR1kQ/fVIulmX/n+d5LoPw9N2lLwhT2Cfv9WzAwO42lpdrGhr1UW
pe8Fa8+lbTcnzilGtQsqe36bLfC+br0cQ+l2R72oZADA5NqMzCtEZPS6BGCIBB1gU479nvSWs9Fi
Us3hQrbAciB5pa5eHWqMIXA1EHbU0XyDyKRfXlxVXw47Rd5evPdxxnRncIsAdnOJx+augYZ4pPPw
3sjkW1p66VUoEcySyir38fzJ7TMvaGcPl5g3sULyuWUvb23Scr60VBI6geu2RhG3qQ0CoRnOjcdM
H3/MU0VkR2ZdU2Wf90mvk+Y7NVsJzzcop7Y5cWu51y1Qq5X97o4vtAc/A5HMHkeok7iCuWtaGLQI
txu/90SQ3JepfMBv4u2oMCEvMv2rbqEkbgn9S9JeEE2A7w7PejXtJsRALXzN3RCKs3CibV/nwBrD
yN+5AguiDwZx00v5rbA/RUUUPepxeay6jqtKcUMopXnQl1mgztRfzO5+MNs8cGjFUFAheneKKBX6
X4UHDdSH/BN5uAnnxHwED5/dGDEc7KTJjj2yyL0rlFE06jj9GhFEVfNFm0E0mbnhbH1/DPc6gqEt
SgMziJ3pGT3254RqMRHkKIJGnM4cH18qzzCDSgdvj95luziRQwfABUubp/tOVHuXTCtOfmIsbQEw
WsQd9q4EXgUOys+ma6RXtqO9o+vEkmfrXdCmJlADD5k05rbmJsHIgRMuTK5HPw/sUZ480E13lRiL
U1TyZyWrfjuUShCcutmOqmvgZJ0829ZCJUSi985qG/kMg428UT6ODg0+99pbu4kpWLYkvgONgPyX
oyOhdTdFfn3BhNVsErs7Ni05ljSEnb1b6S8Ipz6bCdr8uSsD3cQ3MWWxg7ja/BaDo8e2c6N1NXJy
IzuUtci3NKzJpSrdkztoDyg17kYOo63dXekt0cVW0mnffCoj1qg9+Xp6G5kyggnS3+i0JfqlPxNT
OQdx4ikYzfI5qzl5LQO3ZxSlCFvL7jN3HXtfQpzZTczpKAcBbmn1RQMzTUuYtgeUBC+6rSKVykqu
pduVZ61Fs85E61z2+cj0pez2EKLxA3VfwgXrdDu7ybm1xfekZ5wRLuUx1Zr0YINXb1BmY4zx9JMd
FUtgFxVeb68EEQZe7U7oFL81O3+eMKkoCRVofEMPSe8sl6D3PexG7pJdMrAju4Kxwjb+rAnzM3s5
bzt/4VottOils1sMK/7BilzzMJAM4LRVifJFj4OssNMzp5dS444AGKvlpEPq2drcrdFH4yIaPfNi
0cKAQJ5wF6wjEvaSjBHpaGT3VW0g/EK0p5NskBViX4DhZBzqoBDAZtQJ+9hJUyBPETepnxhX+hTm
u9G23lvPr45UKcglY8Qy2E8cnwbzZqJ0Z0fPdsBbzposSKwfB3Hi5s2RYfa7xkDG6/keTNTmiIEg
vvJNsgmKgTDhVjO+RxnmhkJg48UsAnC125GfPp6aaNpFJRW5dLTmfQ0xiHtOTGRlZAcmHu0Atmcw
0zzFaMmlM3d9GqHdrVlbXyaDYyUhbGzxixTLqf2l9CDFzCCPntD16jtj4Pa4bhKZJBT4l1I/KtYj
doe7dGBwSqnp1HNy7IZ0KLdpXj3qrVVC9UiWy6ir63fue9vaquXBdUg8ssbqoTFtlKVUOTMpmxfa
8OfJITzJbnqCfq0OsJdeXqc9A3bbjonqbnZNc6/pY62m6fHezhby2JmmdE6TQj+nHMEcAy46Cdgm
f/Ii5cpd1EnIQVi9yKZwrpcwuTWL5VOtWR03Yc0iM2oXGbvGoz/njQCiXMfWsDlkhy7EyO7DZwHg
lH2dUhK1coJxNs40FjvQ+VcW1b0LA5FbP6bSLHyQj45P/2vIcQUMzbWTYAzumgsykybIOvOAMoz5
hwsKwHC6TzAsGFXTwSL1nUGBXj2C5QwD+gv4hTG09qJyLmMGkrzL2oPl8uYYjwzPeJiM4bVLCMyI
3de5qtB2ZjE20MqGXmtE0JG5jE4CFIqfmntJHXWBrcyeXrfagpBW8EE86NV2BDaV1Ipgib7E9Tyf
VZZYyAyGicPn1rPSQ2dwWzV6eeDS+C1pC+s+F8VVW6B0Zbx0MulCbNsaPrBl18foHEN+OcSR/Ga7
nneNRXvY0hejFGWFj1oq33O/IxPOTnoAJQ8SV/tLbDsF9ez3Tpv0/dC002VZ0iusJ1fGTAEHbmc2
kAZfSPR4t/riEw6OToxQWprtSQhOtJUeBdjPNLDttznF7Tpl5Y8o0FN5zd983jq6wBrWYGHsXc5p
2h3EyBoGxXS4MIu/R5TMoUR7Tafwm7dGdGppLdfeEAX8wRHaR943w8EVMWrwQ0OHK2Mju+eoBuJi
ExUlOEnjsvV3xsxxtPgPbjxcykhLyCNZuA+43qmyiAcjgfJB04Ei+qRQvRWpHVSg6JNUK9+NlKxM
qpKbtm4aRrglBriCM5k5cBCNGXaLCcRYctv2Rv5E45sLtM3nr4XWns1JgvAmUjDXTDtoS52xMt8L
aXe5u1tQ4GJcFSR6u3hu5+62dtDJJbhNme5HB6r3lzCb8IUW3Fbnqr+dxuXVrIu7STeGi6TzsE+M
nvEsoYl5VaqBVVduAYJxOooFJTOIiBjQuSHNcQtJ5aVwW2vvMLmfAKfsW3vG34aLYpI18W6WPR2G
IqKL6hifIChmQRyO44kgy3Hji28kGuScp8WPFGtc3KbJtZDy1mCyzSgzI4UYdNhJhvLJz4RzBdd5
If1AGXhMlyzDrr+UxshgrCAMmOhihpZVdF3X3XecrOQbx31AVwFLNV92amp5kHlC3801FQC/rJvr
JiUzamxfWjdKAp/rwJ5OuLkXuhTXOLvaHuOEVJmriI63U+5aAVpTVALJp1ZhWRcNmIOmG4+xQrZ2
sFsRqQM/cl3GOmBdE5dEoIh9488mv3ewXzsFgXUVpja60hUctq+ZwuhBtOnAxuaKH1v7g30YjOzB
Ai0L67nZj4o2Sw0CBt9KoFUsWh0oLUZkzFyKU0tDnmxvxa6tgdg6wGxJVv++KLotvUKmxwp4C/iW
ke+boUi4fdhfInTym1JRcnGpk7fQQs71wcRwOTo6iqlbMnhr3NWtykcoFXm3BsFLQ0sqIm+o2Lw2
kF7Ne0oUsxfbMkZYMdyVioTcKMgv1ykgv+v2oki/69q6oGEaDiVgD6cD6aDdN22FY0qLAUipRaP4
wpVarJtcvAmNMSDXg/iCsqwWpBlY3I7a+AZ1WnowrJVV7N+BLwpP62/r1C6sixob2VnSCP9rJ/Se
5gOKlS5YA9HWCKF17Z82O2DZVal1J1ftm77q3dy3Si/Fad1YH54MrNeZbL/rrcA6hEEWq/jCwEnt
7LpmyuQ2Z5i/H6BnkzqkfqohG+Kwj065+tIKxYVevx8zLUlSUYRpS7GmcWMhTfEVgXqI73pFpIaJ
byFv0nsctWXQKIx1pRbrmk997uday59pfUbPAMAIjBYqkjNiKWQ02yPswhNr0tUHIleNO8TR0CwI
DxhwofG6aeqYgPJnwhAOI5ao8jUja1kr7WoxYf3N+W4aKu9qW3JH4ShB5c1c905rQX+vEVrr2hqh
9fFYyWj9WOI7dRQ5vFf6qnWRaxLGl5c8TY4qt7niIVJRYmt2mIxHsakHmeyMSckI/1oIpSVkkF2f
sU+PO0+POngBTnISPtkdvUYWxqwEmmSSIglhjM4BjfXTapEMlQVWcwZedETVppbpYucrrrqlZD2p
Yq1nnIkn4byioycFTPHYG8DskyK0S7VYH/dWgHumWO6Vt9hgSxTgnahlcOaK+t4o/jup5D0ks+JV
pNejIsRnKyy+TuDGa4ogPyqWfBfV/fljkStdVKbo8xUY+vVxfn969lE5rqj6SGHxcVTAM1cke6p1
5maeodtHlXs2Fe8+VeT7YpUv/bUgGWUgSgnxBld7hE13pnoHgZ/snKg3bNReDLOC7a/brSLww6Rp
8YZVT/TXGKtaPmw4iDSRy2XSJU7B1JkmlSUNQy+iaRP3Lz5ABYwdGdd0YX2RE3oB+jXURRbnm9FQ
nXVT8zRm2nUICM1r3RiHkMJeECO8sbVs2Y5Vg1nPDl89t7qP4vYgaUHvh1Q8Nqb/aS7KMcDlriE0
OxBadZfMMH4t0fTXcW/RtHOc91R7RLHcBBMKKJRq3gvSqIuZWvl+YLQOC2f098X8XiRTfvA4jwtJ
lS418ptcsyBsRBtdEX6AJDFpOCIaNHaOd9aMIg0qM3+JPNw9RCH4GaSlfvCV/zLCb9rmj1XtmZAn
+h8M6YbTYDMq1bKXJCMt1km5XmL8z0l0tBDCbB1VLqczgDYtlHvfc4fbtOJtPc0DrBvBuJzgpxTN
SJ5hWxJmMSJe7WH7E/rRmyqO1mc+4ag+oKG9Wjqxc9XsuJxV5JOGU0jQNUgPx3fetPylI5tiZ7eO
hvyCCZeBFGJwMm1Pf+/U+SlGghR9QZa3zrVbtjDn5YtfymvZVjPpJ0zPLD4ZDc5muOsGrNCa+dxA
n6kGBsvFqH2qoOhoQ4VGhkRZoPTyIADMAo9F3GGXQfUqAVNvAGfv83NRtoSQ5APKXpJVGQiecAm9
DiZ3VWTjblCVE8mW4ws6zPaJShaijRELA5gPPx/VtDO/nyKa6mCnSSvh/taohrtL512qFvxAL57v
6Y2GTf7VoUuPex12E337XjXwa9XKn1VTX4to72tj+ZUv/BM5GYFH/InfG/UGFS3KEuMd6/xjglJA
wboilAOLkhBMA3VPH1VBj7ogpyyBamVKDi325UxJECwlRhiULIHy+205Ei2IXMFWwgVTSRgg0pDT
oWQNGOe+w9EhdZoBOb0FVV2T90uDC14gx1magZmdXrsbUeWX2Uqbndn5z8wQps0MVXLsGSOgsqBW
8GVUsouIRFYCvwlz6ZQog9jeO8zGpNMpwYaJcsNAwSFbvEMdJBmENP+HvfPabltp0/QV4V9AIc8h
c5JERVs8wbJkCzkDhXD1/RS8+/fuPT29Zs7nwDRJMYBAhS+8oSoBokTn3Lg2T7Pgh6dgQAjB32cF
CnEUPCQHJ9KBF0E7YLgzFYTEVmCS5o6pxegCY5IosElo2+8WOtiHon8qcwT1RnN8043cwhypuwVa
n200G9wK0aOxasGzsJ4R+IBwiUC64HgKYmOwN2UYWbsEAYh1T8bYgo9pFFCmUJAZNBpoQuXByzxx
pAFCekB4UTA37OiOybVSrYwMUtjWUnAcqXA5CqCDLSzqPQq0Y12rBcKDZrkqbUXUYnBFqL0fSs/p
ooC8pOf2QyUqwEBJgBIWpb4JzRqIgLfJ8jScLkGJYFzRhDHMyigzHo1A/47q3Y3CdoGvL7pLQ3Ws
FCCJtRW9gQ67eH5s0zlbbSS1ixCU2kTgmXoFbLJhjyuFq5eIxgqpCVAU/g8iVIXlCFOd3QtNQ6BS
HpgpW4GncAr4akBT4ZVivJUKYBUpqBWx0YujwFdoLFMpWABZCpqVK5DWBFqLfRH8qgJw+QrK5ShQ
16ihIzThOeK8Dgr0pR/w4GwVECxQkLBSgcNSUGIFaLEC1Fiq4GOpApKFIMpqcPjrIrUlLf/i0CvY
GdiqZIu43dYM2U4RvnkHGi53XjddhGnfs2AJuIMkN8Ls+W5KkwriFmVvtoK8OWDfhALBaSbSVAoW
1yqA3LBA5cDMMQjsY7Og6ExKtAKV8mY6ZIphD94uVcA7JOIF4D0slbUQw3vQeRjLAZsi/LTA7bng
90IF5EsUpC8D20fg+U1XYL8E1J+r4H8lOEDZdfBH8/Aujpt2q/vf+gCbILvLkHwERRiBJqQQdtIV
vDBTQEMXxOEA8nAGgWiJCWkM+jEkfDZ+M+AUS/CK4DEXiWdoqvJHrCCNTWM8oVtUUB3RVnkdNOu8
DIeL1PuHFkQkxUALf6QF1CEtJccbUMdtsb89LhiP5Q/LzYINyRXIMgmBDUrQRNFMlLLc1LiHEgCd
ci8HuQnDPjzEoDkHUJ1YbT7leTvsEdVA5fmUSSRWnJLIYLlBXBtwqHo4BV2gGGgYrraBgfoscnCA
DCvApVUPzHRSgFNIw7jIzsc+1sNtrECpgOyDDe3PehXQ8gutcj658GsOWZDe4RXiHn3wrdHINu4n
Bma5IKDGU5VZx1TXJyJ8+BDAoaEVK7hspsC0bJItEQpBrAOiViho7fJ8vcBtwd0i6fVYU77fzj3t
SfyiwKQ4SCiB2DVRZDw5cj12UCwq0VMpBN9D8QdcqusRCDltjT6OggAXCgwMjb7aTgolbM5edp4V
VNgCOsaqAo54QbkMClxcK5gxtozMPQU9XtAsC5BlubfcDAtaebkL6x+v4J1UgGZMsrPzqEDOWWL8
qnqrOk0eczvDyo3MKu63VMt+hgor3WkO+GaFn14ekuoBZQRX3Ux46i7XyFXI69/3JMhdtEMvtYJm
e8jlYAyYpBtYexMFewXhJvlbY/UKXXcsqJ2HxWrmdMCVftTzWNublgN+NMAnTMGg/9yYBaFiiyta
hq4Rd5e/TGjIBYJ8AZ3e/AxyFyOcIgZ5WL3jmlWc8NMEHpYCL9OKwd397bnOae8kwsJMVDI/Z+5C
aAjg6BSM6Q/9iX50d+yLtyFxzBMrp3nKZchMSFfYev9lT7R4FC349nm2oClEAT5tJrSlWhF4/kHl
sZNRIEBTov8+tPFZSG2PeWoJU74xsfYV80lr9yiAhqfYb6jlmaOLZGjtUW1WYb2FgjMowIYxpkL9
5caNe38nkHxeXIG62PtVTlRJ2daPLq353oxOeUsIB+g/+O0Z5YatS9oyUjZQmA4admCJFiBSX7nu
2nAwxV7IF39ufNjgByMkhS0Qm15xXnPYadqXpYyUNeXKu9z4/75n1r69Nl3GKJ4f3g5PqPuFcfAb
LYI4dabslDYTgFN9PQB7OXSOtZYqR8xVtujD3sPTgzrucklCpfT9m5zWNq6DEht19sXkCd+uYVuV
6A55TQFtHhGCjhYQBcp81PYLJS1MZuqpfnX4rXEQVqXc95OFUCS6D3kVPAW+X+yW7xkW4e5hUSBv
W4g6gTk8dt5MO8ftidUht5q21XGw0kIYDG2cJRHSUKaVafl9UR2FPQ/UJbaJW9HlWv/hMC2cneWh
hSjpHrmU42K1JaH1bAJTR8x0VhB3U+WCflRDhLB6MhCIN3vsmbHdlBSFzf7DEdNTMictBmtkoQvr
DwVdQG/L4zGU1DybmHMhy/7sZnV8VB5cCwRnLMYI8oI6xFKNz6Y1mwPdA4QKWByi+jvSSc1xOVJI
yyREpuju3JZLKFEhp42yUNOyDc1ZH1fb+FzqEzrVzmH5yKmPGUrL3eUG893f302r6i/GolhIjn8e
S2m268KaH7U+vUWhuXcGVP1bOTHMhBpdjBAcr6MZHcxRLS7qucZy6pVLF2Kz/GLL7RFkWM5DouGU
iuLkJhmRdlanJ7oUgHFObtY7p65t1+WA/cEyN5dDlBO2uQ5G0BuwIMSWufcRoCiyOFG1NebtQOIf
lkcY9v6UYy63rnKWDmgfrq0oaNeGoigth7rMl+XhcrNwl4Y+6jdyYfCoIx8nDSsnU1z81r7HAxN0
CVc3cW11VYC/ViY2ZySBEkNPmefpyTGZ8jl6aFTQv7ODaYCt8wxVhga1711WV89mj2CNn/b3RmGQ
PoQBfgWIaYzUWlZI9d/JWL8SQVCMZOUSWZdtGonsQVxjEAKjvt/XRsQc1E6i5KyKSn5W1DVXWJ0+
eZX4nnTOu5N593Vl+JhkpiheVEhTubZ9yZJ53mPkw3audyfUYM+tW73bvUm/w9af8KaAvYbcxXqK
wBi0+S30BUomUuRbuArrAg9bKiX6Sppeuq9j67WfzmYd3JWwQ0thD5tY9PfJkN3KNoMXYt31A+J8
qBd9Uo5vnyS1SpmhZzRG01MW6AdIDReY7chlTMXRrZXFrodsVZM5d5Tpr14SIMr0aOAAvK0sSEqj
Ez+MSm0trlCW8ibUIAWJMUEqgUo3oHVefjIjobhoBGV4viNor6O01SYCy+QW+APdguI81bazGgDv
I4rdf5T61XYD6zMKID+Rn7DLl8SoMg833qC/hZb24FO42CZGmh7R/fwyoCcZdSQfxxrx6LbU/N0y
GSk694cEL7mxwF52cLz9wvfzGwyOfzMgMb4Vx3o6/iZATp3xYGSzBiy/8HGudfXj/8d6/l9hPXXa
pv8j1vMHyk4/ip9/J6yL32/6C+vp2v/SLTidDlI1eHTRyf033NP1/4W2k236uHa5oAH/YD5N/1+u
MA3D9QSCHD6KpX8wn+6/PM81Dca5a7k6PjH/L5hPg1/zX4UjdGBjdNyVVhD+YJZis/9NQQExLugr
UTofqrkfNj1B3Kq32tPE3pxOGkCxUWDUS4K6rtW+LschOGUpWrBeDatxcn76UX6xio4Yxk22fzuV
/400icGv/OfBuSYT1Rb8TM/6p6pFl/lRp8HSOWi44QrXgtosjYKUCBw2LauVlTdvk+XurZzCT05J
r1I6+v/zQair8M+DQHBAmAgKIA5AZey/nqHObnVZ29F4mDoIHrqcgLFVIElZVNF8DV4qeIx5aN4H
jfPrIykLzCckoEbtm55yiFmAPJpvPJcuzJ2ks9a6h09wpWe3rLtZWoWNdMsxaxCTfzvwfY7/K/xV
/jdnT9j2/37oBvETMuaWJxhpPsjhv1/cvocwLCe3O9h0sgK//yZd8lFhYoIQhPk6GdGh9fL47EYJ
yrU6bseQA6Uzv8eQ2qAMo5o2DnK9nOs5xXKMpGAlnA6hTWEdUrtE1X/IX6Whv4wiaohcwa7J4J2T
ZB6SvDu7BV/TRfEjGrXDoZIoc49o9od6DwmxF9Na1F58iMFrrCg+0eJb5WMvALIAJkG004Rzh9OX
Vz0JCwfcwDLSnTODz4+SAQQBLFI/hBylzyhv4vpQpCgkwQfWAfb6AapNhkRtx0O5t5kCSZ0KklVf
PYehdoX0W23nktdkOTggUbSEpba3dmNxSBt+fIbfNe4E1c2lLIPOOCYSxFZJTpW6mxeVq+EE1Zna
GLgTetu8unFwtcRuXBmFd3OPe7BGNSGtUKdvLZSzjDQ8V665NTTd30StQ8Ei+x4WLhKCEaqpWUC/
RYrwyw/L5DjkiAX3nh3tRdDfwsH6TrVfID/LYAkEWUEWg6fUfFOJNle3IS45d+nZdarPTFdGdYmX
0rgJoaHaD7x9QtYQi4pa1HiwUkKlSU0t2KzmXZy8WT3uMDQSDzg2MatK8+ImgmbjXF1rBzkUrc0I
shNAKT5JGPzQZN3ejHZjRt4DyL8VJbJp3+HOs/IHNJjBGSmxOcoGlfiFlZzHUAr4XJLtKRj037NU
o6SkrAJajy9hOoSe/VJbsNU9d/jWOsnNLqL7qvA2mp/eGiQFzdp0gSz6L4CIWkjoNggcogyliTeF
+mHiQ1YTLc9B0hFuk5FaYPKN4tdt+UtucJnkMAASsJ6nmmvuY0TdY0qybtNZ0LSlOxVJZLMcrVkV
Q/tq6XjMTIn1BkVjizcLXtqFPKRWUW48AKRdzblzK6Z1PUdfSLjiQJW9CssjQ7ajddQrJoqn+lZ4
PKQe9B2BQZXbPWTK1YSyLdWPWMOSPKrvA4OBWAweTH1qnp0VwnYrdMRDCiSkS7QXZOVtll8QxjR2
8bt6tgYsCVENw+alsZmYMr6m6rrP0voaoHxbzUDrYXgZ5pw2vgFNBtFwcGEOFn7F3qhYlhqtpVIB
4DcAAKhF7rEYhh4f9GZXYB2GAml1heUvtq7rbXw7IJrkEyaPHr2V1tu+VANDuuHWB01B8JlLVJLL
bGPT6U8kgHmhC9DqKPfN6MGv2pHXh1tk5uq9cO1qh3zqSDN2epBz9pbYhn0Sg/khDNRt4fWk4GHL
16YB9ieHX2HfVHhaIDaVDMNbgRbrutJsRNdRu0QTvaItTGUGDx96SD7OMdQ4XrucTm6c8UYopYdG
I/qtW59L6tFoXpbxUrfxusoFRtNWkK27obxAzVCUA4YSl9mNMIVcFr/aB62iBQKJizdL9z5722IG
Wt6lqbHZaECVYYVh+/1bb7CyeQm9ruXaVJheE05nt0mJqELBKdG0q1sKyVXPJBlitM1wEKB04FR0
xSuDaNX6aKhor9NsEluaMgjzVTibjEzn5EG62CgkHduvlTK1lyvSdyzMFGG386j9ssfoqSH+X00F
SzuqRyAKknwdHzyj6jEr4NcVAZoBQlKtzPj0aEj3eR5sCBw9ID7JF5A0NUwdxnHHSanANEPT34zl
K73Xn9aUQk1Mb4aJydLyRUQpzGgI5MT+25rBjkRq/NZ69YOZsL0sw4S9QQA4Can2twT/M1MDTQWq
wz+SIaKhHH5fhgjKuhL0avjVluDWMkD86AvAbZT4hcZPdM88nNOLm5816Y6e8pfQ2YCqls2jVzkf
zQumuJE92DZ1FWq72zZMjdWoIgXTyTneTYo5ZwAibG2RAa9yfeOrvULLJ1jR4jNUifgcQwRTY98M
chYCKyv5DZxQqib8saPJMljf2swAqD4Gx2VgBkjSrOMw/dIC8GxIt+LuMqa7cm4/OoDPcPCVNEX/
vIwiRDqHjRXOGFmmD02DmQdypCtdcDlrNcDb1KYEO+eXSeAj1eM3hcAL9uz9rLOUMLaxjACL7pQ3
kfnwf8N010jnveDS+YJFBWNOtebg7pA7BuR0dCtrqMHL36q8Qs2h/iwiFx+sBJsKaO/BacD1BkAb
gJ54rfucUw2yCDj6uqJ09Oaob57KCnBQ+pDjgAfOhEYBkPxEBi9S56rYuVahumvSdvNZklFKg4us
Ng5foniXzdgchOw7SZ0Ak58fDKuoqHslP62A18iqBrKiY4dgNmu3T6ttbfOwE+GlZOtzcMdpEBnF
mK/Fl8F3AeKweqP/lG6QE/mVYM/UomRCqTYm10WNxgrsVxJoZyO9/LbEAdrIuKeldRu4Jqs5F6z3
xf0UlqDI3IEgZvzW1WwqSUqDc2rTr7Tq3yvLveY2pkdld5lKLL0MVpc5Sb+K8UWUZb0e6+CmjQwu
bG9U6HyRJSVgtlq2QeC94Ris+oqFTMw5nhrTOiJq2ahzBvfiB56Ch+WHYISWYoiKggq70KwTSNeN
9wmjGez0+q9pwTmNhdgDAQYzDprprxAETtAK6OGmAPvN8wyLzsOkpwLd5SYPFf6XGCvR6WKah0P9
LIG2+w7pIfYMoXVvpsU2rhBUshCKX7ujTXTv1wfLiTZt23lw5BlIfaBty4xWvJ3eNeb9VGs/SUok
s5OpAiEm3WeeOCNhyxy0xm9h1jAj1bJqRFyktOLsNGV180NWu9rkjeIedheeWNHMesa5aHtQWFVO
fl0aAY4s7gCYifjKtDmEZDxFI9WvZcoKHA3CxK7XXcpc1kI+zHKnn6EHNsmxWEg7UpE1gZi97mzt
l49CBhC/8ZDOtbeRaHOsvbU+h9SWDMzxSMbfyiH7cjED2Ng+46eMtZxg44t8Y2dXfrQB80ZeL753
zcGdAMnqbvjYRi0WxXoz7WcVx49APfMue6k0fIXNiR9ZlCF+WdOxFazKFAcR+dfLXUfN0c85n2nE
AiqnOGSsAYJ2dCr+OQOmaPPPtu+fRI3CZx0zzcGhn6vE/qYRbkhzvlfATLWwI9J7jr3SpYjeT/t+
eEtpYa9q+RVkTJ2ZxsfKHPszUzCDztOhL4mETZBFX576/lzSMEvdlaMPwBOd/No32S1JimulfWQj
foUi8B/KZNlHIdlDpDog67+ynPQGqMXbFCX7kNZQqk1ws0pKXWzz3jpPsbvWLYCWodIDb82cmk9J
iIjkzDL8fGmVm1bbKJYGLLkf+RzSmPTuXLWoLvFcOebXJQyKxXs2gCNdFmMaNC9LDLIs4knL5mok
+mNgdrwtBdOs4y+niGbqUvZ9++o3tF0LgyliFt4LjdfrWLS3BC6dI/bSHe/H6NWkFxrOhBl+yO6M
DDW9zzb9XGJf1+nENtDYw00NLwRi8MqqywPrQbWiVv6lV4x7FXBnbfqOLwCbtiSEdPTgFPfxV2xQ
yQwa1ksnf6wD9IyxGCutkzE1Vxg1SMlM7H8emTalswqsPhQaFaLOavmf0/QACAkx6lxFGyAQULJ8
DyQLbAN1JWrtW5qzkVqT8ww/EHoH51rG2c1trQFM+to0Ve4Ohm3wXvrYfxkLkzWyc87dZN+W3XHW
SFyF09/jLXKqCcFJKMDMJvYVYeWb0mdele78kwAFlQZGc0bfW4T8ZPXbMby6oN5/RcOX/SS3iD9b
JlWZfBElkoaw79lWinAYP8hQW4CflhcqHwQB9aVpnS0ILB2Cv/1DFL8wVGQlLh3cp8QVNLyW/lrG
vusMyFAEcCGXV2TYbhArQ9Miiin69jmvG6Aian9JQWkW8XcVL2Cd8pJ5JN0UPFcJiI5Nrs6NN8x3
sSZwpxvlR9nd0poNc7nMc/SY9vQ6/CScAZNGV9C2B83KLgPmo5u6L26i5Vipt6FtXLl7INHlrmo/
9YA+PGY/mZZ8qRRpQ02FBe15mFntlnGs9uHasmDDclh5T9ie5lc5eBckQeidQAPAXm8/if4XoebN
cpyekp+5QwzpqzNlsJISb7hG5blD1G7iEM1kUj4o/+MT0kjWceguFd0y8KfpWYPUTbbm7WqHGrmm
1e9mbL92uvcDha57NyuvGUosLKwtsB0n+1mg9L9PGLm7h1RnianlS4zVFIvSIPfWUVPJH3qrbDal
0NEoxlVxI2zkRUBH03ui9KvMjHwa/0tQqWoARku6XtojqDaIC0vSWYY7RwGgipmA0Khi3BqC7wCm
L71ZwVcEnwMJJXh12CBxKtdG8i82yRnIdZmX8b5GNbisxbSvYuPSA1TFsANCX23g3U2TAGUi/0sC
iFmlQ7YBhZ/u/A9R1iAeJLOmD4PdiC/CeuyLC5v1BdRUumvn7CjCodj6zcxktzGYigsoUaUx/aDd
jC8y49wFTlzLxMV+uUJxOO+eF0Sg7cfVqXMrmhIjquibsgQZrIPm4/Hs4pfsoei+IO9Sk5bpcEWo
udS3UC+Mna85945quPy5qVTrRV9aMYOYgRmGJS6iqq2gY5ln5a59KOMi2lm1fDXVVy8HEQiClcMC
TlyeRMwHIwvXiLdCgRMzGhU0bmg5q96gJBCjNQS6OjTdfpMuwo79ohmhbnRDbOPMiw5/nvr9EvjQ
PiAJ1T1d/qQtuhJYsJABB8DlAcCv/rxnuffnxX/+IFUjdVQ3y3PLw+Xen+fQqVf6kOpolif/vOb/
+Nw/PjXOMZKRVGr++nlI5vGJcune/fme5fBa1w02XZeC5/73kQV6doqSqaRqiJHxefnwtMPo6e8n
xf9ZIo54NMt6OhlwjyPT0dJ2redWsjUaE+MWsKqIlcghaM+pEuhbHoeu89hXHu1ppbrmB63Y48mx
rxXCVY9ufeeidKEkrII+BM6OEwrkj8xB+NOi/+94nXPiuG0I9zy53NQ11lg4w2pIj5naiSoYUmFB
Cg27Hd1TmAHdXe6xnCI6VelrgJzYVRjttatoZJZTKKBYVaCZKcicgkk+ismXOxT5II839WdK6FsF
JBzHUPq4D/RkX26+dYwcZaYMhxVYRXvmLT8Q3f5VrtGBDXD1LX15ADU0750ihbduYebh+paSePJ/
9tM2mcxT08CsCRMPp0CQTYao8i28DGdrAcKXJan80bdnBJ30gDaQAKQdBCoG0SqcmQEORfd2izpA
VGBDxIlExRSgY5LGBBAtWae0X5JUPlayBKzWFveah5cWlIl7qOJbN35F++WEZqYGMBHxrWDAKKQ1
5gBQGhxSvK9SFL4B2qebzHU+2yC9VmAQVoBCepTQZlKajHJnCt+ux6JMSUU9jHr8iDrNddaqdqOV
/WHucQLw0vQ8ZHHIRucV9Pi8X2KyPr3CtdZarbnUnfKffosbSFt3n1hLyVGOGLAg7a2B1Snj7mon
/X1bodNY5lAyImAySMjxEjphIDS8I22CuwLIsWxLklJzGDdD/zMzJvnUtq25Na1AW1fYHNcRhwws
7QSo8FAGRnYc7cFcd5AOm8wsH+gNwfIziACn0D3kTWysOoTYD3ni7wFGAIX1XExbS2jroomeRmCt
BC2pddbtBivMLI9B1PQ93AyUCAbv2e5SQSwwfReRZIOWJmh+ItDYa6v17JsAjUN8d8Z8upe5Zhzc
ZGo3Q23s0LhDWgnLbdsL3+sadRurRTPOR8qplOZ0lNhptNgg6FRvkZmTN8NqAiowEqfbZwFmAkAT
TJ5BgmJJh0vVmd4WNAOAy6I+VHherjDwrNZV0P3kCMhXjMDfp2Z1thE6KKRDNgJBnVJG5EEz31t6
hCKi7m1CMHMcBraBMSbuYYw/li/K+3R2LwgzFkFFhJ+WP6jH6evEwgdD7+yjX7sbU3YB3gjVJ6nh
IazEzWJr3KdEYkU96Ns+AFwTAC6UScNX1fGWcipamKGBa7Ln4WKS3jGAIhjCes0pjHdClwfbmTfu
UFoI8CO21tvGzcOdBRyg9aDDhS1arWPcw+8BmPvmdNGVMsKrE3j7HndZ0Hb1tXT8u9xwX4KAkkjj
0VCG4d5qw/SCoeoHiSslFSc591r5DaY9Ohxuf63akVqWEvWEUQduBIZ7oWyHhuRgDBjEzpPZryih
3oPxUJJ24DK7BhRlOB7JVD4oDX1EcwLGxjxrGY56MWL59xbE3F0T0icxsP8TYbX32uCCbgHrDFyf
YtQe2zxF4xI+SNuGDFtseRzjvgDTsAJzwWbmDDPmMQNbs5SHpnbxw3OzB2F7O1WdK5y5PWLg+yv3
kdxUOe8spktaUEXIIboFPpjHBNndDdyra2NWzaHuzd2EBENX5Xd+AmNu6lXt0TceBinvJsVPgEi3
h07UICkyM1GzAISmd8QBAdVTpe02oAfXVwCTpYV1AwcQ2e0+AEh2KbIkuhMDHdpRi49dnl6HLq1Y
O41+W6LVcX40Jb4CWkx2lmBnE0SYRHSwgPoQhGI3OW+2Zb8CNPACspeylVsNr79ODG/T5F+J5Da+
dBATRaIBWeL9HLc/gvkOk9iXurT2LHXQZYa1hIsXl8E3l+be2rUhR0nqvbUNisU8+RiCojK6xgoI
rA4ohLQM001o1s8VahcVraBgOnRxuctpFSQBOSJYvksUizVIAfimWHoL94o3F/6FbGKePT4i+PRp
KuPwoLyfcnoG/bQCqYxYY76uDbCcBu5ukLEGBLt0q/9MopHaRI26a5f7F3w1PrCdpxtGhZHSOp0S
bI3TLV2y+7kVd1VZwVIzbkUuHuhtOau2OwYy//DpENpqSBthsrtIT4suHQRxDTswaNrs0vmlQ9Oh
bd+NAA1jF/GOqnlAOeMuqtOXSWPZoFN/l8gNvLSPSBAGi7o5FLrxNoTi0QVqFsLit01gE5WyGbAQ
qF61UXw/tvU5TUL6AP3BkhAaOOd5Ux7iWXxH9fJqZOFFxMMDXt+gIEEfbOZSnIDb44WWP7p6dmlC
YjXY94CzQ+hpq9kooG5GlKkssEtt5j6Z5FwrybzMZgSFo3GbNM0bMsPnnHpEYVlv6tKoj4rxvatZ
2TwqY6JBoeK7hZoYGTtGYo18Dzznc6zdl3Zj+XgojqP7Cop13Y/V+8QcGuZ56xmvdhB92K2DnW24
wVyejhea+EbmHsPZOVUaAnHISxgpKBLHGu6owSPPYOw8SuC9UhMZb+OEtbZJ6TTD1ivFwRvM8w/q
KU/T0xRm5Iy6goyDCga9CRg23EdQG7WcDgXLUrfPsppU9TxrWNkOnPgpY2WL3cfWy38Uc3jqyqtH
USfDp9ZO6puW9DPFJO1Hy0qGex0Qay9HMtzAwpjO/Z2p2fvmrhvFZdDgWTeJrhAX6dNoT7+oiX0j
VNnUVfUJnMlLGIY4RJOgG94RTdh0a+XnMc8PYzZSF21RsqjRMTWg7Pup9wjd+eYqo4S+U36DlolB
Hk6GmeFerQl7mZ5UkqJofsHyWNkP2meH8prhNyeNyTxY5w6z422R3RNXh5sJkWUEDINbPda/qrFd
O13rr3GbdzboUNS5Zp/HST8kFbZwZdGpLlO16bzxo03rD6dl1y8sBqGe0mK1KSpXlxx2gkGVG/lQ
LLDcy9gOX5Gs8j2aauvWFsEqKCrSKDt8HzTG2jAj3RIRHoB+3Q4aNCw8W+eN3ncNjo4RTCenPmpu
8mpO5Ed1jtLsaJFe4Gax0UZSqrzJ3qzBdM+OQeU40Z6ocD86molWNqqLNuTmTSbQMLGm4WQkxtNE
kKQqL5i6WfC+A9LBCFWcqR/ARevnZARwxOr3aRjBmw3vdd9V8r0vzHBHfUlhf1B6oIEajVzS+FqW
8zv+NwPSL+zp1SQv1pDDg2HHtqy9VpbfpGCM4LH5rfcpnKamg05BDJcIB0JAD/YdCGrG/NC/T1G0
63XgRW6JXvkM8GFdxNorKr6ck6x+1eQEAzt6zRFFcIULLWJu0FUf+nMibOA6Yp1P4iENqJu4ip4+
lKiGRuTQ1iy/fJ+6Cva1A4xqLwIK7l+H3HvFidkx0w9rJr4m1nNcqlJTTi6c5vEjMiD7IbAOlqje
Zf9gYFvkGR/1TOeVfxO4COL1dT8IOnDDzrHls073feVVA9bw9ooeL1WxWgmK2xZlWGulD+lWvc1j
7xZ//Q3XJMQuaU1mlNET+k5evm4ZIDpf4fDx6tNiBC3rytjL6EcjNXy/fn+siCpWI8Ai6iU+vasx
X76utP2D+ogeZa40CNaT228nPo5IXj0UgB/N+HWer+pzwxrFaP5XLw74DhjV7iowUlZCjmo0i7c5
7ddx+oKGbQPjoaJ25hfpzmBDgkywqbhvYkS83Fd/41+FXLnPyDFRmlieJ0g16h5FD2Vw+jEgQq6t
TDNa/q9o75JVAMfZY2jC+8KVz/vVSyrD3an7ajr6fFeCK1oj24NZ7qwWAu0D69DaoGInO/1LHVjR
TSktSsq88fBYJYLanNx1vMNI8CTGnC73KeFgaz/uK5SK1CvU91URqMUSYiffYbc4Lcx5cDNj/6C+
vGr6baV+AI1rMx2P9JJHHI/Ux6njUl+rqZ+Dk9vy2/mM2t6HZFvq3ZGnPzR0so2cigkvReBprU6P
+nnqFP7nTwXitxEj0Rx1s3ommTCJ4GislaO1Zf3e1QmjjedaOmCTiycp99VrlJGt7nzopC1WSTWD
l7bp75fHob7X42Ad8HEp3t2ewK6cOhYVijoCm81TIX8uW++gXlJ18Od7MhR0qCwj+1QfhdcrDpYc
DUX3qWk+hrK4qo9Ur/HL+2x+UK9Qx1SUv6L7/zwohLFW6oAByx/VV/EVd4OELULynLTG8nXq45yh
P/AxJn5epChP/nwYopzoJUGXu7zkzXe9pInlFcV1FBQWm3A+4T3dbAqIQAV8nQ3Ef1q+ZvzlEmyb
zKpk0BBqxm0KKoaOBlQ2XZcGftUlX2y3Lxq6GlT9sGqN8pcwEf5Zx+Ggp2MuIGlETgI2sqMWrRcM
RS/q7pIgGPfAEb4qv4UySzd7LvH/LNB/cga7PtgNFn91gt3xj4SCHpuNeCRb+MgBrtJwdx8WGIRV
M1Blfs8mSbFMNUWs+sUqQTaK3MUZs51ApFttcSxwyBF5dDTD4hmK0kswe6B1OoO8aRgoN2SntpSP
6l/u12JbKZiYgoK1gIZgSMw7pCjclg4Wm8h6iKIvHf/5Xex+an5Xr+Hvf8ObQNKpoUSto4dymInY
bFzhtjiGvqJK/W4WLqYWNYpSJAwDCtqyuk1295yGxEOzTZHdEXSbTBSFSlTbVpp+dDGyPE5qw2oS
bNjCmqKxUxF7eqH+spS7UY7mlWWMy+imyfOLpvqVhurAULDL1siKAPY0D5OG9abfoH9BjZXhTVF4
yqdrBz1shf7IXZgR2DqqZaZ3ICjaIv20mrjdliHZoxg4/uJX6cF1bszsHfzEVtcUZ57m/nFoDNSq
aCCJGLE/PdjWXfUNaZ4Cm5g02QQIKzSmhYMvjZbO69F06vVnxIrokonsFpQ9Tci6QIOLJkWJCNGh
Nsl1luYksTNeFtQO0F9G6QdcH+rx5n4OwOLjWLlOfIoqUDf2plMWOzHKs654L1Wjn5E+xFBliM31
oJqZtigvSwk/O+Ylh7kgr0qgYiu9grHDvI7HlkppQC3bUG1ojLQr5Piew4AgdRnonhuNG1SQto3h
21trDPpdTiYzuTLeFy1NvyKvWiIs+s69GvIYcjrk4zbkyvriTLZ5nDSuao8Kx5ASN2qedyjsabhz
iZZoq9gPunvyS+1tDsbP2Jtx9/CT3fLV9Qj+ApppvB0FtoXSCoujTnxtI1QGnAEQCZzq+5+kgiqv
dMExMlmBuSk4WIEqzPwflJ3XbiRJlqZfZdD33uNaANN9EVqRSa1uHMwkw821lk+/n1k2dreqsbUz
QKM6M0lGBN3dzM75zy9i0vsi/5yTXw325b5kk9+sqxHgtM+c3RBQtyzxj7As530885Ne4uCCQUUF
I+zJksyMkT06iXfdpBmKybAvnPopL4CaxehpK3MOT5ZtYuUzHGGn44j46oSlv6pBN9ypWfC9FcV+
nH5RcZbbOZnNPZyGc9dCSJ7MN91gOCHG7EIfSDLxtKQ7wl/vLFH+Yt4toCqbwVbAOe/D+q5vxQVf
z6uf3QQBpVGdNSRia6DOci2EPc+2lk/PcF1IX8G0iuEDIhC8IDeG3l0Q+xoROOEkYG/lBTG2ktL3
e5wqB4qKJZWXfB6KPLKK4w93tG4M6n3UB9WWMG6IEhi1QCE75sA2IhB4M8rpse2OjLoGCr0sPvVo
0uW4SA0Nmoy5HOXHR0rBtA4lq0H+TbfLO2dxHnIYhAx7GNywgPvKvO1668VJaOAKbS9j6dOhvAwY
43Ac7HTiXED++nRHdtBlKXuEb+UuDTEiwSuw8ckdRAOxLiyqMvkmI5PoIjRes6r8aDPnMRXwgCTL
i6OD6pFh2QJhHBPeeZ+7PGaZn+3CXP+W8zNFzFkG9mHe9OxY8CbAim+iOWROS49mC+RQCPodGkw1
s58i8Ddr8FF6ph+mkd9ZFc9CEYh3bRTEEDDUNnts9FCtsZ6nreh6omJDDnxSA/tL29GB6tOriNp3
IWEgZ4DJEwsH/0bJkYGE8mQsYEQFv2EzVRM9iZWuExFxZEcQK4Mo/oIgZjFUxcgyAiLTIrRqVOA+
1mHjYezxKLNxFLjkmr8jUO1C7vzDwugb6JAHBKkhwyJ5k2xy1NlHm21Zl+3WL63Hqg2k7mPexCV6
Z9eA6VEmTnYMXPuHVTofiWv+qvr2p54wQ7YWaoBCh74/cAukl1GNLxsWJ2rMWOfiJEKI96IfsMJJ
qX+jtEEpgTSJJCHGTH1D92D3/s5jJpUznGui9iWdgn3icOUaj5m2112LxH/6TZ4a28+iumrjPfZI
hd2f00zyYuXIL4txcjLx35C0zlYyPVPhbboY7xMiXCDUtA2kkaj4kBM77OVg4DC82SL6vMqhoOtX
L605PqZ4JCHp9pn18/QCBKMtqNx7npuHoiFqR7MpXOXsDJeOVVUGb824vI0TG1CZMPus8QrYOAax
VkOW/PZt/n/yglWg4x9yE3XDNVwaE3TvvgXv/I+s4AblbgkHtjuEFRyKGV9bhqJMfn0/KVAcOI8k
cXKDW2BEG3uiZAnWiruQ9FykQmPqLulResfGN3GwS64SCg5iPJvyTpNMRi+iLCIw/Kj+hvetfNyz
D65JfRKRK2Mr3JvZosNBpJNkPf3bwDgykAM87Iel/PJhibhuf83kdv6dTv7717Y8x+B3/3NgJDSu
Mq+SujvQpmH9at5Oi3ETeJBHNY7m1dLcpNWVoGV/YxqONAg2LBwCJeeiTFgQdHKwAihXSvh32E+y
BcME2DJZulKEfNatLMCW4KdfDxBO/B1eSoyL5SAcgG2dQigYMo41UxBt3oQsBCjIoRZfZdkk5HOK
4zi4v8X9+M21lwSHogAKCuv5jirrfWzYseUOh+CPlkjgPKjXZISLc/Vdxwvmupn9/7loFnl6f6K/
E4dl4Gnq+iT3Bn++aL7np96gWe1Biy0IcBVCeGaUmEezl8lZ7tQ84rMGy0GyfhQ9gqkLzlTAcfJo
oWG5eGWACNHRngdScqPa3ClyzDJSei0Lm4fnzojq4+ycdi1XzuURErq4ByZ9/81ms63nAVvm3UKL
JMkN0RgfiK++74aJQ1Ucm3IXCUBpuQL/+pnx/v2ZsRw2DVQYPkzGf5MgYBKfmkEc4TCqY0ZMFIcW
StdAwTGBFyzzrSGGuc1eoZskdrQ+sjhJ0tMsbmWMeGufSDY5OVU/nGq5WLW3ZfM7LJgwxiROthUU
S1UwTPV8P8E0KOWhEtn5x4z0ENg5eCqQhK89A7gFDgT7j3YO85EZEeEbijpEPAuUOdqKrMJtKB/b
7ehhPY/LJnSpCYYHqVKejmXiMiseEhZ+iHrb6uj6NdxCebbZwgj2TmwfS0nEIty1WhsZYyAL+Cim
Bd8HDezP9EMP4R5F83MKNWHxWjzM5OnKuKqiIE9r+OTccTMJNvC4AcDsYw0Ta/PXd0S6m//bI+lZ
JqIVS/cDy/X+7FLu9JpVZTO664R8vc1Asbon02TamDacnWK8dRfXWnVYo25QZZ1ctyahdBBXzuSq
h9hsEokyy4evkjyroi7OIshvfCdy1xpOGRstLl6xawNcYH71e1NqjaONd2471MlWM8xPfVy+vDj6
gHu2Q837ZAbZ1U/ZOHLtEZyFA7UxmaHAKksbV0fZ5d0kdv+x5DjgzuT3IRd6ryWP0w7BhjDyjbdi
JnPHI0O7Q3WWV/34I/CmLZabZ63udGwMzY2SuRbYnJ4d6K5pauWkBYWIYW0s1fLpFAYDGVAOhlHh
SGxxXv9oweoO1pSlFF7411LE4DrUw53dVCNwY6bnmMX5iDfKD8nB92oXsJMNTzLDFJ0NH77V6Fhf
csdvMmokWaS5TXbNgmiHOhYLVZsqUDGp1NdNCjmr0e71IbpiSrXSEmtVmO2XKiijvLpzNSaYDYL0
ldJZSOJW4zlPS9hcZF8cVfGbh6ko7ojP7JTo/zBLcStrPUtsSGTd2xg4b6FebVIHb9lmwDCMLOU9
MOSlXqi4Ao0aYSF1OlrKd0kMouJf25qgTHNSVMvTfZ3nZ1MXLk0iHPrYogpfgi8sCl6iJsPIFKZq
Jz7LqP+pmfK1BD1EYJN+jiTCyfOJdlND88uTsggmdnpfbrWUTjSui0vjek+pBoNXsrpkxdlmrSnJ
IFiDANH7mTj6kbPC10Dx23rZdxQDi07HgnPNMP4QwyH1ARE83LGRjJQftmDslOqghwUf12zzZcfs
Ce69XT31Bnz+ukUfLFthKtltCzFy1/bWvR+Wb6HchbyFN9e7+iWuzTe1wEWDcaNTTPciGWAAVBEC
mNq8q5IpPJUNPX4L8BAx0Yv95tWPxjts5dls6HtWzojtKj25rzWUcjlbvhHQFhme/jDV5UMlvV+k
bqJjlNzRHgcth78eZgg6SZHWAM83oWGsG0Tiv9vuTgM4GQyggIXy3pD0x1LjBxOM2uPx0kefIP2a
ph5bIc6G0XB6MDPKLP9cuTD8E/z+zg0X2V4qSBJF8TbiA1v7CNnSkcE1k/HnPsXHvYee5mg41Yxp
fJeYI3nX/ngoTaylfC9HxrkM2Avr+LflffpQksa+ykhx2NuLuCNaKzlqqZttqlBnAOiPF0TjP510
Nh/TBSw5HS6aQAu2IGLpvGdf1GxHTa4jDABxiuF76oJYQq/qgLcKANkutneFIEB5NK1hS4fub1KE
FX2f7d0OD5bJ7ckSIGAclLSjU7UZ3HWS2ANJszh4rbNVxKAOWc+MIyR3Yjs5IjzBKjtZaVXvUq04
LQsZhs2kWziTLDcmqPle4BsmrKI45t1snpZguREFtv9IYO603qh4uQoL9SXdL/aiQ+h6q2ZMVehe
o93otNfJ5F8dDYyhNA3rBCUNfbXX/utPjA2NlAROzdTvF8M1ceERh0pHFCxc68kNsOIIuhcZeQC+
BBVlRD+Lc5/8I+l3Wd/F+1KkE3zFWjtjdnCG8kAkYrho59hLvFOzXNVfWvkv6k8o6hiCIgrn6s3Y
YPjYviaWf7NAXj/Ythecwx6rB7+wXuM6SC9ThF2AteQbIhExxGKkco7a8gaXL+gs43IbeV5yyBLC
zOOsh26e1TmeoRgzlkNcrYERnbMYzDtIdBgxyU+pPoXl4VlbWO21DOGwhGXRQH6IGan4mGKHtKFI
zy1nn/vD3oxmcXQzkiy7OiVHNglwzOTt9DI+F7reHaoMnN5geLi1DHi8LQzBs5+/1D30OpNEodRr
3HMli5DQKOHTTe20R2x2b0dddyAMivRcIJWUupNBy/QSJPpuibGPMs0va0zSLY66zdmuu+Y8CeNX
DTl9l0+YBeBx0a9gyES70p236TQYR88uGOaAEp5H0/bWScTYkL34MYz8FwzoYkR2OnSWENFR7uJ4
TQ9pWcl5nO+dbr4tWpaLCIw7fGZ8H8QE/qCGt+n0GBV4EvokzvIBsO/HyTcJjT0kp2HfGtkp6udu
r+cuXbKyGXQ0ab8SWqthYYiyTmbjrpBWdRDsEwTQIdxjlAtghNJCgrYwRWRy8tmpOXgSD1/fpT1F
UHkPI7KMtelhTZXF4jaGIU6xAgRKM4bZE6VZ0RonxQDGUpd9CPv9TGCG1rQRsLonDkrChSMMCHA6
XCMXvg6EtYvatQpZ9kGv/sowNsIz6VlVF/kwlxvmZPvRZJwXde3bEMF29Bn3weTOPnyMMzFt6za6
1DM4JUB7gl/SKtwqanQ2YfElEFTNDslETfpzjqKzomcXZoYGnUKacR2+kSaitdHVbuFH7dSnVIRp
CREtIaarYgOp8WQI49awa0gm1OsL3iFF3D6pOqmZOT5GzItEAt0qC4NmrfW/q3kDwHvtFMu9PD4V
hxzxC6z+hr2f3yIBpXhYQtDfvE0/RkkN1qGdU6Y3T0udf0g+rGSfuxYMdIRNjBKnTYskIEYEGZYL
Dmeg5mM0bzj1KaVdXqkaoebgPdaGVJcdIkSivvBHqNdpnZ0ScMVV3/M+HdTnlHDmldbXtFb8ixLJ
LORtrD4Ut58giS724p2XgRHk6bg3+vFpIVLyWOQp2n9L3DR4u+30dqc0W4ogPDXICBqdXpQYWGhk
NcoyiJRXq4rglLTgnLlFf1tPi7+K3fxkdChfk1JqUAPzMGn1baMHT5GzMKs07+hu0Ya445MDczfP
4utSZ6xVRlC99pROIA6ui3agmT8GH4ZKRz6FOddkDNiHYnYRmjgH1UB7km3ct94P2BI/xrzFfbmF
xdV5zTFTaJrUAwYaCRDNnZ6B35BGjCQCc7u+PLVBtVky6zGTgGYl1TV4tgQrvQ7IOO0pWqyLY8Kb
otMfWpQv/H88glXOXhFipTHh/1inuzoERTOnExa4KQMZVFRR+I1XJnWxfCIWYYFFUkZiDFjdUkSP
KwW2TCH9iTdkr17Q7ZO4eUOahs8eF3nu0nFDHAlKIj50e8x76Co2TpWM4amLXAQDVr8sSHTzj1bT
dm2mvao3iJwQQg/7g1VM2Dw67ZMU7djsD+y2WGtReyr8gAC/TVc70UbW523dPKaMrhHJUPtKPxcc
FsBjtfISN1q19kfvIZut21rrbmIPFnTYwHRum+BJj2JItcxv3YBLF+gVwpnk1jFdH4I8uGTvPI3E
h6yj6RWzCexPZYpBN3J7IifGcWvmGw3Q57U+e1+AW/D5RykCy0t5h9xvfwjK7eDGwaWTUtRYSpFC
3eKj2czpVIuo8RKBJ278IfrSopsSzTlo9bNuhVfMfUn0gz9JfjGW7R4u7Egw78aCz4qBWMT0yOsw
9Sp/ZMxb2X2QukzZNtain0bBNZRVKgf2Fjvej2WsPw7lHLzreX41sMJl9iGunSHuXT8/DF31TVYP
cYIAIDnIL7pe/ZjOzdcAcmrJzzhR/2L8lWySYOn4iAHMoYLuI8dt8rQ01TG3sM7B8Een0TiMGksn
CG1no2njRgwW4sa+tveEwpAhPiVXhYj4MB0iDbsVDyBwYzN0V/+siXkVDsajn/qf/hTcgkFtZb0k
hn6rD5jOw7XiCki1Xxl9FI6NQrJPB0C9cyob9t97WcSNHsvkI5jSTz8S34XA8qr3K5TUPdY8MlB+
MnazoJOHJA6/EMNS1FrlhC81Yq19VfY0OFJz12pQGofa20nRiuzHZUvizLTX1GS8SSrWNfyZuZxp
FaS+PrE+43RGMCgVHqo/qgSndiQwtC9JA/SG4EkJp5QCw5APVT1rz4UJNQk5tQLgFG5tyqrZaxGl
dCPqGwwV4JXifzZS+OWST2WPRbq2WKhEHcWHfsJfkZiI3wMApc/R0TniIwjk7w1QaWXXYZs+UVS7
Uce2nPhPWdkPmNqjfb53g9t+6fZ5ifmgAffkGLcGZCzXZ4oTZ6d4FgVHy3Nv4yM3OOfEjo6GbWIK
1XrZLnFxe8IeSUOkq90Oi/vQVTIwQarK8FoB9bZ+EWaBKo4edOwaYoAaiOf0a+jJ3IpFVBzsaVcJ
KK167Hpb29qYHXdRKWL1eOYkKoItctopI9bZKGj085FuT30EO2HHHcP63RY6+nQWtzbZP1ryQEa5
7Sc5zWKNGyoXij2upThIR3tbh/OdMRsQMFBd9EtQHK1K94hURUiEWOOkBKJjdLCdntao2yD11Iof
asCpmlxzQLdneZdewwWNWOdVk5fvVqftonK5bUcWqlLdhh7zSqee+p31sw+mp0Brp01nI1CLp8I+
JvqIbtH9KpFB7Lrcu1QFBNrZA8ivZt06luFPQhnAHvCxzKLwoGw65l6bb0z7JSM1miyIAWGJRHyc
yEbz1/rFBWz65AVoDya2UIzdrmWqwf/0UhZdmayz7C6JYQn5VE2llBgqzbJSnoilPrKjPQV2/a5G
bvPMWYft4vsSGBcsg++HfElWUOEBxoJUshSKTR0k7wq2UpBzJPqfBL//mOBtj6X31NXTi50VxPq6
T2M43DSlQ9wY/WsPVAFrDM2W9HUII60kpQJkVY6b3RqxLB9ejXE1Hb+GUSPMV5QpkE9cQjjHnLnl
vFMnX1I1d23P9Jhp5k4qENXqSq15ZxNw5hcm1KX02Y74VcqkPgY9HDpCxDJZ3tUd27NacrmcyKih
hhwU9cNPIvpKEHC9JvX1JbPp3TseLiu5ix39q+hZl5omdoPLzhnkuB1I5Nj34Lrq2KGrD+an0U8N
G381wvw9kjYawgi8tSs1Uf2iXULNeVSTXnUPoVowq08AnRuG+U3VHHuP2UTrPTFo4mSRNVIpA1B6
H7kc/OvjNBGgJYfxmq59D/bw1oXjPXAYA4c0SjYCj0aWRwWAoZ4Gwi6qrVoXCkPQGLAw8uEFwSf3
s+49yJoZ0iZGoHJyoQZYnfMZ+t2j0hIFSJtXGqRGsqCwB/WjGSBxeRGTBqUhFDvM/CT2yGe1AQ1x
5nRwOJQ8CkJIgC1xtNBFiHqA9QGQiI2BhDOm5RLJB7Ii2omykcmnhZ8CPehRa4q7wJfaXjZeI2Pz
bamZ4kiD8QDbm0JoOljyxPOhfCLlzu5kPWYRf5RjXSP1gnhDSOxLVloGpae6yomwX0fqTn8C8FES
L+PZW/Cnl0E3ML41TrF0FVHtkA91nu3oKmd9sYCfstS31ZDs1Ws5cqq7VExSk6Z+ovG/FhpA06R5
J587jx06wuJc7uPs+sB2+6yN9woDmmCdKLx5igwIp8wk5NQF/pm71qn2mOBWuwTtYT12C0bTQGZy
+t/43Ja8uUPe/NbS3GLa9oz0gcEFWAaMevMmzcSbWkO1YYw7b2oQrHglmUvz1icOEAJw9iElcVjw
8vj70Z0S0vpSgC/VvJ72lQFSrEYz2KMtocyQK9Mfsg+AI32hD1Y7Rc9A28A2OKVQmhJTXowXNeJY
ckwJKvcRb+D+25mJ7Zlszp7Qw9m3/ChoqVcB0AX+DIyXiuxqecVHnI93MTkorh4Zav5tewQAwT1W
+knN51A1K05OXA8vszQTyL2UpKdpb6MHKG36Bvmwzlh3rzuJTsmyhRlZvJnbbqdUhbKei6UVgpUj
f5UaRUUbcWSMuZ0AGdcMtaFPodbUDhZu5C6qoG0Rh8DGCU+tXFiMfU7OZN+bEfMyXZvHnY3Yeazs
gxWVV0UYgGLPzLTALNSKus1H02i4uNKoxUtPgRK5H2hhDvKSsdO96aSByXYmltpau83vhEd1LIff
ctdLqp4IHrrUtI6s1ThlXxKDHHtqSKXg5vx4ifDSwcmB59pPkQbraH1knV4B/fboRJfQOWIyFq/V
ryAIhl4HxbKqS5KkHPGoJhjq2Zz88En5WqTIrDkjYf920QET7o+00vt16pgfBHwxFGddxSV4uh8t
D5jiVqsa9yK+jrcAbUhloleNWs2FDIymxUZtTgtRryKjfpgzt6bjpfnruS0B0VVT7zBAQ0jMY6GK
FZRQd0Xho6MVV3lF5bsJq6Ejk4qO1tR/Y9K5bW6YnlUrx0kvBQgyjuDE50iYX6cxNTZFk3/1WYzH
YfWxpJRo1La7LIlRFRc8O4xVsJIGhgnRiObGOK7M5bXuEeB6AB2uLCQc0zbw71jOas9opS49SSA0
pegnV+hYzmEz7YDFt3xcGj2G6b9l8VQ2U+/ROvtguWRerhsXmLSclnlNtZEiqaDbjfKNdL4AJmK8
IxUOuGN+6ww8NGxM1jiWJk1+hToKuBt6x94IwFPowGwpuHW6YQOXjFR4rL1gYwy/3CTZy8dd7Ylp
EvN2fbJT8xDisw925jFSogRTZaYufKj8zi+/RALR55fEFmLt+4TFMdNcj7VGDjoYuLIs8GOs6xP/
VlkVGFIULwhc3ZQOYqmcGlKtH2F5CDiAeVeknlnbZokusvayPeahVbTcTmMartu4gcXnPePIWEHj
flZggsIxNAL6YAKZj8oco8lm2LZpC9sTPdCQso36gaCHtjzyOsp7S/DkLBw2rulHu/ZpIeR8k5I4
vcv9HrnGdbYxQEo1pKe14zwKJuBkXy+HqeMZKAoOdj0YjF2ZHnpp85J75Y3WE8LCmPLTH7+VSj2s
iVw1Aq45EWbEBC5rp4ovAqWu7w8cBQu6LrJeaoIZ4mtHRwQMX62zgQ2+DIEhBfuQFdYc13HHUOEk
jJ45WrGR03fdA30c5FE3Vi8dW7JEVvISPMaoDjWdkRdA+oM8fFUNdLe0j5bVvwzjZK9N7k+aZtia
oxpG9t+9aUxtx97aTOMkaM8h3440GJ6bfqdVeZwznRIQ43Tbk1RfCdTDLnuf4/yT8Ex0EDr2C+OC
j7sHZcv0IGdoiHTiemtXELnGzD3HoT5DqbPvc8n4IC7gtm7wepzN+Nb24WA1mEJvckmeqiKKd4dV
CTi7HThaotm1V9kC+laDkm70INwoykXn+nSehCfgtQolIGA/Dpdvj8IWbg6ql8IrCplOyNR1yd/y
GjWG0+AC1Hi83pQ4G1YoxK7U3SrykHDh0s0R7WkbsvrtLHubHEuxGFpj+Ey6dt1jwLv2mg+LeCNu
JcWxPMnlTEw578QuA5Da4UU1W7tqtr5VAAq3mkgc61WZq8RpfaOVw6M8N2s46AD3WLDaMIpVC58w
HfIMlnkbZb/K/lVtoWo/K5KP2KUpsCq4lPZrFsT7MAYfcAmxWE1Nc+Mxe93R5n9owtkSZHcv6u/B
7z+rmrm6n3DPMpOSLYZVt548BJhWemltSU5io1FuZRTj1Qo3P/DXD9ndFVFw8ONxNUDUsQoXkCfa
18vFHIS0B2jBa+Av7+wqOGtauM+N9Kcy5cg1drhcQtNoCAiuBLKMQv8p6KjAQosKjBiGjUS/PEwB
FKdjXMRp9OM3GIeAe9NKwZwVo541esJ9MHjxQRlDKaYXpttWxDmgiANy+Je6kGj9KP2G8kRlFPZE
adbptzIWclxOlKC0NpzAr31ifydt9iwNjOSxqZcJIo2y+fLL9gYS5Zca18H2289t9br41EG47pAs
BCqBDSk8LZgDQwfbsmWyK+Tia7ryCYnmUQ2AMQ7VCT2gUCWTDi/AHyF0vy2iDLZaUurjLnyU7dM0
Ud4T3Q0/VcrNBk86WFEd5pLi19v5jZsG5noptG8FDptkn2FrMwBPkdHrYm9WOtx3A/NZgqx9ONbS
XGeI4Mkwn0NU1O8GyG8Y8/KQMhglbGtwiVshCIdB/EMvYM/Kq8/DDa+HAWTeVRdgwovkKqFeOKja
T/VupXZLpsF2IReSpyR20Ix46L8aiI8Qsy0MmqDoxvvJTvdd4r4aJlsybNOfQlJqhdFsg9ZkREod
YjX+g09Pe4qH6rUzfIL0SLQO3O4WrhlEeGklJrs0khnSHXo/e2XH7xLzHYgs2gJiERMMvF62T610
QFbtTSedxtQYte/NLxz/i03vfGXOhKJQ2knIzkaio+TGXYsWPwbMspEl0rJlfBm/fap4bqgNNSQZ
/B9zr9+IcoEqYNGf2U59wq2TbbTwPuWCSHKoaSa6GllFKwJc2lJpeUv8Xv9IGhqKXP6iQlYAXf9D
O7hNXmzDicA332jvlX9XunBcx/4O3rxPB2ji3ce4dUu4AGC3JVjLoUYqJsJpk5HVuuoRbpruk0TH
l9L7KrTmUzpayZ6RwcczmpZDndV30lOkjJ3LAugBiEzNONlMT4NHbEvfUBGiw2QnZ7tjX7nLF/1J
eR9m8uMH2mXSNX1bp2iIW+lGh5NIvg8taLrtGRDzU6EsBoEPa0FMe6s3zyU4P8LTGBpgbG3kJZyX
tOIjDw++JPOUZUiahwcJhlbLyoqXTFdTdUWhlI2nWrmLdNeTPZjCnsAoThbVS2bnvyyJn8qr7FfL
TV75J69iXEdATz7WyGSg6Or5dZZucZ79ZcbTvbw9luOmO8F4k+2eYQDhpvJuaIBMzGxqj/qQe2rX
D0j4ONAZ48kvm5RoEyqNVS0rK3mZVUUs4XTVX08ei165FcnvnnGHgy1Oyaw6wA57BZTH6XmWG4U8
wdEcpR3Oe/2UQJIg8aOfNanbBNm2NEJH6YfpGj7QJb87LRuv1rgU3PjUcCUWWWr7Er7H6/KHO6FX
kyzPpYdx3dT+gzpJBlg+2B3plPLM95OKSoRH9J1wDSJBCdsOIzzb2KL6m7To3+Veo85+J1xuLYhH
W3iiBHNKK7YeOs7KjOJriA/GytHjs1HhbRgX1VtXPs6W86QcpGTR61rLR1YEZxR40n7QItIvil67
W70V75VmfVX39i61S2fTYAqtqgp12Gg+atB53kGJ9ENZqsqBgnnbYpZA8s5wTIrxiEzqBxT9l3YM
phXq+qdifBA5k2QkEU+1aVoMEhO2rvRD1bdaYWvrnJzQ1nkum3r8jcYZBmCA46BsNHEHVzSi//wD
DbL953/x919lNTdop7s//fWfUD/433/Jn/nf3/PHn/jnTfyrKdvy2v3ld+2/y9vP/Lv98zf94ZV5
9399us1n9/mHv2yVF/F9/93MD99tn3XqU2DzKr/zv/vF//j+bzkam74Lxe8//+93+NdPyl/hH3+7
/f7ZfLbp5x8cjX//0L8cjQPn75Zh2zbkGcfVHVu+3vjddv/4G4C6/XcdzjlnFRwVC/fiv/1HAWVE
/ONvtvV3GFvQtlwLii/iWr7UchbKL+n/Iwtj0/sTR1H3bUd3DNsKPN1yHT7aHxmtGbku+hyK4VIM
djfhpU6syU0xGvkpJIX6pP70f/7zP/+3KOFVAj/20tVfv0xjC8Kt8JVr7I1h5clOvVdZu8zh1E8O
tnQp8mJ7rnJmddk9FXd5zoKlX3vmuK+RkKUyf0qML+hHzGOxjOQLyIwq3zDec0KreC1OKpljVRTN
K1sD4VZJJWN2PjkXybwiBMmJ3ZXl9sNeZ1a6WMOyH4PqKfTFWyWTsxran44orQ7Bf97W/Z1T+RZC
MDgFo0zeCongyoji8onkymQ2VyBTuhD7O6eK/BQTftdOhFj+VRjdGE0InxkHVgLIXuDcfo4y/8uW
SWA9XlbVjCeJo5MSlhIXlrs4zOQyQayXTnu99WUQLQYsvSp4nxUWklSdMn9Mj8qbQCaSpTKbLPRJ
KdNlXhmVAY00cz57xoAiMVpn0+48mXGWpKSdMUp4MZPoAHDfH21tuI62QG08Fo+pTkXYy9Q0XBjy
nQNxRuapVRbBatyoreefUpm4Vlqjf5hkCpsB4xVkVkMlOha3hcxqCwhtK2R6WzF/hYI0t8HH+M6W
CW8L3QoxBC9BlAfrEmrldmieCtf9Al3Vacr17maO9QmUO7trRC32fbdbICuSRB+8DoTMLW7p7Gy7
2rdefr9U/vsg8+hsmUxXRDXS5X5Ak6hy6wiwmwiyY2R9tGSynRVYv4a4nrfjxHMATPSRyBy8UCbi
Ze6LPiJTLGVWnq2Tmtd7aF4F0FXCmE7zSGEpDMyrdahqEBgT6NyAqwENHPN2pocT085aDz4HFz1x
UQlzR0gCLU0Xog/5VQ5DgX3Yp4ZAeAdGX21il5yzJq0vQIH5xmZBMk9qCkKlUu5eWf2o8sDdFH4C
K8QQ9TZGD0CSh3vKHdolC9YGYerHPh7xbBuZv0du+VKUHvGSpKHs+mEYiW7Xji4wQlvnW7tGXG2i
Cplm2BiRKNdmJvAJd2aWwNScqrpBA+aBv899iUFLib9M7urJVjeRCUbIbY1MO6CPASTGb2Zj1N7P
rMkpdHswDvwWB9t7SLrsWwfJWwuHTJjK3brOTPiJ/Vl4FKpei9XogNlEMDpHEoi+kmEKt1Z3bw+W
CaZWbibiZ+6NlPoxgrIg0q1uTD+XbHgXEz4DZE0TetoVn35F3lMrZZyW9exLe/F+5F5pZk3uKTzQ
4OdkVI9yfwXCtnG5QcjjDcVNUMOS6nrgNkk/Qlqu74sprM5dGF/dNH9ge9wuQZTsS2KAtvEYYB/K
7GAUJqOSrd1bT1S/T01ahAcNTFtZGf3+jwfhOrdf43zuN0kM76lx79NOCzbQRGpS44mRMnpfP7km
4VZafOelw34kA5GxoH4GESJVI7JPU8ma8NBzY6noOwgmbwDJnroc/wdWl60tOzYAyzEeMNRZWSin
ctOwz7WGLARd1CLbqQ7lU1JD95vb7JzluMPEJzz8+p1jjUTHwyG4JDIihB1liQb7xsqx+osxlDTh
NTBShnoz3dUZrZSMwDl4uRWvvfR51qpqFXmVtYkD5yby/J9erY+Xxjngt5scdGpaqjz/oYyR+UQZ
Zf3IyMPpcRFzrB+EFKO8wy99G6X+vNUcUp3thdTieBiLH2Et1YG4YeLt7ZrJux0Mp7yy8nWkzUAt
SKcTfPnWEO5GJN9kXPkLzJzlu8qdgzv04x5zp2Jr2vZHBcLd9jeE0Cd1Y20IsKg21UwPKHKM++JV
bzTeOm4wTTRHaTKUOjlS1vjBcPt1PRPA5/dYuzeL9rO3fYq8CgMAWD3QoMKYjNMBpLXyMRUJN+EA
pz0rEeF2FupBD8jc0GZ3K6YcY/ceaFfo+JmKDmIG2vQ5CXdyaU3Yi1wyR/LGki8z14+hY0PWM8Xa
cAt0pqX2XY/DGxsS/5qQOtkbl1KUX1U5/uAwwATDhzUi2HSFnd0HOvnwEV7MDAI2zXjF+pQSPm++
BflxKBpxMjG76xzOxIqmAkVPWx2Gvt6UBkBt53bXZOomqRdEP+nZl9ip3grH2KZeDJtIi/uN6xo8
5QkuoJD5r0uHAKoQDhP6ITq23XCATQkgQAAgykWubialhji5WY4DZ2US5Y2wjZ/jZD4083zp0M0d
xTAXF+ijhPrQeZnZi9HZhPKm1rDvCkxdGKHe+WHxXCPnXcH5Y+0kciz2v9g7j+W4kbRdXxEmYBPI
bXkWi16kzAZBGcJ7l8DV/0+CmpFa09ETcdZnIQSqRLIKQJrPvAaI5BziryfqAvZleNM32iIdLEo4
7ZzMw22xVz62oz9kUnaY4BnEDjZgwcW9ltj+7MtAfQZoYh7D1nkNm3DrDvztyB/eVhV6zMwuVS+W
y9IlD3PxEtgRhsc5TDTQSkiGRPtsFm9ervxD4KBFN9ojEhAtt8nzH/mTx2bIWPQmkzamCS3fQpM3
o/x7GYcY7qgskYGI5cnFjYQM+sgPg5Fpmvk66B+nmigD67AdyBkfDiQphsl82jQDnmVJNd4Os+x2
tWX90OpPEmmD7SRqinlesh3T8o0SLMUY8vWekI7aPU1kSbNh7Lp51xXjhOYoasWtjxpLO7ZEF22w
tVBwzYAQ7gKNiRYsbBHuBkmE3yMiPtqeaA+nWcK4GO+JI2mDK2rFsiRjcliO910yndDUeMV4jg5l
1fmH0UF8/GyAeDlB8pW7ajE+22lKZaTzh2tiBbHpkUlis5eSi3H6XaMobuVZ89XKdYgXQLMyRHYx
zOIaCqH2rUBXEWe43RCZe58C124oXBgTcjnOWLiC1qe32kOF63hYSNx1kPncemfOKaalTsz+7cUp
1lLNj2FgwXAceip+4mPyY1DBLWYrvm08h4HSNKRjjpEee7+obnqKvpZV+vivmgwg7O82o1P88Gdq
hVh0sRadzCn5jtwSHCaMGdy5mK58PHoOUy6RklDhfJn81tENFFoqhs00MmzIDDOKFws7ax35ND8y
W4v9YAOAH0M5dw2A6tLG8azMATIUG5QiTZJ6h/p+E/eHVliYXKXxY1m32QWtDhuGPgGDK4YbxgAx
SH7VLCby+1HI8CzH736XfV9S82vX+k9hrNAndxUh8zB8aeIl2M8DwnltSp12Zn8H7z0/G5gen0RZ
qJs2dD7IZaopYwDLra2NF47fXSX3Rg82m0UdNdWcQzvHR/Yw3OST6pr61Tc65B5sjGRfSKc/itr4
UBRB/YAFbELnDCMUSJLAPw+RDG6aKkET0mIjB4c47pwAJZjFiSBr+uoAqx9xL1xQdzhzGdf5jLtV
PhV3HrJWGNRTk5o1Lq5diOmjxRgBp3h3Vdve0quNTpbjViczp/dYsq+ZIbbHGgSDzXpym1agatAW
ovql3cOFgRq/WVtM3oomQxYT2TgUSgFjAYCzkKO8mGk0Hmie/DBl1lx3qdNcr2eQse8cz7SubANj
5cqf6Df72P2hjOoAgJ4+GnNhHKdsvoB28W5jn4ntJf0JkvJwNbFtbtIgL4+pORp7gvRbVWQOToc6
bPel5tITykHlMPHBDW8wclfIQNfeAeL3JnXn8MRGcWk7v7/Ocd06gfR+mEFpnFQW+gCa/LPye2eT
Ye537kcAeyNyFZJC9FWYNuYL0in3qeVulTXjf21H8R4E8H5GXAjbFud6qFV604TBTcFCMljVpasW
814BLnWsOUagVHym5wtW3w3DU6aqD023QAOvmydPIyjN0j/ZxWNnBsv9YiL91SxFcwhKCqlSVuUx
sYUAKhn6hylY8FAXxpOJ0C66by5ibSMaqrlpfYRbMRK5bZClmm4nu6ww671EIbaI1KUhqGubc9Qt
xzPidD8Pf7wXZPm3JCLiWF3P62BkW4wG2iHUnf7thY5/L2rLrGeojKjzan5u5iWS2L9ejwWgaQGT
xJE2JaqxmBsaldEbzQLStdXnez1AstJQSxzoogbIWu8MWwFplipXgzOklIU+NbWu0fq6b16j2ln2
opubs5UZDSRx9tpTglRSi77Qef2P9ZA4Dei3aDgNLmTGaxZy0K5ptvVVgT05hVUEytwwpZGhT/HR
Cvb0tT/SPMOBUeuU/jpMXf/zvdkwHhrXaw9DR9F+iMpoK7S+6vo31oPJwk4C4h9/vfX+AW2DIj7a
cbtVKXT94yEdfUSl9If9elOCoqPFOx9H7SNoEhecibXCebuetjJariLrUlQ5swFENbUDrK9/nq6q
oE2WKECFxl2vFURJPAzcsTsljor6QdZhfiqHEL5ITNsJ0odlolqD8yWG5+Qbq2F6FXr0FLXDHNy9
lv6hvv/6LolLhlsRIJiFiDE05QHzPp6SfjTrmSocrZUAoJ1d+/xLUnY9q01vXCgy+5+QtsMTTbvo
CS+oz1U9LNUJTiKYX0w32Reg8jo2DO8y5wGvr23ta098spwcw8GYoGrPgG9bqIicuW02nDzkaAdr
as+dPqxnedu7+95Wn0f9o6G563vY3gms23en+fUsCXRDYFQlJjppnm3X0YYOpbT264XzkPRArONN
6jvZPtFXjG0iQE7pUUmfcM2LU0scI8xWzuvBG1FHqN26OU/aAMGMyuP61qIlfSVp6CYrnz1jRO8D
skx9XhV6LX22vkRrq90rZ/juBWaP/GD/0PS0rqjLMDJTs4r/fapfz3Ga7DJZWO+KtzIyGAvdf/R4
V8nb9eViAOfx2lKWl4GqLyqaaMqay3AhiQvf5WQNUoZ9HBaf4ljoJo2+gvWC1mtRj0NlZeeGIjLP
ZPXrtLVFIU1ciNZ4FB4FVogrIcI3IFW0CV4ap8BNWUrsR8+dwPWsPreptr1dPW4zJgpyS6mFRD1j
fT0wp3+ezaLnWn69Xv8bXBpvyjGb9ihl4OP8798TZmYukCx43Q82qjp//LWlc4qrzvyBUgHX1riM
u/dTF+FuVnE4g+ub6Yh9INqlrPO/fnIEQXJW+rCerT84KvZhqjczjQWGhJ0ioIT87Gl9ZUoGzXom
nfZTgy7vfn3VZpTa9maENP+01N6uNspkl1ajvXH+44Tr6bM/XgqrPErBqgLrpwOe+58/7zgA2TOg
o+/3dr2tvyyF1/s9aXPh9Ww9/PEj9K6801iyont6LlJmYhhil0AXOmrFyafgSZrtFndVzOKprAZo
chQxBlczQd9DUvL9tJltoO2pOEh1X80e9HGkfc7hujhBiCrPwXpKGbcBBsCe0FcPxvo0B/3Qfjtd
9JoXtGTSCawduS6SbOEslZUssQZzEQbVxp+OGIN9bZgY3bOU/Pr668tE/8R6th7iuvm8AFXYQ7im
uqLtRt+dR3+9DiesroPBOK5XtnqVrmfAN/ZqtJMTZeIWzXIsIdb314PXtQpQY1vCcJnJ8GZqf3p9
YQLF7Wk9VYZT4VkbQPjRiy+qmP051WfrSxW1ZKBFkg7nPn+NJ2u8Gl1cqtcD1r1oLq6nk2Xcosv9
5yDUY3K1Zl7HpEf97WBN7v1v43s97RNKoRk4LADIPOAa9bxjblnXv/3cOrLBfd9anuEcfhv868/8
+ozGQgQafZ14u76X4AZOBq20KbAb/PyC6690osaxDdA+0gYmrIh0FeZejb4TPcljrZj9x8v1P/AY
9t+VBv5/R+bDXNNXef2OTOou6fo2+db/pblCC8X5p47MzWvXvX6Lh+5H33d/85s/2zJC/ktCOQH1
7PrCE9rH8GdXxnf+5dHRRvbCd2zX5id+dWXsfwVBAMZRBMLD4/D3roz1L9sJpDQRCdEWlBhX/rtp
9NN98L2f9vduhH/6TAb0g0w2Tny88Hn7LytC6cyIp9dGfTLb6bZyzZ0Ogf0Y01uq/DT+GH7/w7jx
7z7RNk3XMX3hQEb9Q+YkL128hSmYnqZ9h4L0ZgnqZ1ugsgU+awrj4X8IZfwpSqAvkA/CwNVFL8IN
tBfjb0aaERZ38Fuy+mTlB0yjkDby55d6yV5Fs7z89vj/xtnxbz4K3RbbpdMmuDr7j3YXJo4W2Jal
Pmn8Z5Znb1pFJHH2GkH+z5/0p4EkF8UneYFLM0/I/3pqvUCINtYhVGhMFGkCGrhdDDI6o2TwP+6f
xZj/i9CI/ixhSZAL0qN7aOmr/v0G1gjrVzFX5WQtAomO+RI0LYVJcY1UE0IVjTkCeruy2p5NZm4O
MFVunajBV6+8+eer/qOd6K7fxLalzdO0dK/yr9/Eh65v9HKqUV00DmYW3ohBi9eqF2qhL6y6j53r
/wiRe//nj12v8HdhnvVzHSEgAdgorXh/3AHD8irHtyqGkJHB9uivCN7Qnpkem149wheEpBpdKIu8
UP0BAGgkr63bwv3AGClxW/L0QHxIRfbh/+VruQ4+tb7vCnQD/3o7RFsN9FTK+tS7HSDdnPI0hSAq
xBO0nKD/DroGCUTeSClJa1JCX+UPc1Y0mNyNT4GHlSfIpUlE9Jz/05f+m2nwt48JcRaWJ9AaLC9/
/V7LkOKmg6LPCf5ni7moTbV4GHfzDFBncpkR0N6oFH+u7ar5H2uL9acszPqofvts/f+/DdYgkO5o
oId0Amt1N5nwQQdYC5tIoe3Wqhdl6nJnqk6TEF+T5Llsw/5/jJa/WwTEb9/gj6cyZUVM8MY3WGIw
XKjQvgiVvq6WpqRIb/98q23T+u+7LQNmBuMSDwfbXkVZfrviKiy8oEDO+FSZ9cFvIIbDr5lMzT00
Qcu62BogRjrm8L5wj9uQ3BJMBdOj1zqnnmRgM5jUhfmdOZ+vZcjYcQx5VjRR6858qaME/bfxFmfY
R9cZHqsUo87qowa6yCR9FRaaKt2oXpb8IFHkrKPjIIqCihd/R//8ILSvFuCkqTpWs/M0z6ibVmA6
u+AC3fy6EQzQDKOZjYeGGk2m23JpMZL3LMaKByZ3RNGACaXG6dF1xdVow12z4hMK2QV6CbCsTVne
rHwMw4Xp08yvU6fuEzpLRuScw0pdVRj5omGGIEdW3ve+mmCvIBxQFIOjYdhXRROd5tA5dOny0jfm
ye2+Z0P6mvvmdebg+DnKA3Us9CGmkQg4fdOgPY1n1OPJlgxhrA0ccDwPjtd9C/RSrO+MmaH6G9vd
oaZh6iv7m+HjImRquZs40bqfN13XhZuJ67KUOMES/pD3A5VRhP64n+vi0Qt1je8BwMu2NrZqLl4t
PtNtuUE2K94kIeFN8/xoJaChzOF1Mri4YBlgz1OOHvsY1gbjYOplv60sRYff57FUCh/EooK5zwKm
b3/ogcLKsr1dGR887GFR2yne8Os6yBaOqR/d2HDsES0oMBaLzetwrL/h/7xxFZdqTCw93mK+jMl4
m8ofKqgdMIvTC80J2hoLss+SdbGW5ya27iBlTpvQ5ZuEwfKgHHTh2IRlMD5KpF2LAhGHbOT3ZSf3
D5n2o8N+81V63IIybCAmfm9Gde2a+av+CDAYj4D/GGhUw/XnJXPzpaM1Lo38FZG/a0/fKYKfW1Vj
ipCZL7hs7TRQOKtwNEiL19GHr+uoF1ojYG5jWgvRg1PZICBa6zHFsw9SK2Mq8nqobcNDVlT8caej
24QNA5SPsAC0dxlLTGhkEF+7Im+gps4vC99oW1JIb+rE2HZNqqVf0aqYmzsRjT+ChI+zHR5WK+R8
bLLb6kdh7a17z8esoqfnzry6rN/eRytlo6zxUe+7adOh+/Sq5euWpnmdkPWYZvcie6DxCmIV7pnO
BnvOFz2UJ705O6a4RT6kxSOlOKUWzyZhtz9iRoeZy/jitGl96ABaXWXp/GwlZXtxFd9tyOOBA3qQ
UPXCtj40ZqgYH44N4z69W4cj9O23VE9caq3NBoWzT44dPfh9iR+0z0evS4m2J5sEahc5c6U6sdzC
L5lenJh9CuMoBNVCTAANFLCiKoQVIePXfiSOcLOKySmz4zw/dQsx4bpsjXqrjzW/TDGE6og6g8qF
bte+IIlZ7eATm9/gmozo0puLombiD4/bIcMGuKqbTY7Y67ZvI0TYs2e/zV6Nxj01Sf/Fg0Y+MwdG
hosVwTc2kIMxTUVVhi1LToTAKqCZQIfNOa4/IIdjBK+LDwCNo9fM3uBrYQ3DLXf4KItPCdmHdq3h
3OK5amyDGZ14ILwIKPgLNsMuUrKtujbbhBqEDG9MpBI3krrucTJPnhz3qvVB5DvUIydc3jcGmpAH
r1XoYQ3Vblb2C/IEzC5R1fyhZiP6YQYgz0x/10mwMEaoe0vuwUDvqibMd+ENWBjvAosUhhFsiD39
+6Byp3NtdwB74unsOM2V37OKdrXeJiskEA049gdhGh+YW2imCe3PA87Q7rsbOM9YucUljfPafQKb
DSJC1XKf1+kz5iCoXpZusZc5Ny63zH1qMK9ybG2RRZ5fVimEdUCuwYsY0je9HZhF/gYRCLgDt4Yl
ru+xk6Lr9r0Jzac0LhFrsh6mUF7PkGSgNFTYIlMceH9Ec4+CfHFUBeZCevAPxYRH4xmUBdLCCQOq
TMtXy8pmzJPIuzuQ9HOD1qnHsI7VWO2RuP8xgMbde5VALkzOVxNKJpZ0ykMCiHeTY+EJrDWE4RK1
z83AHYm65BDAc+2l4e/axvoqBqBP4ZLBSJdZD2obrolIUTpDeMMBRm8cGyD3PEAIZZ5twDWly53U
C1rpSsRIDEdnf+LLo+XDChP2uxFJJXx0l2pXV/XOnhcE45DTRvZu3jVW0KPfIq+SsnQ2MSxdKJM0
9xMmYSuqGyAx8INGwvZg/tEEPWaVrFszeyag4x/CBC5dNNykMUOGnSbmdghUfXA8PmxkMW9oPuEw
OO7RkINqqJ9dlTOHxgXNTvcFxc07pRgufdFitCPtV1w0kUsyKWKPS4POEhyoOOex+771yi/eanDD
scQOw3WBlq8xkWurbwDYSJIk+nSzgfdf5vTbOoehXHlxBNGN/CKenJ1b9MZ20LFsONBpHX4oE80v
fM0rpNfoUVWPZS9eSsUUiMPhaSmh0Oq13BO3i0nz2kPWcxtNzie/7Hu8KXgc3oBycmoV+7iGhurb
0Hvqb3XnvcAX+JErpq0TmM/+5Ju7pUyxtF6o31SJBDU9ccZToX0aqEtDegAroziTaALBcCME/6Ef
9MOAz53t7fqoxCClTvAU7unPpuixuuyLu2UW1UlzrgAPMMMJDAbmMtJ3yrsMZRJvyie7D8ansoEd
Y0OZsJfgGw3gB8sPpq9pFGzjTJwj6DpfcPA2/UPXG9OHtHIv4+jQzrMcKqRT8inoRvO6kOl0MQLv
Okvy8OhU6bXdjMcGYeubqFFYLtN93PZ25O7cPJ63WrQYTifIYERwj6WxNxMLFB2LNEDwra3y54St
FI1wKKoQzuemZRM086PZLIDHapA4vSqTY1cEFURow9wJkHC72Z73mJ1ftbFzg3DjUzkJzBi+rDm5
y7BHEGHfD742IbJwGleojDuXMoEI1Xr2PWTdcmdV1V0mkKTyjOBU40IMB6/cx3lc7JM5eLGSubrC
0mfXZD1dkWK4Ny0YUR6AhMLuomu3aCjdDUDWBFV10c/jHl4phgBN/92YxO1QAjlTdn9I0Pc/qrq4
9iDSMymyR4kPswdaA0EeCKfMT7R7iV7NDo8vSLYw28W+CBEZpVf15vnfesX2YQ6TdQALgst3ddc6
FrYjbrlNjLaiZ7IzA+KtUbmfXIOW0hyxkmNrT6AVkZg0Di3VQTD/Z+mexiJDx6OKjz51663EoALE
kKedF9gCRntAEDAJwF76jMt578kWLchZojs1JzWKDMMuajMTU5QKFLdA3gvPFe8UQy+e/Lm5xAho
YEg3sCOpwzB34zGQ7R2MxwwyTj3vyh7kbJ/5+86fAXaN4+cuYaYtCxCxfATD4QQ56MEETUobHbSg
Nne+TxlXq/pr/lPTTfVWRuiSTwNWigY2Ey07DIp+4bwTtQm4Dk4Rgp5ybxnhV9gxDCfNXHb1p4u+
P/Ye7lyegFva4qYnx/y47nSlU5FkouOLTRqiXipyr5YWnbSIOgHLmTyGZfloN659XHQDK4ic0yDR
cGFXOEKBxR3Ljm8khGn4pM952BSHeey+5o0RHsB9xDts6LEz6SVNt0+YwIKptccDznwERX0SHV2Q
eEEvPgR+lhzI3gTQ4vFGzN2zxLhmO+PWvYkTLVaNyZAJVHKzDMEpUBEBYkmYbg3OtrQYBGgzELxb
9ngcB4kdGtLrgbReEDfEmGEmTDcIk71Ew3Pr/FVvmO/VJUSpIuC4CfFPCkR/w1yHn+9+HD0bTRP4
30IHBZm/jIDYjOvKaNjfbeIsuj4oNSPWge4edhixPK5haxY7+6imFk9DN+9BeoVkM+nY14cWlreS
AmqUjyC1pfimDg9oMnR1XG3Xe7I4wYeqrO5Zkz6CW75dQ90+Jc3EXEJtuiR9sXH+xOi6f7SANts/
+pnrRp/hVQKxJVJGqu2lzJEht6ElitIcj4kJTDUxPnusHSyC4Uah87xfHORa+YeJOx6YLXydFhra
CPICO4zwzshjFB1K3qonkDhFMxxsQru2JNDQPtYWpI8TOkZB217iAETEHB7qpEXlCzrm6A78faIL
KGosG3hth2gBhz7iiYbVwK/lMaY62Rp0rWXQdyEOUOoaEv857NKvS2UifN4aiElmr7bL/Z+WjoyT
PM0QMj03PLFe27znZCRHu+TmavTXqG4X33sqAnGLOcobrUOWpX4/Bs1tFeop5i0vHvv0tk5A1aV1
h0g0EAidhkxIitcmHnu09fODFWBahJ/3tTOiIeS7xSFqArzWEhikLgJJ5Je+B/w3JNcjXYkCUlO6
ZoR7GYf3kKovH3x0bdEyIQJroJLWXbiVCxuqTktFL7/YPda8Cc8UsvU6QqOhA8Qul2vanDtwsngB
oWezfu0hAB0PEHA7WmQLSG6ebMe8Q5K+2olAS3ZoBSxb+E9JLrWrM6IkxfgIHAsMZmydImd6dKb5
OmkJjmnUrJE9CRoWaFDDpMR8axgfs4a4p8ijcwSwSlSYUnuYFyK79rI+g0Ez67AHxQdcfwe9rpaV
zi10fmzG80cXIvFQDIB+2wSxhVBaG9+B07xmyU4OE9k3bk2PUEuYFKsX5iEu0wwu/SXsjga1Tm1L
UdzoYIr7BGZIJ6t1ulwP3rOfoghngOMvbfsiGuZE580PKNJcfH++zrP+zqYMMVvLGRIVZj2A3Wlu
QTSj/uFFI94qzy5u0vUwY7DLGCmd+F5S0nNscaqG4Es9goqsLXWx8OyAgJa8OjpFnyJCsvDjWn5b
v7yl95zaZbzaBYWKlE0Ko5m3XtCIq/hNIyuo88rhisqzzncRcu0Y8FkibsOCWoqlED60HpQFmyF2
1A2qa8PW8O6MESmYonrWCwZobBygt5nJauMrVIgSp2WQcnuMhkQnyLsLgQZBMLke2LCN0zyt1eQG
KAtb/RcjEBTPbNLLzJ2v9b4M2GvTY9/RjsxpndSPFSH7YNGtQMf6Ai2GHaCPt32IK1EDIoUQQ+57
MmFGsCbSOuDEoqMF1n+dtYuujtFL/Y7djbddx3wA1qp+n2iHQJ2xtf6SKRIQvdDiBZKM39tmxOZg
OOinGi/DCW7Aq8rj19T6hpwWvtsiQ5mnZJkx7mbHvjFlNe+WhMvWJYixY/ZESj16/odsiL/ht7mU
VFVaYUfs6lfhwJKB0gTrcvigFvVJX6YwdE2ZRbHuxa0XUMzUmNe1cDl0Ntkk5mhl+mwzOxpBoWJC
sHCPO1q8W3sDTg8VL+xhLIehAynaWl4aA73QOn9s8M5eJoU9DNNfEagD0y+vkIs1QHMjYGFB7m+x
hEpNil5j+WkWKRiUnLxDF3y8CJ47tJqtmPjWcWdc0eo5WgSJvh7a6wE3BopTm0ST5BszQYd8jk8i
F7dKMQS7hgYTDYu9mNS9L/J5vxYW4g85KP5NaGNO20wMvCghAe9l0cFoA/uL6IaN6bOOBIbBsojM
qLNnVD1An79XPByJJ1073I65fRipnQhP59aMShsMJ/IWR1jcZOtr+QwjcekAAQrCmwni8dyxqktu
TmpzmVyiaqevFA/3TTvtc7A/gLoJ/Aqr+NSP1s06H/rQ5RG2ZPa4H+/RsNnhpPsdfDy5UDPzyVl/
iNQu8oKPjrBPQb8wxNfp1+FJFCIgvabaIcxkDFLOFjXGsSJnmxVypFhKhDq9Z78fm+hNRCzcXr7s
h4m0SATZVTsNj/mEBVFtY61I8X8zW26EwBe9dR1Re1Rh10wr0qWyXLEylDUIgr4IdoHeH2m4AA5g
XhcGu25C0a30cOUjPUpjVgMREb2V6CyPNZ6NwFVZVXOGJGhUFlIqdwUo3TipT6SnBtqnE8QbFYNQ
HslBJQ43zZw8daLB8+FqclAga7PcwKkQNQ+neohxlMGUC/HbsLu1Nfa6YXkd0+c+Qi8PGJfY5B4O
6e1o3a65Z7kIRP6CeJd33CIgtM9tDwI2haM+h4OxzfvC2tJwffWtgojhNnLcW1cVb2uVxjC46Bbv
+qYGGyAweEVd3dx6MVsbWlDvmx2hIsBWUOaJR2osPSxb0pTwFI1AP4b/KXVJrghdjRsLfgQZKW8L
AX9TA+NcK9l1jdhG63DvMglrPidGRonuvkoL/6CXktXPppb0kGKr/Ogq8TYobNE0ZamiioD65Vta
3xczW0i6UFFaqk/d0t/VBql3WGUkUUD6NyC9KCfMuHugs7zmzNgPU3LWe1smCKN7X/xo8G7c6GL1
oktTtsfELJ0M/cPqjirDhmZ1sRHdsGsjecAJJuVH4JG7Q/Gq9fOD+YBf63CzzuXOsMlR6+VujebW
CyX0mne157I2k+RRmS2kfuhOzx91jeMY2clDZDWPIOe/ShqMx7y5sWbzc+gRbtc0AUJoN36CjpoT
OyElB7weIJ5vhUt0PTVXVRkhz82oV9ljk2ETaeDpvmOEHLty/ozyIMGdn9wu8mHywWTXcdhfOzl5
aC9sXM5vOvZSltIWin5ZnFMu7eyqKzOoSQpamGKO/9Fwyxp2ACizCNsZV84wM2TxCd7eOarRFsI5
TvPJZy1RU0CZiJtvsJzEIfbu8M26QtXs8xIFPg565Lph36HvENVXZeZj/yfScYelDCK9iX2jzHF4
ms3iucigAhWeOmVa0MKQMNTUYy1jY+9TvtsmJvy9Ya7hGFVG+4Jh16K8cxViwFAtDpq2Tp7icORe
Y/KzGxRMG3NsbsHDTRsD0C2oQhwuBHKzqHoMHoYVOfwvi7AhHdRdh1XEBbjZJh7RZcHDmaJSGI6n
KJ0+tIMjrooEvTfCbdKjV4jH7i4Mnj0U97wC3n1XG1/6SuoaaZSeoMKh5mdmH1E+QEZ3QMzHQt4e
Gn95X05BZGE8az4K8FuHVRW40LCdFUKJV1AD/x+lLlvbpOtDaHEYPiPubZ0ZC+Lnwav8c5/OhP+m
NCh0oD51GOf6AWgjFuz6IHBpOnvMnCmKqqsuqvuzl5d3uMVE+xmks6ZLgcTEobiNqReLmJVmhWxO
JqtdiOzDTlTIzHZ5/q0zDfs8FObnsqahgOCQtS/QmN9UmrC6HpIs/CzbWe5tp/HOKoh/P6zvpYjR
7uMm+5rgGT/n1XzF3XTPfTG55/Xsj5dOPDjHCIRlUuF34LqD2guJ1ZhRpub516GegIpZsk73IzBp
77pRSQefG4HhsN4DhxyAdiJuxPCcmmLjswo4ySWLnCcUFrGQlcNBOUrtzTi5rPri62HQIuFtp+cV
Bf/9r/9IQz4oz6hoWIZjndcD5X77/WzQBgfwxfkff9K1SdN2ma1Jcw/cjOZebT52mWU+VhgpHLKS
0mAciqsYAZ9LZifPjmibi9vjBTcZSXEycrzgeUqPVR9tC2XWT6ZoL/y3uhUWPFgny9MrmSP6HiRl
shUByqXwX50HzzLshyQ2671IsWmQEjGK3vK6g0tEwKIDi4Xmb9AzoPRLCu3N/cRnrK/UBPGICr+x
myQuzcPA14mmuX5cnKJ+nF3XpzROnWJ9zycN6+Ug7l3jTmVm9YB+HEUxaP0oUbhmld8lO0VqqB1C
4pHq/uJmLhsROu7dYAjK3/rUK+PvlorQntCy7KVWaV/PRv0UfnvPFN1hjNxPiOHGiFyGw26y/c+G
6fcHpRkBaH9H1xChFLT+86gP65ka4ycKZ8umq9nB/c5U50jkbymN9n1G2/C8vrUezEz+fFm3WID5
eZ0jZFXkVxh6oaU1M6Fi9KGth2xklNtVD68kd2/nB9mHI90mDsE8f2M7cuEOLOETLmjV1D55iDWE
8JQBroIV1LPY17Ozn6V5RKfp0hRdxPBDlsko+wMVd1RYLd6xIyCcjWfue3XrD22mHbow5mwRu05Y
anZxo+PTdj/3FsBoPcVRpIKx0NcuqpcwItwEAydAgGMmAsQ0NUhwxQdWYXVMskEeHewVLbypwhiz
vhh7FHLKY67s2zhI97QS7VPYH2o/Cw6o5WD6ZeFBIUaJYjl/SgAeP6RFcDekfYwjlbVsk0VVVMEN
kJii/AbTdTjPR3cw+Qou+MNKf5nIxpaAkJBTePKw/4Io3VOKUNsyTJD2XEz3vJ6th9Btf76EFmcf
Chmwcw5XGMGjOKhJB7Fw+ZAJ5sF6tr7nRc/4aC9XVI+l9umlPB4nUD87RGE3NnKPe+SHXNw3uy9I
f117ic8WPY/3dZx8ymNYzBBxd3Hdzicr6p/tzOfJq008zyZypk5O4WGKLmESnO0BgXbRh/Wllh5F
OhFduaQ8eKmj41ibX8PAPaY+ZBXzFFfqi2zql8XrPwJkD7fW7KDESCHTIA45zzYhfDQ7z1460Z9L
2pSVJL4zS2oYSElT93C/mHZLnWDsvjcE5X2bD5oPUO/fHCwfExCWu2kKvKt4tsXegrSCPssuACm5
qzJg2tLvPqVe8bUTwVcSk42H2yV1/uirasLX2W0RYuoeywiuG+Bd+iHqEBnxlb4AE54/vKWAKaFi
3Bm18lw6E9wOAcIiIC8+9Jh/UWTZ1mN0SFiQ8SlhbcOF2HL8W5hAh6wVX5Lc+dwu/JF2QVldsc1N
AyZjMaVGyys+RnVU0dMIPtgy+or62lentKh7PSSZQJAjIoIDwYsWEShs9Csvi3NeGptmnE2/VxTt
wVu09DdsNWgMySdWoZvMjHHisGhPoYBytIfh3m5qZJTVMJ+WvAeQbcAYGKH4TQkb3ILgE724cdM+
4Ck27Ylm28siqIDTinpDz0m9V3lcY9iVFQ6UXEasE4E8/TD6LZQqesquQriIfl0IgWKbVqcibB8s
c0TolPRpreilMnrTpSBsEEioTCosQVFuezvEZVuL6XvTSyuBcnum1vehDNGHJJDO1iPRsQ3yFjfF
Banz23t05PYILbwm0nxyCBapHZIzBwUiq36JUzJ1AUSSiBqBEgw0fPMkf7WbwNicgKef/xlvsypW
/AUKJk2yAmBNkq4gaht/4Iu6ZYncoaN8pd2iyplcpbbMeG/BzFX0SPy6+Eqkhyc9nGYKftQndKlJ
0lADWI+PdooTDFE3BQocBgudGay3MqLM6GoNxukqsklnCXl0Wbi7VanQzEKSyyEk30aWZxrnN+Ew
CIaUmND0T0n1f+ydx3LkytpdX0WhOW4ggUwAOdCkfLEMi0XT3Zwg2A7eezy9Fnj/P3SM4p7QXBNG
N9uwHBKf2XttBaOHaU8RO2LXVN/gPX+MaL7XxrCMDmAgcFxT8sebrDPODjKW//yiiEXQ9bcXBQ2p
cKVa9I9/1eUFhGd4jEQOdSbeOuREdULLujwkjNgX4Z7m4RDoejOOgGr/88+2/i8/W5iOxQ8VCKD0
XzOnGtmrjFF/eiiXjXfmMzHiB4nwTTFmMCx1Lazp7qAWmUbx5rnWUQ/Dw9KFsRa9+zogV1uaK+oI
VsotqQP6OEpGPv/5UTp/E4VpU5iu0p5nattmafhnWVpekyosnYSPjcejDFsaRK9phhXHMM0k7DME
LoJgagfkIQjij0UyVg3J70XMEUW8ixn5figyvF1BR4zW4MNeejkvRf3pFvkHyMkPojZ+85nYSYui
LIhDIpoiitvbpwQxMJe+fRkHtpW8Vl/jiRDHMaAp/NRp0CbAqS2cjZuSUtrTyFtJWu5jbrjBPJ7I
LeaH2SH59LjquRenlzGW5HYA/81Uf5+y8Be5Ao/ftJPel4aNOc+HUw/3tMbvK8cv1jJkjJzqqHLq
W0KcZlaPtT09p2N4+M+vtbD/Jo7lxVbCgj/lktf1N8FqOUaF4TH6gJqcgKIz5RaNKt3vojepl5NM
NosqKiuPnwwDAmpAPEEKvYpe7pzRLLgdMFH23IjKOC0b0m7w6zW9sceXL7kJM8+Zs9SFDom7j4F3
f5c+C+AS4+Lc6GzXm/PvDJsohxuZpk41wZde3pOQiYUdwHYJP4LGQAgnmFfDSvtYFop5xJAsHjj7
SXBfmWhUVnZG1WUxELVj61C6TN8YM2A7ZebGLRT0xG0IWUwlAhgFprav7kxHzE77I7OAbYOlW5cT
J0/tuxDoXarC5c/DlC+f+9bO+JXGQ7lj5mCIFkRq3v4AubZsGbLMolIASQbgOjTzj85iHZnZeDzC
lpUX8WR50Jvr2HaX1UgU7IbcfKXQY17FxEcymsP3fTYYcqFh4Fkr3d4/Z+2lUVylmxzD0viFK3bJ
9Q3EBtPcN4FZPPLlzGIkocEy0ZU1QbOuWfdicRr2RmY55GhX5Y51SUxQRnksPyw7nh4GZFPrJFVv
ij9kQ/CAG/a7HEJSyfOdL7uLXbrHchEJOBH3iVo7B0g57wFmzs+HWh2DIvxlDLi0kqJ/nJyUWIgl
ZKjvxjfbx8E9QkFLhrbGetW8/sPHdTkc/3J4CmU5wsQJoDSpk38+GoIOjYk0muRgL095uRu4fI8a
Tv802lPuxjSt+EhR5EQkGC3Lu2VhVixKOrloGCqsL//wkP6m+NY20QeW4jqymEgusKg/imjbycHx
H4nokKrgW5nFN8rn4zL6TgeIovV09BfFWTH0b4v0CtLth29WX2xP/cNr83853G2N3trCIiGRRP5V
et5FHYHGeREdWsB7KG+4qqCtxk25RtnSrlGK/6hp1fpZ/XBq9i8BkvNmmW84i34MPcUa7EtOpoj3
YnbRiyXDacskzF9H5fgPSlz99xdNmpw5KOS1wPH9Vx0uBbZkDT6EhzGJ/Q3ZCKTBRRuzb+IF/7Is
s2nr55RgBMXbRqbUKbT84cE1Zb21+IcMqM9TEg3bLvKyLfoJd20t06gIy6Bny2jDnNVemQ3CvKLT
byBTETyYQ0bzmBcGjAjdHIdkfM2muIDzjSrWyghdwuO80YbSb5peyDLvVv1sJGkNKWfR4hkRd596
PliJvWHSp7f9wGAt/VKqNjmkVY4vr4vCHZfFukVZ+epk1s7J9NXBgHTR/byKJvYWhk36ryydh7jm
srGJ/oHzJwhT08aXumxSYhJ6hqva/DqliHUN+7DMHD+lojkzNU8bLyELXJN7RGiFt97hQJ7z/JkA
Vk5NO5s2mW0ctaluxBP+VoXZ7R37gP+4PoBuYKBdjPGucmpsVXN1rnRZ3tOJVCsHf/0+m9rxUEfR
r3aAAPB5pfx/a9Q/WaMEQoY/HCoLDu9PsDrwfJz6H/mfXFH//kf/5YryrH9JYWlXSI1R2TJtKun/
skVp81/S5DJSf+DY/TeszvuX8DQp6Y62HZNRDY/iv2F14l+OViZmQEwxHF+u+n+xRYkFlvfHcxn3
Au2GtCETe6aU5mda8x909RVhCC3DU3EyfPHc1lVx8eeeSaytgL4vxCcgVkRMhpRMrbktrCXmt5rC
k57ZVCy/g2PgPcBXeZoIdn/KwuxrVczgUZbfKTJQkBKE2Y4s6R+SnPLcap4Kw5DnkOHWehZlSnKe
Hz1Yg7PtWAefgsRRK1ZmCIQW5fqkMnGwq7y6j2P/rUwTh2Sc/t6QifZo0T28+jFrJmM0mwfL9VDB
g7PA8HZDITbec9dB1en4rFhww6I67DL/1GKLwKDePEqLTaNv7hnMBE9CfVo3ckiVqkEECPzgg4i8
Q8YlvbPD3uTuKPJn8NchCxiPlKQlEgVVD3sv15ZPMwcvhGDn1vuW8ZyBJEMmbz6NDEpOkTJ40NUP
pwiGZzeTw34mdXoTZyxCKmt6D0wTzVDHGeXGql/JzKmpbsdTa4UGLPvG2U7gLJ6zoDygb9BnryNE
MA2T7AgvaT7w9rHnsunNvalvN8JvoLCLODwzjnlcUNJ13k5H0Rr9lSj0XSmD/BdmZuJghkY/ezPR
eRYRtj2MYthNsflYWL6z+czdiHr08kHU9GendZ4d4jD2lsxAi2I2fswLjFgkV57HduKAirwzloSH
fIHAd4rpfMFfvxKAB9OpvrF4J3XPwGURE7dkEei85tmxpAicmzPztoQqePIGM7lkLhHvkCXuJJbt
J8dqr8i4QSXZKBCMQaknpLb7XsXxJWyNdxgm8bZtdXXyJ4+9X/UGxKY4iR4kOkPT+1DpYa1cIiSm
PvFOI6EBiProj3ovaA6eJbYLGhXcjClujR6HNUIutGS5zw3D5rNdDv/QWv/VZ2bRIWLP40hg76AU
hcefqw6v6RA613N9GhyqSvJjHW7c/Zmk24JyLLo0ZhcelR09t2EgjkTkfQNB0UCmitEvBEg7/nBg
3f5dgf2PvMtuRZS3zf/6n5awlp/4h9KMRyRNsTS1WCMdzUnw50dkMMopDeh0Jx2EwzFN4EYqVjbr
tBwoFTN5NBllcE02CSQv5z0TpvHkl+pU92JVYV7/QlCNs/YrsW3TzANzBr0PDUrwPsjh7NDCw6cd
vgFqIdnVjoMX/YPx2rSRhLSc+o5FnMABuJIicfZ57PnbuFGrjl3pum/5F0URXtilb6qCHIq24x8G
DmSbQKMyIT1rIAtJdSvp0ji2QHQe3Sm+9F12KKfJPVY9MsW8fBSpdEjORBthipbQ1joYr9I8traf
fTeoqzamb7h7xyCQT87xS9C1Z0hG7sn1XW/tmT3D5UTYRymcS2KI4EKdm6ytJRqtK8P2ktUoWCfj
faDRvnu1vV3Ys+Au5LlYjN6WIW9z7e9DX4SQtwZvp3W/aePSejEh5CQ4GmDvHkUw3MfSig90OyGt
bSqPMhyPwnDJPht+Z77d7pnBvora4eKOSJeqbKPfNDq8Tovxp3PN4sTO6kzYAjq+7FuWtQG8vVxt
JRClDSvjD00/virYLu+BFn1xHSajkHyx+w3Vpsx0eiQDK1i5JRuEBdpjZM28nebsJBu8RB4kjUMN
Vewpd7stFeiRh1QcSMaotyyI2R8DdVPQAM8Q2awtyW4IdbqqO8SuWFkCfJIeinUUo7wgZXotRCC3
VubCLTFcIujj4kRpefDcpsEg422aXhH2tmxq2Vt8oyI194bDLDoNHGcv2QAD65iNtTKIlCtZIyJq
4xqplXGYTVQ/jT99Idkax8sU79pe4l+kdStQxeqMRYblo4JAmqbR8rcs7mkzpDyxF3jhOT3Orv8s
mY1vY4nOsRHONZ2xcKTdKK6f8UoL0drVnknN3jJpBMmys3xkn8J664FSYcAAIGZOwHjcGnY7G4i1
Vej2FJrmofBsfVa+iywgTnbxgDDDSzOXFAKNXUxFj7XQxqr1XisWEsdUTzGlsf+hNEj0QAdkLYlw
TzeMX99/Njpa7BTayEUuYOhMJ3ei/kIHoSToN73XY19isKgF3HKvB6lebYuyeWlaMd49QkBcgzuA
3xDTNTG5z+WYHw0AWCh51LM9CuiYHS3/bB8bG3dXBSdtnHmeSeS/0B68weyG+2Pne8avEIniojhP
2GbJnIUjP95SibxlSvJriU5w41um3vp59AYfG8eZAyGAW3GyiWMietyQcUUzYYwqseIUi6kjbLJu
ZfRRvl8sP5NHxd16pKRkOWl2xHNCO6vVM7HZ9QG1D86j9ImapNnmgILBMlUsRycAW15TvAb99F2W
XX2QdgBHUpurFqnOfpHujGzc9pVM35nKQwtcTp5qrt9DE/wnNJ5lVF2/9bl+bYgfWYlyxnyRE0U3
LK9DUauTiUiS0BUy7tPZ2iv/xe2+Mi6J10rcWtPQlEAjYoQuaFG+IJeBTr+NkcggbgGQF2LOClMD
jlkpfxBgJ6/2j2y2CmqGbNMBo5ZK/B6ijM8i+g3VhD8j9CJbvVyMue/fQqc+iDyOQCQtOV1RuP48
48qElJuakEemy/a5HPv2NLX0uiNy/0yo6kEO9XsxDPHBgFBa4liozfa9zIpqU3sSMVyVL3RJa59M
zFj1RFRKvFy5lpxYbwCdLAc8aP6QszW/K0QGuw6w0Yo1/rUdcnf3eUUunMtwCour68JCbSioYGvV
hx7VEtmr5VNf++tAzvW5nKDHVUQaoywPHLSI7S/SW5pr1nU74XbGwSfU06+Fd0Osp2+eN6EQDAYC
iQbiB3q7O4MIrXhsJHUsvWLFhmLqC1Kh7OTuTMZJllNzSmHeFUUUHltdTmsX9diSr4QI09Evfmo7
hxwxBApI98wAAm2MRSqsEW/yILcuZFmyY5qhMw2hwYLMi4+Zh/suTwa1mzr39wDvlplnMm+gXJqn
Prd/EasRA/KCxisF6SiODtydGvgbVCU+FHOVg4XySCbsgp+JTvInwEyC8UfxzfRl/FDb3VPhJoxH
OEyudaqsU0QOG/KUVpzpHo6pHNWxNdG4NgzIyDNjyoWGsMivuFNiWDYkImfpQ5Na/naQU3FqJYYs
dl4fxtyROOdgfOlmN7i5gV74wBRkqdOcl2UOA+aWm9FjHo7TJmws0lhNjEBVJxVIZ9h4eTZhJRLl
dTDD6gLlQZIcNXx0LblHSMabbd+CGiPoDzmr154dzrSd1w8xfqkEQExPLlWDkmSTeSE3CAnDHXsJ
zw3cDaO3Sh3dGhKkETMXzGHJn414eDKKyN18/m5IDOjEbhntudWwEecW+5xa4UHNs3moFE6IPF+Y
YsG44jOWMKDgLBfBeCR/2n9i4KZMc297nv8lK5GmTz2C+HY0H00TEd4cI4aalYc5lp1xj11gS4gq
MVANVos8kK9TDRRVt9tiOWCj5ajtAgL1nFmZa82ldBTd9NXO5vBseVCjZSl2Q2MhPIybZINWhFt8
jfckDO9t6/1KUu7b4KnFS4MupNNUTSklLXVL/VPE0Dg9V1xLW7zwcOJDnkS/xsBsmR+oow1RatWN
TrYPguq1KYFMRbJdZtF+ux/Ax2365W2P0OZc0UC+JUNXbjiKTAYw6MP1ta2M4+LXlHbyOzIx04Th
tDf5rDL9ZHMWhqg5E24Gs/jBnh29vlftGZBvDS4yLsIND3REgcKLO8VY1dzcuHPrQmEs0G6aN5Nj
9wCTNiWEGuNHHabuUensm5tW9Ymgjqc5rPI79EXugGMnt0XWVdSdJV2YHu+RaTVbwbTlaqdsDBLD
wSwQ1Dt2ivYrZqKtJjAk0kV7w0GDhMmJox3Awfz0+aXLzZ9FHPPXjZAGrA6mE+DYIOmzUwyYi7s/
mlJrZpvXVuRNj9JfdA29Poz4kvZtw8imdVRx/ncDWUfufEcdFUUK11PHfbmM5gx5ID7kiGpww263
Ychky0VEPx7C2cduAPH00PvtY1qjCCyHtt0w8CbRAhDgOpuc9sCA/ZfvOyCRIUvzV1FNOUEoj8AD
WEAQZK2jrvz2+anMMBvc+iE8JyY4yLIqb2G1yEtHVe4sNX4P6ZDWcVtDTaxNCzUMlXcpp5KNf/XF
ortbsjPZ9TYKnlhUiHWfO/KDR8bDa8kuCajpYaYn2T7uJ3Sj6RTuZpvR3XL0k02F4aBbFjhWgtd8
cGhDy004Dj73Lbs4Fbk9b9y8bPd+WCyf9Pmgjew7BLjmit6xI6DyWnvHyUyqrZ1QmrNiudtGFCOT
SE+BoX+MnWU+yDr6hTjzOy2uZKlauQdCGAQGDm8bl2xKxzpONwNGjJ0O7eR9mEGMT8pbByRFcZPj
Uub7zr5ucXQ4fgc2DNcC0UnM/ALraPe9AB5rfRcTVU4gQbFO5Kt0Ja5HFjsz2wk8M26ECbsPJS4G
k9pKeUBaC0IwiVSzkJAQTuZLwjjkgAuzaXr/rN6X1K3rkIs70+0HQyClS/082JkAQ1JVFG+qiMa1
n5s4lGvXxk6IqyDd2k/Qcb3DRPD0vkCmgRKErTg4cDYKyFuBOyIAsbB9+vbDD1eM5jXtAyKIdQXB
3OFst7r5GJHXhZch+FZlHgnTrfXcehNSn2rJtxrcs82LtaXBt7DLByRFLnIqN4jZxkv5m3cleqjK
RABrJCYmqI9yFsOu6Nj4Wk1THFWYPXVV/OZHhbO2eiTksbNcBRpukxQcADqrvvvk1Z9Vh4Wgke5J
YLK+tgDDcu+SDoTOEQhpw90xmjMbgkvR+SSbDO6HP87uk/KtDDfgstO0lHkxqbl3SUVtHchbWwCX
j5oakGrF5W1nkXyjyn1OpwVDXB/HvL1SAyRnT0EJjZrHSdghksVkupkMcoRbpQ94Xex1mCOL4bNJ
/59eVFaXp0GRrZ3p8aRANV5EAo7gs5rLLR9VWRxcUt81d8qhc8DB1q5aavdtZtpkYk6NPptY14bY
E6fPL5A4a9Toj36I/7eOLVTLbbH23MIE/EpTG1vDz8TiSsJ5DROB2mpUoXEf8q44DWwO980ydovK
ZfBFFAq1AsMbUPt412txxEnRn+pCemvfSwrOKSc8RWMcnT5/VYkMajapx1q2zmKdNdB4F9WZCs07
2EI8RpEZ35lP5o9szOjQOAjWQYx3wOJ7eBa6D9uPkxvXSnIbkVhs7I7msbSSnYsa5bFCmnX2rZa8
rV6M1KJGmJ4o9ZMTKHWTmM+YjGNz9h9qoEDrAcO0R4ke/yChVBL5lWd3BqDiIKZObK3WCFinrKMK
hbDM/W9+12IpDpcrK3dgEHexR8IfbUTvVuNa1pbxMiT5FyrdDoETpOpVhlqWj+Q61YW/hTowPYps
rhcnFNTmucpOCbOHgKgnWO7FhKkysdcmOZ4Ik8XJC63scViGXsZoX/uRaJgud4J91AXRS4BK5AFn
LfrSyAxfOKXn81QEPwE2Re6zWbnuc1ix5zNEjspvUvW6dltrz208fiqmZB1Zdn8yi5ROpeZsnOLN
osB7R8wKblopYmqcvtgjBbRunec/A+w2EfDp+ACDACPCWBhHMgKPn08aPD0pHigAp9q6YN0Sl8/P
SivEkW4YY7hV3kqsw6vPIWRJjtdpZpSxIUDip+8AeqVOTg+V3z/O/nYy8+FG97UK5qR5EDG84ghE
IPWyG8NyDyiDG/KpqtfZredzzTTgUhvO3QfJsK6UWMnCMMna0fJcXdr2VzyHBNYPHEsu1AiGexY3
3jqL9zWl10ZFkXsqlF+Djjh2SgcXgA4kdWbJ2bVizHMeQYtjNxLu7CGpKQOekohGiM0F71TjNS+Y
ltljjEl7aOr5imAQm3PqDxdWYuDFrSq6Gg0msxQV+MU2Y8jUcAc2MDIyuYqQ9c69f8/YLZ0TKetD
yoHO3RbGQTiLX3mmy1MzpOkmjGiT0l4Ye59swjzW2SkdW5+x6xSuBrbIp88vsrDa/TwMz6q33FO/
BJr32dgdPgsQz6gf5qDONk0zor4UxPjNsziy7g3WTW6mm8UBv6dKId9DbNDA/Cp1fh/d6jTkAEo5
UT8Cm21exGx8a3GH2umWIJGE+BCGHkQZ2d7RUMx+APm4fLr7aCdtVbEQumJAa4BNVK91CfxIDPo1
zy4Wql90YHFwzXIhLsrAqDka7oFbhoWsnxO0ShrvNrdpTL3rPXUu1mwNOeWsAXkrL7JPVV0+1qEq
TmPVfLVLor48PVw+18mfjlMl5wepihc/I6l0aSSLJqNv7HCJeAx0mobm1sgKlJFtjg6Rp99MTFIL
p/iImvlXgXtwp5svBiFUMxiqo21HFz8wq92EW4RsznFex7Ez7+eCcNYp7cLDXDx8mmU/4RL22B+B
Odrnwuif2jyMLirIv4aRMVB56g+1tHhZuiaNULyQoYLdKcrYKMTb2iFbgLv8Q35q1MBMIaZXl5XF
vMnnQ5uRykjLyzCPVc2OgwYtOcc4VKsWI3XE+t5VVrWnj7N2Hrr4DdGg245K+TVG2IeMMlw5hW2+
BAoJbVPmrPOXaJrP95/SbcKiNGvk/uUXo2/zPbwYWqG0j3cI1qmb7TeEJe3jlKXXninoWbse3X1g
neeU9QL5X3Jbpo19mXJvJ7pB7g0YlzQVDDLrRDEzwaWLCAEbGvfKR3a/QwKSideRTPbaHG9NzoVu
1CVuAKfdkO/2e7Cc6tJwMjWdV+wEk05cDCj3QnNQDxngHOll8YFZEqHcAwdh3QFuz21v1dV5vTFU
jhfEI/uv9xlUlpH94gy0M2PpEsZikNUadC4xAJ6F6ybc0yYMWOMRs6kkrg/RxIMjwqUzCaRo/JxX
IWCKSaUTPWxtYQbHobe/eok5X2vp3PMsqZnnBW8qJO0wJaoQcBPTvRYhNQwj/2eC/YB+eBHpZ/Vh
REW01goGvJ8z5loxbCeRNHa57zqMlzwmw7/dXFRnIw2M547ljlMgdP8cpnR+9ZW1x70ck34792l/
QLm2gmKAR8nJ44fsDaejPJJTO6zsmtJKOsVPgi4epgmvdGfTXeQGgdqqasnODeG3IX5dpqDIRQMf
WVohblOlSePLPMr/SKLNJVfEdRjbOJL5DvP3DlJF2Gy6csi3hvOeDIiom4JzB3V0/tQP1S4o1QOV
l9ylftxvTSje+M0ZBcEdz7fo05HCfYRtP7zrVr0UnBxzziIq9i82/AB4McEG1wQm26TStJmi/OZZ
A+ZCTRZQDm5q0/fkOEfWS1sKfQxkG53GDsWGP8zOA5/TryPjrIgp6Ofk3uZz7ZKBc7Xb6N44NNp6
ZhXR0ubqgvyNMPL1W6+9a53M9A4+HIG+HoxTVxD59zmR6GzOcDem2vJiZIJWOmCmZ/9FElwcNdBl
TfjbHlarszdDlcGTHR1IsfIfYHqdPY4vZlxO+Iy8htDsysbo7hMQ4Nhd+NxMRCEMgy62SpTlyV2+
IA6+IMVvMUhStITW+OQWjbHTKWpzi48OCZI4yD2/xUssmpjH7VWnGKTFMhPA8qWd5Kj4raGt7KyX
L7ljvDlF4a7aOgzWAkbLtaj0rgs5qtsWdblIwk1j/4bpZx9yt38HquIxzSBUIazceTu01rRKm8A9
MSa9+YOE9J2U1blBB2ROZfAwx867aQTVvijKmOnB6D81Q/SF+//3omr1MxF5SIzxP24kFeUhmWUD
lGlMX1AJrA1sTIS7E7GE5s/al+xNIXrzQGu3t7+Ec/sjaWi+qYoEfGIn2Ei8zPsx6YAnk0+VeZ1H
IJJouI87pB3VU7WJydN5mc3sobK87EiiCWK7sWP/67NiJdRXvVICHXp8NNuh7wn5TE3/Enc18xkr
euB/tted9uaXxqPojzVrAzxiB9RN3q2Ns/e6HHahZ1ovlfzZEOe2cQPXvM1xRb5RlO4qK8oQasDL
lQNTMHtuXx2V+zu7Lhl2iME+Cat4NT0+ztqe2Wh2ZCgG4/w1JRZya6uvNlwObqlDybo2I892GDFT
TxQous/2GcvABxPhTcxc07ageRQt60i2tOdZyxthUEu6uDl+QXL6209m2kGmbmRNjTuTo/RrXlr3
IGZ2kxBVtZ0Hbiy8RcY+KqPmRpgwJYo6c3WISxwhPPb9lmzJnKp2jghJTBdyC9G99zHQZJj2ZrBD
nl3u4hFhaxyHX412wkGL8nAjUjjkZWMbD33q1gzjOCV1S4Xp5MSAjn5VfivRUUK6m4fN559yz2Qv
ahKaI/OzYxTEabJ8XJcz/YTsVoNnT49dRpMWd8W+UtMN/Ex/RDVuXXrUkrEzDTeuw2jPpQ76CgcC
ENLu1Q8/KmNCpCR8iaCQoQk9EXJ7JqwXqcju0ZpavstDnFUwA76o4ucUkgXFI2AI7suBM6IKT0FH
oFMcZ+NpHOgYjcp7on1jCMsKcK4nzLPZLC+504JD8mPE6rHB1eia7masCaJHlsTKBuFQNBOOUld1
8zhkmX02xW9Lw0Ba1tpJTIWvk+6FwIr62Ru+oLe9ObjlVw3HyGaKvB992jL9jmZvhXapfR6xc54Y
5twMUrWGLm/vgb1lgK83SlYIwGewzL2If+NScjY14QS5Zb44AQlkytTJbjNKBI+TNojhDqZg3Y72
I2SgXYvcdR/FwWOsumdpkVhJ87HF742sn4+54xg//aCRm9AQCSthWolK0ZMbzaWlt+W1bHbCOCC0
I42i4fIJTXGiv4l42bCLFPjYyIRo9vCHar9/cpO4RQIA42Dqs5/CFAG7h/WySnHEDAqaDJ+NyMz3
1qA0Z/nurcd44qInRGrBnWXMxDtkgShy0/KdNBOLS4bSRSbruFR65QzV2cyAlEKE15fPXwWBcU5I
3jxCUOjMjZ3a/QF9x9ch8DByMCVQ9hJnXIUBq32+fP7q84sxN+ZDbxmHfKyDa5BnyMza8Gdl2/ho
m7QKr6U/HJuinxCoLN+D4B1eh4Zg5ZaQhxXbVnSE5CvhQHFLOItU4NfPL2jagl2HHuff3/PnSezq
lg2JK8f4agZefKX0JzchyG6Y4ePr//n+56+ECfRm7muiz9wd5CfGKV3pxQ/KKc5Se3RoRfWLGzlH
bOVOSw2ZEPaUG5u4H80d/7+7DvoOYTQD4U0FD5gZS2ISGiDfrQnOELyuam2iLe+NJKb8youNNVf1
ViyMQDOa5i2cYrxcaOmeE0aT5z4qN8LUd8eZA8LCCZmxOBH8lnkfs/hbxiu7NjgEGy+9RjkTMtt3
3gc6L1ITo1cgmr/zIXqzEfLR+cOhZzRZaQJhABOcVTvZyJYjxu+1PImR1UpmE8JTtA9ukbGeHn7m
+TfH6T8Ey78uqMVhqPaWwH2Zul9SoVirkcdXB85ZTwyL6e2o2pyuXoV5cG/YoyaKSPpAk503Mzlb
kb3euBrFHy6AydA4hlW4LhLzA8xVswrfO/HdZV9EJyVxKBJJlVcmW5s+ALwWJ0TQ5t5a9iCW8i6F
gBoTlKVjS6zG/iBlMT7KGt+IdL7NIn2YXA9bn8iQVHjuU+qkrHjL+qrmfkfbihITSguzNelnrKO1
cfR9ch26ZRIdqu7JZyS+RtyORTbtrsZhRNn9xVali26F+iCmaMQvxhyvTc9uyH+IhuFbjuvEnPKG
Y7ciGAP3TTQrCDb8n2a6dIXNITHIOMmL72mvgHwpeCH9nLcbwyfRhQROpI0bWyTjyp1g03xPRk3k
ShEuhXQBSkw4Yj3ohLHNjq0V9XBGSLLVNbS+y7OoSaUbfNgJckb1rp41KP9ojn6OAmPbcl3UZkhG
WBitZOn+mKGKYqdICK3wkLaXYBsz/4ndcYXq2cLPTvrNzqn9k2WD7usCvW2kN62R30z4ydWLx5pI
uy0jHgyppGGrXzoBNeqyNW2CZaBnY2fpEI2CnztkgT1tbJ9kCAgs62loiq3ZtQ/87eehx7oFW/dk
xZNeNTlZXkMqn0NsxivhNOa2jInts0Aqjar+YhXJflSk3XDv+KVc80DZvrMSE5xhmxw54RnGhztE
s7wDuQAIN1eIRFW1y2a18xCt7m3DfdLuwEaBRD7mv0Qy90G5pc/E0Gjfuprpo/TzjQ3xcmuqFuFV
9MtdoDAN1CmWlWA+x3jT6SbYtD4JWr5b7y2VP+KOXNvO6LClz7xdm5jvLCW/8bpG5aM9GnzAkT6v
CwhoW7NlQU9cIltr7jEFY5SykYtfiqre4P3xkURsO59waStpjkQOH+g5c7ZsiiVMydA+IScCJBzk
KQwxwxTfQOzTkyaKxKmKjDAmaNxwrIVbazf1s2NRNjf9Lo8lAJ6oYG8om03ewF6cM4RJgD7rIahZ
0BMOVY7cKgK3OoO3Ah0AuQ4XNuHwmCMqR2zQ1G0j5E3b2CvXIKSfCi+Wax+KA2E++Dci1jpTZ5CF
SJbE1iFmZK2FfWUdipVPzDhpUGOvBm1+b9MEB1xFaU9qGgthvGhG+RPBr73OSob2M7x44ppfC20d
0oxZSg2IcsPC/RkfElGlu6yQP7IgZbsyfaBs+kg40VauqoJViKAGpIKzG3zzvZoY+TDBWFWj/Qa/
jMTBl6wT2B4Q1MNvOrhueykyVrW+wyAONCxmpYIUDOpNOaj2GDk9TlKKeNMbkn1fvtdIXtZDC2np
f7N3ZjtuI92WfpVG3/NvTsHhoNEXmihRSqVy8HhD2FU25yk4BMmn749ynT7l9I8yzn2jgESmq8pi
SmTEjr3X+la7dC+zSmPyW1BSkmEUipQP1dGdg93lJw52H4gr+2okgCQEi3El572fqiTQPf91ns6t
FX0yWYl2ME0mMC32s067PvFoLtseJ980/4i7JIFhZf7R1PH7ldKY+ViusnyiUK+Xz6VPvtrYNUFT
A7P1TnEjCcAd4h3IJ0YNy6WWwGpoDtGMkNNuKHtxGLXxZnRAVTItSsG66F/LKOt3hc3cvMlqaH3O
n6gDPsf1qE5O730fF/8bnANj3xbaQUlP/42l6K59/1mc5roW/9xtTxbOop/FaW1dWqR+N1GIH3sH
+O5D4zTYICqkV4kiltuEtUFbwrRZ+6N9XmDDI5s256C/wyac7m0gEYglnSSIqY7+WTtnvGH8m0Qd
uILUENNB5OsSyvbzxdnRkrgJswTCOjzrJNf2l+On/cFN7D0tevr5hf/gW0O6drRgPHiJe1hSAmAZ
zGoGdZlaiBXrSuNC5rsemPPzby5w9em9ffccl8vDXcBSqL+R9o2g+obOj6PQ5pgXY6qhmqgQui8p
gE4uHKCNmgCNMXG8o0oLZ4sfsL7+82X8ojHmbXJ1HXsoYmPQ5G8+QwMroRYjPQxR0zCkWHLgks6u
LsXn2qHoLNYPs4GBGdVF8Rt54/pX//wGYEXz+GQ8SzcQS79RW7ax7zaogyEtrCPpjnFhlqbeXig8
PEuhPMSEyPE7F3baP//O5vrZv3llQ7B+cufqjk0Q08/3huHVWV0VJZnVONsekX2FvdJ2ftQZxz5O
g1kBTzG66bVavO+wcuXOs2+Y+an2SuyDq3WvnIp8N2M/uMhqAq+/DOcik+ODEPWX0qGIR+vwO3nq
W1cZtzTvlKd7rmnZ3DJv5alzScvHpzKGJyvpr2hLqFYFQc3QYZdb9nizjC2TAnlEoGdD6thG5lLA
hWWEHrXjfECVmCmzvkB3PLsaBFI5dPMRm9RT0zf9eQBkMEj0e66lBcyNEZEvf5bKgwfcZQwcGE1s
SgQXFwzsaOVcZ0srOkM9kZkBo+kHCm/j9Z8/qV/vTk84HMg83XVNhoxvPqi6sludd9oJB/rGm44H
eKNb7b4dh4+dRSWYShrAhpt9kE6uH/75tX+V3vLariF8ziTCRBL8801SRKZC/d45oQF7qVqm7oBI
EzeKG+3ctW36z6/263LlCdc3PCEc7Ea/eLCcnmAl1JJOmJraN1U37ySOq3t3PzdKWFnRt39+PXNd
Xt48A1BDLR1PFLcVPYGff728LVs6H7UI8yhyCX3LQNbKwOjsalMPa7NjHRGkNW3/WHtuGlkh87LY
bWuPJuA6Hm0hSJ+suHm+i0bLxidPy+JUpbAe1cI+5CxYyxqPGXdkwWl0cn/zG/y6gHoksZKswknM
4rs3HxAwtGhWhWOHSaa5EONp32edvBmDF4eT609Hw9A+WgzCHJ/LRVA1bPxyose2yhGJYVzJgkEX
DYQd27PPOMN5ALv93kyb+HWp3kWiXYJ/vuR/czv7JsEhBm87+/3b95zg0FRfGmGGtBpo8AumHcJr
qyMKwJMR1cauWjMqaIXHpX7+55c2/s2ax53sOhYNaLI63u6HLs1bXrs0wzuytK3WeHMP5c4I7cKw
mOZHcpwfjN4jgDXrmXWtmlo56cQ8uyRH/+Zq1rvrzd2HQcb2yA4SmA6t9Wr/Zm0Z9RR0oO8YYeEQ
0HFXDy2r5ufG/ZcES/OOUzkPHPWh5mr1b57suxHu51f3cekIBHUuA5tfl5WVlElosR42uv6JnmCD
csSaPwovKK3ieUkZQVuipAUarSMc4lDRIq+O/8T57KaQOgrN+CoN97gMtXgcLYL4YjghsiFIe4V8
QF06pAwuHyfbuIGOT4MmssOYaOszPJORrDO89OaoB72oCAlOGLk1aGqvcRrvLfosGwwj4lDCe0Nz
68BPrwti1e3yebT649D61ZmhxOojFbMJpY4V7GhjbYNLh7PXScDGFR1lui8N9jKj+pzp8TPY5u4A
EcE+KSM6xrAQuFF2qRtPlzgznUCtBtO40aA7jfPnSVlHDYyv0sr8Wa6YUYraSzeqhbmYz7Cz40SV
DfoCMmD0LpVbvPRxfhu6xOB0Vhm/uV3+zYaNR5ojK7k7JgeI+2L2t9ulgoOWzlokwljZ3nnJRYDS
4GuWdN7T2OtnL0aGkc9oBuC542UX/Qpafx0mMnj1RTJcpgUbt+iKzaEIoNzSJ0DLyLCkkaehFe9A
WsDpGBbzNxcufn3iCclilcXO6nuW99aSGRcjshVqwPAuExVoTBZt/j7EsfhalvKzp81hUQj3IV+W
COtTwUy6Gm69b4OmathOkdAAymSQh/LhEgF/pvtsoR6UE3xyzTqR9E1fMXsfM63aj0z5AszOWI4a
Zg0dYy3D/2hlUI42hlbakMmY5DvI1ENjam73yqrn3H8pbzimWBj9ydwXJuHZuM8VmGrradKYhRTy
D4l/9LybCrIkgL0Ox5YOnlQzyLbPntVgSilTi/B0pmUL1b3FO/xYRhOEZ9xgx7pH5yVM9ek3i8gb
vyv1ELAFgTuOBZWH+O7d/dtdobddsoweW1jhHX2aPVeygds9cjb8Rf7qdu/xbRqrajSvbVJeW9fY
TgmiiNwnJUbmv1ndjV+2VDK+1vUVCxFrm/32etq0Y3Ap5wUculAnt0NS4br7qdblNbXpJPRPeV/V
W7dB9whm6pAsKNUrl8EbdObuMqRG8ptK99dVn0vC1WTh7PbZLd8WUN5iosmmeRiaSWohM4VlSL8i
IrYAooJBe8ZEXuc6+vxAv38+OQUee300z4A2rN+kEhm/1PvrtaA1NnRrLV7FmzW/xJ0DwFefQxEb
K4tHVKeub4OUMSCAGj60yCRZO2buuesdws/dgWvTVPMY5wUks7a8MdeP+H8Ge9dy2uUwmWbnZVo+
/+a+Mn7ZnRwKivVQgrmJA8Lboxnk3HRyGleFmoRMiVtSP5WxfkEdC6eSseORBixARTT/j1HkHzU/
aGsebT8tk4uWPlsLcA3lindJLOUJjOGwkdIrL8WsHpLDhND3uWmncjWPXwH/Ni+sEOWZiSWGI9Xs
zYFluM67Zjfbudwvtf8pqvpv5CmVa4BRdND0vkRn1VT+LqkQhIvMprm4CquTNoL94AmUhU4XWCj1
7c4VJ9FagJDn0t33ZtsRvRHXZ0HYvYky7QD81g2GDvbqaLjVkWaBhTzIgQpYk25KwMD8yDNNfuGi
QnqjEfJG4jdqIHvnyWIsfP/S9HN/GOfaDu4HkJqBHupXq78suCVxh1TO4wKgcDfuy8E13xkz5XyW
x+/ARHwqOo64cVrsNbs3Tjg4v0sdPchoLR5sBvkQJzBlnWHwH++LaEbT8Kx748vcDp/0esEboe0V
SqtLamjPnQmWP57QUrh2/BA3Hxj4Z3gOfD90oEzdT9JpJL9PFQr2zCfbaQ1x3VZLTHRmkbLHldGx
s8X0m5rj15tfGJz08Rv7woLDsp42/rZWpRUOGdRcXZjmFqc10HNrDd2ovYcH+AARnbnI/N9/+oXB
Y2+7JDvywL6tN/tYN/txSmTo5QBDtNp+KIbRP2daVUA/dNLd4llB3wMZWVVZJWaeH3oFMTje5Z8f
KvPNAQcaAaWWyU6IGUzovzxTFdYPo5XCZjStvbauV114iNiCBQ1bZL8B9g375CTRg2YP8271ayzY
9E/wF/33Wa4dEqkYlXnqIU2rrxQiNI5NQg8QOk5aSe3kM8pfkieL8d+uRplNABioqrzb19Nk/m6l
J8Dx5wLW5ndxLMex+F1ALlDB/vx52gWTShvRdphMbbrztMQIl1LoYQmBrNzcf8ayaIT370jC3nbN
nJ6UGy1hRv4Bre/1Wy9C8rQpvLI4zJb2Hjj1Et6/pFTxSNwnCk8poBbx54JMLKZPNZVB2y+hOeUM
FPoeDBRS9EFvrV2eY6B4HGZAGQvDlMyxwlRkAFuSZvp/3+ooUzQQYKRC1FaYJd68F073vfRnDQLk
MrG/d8OW7K1IAEOsE0IJRmRLhVUebZEfM61hrp3ZUVgg145Io13KCYR/v347YxZiIBFW65f7dz5o
dtCZlc5X3MkUq5b+VIkes4zMXsAW45aOSD/jLFocJ8cOTE9HZjMlL+3ApsUqhmKufS37EqGxxi6Q
mEvgJu+SMhaB22JnY5aAXlxz0o0pk9e7M/OH/Qq9IJY7Qg7EhB9omBnLNIXd3kCZG3BUIquEoWiD
4iOWdTpY2LRAW9QxIDGwqBNaEpPhxnNmjMZrRZZ6h5ZlP0U5o4KCAasx2/Ls4wkKClbp7Vx63sUt
iYhRAoq/DYpnXUdn1dzsDE5bE0P2K+w+OfYYxe5XyQz8oWL2fgJBl251txIvPXTKnZ9zN3B8YTKP
RGjnkFpzIYN4uGSInzhcNEjuTSA1sqfX1FfjLYpa/TWLdT+I0Q5L249e8Pxv85ZnSNdai32pa7Rd
An4HtZ/9QOx98dhmCGZrOMhbSCvO6W7XYdvSNrFidKXJETEFMWCY9LDL49Y6cg/GAMYSxKuWVgXJ
JDkvdBynfRHXh677A+/sEfaz8apsCOF5G2t4QGnJz7UoiaY0VrWTuIgc5Rn0viQAFZkFOLeI3Og5
P/ktLLE8cl4RjJn7DHVNUJf4IXNg+L2Xasx/4vf0iB6xWtGGMuyjVyTGySztY8xhH436Yu4BVYdz
qraMPvKqNT5WpXhvV+VHr4sRlg4JvlJc8SdzkAeN5LWjFRtY+cC2OjoW/ybB1SdH8wPCWWrnqrD3
StrpsUv2ihfNBjnduMwNVH3t9KNDqefIDj0JaRSVOkay57sxdV5luVPrv5rouxjC0MsUlH6Xahoe
awMoUqWREeEp5FWkIn5ACdsGo8dtdHcXRyhsbzb87a2WOukfMvmix4sT+J1RBCpB3zfrBcR10NjY
Wjmu4zLgfl3MpwVlzKtCIw4ov0gQJ/Fj0Q4PGHkMVlvdQTdCd8EdABsvYPNvqaTqt0aIXeRCZMeu
1S++0KqjNeJ7hkeFZg/D394mDAAXdmQ9oxfg5RcJb7NwdzrATHK9MXs5Hqn27LxbL2fkWZ/s2Wle
IDPE20a2A8MTu9haCxPWqlj1R1hvSV0hDQ3LKQKC4mjHtY9oKF633jlGbKsjgZTJhWZJAueRVajT
eSAqa9AO0sq7XY9qZDcywHpwTHjBcAPPPsTfB26FkQuwUOjhLDirYM6/EYgUn9H2NRc9TVdlCoYT
0rPR8ROYaKj+Qqu32NOA9Letm1kHEsncbaHV8ckbO6pMJ25fqWu3tVfZT1RMWFb87qHqB+PqW1qG
J+IZ4065wQzFGtN1UJHH3qehYk/qzO+fgMcBsqV70y0T1XxDQZVwB8CFVm57EHbi3bS4Mx4bHqaW
4+w2RowZpvjg1wauCsdWu2QwB6OYIdmgf6ybiZ5cpV5z04/YKed51zfxIwJi7yXP/2BjYMLaWR7I
X049nCTb2MS2iZjXDnpMFmM0IoS6+ZPRkRkjjIPeznDDk6oIpyI+l1MIBMjFWtJ/gWEjg7S04m3c
5DC6kSWd69p7hu0KAdj/kgzxyccnE+Y+IrgZ8fshZay9cQoDJKIcV9b0u6GzthNuq3OKmvw4jk3I
lDE7a4ItTvoiwgPSoGt0bcrKhiXlWcvjQwM1nMBb/7HuCZWapC6DKM+e7IpWX9/w4NdNZe80HU/a
gML8BPdeP8Vz+Y4tn4UKjSrv9hqL5HcDhiT0bVtqYh8L0jTuCobBQTyQpAan6z5NzRpURLbXnRuk
0+kGYKvWkuZL9+rqZ9b3PHZ2s0WcC7oAXNJiEvsU1VQVM+9GOFuf55JyuY12TmV/jtrZ3EBDMA+9
J6ibi/wR1T0fQ0YiUQfpgQmwwvmlBXGBUQC32HJlJEmjDWbSjlRR/5BgW97jiimDaGnxSviwU6X+
YA66deXYglYNPs2jkhZOfmStaJMg75N7WQdTL3cEMngXBHTDvhZ1ckC6pZMSx1vfFyQXtPl0ElaL
53z9qxkKp1tjpbUg3QGV5k4vd6KbyxLqsQa9tGacgYwbJsQTN1tY4qVlqSwJorktc10FauzVdpEO
hpMxx+ITDaTUR7qx552EbOsKvJREGmAZSS9A7FDlLZAFdf+9k1/JqHQ/OfA2OmCV+LVqe5NNanxB
pba9a3/rPGXMkogvpeugKsyK5ORr/b6NNPuhrOx5L0d540j5p5m2Rw/I5cnQdzalFAej6U/kHLgP
y+4JrhfBD7UhjvYAJjWPryY97kezmwmjaaJdERcXs9P9oylLfbtYSG1hVRLwFisjoETbD+niHDvM
ExuX1iW9OE4dCYFPzkyboe9GgHq6cyrzFpBca7/cxzJDb+UnR5PkpmXVZ0tHwdGPzoU4wbO9iq2n
2AJmk1/qzJYnMx8YJ0cxRuuxtxHmqelo8SpG2agzdK0gjRPjIkbnvHjFn22f+dcIWZBFgyfoF3lr
Jyvn14hm8mqXIUyNaJcs52r2myv6MiTFdqOdmDwDedElvD7ejhRIA60gCAJz9lwTHvogsE8Ys+Fd
WunsPJKN4PapL3dneZ+iMWrLZC+X7kKMn0dCKgQZvydHeR2G9I2lbYYx37WtYewmpK37CSwvBYdv
7pnno2nVFRGfTbLzSuOpoTuSDX/o4tAiRrBlRH4gmpJNEsEcFDqGe7vCeu80WN/VamHEIYpPWFoM
6pKvSIunY9NbNxSt1W7OZIMIYIhCDnno5LFGb43Wk2CDhyZITfEljSzrQSzdalTKTqZefIwmZR+Y
hxqbpMQq4eL1SfWqP0vXefGLZpvbmRZGa6qoU3MCzRv1Ulmdfh7seMcQdd72s13RLO6OBrZfk9L8
md7eazmb+rlY0KuoKD9BgRWMt8dxD6EsuSInOagFezOAEvdiDD3GEzWmIf1Hgyw+Vl/agiUHZnFz
tPQ9y7gMFc2jR0KDeQCd+mR5CQtIn1+HRfiPtE6cFAFlykQQgSVjv7YbP9P9a56cpzvgJM7d6Xav
QxFNHwrfSi7U+xbLOJJure3lXuPJBxS3gKx2YzSFAzfnQvqe3Q8nRB7dLra88Unz1UnH1/zQD1qH
El5AGRIOiXyJ+5jptgy0kkSoaEF4B7MAoUqXfnXHfDlNasCx6pfP0sjZ0ErtRQfSFmRW57PcA5Nc
hMIMnkYnf2qb54rEPssgf5GdMz5GDa81jfmH0epe2pIQa0NFz3SL0EM1ufk4YrKmPQRgZs46xHy5
Vx67nFML3iaseeNyTjt9eTQHwAPkhmmfZ6t4xIk0OJr7PUqgI6Ot+sJ5WNtJs7+kkulou9AF7XPj
JPOK+sbm3ihWUxUOsK7BeTQ6nbpY+EOPTut9hQ5g4hw7tz1TsiWayzCv22ZvC9/CuAHd6YcIuANO
gHiUcSrmog0sThXC8XnXCnOf+A0ZV/DST2niTYwChifPKt0vigfMX7AFDUVXhTHiyOdmDSBkNTml
sYf9eBoyDOrRumdw1JrKJMzsj06rUQ9WHZLkpmuMXY9kLeyaNj0l5XyL26U+2PYSfXQS1DaTs1F1
Nt7ikRwRkXXW1V3YlSXS7zlNzFtk2Y++AGtnKKu4kNMOtaPwX2GwnlPkfQ9Da9O/mOWT6JruaRxR
RI7NAg+d88P9vlVowrdKwnDpBpS/g2tNz5OSxjUbLP89u4+/FzN6eIw+h7kBSDCij91Jd5A7X82n
ReOcxwn7ve0r+6yVOgZL3awCPpkPhDAKZnQrtjMD+O+jDq1kGT+tSJkG0u1mzicbQJM1vZQ90AKV
j4T+YOymbei9FN6naBEAUAz/RYFf+cEV4bGW224hIug+LhhMbE/cbZgX64gxYgW4pbNXRGkuNzTO
0FxV06nUe/ZJaYOoGcFWr5m29UA9ULRkVnlFvgT+Csgl7dW+sNXM8CFMBEhN9Z1Whr9nqgLQVpaE
V5kTQQ0GrohoEtYhQ6T3QH7LATFPfi4ZNp16t7+YU9KGE0MWT8gbfx3i32xGwpznTdD7SDUmvdcC
Oc99UEf6S8UM4DzTkL63t5Yu+aMameH6OF835RBlFyzWLM2m88oI/lVV81VquLpsKri56jIcj3Cd
tS4BcijxehoBUQkdiTcwEbpMgAXGg9N2RbePVlcTVv3usWnHLqhiH5+V4ZEm0Y8B/mrvYNL82qVD
98XsBwsk2bgwTUC5sxnjdQ2rZu2djnw5FpwMnFnfFZ55ZVg2fSoEFpT5UBaFQ2lLNkWkkLfHDUlh
dtVdVd/nIdzlsOyL+uwRexH3LZjceMLRYTMFqy3mYXdEUo9+do9si1i0nJQTWlBXmDiHSnTyycoo
JKNMfp0Tf6bURpdF6iyEyxLvp8ncxUknopQZMJzHuLfCMhU0zGoBab/20osoSe1a4oepTdQBE4C/
kYxKkICDOXEYsoqE97ACHr2lb4HdbFKnwZXOMY2ma4zg8jiZ5ndXzuKh1L3L7OGL6Gw8Ke2cqWOC
LHOna9ZnG8Xx3uFEwaFpXLYj79/Rle+Vx9JgWmzrg1LPdxAUtZHOg+9vDMhsd8wEUnPjGs3pZmwT
+aCJ4ZWQLUA9vYT06TnEV7XEYI2xUZAodYhUPV2UmEKPM0TYgAAbUNbtUfzmULUceXYz89FQXvfM
+ZzbczXIlul19MrQy337EV/uuR6KCdGtHd/o369hvu3ejWN917vIKmctaS+ybYgkle2jQaDch+GA
pnzT6LF87BCiA0rduuPSkccgzvGY8MmDhzhEov6sJP/h3XooFGzVaagec6xCOyNGfdniqtjkXv++
HazXERsyNqMZ2Im9dbMITBgMoi0r/9dSS/CgFWb7oHhNmNzivVb7n6lVNq3tFQG2WspcmhpBISsM
NEX20Hbw09dTpqzmH43SonGsUwV4uTMYvS6CvUtfu5ZEg15bM6HgHYqXyPpmAOPCHk76rLeII4l0
5gcv+gJF8Ws84ZmxXRXtE5OsrcLg2D+ZlrfHZmnsoq6PDzjbjjHumHyxur09wo5J/OQB5+CfEKax
btAY2DhGK8hYwxGEYBq3mvmaW7TEDGNw/lzIsPysLVb8UCcVpx3PePXJLO9i55M1ivHRTIuT1N3i
nLXlcyw5eNmWDfclmp7IdtdQYGkk4hJsse3SxjulvXnuhnjed8oSX0YjFXttFicnr6xHzqIXbvna
6aYTegBzpxH3s7lXcDWrq5EyvUhRHfMr+bvCAcLojhWakj4OFt39nhj0o3BlYvQekAWomWeV5KZt
4nJ+rRXLjt9ZHzvu9U0Sz/3JWsYJZ5VW7X193rNMpIe0V2dzZgQ6Gu31BwhyFZABf5p2WaQTuGzR
lZgyu9i5gs57RJLhOA7ojKsaOwtJNHqZvfhEZELWQTiI2jfwWlKG0b81W0uLiGVPIwfDTPaAa4ww
vWipQO9gEVqW6ZvrAOdb9MynIzglq1dwXdC7P5sslUdYIljPx+WrFsDlwfHjX5U5qNBRptpOVjLu
7vguqAKwkyZk+7HZN6EyadbeRZMMivPQoXm5yQVAFxFPge1KurAc67yq6QJbUXb7BccptiBnRM9b
YSzf9GO+N+O6Csc+/zL0TvpAKd9upGOxd1E3nZK6f1K9b52szmVLmfV705RO3vpnupwvRmnEO0tU
4yFW4ydly/6g+qIibIy0QTjucu97ioPetFpUeoXQJun0433HH3pIEnU9HiSnrdbCF8Y9iQ0VqN1U
lOqj05mn1Mb17OpXTLS6mAivIpKPJQK8GFYN4KbTDYmnu3Elk1Jd7qfBJKmQRZZIz+686PrT4uXG
VUkAIeQX4thWimeHg6i3HnaKPvoqFdQETw7czS2QDU909Ub3VRbaoL+2i+cExTpM1PHmcYxSyOnr
NmB+Yp0a7EGbBWLGMVowVhlR+5l/h/nFHPZ9mhqXTrVXU03OSZsxgNNLv/lh/biF2OLQLSIhVeF0
OWW53u06oyHx0ulemsLsnguZ2afS7mklauVNXh0l7CeRxxfp1X/oXuHtm9FuAw9xAo0KbzjQ8TVe
W7aqU8XUo5b1rRCw3FSKmy9iQ8BgfkLSPD+nBXgLUuFW/Ub6kD0XLYFNzlAYO5aPm+vM4AJUG2/N
jCV6SWbnQiU6zo/0kHeWhOGRQTt9QrPKkK51ZoIOVcfTmM+PFi43jMOk9+GDtJ40j8XWNjvvGAGZ
IRcURyNnZcEoYr1zW6gwWH2HAPgpgC5RxQzCO3tbs+Xiw1YkPk2mS5TxwL6mmbSr/dT5pOY/vQR3
lkYw2DUj5vuqA6iP/OrzIGiazMVrV5rmO3NccJuifwTr0ZxNMf7JmT/ZYZoqmVksySO71c4mhu3S
ASo5WLi2N7S1YSrE9rMUYr+wcL7ULEZz4oWCoolAIPtrQ1jge/QGHz2jIdzFl98E/c44f+dVnnUZ
Bj15sFmQDTRlF3NgfODRbjmKavkG3DnB2kCEHSpu+30UfeJE9FrSMXquY+jWaZI/9kOhM8lI58OS
JBhMVUpGQAyetaKdrmXR/CIbncennwUe73YgMlMRobbQk0qcuHvC4/XepAR6sJqLZqZ6YJAAQipP
kg9Mg9r3uRg6Ysdl+8lbrQiRaqbHtq31J2VUH/HTNbe57r5XAzQyU2VFkCvN/bDM5kqoW7RrPeP9
yNViH0yOXsdu8DMKKK27xtNtgIJUB24R7Sw3W1NqclztKmKtIoEpx5jU5heJejqM0oUGIHlTCxYZ
/DzIZMnRs2l0+YQqJ2b1orLpQ1Rr0yEBoXshsPFsra0RZx5Hqm0Oc2Ut5ys6uvlqspTttGmiqzvM
7/Ihtm/jzF+8sbm0tlVUu0XPEHpox5cEy+bRGXUejvXHuYmGF90/2U6hPxakltdubbyLE7V3Tb38
JJmuBAWYioOsjf6d25YnCv/d6OB23+wjvMrcjxBqQEVqX4xm/qSAnrxPfGzgnu/tSZoVRZ9fygUZ
mV+Kk9tDn+IU7zn9mUxf4MO8Ng4QYh8YSWf4HcDXDc4+eOafb99u44YUvm3OP+zXe7SWAdyqM4FA
N++1+OD8STfYbDYkdCgCzipILoyNdj0VRLpLt8DYxd5nFYYOMB/BG8uL8h5T9YKOvYFVLHeoZgN7
t99f99dPV5xlmy9ECmxJsdpPe/MgwvaU3tLb+N77aH0He0PV2ziABWnnbPGI8mP23Pb7QTD62Ofl
wfs6Ma466qfiPN/UzXztPoF2ZxiZ44kix0NuaVxH5L3XJIAeBhXQy8e9ihIEB4l+TeZyJmsweU2G
5tABRMMtxaByaLzmCAhxDKJssLHiS59Eh1k7eaq6Yrurr96QfFJ1OfGgOnvm1tbXnEJgQzmrgQbN
3WNc1ZciH9WXugEGMExa/TAjubsNSn+/xNWhU2PxgW8ylEl1TI2ZFh/oJG+FRIKQi6TFW27bH6zR
oWOWUW5m1dnC8FFxES8foNRv8NjMh1uvdjgyw1sOuCp6ublP+CrbRjk70c1teP/S2k0btuA+f/zo
Jhl9xAbXT2ZmMnShtoVR28nw/uP9u7zj1hjK8mIwTguZfF205FLSuT205lSHfuPUzMv57s2PkunI
cRHjLiNcMKxLF5JHErd8NZiXHabCe77/myVyxDYVkg6xUVZhlFkXlwHh4f4vo3qswnaMaxIHy4tS
pva3P28qlyYcHpxKET14/xJnUcnDzZf/+rP7d2Bt1mWfPbvAtWysr9lV7NfRErXL9n7pIm04VzLT
3cZGgw1naMKoi+tg7slnOeuNOQQ1eLdFiL/+9q5Lqx+v8+bPshaAkyELuWVO+m6p2uQgXRMjU5ek
/Y4NDSKU1lYhJ5+K8LsCzky2BOgYTZYeM8EhxKDaLPS/f7n/WezKgpZefdbWd/3+hXksvdPUz/k6
ORO4Gw2JhKWz6hN0DWVL9nWYry+kGO//0A7+f7L/b8j+FqIrpN7/6//87z+m/4i/1b+Q/T984aPE
ul//xPb/63/7i+1vGM6/cKit2mLPt5ipoN/4i+2PevRfLvIu0zNM8T//x39i/f1/oSC0wTUi7MAY
spqZ/hPrL/4l4LhaCLcxEiHvM/57WP+flCMY7xE+E9CBsAzjgIlY8GflyII1jDbqQI9WF+muQreK
pC0+UWwq4CzEN5dQ2pEYxpuesU/gqJqkDh1y4Pogdo3XHnzpg7Md9AetyL//7Z28/dBA/4Qc/1lT
eb8638fQxejVdniD3oj0YjHZhZv09pMDu5WGIZIhTPJM4DVxSgvjqbajZ2FgbK3qbGC2j3XKdQzj
OOCKp7Ty0n0OnINHnyOaJ7IL0wh/o88uOpJVFDpE6aEssRgszri16ujrby7/Z5nVX5dvcUT0yNtz
+Px/fnNl3OeK7dx+WvypIQSvzhitZS0w/KaBpwD/NDYS/5ZgT7fUpxlv9Q25wbl03ORiMdG5mHER
tj2tIRfmkLcefL3eeOejE06JdALXQHckNVt5Ih3w2XTN7hyR+1tHJSe7hr5+qRVPv/md1rf8v9Tq
6+/kmgi4MBd6Pvfg29/JtNK48rPCeuJGh+XMJHw7SheCoYpPA3LhjZsY4sK2iOgk99ZSvNVCYSTz
BW6mClKvfedNc3tGnnK496Ftov9YrSn/c/vZWdOKYyTbkx/3v7Fo3B2Av1w6z47NE8VT9VbmXzVV
NMSNbz5x8NnqjpY9z0agULZvijKNti59nXOFVZIQl/wBD/70mfNS76mDIFH2SPytv68lW+REBNjB
Gv4vZ+e147iSZdEvCoA+yFd5L6Ur90KUpQl6T379LLJud96unukGBgUIKaVSlSmRwRPn7L12jmxK
oTEmg5LLShSdRWxcRRdE7EEZKRA6Ed5dYW4RWJFtY1H/S1mP2MqUd/Jzieu2IuHKscJpRYgcoVZM
/rdNaqBCAE5BNRuGu4UMheo0P0jzjrRFWycWqqCJHcUTGxIAAYSRtoIRQzmynZnJCsuNijeyA/Zq
OyHyKaVdR4RhRzuiGsLQjmcdM3SPQOeLNzvpXSgxncjbayysZMtSMexrzTfZjuvwG7Smuy9f0bd+
wIhQW40i/NkEFXnTSv+YM/UDeEWbHEFv7yhwMvjaq0HpTHQQKDASK49DreHKns25zuDNscqfjIwZ
zzS41lOoFwcClavD/+NQdTAnYK6zkflaf5iKXEgl7SBD40kY7aWTtKMSt2JyX7NfnLmsrjRuvWm5
cG3rtzCyTUpLphl5kLMJN3z9GubFvvXEWleYYJNWf8KXFygggSYAhM1UYdm0M+/jf/m1/1Xv+/sM
I7nFc7BB8ZvPwTJ/F2c6RNvGg13pT3Tw1izc4TNRJ3dTqpTdOr7wMjMAffg45F26xuz/kHEK9VJ7
zLE144x46NfSdu1dyzzWiIQFW8Qt0SigS2b7x3/+df8QdS+/rqkvbgLNY1n4c43uCBpWTPH1J1Kl
yofGDMUd1Rdm65eQYCaGEBkkoMw9oVe56FNGKnYQv0X0RI//+Rcx/1Xw/tcvMhscXGxk8t9Ma/4o
Gy5NfEpt1pG/oluX6mMSxs4lj8xVqIn2Q9p9Br5uvUSTugbG4K2b3jDuy1s51s0uwsDFgLqxNhNB
UwEDntg4FmVWYBzQ7U0UExYpaAcS3XzohlQejah77qAq3bKS1DUfbnXgY2usJNIl8NTjScTJp1iF
4r+I1xft/h8rmWlqFiWFTl/w31Yyw6I5XGq+9lQP0Xer7dEWuRp+/sqUmyS2n8da/XJy90kIVA+F
PyRfkF9e9bED8BqZ067AU7Uf3ak6htI4Gw0qe2Jnhz0pWWKDsjH4XT3+Lon+lwu58+8XclQN1nzN
4J+0jfmz+5vgmLk0KBSzM56qGuuzATNmzyKNPLv9XoyNvGMLJLktwYfWSmVv23mok84dqRp9cqvs
hw6WEbP68N2eLT56iMfbdvMvlqZ3v3u0povAITTiez8x/GcSah5d66PTBO5BC82KYShb0Yz/4YAC
6ITby9qkRU25joWT9qxMLy1wpwvpqyaKzbM0hmeloVxpFMhqN4ZcIgaZrhQIBEgkt9LtjlwV3Hs8
TA1IZ+OR1YH9S8TI6aJCfxKtPNEbC055rL/oM4YarnW1AjllsR/LMfunw9V3wDKlIZq2+Y8yKmAv
//mcsOa14o8DhfaB5G1ADIPY+Y8lMEaE0bqjpz95HhiwtZy6Z+A1+XmZ0DvCQd7kdYBWqS9gIxEm
FzLrXMQunQCSl2qWv2tr6zS5OiIIcWtbRge2NYBggth9jEtQwG4+novgre3qtY+pe1eU8J7xNwKh
aKgNs9F6CaC27ro4viuROcjXGGRnxnkyW+Pqko++KkeaSIaydlOvDoWbJy9dOUFobqxdGrbZbuA6
uOpjWWxTW3lQKar2vxyhOsX2v71TpmXNoTu8X//mTRF0UDvHt/Snocg+EiREM7oNPy3E9brUrY3r
iJEOVsVgbmZF2mOzCtuU4Y41FGcGMvjkivGamXL8L7p5588qkjxt1jQ2DhrybheH0L+eO0SzGLGm
xvppmVzEvaKny/xr5ak3nxH7pZLigjOKbM4iqja6k2R7drpgY+bu/3L4FiYTZ3usbCxnwrzCZSAN
s+20y+h7VwIkxDrwnRlIW4id1ahopwgE3TQthMjMPCwD/978SOeYNbGfGEwUjnVQsvlKC6THK7pC
Pxjt08RGIWtlDDSISh3LyVuFJb1Zq9aQcc8HPybptdYVwDlgEsESaFdN5IU7XTJmyixlr8PAK3Zm
qg2b3jYxbtFyU+prrMb2wjywSFiaqT1yanXjg0p1HXcJ05euIIzBC/oKoxWY2pqwn7WdW9PWjPIA
1DiD//98WjFA/1crneWyXdI4ocBNWAZuAvePBY0WvydpnAZPZMrkt1QABbJEItek2kvIMhfbLn8w
T4XwMI3usYmjkwcO5pUYmurY22i6Q/nNHSp1s8fWsmAsw8SlYUPZqGtHRhhuCB0EFwuxCChBnG9w
/9jbxFDyxgUcCB2sJY7noemfm6bUn5U/vNG1BPKaP2JP3TXCtDa8Ydo+jKvvUevs09Vsn8XyHT73
neEgRRAnhZQOCpLREeeyHTqU5y6n9MrMo/aajfxJnaVTq8bBuvUYlnLFic9tHAcMS55lBB53CqmS
Osc7OG6wRihH2ygkXctxx2yv0TyG5m+hKcgkQhVHDZffXxnt08AkV/qDSWiY7190UiCgBSFNJNs6
zVU5ozsl7d1sUwQtwae2ljEYHvRDoIxnD0bR0wgpp4WpiMG7KeOPek9aSGzkGIrBOE7Kt8gbR0ia
JiitAOcR+CWjexC63qx87PYyruWel8WXVxOa1czUAg70kiYcaB6NpIMVQn39Viafxgr2MEw3qL21
FmydwZhFsOPFK/R0W9Xb2qMeQJs2PKF/BuxIevdtnJ0Rg+85W3NIv0+tGg8ZCmLGk9ZtsNoLuN7o
Dg4HJNbdjCDaaarGrGrSXR0kKAGUHPl2QJJKmvDP2OiTs9ZjPugSbe+4/rCp6F05k2ifrJ6jh483
2YNyIgRC+GgBR3GdmBrZvtbd4s4zH10Tf6nN6WvmwvSI8cI/jRmOa/ZKxJs5DyRvn6o4nB5R3u+s
PI02lc4BQQzrThR1fiiVk+zsvP5hoVw9DihzmF242isNp2OOrOnMxxat4Y6dKIxJ4bOR6CY12CL4
vdD48bZrKinOyeg8Ck6Vw1B4zbXYsP/x914GsDNvf7p6TtpVVcfXRB9REDhmjXyzrmeZQH1LKo9Z
cVsdXd1NzwYsSNoZBEDQqEWrT394qvv0ikjr2kYSkbvlwuusnXZTYMvpMv4sJ2rGu8uEHVRliDA4
ImcBQSrt6T6tVv2I4pFEPg6H6Sg1Xd365BdoK/UYAAYfdK28efzOPiVXjnj1ivENPKptOZvIoKez
KqnAWZDBzQrTOTdOB6aiwgfAQ9U9RGd3t5KpYRRj8LaGWnJGGBcgiJ3ZnhbKX1cbPiDW58DQYBgV
k3A/ItALmaMditprVrA6tQcRGtpjnMArxuRG41+JGt6kOi5wTKUmPgT0Wyino+BWdP6pwRR3SUPn
Kxj9COnrdIiawSHgrCv3xPYyjrGFDXt3KtawvTD6Vd73MbSAXZtfBt8Ve5T4fr8ZGBLNQcnaFs/F
dDKngLU2bH7KJh5u3nwjC9JjSpemEHs7efZDH8LRkPyAEBI8pqZvjsLwH7nrr0U5Wa95Vl+ryg+u
kWMS4e1V3UEPqw9pqYwXJzDOIQzFG7MkSe9h1ZlIeQSH7TfUPT/GOXstn1Iay43XoccntWFipdT1
ajgXOBwL9kJqCtU6hbZleZN8LLVMEEf3ehDRDdDWLQj98BAUqb9HkZihCTGp77oS2lQdOwRJdfmp
l3JdOr584Hn5UjoNZl08QJaC0ctEdYsX8JMdjhDBSlh0elsiNO1k/tpb94LpA8uXjkuU7m6LHLOG
8k1PpPZ3UnUb2KgpTirAj3o3VIewEz/Dhry4tvIfJgF2q9prrTddN95EODEccX3ET7TM4baC7sVN
8s8v2b1zfz8YdNLZzZYnjJ3liW1R8fuuUQ8gSJfvuJj/WZWnneVFxQkm86Rtp7nF//v+3EAGLeIS
SPMvDf5wEFdD1ujdBW9rW9rV324q76RFBXOmzOL4GFhlt5jUfpDiUZ0sk7rIkX6zUbYccX1xI4Np
PPmFXAnH6A6lHq2X+UQI+HVvGClkSzFu07H7+vvhMLqEjqH2RcM8sZpvUtOH9gYVn46JHW+SMq1P
qTXTT9CaIuWHijeKtj4tN6FOmh787/oEQvO7k8IJdhLCL30PDKaRayP53MlbYAVvFbDBvYvDZOVl
KYS/eYKRjAkXoDBk/Iyg5CwzTpap6rRVMY0vRshCnRrQw0V/ytrBPnY1fffIVn/d/HF36mNkLsQU
zdKYmHClgqChOvtgCMCxcvLz03IzSZwI73erUViHOSrZi9HYifmGa3FxWu4uXwW9SW7Rch/O7q7S
iTkyZXavBv1l1jmRz8clWSbMqHsW+40RIjwF4TUHtxAi4uSvukUftAsY0XZzEEbEmE64qI6RYm2l
/lMrnCsC2nhlarbDnpaUOuWSetCUzOUsxjubwXK0bVP26OP6fo2BKL8hyWxwsO0CZkBbYSRfe6+G
iw/girUSIkKnnA1j4J10fPInCn8N/XiEK4HWvk5wfvZlyhtFv+LUV9ov4YmvHqlvkZCcniE7XNWg
Dor7bQXTe6iJcg46BqiUOBegghn+zPDollz7EaOVhyj7msG2792s3TQTcqnaxoAn8g7lYrLs1cH1
JOLFsdH1M66lnQkzG0yB7NajWZ9pDR2yeZ6CMgT5VUR09knNN1y+jl5QIeGe78XzgGd53vLV8tj7
c3//7P/57fdXsEOag02HDO7P/zOtWVJX7/9NUWrYu0G//e211fIco+zQimXyhPSJH3l/cWRYOXFD
5c+qLogdWb6RszxNa0USLMhu9nrLKyzfef+55VdZ7qqgMKj5AQoHo9jYVcx8LRuwc3CG5K5N6J5g
g+TmzY849vfkZmhohvtpgysIiLiD/P203EyGgcQ11kzyLRsWfPCqBoIMeHluuR6gbaxdG8JpDJnx
rDmwo5RHeii9cpphhfGdKSaiYy0kgqMrwQX1dpytMpLbd6IJX3rX5Uxevr3ctOyDTq70iOAsCwup
qYm4Z/kOV0EbU2qMXoOB3PK85aHlZrmb2pl1ELa9qecXWR63E/evr4pEo2uAsmrz/gNU8pAB2C3D
Hhzdg+1jwnJFgxEDg6wN1/zkC6020HATkAlM8hB/Atf4Yqe2u6X9lJ/8wCY2bPkyg6/MELFwI5a1
+XvLTe9oBSa3gDI3LyjC2tL0Nv4yS51vvHmE+n43nCekcGc4dN8fdP/57PfHlp9bnr089v4yQ1An
W692WX16DSU+ZnmaCMZ8SijLhDBIzf4akCO+M5gBUADhbzm932Sl4/z9wXGep75/+4+7yzeaedD6
/pQAMQzixn++7P/2I5QDHeYsVWKppNfx+9lpSgjs7y8nE/ss8dD/+L/rSDV7m0uODcyahDL/4LvR
P37596e9/6diHjK/312++uN5yzTs/bG//eHLd/74kd4rxXYy4f0Vj4r2aYMif/4TByRqerFeXgcB
b928aPNvTYZGmuLU5Z0pVJelhBzMKEAMo8tn9v6JLne9xmADluYJt7+/Xh5+f+ry1fJBR3kXTDRZ
5h8g70qM60ym096MAeeDsc0P/eQVyOWBa7MRb+dlrhp7e9ouR8AwGXH9aZhXQG9ZOpyK3ZFeEtw3
EB1rZ1l6VDXFU2YMf91UtQsI+/2+bwdijaLbXpFHV2zlZLPD4OBaXpR4pvxkG3pAX8I/I0ojMVZU
O5yL/Xp5V5fPpaLw3Rll/lqwqzv6cwVjzB/w1Lwl0Uxf/cfH/v7pLI/97SMqlsP097v+/qWvCg6b
qG2/uG3wXQoE1LYd4a3Dlb6aWpwNXknQAlSf8+CLHk2nPaA/Vtj9CnZcmrtzBViiKIaC4/h+iymW
GaaleoW5sw23RdPU+85DS5NTSiLKmKorIwhE20b50X4Ixzcvbvbk63ZwVN54DLQAz3IeYLoM9W8T
aLQbSqpXG9PO0WhuMKJxgKfWE14j40Cj5Rvq09oeb5ZUBEWxBHPNY0pUY4zIjdK5Rm34OlX4F2Vi
vcZ9CWgdE0nOYoXNIyblrO/CrYi41g+R96WsCAbI2x5vL5EKR42czGSWpdeO9sULXWfXGeS4Na7+
GckgQcA9rkUDRlVO0uQdeNcOM0+/9jV/QMLBhl5Y49doGr5kM2t+QbZpcxIvEyaD2sBzdlUNwNxU
0oDokQ9HTx++T7NjpE/hmwA9Dx4anGW5qTOreoqD8QN8bXkcM/kj89E2aYjFkD9CbJSgr0HvR8+y
nsp90cVvHSrHLcPhZKPj696YY05kXNrbX42OhpmpT8G+DqIj0aTpPcjpVkVh0u3KKL96sfbRHi2b
S6yPZh9824a3/QZNo11HVfZdZFp27YqZk5DFB/qgDxYkDHaQ82f/1Q04bndMHDxmnpa+tnN+Bliw
b4Mxah/IM9ZMAnVyIeXOE1q+cY1x3zrEUjcTMmvfDWByKC6FcemdapOeAZ/H90kSUOWRsR0hsCPw
Uu2YDv1CscaUWUudtVZn+hqebbI6pcyBLiAjsw9ztpIwX4e6IrkyiLDZG61x0PMA4lO5LghpuCCw
xoej1+UDXyJguFrfJ7XuEXfqrtxG4MoV/rQt8+7ejW15kPqA0BNbgd1CyZF2+2SAo+WzG5lRpq46
Bw1KdwmV8kPKhU64EtqBHxyzmCFmTCYHlOx92zw1baw2bWe5l6QrPgSd1PEJRscSVfGuHekhajai
VXI607XbjTYZAOJLe0iU9TQOipiSEIidloYdpqBvQoietETGCWONldGaGg9nHnmhpmPvvUfnrSbD
FSwXxc2jib0FJlj/SL0gwkmof2B+QwU7owN1vd9yduc3FPM7bcZxmsR4n/WKoK/CNC7p14mR84fG
+2YU4/MYZf6THllfzNIaHgHQr1M+jldGeOnNloTvUqt0R+R+BCzk9YdqziU2SnXFih5fcDJ/zyp6
VAFazuso0n7TYoQ5eXADJ4brr0QgbnstHraLKyir8w+96RZH9qcELwrCAszhsshQZUQCEnOT2TF4
7vTJ2y4AiZE3eFX5ljgk4/QWF0n1Cis89o3hocxdMIs63TRaV7lzEsQZ0SpmKqonkhIJlz/0nWFf
RZa2Z2gzrCk2cW4JWERu6OT7PGF+UGYj8fCRs85sKD8G19VKNSDJkZ6cm8n7OJCMeLHqCcMImYQb
IIAaBAFM6qZvmWcKL3z1Kcnmemmu+0KufT1D/p3Gn0ZQAvNuHzJa1XwSeS8hlCf+Vcjs59gQ7lTI
HU+Zwzh8jm6tLc7l0LbPSA9ejMqgn8DdjT8VJtMWQbym/OYlE+GjhXtrQ1UfRyk+a+yKb02Bi2oM
CR3DtICgakovjF2/G1r+6g31axOMLtk68pDb0zVOi0+5QC1tV8Ne85m1esNnDc/eBjLTHFhS+Zt5
/KibP7X42Ote9VX/ZPjZdCVqdAuPqZCt/hqNXyJpEsLUWV/Q4DsHlMvPjR3/WnKQhoS5iZ3TzQW3
3LGXfUWrBilBjtUxHZ/dqNS23eDg7HWy6aXv6DCaGR+ACXQJg/AqcWLxphsakOqLQVzVawg2YWAc
cLFLo10xeZDrVIgAMFKnncdAO+Zhtevs8eNklfUWE3xzs7ss3uY5JjlPvmhI7i9BRvL7EA6bIe7c
vfDZAY5CBkAvY1J1kItmUX8h3Exc7XaDg7N4QZhNS8ss7mHbpwhH9Ra56rd8Nu25tOtao3+hlHOg
uxT7IenHT2atrvAYLrUZhy9eAJlZD2M0jXVVYIvrwzcBDeZJajTCJg/5z+S0T934PTKs6puoHXLq
SzycDSg+1i6VsY3ujZWUw4g5POjpAaniaWy4prkJQS7tPOjjhKgO7fSEQrwFJM0jPik8Z3PIfqrY
w2hptWTA5A7Jt9nFteYE+ZoaypgiontmAESRx2S48P9YcVdcg3hod72NBaFsUzAtsYrfxsZZVSD5
4eCn8b3x24rDOmXi4cHW7ofsPqR2cqqipNpyTKxrxzi3NRcGzBz1BrLVD8dubmOu66tgjL4i45TH
IJuX7ZRe9JhhBawoKim9Km+HWYHWPYlurK2HRdgvnWZ/MrXcPg6ukMCOyob5qSVeUOiuwMj9ysa2
/1DY8UlpWHaIuiWuKQnIBo+CvZbH0yP01FczHPNr3WVkbTCnPjVPQjIEdEprF7PQ7xm7sJW35L4c
EdkPVso1jK6o4Ry73OnfaK1w+AocjZVtrnMzsJApO3Ot1H+lOa/tE/BvGLx772rFHuIhSIjeoIZb
1T8FxWf+y+nY8y7sRn36RKi5tRq1EJu06FD8jua49i1apj7vzBrh6BvpoPh4hD3TeXyJJlV9DHBh
MNEzQPP1BvkTaL03psZst/CBhGs17ikq1U+Wlbx1vUUFS4vV88tmA87FoR4YXpWdGYjLiFDp++AO
ESLfxQ6/RCxMuY4IVezN0d3TFqa5gqZVc75iHNdvmiSgMtibadp/NrNa3zp28DOomMzlzJmehkFQ
VjbhRXqPIUAEbGTJSx5wKHeR2+HYYPmnhOGoGKe7PpkxMTUlgyJZ3yfdxrYQDB8ids10kKfoFRv6
NQjwIJf2SFQe6SGubx3M2PsRlUOy1zpO1wYB0TaW9U0oWA3DaJIdb8mPIOSp6pKDZ/TkaNsZh0tb
/GSY82y3hvaDOF4ayZ6D9dUutoT0bsCNGU9FIt/CKZ2+hgEePmBtqK3NkpqxU7gvFbapwsAO6UkA
+sIm96UOTlxCtQ9amX2TRQGape4R9erTarQmhPeG316mIPQuhZPedUdS16Me2UZJCwdHsdOoqKUv
bMVbT8knUc+Vl58cWpJK9kp3n4imrw7N3C7RJqCHhl7kuyQpix0OmU0YWC1tYVxdYdojgIiJt0KL
7Xz2guSLG6bpyk6c8tLrHUbyIThrDZGPSvXaoVElEaaB+SA+x33YWb/3JR2MpI/OjAQPtLLpq1jT
59IjVKNkMagZx2z0ljZcTnDdCm0bfIDWfI7RzKwTm3jnUkAHAXKeHBlW8dMDA7uEYj9MzGGtecZl
wUiFc/p5/Aatw181GsHAuF8RInnuoxjAKipD+zykCYxMnQvKnPaUkYdOqdDwGxTmoZDDD/z992Ek
Ypo80xip9rlU3gMV6N3QabaQinBUkySSZjbIprZ8YEr9XAD8AF+AUUw36pWYpL+Kmb7tQcJrK8qq
GE1E0x1DPX2OR9EdPbdVYBfcXxQ8JibumqgUz8KBr5MFwLXtbjjesSp7qorOJVvWHb46NQMYS7TR
m60pjPE15DGfsgkLB9nGpdqqRtJdMm1OeqtZN4lzy0ITtpn6Qpqj/JnV/lcr/4zBb3h2yHBKWvNz
jrT0Lr3iY+Yp/dQYVro1inqk3oQ6Wca2fRB6e84VlMMwQuoHKja9OnCWTS4syC279IYW6xTOr5mS
07I21qD79NcuKQ5471ImbRNcm9Bm9KW5z4r1NxnxhyZ5Q8DNiHYOcWG61xDd73VrcIEnTr/ojT+H
YcablQNABDwBV8IZDxD/PoNOv1Ie1Sd3DqaOg+mmAT+N4DyRYCeD9HNp9frDwKa/0suyIBYln+4D
n8SqMCufeGz6+GCl8Y+YoKyax0hK6FHZ/im3XpwyseApE8s8BHp+NcLuKYnBCeX477Bqj7il8NMl
OjgcTw/xXbjhfpFnBlFiwFwKkx3r65p+Ca7q2Mb2Rpo4gc0dmOG5GFdiuH3rTOY3bYxDTXIZTUOy
jTVN3vqx/g7lfm0xoL50bn/Q3Ho6tmThrXkXRkbAEzp2srOXYxyZ7EYFaXHso/4XMsR9qJf8rIJi
1jGsWWFO7rbRQE2pWeeyTX6WQTNtkOGAYGJ0DN4IA6qf6s/hKvgQuuLClCbHMvRFFAg1MRdHDwTR
8SYoubovNwqx67VMx4+9ku2Byg/uRWofUrdkf5YRImzFKJESF8U9yR4HtjevtQsHTH0Cw4ZU0gMv
5DsFUR/oRnBRsQf5zYsxulNMJDc00/LDX62BmcM2E+9zHhzUhed1OyDb18kuvEvGfgSwl5GCHiub
g/LcH0z8DywG7bms1VOplE5KqWPtSDY7j6bkA9dscYVJAK+0NJyNPohnqx9/sr+uDxhhvxlDlmxA
LIaHPsRSyp7onNj2JwZ87tFVoYcgV/uRTwX5O1Mmdppl1+e2JdKG8+ZQdLliIrY4pFt/A78Rla7V
bs0M9EC95GoSFggqC2ddQr435LvROJZ4r+jtDxY6glE7CYIYubqpfFtnebeOGXzs2RFXq5STa03b
JjlnuRZvx3R6OIS0bGahTVsxuwFElq90b/C26BNQX23rrj0wiDDnbDhIyls55v2lYTd2pA7/yDFT
n2vzuaGr8aSUdxP4eVgmtZSMRQBMo4HXvgkJIzVR9wSBhb/RE2BDKW6sOLsmjbnLgtQ8OJofs0aT
AjQVpEQDEYKOSuf1ZMSixeheU88j69oRO9Zsaiv6iD1EXe0qIwI+IMiABle0TULp7UNS7NfoMPu9
kNSZBarfMy82Wj6n2FiOB6d2ULtVUOjE3CBJGsy5kOSvQxE8jKC7L7GYQ6MjUc4Ib+O626ziwq3h
rMQXDWHgKbN0StLESg8eQsGtKRN0csCWmPqWtzSZjaPKjNdiLNKtMONhA5XPEY3xbI3xz7xnxhrU
2bAHVdJevFR5B5tB2Tpr9F+i1syrrNPt1OKK70l+3DhRdJo4StdD5baHzGF8rubhdugn+k2kB1Xn
4aVg5IUQEvAk86HhBDKzf2BmOjn0Z0TY3/vaeSsKcXVMHNKW1BuSkLQj4o7xCknIWjVgEq8SKqAo
K9Lf5g1JUNrxjWDnj1MbQjRQxo++k6s09QzoLK3x1rMkeliJX7uKGECrk7eyNsovXorR10q+G8Qw
sx83Xkqyjg/KR0UBGD9apWZLaL1DRdJ0wc7H4rnNPTKjoaOSVppkD+SXeHsrzoaElEaKsXoVN068
lfQe1qh14g1aynnL0INNZORZY+vpZXc1hhJRVG5spe/4hwrgOr0sBud9lU0ckSO79bkoiXU9PgUF
ewTGl0zaC6g5BJ+tpgixY2H2ryZMdWazjcnAwDdIisGLAWGCbLF6B21vYxmtv49bvWWCgYWhbqyI
+Z321aOCssuK91gVnzqlxAkAWPysmwxDiq1rVeN6sSS4LpsXzcJ/HxYBPNwg+AZWs2PM+BywXNxC
kf0CI7QGmR8fXEUAZh16KQlSqGDrNmPdJ7MTECqQQ+YoYgc/8BTEYBlk1sdkm99h9WXsG0d/5YT6
tHfrN1iDEJ9AKB4ZwZuomSYJrtNoToDuCNVILXlSzUiZBj501+SRzsDJ2nFGw2OoOFErZnm+uBsZ
GeFdZW2DWGvPmgIBFaJuSh5BM4THBTMELsACDxIWmLnKF5VIFxH41WSEf0DnDTyBbOTf/TWtfiZe
dLpXhTfex4ntAnmGMeFO/sexqIptYLjBykqK+m72D65G0UXU8tPSgklkb63t0NAP6rOZJzozXARB
OVQ4zhtrYIjYQUkKVLsX1c8lIGSIeuuRdd0PO3XOHonl2xnSurcTrLVysF/sOhPrMreRTQDc4Eri
PXWePh5VUbFnNQcge6r4xZ/9ZJbRW5oFxqamZbo2bQg9WQGduOnoovSzhCMku6rR43jjBkpDdkvc
cGqSHWKEIJDht52i0dotNn+coeXGmbJpJ0K/PBgyp/0nqaxNs0ieDT15c7vo2RtA9gdBNEB+oABx
NBgYmpdbOyJ6bkMt23PBEEG7WbkPWLswf7ZILPDrA40lxGjjeagn8MxzuHlOv45TMawCxRUuolLZ
TJEc2CfrgCfducDo0DjWhX0NIW2cY+Xf+4zsX5nbX/viakyhezGJXV6nMe4TO55+KFEFkM9ajqdq
KgGZRj41d/5zEcP7g/stK5z644peVbwKbdffa/yRWM2n+u5AO7aNN3sY+l8TibEjOybEcVZ36PRv
FFzRnQhP+n7VkFxNN390sK4uSZ6AxsmRpyrOZvLL+nXat9U1790LUPHsmb4t2YORIzdUU29NTPAW
42bUAzOuBcHRZ4skk3MZ4JFopRVtK1JeVnGdNNuxrFE8uBAVjAonMtl+I4GZNybsBHS1GpNtj9k+
KdCvIyMJpLroQyBGgIxy7A2q4vZQazqp4IV1JUHuCPoeCNzLmITF0Q6rYAfxzcahQesxhsO0gqVn
qIEuvRjVzmriTyWb4UvsiA+dz/zFRfN5DlRxr6NZvAiiyjCZnuK2DE6991zIWJ6Xm0RYHHN1+pxI
30S5af0M2aMiHEY9t+pF9nWMb1TJ+QXkz/ARrCO603Cb6SH2hkx5r4XlvSScCOcArqFTe/NZrWjG
DQktLkXyOUq4+m4U7t7zNZgmiAZd2q4Ck430kl+l12lbWUxcyOriaipiSxiyNEcQoRQkedicbDT/
uhKXMmmTt2iI1VP1zajLfRbl6o2rs37JRsLzqnJvAQB40VDWb1N9ZGSjW+PVI7dSgLAgnjBxEXFU
037pLejVM1sUglb7gsSBCIVhyPxDc6vooP0YQhGeSzh9e2WKl6zhntHam7HRveuYqqPII4nkvipP
GOC+RGXrbvW04oxyy5isXaIiosFY9RS10soImmsyelihASLTKMmiBwg7xmnOEkSQBgoR5EJkby8E
4HXnZNmGzYhDOmT5otXmsO/1cNeEpnzO5Lg3G7R6uasDNVZfmmlW0HRF/ZwpSXcNVEjMXu1c5LZ7
jDMahXqUN+dS4FwfDO0eZvkH3gIAYxMl+GjqDzPkz8+YUK4Rt6e70iV4qs2ktTGpiPdodKuTS4fl
f9g7s962tXXL/pXCfecG+0UCVfUgUb3l3o6TF8JxEvZ9z19fg0v7XOUYOffWAeqxAEMgJUqyJDZr
fd+cY4ZjgWTP1m+mVPmuDL29y51y3gqgTtsyem2DbNyH/jCt2tzuKaxGZz9PQHSkfXuTOgERI2OX
Ebf93QW3Fzl69h5zNl0ZyFdw/ARnAKsElOsGMRBazNnIjgjiGzFxKINmvFk9xeGk/ZIUKdDoRnk2
SJu6bQLOW8LU/F1Vk084uvNDPfaEbI+/cprymz5kdkHJZ7q3Qz++GxPM+CJ/gwzfHAssY0jzAGr0
0dyjkc3bc0e886a3mD/o+NyH3jpjOrLOtpuQNlilh8KZlDua/eD9aH1Qrqtvx2HlqP5qphj0xDXH
XSIGxKkBqdmE6UrBpbnv3Ufq3smTovxKp7bY0TPs18SPao9DmdyMVEZILE9R4gQRexsxnTd2YtzF
ZlHcuZrIbtPm5bKi9+wXSLJB+iLYs81cnGA6xwjtBnMTmfCsuOwUz5E+sJNoQX9jtISY9B2Er6Ge
xR7HIwHsAyMovWFGSauo2Dkq8sYYUnvV07LSA6W4IVXyS0dkvKNq6n1Bw6oJIQ6k48I4LLWaSpS+
lzNFPgKq31jZi6bl94053ztWi8DWFjs9mru1UCeQRBHFuzEe762AGWfgP9ShNoLNZFrmOxNxz3q6
Sfxi3KD53ZHnwJwWJ+ESVivOJJy/zxlJOGOHhKMKNHtr1snXYDmfCOHnhG8rD0HTx+jTp3GPjlGB
TiIEdOCKEnD3kObGQCATPLNqGEPaHLQdy4bLPnERDWCVFU0sRqw5w2IkMeDYOi4OFLuclYL/YpW3
CcPSpjipComSI9fhSmvQZImcaOvmVFlQgJsS2VwPAXDNZ0KTCKzM6SjIBaP2CoeC5shA8olI9pM5
hUCxMmetlbVYmRFyfkNvjZty0E6lOsd3zJNLpgKRtXZCi15EXhaYRQMKrgu0hYJ+T6WbGuveEsP0
bMZm/BBwygqmCVGLmJ6GxmILlYBwtM/rvlyGZ5G28Wf9huICRqMYKsVUTMTP1R26HCw0kxbqz8Lg
kyLhzUwdew3p8ZzByp+2kZgHhXHxbU6YOoU4j6wM+5uBR1HY41p0RsuJqXNO2nLyzITa7VV+N6XS
13U52Qz+NEh8C7NILwT1uwzyIXOURIQWGunFPhlRIqSJdSyCKr7vF/ScPVLqbdq4PZbILehp2rel
05IxwIQLMIj+hZBjcNLtKz/WC1lyBGhE9bCyjA51gT0y71RDcxua+ktvFN9NvRpufWenZ27D/JkJ
UOm7jD/s7HEOMSSP9S63uvKrLgh/yKKnjLS2jdLZ7f1cZAeT9OKCOJ217MzJ5MkSXNm+1SZ+PT0K
uODo2q1uxicxPXfkTGNlTl1OkOl0V4TER/j28NVyDD4kjGW9MPYgTRmAmN8V5LiwgwOPpkTFZbMT
Hh1Mcp5TcBdtoXLm0BL/NSOI1gmhCeRaS5u4mocNmHeqIQEK5nSGI9pMRrnLM0qw7XDqpn64fw4Q
K50AQsMde2XoVMGChxtsJbW6IR9l7/gGrRIF5JieZy9IpceTuzCmJzpFY2MZx25IqnONYGXnOvN3
4oPzk6ob2UkuFbBITkOivQZVXW59oyCnBiIsIHxuxtnAGapM1JLS5gyhbWMvYT4g5hmZa2BldR3Z
mBMFKKe74nHAPkQnmZ8570NkiTHpU4XI8Ssks/Y81UENShsbex2AjgMaP55BvK6lvSynvfo0xx8I
se7I7LW/NsxXQlf7Wo6iAzAelScBm2jVDkBLbEWcjGQxFUQUA5tiPuvghqH1fUOWCC/fTHZEt/UI
zDoQpqeibDpPK2A9J+2vIsreQkb+O9oPVHVRr3NRnqEN9RmZoDHjryw6RsH4ZqoZpzn4m57rGEwi
s/hd6iPGYKI8PUTVeTaHYIVSGnU5mYAor51y54T9cwh3GWIHZ0rKUO8d/0iMVm+FmuKX1lrVyrI4
jCEOLnoVwIGm+ZqBiEee53pBXHzE0ZztNF/xJt3SjtZsnU3fKSC84t51zc6Lo4mJodOfatpFJ9fP
bsouSCB+Y+M1C0bdRksuS+kWR3rGLwG+9yPDJDjCdLmpnnJ1aAUMy0XV09c6kcaTsQVIVx1zMKG0
Awn7SbusAVNKRjH6bmfbZFRPosFQ1lMe0ksun7vUqTaBw1kiV32M50sGVZxPxLySrbCC/8+h5GqU
FYfWx5ZOQHqTddBAksJ6iCI7RZ9qHeIzGkj/xWgqmvGc7deujSKFBDNqo/n0jjS82quEexHjcKaU
xbBfVzbQW/UXJxU/swpdFNfNHXxl/BtNheodCE4aU9OdLVJ186nYI6wa9gMShJzQjbbq98agqnsl
+47Rpdj1RXQXUpBd4Sxp9k1jbxp72CVdLD4GuM71ZpgJ5Sn0+s4Jh9qrLSX1ho76J2AJexUlveGF
CfzLkOvPHYTmc2xiW86Kt4yS2go7kUBPRYayXgqYPD6zPIFoYnJJtN67aYvvxRbjdgxcsnxFlp7H
vPsYY426JJxgYxIvlUaLpBKJshrNGLd4mw2bFvj9ir4FFkHIurbjamcmKA+1r9XH0qq/BoYKx7rJ
7gEPbY1oCM6No91PXThTqAXTxIlwOoYAh1vyN+iH0X9i/rdoHodbxRTqoZ6bR+knaE3tGYFncWjJ
F701zfgJpnm/n3P7tTXJmWtLMeFSUX5YA1eKLEwqkH+ui91mwKZH12kN8N24ydv2Pagrwj36aRGQ
Whfj8/8novw3RBSUGosH/F8TUc5Rnv+k+vv+H//jZw6Kezr8+F//8fez/gaiOO5fxHwu1nwThgSZ
VvhW/waiuOIvgJIk4To2eic8HrzXlYpi4Fm3sGfqS2KlwCn5DyqK8ZcJjgKWsoEFnUqn9e9QUXib
f3KDWjjZ8crqwhFLQKaK5+6fPZcGx1fWmrkK7ERh5NqtS9HXxqlAek/NqnFa/2SXrfGTStwce6Uj
UsdAV9OF4rmK9Sz4JTRjsH5grSiUF64rlfM6lHXb/AomMy3eUW31yo8+dvx6Fc9AmGZjbuAol32U
LCd0W6tWAMGU2CtKO22eaktMuqdaTfOK3wiAYtyUYbcfl1L7wqnSiq3rpL3/YYUdHf/U1mnE0O5I
Mdw6RonAWyFQui+UlqKs2o3hTee6MB+rHGYgM9VwItesq3xjZyNx1nd4YX3g77EeRJ6KqvmbimdX
WbUCGZNX07BkCmdb1GpR1pl4dUiF0X7qSLDI2WoUTqkjyLwS++fYUm6nRAtnHNyuzZAGUQXglZwg
LoZKbeo2De8WTyoh9QGmJgYbqRVp71lPqZ4m2TLkUJsUxWs1JAkSGnq1IBxCkzYHPrnYmOkRFMzc
2zX4YPyreMoS5vRDR6ib6abhuQ36LML/J3y93qu09LNdNocjEAdixfyvOTFY0Vb1aZCuGLVkxnqK
NBRXw8j4tAelplLGFpN73xHhjXZhoCv0NM62Fn4wmTI/AndIP1Ry35pdk9Ck8eK6LqNtC8SHl7KM
9psdJgSOG+7g32YuuChd943nXLNCUjqBEG6qmPhxZspqgQVnGHW01UgBcjs1sOipVcHoVSvyZN1U
vnjpROkP27xHpPfgdnqKcE6JKfAxIlK1Y13zUVGIGoQveVqj06ZB9maX9zMjsmgT2RMAtLpqyiVA
Queq5zdxAWmQs3QzrSKFKa+bMmmhcTsYdHpR8CflaoRQjCWxcLNxJSJgL9mqj5ANnrKAGj5dehuI
KbWsmes4c3Za4Z3boM/qARg5u9gZML+UaapYG19tsuA2KLtJh6cCOHFrA6BUb8uyx7VilnoMHNsa
KnoxYNnOyhiM4jW3FFffTxVxfkefM4phEoVgd3NCKbHkVxlWgGcHgJUdLLkJ4AEOI3Rbc6C8lWY2
PfXIaB61ugk2RNUDA0vM4Z5JTnDDEQA7vrUskL+IBvmcafQjNfXkmZb1sBtyPUQoPkTfq55m+ajo
1gkgcgkv2vRBjGb5Ti9HpKSkUm6AdtIMmdW83oQ0kk5mrVXnKKAuOOegaJUEOYOLH/I5ZfKxGyIH
voGoxM0YqgnVLARRgSZsiGxmdqitYKBhG/ge07WJAqcWY8I29IPK1fJVnSofyYIbWaSUGz/NbJje
CczjSqn05gOaUP9h6Gfgf5qWP5R5j2NVR9ACpaZ5cIqg+97T5T10amQ8hWBAySbqRHh20pEN08re
NeOgvWV5E+2NKiYzYuJQSVHIbQ03KgjzjuHHZE5OOE4UJKQNQqerFTu4CQo/clZEx0H45Ax5R/ps
/i1nALGpMA/f2zaGXmK2/I2wGJZEOeHqyAnrfVPrDUkYoOddMlG8SLT12WBX3PVYILYm8ar3vekr
73o0jbxUUb72Udnec6GHQZorTPyxRd/N5FodaPynnBtsEAVWZN6rVkvLzwrN7DYhYdUL41j9lalx
/lQz0LzVRid0YRVzdVp1aqYfkCUqXwj7a85tL1JQqdNk9ys1TMr70EjFg9uDW5omVL9MYwRpBC4B
gj1E+bggAgs+LERkQ+1bHNUc5p3Wjo+zXXVbpNwawVb+ROTrVE57n34CLorB3dGHICmlsZSVllUG
OrZOEHMLYvWj0/SYPYRpQq124RPZJ/ZtPVrNLbRXpKr8PnuEq9YBc8B40MsW4z4QQqprhnGsIm3c
J/QTSLfQxzNYopSrFY5spw06nusi6fEt8VEPprJBnB3dqMYCNa9LjF8688DBKWzPiJhQOcKub526
JUthKsMXqljTOUTUjJpUjbeoNcddGyvxxi0y42g52QKlS0FvjUuZO2WUTHFCnNNscl7Jdol3eKqt
U0tK3RkwAV24eXFNZ2io+Q6o/ht5HEMBLYqdqy7JJtgCIL0SpeX6jr6bavzxhT6XW6jIC6zMDLcK
hfZDpRdEq9p+eyumErEyKoxjmBCZHKbWsG05b27GQIAtL3ptD+vLP3dUtbY00PU1FwSHgi6cCzOY
qf+VJYxkU03O7VTrP6Dv1rfEEYD1FxY1AqfIqHSF0bpMYgJ/MpqFjjOMByWJMPbOHUz/mEh4A1Un
ncsJTQyZEPs8o0lgGIaGvZeRbkYo1hchMvsFw7B+p/ii87hgit0AWGubta2JQhrACYc3J9GWCV3a
crVgAD5tK3w3v0JTDU5apCZbBZ7Ao+NMkL6tTtvEQ2N6Wq+RpZLNRPDNWACzyYavn7nxsZvn2ov7
bgBLlZbUJ7L+VuPMsZv9ONmkwvbX89gjC8IusMkjalOZOndbSwmRdBRGNO6jwGB6mwfxsSdm4Vy6
aYRdzui8MIpoYDKX9Ji/szt0TL5WhJLNp6BgqM8FV91glh29jIiKjaXZ6D+QRmzsWaMA1KaUgtyY
no/GkZGZ+bSNUTN6Y+6yD0d1vW3jOAccPqBso9+3C4dsuYAAo5u43tEhVJm7lRp7aQacIB19yuPx
jO5gsMh+iXuVa2itpjfRhCJYUWJyg7M538+g4w7tFLVbxaIqDTWDNLya00xjuBQj3cbaECwzbqIc
sdOc2EjGzSlp3ou6hGmk9uYuL0YDt+HY0d1XqjJ8oDKFHJt+D7m2TlN/Kbti3hrDXN6aaTwgoiGp
V3hxMAz6tkmahlZ/ZBK+okZB2m1DzXas/aiNw3zj8CURoVDNdvs8mnMJqgataOuZdTmcuainYDC0
BdxtmxOQ5Awtb7SNTVer9BXRpJPlwy0KOmVSbzrhmN+DuTd1APVyaP//eha0+1ncvmc/m/+5vPBH
UU41EUHt//7n1eay/jdl8Z9WNnIi8dD9rKfHn3AyeeqVx/h/++Df05H/dn4jHGgf/8X8psjb9/zT
7EY+5x+4R9X8i0qWvWB3NB0Z0m+4R0iQqqVpAhwZXkZN5Z2usxvq5pzXdH5j3LC/Mx/NvwxczeBG
dMxJtv3vMR914pE/TW8sG4ibwZ9hOTrB95/oJeVcEHzoT+GdPTVYjGoDQEOR7ykMEl2oqIc5p9BK
EfmEXSTepH30zWHOc8RJp2FvDzGUhKdORTCGWSb2uvyXQ7pjylDqq+60j0D/47XoAZdMPcUARKsc
4m6+7yrxipL5Aa/NnRuClKQUBEUimdrv85xuChHPGy3Cp5zUxtcwwQpBwIptZu1dCgX+IaTxmDcm
Qcv0BVO4RpDA572WmuMGubYB2F/zjOS+mudXxcq+AO6NdsWvYCjwzdS72kG9qXVmTnYrBuiKY5Ye
QroLeBr1NtJ74ih4S9MeK4+YfowmmTx8e+CHTXh7hJGpJty4CZVl0L8jNkseMhAdnQt3uJkR4wid
JkofmqjH6eKm3RQQqLRwdtzoR0VtO+9TJmkWqpjeQ0Wp7lQHy8RICEfkAnE2EU2wxciQkpKeldhH
NURJHaJMWZnghyyHT25iaLjBQlIGlr21lTTaUKxysIhA1Mf67MU6eX7pNk9H667KwcXhAPFaM3DW
keE+KWTV4mNX79u+QDGr5O16TkIiQcqnhn0AWJ8Fd8NM3xgrM9LCvK11NhbJKAy2kcvVLyT1hzB2
Z2vEzVcuVVjxaZZvcnQEuosSq4R+qzlcBzURrDJIjtvIrrtdwDeQ4gcbNqP4Bn7iET4gSG9y4Nbk
vOMZ7tGVTfMckmk43VVDWJ8QUP8iZpf6U+YQADUdQkLo9xOXLtAu9asol4miILUhTPX3oLCIJ6Nh
McYh9iqiAz01Lfw9OKLlhx1vFaOiFjrDsogwRRs5QV/5CNAqEtmWI+Wcze53mmfdzk7EN5SsiyUv
sFb9RLYBsOiKyLnBKN8pCMSe0lLYVxtAnlqdeHY529vRIIQJv0xQDisXczoqlCpap/ovF1U6WUfd
mxql86YeqSMvdpqxYPBi1OTktnYAK4SS30fCzPxIlxV0TkiMHUWQ6QbpJFNE8IVukTB4pZKOcPTV
D930hC9DW7eRNfD/hJ4SZ4A0Gg31BF6eMXocG/CWIQNv88OiuR22nafWd2IhDgA8dlYts8aM41to
HkUWqNlA1MLaTA5ga764xhJ8YiWLTMGnN5knHvW5d7TzP9DSqWt11qjCT/o2mlOc+yMmgcn6KfLx
TCwRrw2giotR160QurCrL+GdfaMBNYkYsGtLH9Etyz0Z00uTA9Zns6rRJYUaqgPLGQ+iNOb7mnI7
QSqtV/coKvEPbOrIhXQdUhydGU15kJT51cjQHdGwq1XdYGNRv0Uwlyn8Y2QxtpyB176wfvCN54TH
6topGe5bgDUkAfHbtqJn7IgHKzdxQpibOtgbvs2VUy30UxIN79RQtkVD0KDVRTD07SZbU7AqyKbG
yJH2xXCI9fCtdMNb5u21FzpAA/qCXS5KsDSZ6I89B+Ii4phwncbFZmJGi7wSqR189rXSMYt3FbdZ
FelbwJyJBO7RILmDNgRUekbUXd1MCKZXRoqKSWNWsYX6904e12OShu9WHt3loHnvFMFAayCZxauC
6SHuGJ6/RKgPgeh4SG5aMpiyNXpz2pZNscXSQRMr1JiHdOjSiI4bytFTOiLWUzg1sZ4cW7ulut6B
P6UjNi3Bu/NQk8UM/SMlR+M4QCDZuYF6ut4lt4Cyq+oU8+VzLo8tT/xtXSd2CJMO/Ats8T0T9GI4
yiVtMO5nxf5hJIjZQkPbSSC2hJBLFvaVj53UNtHLgfkLiROS10o0425q3DvmcCl63AI/ymhxLDh4
Mpq5OYAQAWzvD2SphuYNJbbas0MG/Q6NutsQlas6qwxowYGvJZLckV5ouShvmrJOaFhOPWk6GInl
DbIXyMeLG/t6H1M9zctDupsQj8SDxmV0EEHjhcuZMJ7rR0hkR/RuJJbo8zPRrSsjKZzb2Zr3YROl
dHS7O1UxtKO8Ka1AJwokPHRNhjpiiaurMHgmZXIMLfveDoIvrZ/BfgxaqgZYRorg7LSOezCEOqSr
ugyyfZ2QP6wtv5yl4b5tg6cRK6C6lvc1C8slxct9GNqXjJk/cE7PSZppH2TRnpCKYDuOznsLfKBl
OnNiKvkLEyPROo4d73CL3FkLuGRcwATJQiNQxW2el/PBNJS82OssH4X+4QLU26PRXXyFs4etxVoF
OOCO8gaLKzyZrOEflotay+kRXxR5mrQg9kpNNmdrw9YfIVcMCU2x0iw44wYKxtRu+folWJ1KV3I0
H4Q1PtE564+4S0O6G6vIDikFaOoNFcse0mv/DRFCweQKegSQka2aavssR5+VDQvPxcQgS7yLRtd9
ccMb1EjXrdkTRrr40eU7XW8+3acHZMQ1+PZW2QBJcxMt3wjJ6+N6xg22lt9SHeFuyaLqp/xurjcS
+3JdvSwx99kKS33sETse5c3cTg3eoxqTylzg06fBhw641vhOBnssd5mLcmD5Na4YGoNaF7Il/S1P
xlTuDvOC8QlMlAGVqv/SJx3KSdD5au4z4Z+i8HsIK0cZF+JCtXy/47LLOwv84LqKQQ8AgXxkFGON
A3jZMpO2+VkyIMSUFH9vIR+rFROMXBPGeJZMQiH/8cJ9TmaFrWMSla9mLFwKuXR5mctbLP+BXPrt
beR6l3Uv1BXZT/9zE7kkX+by71zf6rqNvK/wrY05KU6wQzr47dOD/3JVPvDpNS//6uXt5OOXO+R3
9tvH+G1RbuU73cwIBEfbTVorhJkvn+H60r9t/sdP8ufH/7jpp1eWqyKDeyEI8DFTBuaV0YQninTh
qZi0MdhWKhmzNTgY+YA/aaV92SYLooRK+7K5fMjKXjhIOORD60k0abUFio1KhKQ8Lup/XGxKhngA
aZfSJMFVmpsOnjG2oAkEEOojtCBBqsjyVLkub7Qw72HrEeJKVaPel5gwvLIZu5VZnfJh+RDMjFdl
o9Ps5zKKLLV3Kxyv2dZeMh4mMngAUHIh8oKovBNZdZT4C8mPcJZdTq6OkYpR+bou75R4Cbn06SnF
kLZ7wqs8SEKYSpcb/KSENCxLeoLE3owZB1AtzzBRc/gUEkYiF3voaKTiLpeQC6JELv52L8zqt5xM
AuSPBHnQ1qQ+WFRfbaQx6SpsqO3HSnpo+wXdEzuushkT/SXqw/dAt5kHLYeXvJG4kJjB8Mry3Zi6
ePo9JwSH+GjOffN4Sii2L7CxvcRsaHQd2t5dl07ZemERbCQfxGh/kFSaAbjiVZmYZpeXJleldUxx
sKPhxzy49xUmtpX8HH5iP/n0abYXuoa8T34NnHvFgedd/z/wAPAOp6JYXb/FUiaHJAuCC302QlYL
D14to0cU963XVGNTzi6gPbmJufzAtZG+laNmbdQ6BZgjKTmqMpL+7eA28I3HsaboaGmj1+JJp7c0
7iVchN5HPtN/wdiaCl3z5H/pJu1tbeCDl68v/y/fjtDq63ezkbeM3oyHy4b/+dPK1bzrPsiJQada
oJqeihj7n3yXbkGmEBDEXiIJKXI9mRc0k5btyyKZ8DM1g4riEzLqZLX5cO5UYe6Rp1bIKBxSqxaq
G/vCrxJD4uX3lb9EI1/6n3+YyDF+pj2kg8mtPYsWJkeJMNaxWnAQOL0PIYdraclXJn8ZuVsHag+J
iemFD4JLfhr5mLyRSJTrqnz0skMv+++fVuXGcpP/+qXavB8Ze5zlISf3NfnPyNULuua6Lpcud85E
Jq/goKSX3ytAYbVXId3KTeTbMtfkSJaL8GU51C6L8viW/xwjv38cgEhAudRf/+WgzDG2ME5U3O6Z
qjBkr0WsEiq+Mm/kYULZpJjXtHC/IVYtd27YJzSDQmqbcvPLIi2q7Ihvz+oYU+ArIWlm2VPl0vXm
et80ZyamRn1TAsX7dA6SH6ztFzSPXLyweuTi5b8v5/HOis9j0aZbVP93TTHNWwj7WEirtCkOtvnd
kf+IWR91R1cP8su+Ep6u3/31PlEgX0L2qlywUfIB+ZZ/eq687/ozytVP2316bpS/dInScA7jq5En
TvpPdb6X6/LI4xtP2pNcv/zzgB4ppCiA5uRryd/0t/1yfkerkx/k7hrptPYuCKXfcFB/XpQvcTlV
jUQA7J1yidtj8CYJW/JcIlflkrzvuirvs5dR8L+1ndx48D8Grc4P8v3lgdLLHfR6zFyIVJedWd7r
Av+YN9cnyKXLVnLx8/pvr/rbVp/f4POzCOCOoFM+a7OKEHbZj+VlRC7J5/7pvusm8tELCUwuXm/k
T3NdlUvyef/yVUvN4UC+PkVu+Omt/nTfp1f99E7BcsIf1U3dhUAp5NCeSoIBbHwnj/XrzYxsYl4P
y5j6eqdcut43ZxmHuFyvWoPFy5bydCtf/Lrpb4/IRd8MeqAgOqfkhdKG8QZK2/VA+W39sigPqd/u
lety+98PT0AeI7DrDtkjJT0Gx9UHlCRbV837lPYFkyeA0nnp7tqK4ps7vCQjOYmwktQXTifoCcdS
PFAXLgC+dtVLCRXFxAqymjV7+pqb+d6uDOVF13z3vid20tP9/imJUTsUNSZNlaSDQxRRcbCtx3yM
dT4gPseiScubGSyOJ4I2JmISdy0qgo1CnWQdguaB5JNVu0FQrQNjAsdvmYF9/sCX09MMtbhbJlUL
MMORVEZ5eZUX1uvNhUd2Xb9ccuX6nzb/dJ+8dMv7Lu/wp+dd3mEAOQRkRVXRyMoh3XLjSJrcdd1d
hoAjpXPKYvK6uawPy8F1ufOPj396OrCLyRO2wMTQ0n2lRczTM0fk8Z3cskd5ssV0+CAfmORE7M+L
tJmCtZUWH1pU22uNNGxqeBhPh7bjsgk9PR7CDzxbnVLyQ4MXik2B3eiNeDMToFhNwl0joAEa6Zp5
1LF3WvO1KbFU41NyRvfWyPv3yInLb0vyjd5k1lersx79Uf1Ac0n6G6fnTcTQfz8sjvBmBkFqRjlB
MKSDe50Wqp4SKIRGNkiGKitLvSxuqWtSZ9y1Sneqv9lBaG31gJEhOpWWt7gPUjXY+wO5NOkEijma
29bD7Aw3IG32rk/vVrOSE1BpgotLPgnYDy8qhOUpiv9qd93XIBwh4KeZ7lmkTYzU2ajy0evLKYSv
KnT4YFDIgHYFIQRiHA0qBdNtT8N2j/qZTFE1K7Z+EqAJp2gxlSxZqI/MAL5B0GDwNxuffqpZ/FDg
EZgKvOe5b3fQ+X9hgIN6S3TmpsTcGKXWa0o3D6cPU3DsSPd9GL+HUx/sBWkIFAcwXftfOrsC0oSn
L44gYNt8q9gu1/p3A5LgbTeBkCQbBEectRW1j98iy39gaF3SKhbD/kh0kZZ1mynJ7wHIuXfM+z6E
GypHtRDOXmDKn3Xq19pAQk7agzQRgHObHEGoSXlttmOcpzg/A6A5VG5SYIAwTewmRPqR2/u0NuHs
9PY2G9V6OxQJw0+aCKjTsq1WhkC/MRf1WBPhie4yzaw9A/MczhPjaSgqh1yFygTZn3uolF7cmYay
EAHR9I77FI/tBNSsiR5iq3sLQ5QCZGo8k4RSrWZipJUix7ULy3/FCQpOveaf8xlTEWIhCtoGfKIw
QtBXAzDMe81aY03ZOW71PmULXGlOdA/PurOa7Ky5ERoCIFvJv3YOeDfArDqKJAghIBCo6b1kk/bO
7JNZpZlq27zp96Nf+3zckaJzTpmpI6Qg0/rv9pAi6jKRPKeKfVMZw9YQZQI+t19Br+CsR72JNjdx
GGQhTGl+U3fBLjS17tAOWGHIQEZsvSHY4auJFmqbUGCtOtAKd2aL7Dq16VXgSvs6Gwu5DABMqtnP
JiS4ucl/4LEJv0+G+j0uRyQvfRIfc6toPbvQPHY57badqJXTbyE5cDi5c+Q8Dal2Q/o3p1+zJOIt
uBlrhCaDxXWloMPW6UWwm7qfgYjye0iGPxxt2EdkYm9Q6NKcw2Qx1eFat4cnvVO/z3aunzlTJFQQ
OgxDqvk1GYHJ6eRUbOqqeiOqBr+RC6dHqSMmh2DN8TwgSArfF9XayjVSoKZpvIFY9lZs9WJo1ond
fLMHWgnxBD5VQH5v9Rsyq78pDh6aQkFAiSwHR+9UfuSVFT5groU7U8KqDZqaYhNpPL1R1zeAo9u1
hrFCB7i/7agRTxFWDFcRHxoaoi2uyuTOtkhctA1QAwVkTkMVz1NgZou0rtgU5Orgq9fXbsMZQ1fZ
Z2Myivull5giIl+Xpfsjo9SWjcOu9CcipML8QVTJiXLsuBHikNjMNbX0ixtxNexXDug3MLq18uQE
vIdb7wudumdukX1pJA+6g0+7jm65/Nm4MFZ2BfmJ3xG36FOh1voH0CWIDV+GHBOE6YTqdkj9dZPy
RSpaehrifiQKTEs9aIm61X9xYSlu02najDonfwaY95mVnQbUfhtDmWFVllm4d0xwVUA9BbpyA5ul
sF57q1CPlf9lnmkfpWJjZM3roqJZ6a4YyNrTT06tJBRB/Afdj4hM8+Ot07WNhwoC7v1SJFcVvoRC
OztwfNAzjLfmqPheZDZcISauS5jk5jUNAELjKHtUff0LqaW9r3oIDohvZh8LaI/Bkxk8Fm9zzg9t
XePnHzrEQCYzQlsHU6FoHOUB8WSrVJ+GHeiH7VQNAzEBbQU4pja2qHppv2K7j9DEQt5YtJMRChgI
ZfSzKewiJ405uwiTpuxotp7jfi1beqZ6TSsIJOcvJWg/UFbM69Z46AdDHIyiBxhS69vRTHAyY73N
rTA4GzP2YrWsVvmUJKdOMY7G9I4QU7lN9ZndJUzPgwJdwsSkdqAptyqs3l6TDL9Dj7mjUJCvRIZ3
sUfMir+5OTmBsJCtDekXzo8n282CdaCyoxK3g/6Tk5WuKYsHLHmkGu+1WQEDiW/MSww33hlJ+C3W
itvYgQmCeDLhJYt5RS3/rCv9/dzGJ7fm9Nb59ndmzLumoljrRmSNUb2zYkK4aevRCIXir9s67LTK
ufVVJcIhPRPh1Gt0q+zxwYqscFemMNOw9uyNPHdPR62kF0zGzogV7iXV+HbJzAKJ5NswEqIvajM4
m/Td9+nqK3OXbkeEfaso6PbR9NqrdrnulYcqTaKjbtkP8Kp2NOaSMDC2FI9IrNPJ5Rg4xCsHQ920
dG/G7hvdbQ5QnxcqzEzZA6tA/6O9JFPYPgQ+tnm90LHQDIcu5RvKObnU7hifEN8C9PM3dXkzjI37
GETBcIA2hpcHBq6dR4wG+tWQFYXnu8M+VvGM01Em2mgVB9b9ZMNgbAcj8bhCHbGOteshZTzeWwn+
1KhAepqNG2hXnPrm6KlDu7qaMpvRNAlcqykn1UJTUK3q/4e789iRXNmu6K/oB3hBb6aZTG/K2wlR
7ehtMOi+Xous+171a0gCBEgDaZJIy3QkI+Kcvdcmpmkl6vop0G6dKbumPTZF593wJtLujY7Slo7i
bI4LUO1hLvzArC6ipFpZMdyFmgxidmp5sjodFVt6MhVYiqmzCw2wdHqmNOsuFm8TMcZ1Y0yPw6jc
xqLmZyjmMGX8Sz5j1w4EGiZy13obUWoMeXXqFUAj2QAbxgA5tY+7HoVftNecoj60STOsbSedGOQO
gYPfs3QjefBsXPZeyIQ5jghpVm6JdlpBEeQ8CYZVq6b7xNhSGc4ixcQIq17BXA3XoCdjNKX5pJNr
s2rGDyptAYm30Y+qmM6D4QQb+rX8ErG2jQ4lQQP8QQhCc9WvjAdUEi7sOksBr8GAmsGdIcGPCWY1
HRmV6ATLmkMwJtspF68d6gs/tKo314JiJR208cIFWxBBwUjfUJoQLUJd4kxI3L0+Gt42sjr0WqH7
LcrTRysHeo8gBpmn47ZbkQ1MkzTrIXJectY/tKPxUzVZZW9IHT7nFs62dyeM6l0smc2D1CVcqT/j
k3yHr2tvRcm8BZzeWuNsigA8uo87cXLKyTk4cxw4hnhA7pyUIQZn/qg5dH37bq3JVZrlt7phoJbv
5bM7ur+a2tYABNpEanVwy6Px0iEDSJs6wrzbjjtoAH00IV9IZXWIlVtPJ1xlxGTJAdUcdEei5U8k
nNjBPujCs84sLlgz5B3VZdx6obrPwHdsldei15mol1550mOa6bl7YDQkcI+zg+MeOKM/5ZPr25Sp
Tmpzmw4qjMIciq00fwVF0K1iJEBxgnwoNy9EN8BXqUjeVDpvC4fMt6XCIWxBQ+6D4KoKwqzD+uDM
vcKYfucUy35XJHXjqxEsrDBWY+Jr5zMQJz9D9LdyGI4e8yBmVdkOxTsU0CBkv/cIHVJSFWq9xEje
qvshyc27fPIRvdAIjfaeEr0V46xSDZtrW4xISaJGucG8vW2qYgv4D2woC2jNVYtrSoyS2c5LEzJ4
ktF9z3OdBqGRtuvKdmv2fvcJ+5c/MgMYguo+wYpPSOzO7NrMl8ZAJAyyfD+z+3NWTJuQtqSf2Prz
WGs/nCnM/MpKWCw4IHErDAvrLE92LBte6xJUgkRzkKm2wOSOJNHtGT61qd57RbMbcIatPaSwfP6j
PsmnHtHCsUhupQo1zHPtaO0W+UeRO2cnpgBkeTVp8CMqC6lZ3Yk6PHks4SGT7IW93k5XL8sf8FN/
t1yrfy1d76UmCBviX/aDqERyHkB5QCmt9oPB/pWZePYt/TlrnBeBsocGqbZpQzubgUJ+VBjFWmlF
vwWs2aLEDPdakTxXrZk/iBYlc57l62FC7JTEylORQA4SGM6DcsxhQFBFL7TpxY6aeqMO2TZy+S9t
K2HPKYWPonPaAA2ItjbzgWYscRsiTFuX1O40iKqKQQpo369qA/BoNcISgC3jAKZe4yjXdqHjwWma
afvZgHnClvkKTTPT2WEgIpnENt9piH/vwjud8Qazck8fBgZfm6L50qwVQJIIsQoWtEkPt6WFgy7G
R7caauHCXuqYckROuiHP5QjFKTk2/bjHddFy6FeYrFuKz5l7TtU5l1a21kvOcikJaeWXqNLWQF+y
dYCEbepqRDBqm++NGM9KQ1tsaPB024no/DxEPcY8+KZNfHvIWHxwJstSccRXZG2jPENinINqbqY+
W03RZK9stKJ+54odUW2rLM/H/SiSO5KJS+yxw4GDusS5HvNRWucG5HawdQeMmrat4u1vujuYFJwb
EG9FjknnpEGdpnrktrA654BjD9xqMWf/sMBrGnkGfvYxe1YTg9M8g1YfzVAmJ6I7gpL22JT3Qy+e
3fg+MnFsk8WNAyQtySPZwqW1D/wbTSiAocG58kL+PPyQfioGBFYSgk2LLd3AC40Z3nuOKhFt6Hvf
aXpo71CUFTvHxBwLm9WXKMo5XDTtRtNh7Sak7K60RkdWHG4Ijf6V8Vuua8yGuypOf4IC/Ub/fjd/
xAOsjHeLKhcguOypGXqqYWO7t9pw5+UJmMKgaPBwgv4V287xzjHxIxa66bRurdOvulaAOgXYmRki
7nWWICsjTCoU6Tmzo5kSPvGXVhaAPkbhMBTRVZaYaa2hS3wKw2jwGskwIJ8mXb7mWqhfS349oDXN
VR3iuSNQOlRBCrEhEKggZst4wHtGD9aeAz3auQYx3si6bLYCg50PHpSsTMgPGwcH9snV2s+0xf9p
1fAl/t6UovzV/qtOeNH+fomI/y9piw08jf+Vtvj6s/v48a/S4s+X/ENarCEtNpAWY0txwKd5KHf/
Nk5CcP7SEut/qSqUSM80rRmx6Gr/dEoaFg9ZNve6pq67SO3/O05Jbcmu/y0400JI7IBpAKFmGJ6t
O9YfccVRa0JKaSrjElHUSLoG1UmDlSWkYrsKI5mtadwUsJ7YgaMPKUm2btMIBsO8ppz05iko64Lp
HNUNm/C6otWJQ4WfoSAfbWl7r/Gf4z7QKcUp2vChRR2xaL3YSASP6x7bzaTS5+pIlSOgmUi3wXlq
8mDceElAiVuD4SJKgP3usUlDcelwSuil5fgTZIl1McUJ58XpKIzI3Tfk0RhyqM+NZT66RqjNcjzy
som1WKvw5jaJ3h3UVlFZw1jlVpODeG7D5pHjGHq/Wr5g8dsaxXD13EAwe0R0YHQ99FYlQeds1jco
zwKCSJitgIf67nCq2gTMerC4O9op0M1jpsr8VgFN5mhR73s6smGKfaTnJdmdYrJIS/PGL3T1RZIR
kGjTybOyfRmE1VtZittYHS/YBCK/72qN9Xx/dMnDhRQYis2gTncpDAlieDjVQeECASFWcJ3uPRKU
Vssr6A4gULUhHupuEftA/D3Ucoy7QEp578HOgLx13TpIb60prpjm5WJjbDXIDFqeoZasTX7s6peU
GBFLVa6jVlTMwoot3fNg65k/bApZa0EQXBaRkkf1PLiyDLK10zQK66Zn8NoU6Y1ZU45giEBH4fW/
HNG/DRaWfBabwN6AJXlF77Nex0UB4oaaS8bACJnvMAXm1mKchNnZFGtnXn5YACejXifUzpTeulRh
yDIaFQK9dOt2x04ydYqdcB4jVM73E2fkTtFuq6aHPD42ycZtvIudYdxSnNTYZKFHsbU7BrchAJRL
BoDOn38bLC/KI0TpCt/5CqN7BYym4zhwR9TPzNwr39Gz7Laq1VNABe7sPLh6Gu5DUSIqlb+sBkdS
rZXfihiEhJh19ax17FXGkpTMNPUlNMmTD13gPEUanCbVKw9VT5dGCU2AMZ1xNQRutXwGlRu1X06E
taYVPG0q1CDn0tOAnZgYQ+OUGEm+LgJz8jVMNlTewydAbB0FY4PdtlVxCufY+KOBzEyh58hAhu7S
8C8iQ4BmGRPd1Cnp4NMHmuMqcNz1DEyBaNxbPvXetXWO+T4jcaELQYKmxUsZJ4J8R0ZsYTwaWSTf
alk8ZGHxpKpK55ddZu29eADcPZyGrg9PDWWLwxg10Pxj4Mij1k/PYCebFVNv5UMx4ovWC+JWVE/Q
Mecc4gYECCrKITUhEDTzEiCYFGfrxvmL7uTlJddZdVUl0zrHSaxdFkTG1c3dc2Tq+X4+XRVwHCic
hOFEAECmXVrVlT/JMC7PjhqcJ7fs4KVlqAwoC57AQDRrSKKlrypteYkh/0LZK990qwpOYQ0Zj1IB
DQBBqTZwW2NljyRNk62d3QReKva2EweHuDLhyGWsr4HuuliOmKJZrdJtMHgzF+5KBnM70oHrFM5G
6SgyqJql7RrINj5JJaDfguC5RY7+KEF/UTbHZK2TbJXmtnssVYX8EgGo3aDCa/BL6GB94o4yU5nk
Zyxx9udFliSXwgoOwpl93Pzliq0JaFVte+MZw0+0JdZDGkLroQWD0WDsTrIYfMtqq2Ot2u+jUlE/
D/MT535YYWYAHE3DoqHhqD4uF2DAxFFGs8Tz6/ZyjWwClMXo4P7x+Ihkhd+L28vjXzc/n7nc6TRY
rcGb8czfri4PDZY9bsWg3S6bWJ6y3P/HFvFFE1GKYMr90F2iEKU2lEcPVDrSqjk56POqQjgeWHIu
lmvLk5aLr9ekDnsEyiWe4wqsb2C+/rG5r9d83be8enmAXoq5CiTC+tHJ5EQY3T/f9s9PoCyfa3nC
59stW/nt6uenXd7l8yqVvROHe7b7+vC/fbmvD/bnO/12+4/vubxmaIJyPUB0Xn9t9+t5oukeRitk
Uvn1Oy4v+/yCX1/96yXLtT+fvtz527dbtvEffrLPV/62+eUnQG5N5+vrE2Ipp58nshIFmcIvvWx/
uTDtmjTTZfu/fYjloeXO5VrlmVBELVAD2vAWUjv7fMHnswZaeCnViryluGenLVBXEL7WJSkJ2yGi
yWSlEcsts+i7XNFIeBzRiQA6RqE2FJBu8Fhx79dDbaNnOxIRP+/6un+5Zs0vXrbw9arPrYiQlAiA
Rv/cIgF/0IEN2Ol1Wp/QlSVqggK8Q9iyWq5CFK3/vj3G1FIiXNj+b3cWQdod0vLl8yXLA8vrggje
0qD2N0TJepwHFLs+hrmH4LIYJ079UepnrgdKXq3Qw6BdW641JgI2QxoCaC0OTz0/Ip+6xjgqd1+H
aLWcCir9qre6zhFZnhpvYrhK+c+YAxcHV3hrIbqfjvjJmdxcFcX4noHqRUPnoBQEpVEcx1l6uVzY
5KT+hze/nre8jH8DdjGswspxAGmQ4T4I4RxMgh5idfhWRF6zbRoBWNObImNtGv1bkNsPZcAwH9s0
kqpZl7iITBeh0nIT3MXapCe3p9tgMMVBDisxcnmKffScRKwpQkhWrmF/XC5AHDBHKwED48+lyWvO
3bVRQllysu6ozteWm1U7abvOLQ8KYQWn5YLGqocQjdEcSzMFXkbg4kSrp6SJxF+6qE+WCxrHK70P
ZpAdMsRF2rBcyFj5VWlWv6nKChEmzt14Zw/2bdOLGLI4/IARGSWmWqp1WUBc0ICsDmP6wTQ9Z1oX
ComPENxTStdMNtuZvljr+HgcRxhYoUhqyvsEvRYSl2PSwE5VkTyt7K5+Q1F8IaS0Zjjjr0pA68PW
PBDdC2ceUBy9mxp4ExUAYsaMDckV2pHym3bUzJNj9uQ1owzyP/U0i1Zr1uj1YE8bwyg/1ayDTp8o
Q+6/KVi3HMFJ64xYyt/XPHgcO9YElECN7rj8B+zZ4NYBoGRrJgDkBs6/vzNf9ESaHers3p2VXuqS
0UqiFENXZuzVmh7xl1QsdUC8rRbJz6ckbCqYGjDNk7NUU5/FRlYduPmexh7S05iM7C+x0iJlWi4+
Iw+N3LwCTNXwAcz5jYsW1RrdGFozaZn7JIK6PqsKv3bA5dof95H2lPnRQEXcnc+GnjMzHsMteTrs
1wa00KM+f6XfbttOFG9Yn8UzDo+Tyx8Kty91nFfRIcsJYiczhB1r+XrLDpcv8tZFLrk84gZIxDG9
fymxvkRdX/e1qaJvZu3zH8KmTzHQlyqSfCYMPa2o/eWoW3ah5drXxZeyktGE6Wpi7i2P0Rl8BeEG
NePtcvF1c8zUtz4MgZ6PeCNj8AtEkHLm+rxqmIO36lzLpD2MFFdvFHboZa+eL/64CRlkmxthgMAK
h42c/TdfF8DPme7M98F/qHfsFke3Nwb63b3+Eyg4vbs543i5iCJRbYaA/4vGT7A3zQIpifxF2cnc
LNLf5af7Emb/IQdus+Io9EY7BBiNdxK3KP06dqMJfcvYO83JlnjdBuD7ftLTPViFRL3tRsa85QuZ
HNJWCaCSWBSSlgCQ5iuKSpmv0+7myGqGo46tI0G9QVDkjRsAedU7x55x0sAhR53CVkTIOQidcxgn
j33fYlUVVbbRGpMK8XxAyHRmj8+q48LVkfHOiqbPo0AhyAHADcYzXG14PMKTxNDTEDu7X/YOgP/p
Fl3/4yIWXf745drXzuDA0jiaD8VQFGuSxlV/mNdGZvYxaKVx9JrCOjnzhcJiUKnbdE22fYPLZx7V
vD4+ZhX6V8872kyt97EabbtIPsvKU7Zhk4V+nQHmoxfd5DRZrTMQu2EHhiY5QYySO0dUBDXQVjMn
R+E4z0gso1rqj3gigXlQhsTBhNvIKZHzTDr8JjXea5U4gEOVLAgQIqSLMpHIhKNJVxW9+3xbC0qL
Bg1DLby64FgUONfMOTSXtBVxVOe59rDMjen8bDKpPBszI0PvrlludhtHeLdugleQuOzH3t4ZLHth
x85bN4kqY7wFJ7+8Tz+VxrpWz3kB4sRp6lU+kLDe4new7dLPhYpNax7nRU+COPkdyjZutXOlqSqB
tfN9y6NTEqE2EO1jJDnXTFP4FARZsE3akNBI89tkKuNRF6F2IsaebkN1HGg3HuO6e7IUKPphDtkQ
DADwp5Ro8eWDFW4idjLVz7SXbhrqAht1cpiF/8IWUZ6iunvVRDhu3L7dBCF4hY6OxmrADoL1g4N+
viiIOUPMpP40Bcei2+DrE+qDG9TxvjkmZUvS+3yxXJNj2h4DT2uPhH5RY+5uHHcAJhFFcl1wLqHm
mtGBWJ7A0YuY4wNGmNxigKWrqAZ+18buHrBU//ndoqpz1urQw8ix55PufNHlOOU6iix+JjnNjNNL
OTbPIdFYLLYnbT05oGQdO31Gu4C0LAVUC9V1vCRt4foG8Xhuy+iw/Dr5ONsKTMLPVpNSgrectYYs
Nuksztd+UyUudy6qQ0WMJ+z+0W55ij77YZZrXxfL0+wvReNye9lAGhd01jT+wHnzvz1vuQrkIN1A
Mvj1+drlvjzpD3EB0rGwvpNNKTclUUx+T4wIDm9T8YWVPMDUny7epKX3YxNM+6S/TxpMLoZOT71x
5hIawB8jgE0VqsPKGr1vYZ8/T9VI9y/rscIPHWk4U6ewy9XoJ2xiQWSxy10NW2GGzTeS9JBh5tPt
6Wj1NsOpx6n+PRjAr/WV914uZhZI6augI7nKFLJfUUhFrkrW8RGwknI/6dF3bUbZGOa7MFy6vTM9
1AHDdgk0RVsXaTx+OE18nuiYPenUvvaUmPA+d1b3TvTL8nhvZP3GRmR37FCOPdSafLKHafgwI1hN
cR6QYBFW4loIAmLnkstHpJf3hR5gaMwI/6toaR/aqbc2y4NChYws0w+Q6eRkTnZ1SEKneCKf6Lps
lV+NXT22zAsMp/7Goi5MRh9vR2jkW5TQZOurRj9aJg3sfEboqJJ5fakSgAsL+63WBmdbQLjFv+dN
kOyiw/IlxrantS9i41yJWrtl9cMBwXz91rURVYgRhQQpbMEdfDPthMJmpLrGV5kJwJNnp6+5AkLd
Id4ELr6MXnEq0Z3iU8mRXMGInuepdzL3ziIu4vPjYoptV3EbG7cdweHnwoCysGxyxDTTDRZN0iJp
9+VYetuUvuFbHs1hhGwyKgFZtETHHYXlpA+yG96X+9WMbPo8DABJj7lxmey2X5vzC7SovLqkfD9R
GSwPYmjQL4K5+rD6zz/YJFAJiK4g0w4M5WOcTvfLBvvKyted5bZXoHr2tUT58PkHWm7xpKsEd9QD
ibxCyvSoWSR5Lp9fFSeIGP37RDt+m+pGsNdVx6Kdk52XrcKe09bLLoYkJ7hZdrvlhWaNstYq9XtT
HeNT5Kaev3z8QmN6SYrDc1wi883VAelTZR4ip/SIy6XA6o1G8b2Q5hHvn/4yuHNGr66ExHc0w104
kMywPEOGxcGyleQVcXCyNUEwHStOSHdCwWcdonz9Hg/mLkBq8ipjkj0io54w1VEdha1DJA072rKd
fCTkxMyiN2ZbOhHmhnvU0ObOGVWUNuftEK4Mv0jp3jKUqhtClnLmD0V02zRhjLSJZ4R56eNXCt6E
R4pJCi77xMJAu6FMjMd9/j4N5AO0Be17OOr83QHENsfN6xs1iJrPbdi0zfLWct8ncET+UGnJuSip
Q2cRLPXlXSQd2W6axAdcLsNPMrM9o95Qr9asJF7eZeAc4CVE55ZQeotBMc4CBcDVEbS5l0143d6m
DU5CBE9QKyl8oGbxpW0d78IQAWRo/jp0LatkdL510kZcRXjMJXXbiV2QcKq+E9n37O8PVNKlHsze
uBhmX14gO1d+2kCXpa75+Xlq1V1LRYmugdIEZygI0q8NM/uWK6flnTTC34inK9tr1TXggAJk1sEE
OqMzX5YnIK8mFFOtzStM6op81hxub9iqRD7z96A5W1O6b37Q0qEU2bfqPbKVirFtEnS2i+5+chUM
yJpd/xAZajtbmh+1QfwzEdzqtWb/PBV8xk1H8/5ZacP7z6150UPlltZzoGTKhm5WenI0xbyyM6Hj
jdzgw+XPWp6aGi2EIxnX9xYIzn1JhA/JBaV1T3wZYVvzZ4PEtC4ozn7Qm4fImdbNVdfM/pRaAiF6
V9UvalbfLk/l6HmUatM+U1pJty2HxLGe3OimLz2TmU8hvhnAX8x5q4QGkSbW2sqdNsIsZPKk7Cbb
SB6ckJI0+tLmBz5OWtud8p4oZuFDn0KzdY2cwTy1oQs7KufwMifzuvw8tu6iYmviZ1O0NQjeQSN/
uGhuBqGoa3CN88zoZXnmJOGzo6TT7oag8/b9iCyz7ZrTIGv5gFmi/Py9xxBwjumN70pS4a9EIHDp
1TA6DxKlmQyc6HWS6WX5Ll7lvaqdNJ6cSOm2UwHQJwXocaMBBkF2yQ6ndZflB6pZyWHinZq7Dm3g
IY66kRSp0HqIO5gfy1MCO9y6tKveA5Vztat7/cXRYf4HplZsrFi0r1qunZanUqn7iCOyQtscYBey
FTDTyoA3rfDcO3vKR4qvhvld5s1G9xrlLZUGGTdgo8+IAyLoa2nsM4lsv+Xu3Shz6/ugZAyKnqPc
GMhrj1UNBy4oO/mCdOKybCtq1V9KEiaP9BdQLw5yAMvD0O2EsmRsYxtd7OEEDbRXz5q6zWRHw4m4
yvAmFyWulPnzLBfLTRl6ytVV2Zm0+dS0vGx+/fIMIzz+rxC1/t/1xg18SAB9/3Pu1stP0f7bM+1K
2JD/0iL/+5V/t8gd5y9HtwwNhjDNSu13trCr/2Vbhql5pmdypAEZ/uqYq3/ZxmxDdh3PNlzbATv8
N1vYcP7SUD/RRrc91dQ92/vvdMx160/6FuRjmyKVaTmOpi3843+FC+Mf7cmHh+/RKxbSaL38mSPe
WUMavREMFKee0ONNVkEzYcn4geEnJzjtnPaavAItjEz70MuOMOwQ4SDtdISagW8hbMVKHG4r2wEY
H9zIQSV5ixiEFSUulpR1FZCrC1yrD4NLbBPUNAGBhdxkkAvbsIevpd6km6CfXvoPYGQgTeF1+RLQ
v6x6vFvVnmoAiQxlWsORIZOvNfyprg+Ny7FsmkqOnVuBfVn0H4wO+dl0eyJxi3CtBcOpC7Pp3E+o
9R1mKGgeb3Km0jAAcLBo7irCp95nunaAMBPtiqC4KCUQQxMjyUbTH2SUQ0xKZYcFuyPjBEIQNBOF
qaptbmrRUf9EcroiqAcLewuQczC8Zs3JI9+ZLqyrMlTUTRancq7aPqTScrdW7Dcdmu+xwOuiy49m
pDFjArO+IT0AnLuOMAam2SiR8thjdWl6oANOTCyIXZOPwwkMiUPWAlqs647/KaZdKZNtFFUUuqtw
G8E2fTQ69z535ylJVh4Gi9QP3RKz6XkFfKTSH6u2689oFR81HRV/K57tqL+zTJqsvb1Fsrmym3FV
NLR045dJj2GJjbA7lBMLlRub+IFOek+qU32YLJa7CmdFaoBKTMcGLJR7mB816LQimXdmztJ7nxBM
BnGYmWHuzT1Fhvs59EK1W0GMXUnM9aCtYw07FvOqfdraxz5sablRJwWyhRBIJdquU1/jUqRY+nRy
XqiokOltMxSSoBvrqPizEu2aR1znLummymcGSOy6Rux0Yopt2UXY4AQJniU7+Kq1AP6rtWOdZJzV
r5icmrY4tY7TsMOFpV8jaPMrberXNSXkctTDXQaIYu0O39s8fFR1Wu14iCQCrfSiN4zagWrcA4I8
k2d4p2e4m9CGr+v+HcCLs2lmyFQVNTfINcBTTf2eoFd0sNJBK00+K0OQ2CjC28aNRrSEkkZnglBA
mcXRti+0XarSRA2L+ii6alqZAFyNUY5+ndrRJjTItZRhsMmlfKHbnx9CyncbCfOIMwGH2VChBHHE
qmKKFjTKXadbte/UYJdIlqGFvtNE1/vYbMiCzkv0eA5JUHH0kAoTTNVEnEMrtFVdOVdEkfXFibst
jOz+KXo09YoAqntgr8quNAskh9X0I2lzkj5K/Yfl1lc8nVuvQMeiMbXbyQzNIIVfScGh6Tel20av
vXUbYCfae0NMZPXEnKmlaUBgKofNa5Lc19aCcKv8zsGtZmjWFdVjjcQgQlH5UmjDz1HpnF3UWdfa
Hg4S2dzW0eo16VHjdkq1kjp0dzuOlDok2TzrzoV/RnYM9UcJw8+r6X+Fd00bbT01uBPdTaALmGke
/lEruzpFSd4rdpm1Xum0AEzyzrvJGvywRADroVRZ4e3aq+KDGD9rrYmPgZAo31Edn/jID5Xxfe7v
U8fSza0TUKTrIk5liQj3ilt0xHY236Wu4jbMTRwXzQRSlsxlVBzwBozgfqi94AmZ5LHOHnKYm5s2
JsxMRqZfEnJzFIXNlymjn1UFy8HrjZu4B9WRGc4NxeDuOET9M/KL/BiZz4GN5QEN5qrr3UOcRu5d
BwMnrZhjD91EoiJEwTkItyJBlHybvmL54Vo/7eRXrNjP2YTGNx+91rdS/Sd2F+wHZDGNsGZpz6iP
To4mpxffw9jor4aF/a7MVHVFMO4WRh2cC+ebW9gzFNaNfI+MrIhsSSMBYObCc3XrctoNhFdQejPD
O3unObK5tMqYQ2+r+HebOGetN/o2DpRVp3gKhAn1nLKSKVLjNFTSOkVevG4i8ymvVACKEaBUbF2Y
BuJjQDnALecuj4KEINTQAMeaup1BkCrA3Eudh0+1uhdufdN3/W6oKndNWiQrfEZJiiT6Xe6pa8Al
mNZY+7GQR0AC+sPC7yBAhMMbHzZhT/qUlQ5AjlIkZ7ZmI/YtHhAmj+vMCxMwrt677TndPv9FFsZr
4pqkVWb1nRir4aDthwn3nJuON5kKsdUmgX2YEycrELcm6q2mNVyfBMMMDEWzM+wqXwdeHflxFhLi
FKi3GSa0xDLYd2KkpkmNWgrAtwOmGMeocejAggOprW+NVLi3qL7XOV4Pmz7nK77T6GTPaULYow+y
xbWTNW15ju3qIvboIJTZ9LdKIru7OqZkhOzUk6l6D7HATVRSDbhVpMoFuvyDkthMT8XeSpyN1sqH
yamf6CQ9pgE7Spi+ABl0V4PbvxCokB+1od72QNlxT9TDuraNXR4qk98b3qGOq2nfiQPnVZJOFHGM
iQp3gYnfEele9e7aqJ3m6vX0BUr47yvX4XnN5G3HzrubDGW8C2TdHM1x+iHHACfPULtbDrV3NFb3
sh0VMuDZ/z0IjXnFjsmcA0sheaDraYQKqKPWk+Sv5eWNhQocvkoFbtSL/LIn4MSsfpaWOTfaSwQ7
o722ayKpNGj/DdisLXxEDRejexTpOGNxord8MB4b6abbzjTv0ftguU26FVkIcgMsZOVJEPxqDiVj
bM+iyYl+YTiKG4XCFXVLBoXu4nSvsR7vg2lw/bwmXicP99aQ5zdq4xJRpofvNT3QbYxpY692iLbL
KXrq8EqTyae/R0G86yePAT5Ze54YXuwmrTZ6nT9qqfNiyWHLhtf2sezVYG9g4ASCVuh722vldqIg
uC81jRCz+MNSpp78ufB7GWnFrnHTnaEbJ7vuBQcQv9gMklsZuvfUFdJ3Ytc+60i6t17Ya77teAxj
FMvymQ9k29lH0iKmzwiHcOoQgWBNzUhRuvt8bJ+R+08+0PHQL2l9O1N9GEOvPYcD5hDUz0+1ZxBY
m3DmEr2SXkoAQwitpupSDqZYSQwk1Tc1qNGoFTRCHLv1B4IXj9PYHvI4uovRUp7Syvog+qLZaM10
FysVKUHh2p7C13FmJbr1u90oj2nSEiUYBQHOar0kBVARe0TZF2GmAtD3dEclD92gkVh3gav9ynPS
x0y7IwpncgmX0Tkt9U5ymOXfmTvnIAcv6byjNnqydfifD8xWMqjLA1MkznVxHzTbXICfxJVAZm5o
lWuidyBwj3j6muYSBk62nZxvSQr3c+jxDqBOylKdOMoBFKROpLaiq99EqL+bOpxpocQ3hFvGJy33
0FRNeAGVG3CT1MMxRm6UsbgP6prVuEA5L5P7ZLrWZXQXmGm+IdqYKWVGzBxrZgxBE62nqswfHZKg
6DnejUVDPIhEmVarxrYR6n2JKPfaMvdxIqbonss4Rtl2ZenzyT0x6900rxrkvUVfHnNvc+cY1tnN
20uQTjjcukHucSwzvATEUJoK+kIWyoY/DJ2y54wkNzNM8S036xemvMztBNxcoyOCtKjErSxGzGKa
QpO6jA6VadSPadu6GL8TeYEA22ESUVyObn5vBwJAxWtII4IW38mnwdE6puUNQgx3CLZTm48knNLL
Mg1jlQ5GSN176P2AbtkxU35xjsHTUFOJwLLl1BoJYshxVbFVEodJqqlfu9BFwMF3Ru9aAqWomsPY
GR24ctqKwmqCFVx8ZAXAOCtlInZqJMulRfB5g4R4YmIt6/e6GiwU8ZXcTwFWEEMJo42d1ybhJv2z
GTu7ySkuo5Mkq5Iqx2tQJd87wKpw1WHyRN1PRDCAmEyb5mFu3aosNs6W5IwSJ3Nv0l3BHiV/aX6I
/a8MTIGyMv4mjO6kuuyjKQfAzLoF0XdWcou3IjZ0G/X1y2iNP/U6vReJiuFDSYuVHPSzoOJj7Yq6
uPw7e+ex3bqSbdlfqZF95AACCJjG69BbkZQo28GQO/A24L/+TTLvy1uVjaofqMbVEKlzZUggIvbe
a82VG4ipCwUWHtNQwujVnTl6+BUgr8EaUn1kqt669si+dyZhb6fa8pMq6mJ340uv1Stdw08kxD5L
q49G65t1kKMljSbvEcHKWoIxmdGRD3Vg+DiTmDE82qX3KIfgk2hpXmF83pLscqFjfAs+fUijXo35
kiyrgPIGPcdRJHCEfaNdeF2xg8i001NnS9OMbMnOXksrxC1mb2w//PKM52GalhPVWzeU76WK54bt
PVsOCFq1JCb+6o/eN6fPd6djDWG4OdeI5DOOnkV8oI0Eiq3FhQLPGA2LK8uf458ngnLysHwhcGJZ
0sScXHW20ETPmtR5JFV4QWNYUSrlZAbHCUl/MTM36s2gA12dHuI0u5T4gjvb3BlZQhiKL5gKa1CZ
bJLQ+/ocTyAY64JRVj+XHeN9nxUaU2lKU1TPg4dCgk6Avwb9JPMGXk0uR/vWGhSXQjdezKrepJbB
hD6RX0m38IviOCE6nUVVcvUs8xiX9Wl0tLOAMaHsd2SreMmLQ4DK2lHaoiQieyqxG77VUR6vcHdc
acVt2phVGXlAIYBRxNZpqK2PqiivuhLHoPIfWhTSmsah0CF+MvmQsAVmXSW/2sw7cP4l0i4c3Jlh
ERxW4armiJOAeikxlycVrkcUwy6m1YqjnR3nD46AcK3Cb08Ol9Qf6AgghiJ+6SzJhzPL7hpFYl5l
NA1ub02OVVJ6GXkUGw9BW5FRjorqKS5ImzOwKjuD4yG47OelBkOlgFznmZvQLFFtiFd3agmWZm3v
2ZFur7nWu9e6sEDWhle/PHZ9+eno6ygXOD47khHuZoDRO7eifwm6kvi5jrSJuGQJmtMGeeZY8UL3
AulCQ/VMOPYZoOgKIXo+IwxKPj2W2M72uWa0S5zz5azNEnyNWrQ1e85TdFyOOAv1QyTVWi9A0jYd
i0bJTKifqKOKTMxc3iYse9sA5Ehsq5JCWavmptut2fvbXWA2BMnop6GlA8DGhSSkzI52rz1FhSCt
O6qRxltncjdroni48Iu0GZbJ6O/zYDhMCV7ynMz2uqh+C5tfwGcUCNh8NQ1OelKV8+plHS11qojQ
7smgatUtyNVrGSNPD2nsw1tnGtWWlK96+IkG+YLXFwFUgfPOIAMTjgedK45xgfkgcYmunAfbPdYV
xwImSxTzIQyI6svpzC+t36qaY1zcs1vYjQcctQIZMWI/HCjRyHmONjBTv0r0h4CCym5Og69nfNWv
Qk+dywC/aqMVr7Yd7wcy7VCe61+11o9XPTpVrg+9AfrG3G/kFej5ka3v3JmxNrN1Z+2M2tXutFNr
9i9C0YIpFN0qvfRWWiROjkzZF4vpw0gq3AAm2Z+NO3K3MfLMwpVgNoJ/1iPPNE+OEWlYDxHahcQX
4cotw2U9ReFOY/YKQ7ZEkI30kmn0FVENWRWl+GBWwSG6/LY6pG1DbS/iIpVbcBJ4SkycfEnxWfiI
NPuGNE7nkHiieNCDqLnmUbK98RvDsG72KR3PhdTDXTCtdcybiLrtaYbgjp58wuDBLMn39L01Ie3U
7Ub/k8WqnKeOls1CiJ6qZNkwaHUus6Q/mH1nAGQXeyEpOYrhCXg66Y2ZP8/y5sNwcY40HGz6FN8a
Yo2tNIAkB7LZjyENtqb138gOxTKO6b9P9FVOkBemGtPYGHX/UGBqv8kF43k0FSUVxZ+s4wZtnYpK
UnZvdpNQL/RPhEJhka5rLJFA0eFRUpX0qWNCHwCsLkrt0qYix0opCGoXFH6ZdNaD2SQbwSgcdZrc
sKc6OCUIw+46RZXA4cyL2Wx7UkW2iZSbcbB3dYgxlTzlpUWSEH0U2hvEenePQ/tTmP2w6EldZOeG
R+qax6q1sCoHOg4cSy0L0XIuyIZDA5IMUIMihb0+O0OxNmjFzvqhg5WvgfGovqVPKzC2459psJ15
QkEHLR+jjy9/MwdvEjgOyEKuE++7Un+qPbXRNYY2VhucGz24mJFGxixJA77ngJCABlBS5XAWJKkA
YzGS4yA+Q1P4jpR3o/90hwjw82T4DIzr2y1qZgs0EmTNluSkBom2zcXVn/Ll1Dl8YwKNhpEETP0W
7x03l7Qwr61W0BwYtY9cE+aCuCEwhZgliecmcFvXCI/nZKKVq0jHDw7OAOmMmaxl1uHyXNd+81Ko
gH5sYC9LL86WVoIkSaD3zTM6o6gsdq1aEmHp/Wi6eGbUQ6kbB8k8k920pqG68bts4zvUHVpEhIlT
D/kOw/u6JI+UA1lWLXOHwy8e43kInXQS28o/pJgU8IR9AxYmHJtL+VYyXbwUuqlz+4DOTDCBTiV2
X3UGMGtsotjADx1ztihs4FWh+uszkmGnZd/nt3VD03bcKFSE1DoLxvf27v4hC1N7h6rN3oFn4AK8
P9l4EUQgk1tdsWYi5kXsbdKw2t6FgUFrPNCQkRii0GSVOc4iWjOEJdwUSHd1ohkESEXvyrV/EWpN
UH9Q0WuKjdjYWGM0EhGG2hAly6bHfLuGnYGC8abYvH/WNxxq3HELS4Dl3g63LakaRhWRd5rUe3jn
lCL3nx4iNt2Vlr+wmXKnC3ry7vz+c/8Wjt6Vy//xHKdQYnRLscHwLlApMW3sPYepXD2RXEUQx4w2
tNjd5bX3D2FO2cpk5dX8N8c5vFNv/4UcvguI7oTjOxs5YgC/yoU8VHfuobLknkzUGL8df2AThVB6
y84ncL4Fff9vO0nLXbPshf7591NCugCRQHHifaWl9vcXCJf9y0pyfy4eM2MxNiztf38B4RFpRRWH
OeJqtnQA1ZpSstj9/QGb7E0tdnuSmfqyqgU+F4+7AIlLM8tEq62dVtvlCg57E4gEIl315KR+diwC
zsN4EqkLaWADyN1n5BFvXSuapXpHyklrEPnTZeaibupb7K1LouuWGACOD4DPipxiJfZwyZdZoq3Z
CS4ZQL1ZP7b6Y+rXhOdyRorZS2eDmAT7aR8dnBidbzbR5IV6T1p6Z/9OQms2Zd5tqQnkoR2jdd24
2bKkK6UNTyKomjkJViQWhNASLPdKrm26MDS6isQqPY8x+mZr7GcOF+U+tsxvxGXdfJB0IJIxvho+
YD+tTGjQOyGiYbEbg5uRiwEedWYvACS1Z4uEx70+hUsDZduqzDEDupXPfmPGG8Jk2VWdYDfhLJ2z
zIEe61pBG0Yf5lmib3I08LvC794rDdr0oBCO0A9Cwdv22YU60ZyHsnS2ZMFQLkGRYpGEhoGRKW75
UHCIE8EXtS/WO82IyGFDnIDOt82tfgHA9YfcsBPpg4ElwF1TqpjjOnXoe2byJTHAvoEI+s00+6mm
qE6rck8ed0pALqN3zfLnBDodTVM8JyTMI/GcZYkLb7WtGZ6gKQq64apGZxcn105gEAlM3BOt9ejV
5Zacrwc9GhdlVbzQjKfex+1IKZk/j1C2zAnIbNd2H2HmnW8/tnTBnzbE7jk20RJhFCN2iBCQdgSh
2eObX+nLzDfDmaZnT/h3Xy2NCU5HUzYN9be8ZWUtpvqnr823hr9QxjRGEIbPzFao93Ckh12Ip7o5
FG1kIw838EiO6vX2180t2g3HxLantTc1yBuDs6dxOC8Q/9PaBQM442V6iANcZ4zPMl1eS5/zz8Tt
kZZpvsa8+Fw1wxrzGVVi1P6ovuF4RZ17pxDEYlvCN9sjExXx4C+lnjWsZ+4WAN0as+ESlS+7fAXA
q4+yX7KzUiYmHVn2I2k9BYakoGa3lMNshFk+M43xWgrv2w7ktIc2Xh4N7P3zBDn+SRtt8CY9Ztqi
kVT3YU3HYS1b2vQuWqO5mbjdpgoj+5zTxSzkhOuWWUZagDnK6gbJ58SfkDPZu710DIrMzyoZl52p
fTxkZHzAwmQI4bTyTbP7RdDYT8Yt7s4urKNgBBd3jTb3BT1vJIL5zCcY3TYBOfF+1AUO2TqsQQ0V
6miM7isanU/cd+YiL8z3rgAKZvn8zRX4f/DO30k9QvRKl4Gog3XTp8Rv+/XVJr4lYCDKwcY8BXlZ
rvq+qlf0axDxxfJg0KzbgG/Qd6hqv0ZQx6QQXbCy/MEoe5NLQq7ObpZteVODeESPJQwidN5FIO3B
LA/Nj6l0eXs8d15Z3mHyqke/NX/6rEPq59NzLRT8sSaHt84nty9FEUzPJFE/An1i4Vr4OLlJ/ajj
dixeasc4eWPX49nt+mVtaeu0eqHI8ubM+zFFppY9t/o63np+QGgnJWWWySsTdYuLlOav1zvYuE2N
biP4ozjB6aw6js5RtKje9XaqFvB42FUj3hK33kuneNU1+WBFQCVpI8Th9Kq6aius/tQYJBw1Nj9Z
uLgoo3ar9dLYIMy9xqGsVsgZb8dUhneuZq0DfDdcQeA2ovh2dqfa8ggnVDaNEdFSvm/oZr9poRms
fJfNfJ84xqGu7Q+IzHMlc5KqvGQBwuyx8uwvF4SdxmWTm+2vKKZLWZ0d4HKjRRtw8LkWb1/A7sIg
uPLfbhc8qs5lG3lLzQq2pqURw4FNIGytS5I4C22MP2GKbDy7WPGrTYvWphfn9fp59OnEcFjAFTcO
z2FR1nN4ho9Zkh7K7kuDgwUjvCHDXN+OVWzN7RrwhGUwPJTu0lQtESgtMKrSBciGdM43tU1ij8Su
RhdwBWczbS45iKA8txdFap7uP3fE94WCm8QwG0B17RSPodKhp6FKMCaO3JYOri+yHX/GAemW4DKu
WitFoIQYOksDIGb5+Kt5zbpwRcjOc6sRJU02CfEqbh+Vw73U6U4xd+v86OX+o20kC3MkITizPj36
uDNbyu+SdavH+Kbq6jmu4rWqw73MtQfyO3dRyKo4oFilm2Q2NIqCBuQlU9hPoi532uh8NK77x02/
dHKFMVfZ1xztgyJxV8/BQyUFU/da37C4wiCp6bAO+oa4gQ/auBSLbkwZ2QDPUu9aXn3GQfaImOJU
YyNPS2vaNCTYL7rMAe1cjodQDzCLWVepW69lwWuGOhzxeruNkFAh9XM+xgA1ww2RWCKlKBnD4EsP
mZ4lS6avgIrtJePAT72lZdym5TPEv10XPeqy+dYDzjgimTe9WqfcJ2y067TpTjqbASmCK7KAtiX5
W7wv9CXd0sjmlcG0vdYo40dmYmUs1rU+0WIuxNElYmjUQQ5N+m165e/xxS0Ali1bZ0S1KJmlkMjo
VOV73HavKmkQt0XRyQzrkkSZ6NI3+Y/r0kFKrPaNuKylatRXNVofWZW/5CnHgjZ6ruzu3XKSZNbl
hISmcJaoHx02gGiAPZV8ho258phOAKtk0JDXX5L303cHwc0AXgxzopsaycYdn3DrN5e40A+EHQm9
Am1VDuYp9Y10zk6TL6jbprnkVipM8md5R0tIUcu8j7gS5M0BEZU3NNgCYZLOwKthLmkkn02FIsBn
o2AsZq7spjoSQHOj7+sWcoI4ZMLL/FYE7wqYF6m9+5wk0pnlslMiIdnTeT1LxPczJ9zGg/XZd4nF
S311YYvSNEshsHZrzUPTYGb59+3+9ougmisStWmxlfMMBNMcJ+rVIluhC+F6RcQ7z3pzPEhEdhg9
7GwGsGNkKW03gdPIkwK8DsRT+y4qvovUXnJWTV1VSCgzzi2ytl6RBmys3K6XcD9w5dEyvh/3neZH
2PSnmgBnnwcnnK35lHc+B5WKJRMHmJE035rFb6E040vVwXzSelTeEBXjfGkj5JmLWnrIOoxtwv+3
0XaVET0nYCdXQZFICquznsTRHquFuiWQFdPERKZgQFr4Vy+y3/SQuQBC7SM2iJdG7/a2cpOlUak9
seuwWfPyd6xylgwxXfIYXXmUZDOVJfuCcoiuAqOQxq1mjhmjanI+TRUBPHTkwhliksUUsdHJQFIr
GSJM+CEjBzaoVxcrimv260KTr9UU9dtKZXTpDOaTTvRaiQlqjijWpNOCMBTJhSMQGoXReUN4syFG
xZtz3Krnvk74YGEy427HpaHnFQadh5HmKvS5gSXD/hhoVyyngnWFN9da5Vr4WFVBtcT1Aw4pXtlF
cCpC9SYmsFlkk08LDWGS8nB3ukSgGYSc8eq3O6K+mh3Tm7nDxJVh0L5UVBWFkg+Gjz7DdIdnLoWb
dPUsZN/jcS4umhM/9zqESeQ7wZyw02pW+c0yHvqCpOOxWnBYMzg185ezRG1ztEM+4Yq4clNuFe6V
2VglHPLIq0eJ4LWrPs6rTRlspwkAFVaenV6ZjOd7xqVGY/X0CeyzNyIMKSQUDfpWa2bO+rrD9iFL
86sMkvigy62X3OI4yksL6YR8XHPLyKzRJ96ShoQkiLuExXcJYAiXGJoSfF2py9lUxmil6OaVbcY5
MgSF5Q3PDW2hXuSPTdEfqk7Yc2b4L40qsoUp37zy224ctdAUYEFdRI9ZND3mJm068qVnEMr7Rz+5
kJ0NekMD2kdbrKB7b7dpv0on7U+NUnY7Rv3NeTKAGRHdVsr2j/BQUaf+uLZi/dnSPtLE/tUtoPLE
Wu7NHOWM2WESMYJp6QVCcnw3l1GfP4gpfbEkl3XugUq9xUuDxs5cuE2aDcK0LYMNLlP0xAM5czed
e9g0Kz80oiX9aCisSQUUx9RZE0dyPUz2EN41zjbxVrXjbR4YzkfAsFPh4fi13E2RO2t3eKE9Q4/Q
vqEzmu4rF4xlstJ/6gfnzRDDC+2I55ZEdLhlXr3WMvthyFt60eOPUdORTVuONDVTmyC1o3nW+gTg
aNupJKw3cfHQGH0gyV9mI9FSdY5tQFuE+cGET7pVk8stDD5oam78OeHLFm32BjiZi7/9UKG3ypua
uXzpVxyo+iMD8eM4MDnQq8C+MJvFAf5r30AaeNj8edsO6OcpPwOA3wDGT24ETz6bOoOwP8cA5SZO
RMhx0KLVKc1VqKJ114uELEHjqx+hzyUpiWBBvGHvC9aF8dx6VjZnTIz4BJj2ytTCGTjrcyzDkNNZ
d/Fy8dQ5PypGxu9h9+C0/lU27ZsdQ2ars2MqgUU0/DchWQIjnpJM5k+He8hYJhQOS9g/jLs3SWQv
G2+il670DVWfRt9v2VOI1cPSLjKC/dpZmJkTsV+1ufDI8Vk04dwnf7XKk2LptYFBXLL9ZY0D5vYs
tpddZMBM05vt0OcszaP91mIbEOEmqZgm0WJsHUPHR0V4c9xQcoH5Dn1K2qR/dmV1DIUdrV3XnjWQ
9xeyeo58VUE0m55sAbKMmD+MwjmA5kaUFuYr3C112pI8Z7pr0TRM1vKNYWKpYb71NAW+4GY9SaJY
F4YffdquiLad6E6YSZjOA18kujmL52E0jIvJkmsv75xHTY43rNwh1sx+GdJeQU4J/62oCWodLOSK
6YZhjr8sxr7bSG0jyq69IFZngBh3KPQ6ZrgBJFx9+Lmrj/8/xOz/EZBMTrn1f4WYXX+HT/WPv9KW
tz//9Y+//o+/BNqe+U/JhIRmjCGFaZkO3+x/GGa6jQxbCEd3DeG5ZBP/W6Bt2v+0PNvyXEN3PAPe
DdrtvwTaQv7TNfHQupauuwQxI+v+n3joc5FyJs5Jlv5XXPRfj/9XDkiLurpR//UPaUnoaP870sww
hLSQhzvCMugYIfn+PwXaeoP4pSoKfWvF9c3K0z1VHcf5JshoDTj20fYwAAvQnRjHOA5N4yGHlRVN
uPFG/omgL2b6E1pbD6GxS/qjzD5rRRuA+PdNSTJBqHcMb294TC+8lBLwOhbaGo0jtZ2c+9iNZ/lk
PSeaDeRQF+ogzfoz11uSWNmb2ZEHZlaA2WZmBBghpihoS/I83XTltOoVaYecWWF+SMqbBqGSl8pU
D7IeXDqLPSskIs+ZVpmI1SCB5YpePJIoOTR70WLGxPgxr7Xv2POClZ0IZ0ZrbYaLZSaIE8SvSQ8z
NbIlGNo6Ynt1kPAsXSKVW6N9yfRohnuz5w/L15oWXRW4BWYxDEpaTsRT1Te0cgZBT3Ocs0OvQKV9
VK6xamuLmHKHmleEW9vh9ZibkHB3Ro20zRl3yIMzTnIav4BAwExJJ440xvW9E7v/emQNlTjenyeL
wtwiezy6jmU8TCOvMw0zbw1pg2OIsBSHC2PYI5tDAT9AMRe2hxRHFsHZN6fgDH+ZYHci2JGgwZ5n
nLrwZKWfA/I6l27WYru6PWwLvzpD2050aI6mGMNlJCPr6nRK7Arir2fMScIj0q/XwM+1k+4FJVkE
UTd3NBe/6O0DK6F2KkXxxHCU6b+DrMxpmAin9vSQBUW7zzOxLq2M53TYpprPu4yHiurcRC03mxJV
cIAp6DTEwgj3ZU7cF6YDwZQ0cQ997jiHeoRcpQ3lXnaDAxu7qHEo+dQyZDuch9qJHqI+RQ/aYvlp
QvgktQ7CN+3zs2dz2rGTsX1SpEOuxyAiocORzRMRCtbF0B86b0tUQf2sawUf9I/AnPyn+wMh6xVe
te4ME4OtP7afu8zliK5Fb8g70r1JE/xG8o/fOCGU2BCoXBnavQ2FGq++2bx0+Hm+YoSSDIYt60KQ
qLGDEzgg09PZTVq9BVKiAEQH2m8FK7R3h/Khqwx4aJCIl7oe5Dsvb+VV2OaDZ8fNg6332OFr8QQP
e/xxK/TZSB6RT6Gdx9gZvhd3ya63rhOLosUd7MewT+IPg4YdWqbCfRpjTBEBocwr1dsevYBu2qYY
2pkQd+EF3Sgs+cSVH+4UbMsu8b86qgQa7SdvaPpnBbh5E5I0snKVqd5Iv12mBA6fJFAYtFm1uR40
6VPl98FLkrjWqqStuCRSJXjJEhPvnAz01f2rXi/WRotsNbYI7EjQbb46yngdE604K4ux+1CrZOv6
aOjgiXU/2admlP4jPnpzPrikuWad96AGOPIB+pl1OkTA0Az0cVauymtot7SI+dGpMrRlFU/d1fVr
tbM78ewJ62iVafCZaVEFkcHCI2xAHcS+0cxFNlgzitdkX5Wms8NRivAn9YanQuuHp1yITSu9dN4r
8Hbx7XlEpBNC6tFY3v+Fo2pvU3fqxqfGQetk4yWpnQE/RNMf8yja/f0U72WyDvRoH3EwmKkhL1/1
0szWsNq05f0hZr0B3qTPb5XBlOu79FUayckvEnWRdDiexwLpZtJ/2JU7HfsqzK8qTx8iZjmn+6Mh
6IOFCKniEu6JgfPmlRUoIjd7DA5jlOivmR4s3FrK6zj07Zna9kXqBpJzO30sDJFeoNSu815ZEIGA
l4NwzI5WPaTIQbo5pSDGnwCTPKdOMwL+iIjf7HdF5DqrgoHxU2nZNZ0ev/oNvXVbMezFji4WGOqY
gwLWO+aVqk+8f0C5uy5E3uDnG8CALwFivSfIMdm+ZbtEjxSVKwcB0Ka06QvrXUTjxTjhbNa+h1Vr
2FsmHuMr1kW5a71URy7AQ7h8aNtratttrSznLeWqSkMjebU8z9s7kyQ6Nsvct96bEPJwec2iviQd
wg6Kt3bJll+/6bBh9mlEs8Uomz8d1KJHYRunkn7xi62Z2kqPjGwL+VCuEMKiMQw0/5IbEhaRgifn
YwJZuB1IyXpU2AV0buEqd0HZe1m+6FoG3tQQ5YtT8KZkThPthyh/8AucMf3UZkwGmCvxK8fPSDuo
gNIR9i5MJ8MKoqdML9oLqVOAnPXwqeppKUvfLjeyKNKDiJtDUrnd2UpKjds8xlcotRXzhnxna/Sl
BuZucxTbino0ip5FXSXLSOcvun/1lgqQaJwIsmkbBDr9YNupp7O02wuVXrv/13O3h6ghSWPM9Be/
nJqje/tw/6zP+X3gRzJTG5IOoYvo9vfPEpKa5wlheIss9IelGbD7DjnLk44NnYN/BAhT0KaKE9KR
Mg+VOSKQjZOoP8A5jLXXtahBLIIrOlLQhAV6O8pJCTPcG6GDF4Hrx92YcL0Y8YLU9qp3E0LBNomC
DXOYdkuGBBLwmI29l5xyasc/lDSajLyJH7BhJvU5I8b+orHKzuAzG9Srv8bEgchiU1hnOj3LRKhq
3yVlippAf+r9CA1f7BubCQHkgkQWj6Z1uYVi+R542EQDuGtDl/Qb2ddfLMITnQbNO+GgUzO7aF8r
OHzHzgKbUKE1bUvaHpL9oU3QX5QjdtW0XokOI61JMdIl9YDk0Gp2pvPtMMCcMLB4YzLvcTtB0Bou
hpwCPqn+EMpAHVnri8pGGK0a46w1foGeuvsxB8bu+MxnSDqiVaNJxDNWXG3c2LHm0lJvt1h6PW4h
jetAUR37pq2PSn9GYBH6mvI7UNBfuFsxQksqOXPp3RLqxyBbepGH3k98G5l2bBz9QdPRyrXWOwqj
dW+4l7aA1BOn/a/T0vWtqowKKLKfg1a90MhaK9u3GaEnpDyMv0mp7JlMcfU1w6v0y++usOF8TsGe
o4ZjogLXR33RDEzWwvASTAWy75WOw2/pd/5H4ZHrkP/cBoJOwvCLoaVakxXdzfXaWDeYaMZ+DMkR
k4r0iOBbJDWNxExeSlqEVfoNwv+NAm4xpd0abn57G98daLfuqh6A9SSN16LRn3zCSQrE96uMSY+j
/6GB0vfjiz+ay5JpehnIjS+0XdA1J5Ceu3pk3pPhS+T8N3XnQbm0/TOEGKH2yBzuM+nVRQ/0rUra
Bfx5xOHFJmElRoI+XF0Bb6tAboPbq8jpEKO6tCdgfXhvuvQxd/qriKZsQZBUuDBjvIcJQfXYQr8Z
cCDyAqtym0VVGPhmJp2Aoc+4s037UCUmKVDVc+E0s8Zjrzd3UVmdKjRYTGrUgfMTihnkLDeDwWAM
DxgkvUVq9WoBfib0JfNu9PHr0HNOyiPyqcaq7+T+XlR8djt2RzoLTBa8ydbPH1Kve3eyal9M0Bsa
vVwrDfUb9+OiqfEUWI65yQRWS7obM4ligW9uQNglwYn2/NkYGdkyK8vnjevTL+PtgYjyNCbZPtOZ
q+SuToPfROfi18aKS50wFyg6aHv1F70wHxLdyUHqmNGykvH7VJnOTAHBaZQbzD3UJ5OHBQct+IvK
zHd1+z6GId+BJj2YrU9Gh5tAtA9/mR9maKir766M+hlRbyQaPTuZ9wHI+it2f9gBzn5d86uWTNIr
3EWKGUw2fuHqPYhGNXNwR0x/o/acKIn9KbUXkTZ+dqb7MhrWb2f3v2NUHfCHoHzWaSFjR83DrVS8
5ZKU81BGl6ZntFDI8hNQBajXcGT7YrCqsxd1Uflhx1zL7ANrVw6bIgyPHJjfaMnDk5GPyrYf3NK7
kCt0LgocD2M2vOtueywqtbMqsAsWbcqiDn9CwyRriAsws+DapwX49zau6VLapzqx9+00LgNYLPhT
A2Y8BepjP0+4Keuci4SJG1pEHmn9WTPic1xaH1KPzvAoATLktJSHqVh1qj0Eimz1zgyX0EjneryI
6+zcdX65bidnPgUMZXGznAIbnyoWu7rG96G1eDqqPlyU7oeVeEz1pum3dXs1q4FHKvtBy2gtxr4/
59Dg0ruyk415syingvA6oztDN2aeWH/4Xrst6CET847hL1WKbPPo2FYI45rGMNZ4F8AN4+waK7lU
GlLH3G63ljMYs/w2kaXeh3Rf1pw3EBZbGFvZkngNvGkIj6RIzUbSFs9k2V0Z+f9hmg95sKMJZqYr
37Lc7+AxfnJb88n28uiaFOarj6xshgxMW2h+v+ukylacstRWelxSuQcMYBL5Ccz0qxFa6aGvBQ3t
aExWSb8kQKeilCPxoz+qKtYftfQame40E5IOV4owdN52Jyo/ixgtVhNkHhhAvQiHE41Kw6YBWXVg
hjViQ1i77ZewgWsC++XkoJlZdR4wEN139gnv2l7jL1VNuMVgGyxLPT1pWi8WlXRPfe+qDWiOlR17
qLat2luUOtNcl6V/bmrAa2qn3VInbmlC+svJhSsI+vU9itFD1xlVfK70H6MBw1OmmrvovQLHiGnF
HIjHVWo01Zuih05fdTlS+D8lGbKmybc/hUlQXlCw9n1IDQGjG97GlC51s82bj72GbloROZdw9FeU
tWgBavfRzm59/tp80QVGSFXTOtZqJEWNe2LefRl9Fngn1Y+qRWWfx7679zAxs726hCLt3Bq0eV6O
2rO6BTZ3HtZsL3qTacrIWPbHPtf/hCOBky2uy02ZZAFTH4vCOvBW6qYYq28oLTDgzEX/fnx/El3R
ayImB9wO/65nnrqz1W1++h//7v4w1qMd1Rhgytv3o4/JH0oz4j/+6f2Lus+JkDSgw/1b3p/qKxwl
FcCSyWWj9c0g3+vOyFwqI6/N6tfKlNu+JnJrpJGU979hxmG2GfU3Gh5H5NMaDXvkWtsCsYrVYMqg
7QPqiDCS1n6TUfeVlNOvE4+/lYn7EC/dguEPIvP+d0J6PyuK8Momts/CeeU1Aw5vzgpSWIS3WuJ3
JDgxwfFZl8axGGGudz/TVDirNGUX6KRxqEp7QQ5nPv9vus5juXUkyKJfhAh4s6UnJVKWchuELLyv
KpivnwO+mVbHi56NQqLoRAGorMx7z60kemRP4LvtGAJz5WSclM1f1IxDu3w35XimGeZ4+OY9uZPE
Ml9+efnCLKLYwKU6MxEiFMVM3i8KSl3kO9XbDdtV1LqDHOgICwZpFaM53YbQd5Hp/VHx+TPP7vLz
RayH5yYT+V3lGPqWFjua0K5Cf043aQzi+JC5ebm2HKqzySyec3uKMWWBhG0mA/9znL5BdhELZeHz
0JVl/Pli/vOdS/+PUiriJB6YFfrKzPYjqtvSTB/yWffYWSf0QUw/6cHpD8KMnnIo5R05YSLBWuK0
n3EXnr1k2DH8cMzhxNCnz4rr3tKxUJQH25BblU5Hy+grRuXmdaQ1a9shj0wStFGpLY5I9jP4TNj0
cGywSVkyDroKK9AJSFnXOJJxqCZ3F1zpKPGCeQwJtDfG86wMXnkC0fVVj5iJO5B5lAiOQznb4tUL
ckZnEJBK2IbN3RDJY102Jw0rGTy2haFrbyLsV/T+KPGbNax8OAbxmzHpR2bcnCNTpOjRhXRTSEpM
bf3WLwMCi+/LzMScKPtTMJjz2JFCCidcZ18plDJVjGEAhJCebosBm5psmLv45o0ZpjdZNICUTSUx
hmW/VWyoEf4Sl9p5HMFlkz9WksZllR+c2SqcP44j5iVst8+GprahlrK/IMDJvLG9lqAgiDChj7qp
TUNnldT5rTkHOwljYVv1T0a8Q5BrB9KvuitTyIPj0hHwSzY/Q1Cdai78+F/pkPjV3iyHEb2aqved
U6wH4ixJ2b1GtXmualdf6TZOsAaRSVXfjHbpb1v7dQzDB404R7If40OV3konhrPQQeSLnRjklW8c
Jim2BbLYRdalJIMWz6H014NhIf1IYjqscfIIQF0WXoGzhl0ABcfC9zsmqu3DRLm/8El7X7YuKpzO
Hs+xw8XbVmiytOY1pu3gE2rEjmlRtN2nXXkHxCuIYpL0M62Qk9K4pTNJUJXZH+0sfxtC2R6smetU
RgRs9PVOuHGM55ZkwyqMv2YTximxqR4tfGQZyxhA5+c0QzMUSvmYQhvwXJDMdtm/NMTNpiL/7t3u
2bDHbZpNnyIgK0/iPNo4pseVIez3TIlyE19ioEsNptq4dHTtTKo3hLIYwPooQfphGNeTbZ4n94jP
byKoY6UY71RUa3tDvNh2t9PEs/SSA3LDdS+bvZ7b92k5VkvdM04QUZJl3iTd0lfOT6tZR81gENSk
NxWjZir0Yx52RCNZxAQS89bl6psh/isyestonvPKrldljctXLwni7F2uaNDtN6qPrwMVRrOX6tNw
s73VadeDLW/C6MnnRLSIowQ4inTVD+8MfGeriFIEsfkDXPFn20mvnKF8iMxi1eU9a3R2NQEW7lrv
oUjbvS2q96wZyTZPQgNNAK5DkcnX2A7AKU72R5gi2yA5YmI4WT3GcfaAVfQn5kJhTs1PjTNIDxHv
61xzkJUNXejRwvyYkuEj5KJgGMWPHxhHIQFxewiGSGKWU8Aek6QKG29MXdH7V0ZVbHqDy0qG7C9h
Uvba2kO6A4f+2PnGQ94ww7TXnF1nfEF3ue+/wdtm4J9g3exlgHOPrpk/DLtgPMtC+JtoBK45l6ph
Xf4ITWx1U+I/Dq1zyxLAXBJIG5GiOvglYySlZfI2Y8JWMJ2iI0vfhm7bXW4MeEY+SV4iSRl/UGa+
WsZJUr25Y3ki1WIvhugOqMi9a1OUTXSKJW0PKBpun93aVd/zp2g3gyhAA5BAE9jHxIASmVjeQ4Mt
A1DF3rFAbJShT3faeO314B73KgqPxCS0hmy/CL5H35jtwiNhEnTCxKedpfRDRirofO1GFDxTNdzN
H7Es6scgZ0TvckWAALIxRfypsS9bjaRNrEv+hPg1nYwFCmgsLKMxLro0OJuDcezR1syJZfiGWq6e
xeTsHQbKfvKpOmc82kkcLBxHe8mT/NVKCBBO0mDlT9lTGzFF7s99WcGGKZKby4kkcg79+ofi41wk
5HNhzV5h6GaP5t82JHUgGyfTJdNMc+npBvuPFlGDPjwTe0twQUjNrk1sFl3JMgl90zTYF7nZNeMx
ngvJqcURw4reLE2mXUSj6h8hBDoji28TIHS553ORD5rbyBCc91BZCVjjrDT5ANuUDva83a5GcDNV
ZFwjYKYhmAUn/vt7VZagXCLaIdqADgoZ9kLOuQqRP7t2kFyiK2xXoXN2GgQyTkN3xziHMQ0O1f9Q
46KdfnCkqjYJrv+wh07LsQWbG+fdgrET60ria/NUOqKOHA8hGrcFm74fp3f1ddP7G9KI76Oa18fk
Lje1tFlQTfOjwIAJS+mQjk54dCRBeTl69E5vTlMT5Duo3Rhp9Sszn0huddloz3aLQo5QbGzq0o7m
kw7TSBkM3Sawmw2InBxsCSs6IlXTeJ2Md+joTyMjGFTjIX2G+QrZIBIc1LtrIVdA2oe/WBnXfk4d
moN2WXCoEF9cOYLrKCb6kLVVzVl5polmHGXByPrjLRvPWDL22rgSB1brpOgjyUVa0+AG/pL6xaoW
sbFN4ujW02KX/EgQu3aU+QcR+xiUkDQSqnNuiSHkigUCXwTPk47/pBefEqXXYrCnkXMuuvHy4K4z
6ZIK60E0w3NtBTitmWWQV/tCx9bRibQe4EzsiC3AghcnrLMsaEkyfiTxuIMjgc4wa38mdyJWjyCz
lDnfchxwOQqPhQCRPPE7TrAPkw/a9h6n0EQzXSxLy3zt5m4Ky8bX4OsItjz+cXFG+CbxsAjY7xdu
J8iJMqunmBzgSvAGVKx7C9XOmmFoD0ZRRdeaAzA24BA3qnm6qaIGq4a1bWzlbIQRfFLenKOJXW43
aatIThg/8vFniMVn0eIPTFDY60Eyu5ddNpDhRi+t6gRt48kI2D/J7mYosNqFV15EP2mEu6pVsbWC
L1my/wgWeZudvQnHNtF46VbaJ89thiulk6ebR5VxHcNyIekvjJ/0GiNt05ODzoQNNW/3bk8YsiL0
Xl6ojuVg4473Jz64OW946jZcnpFrYNdmasMGqwsWiTY86ll9JCz4Pg6wwQM3GvdeADzKZJwUR3vC
aGliqW+/xh7rsm8yUnMB2/c89MhyE7iIS+LoNw5w2TLTUawa42msuu9Sa5zNrIC06fMb9ZMhmEu7
iUczL0k+anIVCrzSikTGehs76Y1b4P3LRv9bdnAZFHO9kna1Nisho8JmBN2veWvYf2fZv1IFvjfY
gWmNq6Q0g2d34BNvI/Ve4mdZIFMj/xxXqCWRYlf6uuu8Oza0j2SEvZuZ7xGgiHoZ1uFW6NZrW5C1
GQoZLdXQvqHwZToJtgs2kY2UUJJ+MxqARpIVKJd6Gftc+SygFsRWbYCF4XDgmMyYpqzNkCWdkr3e
dR4E5rolgCDJ/V09dYdRAiYqlNZtXPert/VDLT2MEiAAVqEOjyZ1Mf8Qdo79pBhQg6WPHuSlhUkn
YNliJF64NAF5ZZOJwEox5lqBunhzwpjcZIvCWA/NdeDNGIh2ghWthVx7iPbtCftcuqU/rrDPfEqP
m5zCvPVljGV9OERMXlY0xrh1uBeOnNYeJGtEWFcKI2LdggQJgc8uDaNdjQWy+pokaGSQ0/3YETs0
GhNAtKYUa9MHV9on+iwqoJh0nkPPurMHfDVhQpfQNwjM9crXCkxXIJ9kKhGhVURo5io0riwwV6XX
bGxTUts+erXpQZsiOLkg2JjLwyZhrO+ewpwzmcmTtUs9DWVcZOub0FLWRg4sMjVYNNYf4zth80fE
Ngtt4JDUXXHJXmjwnPfZiJq67/pdkRNXjJMAyw1LXFq2e2rpu0oy7El7rNnIC/dJPgBiCpjR5fo+
yo1pN/mUIS5pqZ6JxDbowq2GvM1JrYTsMEoEux02vsKu1CXYt1KXDfnUaS9V60EwByla16uuwd4f
1aS/RTRUrBYAtT2meOlyBSM5m7gWVUG3GcX4YSKewESpVkzP8pVe3CfRMC0bzTuGMhsY0nJiRPq6
qtLsugyTh1D2FB4+7wya1qKZNX+MandJnG1SppOYI+U9+9iN1PVgbaRMalXpwZkuq+0E4cEsb52S
wULNPnuh+fl9r6LgmeABejhV7WhfdOfWk3C3ObQ/Y2SZsYMOHJevVlqqki2v9x6rmqumklypC8bx
dg1eSpUfegqYp0ujFbhirrGaJYjN5OOK0pNTmgeW0PvaA5jslcXKERItoU32SOpSb4aujd7WA6TM
cAb9T7lzcNJzVU+RAbJGuRXur8oEMuDMnRzmkZFnfJRa1F3JWrtpsD3Gnnf2R52Ze5hnNxoBti0J
ufxJu6gCtsi2BOA/0OYpoh2CNGKfNeYSydG0TPXidpQo8jz8bwx3Frrobos2Y9QBm8ggJIPVAU6g
p0irlhk7phbJ/pTFD5ZfAsuPwP7nSa3fYUFnlKhZUHGqexULybaDtHilLJRzzWaycdvZDB33anZT
t+QOT/T8N3pXiFVYTre5drI1QSKpScMg006IClB+DKBsJ0Vfgj0c4p2kOTiT9t7E6dknylu/yrWn
Hvm+hQIOEJ6D0jpg6dG/rV4RgdrlT3P2w9wLYuIg38FZH9wahRDyhjulKpw0Gf/JyRqoXP3CXdsu
gTJMo5+V6TN+K63NCKwGcQs89rG+U2OEwj4KylVWiGFhVa5PH8k/xYGtCOWl2jPL+Fi0uXfSkLlH
6UxbtDJaa/I1QT20HeuZilyENCqOOsHKdAfZiQgk4y5cCVP6C3YU5dJu4zWTD/uUAwvoyc3pfHcH
38xcFgyXSXh3VbcSJp1sltsrxZBuZjd8uJUNZ8husC2pF67tNfNJ48uAKrZMPTzmhQWIuAjksdiS
HLfq23gXasjGh4z6F8TkNsirhupwPcqELRVN+cYioJiZJXBfk9koaMNwbWRcsR2cYK2i8e24kAEa
IHtAjnKPNRt0dT27JGWjgy8qdrbX/UQGeThG9kPcgr+q+Y/4QEPWbpMcJJIY1oGNF9sfyIhvAkc7
mEa6DkePeyXqLKr0IbVpWxIycQin/jzy15hKvI3JuyCPjeBvItpinew41ys3NpJM5JA6h7rq539T
ei+swt0W6H8MQ96GQbAq+a+x3S8eMnsQ6JbjfKvITl+KKvsyY6Y8uls9huGwQzbxKhm/L7qMC1HQ
dO9EO+BqWuje5O3ySDHvrqofBlVPE1Rhnd2dTdd2EUbyyTOGIzSdkHBf2nW9KvRlSeQhrMd3d7RM
rpzmVWDqX6FbUtFS+1Pf+o9gX2JluZsq7QEGNqcgEC6G1HiHsEbi+C7rZV+Z3dbHWZYBBGHzSQWc
615zJxv7KvGcYF2IbNN4WnjIDfNBiB3eyoxBIanWeRw+M5hqNzQr+N+ImIaTma6yDj9UweJp09FA
WFq8ub4n1tW8LPnxwHU/OKSs40uZp9u6UHAiWTGdgf1kDY4CSkn3zSgOLpWF8CoCF6Po05VjkEO6
sw7uwGS7Z9iFaglrleKA46m5MqSdvW2vXK+h02EHDxrxfIgvui+kXWyicmh/pjuKLTHvHWoe/E/O
DHlMKDYN42nSta82GuxDV1f7Vg+ye//afzSGmCyoCJJClbr0O6MH1/p2yS6+rdLpLpK4fqtkFQ7x
cBomMqXnHRe2cfR2Dh5Adxohch7xtahjBVNk61u1vkz8CBot0VbLpque58zZF7dz7lvL+aic7CUq
jBCZ+6hvuKopwDk0WLdWkKVXSKNQgs/cpaoUzhFaGm0p2ydxkYGP7hGyHTn+fqifs24a9uGcuqc7
zUfVqeZQQC2XeIhFbSHKNikxK0nDp241vLqiXkWRs40FEsmxq6N10xAlo+UnrAnZ3lDjCEorvc4j
QbBg0up7d9JvaBzQw8Yc0lartJnBPrFsdsI2OvYlQDsEHXq8hhluv76jwO67a3zp4VdcMGIbmnqd
ugExiSECbuZLK93U1rKZYVRZsh2c8ES8CGvW7BD2VQrYBBdoFVr3NvjXoG9tyBzGQ8IsagecN6I0
DQ+V4xrbEouEYrB/AGp81EiJXemDcTboEDq2mjYZMS3LrOxhhVv+e1rTdhxbO9+MhcPwMAMBYMCK
sQW+clsKzveatM25mw3J9smYunhFEiV+NpsIT640pQurF5A/AJxYbDMLZr4B7nHPRljhRA66PToQ
fMbuG6mp+Iz6Utswe29hQDIG4rs5OFS/7ZoCyX9PSInM35XTGDeGVPjPPkLdyZ7yML9LcuvDyZG0
16DggxxMbxuucUtvZNzf5xwKKGoFrNrL7ldbhZ77JVrxrDUwFBO33EAvLxiZms62YV3W6/bLjSA0
1IE3J8rVN70wWSnVoa/qaa2aaM91it1UGT/3KYTzjOQNKvZwO8w7zq/EFyXuz+S1rliXC9rViVaW
i7zLDgUH9c7y7YOOMmlvNdTWfTWQ1oO1gPJpjKY3i83w4DF2rdNsrVdMMRLxEpptsg4y8UrWUrgM
aeEtqZC/+7bOt1lXxstAiG4VJDTtmpICWfZjtia6t9A4XqdedohuO65cLW/WLAl0m3NO4zJlDOFd
1VxsvIqAY9XozzrV/cpT6hHspFg0c5vYrhJYiJV4LJJAbETnjvScSCxwYglKg4uTSrPwMDqlvkq7
+AxuoVialY121rTUsp20cqOTD4ykM26g147vrSh+RDbUCKW826rV7S1ZwA6R49wd4cpTllAC9lP5
hKka+JElgWN51UnpDT1eE/6DX/ePulLTrlnNuIXc4pYm7JxsyYhqH5PMzh8K5PIS8/Qb+EQ/BbFm
MRSc+f8XAvVft5ns3rPF7x3H+d6/D6kphQBAxhAbDfxHy8sdL/epGxeh3eVn+vj+uPx9dnA9/Ory
czLG/OrygH99+/v8f34DxrEz/f3/+y7+vMk/r8h6B8P237dEdpiuvMaW+ZXbWhwf8199efU/b+Ty
amaM1+NfgVi1llFCXO7aZO7U/vn8/jz55dbfZ7l8p3sDWBPFQboP1FsEkuDgw7Hfl8Vg7sUceWrM
aaWX78KZpvDXbf4lyPP3PikiK7pq/9zz8l00X6l/b+vCfDmERK1dbv/zDJff/nnw72v9Pu6vp3Ew
2ywxQxlA3eZ8zgREBnVDdPP7RhpzDvK8PNe/viVAvtXXv88GOTDamINzzgp81rQ09XHjS/2Gs7A8
XL6kc2JdPH/567bfHy/flcK79rISHPQ/D718d3n85bvLk/z+OFGFsvcpyaiZH/H7i98X+73tcpec
RhYd+Pnefz3X5ba/nubyYyDAmBidEy/pgGx/n+/Pn3v5+fJUpaxTcgb/eeuX3/y503897eUx2RQc
AhiAW7dyBVhjyjLD1hS7L370CA+niufLXz/qgwBB9deve32TAlNMg7njorf/+6DLIy9f/rpNrwC+
WIPtLH9f4a+X+X3sXy/1X/cjXIb39Ptc6AubQ3uYLjdfHmDXPTPAv570X7//60UuP/79ay0o6t2Y
yvV/fgT/9b7+82kud/x9r5f7XG6LUZCte8/6ljMKB50vMkLiL5FL9ILRh0FutbiNRJ9s/lyneutJ
I/M2nI6xWZ8vV4OKFh44pApGv5V5MSs43YdibWZYgVG+qo1rafMilq054d6hqldbpr/t1YgM6cqZ
v6Nb19pssd16jUMTV1ZRn8yM1pnuF496iPsdk/I2G9QjGHxajjOE0oNXtBg61H+SoJA6xONlVEfy
Qy9kiH7VFePtWKsvOwyJCkRPYKWCvQdzWHqAzSzXHVe6D3qUtPtwWxj6V5APj0YdZJu4QRRRDDC4
RessRoxka5MwgQ0E+AJ206JNIAyUUx1fu6igjtE8h6kIDOvH4lQYaAEYYjvk7ZQIAiiFmaLXGFJF
iCFQ7gd99BZeP+l3NmHmOPl5Zy7b1cF7pjRhayMyAwk7hY7pdzM0Yq7EmIGrgq0+nymQXHQvRnpj
m4ZLePmorUNY/JSDSEHxvuj9dCaZZw+f44hKt14mnf3a9M2hqsZ8QwGVrB3WdiqUa1APtD1j2m7s
2KtVV+7HWF7TlWCPkdIG1PSqW0V4l3WLKUAobCIIGj47R1i70I/jx4gZ4lSbIBDJ5FrVbMw7f7zJ
1PDTeXwwvgpemakzHlXBdTRmsNpynqdM9YNR18OW2dm1qYBX5VbKvqWNnxv1kwK9hQNIRTDA4SRp
fYEdVuyEyfhba/1tYrt80jbt9Lojrp7a+Ilacth0jV4tc9F9ecktbGmye9HawrOhlbwFEj3em3Mw
n+w1KvN8It88e+tUEK8Z3xe7WqNBUEPS3/iTAZIIlISPRmNt2vzhEbrGXebfDUnQ7vyONz1g/2WG
VGmEIvKPrjdW7AXE7hrWwo98nbEB55Iw2dnH2o8Ii2nVDsf5CDJTVxzhfX4zwqZM7hgPNDbYUy88
QYH7bApzWJqcfrMzXy2GEalcHHv10p7xpyHuGsYUgIXwhthdN8B0LDaWDb9pygh9dAVASRqyzHBM
8RwmGWJ+mKRo1qDdFmRp+byWi5JsVQqiqOSgxkMrHXR02qaIuvBuJFxtavwPiCw2iVnR+6i0jfA1
bdkb1GWGdaSfEF/FJVauIP7SZuVrNcT0tYfpJWhGQDr2ztC+vQBTs5lYECoNHXh+qt9NIgTkjQk0
jNXjaPj404Jr6VN9Vxqd10wBz9Oyz6wxoFA3FMY0HuuN5j/FcwXtpEWISwrOtK1KeiGkAE2c0ste
gHpMDOMmwlu6Lpi+Sv3dIayHFC1PrWX70GXNGTF9vgzoVLpB/WpAE2KGBvPZEhvwFE+VHsLu7VI6
46Fe0KTBxTthfF5AyA+RTzHuSL14B7sBjl1j3Lup/YQLvbGxrRG1nm+6otFXZQo3zTcigJVyZ1gI
LiE5PUeBeg+jpmVqXH2l0wtZnD0ytfhTT2Jm9+bZb+Kzwn1wVSbC2PRXgbHRXRW8z0A6cLb0XxHj
pRUFuRuaP2WOnlp3X9PeOaHLfFZ5cG2b3K0w+qOlo78Tk52uFZIWUXfXIfoQWlPjNouhbyVTGe/G
D1dtIYI8ZqV8M2TJXEiMt3aqrXqJZ9Clk4hJgmu3zSCsIfHaKCUN1hbeEMcEySwSdVz6rviQFm2N
EAabxR5wMVZrOC5LwR6R4K/c8/D7dKR91Ju2cMI71Chi3UOZhMbpnd0BT3wpuRBodBzy/KWPCBE2
Ahz1XUs7ouuK59oBveWIEbsu2UxR1k8rt9VpyAxMxFDZrzstf3JT845IPprTz8pl6tskGVZKBBGJ
+VVp2VeRmJ9dY9HlaFG56w78Ta/AMSMp14oww9iLkMbPmWrFY/RioFIYCnSd/Vg96GlzaroRUuV4
XUsanR0NK7PnDccgzjusd7qY6VGaS19Tr2+YW8H1c8GHexH71mgAtcaiUJBa4NZg+lLaowL4fGrs
W6bqXudhHsqrU5HR2LK8fdO4AJnqNUjz2xjr98rW811sQDeKQiFWsg/Rf/j9QTBZj9zSXjWsumtp
pTPBSBGcChFsFvdB+nHKYUbnfPoNA75QDQSxWkwGejRKnrtl6v1oG7ArRGET5WFunak/ZnF5Lgd9
AwUYIXqMPGRs8tfE4TDTqpdAr9ID0XXgQJ26uUcD/Fg4+dM4CXB/bfcYt9NnNbjPZoWuhtZwAVzY
jYbj5OO9p+FqdEhZDdc9VjUymopkc5pr3soFQZ2FKFQSd9sTCUIbcpu8MrV/C6L80a3l9eA6i1Tv
Ebjmu87OX0FzA7sgScaU1AaWuo4nREQjPjfiEpxVVpu3idaurJbzE6qIkxMmiZBP5cz6EvJuyEEa
l5ybb6MY3qKOmaCXIwkFu7AQCRPfIvvsveRsNcOraqbvlCGtiqztpJK9tItH5qtM5PTqvsZVSro5
0/HM4IsVP9gTgpRqStQ6Myy5KjC8gnh+7/xuH0lsOXQ316VfIP0Q3ndnd9NKsMIupEDCUNozmAG5
hWb3i6bUgcXMHiFRYjHX8b4gjFhjioL0Fexfiy6dG2T+vhoY02NSi5baaFeQz1ibNfOqySX75RBB
u+2Zu1lHTSoTaB0vuxLOp15gPNL7F8mb2uv1c0KI3QJU+BOhaFdc+R6SNoQvLD0++uhkEN9SOeZW
pP1uqMINVGlayB0fCxcJpBIJlqtFz5jwLR4ZDEqvPiX+rF4Q3VoHBLAaguusqh5yaaFmMKGTJpy9
vR9+5/lwqLLeWZZD+4wq5NoMxK30iYyR/V0tojenQEwgA9pQaZ+/egEQkgmz57IjQG1h2fSGJ46N
jGQusDyUDa0BMANKlm/p15ySW1uO0z7AmVwVJ7wBqG0wA+GZ4XSRz66gLTflPmj2qLrJUxokuHz4
NAmWg4QTPVZu/l3PxpVC5D3Sa3mG+5/v2pipCoIeD9cCHgN052WkrpBugZeX4Rs2GCIPpblxi2bj
depotcFRVNALwUC4Wp7g+WK0bmnoCrBQFxnqVD/yNGh8Dk1+iw/Z42P0PBwEBSqrlTShUHd42Omz
MFktHtBT1xxziJnQUC+crk3uhSJFxxWPLHBUknfBlz5IeW2MYtmJytn5oXjUZs6rEcg3NL+LEaoK
dln51pJBFCmfqUYCMiVAMpfTpGmZiuRVBVlV1zh5KMIaNIFNxPiMWR+C1CIjjlH5e3/Knz2K+poV
HGomOnBq4xH+eFopFsPk2saPpaL+ZghSDpcmuQdo4606ybkWhhljwobc7urH6xLa4wbj8sw6h51/
QnDyYQyoUibyX0YDk1CY+BvGvUcZNVcuxWJEk00F0YkSZJG2ztFMsidq7Sffhf/rRAb6aHP4pCvF
sMVXw8kPWGrccQUk5D2qwbV57p0WpbTH3QbpdsPZ0YMio3frqIJpk5sTcuxTg7k5AeRR8qM2gS2u
nMpoF8zdiRQb+rNT9WvDhLUxFhprq8c+2JW32FAZ9hKTYtEbZ+b6QUus3DJmu2kaEqaGKVZbdLlW
x3zbIKwVBdEHO+Vm6WQNsleDib/HQaP9mKH5nlSAmV2mg0ksrmr7RNyNvQxixMR5QSE6wRNddZm/
DDDlpJNzbGXwWGjym9GOFdjXCbRDJO+rEaf0AqvRWsAoS5VtIyJpXoc2Pchyup8smjOqfmtsDbVq
gGhMr+JzbSMZHerw7M84w0aPqDsx5aOVxQDuo+UAvRUiTmG8QnSLOy6S0nlPJUwl1Y9LO3LNjW2N
j6aOeSnlDIz5hDM7iWbJ2TfoKCgcwluwR4wNFyXI8DYNB+Y+59zjLC2KvgExyOdk9/YpGgpwTAj7
2CSZlGPdscucZw3GgI2NDLmqejG7K83YuPrAGMDRHuzK3iib7RgXqQpjoI8PdHzyZ+9uH67rLOPC
pllXVty9kpfzYbrkPYemetAhfIzCSJcEXubLpKUidAKO/kobwbG1GB7yOKOgIrkhQdJXZdaPxbiC
pCX5zVD7ct2Eme+Yy9HU7xLU9Yu48VZZwOyeHCN8bo757vj+d8J8CatgtbfMfqdGk+g807hvnADp
lBEgKrawzmVEsfOAdZI4gngEezcQwGI75rg0EEV6BhDnCD3v0giQ8CDueEkNUjhCcaUhUGwqRH/d
jGfLy2OsuwdFwttUUT/3gIVp5pMF4Oaz5S9dQW4iwrlyX2r7a0SSVBdTumJghU+sk3de2b96Xf+Z
FGI3MdR2TeMNfaezqq2eWJGpISWlxdY3QcHsOHhq+0Fl3p1kGLoY0+KocCxpzCgXVRq8pg76E/RP
j6G4l7bOIJStO+lz8P500L8MlQDZ2Ne2weQzi8TanQaMGrp3U7PrUIAlIJPqt4Hdn02lnfVAlpso
Hu9xuKkVaIO7IpyTZNNwz1brxQ/ufXrtiEwKbwEtGsOCSCmwKTBdYo5XqVmtxt45IBtbkJi7hSKP
fgjXc35ucIAe9DSEstgtIe5ZawBe7MQUgjf8BuVaM8kJ8w9dhOnS6PD5RQmEJcLxzNJb943+ouX5
wW+luQ2HcVuRMUJKKKaXxpNIqsRn3HSr0bH21Bd4wikweuLhqCrZffU3eranknb22qw8IQQUhYxy
eRlQOzkZiqEVvJSNhQbPT79Ip3mJRbweSS3F1yJJAAlMRFfjc2Un+To0tzkYkkWpyhlUFkFJm/Pb
5Es255OHTDsJOeG/FrgtWpigx+1oYOH0dtwtncVXbnYeBlZvp0LQWveUHMoVy8AHlckQoEQkFBzs
6qsOvWiRxfVJRPHGypwE0+twVZNUAwhiF87IfocmOM2Qz6Qfzxkqto1WBcGi4YxfB5rH3jDgVOr7
7lSSIwcobByTCK0nkO8wixiFVnDDmnBt56pepJjswF7RC0mSryrMr3UPTRNbMIdtvVMvpqTbxUMl
Fj51Nqlp5ldvYerIzwaz6y3CtzcPNYsHQ305BsU+s+ovALXOxqvyrzTH6tvDDG3M+DRFCFUbviy7
eX6vTzdtHOy824HVlFPxhFP5PTHDjemoH5AspzDA50XO7dHw2nWhvKfAGK7GVkPJ0bCLr6z2RrU2
ujKmfx7TKyj8W21KmLrX43Xu6GKdJ9DqEgSMBAqAkq77J85R1CBGjcilt911G41bHgdtSkarLI33
Rq6f8aBqq4Tp35MNmBl9cXgn4q9geG586xn9zKNXQFwmn3bpoLNYdiHUUkQdKJLQUnrsFih4OTfR
7FbNtmndjfWquyb+D+tpKCTo1qS9r/jwaApad1pOCImwrRcF98MgDW0Fgw2JJNln/8PeeSxHjqxZ
+lXGej2oBhwOtehNKISkTjKTGxgltHIoB56+v8grrKamrcW+N/dWZZFMRgQA/8U53zljIXiKF3dv
XXVvMk6ginXA8hGM+PSwmBTxdwGRZw6H63EUd0ES3wPVi7ZRjJivtc86Ge8LSafmgsJeZRP5f9L8
mahOrGZR3zjF9KTRKezmJL3LvPFsB+jIfHaykjXshibwPGHz1rP9aL0hpX7zcC53Jhdm7jx7ifso
3GqDP/+SBEuY91hQQHB2irslxjrt631nmz+H3nk3PCQhvK4DpqodblyGMRnnPzHzNvy28dAON3nr
XjoeAAG817XqrV/RtXn1jfgMn3rVWvU5F4QnGGP30bT6qhUg6apFy5Ag15oA6pgmBKky4mqhihmg
p+8XEzeVwwYZ2OV7Jcf7JiFEx89IJlQD3G95QmRBjCs0V0IiYZKyseQXI0ZFltkXBYDFUkb0K5nV
H0mZ7DMnPyq8xWbufCa+Yk4FQHQjC2C0Og3F3Nzkbq7Xqi0ODSDPZTAJtaudt9zqjkqwiQ2cdJvl
+G+z3n5Poupepc6WX+E0JLceNIRumc4VpMpV7iLdSMFfTPZDBIhYRNH3UhlP4upZw7HzZOSvIxoH
ZxFrIzYbai6BtrMkvbMnv2DoDyJIHyHixIe6yj/76PpmJ8XrbI0veYVVBVieWHU1rzmdbuZ8upDm
8IiF4o0S4s28ypy9etw5zfwKvW5a+SYHuVEG+Tq5Eh4X4SFvHn5PKnWoeWRuoA5S8qfiiGqdaULy
Csw1ve5Uz2BhT6igH0p/kivPNH4tMRmqbXBMguoieIQDRQn7miC3chKoanqYeunPtFBy/d06zYdj
F+9R05B9JWDmGxAFvZKHi4s7JsL84banpZq2EbZXl4lekVvNyS7KR8SQq8pDQ1KhfpknLEyJFb1k
GapYZ4D8skzeKV2kzZoaMb1Rx6HbVtPaXBNWla08YJTkt3kneNJvrmxfkY7fjmXkb1OuU+6QF9wO
3tYgBamqL+ngx6FQ2dqbIO7CuIXdt9wYUXWsCoITWsfeOgOkH448Y+sUa19wd6GiBH82ojC/6qm1
j8Xu+qIaO3jQHsMbME105VR0XMXVxS6eIcgQKVXfqaT/mYxoX6+X4DK3YlVRHpHPxIXCLP8Gu1/I
RPwnOQ03TG5voy4y6RIEePHW2joZWHRZPvaJ+FVqV9LoJZS1UxP6wbJNZM/BWKWPqBc4h02GMgyP
mz3d2GM/lz+bPvug+32a/L4/ePhB7GqJNhAEfjrNWTXRL8qD4ZAklCgRg/qz4ctriCsqnNnJQTEJ
GH2SsV4225QMbXwuCUquvYa4btt80SWz3WXwdgpc/galxURPjxAHQw2TcVnk+0pdqtpgQcAPgGEF
GBV01TyMTzIF3awX46ahK4ernTPE9GNguhNNI7lY9twZ6yZDdN/MTjh3pXU0CrTM7dLGbCI8GjU/
McMyssJ5DtqDY/jI8WfY2TjAygdj7tDUQOYIf//r3/4sKvcZ9yXrm41H6ipa4EZwVvUObXxZh0Xi
b+JK/yRE4MLiZ9i5Hp4q2POkNpY5jgPv1WWObGGgXnn2YOx5PbvFolAdZMSkD6Ivrc3zUqguHKnQ
1cQZNioGkGn/2Oj6behBQKUupw/o1oO0xiD0om/PIy9oLlgNtcyNl46gxgzHJtLX4pcxzADBbUp7
d7K+cANz01Bhl1H0bmcSbI7LCB1wGiHYRNCYSLCUy2PJb484R67DcwPRpr/3Iu8jCQTmlysAl4dw
NEQHe0nPpmRi1QfiBRLogBQBj/Clvf516XUDY7sWkW7J6xT4z76EiOFXe4n/Zj3O2Xkx3YeyuW0y
MAwoax6rGIc7RqaDaiQjTe8WD+NKef6n0o7HYQjJyynuCetiJG+UjA21IlwznnBB2NwRQQXb2OyP
w4juES6rXtUzkjWEbtzW9qEa5VdgOnRv8FPQibd5wiTUjYaV5TUdV5btrcSM8Q6E1K3Kxp+67CiH
dIat0S6/p3TpLn1OuhrjbQiyDXOwgAN2BsKCq2obwPGHAX0J4m9UUNnJVFcvAg1nk/oVj8fssZye
IxtbyujTo4FKhWuF9Vv3JAnoGmVGkNE7e8jyYMiEWWpaLzlpVn7eA6nLGbFAg3JCKz3JgemLO8ob
euwn1yxfOsCjW0NhMBgtEBSxASvMF2F6lcJlKDL5ECH8euZeMjlkSIVOk7Enxl8A8oLPmAyf9rgY
0EKdPA9RBvFd4mSzC9sR3/62YEgsJ0aV0chyZYz5ru7KeOsBWNaGDWGpKuB6uq61jZbxySpqClW7
xVkM6WcFcxvyxWeetXcqqKZ9MV/dRQWeESEPfdkTcByzmOoWhk+el78NDPk4bWoo5S0Ts4Jwwvg3
QbYWvxwX/yvTyjjkq9WdWaJZmgTytuvqKXptmbBgXCJzMiEalJnl2sRQGUOjHChG7iMwL0DmGHYO
phGE481oXBE05dBsg8pR1PysPdxx8g9Dy8QvXQZCzcCo7UjPzGFwqA3iOeB3Kh/u25IlUOd0fDRT
fWIuf4kduAoDcxtdIEeeGGtSSzWHbMRCQzcVJi1xFCxfzUvP2h1HKQ8xT3h4bNJLJc3boJF2KM2h
3Y1zfVjaDINGXpGoBIWV2D601LHsThPz9tzH0kBo4bNL2CFT9B9szfj8qwXYHBPZKO2yY1EzVqdv
LTG+uidlj7vKtNV6aqv03HvsT1visIANaOOkuIphgAEL7JF70kD8DIJqWznX+pMchtMCKTfnSVqk
9XPlLvYez1nGI6yej7K77oSUCbDaKvFtebmiri2cFXmw41YmXBbGJAUUaAaB3Gi0Wa5Doim2MbKW
orUv15WAEuFMDb5ZbtGu8a+35G2h+SvymVvYLpSzllLaqOjaM/7al97lvY2s3oWyl6Oh4bbflPpZ
ubxiErDJvskxmOnY5bHGSsb1xxei8Syk4OXZZyh5iut7kxEKLdk15AGhcJJ3UB5BImwj/m6rmXd2
yyOUeClirNn1bF0fJXgWj3tJ474yjdLYikFWIctiO3GqXYAMMyGaqxvaN9OV/UMpou2YzS/gGAD3
eyPUhKxGT4m1oppZES0ABMg254uMb1mSQeM48Xtju8TA+qTJsUNlcBiIQAGwYGzuNp8CSv8ad8Ld
eHXq+pH/XCSjv8enNG7jtgHZjgZ1I9p2P1QnVXElOxGuKW4kyCzNRc7EZ9a6EgdP4OykrHC45mRj
ferYeTPF96gJ/63a+6DJto7T3i2dax5hLTOHjt7Q7vHdUoBIL54iyFIb3fDILKh4XGMabyZ2zARV
bogn23aJ8StQkqB2SwFiT3MkBdLwtsXifyS5ZKfD2muNMpZaY6EWmalY6WtDUfOsLPWcbzi2CWmK
5qOLFWeV0vrIaqCYjWu9MxoiKJr0sTcKc6f8OyENCkNzfh41gKrOZCqs1Y9+ZCPiTvju4opErSkA
r6OLhd8+viRd/6twWZHZ32JM73y6fZpgTsVx1C9S0A4M+NVW5CdRs+9V7SS3cY0robZZG1CrTB16
3nr8BTwCTXd0yYd8XMnhc/IZ6DcZI/gxNp56hgI12farWFQuww/7xxjRHmbk927RgrwZtO4q8WbI
Yak8lFl2b0jI2b4D3YZg3poID+bX1kjPBzWO4X9TfZn29N6PJhWLO+0tnj1hXtWwPot3HOVEWjiY
Swyfzlh46oFXRAQDWX+MX5wiTGwwnsRt5Ea2L03YQiqy79ouyI41umR4+fCR8AKS5XviOqrWVovX
Jumn6abBmiXBbPsadFYyvM1zfcsJm1EFEz3R1ClM1AodSLObs7o74yxj6h9kzZ25NJ9ZhxakT7JH
YQbROmkZvSbwiPknBicY6IbbCsx3aXwwa59ejXjP9hUZuyFvxo4126KrD8+DD+pJWiPV3bRXZ05m
mUsYQ7W7JQKlu3WYvpVG4B1//xE+lY/RYfLQ5C6vtvOfABfofYlAfJUjgWBAlO98gzQgV43XdB+e
w1FjPWUDMa9par50TTJtLCG8dWzvfRfPmFyClzhNgMooZtp1V5KEEtHIlNNCLbRSum4Pre6eRq9Z
QoEBaTsCU9I5uas85HBYq6INuXlwEftYlHof76/FJo4Sjmesi8qezgs0tK264WYkcqSoeEOrBb9q
Y6mbPugBRacgKfl+BPBGz3qjnbJbFc0M+Rkz4ih8nwYLJqnHWj4brGfbbT3UHa9NW0VhojFYkwQZ
KO+2ZCO2wcKOnBjlfNQYu5EVq1UYHYEg01eGaStyR6zh9TFXJF2XJZl9aXQDlOwSu/QqtGXoYMnG
nIxriqKFHjpoSORM9RePXGBsnn9n2eq+HXLGMC4kjpn9p+RcioueTgBvZjTeZRGu8dQh4Levynhn
FODfWsv/9pwR72H/rAndwMFFueHNKGy7meezvXxK7e+VDZ01+/ZcLtClLD5aDUnD9HpqPwPVfzXH
p8lufqgcMQUBCqnonnTeEVaIwgef5had+Q8rh2vgBfJDkvVOIW6BlguETfiPdxZxsyrYv2zH2D0E
SH6OTaZ/WAsWvrgx2LbXvAGe/IQbEA6JscYpUsC59+GZZ8UThAj2ph5OfmTkaPDm29Fme+DI6Fdy
hwKFp8o6msiGEf3GGNUF8FgRIssg7Ti6bToWxB6ziNzSSHU8fiY2qJeycr7Uoi8SvAFV6iaJElIt
+QquTgNBULcjoYOr+1qdsUe5dbMES3feYdgc7X3r9AcLYtJQ6kdjXqzLgBZINA7HQLqHS+FQvNtf
IrfBGcOKMOp+Yc6VcxjwvpHYWLaInpSfnHp2aczc3oTs+zP6T572pAMYfR9sOjjKgUy4WlIiC+Hy
xTzraxV20jq4I/EyOYDkbWE1r4DnsdZp7ErC+Iqd4S2X+Xt/TcthOhFOLZ+LTKc1Pqh85y4duFqG
kBmxhYaRsUGz8fOJGiSIxMXGhIGNrcPbPKJZRvjEE/aY9eQk2M2D967wS25i5gWMaRn6d4GJ75C2
yom/dKcfOuF9NUX/4s/dI1sIKKQZMSqG17N3xl3WRrQD0rqqd9ijGniuXQneyEwCfzWUS0vLT5AB
siP71LTWuxUR2tdW6MSu26yqjxG+FD6wsKo5jNo9jeo4kyPlcQdVqPdKHtyRa/y0h/RbCZzYsKx1
WANqniLc8+qr8rqXoImZRlf1bSt3VsTJyTMdRn2wL+V40QAl8M5OLE+2g58iqTNls4spVNvGK7bO
1ebCw+fTE18sNEm9X4KLRpK2IWz6oyjje8zCCam8yVE7y29D+YVESo/CvTy7gALzqi3DfnbMLbI5
wrgY/AyVG1qTjs9d37S7uGsf8IFtTYfw0CaXR0VTGvetgVEe9EAZtOSkxhjJsq8E4hqmhf5AvDyv
G5yidJniUN7ShLnx1pgnLBBJcGKysdYdEHzfSa/Bp9VT0qg7eyDTHKgDv0a6mfDRbnym5WvFzM8F
mLtqWZev0xmGnmfn58xt72NYtwQYNWysNEsMePUMq4qw7Q0AJc1tv5gW1OZxh2sCvFpOUdZ0RCyA
+hiYCZMgw6enq62fLJcUfvU6Stpqazb9MfazQxSbCNVRHFkAGLfwa15SmsVC43cZSWBi+Q4HjqIf
AMRnzEKvzQArBLGRkvsk3ty+vYX1vy8Jw9z2FvVu0eMOoa421lVRw9qe7vqYfA15im2emjqdPNZh
3wEah1o6ECvH4Mub+zeGX7L1n9mghLqK2ZXkJ5umNIkpIwimvvUyfZtMSKqnAbWHdWjiotxZjAfc
0r3TAjMc4ykVNq15hCsD2kyJl07Du2kZmDolmJV+zNZB5d5Ui/0Y2dmD5Jmy8z3CIhRZcw0p7pzk
0s/WQ82CzAWZlGVMI7HAZVgkRKuJbrwa4jI/pthp0MV08IzNvjykNajq0dp5hGKwQiH0rdJIAIzi
LLX6jLLxM+/YVWTLymofinYYuGlmrDD1T3T3n6l2voax3kaQzm2zaELT0OzLZkCGLV27m7wzkmVh
j4GM4Zlxa9fLU+J4z5mn96awD5gy243Ri3M6GVe8LBqdgQPR6fDanr/RUm9bs+HA6NR6DOTOaTlh
zekdyfpdkb9L+wo4yA8Mde+xhAk+v/pliYKNAn2A1cn6EdQKNVLwKxmQtrPpPBtgElYI7QaEs/rs
lP4jXisG3KX/w1TjeYjq2/9NPaj6tJ//i9QDwUnt/X6r/pYksHnr3/4ecXDzVn7927/cfE3/5/il
uq/5z9EHf/+2v0cfePYfAQw8jn9p207AxOWf0Qee84fDxlpCEr1qSPkPFcrB5N/+RVp/MMlClCec
QHge+pl/Bh/Y/h8BP41VBC5Jsgqs/1HwAb5lftSfgw8kMyrTc3wyoH3+I6HC/PePt4e0iglKsP6v
aFXFZNFR+06zeEgYty09YX5xoJN1phTTsDjFZacwdrclawPlRhsjLQHuYGDGGN0+xQHb4xjNJYcl
dvVuQuI89WyMVcGUCRLFOivqbNfhj135g/sqSx2dAAfcKDRTO2tebG5992CZIMyJx2tC+yfyGjwv
XU3XU15pVeWQbhCKljs5sJS3BWl8QWrPj+1bZGXvyq+z+45N21Z23g0U5ulcq/xZ1G1NXRmAP+9G
2HnYrtcFu5ldMhHpR1gacLO+v/HH4gkS82V2xi5UOkYhdoUZmuZzgPGSbj6gwdDzd8r9P3J4txDk
RaOxLhsSAhfw8naIQOXq8pblcPRE1OiHMWWvrR3UnMFQpREb0hn09aEvUAmwGV2GOT9iM7mursAh
X1RJhybs7JKRrb3pTNVt/A7yca6BNs11bBxQnD8BFvJ2rSTozbGhLsl22QRxVoYqxh08qHIPYI3n
fRWKiZ/cuKRExiVT8DllnAso4zga8c+4Ib2sU8GTctknJd4TUsh5BczxXCZddMRnAmQ0Dd1G7cpB
ApdJrWBNfgXZUGP05FheR9mDKxLQPtpJeIWGYkuazBYPt4A/5k3Eci6ReDJK2LSdeIUxCCiYdneY
s30/Sf6hxd3f9UCGfeIR8fyykNElyHJ+OFvkU2G7v3rEBKFtr+uprx9qExqpUY42o9mxp5RGEFSa
9FzX75hcz9hmEXWSn0ElDzL+DK8ARnGnu+v7mYc0b4cKoKh3mgirUQIrUM885flQksPc83vadu2j
jpP7ZVieq4RYdgeIBHxnuirUto89i8EpjS4karpnRqjnabLqHUlME7IBMuhtJufgFqejyPXWoNLg
POLtHcsfwtPkv7LBxUdv03UeZxR5SCWtHjcgt0bDRZda9hnZV7q1o32O3nszOMc6WZ6F5lLD9Rly
Desd6UwYDjnwFsg9ZdYTdtQe7ATNjw58GthyQahN3pFFGiec6o2oO/Se4APcyTZu4df/rJbbWvps
pK5xel4PodfBwuewkp80c9s8wHzRovwkSHh6dxGgZNb4OBgvjoUChQ91OUpongCyESOozD/rnjcp
X5Kf0HzROE2wkdRMmwNvPNuWZKQlaDqekfLtvLhzQ2qPCt0iHwF7Mgc9rnq8OpPP/hW8YkIUs6JM
3RPyvi5RPYQ0bvf1b8mGiNj2oghfeWUPNqPIIS3RGyoQWGGE/jaAXGSlzJrrqLbDoHXXU8PFQzg5
Q5i1IcB7qLI5GwS3JGPir8FbBcDsMXL20MQa9rz2UmyQM71avXPP8B+4uyoer6MkzBcWrfvdjJAL
fEbVPfoM2r2ZlDfLG5nwDTNFFh/pxuyGL7fm4M58AlEmhy+jynV2BLoEYYTYYNHTUxEXbGU1VoKo
SDogX+BMdWcjJxirsJENCccgIzW46PVYFu/pmLjkdGSfdYxXg43FU47rbhU5uDYWk483UxNt6VIw
6EOFBWKRrAnS6EYD0bv8xhCR7qKJz5nFHHgtAIUeDaqTBsV57omGaDxmPL43PpLuAu3fvnpqFQvN
ovafybTlEvWt5Z6x8TQZX7mZX9FI/sYyxoNdMjlJOkx7JInFbf3lQ31C2OqchGlQ6abvhr5Gvyeo
T5EBH1y8QOQ45++qM9jOxrtpTFmceqxYzR6Ji9NwAymR39Y90A2ZRNynuqw3zgCyK9WnQpEK716/
SMc+ZWxV7cn6wt3RFkGYO2RgVcwrnQn6WLYfAZm/Clt0SKQHG9cGNvEiLp98BHY7rNpnsnyIw6u3
xqGKgp5nnPRZDLXDJbeCGxK9Y4QvuDZl3US7ofIQaKVo+iA5d1Bw4q/MYJ05XB+q6WecjBdq5HEN
zQhailVvcdz028oo583kpoCktAz7kSowjwceWwZz6qqOwWozqHYrh8j61P9OPUOcXVLkwqVyf3XN
VadndWJHZ4Wnyo7MG522oS3LbqtK5D+zW1jnKF3gDdtjsStF396JGVpfVRh73E33jBSaW2800nNF
15R0IDBWiHc2weLd68EcDwTtGGc/xnFvqfxedbibM04VozYYLl1zGcZ+vgmgop+c6yKb/fCnNuxj
bIjoMjMhCumtvxeROeeo5EWQHUdOd9p2l7aDPbrkPJpoj0JiznCLpAjeW384dTXI7DiYd/niXC+D
fZkQE6qZNpYjm0J5PbcGnwF41t0QaNaTfsPXoQuAlH00DMYZSe3eEFdCQKY2WRAn75z2zG+uPw6r
wKNWb6N5paTlTIHRmoLChSeyG5Smm6vTByKt82M8XAYWcyGlGS8Y9FnXKoYNPWz92CQJ+ffNuDAC
GZtebBQaRV0neuP4dDU5aGQ56nyVwetxtfWrEGRKu0Vww1gQoZR6Fp3hracAtC98f8Y5PGog1Btc
xTmyHX0zVOayt9zow5doS6oZ47mNBBslDxMWS3q4fh2Cxb2MveKYPvSQnF0brYn2QukWxPxMONBk
4Lwtwn/iGELd27MUm0FBbYaBDFNfViBg8nHc5C3qAiQJYotJ6puDWVpoyLJhxtzvDjdlZu3nDstk
2vdiZZXql233XBg8bfOoOXcWDDDpQ6xfZusdewainECcwfH8PspsPK9HkcJvbCiQnAnZkuY096yC
wG5ThJXtRkdg2/WK5NdNNMO591Njl2a/Ouj2IKG1Ra52QiZWd2OD+thNASJpyZtLph/ThgWZ54bE
3JfGGLPVZCC/TH3HOWj/Vi29utSWg+hIHE2Qph0POWoTGDY8GLbslYdt0Rzo51ypjE1CZBRnIQBT
N2aMiYv5TDQ4H+gwwWqClriVfjAdOBRJr6nT+lZ1LIqLZQ4eZr//8Bf56GJnvLOcbKe6zH8oq8e6
n2l9RdqdciudThMpwMHgnGvOZoif2QNNLnnpKMr3RELYYdzvUjNDJJZihmtky1ImX3iixuysEAAJ
N5qelG8jz2/tzwws0GNen2fdmY+DPmZdPD79/h/2Wj9mPWc3E3L2J6mZdnPgjnssTWyVTIEjconM
sFFsh5DEbhyXn9TLpro3DA56Vi6b2nXwNdkpb0Rb2dA30BrMNNwH6URPHIn1Df5MpCAwPLaJoz3o
AwJsksQd5xMygsK09w52JJxL3y6/XA14BUcTETzDROwgOrjgGtltOrPzhB4QabPV3f/tj3CMcpGb
1WlmKeEkvXyCDUxN1tYjsH2QBd3UkqltGPPWJlAQYkTPoNTg9rWKCOAOIGDqcPnBJhEVC9B0V/SQ
IdqPrgmcjYBLfKkIjGSs6qY3QQkTHbPK6C3nvDumC+JYF+fSejLzzRA7eCVaLLXmwSejCTHj4q/O
rZ/4Dxb2jpV0xx+gyD2EDgqDSmPttJD3oHlu8UNEsDONY0M0xLqKrXjfOe6MFqh/sol4Dtque4ZX
561VfnCJTYVgiwh2IasN2lP6XMSz2ksxkU5ptMmeIw6byFSwl6qtl8lEGJ5MbQhDF3DcUP90c9aF
hs1RkowCy2WoFjI4YgaK2dCGdcDYqQ01p9bBCqof7Jd1yASMtwB/3AD9B0HPyqJcQPUiEMhV9n0V
D7uSYT0qktHcsB1HDYXaV/rjNgNat0tScqgyqZkMjt5TqasCl4giUKBHiegwXFdpMB9bcaWAIhsv
JZ6z0ia4vHDlaeC+6St8HDFm3B1jSKgvQWsBUFiW7EpmokCsB319sMKfSFn0ateH/wjBJIOTAfZq
/MxeEZOW99Qi8NK4mOFFguF+cpHjnjzPyTb9tUIZ4U0r4T0RUEvwxlKFTuK8U5z3W9YrMCH0cMyD
6b3LG/uex81JtWTS5WKy1y5MkFVwVRbRTWmLMKnCFvZ+NES/LqH6BF4O2Whiz+dyC7htjvVMhMKZ
Dz61CYRmh+bY9r8cl3vDpJssOy1gvzV73/B3RjlhSzXLvRbcugzV08SGnfIzduTFJk0tHF2YpTB2
DhZe3Y2iits4VfYIv/un3/CJlHmOlAKFtO3HchWN8QWeNOXiWDxG9Xg2VPQKcNvfpLp7HKsIx8Hc
f8acu6jRfBDwkJJGT/z0WxpUQBcwR3QDhRao8D4dvVcM2HSxWgwH3AfL1pHxnWv0aNAKoG4+o8N1
6l4JuIWPE5hCglcXMxIV2XBOl3ETT4Z36IB/xbH90FKbcAwiBCW5AIB5+t3E9U50C2SaFNtSW9Sb
Jvn0vMkJe0ws6KOE3meuHPcevzEONI7u6CqbKXtwj2tNAJGSCe1t7aHaDiacqkP0I49ZkxHkc8B+
DIIln4KT0owSGQtTURKFMi64kk272BDvaO2jEVQh7JIT2Xtndvv97VSTpyNsAJWJuIE+5+1zkpWJ
BDAOXUcAkznAeHFJmpHsa1lfeCV5Uu5tq2n6Aqt+ozz4yD3SYllFJgFAMk2sG1tVYP/dU5yzX6CE
U5tJYjkoQIqtY8filpfGs1M55NRxc5Ggy+OCaAFO/LLkmFMEBmRo6bLc4iHZFWID1g79fpPmoZWX
wxb5Jrs3r/cuixCXbknzs6PeXYSZJ5kM0Nr9Y5qRNFUJN7mpBARNqsP2EMAxob9eEJ1Mg94wWsLf
GlFS+62xx0PgsbW8MFu9INwHnR4zmk4T6xIZnr3xSAYbLIz5FWZnEs4BwMVD8MOSrHMpsL7Qc78v
hgZKl3CdCO7YTcL+mPM9FeshG1kwBuaT036Q7oDTaxngwOKicReH1VHDL2dWVVh3rgpH8tUgKq1w
6XEzLeYvUVnBEUh7jXbDFrs84SiPh6tNMpL2qZLdXczQed2q4hc0uWYGAGUAf8TVuBH+wzx07l6a
cJALxdC1STRalSRfkdZor0bEEateUmcvsTrqcdu0uNXmDrU1j3KqMMtkTBgnK6E26Tj1+L9p8Iou
CBfE0NQpGNzqzrrkbWHd33QzexVLPXNyfY8zLyHIg/sWixK+yOGqg2chEQ+MqCbmVBp1WlcHNowp
MGiGKR9LhWrek5TkC9nma6FfioQNPBLF0LKYoMEboGBYvqSoWMW56WtEAV4ZFZF9C1k3fc1c2eZg
J9k+enVG3C9+FSOhLK6qlw70qb3Ij5E+HAanQi2Hv9NM3qWFSFD4GjAyScw4PnWxtbt0t/SUhrR+
27qMSyDRt443PPaKmOsCMrhFKbTJZIeP23LuFs3aOGMJzbI9e0aMx9tLaYDbD+KQk8NtrL3XxTPV
r/wW/RF2JKJwNgVewt1ifLD6r8IufrVsfgB+EWLyWN1YE0ykwF7uPJKcN6ONCnGke3WFS3MQZ8vO
byvaEsZZW3SU20ojnqKjZNm8UDTZ6CknbRjbuMjel4SWGW5ETDGTnSq3D66B1KRykfC0ypvoaXYw
UM8pcRHXLi5rsXMb9k3EYRYChxw2mHoKyfv8u5Xwu4ifSsWYtD96BctA116wnWJ9TJb7STC2MWpk
Mx3iSYyWK9yl0AeytlpTTShgBaSCX+t+YCxcRS25Tj28XBTkDPipCq8zNHNR9qpkVFN6VbOvzYJl
F0f/tmsnVoOlOx66Xr6DtKK9n8yjTOiRK8Fu3S8PXvFoWM5PhfIHJD4tMTEKzMIErmwq8XmEjavN
GPFD6T4Gfc7+dxoJUEe6u49l+zQTHn8asvIumrFjYTKEGdCh+yaw7La40sDHesaUEcUfUzEkx6gr
HnFvFieBqqR3p/MwJuJMtO2wRsNvbZmSLKtKM3QJYPg+lHb6MrQjr5JWo+iaU5dq/4R8jATyup12
gzUco4gwuAQwB4IP/ZguBF5zjUBKr4BSAIb2SbD43w3Gf3OD4ZJ0/K//yEL+DzcYvxiG/2V/cf2m
f+wvrD98xxK+x5PQC9zfa4q/Rzd7wR+ei3bclQQX83/iTxsM5w/TcnzHNF3Psn3XE//cYEiTVOeA
VYhlm/7fFiL/+PX+G9HN1l+Cm6XvuLb0HHYrrESQKPxlf2GNbsshFNeH2YyL25GIkIfo6lShf5/Y
rG8WK1pwFSG3iaNvTE/cF8Xkb/70pv0HAdLWX7co19/Ch1HL28R7YfmEWP95izJ2psHg1qoOVRG0
u8aJHsegvCzjbMGDRyzFtPGikIdy76zcGA1/7PTfRLYn8LGXbAU0Qq3+819JsKn6fxY7/ErSlCiL
TE+KwP7rYodoDOE1vlkdsJXQ0RdGvzGHxYIw6X2WfWbekcmzb8keYswev0uHtJPBcd2Nha2TuuUh
gpe7HYAzhLbjRPyAkgFssFCkmAIhM5OSsLFJevHqPt76DYEstaf2aCL2k7CioxHrH//5K2K19f+9
InZVXG0+F5Rvyb+8yS15Scz1VXUwg8VEUKwtJo212jZpRJPG9F5EKg27XIu91ciQMooon7Vb983Z
1xVRYp64rYT/EiEf2/4XvxuX+l/fbYcL3ZYuAVO+d73e/3wB9F3PLNb3ykMfTw8EE2wIAyoONNb/
ztiZ7TiOZFv2Vy76ndU0jkbg4j5oFjW4fA6PF8Ij0pPGeR6/vheVWZWVWd1VDQQIUSGXyynSaHbO
3mtP+xA7H4IgRuvJrD5sr2v91DaylTFUx9RR49oEz/SQaUS1cpf7D5/rX05MR3AR8qksx9P5opZj
+k/tvZg2R2nQ7zlYNNfanCQxnaEYPQcpYSI/t+hZJtV621nk8d4Ih7cyGwp0Jmhlib4WQHLUfzgx
7eVr+i2TfQmGt+kw2PpiDrY9SMueIZeP/E8faWoQ3IXB2B/MWAw7m9YNZLxsqxtSu3hpVD8vMkiy
Gx+rIY1fcuEseWUK94YT7bK6B9UclOM1JwBnVfRUuPoxtZDDhEfE2Pp7PTB964P6MpspWQ2Sapyd
WC8O5e+z03Mr7axdLuL6IsaH+F5QWkpLc2nMrKkoNsrR3PbB9KNYLD4o+wAZFcWZxiLZjmVztM3i
Qy31Msr2uAsooZkaBayh1nZFUU/XOt/IiWZhXBlbnUrlZnTLfuPea3JLdc7x6mgzwwZYDTlOvYki
3r//xg3ct/96gIXgea57nd7z0j3+5wPMmljSF2y7gzF0zAuy4mqGwanKyfFFT1gf4wrL0D3vdgwA
wubWfCKTIL/FKr9pZGesKBskKHu08OT19VcNQX+HSWjeTOhSFVxXKuoBmrE5OCl8HGUVR/somjyO
r0HNyRo2tOTKj6DF7KWkt05H0L0Fajh/MKxbIo0Xb1L9UTVL4GnN5v4o8cLQb53u1nsEHZhqcrA5
CPVw36TKu7I0KY5DQdxP5xQnt8mf+Bq7K1nt2ARbW7z0Vj49quCByNfulreZ2OvJLF5mZDRJU6sH
ZKS4RyYaFJw8My4VSkhFijIlQ+mn2/VaiDKkTNZUOxUW+bHM46Nlzcml9crkgjGA/KJ8M44ivBjM
23czGNQjHf+NTkV6x8VNDqNRJwc1NdbZIUw6PieiaM+O5NPjcMLEQ25RZoThYxa/T1rTHbi1YYoR
83TKyUW4wvgyQGNdEQDcSLnRNn0JOVoYuXceVEWSEEtjP9VHl/yKUhy5sVMP0TMSeqypOAnZMQ9U
UXPucCnH7Tz5mrJGvAslnYTOPNA9+sz7/hX9ufTv3xGm83pdKQzu7tC0O9PUP2zlCZ+CIqL3wbbP
MX1rM9OuYdnmW1dL3TN31aNXudGj28oTZXOTKPEkegy0PnqkyKlWBbEpZk29SNMq8UwDJWBkBmTh
jCjPDCc84wqcrpXMpyud+GFjUOtfdel0NtwYaS6T1EfPieIj1TfWRmX7PWrD/NyMgl42YYrYL+Au
JPZI3JEEtD9xl0dsl21lbxn8kjRG98OmmXSwaIO6gt4PdhjNFQAgwTArx6cYnqmP2C96GHWyYsAw
0KDraNzlkP2PYAjmW5HjbSciGlZUHB2rqfsc62q6ddQhb32bvcHPOwF0Mg/AqcwnS680xFEW8w32
TEt/oW7DQRaF9zAxqWUp5vl2Oh+7kNTX+wZeRHT0JB3B++7s5fK3/0hs/o4W58j2/pyKowE4Qznu
6anO5/uLTTi/dCRya+tl4DhI0gLYGjbhY71s0mwpACy5bPfdqWIwhT2K5rN2kAvwCgyBKlyDF25M
Cj/Af9XeMJIQ056inwfHZc0Ao8EIYaPHtg+db77qyyuU1LtDKlvQjUSLNKZzu29agwM6WdPP+15W
yxnOS7QZmTj6U4NHvI9U+nzfjH3wIWeg5YtQbNWw+MU9GaPNd1usfinSknmsypuX4oewR699DjHx
c4Odz+AAIHKb3puIdBfRQjM8m+BNRBG+lXnmHpBlTUTOxzjUnIbYPHCYK91rNBKlkg4ZqlFALK3K
D0m/LiKoI0qi13biJNZ78MKp/YYM3mN9nLlHYYEhgC3ubipj/JmSWXyrEde5xneZmf0NjT6t37fO
oRwD3oZcjfrggEzNIdAcgFagz6AoHROvfqJ4DWMw9rYaXjd6DinBT3a1bYbW3kaZfSbXnKwWt673
CUZgOl2ASSZZE4peDdM+zRKq+gOSa9i+AkZQ9CuZOtnOKwcE9C3L2HRgnKiJ6FiLPU0TVlZmvsnq
MXhUafa9NTu1sxh8Dxl8o7zuJAgp3LbEpBJo1Gd7Hb/cGinha9zCDWHoqm6OyimaDi8BNC1WvYuD
0VaBTy0s32DtQfQsQ6B5EW6/5WgSwKgd57xeCRs5HC0yQrnid7vr2psOsjKuSvqpy/gE4sd8mTiX
6+ab1LXykTvVNTNnMGuRh0lAjs+uM0R7EuJGJhH7OeVZpu6Y7M2RBIhh/G411ryzoubaGQNanIFB
wpFy0dTTSSipGFrxfFBSVgcBaxc+Q/4RpvOzg9vpHIUNRQRQBxgdWIHj49jqXqSheVkrgTrPUyI7
8f3dZEhLpw3dGwp8svzIbt1WU4JNRrkHBNs0DQXyUabC+zxYsMgycJhomNNuzmS1GSOi1jWVo6bS
xA+daHTmq922RHaMiLMrTnFvxryqVeeRcEpCmIYzhlZT5PMVGuQpL2LtfaZf72XWZjDITZIRvlUz
Kq/z0hxlQZbuXZxXO0tT/jxMO5X07xF5W2S+BC+6mazDRLefEwIuEXLrMMeF9hZ2odzAYADx0buI
VsL5JqvH2o7RXTbEQ7rlWPLrSTpBicGNtZ9PEmvaUU20AsZBpA86GVm+l6JhjeM10ndS4qvM9kuZ
MQOnBY7bo/DOapkHZNpubO3ad0LL9uemJxwLPH7xU5dFstHpYh3MrrxUKQAB3ftSg9lTEzC/Mamx
j4ldf0VxQdiD7phHjXxt0Zmub09zvc2dBX+egr9CbDo+keOB8Na1uB1LSvOzkbh7fXHy1Uvpp88d
65O+X/kRueqth27lm00No9Aq6ZSmeP0cYZpHq6Ms2AUkytYYmBvcZnDPkqNeOdeq37olkBzSR8G4
NQisEucmSHdFkLMpSwD8lUdxvXWpx7sxWdrSDerj/cNrbdg8lp13KVD5+3oFys6mzbZuF8eel8Fb
gp+/U95L31c1w0Af0S8HxsBsmdYNTdJqUeK1Cdkh/GWTVpMQG6uGWMiIoAk1ErhD9XdXMEetSEY+
eGb1kNZ9fRibXdNo5bHoy/7Qj1+1jbt8KECJz0H9azlLsuFCbuC4Utfozo8irrSdDIv6kBam6XNT
y7cWX97aE03EUhX1tEpI0GoahsIuGN+NHkQ/YU0JJuIswxNTaEcj5mxa3qMNgnyd56LacwYdzc4k
F3OOMfYY0GNMXJDhkNjbMWy594SeR/qYc87yCu99qZ0x46Qos2wadI275TQxNm27jmLnK7Wi+aba
rRER4WK0yJ2ImVul1iT9rkTjT9Mq3hM/BRCSDk7joejrBoqdldyGZV2dBkDq5HC91B0KxBBD0dgV
74RqlCR6eS9GhxoE9xxQPwSDfByT/D7SIqQj49du0n+tbWAYJHPETzWlXaTB5mffa9hKRVbuhIah
Vmn9AJKhxxhPw+cltbl0W5xciBbjq9O4zE3NLD5oaoQMuOx2XT+eubNwiGF+qZZ7VI8r97nLwJ9o
3ravBiABuRpOpWMTyDc5wYVpqrGhD5F9Eyq4ITHsv0y3OVJ7uODjh1NqQVeos9w5GXSpkE92QIp7
wx9Zxt2fiYbBOUmDYmE1m8k2Jr8GYfXy2vL+U115Qg5uoa1z1TrNo+FcdyHAeULE1gB7hpPjTiH9
ApZJVm2wqwW/eMKgQziU+i6ys+842bRTH0YhLi4e3TcumqvNoINpsEN89NCrLO3kxWCsjB6Z//K6
Bl3ciJx+P87er25r4DzWgbmQvoQO3DF+2+SE2q2qvgoo05Mw5LL8AtS5ije2XqQPRKF96EgZd5p+
FaNWPFrVbUwd56bBLhmKoHzSU8M+VFRw8LFM5dP9OfBhNe3UXu6b0tSYSmsYOycFXCVRtMNQ1dz3
kIZjCyHfATUg/xke7JyOPqcxxnAyGTF02ovptzYfwSuaj1NC3HKS1tSP56lb1VRbjpVJY2Z0xHjV
h/ZM6bx6xlZAS8x8cgWYgWJaMmPQq2NEENVZeskrJhAXAxxsN2ugOaWX4U4PlXiCR6w/KUcASeUD
Bi2i8mIgwC0ySMkWeDiMbrl8sInT7zmw3CjOkvF3jW2V/oqmPQjMK/4067o/zAVy0Pu+WyJHQTVU
bWThrGIWSCdtkthfs3RaNxTRfEsLn8xO1vvZpKRLl2XweyZ2qChm/74pUuyC/7SvJgxpkmSrrcFx
5pY5OV+RaCaaWwdK4fTvKvsxLbved7mITszLcZgS7gMk2dvwE/EJLlS9H5vqagQzhPfI/qbp+OBT
Fygj84YjCgg4jhF+9S7MzkaXfqsL5wd86vCkpfVB92KHd4vOPQpSvtjwUR9izGfRta5ZjrTGCzO8
Qyw65FV81ElADkgzgGKDmZ5b7gLSHjQ8+eP3CtTYmjboO10cCJA6Tpo4enFwfaxq4iOYo/XEWa3x
HRKBmXk/6TZ8LmE5g+xfEdR2637+yHQoSU4OnCbEiIK9pW/jYo9kjxWgDDlLwZsKAsxiq31kcvKu
ljtMag17JIaNblTIVQ+GiJEnH41a3ZLcCfZQK+lxNIs1kD5QMOBBTidiDq3piEaEtnTv643+WXRP
zPOh+lTEk88jsxpRu2KxxRprux8PPYHThH9p4pA6XFMVWIBIL+q1Lrsv3LaAJ+zkc0xm/OGuhCvq
tOCsV2PADF2GJNJTaqPxQAYpNSXfXYbL+yazgcQq6EOx90WgItGGXbOnW3YUsgVQZNmPDknWq7YG
sgJRCelxKVHE6KgDEfklJt61MjZoGWtPGng4sK29ixgr/QHviUn8Ut7J8Ekl8k03PLDbDsSNqiGd
15lm4lRrGtQFRk/wOwrBB8uhIhO/Bhzqcgjyzaxx39YEE4E2qT6TDzMusxvwD0JgCAbfLRXknDy+
Xxg4HhiGcJSYpGzBE7LRsbjVwcyKXwcbH2sQY38To2e/hY559Sq0rVHrUQF1BPgWnJ66p8xXYMff
anKQ/Ii2/NnygowMuyE+G1VzQj7gotlbZl95/T3Ki/Kdr+SCkfGtrohbiurqk1ZajMqimvfNgFMG
I1yAyCeBT8QYwqI9OSH7HVcS9TSEYFNdtdQjsNzA8pmk7q5ptbee4QewsTzhIZLbsuT2JQNCeQyB
mT+oA3VoU1AGs45Q7tqVUbFv3LJ8jCIqhmhOsg5rkeW4Lotyx9j3wAnLIsjOfVqS4Nm96qLVzzp2
OdqGLRrMvOIgGkA1KpDyJULmjZ3W0BpQSh49u/2eUzhaoR3wC2NUO8Y9xi9bfzBT4d4UBepcc244
pHpr0j9LfajW4HSsU5xC/wbCA58h0vdJLx/12bnMgRGt6UfZeylwcKY98YD0vQB4vQwUlQ8arqoN
VerqoaiiZxfHOgm48sy3RiMeEMQp0D0XmyMlZcK00U3PzslKuPqP7phUO9G7i8OS+wYKyFdvYcUx
UYDCGA6bpOHTp1b8KB3sdkVM1nE5vbmeOZCVCDNHn7qKQjUxQ3MU53Q9k0ehkSqZjyG5HDRuYYmh
DYBl2wACW6PJkSszrB76orkmGsB4tYQ6JBNz2kgPApZF1WFoKgNeM816ahMDES4oN2eg0AQN+aIr
uG9mbkGazvwqbVn6S+l6Xt8fNoLc9FVDZzxqy++yS4PVqL8URF5oyWABW26k8MssNXxVsqYsXWuT
Vj/Ai/6gPydBUi1W0d6wpX/fzwGsjSpSRycqC780iBrBZ0vc3LJ73wA3Bqj2//zve/7TH68e3CUi
cVDP0sj3Akxl1TsfboIZHuCw4WwxXeyyKU8OPcyMQ728gMqUPxcS7Tpsnhq646ZVbkW6LRuoCWI3
/aJYg5soTZmsnYO0i46phnfMeehKujVd1D/mCB4TL5Y+ZhiYwmX2OWUj/k2zIZqu6zR/Nh4aIuRY
aWpyC5gCXZWjBhyS8fwUVEidXeKzdmIIH9193QTZcwSmodaluUfZn/+WWTNiXBvr2jiRrLkx96U3
uM9dTVvF6+W7jhbsxUP5+DK75SoPwYz2w1ErnIToQzld1RRVG9vFWZ0U5Fd7KXKIPvUDXemHEKkt
X1xHJWPKj7MVaFS02wwXy6hlvoRmQ3HVeh4ZuMoy8b1i/oUvGyNgr9lHuvGwUY24pQM8fTMAUl4H
NZv7FCsOC8V1HM3cjeumYAU4WZu+kJR1UyorHY77BztuLrIo8lOFX8PjTN5oeu7xKpQlJl7qtd5s
DXKsvzkZlh6iBhguI8KxG/pl5yTNr6YotLfSk8OODBt5TNuwf/SWoDXaD+3PMVF7d273/dxaz66r
ij2XQA7BUOVvhHqf8jzWPruA6p0lRX8dM5VeuUWzUEJ6VzIZXwizr6y61oU7Wh99qB6hHblfKLw2
PUGe6Cych5Sc0TNBzRWu1+lQWY3zI8tNydILrZerU0inEf7kjTR0eoBxaxbU7qZAr3M0tAHdTIYo
GJXfjHiboWNCjcG9BeYyloxNUQ7xXseNS4mjIV4FF0OrOucawvClHliIDXhk7ezWWEdJXbWgbqe/
mkTDsaB0johTY1zS+UMievFCsc1HSswtPvOmk80KbjIL9VzDQgGyUa7dinZcl7XutTVMAeBn1g61
1aGJm7C+skbAzM8qOAR4vo5lX8CHadHhTARCMTN/HMPLFNsuJiSsR7rm/KxlMx3t7/mIS6qDUjyO
GvwM3TiVpOnRCxTWcYhxHNRl716GmnwJHMFnkXpQc/URlpJVHBkzL72Iu0cjc3BnMyW2gKkXVHxv
sQ4GxlDcpMQoV5XTPXUNN+Mm1PHiyPmXpspApARoiTSKqwTJq3zn6DRwa+TacY1kxx2j5kJ29oB8
kLQZbUaMlCCwRJz/oRRu0HGoxfVelvJsc0/byHkS+mdl4m3OIUzu+1Z+Ixiz3Cigon4aAX6eIBJ0
hsE5NtZ0PcP5LZqq/GBMwzPf1rSIOlkDJWRHoLoCR0csBZrBztiDQph3ghOMIYLsh9gjAovqMAKg
cKXM+t1r0dACb1lVk96d+rQ9U+a0z2jI3S57yKFHP6oZaEbuhO1FyzAxWdzS6qEZ9/b0MXnD1cs9
/Rwm7dbm8PpTlH+DgjKckBSeYiPGWTsN7yHCmhvAobOrUIeZAzEa+kjLJpkcmEApoXIG6cpz2DzM
lLZDl46NNXRogYoKT37UPc0OBjNp/1KZI24uwsKGUGOyHVvTtjHzZaXeUpnUJPPjbNsNprt3HDvc
jEP7Ux8mdZo1GwtbPxYHZL0AGPcZsWoXVZEsm4ZU0rT5MlTS3ptTvZDzSgI/lsoB8HdnE7QVOuoQ
DZQ75EdCDWCaQ80/TAmHA2rPNcqk+1G/TgzKdtA+TMZihO+T55AI8SuydOOUtGLjVJa+HSdgmiBQ
C8Rta+GxivQMwyFxMdqpiYWnoqA3dJ2+nxuW/5SKy3dGe2bherybzTj/3s7HKSKp07QisDT0mpkk
Nc5KJ5XiIQqZCbl0nm6qYTg061Y7493jTY3wNtgUA8jjukgrEIcOqdROsAjZhnQl1s7M8WNi65xU
gSOiK7zXYfSAfC5xcqLOzVfXmrCuEekh0GZDZ+i8no5KbJwI2/rqzdTZlbgY/bx7QlnTAf1cAJnc
Yd0cGayCvUEl2xKIwGdQV52a1or+/ERuwqOIHXNfuD1hmrreXx307iUEkCBurfMclu7RG4s3S8Tq
bDegGiayt9HRk8YxoQLlJNSSR8lbbCJJiCR2xWCvq303L8nagKdY/5+aVpFG403OqWDOGLQUjuBI
tHtWuNXF1vTOJ51kn4PuvkTKedMzq0PVbL7RqgB3nWPsR2nN1ELUNHyJ26G+ZHD2GbJECzoNZNFj
f1hiOKHpdGFC4QTaXs+t17ciY/ZLK+n3VjTBk4jKs7lsImMJPgy7UzAwIywJGFp1tKX8yKHZXEbi
hezodh/Ei5++OlFJzTDK52LdDNqvaYAdsumC8sVEH/2g4TCz5cdd297gg32ZKfq3Q/IR6X17cVOB
ULkLDu4giP6e48DniGDRZJ3YTqV9hThOPw+N7SagcHbKUis7KVRm67wOyfYQVX4a4aCxphwvWsyU
T+mLFct20HEaYfQFESlFFG9bvoM89+i1bwQ30TkAR7t24ApCCOPGTrnV4GGdhrMfJcSWB5QsVk7D
gMEHHP28oSsAbwBJex9S9HPjyYJfGvbHmLpQDam2PpRdA+W3B6ZeoKXAvsP9ZTYC1H5WWw5XZUux
i1Ma8X3evhomPp4cu9RER5sWU5qbw4Xg9tljSE4a96Gu6uahXTb3YSflCkaHkhzc8YGmAHP1qpX5
1V3a1BY2xIs9PhihrQ4yZoRHfZnSPxPJg1oeuRE+tIJFd94OzgHdPL1Rr98AyOG5IL8AdGvOVpzu
JdPYU409YVvOSXpU2GSTXim6rC4rUM98zWvCiltL17eaFcTcuUPnMrTIHpFqXpKx9UEyZCdvSNSx
gmZ6YNwDKuIJYmkZm/dpMX8q1wxZIWfecyeiS97W+kdgzkSfDw54h1ncuoaFfwYQDg0KVNcmqvK9
VRNSVOrp90EYCmWeB8DdzpeuOXBiQGPM931XN8MXALanaBinU2iDqFCx2+FzlD8nZdX7KYB2rynj
pOgbfSD228wOosOaKSks9TC4WGMMEMBeoGlUt6FZ41YsxI8EfO8cZXQPmITm0H+Y22rQBSaDys6+
Nw2MR1XjvcQIIT3VrgfmrgDoqCf0+CmEqNHa68UDJfptArXnc+z1LzvsfoI+Kw6B10wvJeVpSgsv
UWlGh6GluHQ/H+5nBjbPvcWUY1uiBt8YWRYc0xBZPic3Z3yTvFr1kp1MOWPf5Fb9mLMyxeGD5dXE
GVRRKqMP9b2HibAW3DdWNOPrcxiLFxrgZNxgmgSSthim54XbTLuT1OHmqU8y60g4C9yXcYaWiOn8
LffsLw1EIACtVCdwpTVeUSuTkDwb8/4+COMHRmOPbXJvj+3PAVkK8daNjq23glKe09msY1J5IbnY
l7lx34jral9y3bMuyjTekurRof//7EDefvFqQYU6jwR2WA+ZgKfXvjWUJOwi3uD2tWxMZE2/PcJ1
9PuumixkVlGEa8gmd6eNYu9oWp47r5Murfz7Js+Hd/x76WZEgmF5RDwS+kHnnlj7vz9MaGsfh+lC
sbnAt8HGXpZm3hLmeH+kdxF3Dzg9wYZLPoavYea+tCkmUy4hlQt6yvI4jxw0qrVJeoShpccgCjKf
fNrfN56MiKiDpCvaSj82ZvdL0mYQPOaFNjYsuYvtkkp4fySSwmEMd95j1ybNvqdo5v/2cFweRqHB
B3UZjVRjZxv6yqWP17bEvMrmvvvHxnZVtAW9SYnETgr//gb3N/ztrf7xXG15mxnk2wGeWz2v0yQN
tvY4vN1fltyfu79BQtoChrjlI/zlDZMScRZ0h7eKGqlfOANfhBaryv9tf3kyVKD3BkQZm7wnu1kC
3lo3PYt8eneFf3/0x26gNCaqUHz/8vz98P/luT92//h5kzYPGKt/vHMaggWmP9gxtecLVH98i/d9
TSv5JqIm9Dn5dRqXkeUHVm356aAcc93aGYIML9kPg/QoHT7fX6BZPzyjKY+jO5YwrwSZxff3deec
M+L+EFMKSa7L/9wfCSWbrR63P/946v68XF52f0R+SrOfXNKR//F29+d/e89ipPBHTCOIUINBmApe
i/+NJMr7o/vm/h9dxAocs4W1jspnj+bnsS0VFdzeScHXc0WlVdb4zItWRmimx/vXrO6n2x9fa5rs
+uWiul9JY9RV/n3TL48sBztSNUdqq4XD6FdlPvoG5XmKeuz+sbk/l6mZlSEAgphMQeguaVaQG8Uf
EsZcJPcNEIFwG5KThVyEnBEv7pE6oRdIbRrI6FxqLOCQIwFUJvXOdQAwThHlPk+ftjJzydW2UWzJ
F3h89Yp28z7OllCp3tnhsCBWS72KPH8yE0qww7idaOUD6w5h94YC2cG0Z4JmnCQa90gQZjixwiOb
G49bZDxkRix3xpT8Ij3WOzTCX52CX5i1S2eRa1rLi3c5mUfyy8FrBircN6Z5wcLAUqlCqBci9qYK
+mZU9kNrxOE5tMKdmpdicxScg8RRvssHXA0rd2p+UIujV05jdIUADF0+3wxviIoAgiLMtTag+o9d
m+omUIk0zRC1JM6SunIJLNy6Zgd1it5w1wKxcOIH3fVO1tQEa6p1/YJCwty6IU3x3UrrGxWzPf4h
oYcCD6j8WdrAPjNnXbTesQmTn4zW5AMN/D1htI81iV6rmn7ORJtoIEp8yChkEcLnCkv71RjcT03f
601GZJqLKbSlzzJ5LrF6gn5B0CRkBE10cJTBYoHbeETQqAITvo66xFppgb7tdNsmmjL6XkXEygwd
pj9hEEuG2CKmc9NnrC2D4EZmNQHpKPBVDvnELSEHeFCQQCvTzaEgA8ZlN1BAtVrCntCjQH0oBDEQ
qcTFTyyFyZFrWIn5AVR8LcQqTV9B7UqV0j/3xEfh7A2PZZaZMcUva5i4PXlw7TUv4GEXUKUtr8Oq
y7xm00ISYE2bNpDjmH7RCAQ6aJliHyC2wdJUARmwqEoaRnTxavN5aolOCRy4HmgjnihRXfjbG3DZ
0QIYZ13lAjsZaw8+mI1trHTyN67OX0W7aWfqpERWw4tp4VCT8r4SwjgEs0UPw1RL4hdevE7/wQIC
n8DREPWGczveMD/EZEaBa8RfUb5PrUl6UBH9iMphwkKnbxZS5BbjWMUfLJ4m1/4FKOvGHvwyAbJe
txzjroYmFxgQZ0WeBft6tA5AVLEGL7ZTfTGgtosV1VhMqfhNpi2zZPzNi2W1Xsyr8WJjtRZD64iz
NVssrliHUAMsTtj5boDFCTsvltj7U9g0VvVil9UX46w9YqFt8NISMWRfssVe6y5G23ix3M6L+TZc
bLhahxvRXKy59BURdOLWHRfbrrcYeIvFyot/hjyIxd5rLUbfgL+gWay/1mICVpiGisUWrE14Kqnh
zDtvMQ1Xi33YpI1GZQJL8biYi3tcxtwo+pf7ph39cTEix8U5WozJMQ5lUiw81liYlt3FvhzjY9bi
+SuNCAo2YO/fIlOTq4EszJLEkzhLyehw5+Uy0aKnULm+ssxzQWNW9nZ/qmabHkFLrEXmPpmt6T6N
ItpN6dzf9M54rvL6p9Izj/+aqFVPZv7gLMlZgy6GoxQJ9qqgRmxTiHGDib3cEsa0L6zGvApWdqTU
tCeE35/MdxLiiVsqmAgtmC5aw9mN3zIYq8z+h3obNCNnwfCC0APaWz8MKyE9pk4l08JUv1SOtC5k
jFiX3ECuOKJr2JFUBGuki3E7gduh7O+uo1AJAnOsx6rH06QRu7elXEW2lfZujr1zMVu4KeiuDvNc
RZssW8AClE03dQS6GjGeIram/ZpS4xllhXpuKc+roM1eneE0zY2HURT+tp28Z2IazoE3lZdYw3i9
qG6qmqpkBOcnnOtD7/Dr/72yWCxWij8JtwnZsl0TZ6shcJP/1Wox90bsRS4s/0TI5DD0NL3bLICs
rdxXiWjxGcR5jad12tmLuGN02ug/fATjX9weUkoGVF3YQqcRaP5Fzu4Fqu1iBP2HTEPuFHSA6UJG
AG1QAG9i+ZEazM8RBJQ7r+jVlcw/uMeZWGvlElZXmaS2UTg8LWJTvRcQm2T40tJcPrJc1a+LCvRe
jfr3B85YBNd/OXByQXY5Djp8C9X7nwXZuBkI1C1GDpxHOEJqC3kM++AqTBK3EC9Ye7uXxWbsxbF3
JrVn2ZR8QMYWVvKDeJ5z0Fje57gthVQ/HEN/KyjmUPyxvxCo2BbjF1NgqjG3BhYuiIFo9v/D5/8X
cwNHfcGNOdJz+DPugvM/KfZjPDPCKRjqwA9rRMltopbMw9CuabJNpPBBOF8jeep3c+p+652I4cG6
xLBmt4VRWFu0/edB/rCTmJw0R37zlgpIFZcfXHm3eCyBDpYFqLFMYRWOrSt5v936/kf879/QbLff
DndzdxL9pL9Wc6G1f9n9n5ci499/Lz/zj9f8+Sf+5xL9rImP/7X9t6/afxULAa7564v+9M789t8/
3WK7+tPO9m7eeuy+6unpq+nS9u8OqOWV/7//+TuK7mUqQdF9MsvLN1HT1tHP9s9uLmfxTP0bCxhV
WPVf609SlqP88//yo383gtl/I87McUnBtl1KpYuV5HcjmLT+ZjIkUC0hasKSlonl43eUnen8jQg1
2ou21E2DH+OnGnjtUO5M82+8lEHUYPqqCyrw/+vvh+FPX2f4Vfy+/18EMd2KKG9B05nCWDw2/3yZ
0XAwTNNzbceQQjdd88+XmZuMVVanTXyIdNvaO2P5akvmgHrcE7xndI+x6arHMB5o8ol0r7fMC81S
N5/4rSCRCXDybbqtyZA7T6VW4YlpyMiM8Cifh4l6A3xm+wZIWIZlf3M6Qj8QNT4jaUIXHA3ZuVlq
yGZ98USyTiJ9/h50kJdzb0C+0pIwl8x5wpKAVLY2Eu5j5c1QqGxahW7SbZKQMFqSzc0niQNg1xrC
IOEw8k7MhLudqJi0GAoXaQl9dFVMzfiz9bSLkkLjkzvpycqd9DCPQba05Ydvel1v0HWOH5FEVlEh
NS5r7oZx5hTv02QApFUuAr2UJXMWdq/jBDVCadxNunZuX0mAIGl0KT+XsoQmqgv1SvltQ8osguSZ
Ou9YXKf5cQqUdexl9UnsWL6JqY+KagRHFNkScOqs9nWnIQ7blkUrribOUOIpiWVw1Kaas/7sIR2Q
yXRqAqYrHKw3va1BvjjmMfZmQj8zc6vZ8Aocx/rSUMMXBb9Ob2ZaoMR34UgbhxVxRvDa1CGfhycE
d97WNZ4H1+A+bGWEFIjm/zB2Hk2OKm0W/kVEYBJItkIGSWVVtmtDtMXbxCT8+nmoL2ZmM4tZXEX3
vdV9qyQgX3POc46GAG1OQHWuxuDdvObPJgiHp2TUn/FczcdKlxPj8RzRdT82ETSpOZmOakYGE1jw
yngqPwk93b79GdWY651XkdQX8CPYHuk0CEYJbT0MDeUkI8AK9be0L8pnbjOKPn+PkWgjX8RZI3sM
r8RQRQT7cR91UZFXIvIXj31CEJOH0TivqoBSdvDVQctUPUq7skPfjVvKvImi0bX1qbUHfQSSOxyh
7bLBW6Yjzq/+XOrOCJO84DiuiPWGb8xovUDzYrRuerUYZzfK/NUabDiXpHOeTePCGeRAycFc4o4B
XT5/aVjGuO4H00sujs3OT9KrbM5s42jEeXAaPGwc+RQ4T2wAJXvrSpF/V371jlnctdsLy9prXExZ
lNbICc2i5LpPmXQp5wJCqLn4wY0jwr6XmbbvMXWSul0ixshE/lJk7THjyrrIGMrYnC8XFij5VksC
jJPes3aAtlopznhPsYXtq37Eg1DT8JsECySdmnft914xQZdaGT7IqMnk40ebZDSZv09XzGJDs7zX
C+lsE28547W1O+Xx9plilcpBxJ7syiHbcvGmo0+Sh9Xm4+511vV41X36y4mH8tx3tIgusXu1zEEy
myjbZEfku9/30bLe4DNdO/Q8T75Z1WFlbT/+Aike4TnyXANq4yDkcILQFBzamBKpQai8V1ZbHFhl
SYa+xYfJlPcpaGyE68Uli2m47UQSvR43V+Y1iHG3SaaXNJ9VY538HuIz+2r3nnvnwx0SpG4KuIlV
rs+rJn3Q9CGw9Bm++BhsroOU6pDWDWqckUkCkcdU8Hnq4+ef2PsupdzHZcGNJnhM9E2LlRED14OT
Zd19Ti+W9/WXEIAdGrCbSJtDpd+MoDwMIhvvGzu3dkvPIj8Y84NhOgMTo4yePICrqGuYZKKBEYUS
Ws0abdoafMqAJeFa+8S6u9UPK45hFJFe1Emj+ZGhHV5M/zh2mE0SMCEPXqD1jb1NFZZ+m975CzEl
gHtAakhAfQDViHcwqvFx8Hv7WRTmo43r8VHO/vO6svFjtU3XkXjTQxdAHZOd/2ue0gMZa+ekzd+T
GSiKrAgpIDxqyvMzswV3N2JvOk/+pqer4ADQgOF3S7eZo03+Qd4av0jZnV/y2H5sSvcoUsYUnult
3NO+OXAONTCwQe8s44e58OS3/pp+ahOi6RK4agJCVdt4p5ZMExI9jSeSB+wwGbESZpNAma7sUHT+
T2AdwTtBFvGD6K1LX6Av0m2MFj5nGzbnsIC9yrCPCz5pYBf5ZgrST2sqm6/cncWj7xhvOKKuVe+N
b41/AHIlnJ3lS+Rf+XRE5vAvz4IRAa1NcKZq2ALWzGUQXAJ2L8Ry7WTxWWbWC+N64yrjdD8VZfHa
L79bYPNjasu33DA+Se+6tq2f79dt9ANyh0CgdLRDG8vBoarQtvDw7h/slMnYgi8ZA8PXippr8fjK
iYYIWlsXUFrWQZgkC3zQbMiigCt+P8RBjzaEKbjzJ2nS4J1UJpeMvoShSdmGYyHTl3wpSJ1Zsps2
i+5U9/yDROS+Sp19BUhvb7XBdBXKTiO2MZ9xSszOXFQol4p0Cie5VmiQAf9PcYvokRn/yUvtSK1u
8zoSmx3WqtKnb1OXdKbIhOF79HtoSu7kmndBx24Xdw1Riqs3H3wEGOekNue9TIUFGrNO8LuxImD+
/WVb5h7vuv0GSFSDcrGeWMxAIReeewNWIpJ5PnqQ6C5sONGEubZ74qQGFYZAb8/84Z+9LD8R5Fnv
i3U1pzp4X8r5RmH0c2UyEaLzDA6iUG/JFKCzHcxR3a1kKLWF/JmKZb40xvzZqothOaglOzI7oOPi
cRTW9T8Hib/kZ3w0nIq5bx1E15tRrzgTcfWQYVqxZS96MLCpUBVOLQK9V/un3Znuc0Fffi7Nzrmz
Cyc75h0ndSpAKgpVy6gfRpM9Vdq8NllORKvkWB/tjYXRoNsoAUlde9vB1VMl1m4slosZlzLidoc+
P//2ylu5uU47VuGnwULy1XeFdSvKZO8PU3B1OjKu5z64KHfuL77zmIzCvKFe0apNrsLKLv3SNFiU
BjiDDUp1HSPZSMkTclWrnlUQM+SO4zu4MQTEATU5KVb+d1OdXrwOrUzeMvfyy/IvmW9UBQh7sSAR
3sSVjflO3xJzfBmU4b721gDI2zNDrBDmUQ7JycAmf1flX6WDI18Oy5/edBsGcjFzThZam4PhXq/w
ImFDtXw/RQJD1mzG3SQJ4+NzhmmYVF8kjjKtNdewnRMZkiBoPmQl137T9jW+U20e+aTJtUt+yADm
6q5rRnWAxJic5zW3wlVu0iw5Pk4emgyZM0JY0FfEM+AU1btiL2QHCnOy0zvPbf7CTcRjAqjPS4GE
KSHqs5pl/4R+4WNu0k3Z+TL4RvOSn77LCLYnHq6IG9Np62h2XbGfi7H+nLoD0K9EG+uT5Ra/feI6
zsJWezYn/r2kLtzjH+pP6cpY0g9+1O4N2+r8iPTnpwvs6FStEXt7UDZWrp4xkDIkHPyrLMsjWmLr
zoS0Ksr6Wk7LPwc8zt0Qw/mrk5VDwc8cKKuEFeV1VVwHBi1jFi+H2iJyZOjz4QmiptZiZjifj0/U
rBV5ghqAmI/EQYikjFKHtFnTSJfd5CTWsfS998pWcI+L1Yyqxl1D2we9yip0uBasYCYHCbgomyRa
5PIm1JidHDt+9Y0+i9iNZSc3nx9x3FMQ9Csq6pHh9cA9z/4C8o1BcswFs2z/6UMUowxqp7x7bEV9
cJL5OYCwydQchWfeRGYh4j0B4ebFtS+sH62HLvcsotVGuGI9Ai2SV/StEu17KoJdMbrtWU4VZ2e7
3gqr3plZutw3oPV1ovVTg0FgdDLrDK/UORs6OIA5AIxsUIT3c6MOkyrMY1rWf+otGSw2nOyuqBd2
ZQvxQungi4dBTnCrtLee6Log1RgOaOzUQHosCfTItxNF4VSr8O6cv4shvl+GtVoepqF9UdnYbl2A
/YgUZQs1Ce78giHcSD7TqbdbCJiwkzIry49dWj6z1c3v+e+X0pMofgp83EZhV2Hm4hODX+XsakH8
w3dRNvuzvstTbHmxR9B2O+TB1ZyrLwZJKCWMurzrxrxjw4GrwDc20hbEoZqeiDjlpT1Ir1sOpGc5
0agxeXkT1pkOtmemS/eld7D8EcyCl5DT8uASnWsTED3fnAD2R+/TPW3/MZtkyrdFFHLVLmzfwJUG
bsWM3ODe5XEMz3g4NyQAoslsCR6j2D6Obr1SYnQlVWVwNki7YKFNTW30ZF1nVROhdsTKg6KJPCY7
wo19XwcA2/mbgauZE9sLPCDN+IUCh8uOPmDnEcCRC/3Ply1xZkzpyX0vfgvb5IZ0oISg9uZWAb8V
1oJc20Q5JFStQDWCAMIZxz1LIRSlZTCd7WSBaKYG+wEnOmA/9GMxLATQm5yY3b5M8s+8AJkaKzKs
vh8DfHQHVb7nSNgf1Wq7TP1lfx7ItljTJKeDmufI6y2xt+3kIcCg/UrmwmfQUwE3UxCxeJvAPPKs
jxedXoXWLzgqplMzmPK0SThprjjpNA0LKQ4YX8YM63+xIJ3um6Preyh/Aoxz/kuLOZhtCunLbTHC
Hcf6RzUd9yffMKZTmS8fQd5ZD8iXkALDFt0H22W55R9bm1URRN99u7QfGTA4Lj8ke7J2MnQcyw9F
NB+AcbyuALo8EirYp89rzAcKfnsMpNgBN8j2BZGLx0l6zJON+kLkHzdK3PjH0suTi9DFFWxud7Y6
948Ff/WgEXqHTeLh383g++oknjlXlbNfJqIKEzKdt4Y7k0uB5Kp6WZaCd3yy/jHwt5FEpPkhTabf
i9vycZMh5nYC9R7NZ5gq3PdB1clo3EZ2WO4obCtAZvNiQHrsfMKdCujtBSr7fZNWW84OqL+0l5FS
bR0JK0j3mY+8vmgJjiosD4Jy1twbAgG6T7VCpqp5tLBYpjvl/s7gdMdm1xzw7kL6jAc802iG2QCm
Bcf9wHP7CNb+p+cuv9UKoRANyap0cN9OkDubug7uu9g4t7pQEQhAZ//tAmWJ5vEZLgzI8djvmXWU
YatQk9lrfE861BedK19QTvFllcOH9Cfv3Nru8NQ3T3jcTpziw2PMeXQSjHL2HVKzlKHViZgYsODB
3TrjXx1YopB/NpRHsy+svcnKh2Hc+lfmq7XXncbQ29KE5Yu8K23DevVwgvCJrCW2xLYDPzEj6bfq
W4pB1HHt4bEsZYMBKElPniz2gazUua8fUGqKO3aN5TmrY9WFfs0uEV6Y3Cmm/weLaIgdsC5ElTGC
D0OQDYnwi02kW1sP5tAe4ZXshyqN31nknkazLY5Jjmrdcqh2mpp0pmC9W4PqhDSseKAjGE5Y1FnF
lYl5kNkK/hDreeg5NgCA7QjUvW2yZsjfvH7QdwQ46GkponXpIaIPCyK2OUTppl6xjlfKGUI/Ddx7
+o5TDgf0adDmDc3pNs95R1NF3IEnYQwmMcz0oeKhilwRgVzRfTQxOJqYEf2YkXYcu+OhUSC3s96e
Ip82s8IKeTZW+WxVynpq5NekMPSbc/PUWsjuFQQbnGzu3uA4OGPrDftRXAWB19GCKhbmhqePRcuQ
yhdGwG2cnReiq2iH7wFKfpaDod47uTIwqH8NhpG9iDL7JDgGMWCcfn2fWDmyuVhBIgDUh8NjNd4m
BjGr5fUvacHzxekdqDUokNNxmE485OwzjxVK9mcnGcr31HHSPYzJ2cELDigGml5Snapssh8BRAKd
VnFyarjIB7a7qEq8RkUAp6CXIESgETEj4oG2HEr9AMc7OADjRrpaCwgS+QzCCbPDOSMRSlPvJbO1
RHPMYhBkPMrq3GbWZCX/vNVfnlgSRybMmpumBLQBtrlj+yNnoi+HnNmRUxAXqUtmU6K5Qib9l4ve
vIeuenArtJ3wpuxzbtViF2h0nYMy0wfvwMpYnjsNZ9TLgTF3J+T1wDWztbhmmuQHNp7DMdGdT/Ry
Y0SgwF8a9i2ntS/YHVR9BDigPk1pEDNEzJu9IE3+vpxd+9Si1Nkli17CQAvxa5yQtYlz687q01LB
TlhMNXc8yR/Z2KdRmceU+MrHwmgE92bzR+rhpHW3hL0asL+bwY/U4N2SzGegQTMKSDjdnhSbYXMt
MuQFdDNUNvNT9yXF2gBK7rt9j5wGKHJzRz6se0vTdJ8r8yOdBucrMT7j2BivmeMigvHis2cD1yO1
8cIPMz96SrCqtkECEgoQkXjKFrrG1GYQPwa613w2chdbGVaRB0DeKDDxGxXo2V9q6L4BbgKemq0G
R8Q122zDWmdWNzfrGWaSWkJNm/qHNbfrsBE1DwuzflfFs8b8xijF+207KQ5NA/eAEAhFx/kV2bL/
KOYzCBL3LuBctq05jlylq1ABQKX4hta+esQYTZUmwkHKmHkjIoaqJt66yUvW7zGEdFzc5CokiRFl
GN13NTj1IxxIGbakTO/sQSVHgP7W7ntiMSGtYyvuVycja8SOgf6W4GFUx67viyMmMzKnudVX4BIM
gdInkK63xqEbhyj8MOpxekcSt6KN6B9mIX9PbhO8FLkVvLSCCQFZjIUUTzOrWPA9mNcYOZM1U3ln
A5NtaMi4e0mBXBkUd/dzUnwAw1EXHpcZKRNd8Mx8JGx0UxzmVVfAxT2iyDAIEtTnYPef9wYLgsti
4Xs2WM7uMmLM5Gz/sJma42b0Dux2sg/Ph/5b9O+d+3uaQDt9h3hApfvn4SliZMn4QyZUzqkOzr5X
IB9ruwcUghS2EPufc928eCz+T1Rf+lwu4oFSJzknZpFGQYqSIMUKhm/JIDW3IdUg7mwPvRFii3G0
Lriqe2bB/UYLZr1m4EiVfk19xFmR2+wiMJ38mtpsS8UAqwqS7klXIOmkUf+UBtLEtUhOGYI3ThwU
wAaPZLuUCPY0MJWyt3Eycx55HkOFxJ9PeeI/+GanLlMfkiTg7FTO2LgobwYLfqcI9MXaXsw/OmM0
WBVLZG+6vSFzX0xGKEcQAV9Gt1nIGx6TI7EQFPew9HsmrgZfZNS5eZFjGi2VNMO+mzH0T+YjFYhz
nEU/XnwlulCiWw1RwDWRi7nOGzi+fIVhE+2XDX0koPL3Rmg6VNU6lUDGyExHyH/QTjNfxiSZLxpt
mORtY3bbFzsfQy1tBYIOiL1OJR6IKXCPJqYKNXqo4tbuWcSblbFsNo1uQnbE9n0Wk7fy87r02OVA
nJ/D+x80b/7Y3OcisUKwmPtykjqipObh2gDOszK32ScmdJLf3w41Ty3dJV/QIVULiLZuVQBJeEF1
tCsa3zwvHcPBeS7UoUIl1A7xEfDrR9OXf9qmyXgWEVKyKeTqjNbRcct/fjOSCJmMirZYIsDv62Gf
YnHFA+KfZt39xgfGKWowqiLfrg9+rPFnuinV7NUXUYMixjV8hSebl6QAxZ+kC9Fomw7TNCTWKvAJ
e7FdIt8vjHxxhLB/2RvBMl1AVBWneJzuCjtH06rt+dCkJM2mQX9M7OIF0bQVUu6Rj4BbxJrxCAlT
hkldzTQNEx0h+3+i9IpbvSBI87La3SsSzr3RuzAdbI4IKgmYqKq7DdV2otR1Nh8lYe0FTdZO28V8
AObQHKHm/kLi8qcR62lo/dc1L//GBDGYzURKHyq8kFMSzFRwXoxUXSxS3I8Amt9j05/Q+iGRW6bl
y8UsssOOThVYnsgPelJaWuelnXerRPoFxtS4LEQi7uJEEzK38EF09RvhHmI/mqbaZZ4YL1I/ceVy
BDbuPVSK+uKJnCwrFV+bGRqflZP0ynyCiydJ3icx2W8ELlkbeCNyeQic/Q4LdoLX9ri2y1tQOg6Z
hQwHVtX0V6fe/l8Pd1a2gFMjEvYHoHKAWFQfrq8Qm1vua2poGymT71zQHL3bs/YOZgYbXqPtZY2R
nAqDTBZ3TMTn4qFLtxCRkBG5dzZlLRMrQgtb1if0MvDaRRoMXASwey1X4wFqEmfXMaffdJPz9rIo
0qNoNW//uS43IefCnBFZnfcmsum+X/zXKvjjDu99lt5IrY0B5Hc/MZTNTC4CLFC19ygrIMLrWPzT
JhybAAW0Z2yJmgECQlvIzWJtbKJB0MtFjIKsEU7U1r59MfjDqQ21WaiNOVYP/nYYhw4i0WjmogQ7
zQzx6I307b8pUwLPOQRKWfvMEHdzKW5MHIleR2JtILuQdvtlZhM3b32dCgpg70WrpzUBRRSA7zV8
yBeMGz6xrn+o3zJ9qCxvJLfkzlRI8Kdxa6ptjKDqRfjexZgZyyzTrZXjJnBFVYdKPWYW5I3j3rQQ
d+JqfSt6EEuGfEv50oufWofZyYvI3eTdOm7naF6NsNJYCDtnYzqOlyq1eYu9Gs2hGtkIjVS8KxOy
rkNFyESbJXPoDZnaocIgPvnQWQs2naV5lgXBKDabpGrv2lVA6hiRKRUhy2uSMLuDedBkyY3cVqYR
tYWZQRUPAs0jcWDTkr0kjJ8oX7CvBBw7CQlQ+9SZWB3D4N9GGiYsAPR4i1cd1Kj/5Jscm5igdNhL
VNg8f4AkoSjdt4tTnftVRGnvBqeEhsjyhjkiZDMc00REiFvbS7mJss1cXMYOFJqL/D7yDSdM4I9g
tqujad6M/V1Hm+QEf6qUNE07WamZKxslms/oi/lAaHg5TWUQ3Gee/0lBjHMNT7jkgXEZW7yXO+1a
UdIn8DQsR13KGOudx5+3cnDQ7pJwb8RmjrVkTA4K0B2V0ixQ03fVcV3MuynGo0Q9yQwPaxlxs5d1
Q2dVHWW1hlS087RGuxVMRzy97+32x+JEceB1fDrKeKZCGJkwx48mz5/v4+77pd2e7QL3+CF35VNn
pldtp/x8caN2/SY9B0b50rnIcZLYoSDGVrMn5wxx0dTRq9j0heV0adhQb98tYh2iNJKVW7uu8EDT
oCLjqnbNmDyYZH/EQYKVanxsBxBXXsGNXjTLTzm3ZDawRxvqnqZ5O6W37/z7V3P5k1hnQpDJQgh1
Y3yywAROXVfv+tmpcb3xxhLx3h0XCt+WcobxLBnpdo2TpuvDFu5GjviP84ow7KG7BU0usLnhYXLN
kSWAZWEoqvz7QFs6nPLpw/arn2PikVAMfzo0SsrfyrYFHbLzK9iqExewOI9np2apJhH/G5Snl6Kx
5CX2p/rcgwsXYA9OozW/uy5nBo9zQmdi3JWgFHoMVHjhq7YTh1KSSeqWOQnjQczRVQLagvcT4Key
/3UCA7XLHFPjmP4+txlgjWdD/XRM41Vk+hEGKHhcJ74miRd1lrgpdDgnnxjxsB2KlWkZWwR/Wh5H
VWqMaEdteiwnW+8Ed/99mfKEy7t/KAZ9dZgI4apND4vTi5vTQ6rICTyh2NV3fJJk4AbzazLNj1S2
z3Rrci/dvkcPSa4zKXz/XIsHBL3yPjA3a8lafkjupG6EYRVj0wWMFQ0fBZrL86oWP6yhoIReMgGE
Mv8SzkL11MCv5EkXnzKU84c5jl96WkCU6ap/ZCJKZi8ti5JRbNeYzMpWX+ZRn8oSjbi/DeYcv0mO
xWuXk6ZWp+kzz4mYsSJjDJfNNqACq7V4MlqJOo9b8JJCO50PPrlPSYMyqDLB6HvGqXe6+OQWqowS
i6gVJnabh804jpVrnk2pjoRbMi6o5I+slLC8LIoYn+xsViLXPiOip0ZxM2bzI8HKZUhhUvbjzziv
f5l8xMSiL0voWiN5ST3753nqvmrP/jJIAHMG92q2Dmbk/FdtIWFplgG1gDTms3bJH6ZhV2FNZ034
bkoK862x5zMdj8UpucsDc4Jd59gHzsd6HxTYqaFKkRq2Ou8BhLzIGv+YlhEpy47PDu6nEqE4mm33
Kcf7tx/ADpwskqF2SZe/fvvS1TJGxRRbl9n9GzdIMVORnF16ybD3yIgLmn99E5efQc14RVVnW6XF
V3DqgjIJcyrIiDRGgdvV/Ru0yjvkiijAgXCEuIqvGdhJcoS1DKesPTvktx34AUAQeQzIhEsGmazt
PQvQIiQyAwreFgsfC++diyAU68YSVK1Nf4QwIAHStG3m46CCkVkmkT3czAnpjgGGB1oSBd4WLMDU
2Ux+4oCot3XKb49shb3Jb+Yc/GWWAEMcsG9OMfr0wiRSERsGN3gFS8Sb2RBZMW/nnDBpeun7PDkj
wVpw+pAvRTjFU+KrY1vYZFRYfxjfu09y9CtaqfthRYA+JS1JHRnjulExdC/LR4sG263gYaskOfGA
yiPZtG5IK/1Zjee2NP/E/cxswtGgx4IATRKq01Ps1qeYwRBPK6oUM9/DywNIAg3SByYH5lXrfstn
hCfX92TMEOkFAxbZmC2gLvdQaVzpreHg+kNkO/7f6X49YHJnJ1cRy7UIYrsbL2dZvu71wWSBdoxz
8WX3r44P2Hec0ShkGsYC+yuUP6g/DqbyIDwx5GocZC5F/Yy4Qh598FQslJEwVDIqhMFxVCDVFHRQ
7krSYaNp4+FtkQI3s2+cWXfV4qrNrVtDoUMIR+6XydUzm09fY9bxcHTwFPQ7GFnU1DgbWeMys+Ch
YQiWTaqofgVzv8AP4htz2wD81wLwtY5FlCkIjGSz/JHMgzvzariEZSdp8Vq2nXVdGjd0OoP+boKG
12GaMjjmoITvkYP1JOGRRwYGGNRKd6PL45A2S4wN2XqwMFKX2bicRYkOqFfWwTXmXVrNmDJIGML6
mO+dbPrl9+7LOpBzxph/37ZEcj96EqWw5bA2Yu4YlsF4NmEOSPBcl0bZB28xi2gYcQzGpX3M45nt
oUv4i3DwLxe8d4k134w+CcKUq6Mt3AuL0ZII6vaUCwP/BKB4V5N6ic6y2Ce+vewSZf1m9QuuvCWK
ReUQRVZbP5lQI/f6RofT49ZbQzQm2VHIFRMJIZJN3A0MvfSn19wngerZ34hf5Uxei5x9E7AJ93nV
TD8Q/1Tbji7G8Egsem4ZpxLituSPHEtouH2tRyo9jQxp+1tmzxTHDspIJ1A5DU3pMwoCFgWx06vA
RJfAjdjfeHsRL/8aM9WRU6NslwFRfyPrCHrVvWOnHLxFI452kj5iPN3F8SDgNtovVTndJbW0do6Y
ut1GBGm7dt6bRsOimb3FHv06O2jESO1cHRIj+dHbz/VQr29bAjtXlJgprWfbto6wFttQYSthOmky
6/VnE5pNcIduzAG90etDhdEEEuRnXS7EzaoRoYt+Saqc5t61IbKBngvNarsalM8WnoA9Fxxrj3X1
YJr56+hZH5L1ETlXzFeQiUqrSbnn3kp0iEckGrTpXB+IyBz17KQyvbKmup8RHhJ/BK88sK2r9OKP
NGji/Tj4R8wi2dUT/aWo8DhvU/yBvKtDNSYgxaj/VwNni8XGqFpmaLUiLTAOTU9dWz7GPnBHy+Ky
kaKPEfdBbuyq7FL1MI77dvmRP+hR/HZKbtelrd/aoWPLOwVfGRT2Yxp0O+goZPas1jaGrK7lSmtR
TwP3BGqwiaAR7BuJkx/a7rqBGDKbczlgFUY9n70T0ZxTeNjJhnE4e6Y7XOZ6uxM1NTTPvv+2TXbm
OA1QC9+k7w9nIn/wM2/V9ffLf35LRuDOW4S3//afGktHpBApJHNVJUTjboOF7xfrf371//13FVOM
3UDjuQal2P+vP3HKTRCkmj5z8UbrKHv5YtISFk28oDbC/t8T3Zvnw3z5/lX6P7/6/u3/9e++v+R/
/8T/9SVCaJqFzB33SlgFT5rOxuIEhjyFM3RIrBWHUTOgzFtioDnESBfpChQq7d/ELP4kYEkfAU/P
UM0Kfyc6iWEb70frmfVRIEcOPb5KTMhMB4JzqJXQELUXaU8MBBfWruPAtHCe8juuvBOPWLxLCzXJ
GKT6cTZIfUthVNbuYu5QlLKpZMxBghBn05hdE/47qQDjER1LOAK32WLHvrAOBhj//vHM1GFj8pgD
hekSkTacXBGAHbR+Jrkz7pcYsno9M0Wycp6Sjk8JNZLIBFYcDjHoZyivsbevtfPV2vHTAhXk5NPC
b0tsY5x/2a1nkQ8+AM9kCer5zIUW3FxF+tgHucPMkADUaUJRZHtyZ28VpRcb72P1z1RB9TJbPwZr
+ctwNd2vZvyWdJghC2c5OWpoL01RAC7S6GrW3hZhL09FSyBAPNPZz7r5sy75PbULx6Cp3tFDM5de
eRQssnygXDhIOiI8kj4BwdZ4q+JQTsYNFRHAH9t9m6Fr06VnfIUJWsjOfisGFPADMxKEAjw/di9f
ayN1uNUIz7JGkjzplx+xgfyQ44x9hsLBdDMqngqGTtMSn4cX7irT0Tll6wrA1uncyzRK9yIa+VoS
80vNS0enK00cb+GT+KUXecTP/FCOUKs6yDRhPHozi+E/ncuNO3T8hY1yjEujcwZZzwkT2M4H0NbA
XWBXveOhSXZUyUGzzypojEsTkKmpq2dYli8p7l3W6/ZEHjQQTsPSPqgxcoTkgt1bubU4Y6JE/s44
Fdf8idQsj++OWXpVLaegN3mgBPYZIH55XYLmMBTVTHQXPd7UtAX7gyGGx4lWImh4L6yksqHarR80
igCtAujYwZxGbdxf4Fih+dbwVbaf3+ofHbLR9qYmKTeumWQuHp139eEXxZOrnad8RveWvuNWLK7S
bE1kCQyWGUrfCCVEDMD46fsvClywIfxMxszIOfWM48DMYEp7L0K3sRAKyiyWlDliuRcZ42m3T5UO
5qhLJ2i7C1Qb11xYWtls1Ztrkbk8zh7yOr+QYM//d2Kmv+z8xPdCw40vfmdw4VAPo3Gl+y+CI0Xe
jz6lF9xiASo5T+HSUr6V8N3y7F661seg3Tp0gvinaq07J/dI1vNx0ZSfup/QNILd8ef4hxOnMVvs
fHyZnHRnrmZ6GdOKroaVmXAEkufym2zyaXWjefTB3YRdtvyAF7Kw8WceNeVGcYjzmA8WwNhL43Z/
TXzIfVrktxEhw84k8Cmfy9MM0+lWp2y2xrV896UfQC2kXqd9OPhspFhNy/yxKvLINOL0aDQixRfk
BaA7ofcFFVOXWdw1OjAiPN1sHEnWjjE6oPFOIT9btDM/Pbss7uqV6IKRMGD/phnlJGwcW0QdR8yt
z+XWRc0+8XE2mNBesnlg74g7tJxfZcmcoxxzH/sXW4emDX7luA9Qc431wZLlcrG3y29wGdUHired
7EoVsl6+pjagvKRgumVSkYYxdQbOV/WQJh57qzb/yFsi3UE4QoFl/QqfgIwHzu1k5emHnxUfFTbO
BB0wKP6ZUThQioAkzSUIaGlc2CFoZtjtzD+mINMXZwSo+v0StEQCzTZzgzbr72trmsApew/SQRRU
dkQMrfklHmyTNUL7PFkumTMsNL5fxhaBimsakJBl/K4L7e3wHbTgOLPx4Ez6T2U2figDpM7dCOE1
WhrcqANJtXsYzcRpUijinJh3EwPrC45bxk7by9oQqwiGgmS5DWdn2dn7CuuDPcLEqebZ49UmdXit
+j92VoDp+i/yzmRJbiS7ol+ENgDujmEb8xyRyRy5gSWZJOZ5xtfrIFgSS2yp27TWomARyUoyBgDu
7717z51/BwUAhdV8T8NM+JNQH4AioXyRkCThODPQLgUzz646O+ib3ouCCV6B0CwDMl3NE2xAczMt
PP5ELhXsO6fQr12N+t1uoRb4IfGKcpVOXnhDZNwsB5IkqC5iuelrq2bVHJgD6DheCydrV7TjZjTV
z5F+PZWEPFp1CBBrxhVlk1H9cIp1tkxU5y9lb7CqiLe+ZVCs64ixVO+E11iWJ/rnyRZFRsa+rD0T
A7Cv3Cx/9Gz1jTSYLwS4Te9anh9dux9+pAJTNCyoKXgH8ZdDhFMhE5wCdbITEfrp5y8mcKZoUv2m
i+jgj1gGpoAhqmsW4ZvZuu+iV9XnWL+CvQPHrN/8RlpUS71ayUz89GzEqFHuA6itnGjtdSa1YYZg
S+BFWRmBH9Dz9n7Ek0RH3YATGpEB+vmUnUcbiWhlTO4Xe5aAu3nlfMVL2xT1rdHVo1WG5OFVfryv
HWfjpOUzPSoGV8nsFkjhng3jh4pucgiDp6wyaKOHahUy1OfK4M5ml9GHmVT+UUFEPDWNaDfssou9
8hGVxHn+JUcjV3h6jb641ilnS1jMqPZd0f2y1WO6r56KoDhE7GwXKnu0xhZsozGtyxG8bBQaHloB
hF1jWfg4YAxMUXyPVmAXe9+hB2uOP1wAvhD9tjlMy59mGeydCsk3xbu1CXs+KBc0+bXFarrnVtiS
rF1FX/B8Uefiafqh/J0xEfI+scNd2f7UHv1A4ZhpjVsFMf82VIwVbcuCOJxD5+3L8z0xpCXlbhub
AS1g2m1nx9IfGuTSyJfr7OyXMdPViGZqBxaSe3prvNfmFG7CmGAcex5T3A8pNeEhfu2DpjhncVTA
nQmttYORevHrKY38LeGA5BKzVxnl1N+cJngLRjxe0NEEN1TzMXKI4xJuh56qDIt1Qg7L1q5c6G9B
s4QOaXO/G2K85yAQYxz7+8au37BoxydfzZ95QedGxoY8lbH2rFo4YPQBsnUT/DRsa14ixxfGQR01
KiH2nUQtrRgHt/i7+XpQOdZFjMg1mQ51oLxLhx5AJP0hDMb45nzprRgJEeALkjZaBBIuWLQqM+ZE
DNgfWsqW2JT0kgpMMzk3452WZs7a8aDq/c3n+D9YBtWfhmYMgwo/o4lt0LQxD/4RKNYGHgh0wDo7
y6wx8Uy1ee4a/RCCmH/g49q09KYOsRRZs6Bvs7ZATbCKM/mfMkwpbKUQsydjmKBoiV66GZyaz+DU
MA61HfKVNF06FsmYfSH+skKJJDCXeWUnkFrrHTnREfi6kL1znFhPTeLWeD9a4yhidPi5Yeo0EvRp
TT8p2JmF935nKdVuGe3NVlwLmNjn3wcnzepd4rdPvlEy1yJHoOhQwOmjbQHTbOtiXejGY2u73r/5
GOWf9mA+RkcYzLuk7ZCVfLc//80eDEDGYMbQ+MDQ7M+i8433toq6ZSwiB563ZtHh6MK36a0YIShN
eKFXtPHFI2pH0AVJku9bmYhH5q/11SbeA80CBhaZYn+h2f2FCxczTms/6WOt7WMXWB8tudsQR9aK
z75e55b1HbZZfUAcHDyY2BCRXARfkypBUzRMKWkxQ7YCikDjVAb2Evmnd7GNdu+QY3VEEnprTHx6
si73xJSiBaAX8+JI5uf/+nQTf5rX+YBAdLEFNC1ssvafGXGZaL08QBewIyd7NcAOX1tevS36nLcb
mSNbSRXBEiybY6cjZQ26TcQ5sO0FwFrawxdv5j8GTCjsEbj53cAWqabcKR+ERMq8cfmpitS/Outy
mMbndAgvg57CiYnRMmpe+g5Wrvui9fKIhudfvzf+3X823/LmrPk/5MKG/COHMRtxsWbdhOzdSpI9
8lLap5s+F+HXoKixQPo5zCoi61dMr+QGwumwKLRQ+wbfkbUrZxNcJcVORipZZw7DVuanYN7GVn+u
XEV+Q5XS6ua0WtQTjC9aV/XVF3byt0exCsDIieYytkTdaGbcfO+4RVr6mL1aMCI2UP7nkQSuXOMy
5UBofV+3370i3aeSaVw26C96E72HZhc+s7tptwkOmJ0E7vmYIARfoEVCiNlD0px87ZWuj/UFqwRB
uFFIcBE1xzLPXbC8zE12I1R0UIlcOcbRDG6VA9u79A2H/KT6gLS8XfYw5U+FC7KNYpYbgoeXsooG
Dxh49trVVvejY9jlyeZr3o4jGnekoKZ6bDp0DLGtSuJ2YOIW9PK3BTntB4eCGpw5RtK0RM5nt531
Vg751agm9YNb647up3e0oD6yYHsEtbewDyJPws43lHXBZofjQkt3mC4haWMyjIIN63ZFfi8WlX5T
T0X9ju0N4Xi959rFv9u7zcmMcLnIjuWor4q3zLbcBaEoz2ix5CEKVLprRDVuVYMUs4tMIvvyRqwT
thmBlxvv//osFP98J1K2bShbQCvQbePPK4wBT6iBHkl2Lg3TnY50WdDaPNvda9KZt3CmmUm/stY0
E81jAoiMlh9AWST0VPxO3xA/NXMTdfNbqujzEu3kb22dObk+Kia940h0H/YOs8Yp0M6q+qlxFnZT
p8B/6EESL7MWuUv/3gveEbYh2qA7upTpdNYb/s/E6dUObvi/ufhme/0fxnfUFLjeoEvYwtCNP8In
NVVqU2vawW6y82sYj+bVHEN/aSVaeAEfeEwzk/AaP3vKoSUuZKe3T1Q0V60n+Xys6vZWSzyWnW0y
/VH+WfMSa25WCmQyeJaLDvW3n3YoB2ch5DR8GLj/FkLDAehH0TMXUbFymYnFVX2xRHAwc7WjHR1v
ksFjPm2XapWYqdqUalsz/1pNjLP+zUdgWP/81UMkkMq18HvQffyTUWF3eoEjuAx2nVl01zHxnXNb
CeZl5ptlN83DBGrwUPrhd1ui3ZBh8dqH3qqy/WFj2ToNudQlyiq+Np3xJRljVMypKZ5S25eLEi6j
wyJyVGXVvbrhu4dM4db13bdy0PWdWY743DSpv4iIoJzG4kqrI/wqY35thId8nzF2kCcvGYO36xRW
r5rfhMvQi6MDHNH2i2sTf5QVTy0doVWZwglp2/yWgLy/VoyQT4M/fnX0ukNmmm7qYkQdrqyXGljz
tQFAduV++UZEjr6yTIPTtAmbR/RDAjZifTHLVlEapthDeu3c4ioCKiRJHuun4lozqlk1o3m+a0u4
Z+/rhJK/0+Exq7GcHgtlPDptkR/bsnoUYmbXIIh6TCkGC3dCcYxecsus9ajlBZ6TJgu3TqtwU0wO
YFj32Oglo4JeD7nlOQ/KaOOtZjX6jKSV615DkIpN0S8kCnS7cE6mqjVES8hfBqRlG/ofnzZ8xDVu
6niBBSwDtpN4NyI6rnQcki2Z82RPOSiJ68wnRonyfa0bKRlcjo34ztDiTWjG2U0P2x2SU+R7IXW5
N9HsVoYfL0gNj45ouuuFpdE0V4HjrY3SMInwjrkVvLC5Yv8H1og8L4zP9TdlEOYJ4AYp19S967ao
t1OACAVnJHu/FoNjAb6Z7gl1A/zdn0Rc3dBtng0kW9c+pTkqcZgST4bhg7LrViWtu7ZsJdYDdN11
COiU0XqGFtBGbTGG+hM+8/whCYZw2Vv8ZuBZ7NUn5wWl2ELY1H0oTK1T2o4MeApPe/7XN1Roqf98
a7FNW1qGIw1puX9m7gaGRmOoszW46zSsZxPhNbFJKUDRbS7GSX52FNGPWRF5q9GokzV5AWAeA+Nr
l9k+9AQadxpg5nPuusOt1sxg37osaynRV8Q5h7sKZMGmg5m7E8J6bTIg/cWYnlWugMaOGtK9sqsX
IkiaiwvI2VVOToF3AyMc3OZx3wMbUrwVhmmvwwzVr8dwHoRotHW6pllAseP3fNopg50lrEIihhGL
+KFTfbuCXKPOSqaMzXPDYDKcfzA2p1Pt5OcWYhbqfs7HUBn2xUwaMkmtsN4EfRWRFIN1Ox2b17Q3
7Vsfh2uB22z26W3S4JBqbf0d2t0+JJAJoeXNNL/Rvuh2Ws60PIcvzSbiYrPDZSXp+x3wEPQnFqht
bsjrvuNf8U1LMZfypp2w/FuTRUhuKMEYzY17uBfkqsw+eGUfhUVbLwFOu0vp2JAP0rsv2GjP8VhC
p5AP2YTmio23OATKxQ7YEFyCfR7Mnu+KtcSGvZigh13jjK05wqQTOsyloRUzwy49VAnKmB5r0tHK
fH2DjH0Wtc1KCMTV6F3UU4Tzhs4XtLjOQ4sZxfm0c524vIToQSawFWvpY8ZDJRn5UfrdjREGuJFJ
/oxnHk1iNn4Rov4C6fxV1P3B9fnj6f9PzI9Uc2j7/475uVY/yKz9b3ifX7/yF97HMKx/SGsOicaD
g99iTg3+C+9jmPIfyiI72tYNC9jLTP75C+8jrX9wJlrEuAP34T7l8hr+wvtI4x/08ilzqAgkdxDd
/b/gfSCyz5QstDFz0u6cG60rOaPHlEn9JKAJ3SuQv5WZcQ01um/d8JZ5LIdovLJZJ20l3Je4nthx
0+3IW5w2JU4vl26jrOJnZwg/2YRBYw1ltnRn5ujvwy8qaSROg6WMVcKc4E4HvR8qgV+4zFlk7thQ
Nc8wB3TEG2PQzpTZJj1IDrkNYXGak9kaksiJSy73loFWpgm4LUUEkMEhmsDV+wE+2LiDhYMmfteK
7ugJ+T1KNO9W4iHYNKSazjyRxaSWwH7sm+WuKr8fYfmX4UPspHvG5xeCElgla+6PbVztocx+C9nV
sExpR1/22L0RmG5Kw2G5nJTi+p3FxvdH97atZQ4vRT/Ln3PrKrqs2BJFeok7PT5qATOArq4/vcH7
rgckTQyJM9Iuz6HGplZ/kM7AiKzDRlB5LQnavToW88HtBsG89qNP/epYej5QRImqx+fdaNEvwrAI
/xN/ex/43hm2SDqfhriJ+cogw0Lf1naNDVF8Hk/FExq1iYboIkMNcIcM398Dez8LL6xcNBhLJ+I1
eXM6/xpamiJZd30DYz8n70dEuH11BkyjyTQyJ8+eVGZ7NhUoRNnmNZTVivJkE89AdIPs04WOinSV
1jMavSMLdgGZARmDBoJgFl6EjbX3PacGXA82fGE0eQE7xQI62dtkmkyCWL64jPmS8eanvr1FQW7s
hfv3j/6Pb+L3t0NAlVyzC/wpZLbVi9HbGS4rDGGoBVJIxL33Ax51aKS5ghySY7pue6T5yAK3bamq
gzVfDPdHvw/DrGk3E2a/clQbwT9/uB/ub+iPp0jSykM1ecxDTQMyq1YgQbpTcX89REZ06zFi4b42
3++U6WmoisP90e+nxvyzya7kzkkJ1Z6/c3Kd/oJM35/eD/eT4f5oGodyReJuh2yOy/J+Mf6iAN8n
9/cf3s8OhiVvIoVLVM+zh/tH9/vw+2d44PQ9e+o7ZNqftcbJHT/9W0xw/5MENi1JUIz/7pjneJYV
3w93SPD9Ok/DCsFqPYvf74BpEzDgoRKALDFjzhDq38+BCFtj8yDruoccM0OxA9mSeFclH6SwMgTp
comy3BmQVTfTQTgGxcB8uD+9H0w3It0CAdoiVe+Rke4MGtxFR8YR9GOU/gNzLZcMHbTJY9wcZul0
Qk0CIpZkliMyyVcnZ2abMxCyQ4a+jhBPIySTTd+YDvju+UXJdRMSPYYemA96/oExf+T3g/ivR/en
bo2AnEHt1rDxvY3zL5hezZyTASQLBJrEzNjHjZ8frZTRsaZr/loTBA+g+J0wiGjjwS17AkXk8Bam
sDhC9s4HOT3zycbG0keMdQAZ1c2i/JbuZ8ldO1CwSBr/WNnyyYlmb9L8Esv52w5SZIWDRYrDMN/Q
7n/QhVFavtm6W+7HvrRIeOmjp3FsJq5ofYaDQfIokTMjaF23XX2JpuFbU2lyKTSAAnpHEjDA5Xml
Y0jvfYYI+fdTWRioaRomRdWXxNHDnR+3L7os2c30AqWy+5HipGBcmz7QGCZl6oBT+tSnYbLJ6Pgw
P212PnGKK0KJXey6ybnAhrV1huF9QBdvDPG7jw1vj14QfVfq4K0lLCkx51NhGK6iijGktPq7NwKC
zilbcVe1F3xZ/iaPnBjweWsRCRXSIubdLRqqpnUFtm1FAhej6uyUFBMChbwLTxLx7UQ+tvLTc4t8
TsdgdQyVthoY1u6h9J7BtH0BMGYse+VBi4dqxESyNddjy/qm8CuVqkcnRoJD4eRQVoYA/Hc8vsDA
QrAZoVFyguwzpiWBhaT9rum+PEyFYa+Fk+DBgU9FONWD52jBmo7DM5SteFtE41WLnGbvj323oSVr
LAqEHUtLC65CROJo1yrdZ7GDYkIsSG0OlogGrLXywLAo8qYiU+JywFuvVS7awowQbzXU5ZaAlXQp
akgqDDnNld9fcx/ju5JlsxQyhjgcItQYpohdPwzFVrQoYyKoEYqgtGUlhdgIAdvHSeMfJHMh23dH
aD8jgbpW/4Soz1xPAiVALubwwUZsdMagUNu6FeGn7c6MvGJTFvylY53cGgYb5ABnAwPRWLsMY8Av
+58B/cCLk2jJChFgCwAifR6KZljHdmRsjFx+zZkMbTB2HJjgEbmLo+02wk6j5NY3U4WRUauIMbeI
+/NJzFu2aUelPyfG9lFVb5SEe00HY2k7rXF2ClUgop5TIdknfUssoA6TwesKRZvgceqxIzritXeW
QXvMXR0qRWYCou5Wuh5+xn4AAIDSYxHYdAzI7cEtMi471vNdM3ABgcOZQQfFSp/IJe0Qae61DIGO
SNy1GZOrwov5tOUYLTrT0HBjwCGePo1M3OzUI9XBPscJnyna0a+NW5PjSEk+uIQUc5uyuW6xm1SH
IAKWhKBuZyb2js0lTquYqxP3rb1QXnvCY6GeJ9vTNiPeceBSGslMxXMMtqhV2gFyDWJCCfAtgTtt
0nBa9Sg5mTcFL7nlfk/MiOVkJoM7utIu+FnaNI+2wPi4Jo2UaWmvJ2tF8w5xQHsDyKWtO3TG7Az6
7/5stCFBINpNiUL+vGcA8toT0bkqNPk+WBTAtmti9XgmlwehriZ/xpWtHrLqqRrnni9QYNtv4n1F
NcSQIzMPWQ7GT0beDrh6uPAUGUwFtCQNCagZu194obcw9AnB0xg2QmHD9+DvEf7/iEbxNhW+CSJP
PwndcxDrM4rzCWEMA/yzMJA3nWUy40fviopYh4Xl9TiBkvCoi/JnwZQdsaUebPLEYpRsEC+GVZ0t
rVlCLra/YR66RhoxeYNenkMPiRpgXWs5xMapaYeLGOtw2WbxAxScx0pPKHi75km2K4F+A29sdQwQ
sFTzrNpX+bDvY3zBsVGTCYs8BgEW02xu/f7CmwcBJT28RTfUrz2xFaviGuaMebGeokKSI6GxdbIV
cauhhBEfSn0VY+gdKw+ZowoY3RKStEbzCAMX1U9vs5XRpd8AMtjcLbBtnGzsSQOQRRXfZm+BH7IT
nyQw6EDwf5G46qBkIjSE+gG2ThH07a4tECQPsb1yid5Yx1r5mU1us+eDADgTXQusxW6hVbdpHulq
y8COwPBZxHNOBcuRBpJbi8th0efDCMXddw/dQCaBKNAYsGKTBIjhhXwdbGO5vyxaBgVEHRpeqBF8
YfLBjhONHwOQgB4i7WFUOSaQXeKBcMc5fCLosdcs1LwfuT+/PyJYuPz1tK/x448aW7K5fLkf2Jsi
E/yvpyyJGYqJ7GWQBdvvNIvWHNSCoFyInvMm6n7o52SOP57m7QA1j0ghIoKXgtWEdvH4RQhEXl0E
f4josvBotwDmCpD3BFSylWA6CK+xwypRWy3IJ+k/D1nyLHKd5GYCZMjyYOdVGowd2iT47s8erLsR
a6KncrgfIiDl9GPZBu0g5DPsSPGq4sFZmXWIvH+2wmVwGg/JfDBUR0ctCE93l1Q2dh+xD8FdmOk+
7NHV3H9cYQb3bUgT8GQWIi9Hgusn6JPzIUToulICRYymk8wCff8TMnm9djLZshsMC7Xv9AMuoupv
h2belZt+yoxYuGdiqP6Kwizm/XAKOXPpWqST+SUZLGK29TUSISYIS567WM42cWpfIeoW7BKpaEhg
4SG6XiQRsy/x/pTYp/TgbeS8s+/jJtSX5vyQe1dAsgwbw7bfJkM+XRi6oqaUxhcl8hfIjt2OVQRl
/6D7Z78rz5NM5ZP0vWUknJuW5pzcuaFdIzv8bIFfbcue9s+Ir3CDAgf7YhMNF1gRw8ULmh9TAvc8
UfaIYi7V10ZFfTQFrYtms0NlHng6abZsnwzrOwaOgiRC0sfSECClmk+RACTCduxTC7vFuPPQRiKA
tT5aWnSnEmBLEoT+JXNBq3TpnGKJ9oZ9W0/GfWV+DJRcdl/nj8xE0+KLNoe3a9Urkev+k+VoWFkK
hClU49pCYj95JqE5Plgk1RLz/HOk0X1uDJqYzAQxuM31IgBjuZaq45K2URQGswS3t4jBwvfQbqtI
HTnziAUKuGVaoZFxVeaTtQrn/DtJtvvZdMeHIanPsOYvfBHuDhwkQhnjh6grjJPlPsowyfcBTE1B
Sw/MToLIfrLSTVoT11q72DLLIhyvEZ3pDTyJZRfjh6rzYUCgLvSFOSA1QSdN15KsU9VrDdp5chxa
GzeIDphX89NqT47mystkdaE/ivklRzZehMjp6SJH59rCD6/31Q/y3I6+63tb6Dbl1JwbYE+7YZS3
OnTyI3oNgJwalczd86mIupIQrZjrcC6zv18WtT4duSvs687Rn0abHqtKgIMALvkszSnZRGac7xg5
brQukGukbiHjejz+eEZvvWu/2Y68Be1g7EfiqLVeKTgIASaLePioXP+rlo3i1oxld8mgssOf0M7M
wLyt28rPsAGsk5MvuRipsR6EPvsA1bAiUmpCgFNeOiNLjpnq2M+Rr6Y3OYnI4JN60UO8jLlTYaME
GImh7koat2WHV4YmJzW28oKv9KhDHtzJIf3e0JRej24CgsGJoovpYKjI2mR4iEtSCglApJuSMvo1
xpM9mAedHcWaULR6OVVIi6rkbXQiyhPC3ReJAhIUtBKhZA/vOKgRgSFVFwvUYAgro6LbMlsl7Knk
1dDKXiDzIwhrGsVSj3GVjhVy2Zha1aTpsGvL6JUMIg/KZnNCFY698UH6+mNJl2bHX5utEaeUrPII
H7TK3mY5/n++t7URD/HVDOt1wAz45HiDAH4sD7ZRP8T60J+qzO5P90eUKLAftIixklVlWwJfCIFi
m0rdgwegH90dVd9ZI8JuNSaPwFL9X9ZYhrD6SstRI7AYMRUBUCzzsD1jJAgWs5x7E41IS/sO/xJG
ctNyDzJllB7HbfBokHv7WsZq6zb598QhnYvgSn+l+dG1da+Eg+hn3eieg8HTic94bxuuL3xAm7JL
wfdbOcqyjEDGrPqGcKZeoutqNqgmbFLGgHH2deoS7UDTeeiN5Fonfnp1iiC+JCTT6H6yhFFU7THK
+E/F5B+0pARrU/FXJFH+2RsnUA4WpAI0JGnVdJvEr/ILVkrmUCNu/Vm4kTfNB0mA4gT+dkJlVslV
ZKC6TWnRr+l1tDuVa59tYWM8mAM+9Mx6AU/W7RQA5BYcxcUI1CyIMZ7uN1pg148+cZ8kuaj+YkQp
5f0Yb4c58hAfLhLSdDxIkkrolwWQhR3jJsPeP7ckkhMqlt4CoV9Yjd5rz6gOmTM82FCFzmHOGUhs
7KIFDr1QuILXo6QLUdmxthiTodjYtvvMjSbZG6O5pwQmPadKzqM/86Uwl228BF7JfnIzQr4Y3a3y
3jyYCNXxE9WEoOiOzTcbGpwxbzF+JbaYzTmsTYPxtGtso7gTK7rG0KxSzdhoVpyuXCYrq8KsrsPU
t49zN3UgdzeyvzdWP5tk1lxT9S60ZqdIHs7ncL71s2+yZwTblt0OIqxxGIxvbDH6HWhCCIkK0EUU
kIhsOeEqI9UQSk2JUjQctlkJ6zuxf4DyMZ8lu/u2pIoMNM06G4ro67ScyVEfuNwI94AVgMxtZJJf
lyHLiuk9x+fUVfsotJJLF+fqge11t+yrOGKyioZdI3R16Zjuz3piYpJZTcNWNwiXqOfspa+R2+3l
bLBbI3sqBfrvadSWTtDHVLSms2lSS2L7w2xbm2xgJ4vdvDXvAcq+go1RmZf7VkxnErjIFHOuNq9f
msSxVkGVGwdI+8+MFw9kquAnRDpFq8EHlU5i5oql7NT5oQ/jcECgDmDAY7PeNPStlUcIhTURaGeq
2cCurWJ8clu/Tb4P1eiuUsAFdmO+JJbZHIUmj27UgncmcmOR4tiy7QTCpIq8J8S/oA36D9lPwbFP
Su5PI5ZUPQ4J3JiKleEDwXXJ2xmR5LHnDCrYB/EEG/yY6Xl1NupL0SFT7i2v2yinG7+g9NnGddTv
aEXJhTmbKQFmESYcJsElUey9EY7FG0DgnyWsEACzsBKL9GelM3VaOG7/oariEehZulZl3EHl8JqF
M3gzXUvQ1tRg3MkoOLu2TcMBlRUYMm+t2+iOJ7Y/yzB0qVrNL1RSP7tJH052DT6GihE8cY62uTFp
m5gCyCrJjyNZoj58StaM3FiLhkZHazLiLZjlH3FlbNyqYnhrONlzpevDtRUYDuVHE0Xtq2wJr8wn
eLqNA04iTgKMZG5z0VAq79xMqWNWjxuhy+4BJO+IjSBzuMPI2Q5daStZVLQ/a+MR7zbby9Q9+V3w
OiJVOvQl4SA9ImSSyvPymOog+TqphfM6o5+7NmY9HJJ8HZgB+KM20ZCC6tjyMQTuUqPfFZjHN9l8
worKXKHkWmdWMZylW2vbOCve9NKpTnkfBUebVz/Au0X2npoIwAtjl0zeB9rnguReXCUd2Mf7NBLB
7XYqNB90drbra8U5ljH/MCLmk1Pt5MStlovQbRjV4vJYJZS261T3FfoaHajhHPvT1UAV4r4Tu97N
umNQxUTYi14jS1iY53CeeeKqhK5tTCykOZt5R+AlSsmEqBplPAlyRFbWUPdLh2EN5UPZQmN+zK3M
XTMKlTh8anMXIBY34jK/OP5lSCp1rGLYNMj9Z6Vb8mBoYb/B3qqtbJfQBBKTKYFadEBM22AVjVq7
D3EbIclOzjQmtr3E7tCVZn0UPcA3WeM17rCKMgqyjX1j5d9NxabIIC12i1rXg3pOSyIpDX/Hrmgj
ep9PZKpDQDfweKTZoa7OHeq1nNgHepDdyu6xloDKJ0Zs/ggMSB7gEMaLVuJvF55+tAv2wZRnHSvR
lOEpjaBANlZ6Ih29ejB0ZOoAGxhNE/NmfYWEUsKJyZ/0JJrQG2Ifigiz70azOecpBoZkMrjLEvvq
DZKOYtrCnGCvTIO0jt8kcsQtWbji5KUp9vMx/dZAu1noBKjt3E5P6EdmTE5EdgotNhce7dUVXtsI
PE6++TWMHphY7mO70PcMCo9uHl1Zk7FGNV5ytlJJ6F+cXxq92Qje2bYYQgpD5T969DbPmc4n1b+F
0B5PTgx5z/JEuQbCD77TdinScu1RRZF9vB+cqov466poieQqvaKFjjeyT7md+2why9SptmFv22cz
tLIzb9tpQ43gOetdqdbde/Ozxo7esQVVR4r6jgY+94IedUNqa9kFw01+iYT5COurOkYhOXsjNeua
9JJ1Qcr4I/FS/ePg1uuEiGe3o1LNhqi6lvKlsN32CF+pXFE8mNgRQE5NZQ4nKonK4xQacLNdmGVZ
Ytyw3w5f9AlAbDxO0Sqc+RSGNMwFIAtsyTVpz1obOctQB7ShGFh2M+Y1dNi7uty7yP7zIjyq03XA
aLTL8+EbZt1wZ/KlXrBaL7V0xN+ACwccENqJJGq/94OSDxGnIWg//QsE9UWQQCTyc+NCzbufiCE4
leSRy25ic57s5azxcLHgbKrC1hdZ3V5pEJbH3g9H+tsyRnTAtlHRuE1Gtz1DoMUwxWJAaUqGICmb
sar2RcpNOE20BjgIFQsdJ/TwnESiq2YH0wmMfomWi+hD1Zuki4inXpFgX5XOVov8EMcAnlGzbBie
lG58jcfuChWmOyS0A7Fk9QuJ4m+fphl9mm5cwKsilZj5am2McsEA0wUT1dJkThnxoCMO1wYmjLUi
iZj7h8t13Vk/w6j6AUsMpl/mfAtG+9DXXXrJG0xYPbEkGMPLdq2q6VKJPEA1IfplQHN6UTAf3o7D
0GxlwlIfUTZtUBHNDbeSrAytgGRoE25o+u1LqqpTq5GdIpAHLabRLrZjCjZFJzDiqJLmUUfItezy
htc6QLApnPap8FznRAMXyThrSeIhfg5DA0VSSwgdfLC6LPbWqMSempuTA/O0Nqp2myp6u8ZUVqxr
qUb16Dw0A+2pXmEXhG0oV2NNuBsBIOTMGPUP4Q/5MSvtta+rfDdTbITOIlO39Wtm5e/6mGNKGPuP
FnnY4AzR+v4+Wge9oJhsrBAZJ3AIi7s32ufAwQWGIUZj7HadvBdrIG+yI1aDW6BFg9hlcmszeDrk
jXwq4iNK5eFNKtadviISRlPt4dcsf+5o/TH3+5UGOw8Efa99CsosI8Rsbvamcy+pmKexbZ2vW9xz
B7JowKl30LvmTpnmtgl3ggj/AqkIBAnqc0DFrEG4P4essWRo5e9pHuoE/YKBEkiSV0YfsH2X5IpG
DREaIXQs1Ev+g9+6QM0hcKzuc/t7di57qH5nVMGKwF6kCXr6kQoHbw2+d7e6EumZbH1Gx4d+7pQB
MrFBkhUuYEejP/jwWFal8EhenL3N90OQRCCO0bBqtGoO9SiR6gyc3NDscyJcKiplZT5wscxw5PJF
Tb1JzRKSJkAtA+A4MfwlQ/90pUOS5J5qFMURYhrBo/G4TzCy0YSeud8zBs7W9OrgTqy85uROC/qg
z0akgUCN0ppYa5Y/ryQBOQT2tKQE8fA98E7uB3f+1WRu8v3+mSbMaAOZ7vmPObQn2CXFVCNq8PrD
/Z3fH+VzfOvvp/dHdjFGq0r8B3tnshw5kmXZX0npPUIwK9BS3QvYbDTOk9M3ECfpDsU8j19fR+ER
zcxoyS7pfS0cAhvdaAYoVN+791w6SSwPmQUrC/i65/2fvfXm6vQuTfNp6eobWefWJq8m8pKjIdvN
iu00qo1fFCzxLc3ZDso4t24crl6nBY6TB3wY9jDrvYAkuOFcAZT4vVlvLiaT0SQB0QnE9M9EpGjR
mQfwZajPtqiaJvV8JcNIV5FCyuhMVZ2mMd0KJryJ1bDu8+ShrfRvxmyh2FaVU/JX2nO61kuZg7Rn
n/ji3kfX3dBZPgMg+zNXN1V7siC7pO2S2/VBGonTSYqXTv05ZDX8uemqQW5B4VnBoM6fVSkTuRB1
yhlKqFb54ENrxG4UzRBCDkGGuvT8tRms8tIT3qn8W6hGnAHEzFoRpjloQGwCc6YNLmVEKpngKO5s
LzX2q+rpvwVi/1UOnOOa1v9LIHb3s2DtkA0/ivhfU+B+v/CvFDj7DxfKtA2r3LB0z/G/ZGKe/odj
QDjiYYo2DprLL5mYiUyMwAAd6RYILstBZvpXCpz/h2AgcYVBShyiL8/+/5KJmbr4V5kYSEsszJZg
imoLRG283z+qf5KJZbnVLnmlz8cpq+iOIssI8+TRpnGMsZiypevvI824LTKibU3dHQP8Ye1ewUZb
zgBcqSJ7qGgktJhIlm60AfF2eL8gFO1yF++XmHSO2myYLqVo70ffBMypddV2kjgrPK4K8pIPLsQe
JrtMhPlnRcRLWFBcRto2vvFahACRQoLlgtKe1XullD0tDZGp7M72TZ054V35njRDTIewVFwGO1hG
H3s31uOdnYG8gcaTbNua6CY77T3ytBG3tWn0iu+RyZi6yPVk1tOCcZOrvu2eE/nAJIQpgU+ZsUuo
lpjiTYa0YAxmfHMb/cI1SxKyCqGea+ZbFRCV0mBZbE5aoGUZWhrcqkLNA/Ih09Gowbppp5jEqCKs
If3SrcoSWw/C3sAlIVN3o9M3OwmzeadN9wtjK4lRRBC5gjiQJWFp2c/AK4bMO+UUiKmim9ciJO4U
OkZyim0krNb1OHXkvMG0KuQQw3ryARnApNpSO/NOE1bLDVPi+rRAKNo1fhrfzJKM2MT3z6U7XAMm
7K4M972VbXqxBvua6CuBiIVY6Ylp165han9oMqouuluzUp1EurdW2wckcjEjH5jhPAU+lpvNoNte
YBcOdNgkfrVNanpymjuw/PBR4kq2W/jjwNAFLPSluhqaER0sLVxJxJFH5VTXuo/QQGA8sQKfFpdy
pmBxYZtAgEAvbzWwKZuu7a6XLNNOxIfcOmUp6PhJ88Y3kVmU9pswckj1UXWZKr+60hDh+zQqjozy
xH6juAfyPj9hdMZ/OSVIcUefzFgH/AZaQfwQgoVV+My6BBhkKQiAsmW+mxnK98B1dPqU9FBNdyFX
lSy1beraNMQ8czr2WcniR4zOoZafTVZuaVhS4sP6jUYo3zuF9rOGsrVJJ1g7XDyYQUTWQ+chldbE
KWE12phJfynaqA3Ckdqi7mYGzlIwvn7HcRJmfHFCY5Xv2tFdP5CmM05mf1oqsv+SQXzvpEyPOrpw
Zv0u2MW6izZLp3+baJ1tBtNkDUJfRBf151iEvGRqH323xLPSht9zbbzkevEI64YjroivbQ9Hx0g7
ukhTKKj4iLbGYBEzkT22C+ohci3Q8LTNqQlxUeFJaw/l7F6XP2K4IMGAoj2YzUek+fkxKkbiqOim
GDUBCqa5bec8OmRx+BSN2k8vhoeUTpCPLGc+GYl5EHX6CK+q3uWd3m4qo/iVgx5eWgEGZAktjpdQ
x8K+94youTheh5CkQT1RtIxbc9Fe8WGte77l95gMy7KIjQ3X2H6XmeK9FuWhzP361vL9p8ZoLi26
li1q2gSleN5ddekzVMPLSPizXaEN6ki6uU+/G9PwSYArH2Lqu+0M3FXGOphX0EHQLQntSShjY/Jd
km9hbTibyIGWvZHFUu0xO9AvNglRc+2r0APpiNOffICUBehc2+8WwtyzUct9MQ31YaTQsIEAle0d
038qXF0p6WKHeizdeZ2SNcoa8p7wRcQ1yVi90jpg0wDW69w3VjTcVJOEn+IwGOFChcccH1vaCTDh
AJX5xXNmtj6hUfWh8q9S4OkSyAAoaLmBJ4oB2Dxiz9vGTJrwSNffHG9E3plZ9YFMhKDWrdcyAwDT
zX2MDWqWx9GC8+IYDo2WKX0Z4iHc0symdFIk425owRUVgmaB074sNgPd2D11jouZf/SUc5zhYsnl
1VCT3OVa+S125nsxENtejiAOogoTXDI/VxkK4ZjUlodvS2Z5UGzBNi/eaR46pKR0SCc9BedC8sVM
sOLG089WkumXggAP2zoDhE5uMKIQX46k8zp1Y5d20kethmvM7Vt/zomVyMWH5jtHZv/hQTOpuOI9
Bz/YwXjG2Q0ddzxrJIsuwvm0cyD4KiedqaW2a1hWuu5CvEwZv+MlIvgrLl47VIQmfg5RbFGkQE8j
hr0LXe8UHkWvv+sqpb0jIlBbyG2vqBtEJZEnYNVOGsW6wEkWRphua0XWr5rw99RhwKCvZQRWE5Mb
1SV7nGVUSx29DSDEXIfEyJsl4K5lTZZvrEfLjOl9smKfa/ItNZVDz0TkMOgk08dE1Fct2A+kw3tn
JnURiFtZU++piLVXRPdd0t10xN3XxN7bCFwAqXAQgdrEtvkG/puWAziRPQKoBP/ocOr0cT5L00BZ
Rm1wzLxHvYSIlAvi051OU43h4bSgCdhb+JdgYtvQdtCWimoTo00IIrc8YPsvN24Y3QNcOBWm3Nmy
okm8nGilEZVIN3Ejw/j7QLPimrrhLulhXsYO0P0G7npQU9TAqXGTQ7jV2nRRZTwrWHyW537njeBH
xg9vqBPaCweUaD+iWTz7M4AWq252kZNPZCyWQVrPH6nmRdvOiljwARs3fHvbRekHJYUTdVp3Uzuv
8ex9ODI3tn3z0nrwENPuzrDH12hY5m1St8j3LgwKodLKXHVuApEsCzri9TbgMDRbCbFd67qOUvcE
QTGHatrtCsYCwAAS03Y3k9SOr5nZxiGrwlM8nJymhkmhoVz35vZ9CrwcI6amggNBJV2MqmY6wvK+
NxMg5511Ww7DSzrnFPAn7zrqOLjo0F6XMIQPyVQAaknMU1SWr01PhaZhdNuIUkDybZ99n4KtNaef
tNABJGnY54vheWHZjOYJXapPZXichHkVdfOBg3vnScgadUX87dgzX8GhW2XZQxGThFvXn6xSEGkU
E9FArvLsN3g7n2wV48g5dwj1eefiLcO3xNFnpw1yR5VvsqsshKc56IOgd9H6kzBy1mkDQK0YrSNX
9mhXjkZ+Xjdj5+SkX+V0fdOOC+6ouZybdXYKo3E6E/D1z5v1PletetcHOACYcpJUxQBOrWKlWa+b
VTrS6JyyBPzMagm3dpLi1eOw3ubkzE54CGlEs+YO1ep7GVxMwpUEYwlE+5RUj3na23BBG7DYaunY
quXkuklbAOjr3vqAU43Eh6o/RFu1yOHqv1BCoBU4P3cEytkk1az3e+rBdW/drM9o+/oD1DM8F/Xg
ete656v3+P2e6+76iFGB57mq5rQCQvW+JK51LgfiKnX/RKQ9ClQtBVFSOCzhEcSc1yfA5AT17IUn
AcMs/S1S8paC3d//hfp/wj7pNxPXrE3qoYluINCfm1yZidfd9c6vzd/uW2VPf7svjMlsagkL+Nv9
Xze9MCZoN6GFXZYM5FJq0BDtCpm+2qwCr8odBSYIddtmXZ9VxIytMq2vnzVRpaxsZfOtP3MGGGxh
ts/PDh7nJUfDSM6Zuk8XUXls4SR/vXjd+9sbNkoS7wqJ302B/b42q6rMVNKy9b4YKS/e2mwO1o+w
vhWedRiB6xv+3o1C9xWNiIv3cSnOKxd/3UtX1X7WARQDHvM5KBm4TyMM7fXI2eoWAvSLEoO7ZXYi
SACKhEhQTf7+2aKo5of5vb9+94nLaE7jJ9zqxcQn6NTPtyqx1r0vddbYXdMg1E/mYlPC05Wd4ffu
qsvKoOTjs075swiRUs3YdSNEwq9QqTOKTuy89WgVBoSMwq73OXXgLLZolilmrTfXPdoezdkeklqH
/ceuP2CBNPVuF+KeP1pV+ab5HsLcmLAbKDPHOW2JXFQRnVrVPNGaBbpDylw3f2/BIFPep7/TXuy5
SR+82Dk4TfitCdGnC22MdzVT6X3a1c2+EiHNaUVttKunorScPa6i+8KqEGoQZH6Q5czlskfxxXjJ
Ys6Nsf8sauZhatjmnQxnJGYk0nazhERU8mUM+H5Dj5YppelmLMI6Owlqgz4ztn5seZu28ZOTAYoC
ipZ28to+phrZpldjj8DUGML8xjRLrpAuIio0F31QWSi0QjEHkxNVt1C36Hrr5lU/DW+DqZpUVUaF
N2raXZKZuNOjGUHXWPziDH9C7V3BY2JdRn6TPPa6ThB5jyw6G2mEdaCNWlqeoetG5D3M9J/hj+Nf
a0BLD/ENJlL8y01Di1S6ZX5Mza4OFowDzCg4/HI1KiNRyjEsoJEI1t2vO//2nPVRX1kYvp5Xtu5b
0yA6ouR4vT5GX9xllFFPWwYKuSUum7BEAbh4KAINtVlv/t6wLNn4Wcp1vkfriT7MoCG41O5J6gf6
sATL+z3hZy5nIGzyu0lfhv36Ri1Yht9v2aQICNNmmU4uucDq/dfHQkqX20FLVaIF99Vqia/P7tX6
YK9e/fUWXzfJEqOYO8fkd8cqUyENJdCLqN2litpZZQrlue5+bTKUTofRHck5QmaLJA8OzHr8e5Qm
ZxDuaglKmpq67+uBr5tu449Z0BRRdegL8fsp66NROv8w20RnIPnrpVVb2RuDeV5Qqe9r/V6SSoAt
Du2rKoYTFtiufYGgCAtZ/QTr74BMhAfW3zXKS3/erLumuvTolvNKrti0aXTNPK+bGfvA2ZQy2gzN
AibbFyBeFQuxAXV1HpPKRHY7/4acMi//0wkF2f3Pva/7bBOZmjmaPnHiSFrXQnehLr8QNtSfnOKs
Ey6U23C5L/M4JgkNTQXa8tM4X5tqJF4dSeseEcqAsrXxGClXl+0SN+kM5pGFa7RrODUCFjlIbH87
sNYBcXVprR+mGXHil4Uut+v/PtH72ZeVdbP6xehFtSSIfp+VLWTswRxWunlYDVoofZq97Xn3X06/
JkkjVCJK+jopGSqxYH6yS6YIYs/GAaQLVovWR9ZMJy/9uTY41g19EDs/9uqKoKPmbK+iZC4Pvp6d
V/PWumkhFSBV4uteEbHr69YHegdsIZDGmStAsm6xSUK8BbkR/NOz1Jt//Y/r/7W+/N/e57WSd/x6
h3Vvfd3XfV83v97m6+N93ZfUnKxhRM2sFVCHvt55fbLIR6Yevz/712tk5sH2MFC3K8vjuvn9FA0H
NWOkUgAp8B+ETroLQ+TuqwaVnxIMl7OIdz2XXpb4nMpY+1AQOr4sj1/OvXKZnseuk4gAEhfoWUQ2
AHLxMiJeyG4sI6DjxCGzHrnrcfK1mYR3A/Dd3DdLAlVzvE8s2j1rwyOGrUhgjAB9V+SI1IsSlU2n
rsMVqirW/+rzrB9Cb4bH0XSLvYfjNAJycXQ1gagbq8jW8yqiZGlkgtAIyqbrzlZexycJml9sUJcm
p7WNATnhDquDD5tF+UMNfHLre3AVxyw3Lk53aIyMcUkOh7hDGISe5jfe6b8bC/9FYwHWkwHs6d87
zx/LvpP/2PygAxkX/9Ja+POlf7UWvD8c3gpuHnYemg4QXv40oHvWH5YjsJFbAkyk6f1TZ8Fy/jCh
vTieiRSXsquAjfNXZ8H8g6IsNQuc68ZvR/v//o+P6X9GP8t/4Qh83f5H0ZMiETMb+F//A47Z/8XC
EGhLdBtinO5adD/+hrjqFUukSWh0NyWJ3sRViktc90+5TQVSTEArh/ZhUDD7ZhqGrbQN55LMV8OS
U6RxXO+AvMEvGSeZ+Ij6PhQa+c20Qw+lZpytMpq2tgzDXTjfzE0F30v3P5Ikw0CypFTxUC3iZkvA
cgNzhgMxkSJ2g9M2efRTfUdMgvU8k1ykUu61vbH0EMZc6hbo2w6dHpUAJz1ijRov2tsNic2tMUA4
F3kEYLFIjmaZ+ftq8veiiJDXOLiXUCqnTPF2Bh804Hwpdz5ry1NJxCKmxmnb6CMFFCD3h6KKdyl0
yX1Ingb+NELT7GHftlX2COqbBe9gEX2SLqQFDuW2jg1oeNNAhWKk9o9w+2DK6dkHno4WLWkumnPo
Jy++qibT3dArb980a5oCZFwHcEP+Xstim841DdCQ40VNAD+bdCYct2T+PZSmgW6jdxSbmMBeUAc7
O26/ZWV8mQdNIpMsjklCmQEgt3Xwa/9kclRd9aUwzqDz3xtFhPdgcJ1gz4rYcJ78ukW/TvJ2YTb2
vshlfomm8NiHZnTGSoBeaZdj7/mxDO0lt54d5qDII5H+EQzwYOlJgU2MYAXWjx4kqiAaRLz13fwh
BD+MwLq1b8fZzk+tr6ZMEhc28eX6ldNrV9jDsrPE3HGTDD4Kf796HlyJxqmf6+0SSwfTZzkHUu6y
fggvYUvAwhjS0SL5cd/gALhfStpN1VJf9Ea8TCWVZssh+2QOdfFAeQeXhkZbrCYkwUVOjmAZ7ROe
WujiXblZ4tB5ASSOriW0TmYTPdCusvZ1lhCaV8ldTRiAHrohEJI63kyQX7ezdJerOV2ApXVUboWF
KayNkUeo60o7PlUaYOvWZ7GjZRIhwADEb6lGqp9pOZLgHVn7qPk0+HMDU7jizk4x05bWW5Ub1Q8Y
Y8klC4fiHksBqEiQSDjWB/dVxs5xTGbnWFSAuUqR3Qo3IxAO2SvHvYumop6vc+yMd+3w5EZ6dQXP
+sErzF3cd4/Q8ZfzDHSIko8EauBe/Da08C0D66qFJe5DhHCViXrDKGD32XVziacJ6ExHUjo0fTWf
7XedRwcRAQlCWKdvrzptua/LAdCln6LN+iRhFYFrrJNNk+eP7tTR7Yvn+zIKP/MeeoopSF6yKKoH
bdQXe1kTRJPkrhLpWUGC4YIUIwLDtKoYjxoIsCszvDK07+CRnuq4qW9TnFAJghl+KGxr3nZOvAuG
KsL3FMOGGbbP1D991pF2aY7vX5hv3640fs/qbyditW+LQ3SD/PWqdKfkarI8bRNHur6zExNnk0ce
vEbDx5fVuKczdQ4nbKwp4dI7Ip+wyQDh8Lt671uFfGrMl6JxN8SHTluSEGCQReCYEh9Ls6EJtch5
YggSd+BufsnWYi5I9OQmLil1QbNxLzrhbfhLiWXrWTJK3XYPSQ1TgjgJPNJufcMsUlzKzg8PmaeN
mznGoNF3+AJtr38gtAmFC1wMQjAQJaCVtHZaUltbepoAnC3zu0EHGTVl6h902X+20JwjwsUOWpSl
R3IcigDRw0/Rz9luGgl77nRsSWPi5XcEbqfeFTrPZ5JmzX0MNhk1CLOkwkVpVc4lHptIg+KLw2GZ
5LCTlvfL9sOXxpK5avhYQay59qF8RY5Bs9LD95jUYcjnnm75aum+zPlDXfzMs65/bnojKMnkSKgr
HnU76XfK2G0gU5+8cdNFCfxhw8wJm4NBODr6tB0GEhsoUxN90GVbMf8MK4hcbQ1YA0n0su/a+jVx
iASNh8bd6jwH3co3lhc4RSgAbWp7ei7g3W1n1XdtnfAiVSlg1IuPxavPPcXvLVbfDwKa8g18xVMP
kHEnZpls4HjuLAOSVp4ZB3rzVtBbAFtjvI+hQUZsF817louclFJ/qWayEktLCbEXJGNqpbLnox8n
X55qLxUX29amO3JzVOIgdiYXh51AmlQsDBxW41Cnj8acYX5Cg2UTJN1qr3YcPc80pHeEy1in2afB
No/vBBRO9GC86YAuLD/hrX4jFO7dk1l43zQshO3hgRAlfEQOkD87votig+pFBwPEdhMHegh/BNC6
+0bGDHEzp2ZDP3/bA0UsUjrKIWGaoK78vZFGanFvbDQrVdlg5IVgGW13S4b2UNevvcFZlDAUNEpV
6EevSN6XBePYaDhasIAAYaQ7lDolfYEBMQKlf5PbtEi7PF9gkqvOFS1GJsXYDslldna0upnkLvUu
xGt99FOc7ovVvFqdK49mh/XCKGLy4sbiB1EONKuoxSxL6qjWn7Olk8ZRwgGW1XiDETLQPavuXDfB
j5lrx3yiRy+jhTqP/TkLIa+XhNiCzHIYfLpfRLMaT9Bm9TL/ZkAqe8iH6LWslw+Ml9Fu6ThmkIdi
PUDgWePyVwng8QF+l3Ym4/DNIwL3WGcR2fP4p7YhstsNgWjuwRdL/miY3SkNNaIzGb9hBoaURfgD
rMYz7iHA7JJCi78RlUqbNzzS2kt3sH1hUxVTeHbciASzwX704ukeJpv8NgB7LhyiN6qkd56ACD8z
LOFHkN0rGP9PaQ/tBh5xewM6A34PM5hN1JX6McWLuU27PnukOUk4dtZ021pnzNNrC6q7bMNvLI+/
m3PX3Rg0e4gxv7iRaf8Y9MjbjkD46ZAYN+T66VcSMzl+1078cKT3LazCHxLr/ElXxktEksjto0xc
ZLPYT4NoXgdb53wxooH1UB09OC4i1EbS/lzmzKADB8iioi947p3pwc6H4Rqpa7E1FbDajWBQALCu
UdYHjoJapwpvPXi40cIe5HWi4NeOwmD7cHWPFmRsUM32L2QMDI3ZZYSdLZFtCwXTrhVW24GvDRwj
OowKuZ0q+HajMNwaPG4xA+Z2i4dUgbprWZ19CjBPa18KYtTwMcH1ruB7xwr0XSvkN3ybHXKCR74q
qp8tWPCeGi8BHqDCLQUN96CHxxEYcfToPT+KQyoWiHFnAjbu4vVinjXAIDcVjFwoLLkPn5xr795V
wHKh0OU9cNG+au+IXgsV2txTkPNW4c5RZ1hoR5fiOma6ylgNFj1b7I0NJ91UwHRbodMrBVHX1IGT
KrB6qhDrmlCdRqjricKvSwVizyGyewhRl/bVHgG1WxDbQxN0u64g7oPCuY9w3VMFeLfQzrgQ3ydK
YCRVAYHXFQ6+VWD4SSHiw7sCXnwoAMeT83olFUoeaNujJpz3VkHmC2jzM202xiNGEA8QfWbXF3cE
TW9wWAaTwtW74zdnBF+fK5B9ufErCrjA7UO12BUtHgYP8v2iEPi69stSSPxawfETHUy+poD5E/XZ
HfEmNkGN4PQzBdYvFGKfuK1cIfc92PvM49AAYga+JXFOngwI/ZVC9bcrtB96fw3Fv1Y4f1+B/VMI
/2HNx08U9N+hMT+RAhB6iGMFuQCjCghg3tNBrIWXY6n4AJYJn4Bbg9QlWKBQEQO6Chswzfhl7Qaw
9EB3tEYSqNesL1xzMqWKLqBCRs90Ch+rUWuxQyDRZo2VZNhVdfmCw0ggQZ8+PRWJkJglelYVETOS
l+DqGsYNVUlZI6LXDeMzNdbqnmaTvi1V9IKMT57giDMT96ZU4QxMwK4RrBC6o4IbwP9Ay1KbUcU6
xOQ7GCrowY4RzFo6BWpEdWIzNzv8igg6IwIioNNCy4tojxcqPkIXKkmikQIbv1IXk8tBxG6VvBoz
LqceIaqmwigMFUshVUBFbBJVMZJZEYme8pq0W1acBFpYKtoC1+p8Hplb7rCxq2mz+97Vk7bLMddR
UyYeYwi7p3pCD9uq6AyLDA14WAg6ZmI1OvI1aoegDQex/4npyVKLhxINtpDvbjqkl+5TYvlk/UDM
h9PjzYnJ1gyNlkCZLDphX7Ev03CeVdxH2rn+CXCNvDZUGAg8ezjwxIN4KigkkcmOYC6BtV/413gE
XkpZ1ghKCBhJSRoxSBzBVMMEWYWQkIN4qEgl8VU8iZZALR1VZElWuJJadAJWYxnetFHLNw6w9n0a
ed8KEwpBuSr6HEy4nJJ4cOU5gS7RjVb3uCS+T6q990Ye+3FWcSo6uSo9+Sq4Ow5dZVzEKN+l4xcb
HBKvWnMtwdTXnc9CtMbfZiZctIZwue27+Q1jwB45UaCPkK09FfQSuSFIAUY2SQYMUZAnFiZXaZFQ
BL3JSIoJSYyBF7q1HSJkRlbFjSRUplDxMj05M60KnAlV9Ey+0GbuWQNSGKZe14N0zVRUTTTpt7YK
rwmdy5pKa5FqM6h4m56cG62lHw3rRQeoQwhOLF9SMnHcybrj3L0r+vQ1tCr37HewoUjRsVWcDhP7
9Y0oEBrHmsSdmuQdu624cFQW2G5dRUyTzhMR0xOqwB6JyXFXqxCfUcX5OOrwg84zsgqifICk4ypU
8T8hiIhS1alnkoEIuXTP5LESFpRqt8M4kX5IjBAClnonVDk9Mvmb2gEDhKGCh+I1gogsIgae+7i3
mOOomKI8JLBoaFiO7MghDpF4wXmjcB4lBHnfVirsCHEIZBhFmKNCH5607lNT0UiNT0gSrSKNRWBz
40GqJZOBKKVZhSqtfz8e1Z5Vj/fEyso5k8vq0IEhjsmXBDM5vF9VrVFNDoZegyDdWY1pfj8+Qnt9
y9zu1lRRT/1I6FOp4p+YyzwZNW2mgqiQvU73PEDC8MFsqGFeH8WBLZ2DbjrPo4qW8gftoQDPQOIU
Gtp0l3YjAVikUS1edqOreKpoIaiKy+uL7s7oJ1x5HYnsM/fQgnoDCZ+afsCQSkZqmoH2yWSCXTKl
F0Q2qz2gcNDJyRIjgVloN3+OxRtJOfmjaf50F/8Finy0N1MvGEF1BZDkU2QUngkb/ZaIOnpAOLpB
3OBZztptKCfjKhHdOxTdYyGZMi2mOND6v0si43tvbNuiJzC31986aoDnEtaTMy/I0fo+OZZ0oEKi
w2QCJ9cyfvhUJAKn7jD/EjMWgT0ldanGVmD+rLTav77pSdL5blIpA4hU93kPxwQlqkcsZUuQGTSR
IajNbl+qkDM5R/Y2oqnXpxa5r5AGsD4l5h7T62GK8+RiMtXfdE0b7fQMC+DQUju3dw4RmfaMXXd2
jM9xIkCNqFjWAFRGOC7dq1CLyDpKPPyoFjCBkWclTvmsV10C0RW4Q+4s23YCwgX4ZtpkBhAZzSYR
UbS5SZ1mTLdDD6UwTIEME45ibbR4xhLBCrjmsD42Ga6wJbtLC8IJpvInqGkwcDI6xmLwyD2ebqtn
KbrDOBGALJsXX0OFk8nsrvVJRmjj7/jAykB3MtpaS4oJTzzLjgGtpBSymDec17jxKwhk+c+q43Aw
rfrKDsE9Oc14LbUBbF2IadhE0jvMhMNVxQ8dGlWNX7/WE6RLNGTTUJEpbDhtYKh+zMV0HBCAY+uA
Ps21BE+lFuB73mndci2Ew3UBKL1ukf/N+iO2P71EflI39GXyOEV5v0thJXdT8y110zfahT/b7mQ3
/HIGnidg/AcndO5lxB/cDNkPTN/Xw0QDpEAolYXjNpXaSXThMdILAkXr01SSJpp1zhltCPogSZox
M2Uc6u6wGTr9ZKOtubCoutIT7a6CJUW15zZqkqd4qGCkYZNkhN8TKrFlcvTAOQJ57b6Ih5+umSdM
K13kUdMN8Z6Bwl7CcXigwESEiPYeh5YboAkjdjZB5kNWiM0wH5GTEeq71iD6m0FNC4Co3TWdi+9u
YsQdbMms9XXxm49ltH+iAHnObbzvIKMSb3xpQxcb8PQBPBx2YjNfa7H1rk31I1w6grHjz4GMD7GQ
pumjTEsLnJkGrriS+hH5xNu+z35MWoWmeZw+4VgGodlx+vA7sFC5sU3KpiwTTn7sloETGc+W65zm
Kj1F5Dr7LY6Tqnsrof6OrAJGQMYZg3lWpkecxBuEQ6BftEOei60UJVVX50jLRrP4QVGNpJWRYIu3
Psl+Aw9hLEEnoCP1XfaCWY7PGLYPglUIucA85Gk1bLx2O3vVO2XgO3my88+ytlRs7rXVALDS9ZS8
7hFTfmbP12VXv3cmQlSktuWI+Qw52AsqgpKFlN8GKfOyTlcw0OznbJ8KLeQIz9TqxsuPs32YDO+z
Ccc3e3Ay9GDMH0siZ9yquK0Rc2vWXQZAUashuDtPJao4XyXUehs6UVsiWEG4YJONUiJ6HISFEVEP
cN8Zbok9dFq4la4QJZlAmQzqpoWy0DO3lo72WEhWQQT4vqTWc5p6GPepf5S8fKEGTWKCQTF0+lXZ
iKSr1H8GYTiTCre8SQ8JnBNay8kifSFJqbaQi/erLaybzkEdU1PV7r0ejUiPSFMW+nVd/pypg4FI
28WWtA5FD83N7R/qJbdPOuxwahy0ZdN5Z4/qF+kfWhXLk3kDkYG+vA7xHbEqh/WzhMVOi+PbfCCs
WBVzijpWXkSGXsMx4CdBL28G3ToZEg7ZEk7vqJW+41cMmhhvuIwJxVFRPgaib29uFGSjv8poTRDP
VNUDUs6QMLow2mINQ6rYUJayK846rTc3pp6QveNzxfNaCiWNxCMZwywM2rCcLxqnlQmyA6MUpJ0M
uXIrKvuEjwVSK5nNUYXZjLj6H66MxtOk1+kmp2GocegHzpTqaNzR5pux416m9GDBwF9MTaNgnlPg
F+c89pgD9XHQD85zZPAtjzdgg38U2UcdDtazJ+kQNG0fmJjTr9qZ9Hl0tagdyqgAFYJ6TMuavdEP
DTI6IA9grQBn2jtZMNMqhsTat2b8sCR9SbncBpNYU/wk5peVeoSfK0R+1zgVkrGmv3Ful/5Drywb
InvpcZWbmTZKY29qc4k9a3iaTV0JYR6WCgN6KyhJ6MKXO5ng6EBBTGNHZQ6VEdaFdDpwXbSP5tQD
EOjI7vUdBKxWWLzMVOGaCBiKnzkBbsTXtIPv5Iz27cCg5Ru1eYhd/06v7SdDoiI3QVxcu400Qatm
1qYbnIeqTZrTLG2WLenw3sjoqXNRg9ptxLgTUVctzWant+2jR7g3o4EvtmILYzRgMXnq5iLaeFSA
gqTiClFRqKfRzNnp+WjrW1tnLmJJ/86G6OYYzNbmqOZICfVL4y/DLiJ7K+0K5iie96tI/HwDBufo
LkaxG2r3KOtyJjX1tZm16s6OYPs1HIZdEe36DECOnnc7OZSb2NdfmOA2G0EKwdmkJsIMJPvoSw2t
hPkcpaI+pT6LMMfPrVs9Wr63Tu5yXFvlDcmR+zyrn/OQ9HEL1ubGmTMWeWO11fLwR0VmIgVAcq4G
wrqoSmUHM+Nt04H1dj28UO3H6N//TNr5PFn559gN29Ysketr7pvtFuTQRDuX2PEaY12QDMu3ok0R
6PnF4yT4UPq9p0IREZEx4x2ZD383xfjoFZQwfGPUd5VDQSFCYa4VS71nVVHjSMbeSLJzP/JVgxhm
ygUfUifgwi6yozG1R0NAFUk1oFod1Js5ROb1GFLSiScGboGNPtCxK+ZjeK+F4rEFbsG0gNL/QtJD
keCEgX8qOMf91iS+fcHjimedYr3VP8yNjWhd/Cd759HdOLJm2//Sc9SCCbhBTwhaeW9ygqU0gvce
v753hPKW8mbVu/V63hMskBIpkQACEd93zj7U0js9f4v5Zbw/78Xy3V7aS1cHm2TUtP1QldyZGK39
lMm3OBC9clUX7Zd26jlj81eb6a4zzxe4pcCpUHfXcI7YQJ4YlcebTK4NLEK1lvyyL56dmc4hbiXm
XHoDzmxkmVKwSqHcZR0kXMqcp2e6izv0mtuWpDacvu8rX8loix/enIMuqXmXKToWnHuJ9WaFHWjD
4jsy6jnyb/GOzIEhXT7+dGHqDt1XQKUYxG5be9uvXRb4UbZzneiySbovHcmyLSwXZnlinwze1TC7
lxrJAFGLD22jG/nDOPQvNeGh8r1aO7ssK3HOjPXQWy+N3wZ0LFhsgbXm3pqI6YCO9BzKUeOWL74J
eEt37vwB8lR4wOnzYpruBUcSkdHWhCcMvGXbYRiCEhs11m4pjYPJEEn42bBtK3uXM0i1vVyf6ABf
qpWlTr1cWjVDZVIY996yPiRd+TJT6OjR4c/ueFE4QEyn6jEXD3xrW67SU6K3O9JI6ZL71/Y0XMvj
NWgUdIv0mj95heSQuPTbsO++TDVVrTUdx40zsNaeJ5grgtjZ8BhO0xFfWboxc+It24I7o6C2jsAa
wM/S3Dr58AyRhK+74w5g3smsYK23kY+uN4Czdzjt97SzX1Pb6rBjNCCDb0vDuWqW+NR6y96JiXpk
WryZGvspGcw9SkSEwOVl0w7Wps60h7lsAcWheEmpVGkuLgby6NNDnqdPszZ/p6sY5EUHoA2UqzVk
+O9LRFv5eJwJ2xVkOGw6nPKxZHvVo7huzGifDvH3KqfhGjcAIufkidpzzEjYjhvX7GF8Ai93rkLx
hcLWeb6MJiHKEjqfHnU/OhA6eqxYJRfrFhYKdaibyJl3PeeIZiyXiTAOSUr8Rho/mCkTb83ar2jd
s64+hmBU4cfgraPrUiN4rme6SsY29MIIcNlwH1IEln4Hht3DLLAkMihemFWyK5LyXp74vZa+VTlV
D+5p1Xg14XkYiaFvLfcFd+N5q/lXeWbjPPEeabS/TFm1Te35nBU2w1WjPxuTB3NyeS8tD9Fr0d0u
XPIbw8EyVo2TFkxGSV55CBRQnEy9PRSdgYIvfDCpPtTMX6rCvAKYdFWm9Rvt69du9o5G2tMbN4uD
O30rRbktaXsKbd22TFw0RlSv176S8PF9KMTjYnqPXUzdnWLE97J3HhbMYZoGzq5vnuhjfgHKaw/h
F92Gs7Z271mDD6DM9pmd3dJzPk3wWbKFRiv6Cr9Mr/XxoFXNgxMPW5pU+8TPv5o6fWDHui8jaCT2
8I0yzHHFdDVkb62m37V591pw1WtlfTHE6YtZT69Tr0GLwsg1Zu4xK4qblRYsiAjKm2a7bzJuQJJL
UvhncEe33GNOnhM9mpZxU3FMLM/7zv+6aaYY4EeLP+xRp5PmcP9sjOImnR/oL/0IF++qicyrLs++
5DXNODc95nF0kaxgHgGZWhqUE0uct1b9IxmzoM3Gc1sbXiwuKgexv7MYxTahZ5rpt3mXvJYFhu/W
pJ7HAndgMOECe7Y1+8JOEojByaZ24Rsn9VXsQpAbaabo/UQEdn09me1Zv1pXWmFQfuZ+6UVnXZhd
ANd8oLh033JP2ax0RCqDXN5l3fUVpzajp23omwV/VFiYN9gUTuFdaU/apg8i1HSBM/TnTiVXXy2x
1thh3Gt7gVk12ohf/HKJA3myhGZxE0Y3BjFxcY2zLaF+xTiDZM3t2jwIS4pWiNjCwlpQT9R7SDvl
JroWI1ljfflgCG83WhhkK5t07wrlul6Dv12Q3t1b6XSyFyKwayr8kfliL6VF1h8lIHe5dx1ZjZkw
kNjt9TqKy3Qxb3yt+WrN8THCsRsX60VIF7Vb16si674UQ3JXFQ9+TJq95brPi/cl9JfTbM/fKq2m
k2KYV32X3YXkWSLrM5q3adiPbQeJp3uJxfLqDsauyPwnsu3sTSk2uej6bwu+KkEVnLbIocbkFGgm
0ymrrU5zb8Kvj46Z64JK7OlsoIsBmnQ++dTiiLics+oyjddDmDFHYsTYwRdiYYZsz50dl7SY2JSc
s33DNIukuHsCF6Lt6BqPdLcu/dLcoA44Y41zTET+JEYu+2mNePf1XKf8UFvdsTRaTj8KT7a4Yc77
Y+HnoeHtfH/Zz8a10xQPVd4eIut2XpNn1Mr3hJlgtGaqrhOQ3sdEqSP8T+u9psUUqElLdAzxLv8u
dMFb3fLP4ya+jA2YrK2JVEf+wUIY925hg6uKfRK4QPHEoPM7zpQ4eTQLc9+P1ZMb4Oq6tAnbleAj
1iHIC8GRkaZB/1n+0lw0z4MbsdxLfphd3G/cwiGFrb4d4j1QQgtOalXee0hKBFTCrPC/mh3SUMuy
7/R15U7ub1cWcNDiSBgRMynhzvpkrcMhtYF6agAiEy9wBEURraXIzWSnXzcmBeYu0y4RrWP9ws46
zdOxdcdrzEqUCcUpnLrrRXPB+VmnKO4P6WqdxMs4UMReHsY12c7JcvS84Vokr5EsZU7VD7yNX6m2
QtmmBxrrGyfCdeo/0qI5RmH+IxTeJaHjabA4zYmwsrc1dO4w3u+mgfDdkgoOhHX+APbBDmDkyhCJ
K+9ACS8YFvcLClF9a9MhJw70zMgmvkosRruVu1bgli5gLdqqQdoXSBeQDdCBKgNhUQGYC/NVDplR
N784BQlhdH9IV++uHa+3Aj/VSZ2E9GcyPKKauLQxd2J/H89K7f/knz9KqKfL/4f8E83lP8k/t29Z
1f9F/MkLf4o/fdKHhIccz/Mt2xaOx49+qj8NXfyhO8KzhGyMmY79S/yQ/YcvhE5DyDMNl6ghYA8/
1Z/C/EN4kivhEEpEMZlX/S/Un4bl/hZwqvu8h6nrICUgXCA5ldyJX7gSvt6VfRg22nmqERxYxwA9
S66RYDCp3c0dadkRQ7LGKMuKVbpPwzMkCi9rod3kS+jS0IaxlE7tRoyOuzfHFQ/Mcclw4AvJFptu
gLrlbrJuQwwLYetR6dDDzWKVNKNFnu+rOILqklKu9rFeDD7G1aq4A6P9Yq2EQqAooLBUXsVzeWga
78aQV4derfbJag2JsAxl9flVb917368e6V9cTWL+xnSPKZ5gmCyWc1EyKwpnxCTlhZ0ZA6VbsIe+
RNCa2V3VJ1+tdMV7z60MM2Kjd3cZ/R/oWYm7qwfQF71dUQLNsaTP9gWGe4wxydYrwB2NWvke5/lB
F/N5Uu3LetytBE+CHAQUmnencQbvFVbvUPrJKSCWGRGWeBwmwfo3e9JcioulxWe2Q4AQU4ewkdoe
Tm+H9ZP5bTXEbuknFKuNedfk2RkRV/fAYueNhZUdE6S/9VrtS2+PD3VTvhFLP/Y4VxbsSWnbBqaF
vJ/ksp02t4+GDkZKn1iccQOxEUQGTjIFQ+Rcaq7bI1t/0tPxcqyaAWoxJOaCj5vxLeDOKtHcjDfo
XUidN1ni1hiRMv3kUBTuKYt7K0JhY8guVua+gTcBytPM5I0lx0juOCiN1cuY/99kkX1Nt/VeDNHe
4T322VDTuEiSdjvRhDYtwjCiMcInoGlXIearILHnr22RXWgx+H6ohMneX+/y5K52vumzcznVpG/3
fAlLXc13y4wCdhmznf/Vy5JzTGU65PnwwZ7Xm5hjbeLyPEzSnasTpezNjXsyCANHnZnuWgNWRZzH
j4M1AbdopWXOrM9rd3zA6g1VOB8wwNsy0o+Zvd3BCOFgbsYu41ROjeeCkK0t6BDZp8kunKrB8t0G
tUCtA3/oaHfxlTUaNTMbblXxWL4UXv2SoTzZlPqTcLPnOquxYY5i3KD6ecrK8tsyXup+eWkWGexo
+j6NwFVuOC6irnlf9+TNT87dWngEXAjcLzUWWQDFnVMMlKzDG8emTVFeuVqUbA36pBgW5gA4rL1i
xLCtdtjp3FKtCuTWPBmB1RMh+LkhQVNsq5KPWHgRsS9ZVnJBT8sLTUpipOiRev0PWk5oGTw4oGuO
UHZpise65hAhXd3R7guMVbw2sgDUx+jOSmQt2xrQeTlat3k/CloZGisuSufN2KZbIPZbv2WWa/c0
ovQSLkCCgHWSSGC19/mc1rAopS0iLVlqMwiZiiQfdnJPDsZEbXovP38o3TONsm4N4nNfW2t7Wwwk
M3z87Je3K7gXi1rv4faK4Wyeeiz/xIupR1nL17QzEnrxllkBep5DmiRN4YLesHs/EEyWyOQikFVn
mVoPetMeuwhpz0IpuChBuyShf4xTOdunFQgBy6/6s2jFb6z2Jqu+WRb4UJ9PqedT8LjJnLj7z99n
LfPzlQv3ku1KMjtOX+mEkY632loPxeqah1Y52dRzuvyB+hW1KaOQqAO6qPJFn69Uv4VlDP8bxmji
u+Bdq+c+3glYAj9RT4wwRSN/JIO65ey2x+q+G+gVZGUiHqZCI6rsUEN0eGPZ79L3YLjxrFfKJuFK
b8ZvEu/QVG5zY8jJ4dTP4hzd12Fo+vR8GquHaaE+NpixeXSM8sqR5h1EIhHtmjI5gUcsmXahb1rf
0KRCwd1SR6VMSF1sj5mG2ncDSqII0Wks40ORaNWuHCtnE7orKRRr7p21rtkczah67KTc1rX0C62u
kTzjqNvl2NL6mLiBlboPZQeM/OgU1hcm7Cz/tNfV8nTqle16mGfwC1XWnTJTx4G7dm9NZ7hAHJji
F0v1VcyYeHubCN8YpvxjQlB94bjZEcWbs6s1IvAgGLw2y/CjjIfuztHD6sYEK2LRfZX4mIe1HJKz
tSpvhnDWiF/pK8p7GTmd8R0YaED0nUNcbOyku87VX8aeRUsWNd5Z5nPD7QDtx5C55/bKjG9bzi5Q
i7DqYLd3Z0aJOAZWQ7MNyW2BL7jhMq6JwolQhQOfiQ8OemwhLyxltI5bDARH9dgbg9Qa/dM8eSBj
lHxJbRDXX48j7X9mE8XZrCyJfa9SxISsMI12yCXScUW6LmlyeYplW1JgldF8HcB92LOPSEgaC9Um
lNau1Jcn4+fjRXr0asx68UxfKTCl50ptegZgvKKcoe2Z0y3N2dxhUdC08qRs5sph3tKQ+ek1l3uf
D921ftJKJETK9q0c30vJ3R2cxbQjPTs7GoTEUmIyTKBN2BNFXaWIlLBPFn1irYFjdJu6XJLTJ5nA
NiwPNd6f+RYehkvHGb3dkgzNmc2swBQjpowm6s8oAvQfsSCfD42YDijOiRHduQNQcJbAu49dFnY4
SuVjbYJymGb1NxGtHTQ+lvcpln7OSL4G+JeArfLFXY7QlIJeyq+qBW+Cn452oI7rWkhfayxjUey6
cLAu+3t1lOMUpjzruuMozYWfR1m52jvp2lN76gekS/9AkoAghvriB+tBAR/UifDJf1B7K9aMoAd+
83HclaFdbRJJIlDnQq1IBGHrRPvCaR7VsRfGik5A7ZIpzW6kdS80wO0dGrz6pCdfFaMh1EMEilFJ
I1V9rfIrUhkrZH9nu6GkUaMeqo2KYYnSzjjYc39UYIjPjQpH+Xyo9tRzq/PaVGl/8vqJ1pH6TtXp
pvbQjTqotTAmqfPtc/N5Dn6eiG5Op5IL6zBqOkF8Ue4RWlut+88sG0T8HBcF3FRPTkldMz41PxR0
4OPYfVyjComgdjGDMbRlGIf+PHBupBHw8XfHEIknM3h3QKqCH3xU1+zHlfuxb6f1N1fSKtSB+TxE
6oj99pxb+mPQ5CUVNXkJq6v3g0Wgjp16rH5iws7ZNTRaDenn/Lh4205GEcrHnfJSJsiBTkz7YOAg
p9qoS0ZdSrE0Aau9z+eMyDi4nUnXW4ZbYnVhHl0GttvNh07m2KhIGfWzj1+Qz1VRTzCTPZCDpDMe
4ojAn/nn3m/PaW1DZANz943wZGxhwsph7+YJld14bc/9ZD2YChUxstJRe6UfGzs0D1/UISQb9GdE
kXpYiJAxTR3ROimdY5cS2PxnMlHVxTHRORFh30gcvB1txujYGjIC9WOcvfKnJv24JC3HJX5lTelZ
yUvSgYC2IbQ63qmL06Fa+PNFqNtukdy3e3Wgyw+nvrxa1SUbKpt424ScvAO9eUUK8T/5Ib887jyH
pmoOMRBdDDWoT9qEIlB8ECmKsYehDv3ogzkhx2gVyK4eqj21UYdePRfCfA7Lxicf4V9xQHm4IgFV
SIqPXd7/tfQjrBlZJ/bK3l7Is9ZZMoRnnvoIszX/C0FQmFFL1ov8jZlw6+KodtXLlD/+82EEknEJ
TEf7OtYwYb6GfUZIgDR6jzjuztTe5+bvnis1rDYgA3nJx6aQX43a/e3XZ9YqOxKN3tXzuXodEbPn
tm0lh+jzZX/32t+ey2IoE2tncTr++Yf13H2DazdhOuZ/qeY+cDqyXY22/25M8nZUGtJDH3EDUpux
4+v+fG7C+JVTbdP2Op3Bwzzl50R/FwcLAiByIPmyaEnYVS9RL/67t1E/+OU1/uLubEKJS/nh49Z6
NmKT6rL82x9v9/G7Yz3LaCi+DcMi5Er9XG1gwjVnHz8dV0G6IyeKBjqDRFNJc6gNkoK4uzXTqYMO
sBuHqmyP45+W6ST2mBaU5WGV16ghN7O6udcqALWvjOxsva/kjECTEWSNmiVAzeAQhsVLqwt7p6gA
eCxCMqMmmjYQV0IcdPTpkrC8WLSw3YB4/WllV3529dBTI696TLcemJwkIH9GMidq2FaPa0BWfHiZ
vOoBfUfd/L0QdbtTCATla1MWdvVQfCCYy0fPtdBmSke6kCMPTo2Sry1E58dnUU+pD6Q2UWo4h7HI
D71vz/Wxk5OBWM4SEnlr9Hw6JYpMrFgNGjcGKYdlmoEoLiNIoVyC2EsY+xSHV8F31V7Xkw8PMmWV
A6id66/2hPdnIKHlrJMbtUdo2RbP6nDs5dCrknzVXgsQGPTLelQhviq1N5tMTsEPXq4c6ieRU1RC
VSQIAYK1LccHV8JqCtMWjJLhSz+u0xooDsAnEWDV7ehMuq0Ka8W3Kj+n1wBkVnsYNxDArcNl2tjU
8k3ZxODKlZMqtXEGulxlaMNvkRwoKrl8bl1OKCrW8hg/JLzIG8Jim2KCOZtibR9TATys+RShRpaX
3qJFN41dESsjeUsq+RfZNqPxRwgwAlLZ7bto/Gg9qehfnXrWEqhdRcguqXkfSkSklpyDK5qD2uMY
cV/4fFIfYw28WYMMRn6Iz03hpe4BFCNF9H89rzDhfYQEpe9CSiTCbvezpt2qd1P4Y7X3uYnkTak3
uueBJOideqNc3bvUrjMXfPEiJYmhHe1jL1iMnYdjNBxjOqW2nIOrTaNONTvegvubj3qmcYDVD7QK
2YLXN2+Kla3ONs8vsIOpx2im2Y1x03BwrTdzNM/LIkKzqU4+tUmoEepBUUbvFPuanUmZk7fG/7Wi
4To1NUQxP4ItpusCoM/nYxq8JOqA1VaQbAUPryCf40Uk1AvxuwRmJ0nCP2eX36DJQNP2CZaJQjbq
4V+eS9tAw9gNX+UCsE913SCzvhrCVmzArzKvoVAEGhpPW7hfC8LGeke7Hz28F4keuvvYdJzA86vy
4AI2RB9bNPuF1uKu1b31xijuFr0kNNQHjl0393W3eudI+h9WEZKvmSAO7C3n1TSW+EI6nVsgRzfD
YFQXeXSsQ++S6XZ6OSy6dT4biNpSlwtCKpWMpd8lBs5RD+0T1dwnD4H5KRvrcouQ8y5F/0IVpgeN
rUP4zyhUzukYHlugLVm4JMcG0Od5PY0Xo+WEx4n0Og2p4h6X7bxdiU0dXJYfS5c2RwhbJL5OyGr9
uaM10+VXZUiUKobe8iAWzmincYYTqumjHyGoixrbvorc9SJNBo1S8PI8ATYPJndaSE6bILlrkIdN
rFyn3pyuqWw1522K1Fftgd380VkFUTtNV19YsZrkwjnPtDneRtQ5A6J9kbsN7SitdPCnIuiUWojC
0c5FcgXqj8Inq/F9Afgyx1ilW6I6pnSRjyWK+nV0aSRh/raGxNsvJmRAAIIYZUp9OkTkzBG6QOAq
8YWUQaJuC0QKbS8ZU4sVDRemV+rBWA/j1hJmGuC2RR/neZdW2ZZ7l0b2JqY2I8iIoFR4a9faQ+5b
/cEDe4Lv1L4uLFrtCYF2vjntKLUeBnLVEEewwRdVbK3Z34lw/F7JrKrFoGuKOKsJrQcb+cdlWBO5
KezlcdZBNzZp2eO0wgNQx6sHqnH4UpFTgn3JyIOWyvqS6l8hXH2vyvE7ijUSjgFoESB3XCElB5Yz
XJadQDViwdJvoXperHl61zgA0XHi9ftQmqFLe9ZvO8HNcirz7aqXJslLRFd53CkCmSU69hExHr5N
ZAeZoXODVcTWoBxo6MhdwFkbwjQt6ITVehEt0bBxmPrvraWYTvVqwjSaSQOeUArnx56oQ4sp7MWq
pT90I4o3A/M8PAylbGWCEXaL6tKytJRSE3+4ti1tky9GfIWGeGEu62IktQDt9gPNjMRrfvS2nG9a
9DkzFpiYiqvtAL2MlWjE3bzXeyoQxSGxerKyEReFONG3VoXpJUxISmo6f0u7eYJ4612T3HLuEwx2
0Xj9Uc/r4pRlzdca9UlQGVa/VS2p/4O3/FP3Dn4amPb/d/fu6UdbVGVPn041A0/f//u/rI/X/Gzc
ucYfwrUgt1u6AePdtow/G3eu9YewBBEFjvjowP0ChLf/0A2e9gThdUhFYL189u1c0zfgy9u2Z+i2
cP83fTtag3WVL1FVyv+Ue5cNkt6nMYiKHle//hsM3jMI+0sqzz7isvvmoRS2ktvVmAAbR4jJf/li
fhJjfiXEyGbjr39MeI5h8Ulh41s+hBidFuavHcJwINIJjkuIecyA6OcN5sYdZ6KFGwsQH6xG/XvX
6ach29EKRPrgvTTafMoL7sLJWHwpXKpBOUs75O3TdurxMsxIJURGY8Erk8eEnM06FzaByNZ5kts+
dfZmYjbTQYHMvGAGxrRJ7eSiiryjjKPeaeNCsI/W3vznD+r+BbHPB7Ud3dN9jhRMiN++1djJaeNk
nn/EVIOcjQwqi4h6qM02IyslSiNH6JqY3wgmfM8T61jP7Y1OpiW5XVKAXvd7VgrHWC/eC1Fc5Pk4
bT3E5YHT2ruMOGFEBJCEYdJszKqjrVkYz4RDUq4/ZANVINOzTqMDcXyNhLkjkf3SjbLLPMUkqdNx
GMCyaZSY976bPiWII85g19MYisnzCmoCEQOU+Nsc5YaU7fGfCv7tfvRybpg6t1zAyNDJ+pelQRUa
R80x9ozHMsFERPQj6nU/PaYe4eoy54CXJO9GutARnW7o63oo6a1sSwNqWX+gpr3J9OjdycxuQ8X9
nkLs1pyg0vKxQHSIDDMFGuzQH9/Gxk4pdwMr/IdjJU+6X64AdVK6guNEbJ3NFfrbSalTtbWKnixa
GKIeM7bwIbWyL8Rrgi2YSV3KyhCm3jCgM0tJL2l0GqHtxITEPnaEuOEH6Q8GHZkog+joIvhHSeLs
wgncuZlM3AhLZ2c33gvumDwwhYmbjBAYzJxUY53o0NYYftu8j/becms8j3rOPSNK3m2C5eiPEt4G
YoVEpYrzvhm1XTtN/m4V/tccc+UZas6XPC6JIkDlriXQzL1kkMWf88Ksn4apvCnIL5eUbHQu40Vi
ZIivy5uwWxCEA3+dTovpbE0jv0pD7XowyXh1g5w6jqXDjulHVnH8Av5jjiLTEUTunn+rI43ehAsl
auTy14iMtq7IH+jwvxMNc8aBuiP6sfuHwePvLinPdYi78giCcczf2FKdsGBVupN/TKx6gq3EEsqL
7GVvCCws5n0vspf/fGIovcLvJwZMGstGJuHZcLX+fbSyR6Mjmo+/aM3Wee04EglZBEJeDGh8nim1
XVkAGbmvDy/ZwhmcYHJC4AZwAbv2qU2i984gsxoh//D6n/+3vztnfZ0AYJPB1PQt7hu/DqSm0ZVl
oeX+0TVh8VQxTn/+Ne5k4EXAfQUD6Q740ot/OAZ/82eFbgiJGrPgiYnfjgFEBKzSk+YdCzt/n23v
AbesvvGq9L0jDm0X4QrJOu/hP39Wqit/vUJtk6fhGXGb+ss9Ko0M05+4cI96jwAria5Zg4ElnfKL
sNYhWNcGxaQR1Ix4DDv3IUsJpGpmcwwqV38njoVeIKENwEYY/ePi0knxEacMMqGeLUTV5RfoPg5E
7UWbMmU9yD+SB3XuZNvcKW4ECg16Hslz2Wq3pXDOypGvenFJ9c2cCi9v1u/yOXbQiDj7FDk25+aN
Y1XT1nW6Icjy4kTuSwfDRWZ3kuf6JWKGD9EHLZoVY9KjDgNEnrKb47Xfev0xgzexDYcJMRpZhHY4
ExjekPGAOxkxCWNw5mbbrOlShsWMLrEn3ufBPjeA3GxVWl5dzDuCMak2bAaH1sYiB558Xi8wXu0q
XYzovzlsdUOsLGLiZHbswMqXB2usHgdD/i631o2/LHfYBPOg0UYdbQUA2YgLL/T5cu3GenGWFTGJ
vDssbocIvIGw4e91jySKltp7NSAoJXms2uRtEfzDGWEK5kz/Pmh7UmjEiWhCvfPx2/z7BRCaUDso
lc/EbZsjdoV9Wo7XECbXgxZ2SKt9YDUz4majZnoesgTq3UvKOszOG/C2MxzncUdYsbWJdVLKQ08/
Gt40bPIiHVikcSNirhLY0xRMQ8EyVB+iC7hpjwPdHWSLZOTm+4EBnYk99AEYKf6mbAYoGPa3xM2b
YKEPuWBgDWxvirbAirBzu1T9DDcgRByYVxXF+7hY3vvSOXPNRMed5H+t9FMbT3d+NTX7RIo8qq4/
mJloL6tVfAeERtJuuDzMdYi3xLN3FadTl22Ter239Pgit8s7D14Fjd2W/mgFyqY2zBeC16Y9UUB7
u2DVkg9+Rl9a29r0C4J1YIoVGcUJLU+I+nBBXV0O+3jUaC3am7mNl4MHsq1bq9ewgl3QdjZ2oI5Q
izy5T1MN2jFmV4co3DR0L7yckFSn066adTjNMMS3Y+/e8ne7IETMHA3tqS88MhPiCdFvfTTHZEfT
N9k62XTZLumw9fiG3JyvSjz1EyDUuRnv8BS+Lw2Sm6Kt0UW1wwZ8NMA/l/87TOPbGGlb4NrwhBzE
DpmfYvdfkQjMAAzmEOeXC6WY72qbLxXOCQ2ckEjWYRdaPpB3Jl/4N+e54EzmtdTtlzemZnjbfJmW
uGDEayxjL4wQWXM6blYj9kgxAvYEnuAahl+yRxAK8SAlfTG10APjI+Ns4JSgcBdz+otkP0HN2lhW
UQdZlpLqlpnnbWnrp1renC1KRB7JRjtP+vgyo3hZbBLLaJo/rVF+n9rNeZJCbHdiMyAsAesmqqli
aAADWPhUaMO79iEWnAwLmB3drQYmuXPGaXdssD1wdldDYC7+rR85NRlkEN+7xg9qo30suFw3o2Hd
xpOrnRAhnYOzWt+I8XMy3oZbiXOoQ/FkN/aVgx8QVy5F0MzGH6lzd2lmqP+ZCRpMjzEr2rB8q+Sx
zObz1AAbNFW6tSE45HE2G0Ql0nDtz5VF5hP9NQxjR5FxL40zwhV8jXJGPG1QqwNyK3F4TwsO9BEt
epXUIFmsa1IkETlob6AEb5m0AjDJcPBYJrMnRMQbaJOvlMruIp3jX7Q6PZCWTDuSwc2RGarNbKWi
Jb0vB+0eCxI1m5IhVpBS3yUxyUyJTObkevKmu04bUS0OGi48zbxYW9n4N7iqe3DeC5HPAdCNV4vL
BvYGBp9wQbM7pZdZKs2DBeLC6rUlW3zTIR7YOAWuhwqm0WbOrTe/PwtBqjWMNqd24jqmfnWAI3aV
N8196dmn2/2Em7ResGR6GAvoZu2dFPmQGz9lxfijAeBD+Sw8MrJddaQlO81r3wwPeMW+ZOIso8LW
IFXHflIB5llcXL1tSdHJnZ5z294Ofcikuz/YWYO1HbjPWrotvrhSUo+J04yLxzYfpeDQf8tgK9Ew
nO9zX3rUXQtMWOFsXCIm9jlDfal55jV2xxXoG1Vv3L3QD8ju1Uy8jLoMmczzi7EMHyRjhGCv9Wrs
onRTm/lrWvLtxOS16lNxUbR4pzWn1gOmts++yd1ES3VcIxqJHi4Rm9S4m1vsh9q+YnWQpfFRmxEn
0veHmpNsUndxNlQ8wdSInvfXp0cPKT+rj/GuwWmZCi7muqKK24j+0fWBI/b1dWb1KMW8cQus2cdO
7e2aTjpBV/eRfEXCWEsyaUnJZYxcOxnmFGaHzhto08c5xjpRSjv+W5g8tJ3fB9PCoBlbtyVAQBZd
lJSAis4iPhhx+uA2jKRp6yCjwUCQ1GF/rGFn7zCE7PqxgTzqCpcuE3qgxEMDME2Ptb/gfjLpOvsr
SWXGCcQWt9tFOyQzxwrF6Vct+cJVTu5DOqVbykRPAwat2eBeHfnZY1e3BzETT9breHZu9RYZDny3
QyaVqMCWqm1cN+gKx2GvF/qFjgQ1YB650cTQbezVeql98Up6iFkXAxM87pvJOJzbDuRyK/pmkQWW
R98KgWyvaPAqM5t67OuCOnRep9vankhH7551zf8WFsnRqTFpLaH2lDlocF0DxOkaEHJWzRkYenT1
7fJQMLxsFiQLqUuAVO/iGhn9LUJWTqr8jCyw9zQ1dezoLf/oWD1PPqU21zF2UxlfVVb8EkYvnXme
w9TY6Bk1sNTyD0YNFrVH9aVeOy1JhBFn2Hc4LZcZx67lMzWYDJteFHEETTYHOBGeY2cipkvz0s0I
sIZCq/CO7bA+akO+TyaoN6Wf51tIVUguGXP77N0e4VC6eUb86GI8V4DhQKHZO7MRxk4XSEYY46hF
QINJPO98bv33Wf6x1au41KL8Ka77lnYCMfdN9BibLNeslJDv6bXXKvzv7gvVQftFa2/TRL+jSdLu
NLfXNqa2+sEkGOLLtihes0qDuUuM65KmB4RBM6Q/uI+ab/yIU53W2fKGcetmmrR061JFOGn1/NK7
0UVPPudY4qMuNZwgtva4LIbA/91DOq3HzcyEZ2eIVWy5DeTbwRU3WX1uEk2ihBDkpHg00EP8fwcl
e2AB2MpVYEuOrN1vRFUASXLsW6ar676SiHiPiJpgWDXqOjOMCN30G3TGUNPnCcmj2vvcRLJAUaRA
WfVhnDazlHHijD4sZe4dkMvXZ5bUeTj/w955LDmOZVv2X3qOMmgx6AkBauFaTmDuER7QWuPre+F6
VjIqXtXrfvPOTGMCdBBUIHDvOXuvXTH+bufiMo3JfAirdj7EWRQv/CZl+Sw77Gz0oLt03FZGsNNt
5xjYmY32s70I/VNS5c81+TobbIuIp3yVK8eA8zi0wCAksbLtNPVcGvJZhsuPlZD05lY9x8gGOek/
cYhz2dUTzE0BhKUuYDRiUD2uJNJJ8PseZ7vfIOcjh0BKvro6uh3mDHCpnX8ZSnq2wrsyYu4xT8Gt
748Yb214oVZ4OxTNE57lhwohctYVX/WAPFzVPcVWP+zOfNcPSOxfk96BcJ4VX2oa3Kqt7CoqYi8y
7JDjINJmlEGAvcl1vXsau/SLMdSxr5Zhih4CN5u59FEMszHt1pMduhIBMasUWgQI3cxYl072LhBZ
glY0LJysHljaqjAVZKKGwc9VhUfUE5N7KMutiCj51ougaF0T0/wsRB0iTCThi04aA8ctP1Epggwq
sE3iJh9S6SBHyYVxt78RCqmZ/EU9JVhPSOtqOSEynuhipPV18Rgn7Y9miRwW365YEsdKNBuKF00+
42z6I+F3ds41Gcde1IOwsrJ1GJL+WzuPplqTiJvNn2qRwbQzw31Uy29BTPVn6HNIbP42Xwoacpz8
omH1yIQJ6WKhu05unNQ2eHJo3Gwn0znMoPV20cjVjXxjpPBdcADhMMI0GZi49i3pV87i42UQFxVh
CyGBybqutXA/cmNtqPNPfaILsdQw2xgMI+56J2gk1y5w8JXEwc1198qsjeERJLa1OZ9NwF4xf9A4
b64Hk+kJQrdV3ca/ep2CnGFIX2MPIriueQOtKq2MkhC6gPg17MAjvW+mlzWxkqtxmtR1Zf4iBUu9
WUp/YpLow00qTXDYetbu7EJXoL8w5Z579q1E5P0hzdkjXLC9cXk6iC5PijKtHVJemL3YnihzSRkM
Xjl9r+aZcW1CtoGcxj9wLv7SRxiJbQpmlPcX15dQlujKBYCMVFkOCWOR72PVpsYGc2NvTTdST4we
Wmdta4ZK7nacDwmbXkklUX/liDa6ywk8bJXZU0wn9EzImC25mMPEEC6Oyg+79R+MelH3A5irtWRn
pd1HZpLWHfWAWiiRn9TohGgITDhQhR4Cshua6rCzqKe2H02x9H04YsY5NL1qqWOas7rOwk2vUD2o
26xcG4Sy6PUUuQHhsJQR+Cptn28/zuUUEyK/8W4pKw5F6Cxhj3etVf/0TSoC+TAdSwXgrd9TqDDj
5sW3y6018XGjVHhWaMi5egVpidzKY62rvkcCEBPUGva2xqCJmnvuZSiR6UvyokypvR37fdEcO2iz
iNj5ekLONFEIacv043dUSSUdsvxZlbmUkfH1PhjFTeyQ6prQB/ck4NyzjqMc4RQ/jwTfqWbfkTnD
kVwxmrYd+16KlHA1OlQlWj4VQobSFbE4b1EXLWwD+/uoS8ZwnSlyjwOQ0ckw0mFX5F/zzPgBX4co
hBBCgQZaC/DxUXGk/8Br9e1H8lIbDgv+xqyt4oDaY2gSXwAdNKbUSyUGC+JdXes/yCekxkMMGIWk
r0iSLzgpoVPEqymEu758pBGU6DXZ8EuhkgYJ4xwSIsXeiuSDsS1En7kPT1a21HFhyq/MBuM0B/h6
aJOHbBwvcUF1vi+Yy2WRDoxDpjGXzjNS4Uw5p+DfcooNWGI0dT1zwNPQ43sVxe2cYhyV7WHf0qzH
NcLHa2b5ukg6dZfNGeOFIV6rI4XhotSjndKmLUWnhLJRZkAAHRahbfwe6FRhFOnUKxQl6hinQqbf
kxubbCjfczkOrWM1KOE6l4rajXt742QEaTV63u4c/yFs4MWEPmlDmNJB1+3yrshoJhfJJh2YKUBF
2CvRtK8l4zWg9cCsoFxXuX8gBu9zCJJ+j50oJsdt/pXJT+1yABshhTXJSd6jwYe25zM9znmShLqZ
Ust3Q2ltM43qnBxTVpoNaATMKpvlwKN+Ybh5chQ9mVSKf1Fe4Wse7McoVS/pbNwhKaFnq6wb+MBr
C4KnKnVovZdjbNZzkGqwFhRIXPx0a3Utd9Vd0+jMBIrkF8w3JnBwkDhVgubIaJ9OBtUwRT2qqi55
FOwRfW3BZTru2KdeJjfU1aRyP8FrXGHeXAwVzQ8f8PRSxcVi3VbTfQjDV874UY+mKnmpU7pO3yx1
NEbBQW/vTR9NysTvmXfYfEEDrAFvh0dDwfZU0uPbxToFUieGT845xQ3DWaH+QKstC3C11ISbrgdI
jub4UaMQ4RKL0W3aM+E/YS/NiREOMsJPGSWOTHMaoGtbtZVuAmeXFdG+qHYkV1ZorDcJVIugLIs9
nYKXSG/v5GbYFVSkFFICsVBFmGyZdmyVHGc1F2cAytgpsPwMJDApKY2OdHoyZ2sHQvKjt6UfdVtE
6KrA6qqM4CosrgrDwiiOKEWRFVczvynV+IXsEMDZ0/gO1EdaNX2y7wHmJpnCvCbH6+akPRwXs7n4
jrozWvVRIMvn6CJX6QVUxV1XyNE6zaLT7MS4K9J659RycKwK81Pp0tc2YLJIaAo8B5mknJTjESym
55PkxLXIeEX4FSyEuwt0oGpLyTY+ZiArSQ7mWtd2WMicpDiOJHwfzPYu0qlnrqJuN83wsVVD+/Jn
tbJd2a8wziu8VF+DSC9uArnqljCFf67XDmXNCjap1BT2sa4WeYIU3C/Ss4OSpbjcdc4h/ShNx2Ym
aGGGRaZxXiLXWJYPRYjWYDWZtXwQ607o34BgWtx6NtTwTMtPPg3ZebBzenXWWqZYgD1aDdb5ALiF
WFYkS5pyaJMEuR5XTOVQLoFKYkncwImkY8q1G67bP+Pl/Q4Zb9UkjNaWaPnrH+YwOlHzH9dBTJ2w
LuxNHGgPQOGjU+khbKrgykpJobrIBLtdjqszomTK1LjZd1yOjCOpCzGxjMgN/TwGMvD3jeEAh9Mg
vYIUrvIj5L2DKAT/f1HC/02UoBMg/1vN3PtoP/7SH1w+sq///b+e2o/wXxQJ3w/4S5GgyM4/ZEOm
kSb/M/flbyuxsliJmXCBhKAfQpbL7xH1Mu1R0zZlB4evstTk/xkkY/1D5h/YvIpFb2hRK/wPrMSq
YWv/Wt6XbZ3eMCIoRAJ0Zk1tUS38ZiWm6RuFxWRPZ1OhCpcmAZ1uodL8bREDI7yJfjG/fC/+uYGe
bvl9WAv1MpmX2dB8SyIIeFxscluYYnSTB+e5L8BPd4WOFKiKtvkk3YaWAg2gs091LQEqxri/huX9
ayyk6Daf5tpVponQgDGJgVxIeOl1xD3mGGC0qtVpG1vBJZuZbw5h/Iay8xVPMnV3f4h2pY4yLRmg
SFK+3WSWwxRCJ90zrWg2ZV0CBD0ajJliNrNaqCUI/8SipBT2/CAW9QwE09Ge6S8BJaaKhlD1rwcI
Lev3R/HbbsSjfvuUropXmcSdqJmZ2MZhL6+FHlgB696/ikVaUOlG18NHIfMUd4kbodW8Koj/uE8f
WrwI4s5vaadY/FYYi0eKdfHw66q47/o0JAOzD7H+Xxb/+2cXO7ruF9U6eMaoHhl2IewWRkOx1C+r
Yun6hyahinBdFUsBFRRMOcvW14dcdyMeIlbxdoWuHKFP/Hcb06CYUZQvu/ltj9/3iocb4Gj/MkKC
pernKvx+sX+8puvziX398VRiNVwOCkqwcND+fj9owsjrFOuMqlUXbzmsuGkJgcvFbbRYewbhaBWL
wsAKLOKQBnWxFXd9b0jJJT9cN/neh9j6e6Plz9fV3/4MHZFnE+7a70Wx1R+7E6v/+c/iKX57lUFL
xTl0IrC4zhKOSDcKx9fyVsSWVbC4lByGdV7N9ZxG1bJeLGmVYiOxuVhFax4fhntxr7jjuqfZbHmQ
WE+X3Yul6yMRzKDBvj7GhpdMHYayfx1KNxoUXuTOOTVd47rY+Xl9yBS06OLvY06BqESbshokrM6E
j0AzosbmDZLUe4l+lxmGQbAOYYc+KTWHPGpO1tRLGyqA026ORrcUQnB7cUl+LyoKeYwGnyZj2UUu
/r0o7qUPetTjgML0so24EQ8U211Xf9uluFP8WWx4fZy4j6YzbXYI4ZsqgLYMDbr47Kcq9Ga/Ps6L
0AhE+FIKwxHqp+07SgvObKJoB/SXNrE4tYsqnkJ7jzDfmjb+32x4HZf7jlATL5loWOjVY2Gk9AD6
JWJUOI1M41RnzbQX5R2RjyyWrjfivtzUSg97J0PA5fOYa5gRsEljTuy4R3Syq7lOKAAPaxKvghCF
t4iLTk2FRuysPEbZCBfeDhpGN9R/HIqZhN13brlUCtuIbms0QDoVqxlZMXrLu1D7DtjLUoyM1QFz
WGQrBcb8uAOXgKJf2Jss4r2XdOxNG+E2UbpnQ+s/NHCzm6wJaPsRfnF0mhoGnoOrNpM1fzMq8wMx
Zq6JIXxXVTMZmDKGM2MJBBRLjV3r6EIw7wuXWERuk2FSrhMZw8Iv1pQ2sgCxeL0z6uUbbSADR9Tv
xI3wkF1XxRIsSGWjZTrNHH5I4iZZPIdWruypAzCwDU1ZPkjBTSVj2jJrE5Ij2G5kCCDJyHhoGopd
vZfX3a3q9OSsLwei9q9H4/W+KiWxy+r1FPKHfJSKIt1S72wONMh4z/US/nldF0uVCjJjRcwGgB4t
9SQEhoektJZvWINYlTPpQWC3rIc2fxorn29lQCyS61arrxsfDzPy+HnV2YOE1JcSyOF7ER8kZECV
RKt541N2OQS1DaaBaGMITXAgwpwIqULBLr3cVN1eH7AsmF1sH9q6sQ90/nUvshk8o8hjtDzOGk2y
YENkcgiTnR/y0spkREMX4a6JN9MD0H8t3DcP47uNLNunEcNMyp2f0530C9FPQMLvovpBguYmP5lc
J7dRvy2D1w7M0ZI/t5u61/UPrbxUUAianRp6FNX6UXXXFp13bJgGkR6TtcttN5ovgXxL6a7Sf3Y+
ESLLruPa1RwXGmg6eu0zDMoaR3P4kWknKK95SszdsbN3abAByMBEyyxew2mfzV+quo6NgXbiISIM
K6B2Rtsdg+5qSNyeOvigP5k6qvG9ph2ZVFtfJlNv4wnsVNFB0NjV8bkwn0NtWyHxIXZMJWnhqCen
PDzXNM3lHSiUpl0XvUuLbQYL0tEh1bYNHycVzoYTDi2bNDorlds5mOKhaLrSr7FsVhbctaF7rUeP
dBb26Jc32DQy8sRkV+pOk32fp9uhe8lIKuiC27L9afZbvD5HNDcVeu1+a0SHmAkewV3pPpQo7tk7
+hOEAgTJvUVxj3Q6+RIwxbR3DQo/e6d9DMGMdH5LEAdKAzU5Zc2+r9xCviz15x7Z5TrVHiPtGUlb
djvR2aDG5WxldG2/VID5r/WzLR1GeUe4CgxWxms3yjlrPCnd+cbapEzqrwpnm9JTeyaYjJDzmwXV
8dSeIxB3QF7dxKfvsiKOajL3o7aFAEfXxai/Wgs7wjEoznbiKtGu8DfmfLLVz3hmSM1pklrNfJJh
dEpeYW7tehvOoA5uk+4YR4d+5neh0dWmeJiQj/OsN+eA4+hYOsvnHRNAEmxj3pu5kn7B0EELzzlM
4jAdwwOZ2gG0Zb7AfgtA2vjFb1Y3fobzOhy9SvXs9qD8Kuq7PEGTTyjI8oHxOUnUn/z2wNGpWrvK
3seEdCCjqlwTACZ6xfeCJuXoRuOmyDcTZXXgDY6bx2eSTPKlV+Za9lFuwbR68qm8NyT6Wo9Oepjl
HZ2QZk+R26+9sdlYBTTF9VAzdCDUAnZN7ZVIvFDvnmZYK+vxfXwK6ZzvFGedGnetuse1ter7k9Fu
pngzQpJcBSb983TXtfthPpo4QL7id1PipRJB1mzh1AzqPf1vkkPkRwpKuvQm5+fIuoleDbA8My28
gwIOVXezN0c7NPwUgm2m3JY1HTM4yGNGHYzwB/m2jjGsl24Qeoq+0bsV7tM084bhqMKRwwirrJBl
soxHBXpN161a6RTXny3tYNpUsfLY2TdEndXxLsPqRBDPT9h0zhP5M8Zau9DNwuYO8LigYF0f8FqX
+mZ4SwZy7rcxoKV8U2ZbpkXF6wLA5MQJnYbwtMpjL420jUN6cB6fOYF+rnV2Ltox2+Y7InCkdsN1
HI4TPbMVerZAc0eLFrIXAX1Hl90+MXHSglV57F4N7bXqKNev2113r/70gabXO14aXCEEKhQlL3W5
5TX5DYKlk6rRgV85bvBUvqCa0qMtCDsI9oh+5E2hPpAWQZPM4VSsYLAaTqa8CT8JnJsdr+v20kfK
11VRYabh3kQXSlc1SnUADU/5S3bG53ijP0rrdr4Po81MC7d617SbkHBrqpsmTnG6vjFK4a2WnpXx
JOnn2j8GCzj4aSo2lQ2M4+ikd5SYRgjbd8h/FH1HsE5d0gHfAU9/oa/m/ICed0yRj+/0dQ0JfVXq
++BuPiY6BfL1+II82J62FMCGZN3bCDRcaCTxq6yReUaJhu6Fs2tSrnWuH7k0QxLU3IyC+fWdSunR
kGjAPurkOk53A5PS5gNgaVtzYXCpCmp0/chBhKEeQ1h3kfrpxcNjFz5OM/1GItJaN4oPXQqXF1Ph
QxD/Gqa3Xk9WzCdXUfiSob/o27Ma3PTh6MqskN3YuzKhTDbcPopnu8Q/mQQhcGaJDqXsRWAYy5Mi
HZtkyyeUcCkE212hTlwR+QgYftGBtFQvV2R29D9t4Merm/A10o/sPTkyoQmJDelXCRXgR9OttsM9
FX5F9eZ2nVO07lY582xPq9b4dIjfsFbFNqyRy3uPCA9M1zyorrSKNwj0au8HUvPypZw88xbc8F6/
05LNvEEvcpxuIaRo7z6MPDrlrrXmSLPWyeDKP0tOB8/BY0x9/8G6UM7nlSsuP4bwZXQ8nHVg9oMn
/db+We6Cc3D+ql9QDBqXmD4hvSPfJYtR4ohlBSObS/DHfeONrr8j+GgVrUJXWYUb4/7H6qtcdz+a
jentQ2IlbrVLvlNvJ04KDACedGI30QO8xC9or1Ao1S/Gfe+7mrXKdG8s1/4jQhn+H6ZnNh2KTdOD
cPXAuReef+ujQ1GfoGPZMaEiLoQVgw6vhdbKDT2HIVThtf0mGNb7lCMODk3rFu/NtryJ1mOHcHYb
QDxDq77K/dkN6g348IPu9S4OXBXxoL7p8wsQJosOkPeJIAdSWgz8Ut0oL4SeeMO7TwLUiYxrhD+r
5iL9AOqADh/c9Qct+zX2jztjl93JT8EhOSPWA/yIeMyPL3Tai6diG/OqttGd/SYxM+SM+4JyoSKB
7NPiVa+BddHcCot94TLTCm2Gbejx+GxjL7proCNQGOdjf5H5hVEmYvb0pDyqpNc/qM/NBT7upr81
TiNF7NvkaLqax8G+wQyo86G5xkk7NZf+tt7723ciRebTfKou2saGhr4jwPAEXf7Mz5uwQto6M5FP
q/qx9blmrDYEW6Hde2ALlFArZjonYxO+tXsDkOPHtLYP/uG9+RhP2WVEYbeCcOflJ/WQn5A3zRsA
tm7iSmvCKlfZChXCGS7Qik284pxunI3qxrft3rTd8jG5lI/Sa3Q/et1H/OisECet5F/V87Au9xTx
0WGu2rfgxZxXANAfNdRr4GkXqeWKbnbtKRuuGi+cyTh0+IR1flfYQVyOWCxznMOH2/m+PqEgKPfJ
RdoZnnUyHkt49b6bb53b3IVyQeYUnGkvBIPvzm8IE13g0C5nKNnFeGoSZbyD9sfF5S3jXW2DLYOS
fXrkcHiOH9vT8Cu52Nv+VH2kjHqofL3Kv16zS3Q/rf1f4Vv+M9vJfBKcY4yjcezOjoTGbcX58wFr
oepuunf5KbozC9fk3LJq+FFFq0f5K/fYUB7d6YmO4Lh6dD67d3jS+jo5VnfQID70p/qN3GkA7oxZ
Puq3+AfRApc48MaH5Jgc1Seyt26RqT0la9nlQ92qZ25d0IQ8wSdRT5x9NoCmPGqFxsnamW5xCF+X
g24nvaB44vRGd4szXPVOrnR3jvCcLK8kuyMn6IZL4qH64liFE56v9vMx3jRP8zHgHNO+FMm6OHN1
Sr7Ecd++xDdEIfDfyK/IgyHN9xV7JMC05kHziZF1S+wbSMuYk361s9e+8Dd+TCQDmsrRZo7CR6Mj
7IIl7pqIF7lmfM6f8YNExlLi+sNK6Tc06/Rpi061pcP2JH3KZ87Lpmtsxr3k89PNb81DsBv3I1/I
dBl/1m/Iu9DAbjje88eBIfkPAgUmt3iWbuYNjLJdwRUpVnaYIeXnQXtNtvIeju5+JJNj1VebeY1p
6ayd6UWtrfvsa2Jo13ih85PQRYSKGfAEZ7xNXmwLvP8mvJvu5a11M5+66S4510eGFGhi+a3Ib2gq
1v3Ov/2K7gY+apBLyQrFwMBQ+RDfYH97GcUJUJwl/AWAhHJw1TwVX4AgFyPvyvjseGC1anMKGMAY
19bncCalDtHyPvfoojJV+2hvqoPzCfyQiAxE3WRmf7BUv4WvpI/dAL3nVc+nIHab+57sq5rm/qp/
sF7kp/oGGXUCc+1uGR+8K5/VOy8xLiE9eNVXP53mFy6I/SdqCl4eYkVOxpzYGCIM54bT0rRGG1av
psO0/ux3jPCYa95rF9sLVriJ3NAN1vUN51Iuk+9zdh6mbfOU3nDKS2+GM59rsoNJsJaOXbBSbtRD
yC+UIZCrvMt7wspJf17be374esmddIi9fDdyuiGd9AYF2KXYta1nPAYv9ab0JupVK7r8zXOw+ww9
5BFbUE3+brwzT/0KCZAb3/C6SVNVOEmSD71hNvZSccX5tH7Ob+3gGj+VN+PG5todb5xL/lIezX17
DEkDuleB51rrLl5zSVNvGQ5Sh+GgfRp3Gqfnek9ymScdwe5vqy0jVPa8vUXJcM+YYviyl3cfHPpj
sYUX8dVznthlO3KyXBq1m/ghukvujGO+Ge43teoqLyqHQAI0y1Ofen6Zd/xmffInPL5A/Usj4Tha
y8/Tx/RR3taPyX12aU9gsy7WD+cmfLQelBsg2fPeP5jb7IKMYh178dtn7En347Hn56ztln9NEuKG
VVS75rP6kd5KxjouySPbVWh3aLS/yukOxSuofOaz0erVDs9LeBWhRye73TAuPiAyXUcEya7KPfOF
O+CRRGwsR636BH8/3XCeLoh2eQwOBMjNXh7jwlzP1peMYMUO7shT51sEum49to9Yj4ODyXFU84st
7p0XXsRnsGWAH8f9Rii8kp6BlalaGnMj5kei7PYHpev7PhwDOIpMagXAIwSpSCwJkJFY+q5G2cTI
FUN8xyyEMq7gT33TwxZwxHVVLAULeUwdiHgRVSjxemwZrWgI12CwlIdkmMc9STaryh/KPa4xV2kb
UJ34PPDwHBvpHc1PqMz9Zkm1qHo12gEdQ7HFr3oA80O+OVkewJGR0N6o1OS3dRowAV5umLqYsmSS
AgFTTlCoxFLTaPVuBlotUETf6ClBoaIA9E8gVdLKEVeBgdNl2hT7HOuQGtlUMO2nwK4JrQs0KiR5
fl/MyC2BujLhnRf94qRVt7VObVBYNoXoTeglQzKoSaFMPpXWpPqCSjYOGVGjh6JBNY7LoHyBkKfn
qTQZBi2vmKoWHQE5li1MDxH6Z2z82xHxpIo8c21W0g012l0d1CknTl4T0VXw14uXsbcst1vUm4YD
/7G1lvaIWOxGk5JGpKO9FyVdUeMVdV2xZIlmHS6hY+YH2TbWKH+LG0Hdgmzw16q4ryT7e0cSziYA
5UlJZYG8tH+LSsWquJFLClf9wAxM1EHFDQ6BCh3bUhc1ff+u7cA2iLrsd61WnVHkgOPldghNaQd8
CDWaBSpuXCrD099LBgiZ7/vEH/5YFduJhyVSSWMjy6d3BXkckqGvRG6+5BEhgW5xAkg6fqoy15lW
KY5Kq6oHp76kbbkA+ChSHiYHZW6laOM2RiGf+fuhC2JP7TTORDq18nLp4owL2kgs4Sk+znmI02se
bwvZzKHqVFQZs6qzejhH3U1X1cqml8zqMKsl8CGq6tRIzWcLu/X+e038wVlAn1FAzf63O8XjvtfF
Yj+undwioGSm5mpwwlfRgqAHqqkfN4YR0hsTy+JucUMmF7Kk5ea6ev1rBUwISw/JIX9vIf74vRet
q2uQUn//yRzyOyzpBBRigXV7GZEfukPjHDl0QVdqM6GspbIJWN7k410YcYI+qvfq2lHGtyI1yHRw
9P31b2IpWDiQ9rwAAMUDNLNqUOIvOxA3FUIjODQNAa9FSYSI2Eg8iOo1ngllQZ+KLUfkgzNAjGVX
13u/18UDxEPFprGAoIrF6/6+txR3Xh9+fcz37v/cnNA2sLZ1//DHQ8QTDha05qGmpn3dzXW7P1/Z
b+v/9pVdn7oyEqKXnJjO899v9rdX/9u7+14Uj/Svn/Fvz/S9KDb4foMOoFcXx7z+/XWIV/IfPxPx
Ziw8mX99eb898/V9/vFmxHP9l1dwfYr5fW71J9p0byjk8kO+nPwFOUnc/HHfH6v/bhPK/9S1/tiN
IppW183F0nUbsdtCcPSu21z//O/u+/NpxC7+2O33NpY237f02zYCBWWLXmwQT8UWF+lB0MSwTkLg
XN79H6uW6HBeWWTfBDKx+W8wsoJak2ob3fbf7ULsUdxcd/P9LMvzfb+a//i4P17Yf9yN2O76TGJ/
1/vGpQv2/7VH/09xBoZmgrP4b4AoUR1EefSvUQbfD/onEcX4h6qb3AVSzbZV9EJ/E1Fs7R+mZemW
7ljQTQxHw4Ke0/MNoao4/4B4oiOTkzXTRA3qXPVH5j/YG5xkHOK2qiJS+h/pj8Sz/Ku9mOcnG4Z9
8jJk5Ej/qj+yCR4viilQdu1c3cEkYAad5PGackYbMQoOCNJyOuhaFTrD2ToyTUn0XtmamYE7OltG
bNMyYhuUSdur1qUA+a2Qk0bfAQlIUdbJrk+4SEEHPmSl9NTU0ZqW/tOsLDE3Xec5eDNSLR3dTp5w
ofeer4z3Fj65oKOzKDcPpvo02/SOGhBmVOWYfJtL4PglQVddv5T++OpbJTVXB/HtFIzvQ3MbPWMB
oBUwHOeol+iEle9xE3yOi4AqoxPF9eM+Us0TXHbFs00NLsp++hVRDgXH4G+CJmfICGp52lm240YJ
UW+DTPhkoNLc8XPzBnG8emgKXdvZBDYmxkIz18NRorpt72edizQRc+QnlfPkOYSuYDX+ZWWyAXDN
vKlqh5kEoXvkPVUf8Uh1pyfFvJafU+cnabmPWtSf48h5GhWNMpcKrzxdYHl8ffeRDzc8WIaU2EF5
M8Yqk2JQJ8aYreusDOgqYsnTWxqBRYgHXJXzSUbLSuiqtAB+R+dg6hbdzTrXX2NpCDaE7m3bGX5X
EvH6GRSb65rD/skPq9cCG6WeUgq2ml9I38tTGZnHtOJti4hsFYubUejRrdo1NRXUvDj2xEGtSPsM
NvBGd9oUEA4qtz/Loe/ATgNGDgG5P0/6pDxPaILLSfHUCtEqHh5YhYOPk3MOMjg3prKzY4rRFg1R
Z6CTEBI0OdX+nn4+E/+6a7E/306LiaqTUKnPS8e5zJ/KiU/KCcbGxTbBS9GDYx+NquJWDvCY0Vb2
9SjxOAZmhePpIbnQHPzvnY8nVMDrskZ9NiJUHrj0mkOEg20/mkQs8/XbqYzDffFjxemXMTiPQ6hs
h6D4OdvSZwhpfTOoybCWidFaYVWIU7QPTUmxezER2/mpXkb3qpIXm4WraTN7ieYGnD5vCwALoRpg
AGAO9nQRs2zwgAq58qBjs57CY1LrtBbqVHELM3so57jZFMr0OY6QzASZ0en6EzbtZAuDqT8Yoz54
uUrB/YokrLOxAzaJo0Zd5BIScAZEr0vReeF9tsuNTpk+G2JjJ1iLY/oW1c6bLmcnvzYI0XIWb8yP
xLZJCU1QIdV5i+SewXVWj/iAIJWgLk5/4UWDs7McslEDTKDA+qSHxc/Uyl7qTMbvlK7BkjbrEc4N
FXR8y4NvAOBG1iFuiITdo2satgJ1KHCbgAlmjepM5heeJUFxiEOyChOcfzuntDxt+WCkrDrD6X1K
4nYX1yTWyniu13FvIm0WQt0sKPBQos8ooqA5FnJzV3dmQqagSbpZjKUuMS5VZSDloIsnlfGtVdUJ
g38qMAMJFsQzDIcB3MVB1RFvt+m8bwtn0wby0m3ubsLYqcj60GlHAeleTUNGeXYgXrCRip3VSZQ6
Gr1ye+KPDjgWiE9Eh1LhhlhFZkC0URfuvl9nZDwQqjVs+oIhdy7T+dSKfutXQNbDIfywwwZjJxsp
C4+1Jqh3N0T0F37iGRsP6nLjz9rKRuY10L0auqU90rr5MlHULPtSBhYfLc27pIizPVZttxnhnCuL
oq2SFDwCMHNWXVcenKEOthYhpJaUfwyZlm26SbkNBhJZOk4Fbp03nxNMh01ZWJPXdKrBsVTdGQpn
GsniW6qixDoASS1cVY2n+9S2TyZ8OBxo0rxt90Vg1rd4linYyUs0hTUfFUpcHLwbe6xpy5fBYx0S
YpOCUcZCNFicEXBaDZMCalbHGdXwZRjJT3UaCD81g9wziBs8tk0aedXS6ZySvbgQjbV+xpJNlS7I
hxOVgoc88f2t3yR3II7qy6jIxX3toFBS6vp5qgvOW1XzJtaCEIWKpZHGo7UvQ64qZ1Vp9Asejxpo
txRsoeAquw5fgZsjprpPfBNWoiNTP0sU/aRU6lfbh4espsmf2KdBJ165t9v5Qw2LS1gni+V6wTsO
NTaIytHA7Zi0iqf2OMnleMqz1h3VpD13YaRt8lntVhgoSmyLGtU9Mt4gAOpDTO+FKpY9qeXWjnt9
lSQtR91IeHKuS8NGTgnKhOxounOB4IEDv9k4DX00eBfBbRB+6v5MHHulp5upLhW0Cd1tPc82p/wq
4rCbiE3lN3UuxuCz9GPbxeABCFSx94ZRWAcVPN/BRF5fI7XeWvVQePmYvDStLp8MENUbycy1U0Hc
1gpzV+IBPopI/pb0tZ/6oAiClqTUJn42pxTog9aM3mD4HfTXtPKykNgJpwpfTPAap6CTWvyBBKcm
5WDuxslWD21BaX7EGPoAl0H30+YGtthN6BTFviNRBJ42oiegzzgGFSa0Wfoz17iKtNDHvSqxj0Ok
d3sF6140KPJuYETGeaIrMLIqxi6VMOIpeZCeZfbliT/wEeaLUWfLSQnDd5TcYlq4hYvbP+Rabm6L
JrjvJL/FOdJOFzJ48zNFGWjTcnyfdiToQmx9DAJtL0naM9Bs/70xYB2SZ1aea6b+fZw89BoOC0vv
kR7NnaeMSnsAZNl+1NM2lQfpEM4N1aom9bf/h7AzWW5b2bbtFyECVSaALgnWpChShWV1EJIL1HWV
ia+/gz6d895t3I7Ce9uWKTKRuXKtOcfMXLJ71iXBr0q30dbsstMwuXRNp0aq++z0B88znrO5Dm7u
jI4FJ3536k+BQ0N3hFSA0ZjYDVxXPpSUjjLOCvazP5DiM5abqWRw7OviyxiDOy4jCJ2Ms0YxtefY
9/T5EVEZPHwvRDMfR09dvGGSYdIF7raO3evi9fM2za+jcuKD70704yf+0CKpyxpS1sfFJ2lxqHaV
3QYbQaZg1bBkCdF+4SPCTi7PVKfD3dDNskUi/4ERrgwJFynfytgF9JbtYngk52jOwbeqnqTA7gVc
jgFEdC6e3CgxQ13SkLJ790WY6FQw1RrXxNQ0lCVbq/9JsHT8TBFhMiEl8GpEaAXeQhPsCtKnMbzx
bXJx340PF5rVp+Pb6OfkiavZBphAzjG0aCIna5KdrY9ltLp9jO8ckDRT4867WLXAFuNrPg7bc1VY
OJncZ2J5GdLUOg95mu8Gs7Z/pPbOd0Z5ItG8golKZlYzpCcjsDl8x6E8Z9lyiarJODY9CcJTEuAA
XfKOB4OX4BhJs8NN55wx7Yt9pIKzqUw3dMTgvLWsL1SVQm8SGX91XEauaTZXm6BrxD6LiePpnbna
zdBU8YWW/k1N3TXI9G2Cwv+6JLba0JQaLzm5SMdkm3VGcWoypD92k3lvnWN/svWtnCYd3lI1bJ0Y
ZSRhYcYzVRg9XsUQtUzS4uy15a8sY/blGA3MmWwUHzlRs/GnnUM0SigRN7o3E4gm7hBanJBXYurv
gYZuyobvESbbP4ALidwKsIE76uZuZ/QewzbYf8dYCURQ7tDtMZbm4ZI7ZMSTvP6Cy5Chf9VHN1Uz
/+sTxgix17yZtuKFTW7yW0wNj17jv3WLJ1clA2bldW9VZnVrrJDs6u3S/OwzvG2VZcQniGAIyz1J
u2yqv72yA2+s0WPIuhLbqm+hwqz9xkq+CXi7CnyHqWajd2voc5FuCpKlAE+MvvQ4PRrMxwMXnUyO
70mZm4fIAfQqRFPv8wUHFLsd2xSSnMjsF6Rdf3roEWvNLAhmDsf5kFMQT5LVwftKoiWskpIiOep+
6MgiSDKOucqNxvRokzoHUWrUNwOy4iwhBjxY8jAuq4ILnud/JGUESRK9r9YTQjO/O+d1z7QtAHxO
rrl6qoPsi+8SnchAwDZKvOnXRODa1UmmfpMGc7zj3rdZImV9DA8s2RLfYxU7q2Wq0ECVCZBd0+wP
lsX7nsXuphk8/VxUFUPyqo/Bf0DgNRsmAgW2lJ0ohr/KqZOXPFcuoo4ZKhlsyNKhODQjJ3R5/A/L
4lx8C1puCfCESg1N15xGz1MREaopBE8OejxY9QdpHEZsgnE2BhtU6KRLDcSFsNBw+A6GvS7j2d37
ugH63BsX29DnjOOzZ7O/ehlO28xPdFjVrHzoc20INmebmnCaqb6uxJJwMwJehY6nP3BIAMMf8SlW
Qnwn82Jt+wxVAdYx+vtx7+3SCWMs2QD1RRXylo7D6xxgqKX89TdqagJuwfG5aRtYurZd850RcHd4
H/uF7+y1zl9y78ZdC2MjBM6SXdluqDcaq793mUJXlSTk3mRDALsFRPEQZdGxcjy0CXHJYI0KI5RR
/KRKf3yKftKCmIGs9N2+pInBGB6JEDwY5zBo75b2xrBXCid4PBHr68nGQMWYF2e7uCwCPA8nk73p
x5oEssT70E4CuMor3qrIvBruxFpMynOytIDG2nznLhkeBj61rMn42XBXh/VctRuRM1bwsHQeq7Y+
GfHEoz5z5M+E2AWLm5zGfOFNhqFtgMa4GR4LM7PQfWGaJdLvzzK67WmySUDuK/nVxWTgze7Uhl41
oM6G/bOa/Tk4WKT3xVmEQoKcxFuump9kKSAfbNKYqg8IkVVjozIyJD8TmJ99CTUlyzNnryPhhH4z
qT1Gs3TV6hJzFWFETV2j5pHoN5vF/zXooD4J2OrrsbJPkXgAadp8PnvRfMWVzPh2AUtVZONlqvNX
o7wLZ0xeoNKlF9gpz6bBqK2Z6rvRIT70QSGANkBOp8rpDKWNYanrnetEMmIVLaIjECYlJi5NMuLJ
8H6b9aBPdh4j68nITisZopj1yzz2zjGf+K0IS+Uoi/gASjE9+DZjO0LGT31syK3unejVRZuYeEG9
UUvzOZTg2DPrueq8BNLUii5Ou1UJwdBTpHifuurJrs0MsWpXbgORd6H/OHG9yJLsmKXaD0wX10U8
3pTXs3rnzNzHPkYyl3jMRHrQeDr4u5Vrn6baH5DYOqFVWxSIfv+q4cWj5EVaIYugD6H0kzNginRT
YabeDk6x7z3kPIPIPjmqQRIQyIX0fEbwHY+HpHfDjFvgwXLlW5wQUJtrmD7SrkpU4gZj47fCAI9b
U7kQjrhVgYMbtffgcuXJu+wKypqC58nm/d5yBKya7zmP1U0RFAcLYvptqek1qUd3l+Vi78ytIJTK
/QN97I8olI1qtfwlZN4hnR+2uEXlhcswCktZ8aWT9rvjMogNgjc7qL7yGdH0EiBHUFYDW2Y82ots
L0PFCNIt+wqeQdUQXTM2Xww+X3gnPtwednednigFk1u1oC3l+KGVUHwkw1NrV/pHFC/iwDOHOKJ1
yzsW/0NQx/pgeNl5msZ3i94HWuCA4yCpr4JH/GQYDwxQh/p9AQ+FBhoNYmAfYkEaNF/CBVFP3jbe
S5I5sK6mrUHmLvFRHSt+At3fIbdXlEvXNO2JJp50uo1pO0kyiXOXd1TPtA0j2f2UHnLPJHdJL3XA
mnnZcq+M9AVsh7/WnRHtxg+g9xPXd6yMnYWdyaAlRKMNJ0XVbElXgbkwb+McaVg8NOxuA1EDWHb3
iY2ypKS5EkYlut4KS3HIx8Q0WNLwm6yvdinrzbPtqR/TjJLFUzVH4QgaYFxMbOCzfhpn331m6xfP
RSnxWeMbDuXY3KAs+idp4qK0DZ+KDOpF2zXpTzuZDlyoik8YJxvXMyzQkURHl4GTUqn36KAUxECG
6Q7vLZ2YXo391TLpv5A/GoUyiX4z60cq0UlYq52mk2qU2WHKhlvlL85zbzjOuvWNMlQObQ8zIAVk
yfihJcyHEL5GT1ljJfuOJdfWaIk8dzWTzF7G3PotQt8tt5/ClgbrM1Ez824uuoHT35k5i1Jxwfna
bDyN63oAsFMsgFPa+FJUUIM0BzqTKgTL6EmlXTIsR8OK5a8+ZX61652xxCo58fzLdDuO7ks649do
B1B/qM+nQLzW7RKFxAflvP9tcp8eXxJZfbbeUEJJZIFy65NxA45BDWt/Cjgbe+saEO48HvsMpxVu
Fb2KE1wUOr4QhI0vAs3zINEk9bWDfjTnIZVBCWu/8da1wQqrm/TbmNDRBO0Pa3SfWjBQKrU/u3jc
dRFQGNVV1w6qT9gs7FgB0rxict54lycmieNV2M1PFbn7XNHrLlFHcQ5S5yDrqXznIqBJ0Mr4RiPK
2fnWieC58RHg2rOzgk9K9zmW/V83hY9V1zg5TDz3BRUPxkP7CkdhndtiN87jibZ1t/JZiZBzkJ+k
yVs86wthXW9J4caIhI23qpjQ8rdjQusWq8ySJDxy409HOw+Z+8VLKZrqdE7pAUixnYIUuU5W/oDU
hNKzqX8IeiMG9YaYYfQBQx4rJKCW4m819fLTTp+ThEqhKT5Yk59uaaJ6qpx428j+55AgIbet6D2I
sl+5yt1dbpinRo8zaefeeuYAgGFKtnFOkW1ruGmZdRd6JlUmZ2lKBaq88OgY8ba6Ce0V4+5Z+EnE
7Hgnmm/vsZYgBZKqoUOAELYr7Z2rm4AMwuzNhXtiF3gPaGhzyayNJSTTh4mCoTYjOV3rmp5l3fHx
mVX2c6Q/uMpdScT85OA55YcdyuVvYfjnPF4QpnBOWmrjN2fpb6xc8MG4Dcr6HmkX/cvv0VffHrqm
pqJ9kDdstVqDtC4NcSKttbdiGXpDH6xbusmdav/INPpcZL+Encr5nIqnMfM9UMDuiZrBRuHgBe3e
csXJdkm/cJf8PMY2skdNakVpec91Tpdm6lzmDcO892cYGkvdf0a5f/Ms0lPNhdu7FfQnzTgEOc7e
DY7tTDgvo016ZbSNggw4QZ+euqb5FXsUckuabkFoVBfLOwXz8m0WpRHSTQFPm+EPmdPv2J1J2fSh
55TOc2Zqi9hEhINtmoXuyB7le85Z8luOtOIwSmqyPpr+T9QKskGwX5RW/GvGY/tBpYLu2qsuIvV2
czS/e9TcgBJIQzEjKrva4a3tGiVWczO2nzmsitVoePl10LQcWmPxtz4/G7pP9LOCjjcUYlb25Eyh
3XQHFDk2+luEgXPskzHt2k8x9N9zxbzDcMZ3n6wROR086BSfJikUYWn8NTIbYuDCigNBHx8EVEGA
b2loDnioMl8RGEMwyEp7Fur+aXxLAgURremfCQmgaWMX58Ex/KNdINSscSteioGFwHijfRWUtMoy
ODkqbrM1f8edaoBZPbjMNOH2WbntD65kqGNxJ4LYmwwcSosTCgPXn4ow75S0vIjuVOPeyIneCsrh
4jviHFQNdFL8geOzsURBaBtzu7M8ujAgeJJVGwCNlUl76Il9qRQi8qrRd6kGJgM2tF3uniG5ITc5
I2+ry1dzIYu3BELFGYZoJZl9Y2MbdNjb2nh26ierZ+O1oVqNY31d5uK+mEOzyeY8X2dPZYfyVUC/
DhPpJ6c+S64wvOWhn5ZPoHDfo42SrFNckrjHfLPdWENU72DZobzvv+PZKrZTcgGX+DjUJ731YjK/
+34mabFv4w3JKd02kIkHTnJeZ0VcnCFDVQfCPql1euIyIRDqiI+vj4FCLtnBAVy4HqqO5V6R6txF
f6N0+atz170Jk3FOkKkb9P+ejhuHwqNr5Updr7yUPcBcQMKKzgBC+akAua3FEn8kIqbrjg2gVTdL
++2mt+0v2cXiRLbtc5X3h0HV2ZGUoSF0K+Z3cDafArv5ZkWUkJ+mqGkuroGg0jet/FIFVBQMlrAd
LMPbPCHN0OMynJ2iOcxDQFCDb0Cyb5ewrLv3LBjuEqTL2m8ZypUYY5kEUaHL4qsqoKnTmX/XNQp0
tbQWiQna3k6dlmevGfByeG99a1pEYtbDRpp1v+9S++SY2Y6zrto5RvAd1OX8UZifdQKnlNCYfq9b
mI8tvtX9At+JramP9u1hlDPXHIgnuffDactXj57zJgp69WOes7WCrJhGKaJR+3OuI0BeS/JmTW2C
XcrI953n9dsUJMun1fkbgqvKq1fGe8aSKz4Ikgs6KJHpx0RZeYGotdYGPdhFFid68A9TYHdeSoyM
FhVeQFBMGTnjpnWYEs5+xL9g3w32SO6H1msWRZxHTUVYlDzqpMV8G8CEbfDLtS7/EokJErNn/acS
ZNTX8vfcwFcrG+xsdW7UtEgp/dsSWRjv2KAxh9jM77DGlcyS9mONvUGocW1OC1rzqDGY3oz3wTY/
NS8ObhaWRtebf5cy6Y5GaeqbhOg89exbrWq3bgdWSchHjocxo2uD3uzrk5nY403bNa2q7hhBmdt2
+UEyet27cPFpqS+hnO1dzOwN2FupD6Jvtk02lUe0mT+CLvNXLo6LHhrWoLxXUnze7GF8kQRNpU1P
0ILcx+VcHuLJzJ+bycifM8rCozCDl7iZTCTs9OUSOT0JttXakcaV2ZdsLiXitfM0cMiaXnrwEoMu
mc1VGj1C9VERatEQXuXmvf+syvaZUrsN58Q5+EZsPRm5me/ShrOqTN8BINvnkq5JJyLzmWeYAvjh
eeegWfduQ3WBtd2R6nGh1wDBuoHtvMTfYtIrF82TD3p4Xrh1c7DqRh1k0d4mx6QudNuP8VdamhOu
d/kpAgGSxCz12hyLF20L3rcU4TX39A0oPD8caUP6NS0KSzLGXjAioRVodcDtZyFzqsyghwpt3zor
hZAO/jSYyEFxy2nnG3w8/V5GwWvuKnwSjBjKbjS3cxTRdyhw6eeGtRmJnkizIAGkzNg/a8OiYTzS
Ju5bHMDVa0b2jNw5ZR6ll4kw/QHXbjOcV1RyIUNI4gEttrpEPC4dQd5d9LZkW78Nw2NvTwmYNlV7
WQIbc4nGRLMwBWB8QA3PwkyG76yxrNBLKoSsM4Q4ix26tvr5aQ6+pyZmkLnoV1mzUGJnJm2aS6Wb
238KTRmbL4wnE0O+i+zvmDl/wKaeG6JaNqqAa+YTW8cPQ1PPTwHUL5lagU7zbl7sHTTm7HKhQxu0
7/TXyuPgDO9eY01HJcQ15VbKrKV0rkGJKWGOfueeDea0EsahNTwnVHP+BTWebABxtyz20X6O3vzF
v6sIM7uOTfvc+Opgy9nlZgx+zOrqX8uYcXVY8ng/AdhZV/ZA3rnDp0G52wcPFuKoviZLhtbUwJL1
vpQHjr0vvgJL75XfBuhZgdx4NVlpoIQxPqdLA/zGctaOg2+gNjBJlVgx7X5h2nD1zejGO7hFJPtM
aGG7I8dgP41R2M3LsIpi6IqsXyIQ9PBsxI/JlfA1RXWDozq3GYeBK1icJ61rb+f54x8j/wHAlg6w
32w76TwtuUo341LjHQIFOTk3er8f+LH7yONy2TsbX6VGGBSSf1U8V2CVP9TSzViCIb0NBWJ5wLnl
jmyzeF0KBSChecrU8tsANrEy9fybH0isTGc0sPHda7O6B7dliec3Bl5bIf3mIgfxJBgh6lxMa9/l
Qiui6J6Xnk+zsybSbCHNBCQgA8kWKz0GjrYjAUUQYT4kdyuNL36LC9xyVLMmiOA4JChhygxMXxoU
hzF98Bn9DXOOeZeOfEALNQmT1mBHasqC+6w9MlwjHj3CyCGx+fsFJgpyI7j4K7nKSnbXGiK6JbE7
0gOCYw2sbmg78HAYjqFxttepTj4Y+clNmn7WeWAgs/GuRSRurWWfDdO5j21OkekWFxEjY7BsekFj
Gb8G6hc53Om60Ta6DDIcrIIboDSnISSnqgobi+et4jgy9HocnOYjTzR2KbRN1K7IXsd+nnDXP8wl
utuOrIhdZ5oj7smxCRNvtnbKL7jXJDIKPW+eQIrBa4O2uKVp4ofc9nDWJ/qj94dLDdb11JawfeMB
6AQepDjFYWFx7XKVQoJSoIuWQ78d0w5nkeU+jWXA3ID501plQY3Hr/8cEy5PCYalrmC4EuFij9Al
AQXZdj5+5lkRqddUX4/fTWd1cTvv2hrBiYvXhtbeKrbeM165dIhok3Qk5oetGnFOMt/U0L+bjDaX
xHitB6zARWO/mnsYhZzk3cVyGFX0eVAdiH5YE895D4CBvEYFzvEkz0LET9m2bZMtLOEJP2GN6zme
6A9MMZ3ZwTKwWPACPd1cFqgmBOShXfL+zfLSkKu5vk4yYSgWf8EgSdeOHkFJpWExCn87qOlFWRRJ
ceCaG6KigNybEgttL2BQ5VmARxdJU5/HeDTK/vGxme7GmlMDM2a/POfxePFmmqIRzM/Qtl8Eso8N
PfE2rKPqEiV9wrzIBi5O2VVamCmQalQTAqk5r6+mlxM2x/UesNtytiN1yvlMHoEWWz+mg+1U89es
GTsLl2ZM76v6MPn1gd53SBDShkC0ZuuixV87Foh92NgP4iQEHkTnwdJs4p9Rrn6MUZFvnMw1qImG
YC3JmE8If5XzKa78S6IDxe0qiXaPp3YNnwNJkDKrTZZF16ESX2bPxyCwdi2PS4NuaWZ3YltPeMnB
pspDh+WzG5+kdU46szxAV/9SFpQt7uvFJnfz7mRj7RgzOrt+VPxx9ZJtXVP9TuBTTlzVnGyCqxBz
R3Ygpd/wCzSIpPa1raNNZhX7jCHMVHfjeqjxNnpFBHrVmTFFm6iOwNNXpF6artilVFxhMkKjnlCU
h6ZvpWvQ2FfEjOnBjlKKb1+HQ3etHPpiPPkvtvNo3STV3hmG0+j4u75gqDCphOfEbtywrgoQiDWv
DOJFfqS995JFfbuT7du4VDo0tYckPslo9PYXs9dvQSneMpt2oc6GHYKCcPJoGhWwela99xXUdrKf
vgctPzTTB+x/yHfm1LoTiEJ6laYvEqTyG8ooZOW0rTdj3YJsWCvjMbytlBMWIK5WLbcRry7fesUh
m12wFrW+xawOcM5+DJZDkcpNxXiZSqtaxFeeKaxqHBLHjInXJhkUBoq4upSkiHHTQNziFNVHjhmu
qbLflSiP3Rx7J0cydQooAhXHVU8fdMOd+FBTLr7r9tJ3evoUicCSnZvILA/UYgG/npa1EvWlJVMS
qhB3geClCuqbM9o9DGe8Ax0/AHk1sHZih8snwQxckj1/X48sJ8qubuXopv7qDDxmNcRRwe51MNIA
LvjfzM8wov+quJ+G5miIg2gQbsrSTsBVF4T/Zmi5cnvZxonozgnJpotl/U0VtHYGn69kg9I+kN7H
6I67tJTWs2WM1jPdObzuMY1hh7Ewo71lHTGS29Ff7zaEaSOBmcSHmQIWZ3xrxly5k4pDahY/Syud
r4V9U8FTOlT2D84Jfu4Mf1mKPVyLZaSn4pPa4KGmykFobdyhxc2rd3nN59rk9GKtfuS2FLCRoTvD
s58578P0GTEyPC1mV+y0Gm+sonI3DWno4UErjI7iFFRyNjBo6htoNIvc+N0AdoD73Srv0h9wJCxj
IGZCldeBPvG2gvVdccxsEsZ561gSIauzCx9B+4Iy6llHuoUfAWS9LO5a+peprX4OHll0MujWuSDn
ZchVhWeJktiGKCA0itihKTQDfCeMGgRXZQS9xet+9VnBdFqvKcOPAvsKGwMRI3oxbpMC6hE3AcNu
vDVklGzFg63syiJd2/XjZoAdZFcRt8TyVkCCWo8zNSxapjyUQtggo+WylMg1TRdr5mC1LGyTfU+L
vfbK5VAmEcWqLWguj+ypE4LD9eDByuLAPy4+1ksjSDHW0d517eoHWX94W4LoihqlXs1movd0Dfqu
3BdJW+0lsspjLulnyABcZ5UdrBrtSzBczZ5nwlmqkSgBwWgtKrcor77LBBpFbkMB6MqJfZm32+lo
N9lc1AkHMfqwSQDJeEnmPYGa2voLfuQcPVWo/YYGS8IjqAP3UpFDU3uBCONJshMI49K35Z/o4Qfk
Jq3Mn12yMJ0jb6fr7mLU06nzuuFgkLnd1Q+TfLnINXvbJnXA1cSB7+4LhDGEOE7ZVIc1mWuhgM01
yUw8JcOEiJE+GkcqF7gKWR7LblUolmU5FBtGQNzGBiqXhbmZVtm9qTDZOX30Zvdf1sNT9k8PXBS6
WS1p74V9ygQ0cSlWdCPwSHot2omH5q9K00PqFiPcDuvPoqEGxM5DqpzBVNP0qVot54PRDOJQdskT
+ja5RcCNr7YzO+J07WKL5ckmv5L18m+gNiEgjFWUH81WhfkUtZwgQ7otijY5CAJDWhdvFsooHLAt
zTmVvLvpi2dZCxP56O6QSr79J/GsWsKMoh5erk9UmHJtevIPsSUnwdVdkJAFfn6Ujj3t6HcDuurS
C61nmitD89o/UuUnPVgESfbIJ+YreRn9LopogK/6YTaPndC00aP48O/lRMSvcbVDHJdnL3OH74wZ
jhuWngZw/U/9/S8PHYz9nWY36WEPH5VhQy0xp8gMp3+56VBXmKYyyQD1I8bbGDW4xCkCdIayo/Xr
tRk8Hs2ST1XqJF1Lixxm92EmjCtbbH2jvboIAraggH81fr2fZx4OaQgy2JIUmzpBv5sg+D31WMJJ
BCKYR+5nApEOqifmJmch9mV5HzmH8aY9RKX1Q3dreNVXbZb2JvITPJUT+V/kMWQbErh/PpQYjGm8
18UcfVSHqDnXVhe7O0/U+zEpy02/GJ8WHQjGK9VtsCIRzmPlbXhsL+jQcesl9me1BCYxmo8v7Vwf
0pYBcVL3oRtTwwT2AjjfhQJcCz+U9h1TH+nI8HB9Bof/+dLmUJGaRu3A6OnjnKcfskLyaplPcshP
s6avPcbqmKXWVomKWR2ak5j/tUHweO385G3xvhw/hubxkAwXgbtzBLioxhWH3LL/xsYUcMxqJH9B
ZBHwCboAzTKp0E3rblokTo/cGArJiDw75IMQ/wWy7cGa3x3bgsTFJhd4U3XI6Lsfozzyj5g4Qrvy
DMjzlrWmJ/XQ0iZafhe2/ZAwVljNNYnuBGKotT00X1xxf/jKgrJQksZmEUzhmqMm0pUpv19n7rYd
2jvS6XmTlt494DoguJGU87AjLj5aFxVdTa1hQTSkPQvajIiu1tYLxqb3hfwr8qaMD9mDNxtJ71hN
xdc/5bBH9fEfrbOmibpzs+DGxYHiiZyv/GEOGJZ8V7vj1QiCGBIUCVHxE2rtClHm0EI8qK9xvKQI
8yq1ZtDsEtlOjAOfG7LTLUjcdjtyRDPeskIjoJXZCNERXl28/HuqrIhuCDki/aYxExjI0bPD9978
W5b/VM//vixdzWQ/usYKG8Rg3Ih5YirweOV105aYtPU7IYUkkCv6k54LiKDN460WJLcYOKqtaDR3
c19axzFCd6fNM9s2wuTHq+1q1CukoceMJMzs5Go4UWZGb1zJ+XE66J+JBUzPaGO+hcDy8o8O+I+k
OkftVSxcV9o6+qgc4xLJLN077ElyKu8F/oStFS89e3Ji8PNN8Z+gmjnnOjjjGoEzqtFyO0maaplt
7If2sbozUqoeJvB/CNghIR/XJmPNlAx/ZjB/g4ijXbu4KC8dkhOpp2jMgRCKxmUVRENI/ufDC96N
6jcNcs594kfiB3Hw3wOIdXpcGfbMJNOgWZ3G7jqeHpucnb+M1rghM6jo86fREuO61wphWBrfp5yB
akCgEfKPrYfYZxU0BG2jg0R75RFp9X/GF/6/dGM3MB2Qx+g/6cpZ+F4eMZv/RTeOg3nkYq46FOrZ
n0W4UZgJWJ2VZJikEwGwYWL94qdzAYQ3Ni0UpmZafgW08Xb/Zc16/k+a6X9HMvOX/teLcR3LFzbZ
FlxFbPH/RYkWyaRJ7ukfLnfk055wuy0URyRHuXnBQPzCjSRMog54FOorWkFQz6zBqcLe8hd0y3Df
6vol59E6e2lenR9KaFrN9ybJ8ydJp6ya+jBzdUL3iTSYOfGr0LOBo7qUk5g3aYunqXMcgPyHGAv6
c+R6iCgHJp1WOnTrwc80jnwKpzkH7WO5+X0YbLjJy1MTRelfJvff5mT6e8tuYBuWSI04ckYeeOax
ZvkAfRmj+6bFFktATPJQat6IC2F3nydxKHKmBqKmtncF9U+MMfs1diFPzZkFpbAwfkJcFE57qB9d
lLk1nmzFsLBMVIr4yUx/LAGlpSyqDdIRHCpJfMikPx1GdzhEZiOvbtp82B2Utzgx6lPqcLHRUXU3
ms4/0obAVtBN1lPls86bDpar/Yj0mpzHibn4ztV8zBcrFZ2DzIjfaaIUMTNzbt1whUT2NHvwimTP
VALJrbMrighBW535B1MQF4bjLdjZbKUbGj9EHmBr2daG+VGIpbwbwr+7bbFcaprR4dCQE92mzfTM
vgTME+EwxUb3nUdVfFKoffFIVGDK7MI40zn8zVFhQdHlZRJnCHTfKv2TGzm71JvV2avYBGs9qAtK
QWNduuKKAb7+Vkker/wbp0T1hdAgJT0i2TO1FKTi4ZTw7eY9jVR+NphSompzWfckLyTuwkFPa7Eu
bfvVNvA5FUv2E9vJHvqAv0HVNqAQdJcfZUDqBYb+v05jk0hYspjwo2j003n3HnjDp1VYM71PWmGz
LsyLK7vy4Ebl8/j4r0xOM82Oxy8rFtTFsYdi6zc1jBWfnGrWi7fQEWTab6oRQ17s2VCUHn/8399J
KyZZo66S//xB0zO8UE5a7yNJVwL5WX50B3D4I1621QInnLlJOjLVEc4hEYG696ojENFC5qZ6Wj7+
u5uhH6gYRCe+567r2FvQzBYvta7bSx1IMzTzzOSppJe6UEmhAoHtzzNZvfTzCe1Q+WyWXrxvJMi/
zNfnIJiDVUEun5kM8iCtttvaRvenNRKbk73nBKjpYnT5DCyk7tw79Saq6uhatCz9cYzQ/Sa2u43r
CDsUb+x1mIkNCubcv5gdGYPl4AKLoll4R39er0piwA+RCyJrjHDtTcCXrCYjeE/8beOJjD6UNMIa
4k1P4sUGZaYg5dLcFhHGl9z/H/bOZDlyI93S79J7lGFyd2DRmwjESAbnIZMbGDNJYp4cM56+P1B1
u1Qq6yq71tsrM8lSUiYZEQQc/3DOd7qVjoHCV8mUWeCsfnlRpY+ePbhQEPvH1ojqyzRI9pjWtE9q
Z9x3tca22IPGWyqdB3xmeh+6C6tcBjnE2qGhgS4ZThJYNHVxXDo3qTTHs1NVu5ywy6vU0d8zpo4e
sQDVVsXutpvG8UqBaAhYTus9gtHkoOTyixEvvEMzzQ/mXB293EsCETGW+feHs/XXzGsMoEK6LqB+
4ZrYYv/yoMi0ZYeyNasjioItpS+MIKtMz6ZdpNditEMalOxTcx3jmMmRDHgJFu+F6E9fmMm1PRi3
VkOjVJaYSNi1fDFN/A8v0V6dsH8Oyf5+ib50cfG6nvMv6emelgz50EAdCRt0dm2EUWP0WOCh9bKv
zBzucF8U6WfIUe5mBRmauU11KhzjbkjHwDLv85LRe8z4kLBPrzsMelIXiVgtqUhaQZdkMehmX8XM
sN60FPSMOiv7PzwFLazDf3kX5Hx7vi891/QdX/wlb6A2kNKb81QhGyubixuJOwx4G0nzEQhLlJcW
tHY1XEecgcywmgMpjC4bTQR5nD4j+vb62dVJEvjTO+skVHNVA8NvLPCE/ftLwv1LMgK1A6EMJDL5
tqUc/18+b2yIRliFGiU8ebBbu4kwG9amxH0/BmXU4JBpx99TpO+bztM/OvkbajMIU9nqQ1di7PDC
4kpChg6mcDAOVeG/lo26gl8yXXuIuHc641EvdONTYNv2ZgqJ9pJlLc7EiSFsZAG6qckCPQyjtiEC
FgebnuI1lNPnsNwaszfd13WEBhpwZZT4ErcsUn8TsGScKYQRTPYTpklHotyyP8qq/wkD+Q9hIB7t
1Z8uon/JAgk+8/fxXX/+OQ/kjz/zDzs+WR8O1SiFnuOb8h92fCX+pjw8iR7Oa5f/QfH4Dze+h/Zd
KN9xhSK9iD/0X2kg3t9c17LwDUmBTdE2nf+OG99V/3oKCmlZ3JkWkWK8vL+kztPTx6m1oCIbMkKc
PeydC0qMvSdRw68NEBmF7S5yZ6b0m+9JgsGaA/NnebSGcQoK5JXML9i8CKuItkR6bubUFZvK6qtg
xsRxJdI+3+xZNHS7uu3wRpfItzzMlXUG/mWsSG9sC71FnXLdt5WxN6I3T9Ywl0Qnt62U/VXisa1y
jM4MrCZ+Jz+Fgb2SNyPDyFNS21uITYL9SVDGsCUF7i6GnNVnRijTwW1hrHq8xS0hjruhbH+4k7ip
at4WBjLd52+uQTxhyGR4mpoumBmCgnNVL7NjgrSMwxvPAcsNvQhUqW2qXaiZ1i1k2yOsOYSkBzxW
aX5lRrTTRo8daAjj5UqCmS4X91CrpMFcJ0J6fkqPYjp5vbkcldkh7mizOzuK3mSYw1BL8IJj1AyR
kZ8RE0NGn5/6CuGjodaJJ+h8CF9LQ6sHImpqUMktkflzgc7qlZW/XWzxOI52vSOLInukevqZsCjO
Lw6AeFRCbbzTLqO3UqGJUvWNxV6KJ55PVH3fBnYxQ8dtk7e+2iWRAV08w4OMFolRQtKhBBp3hd/V
+6IoOLW7PdfQVzZW1dapBSDZtHusoxoksMXPfm/a3UthR3mwTOhn0ENdxRJ4oxd9COSzkEsRnGGC
uNeDfS+yHtAcIngmPlDsEkyP+9s4s28ok9DWRwTJgVbMMeUOJnN1qyoubHlArcqnMIRrp1qoWGwk
ODiTZe+nzce38000swoySRq3SIu7mG/EahLju+rAGzbOprft+xLA5uyo63DoL1bowy2dysch6RJ0
SXjgNXLmaawhcOITQ1Swyhmjexv2cTUX18L8pevirm6y80RsxSYKw4ytGT8UmqA3X4YnWGA3GFeW
KjvljsNEJHtrBItLRTfXZ8VOeWX+wuAS9t9SdLDpnTgOwoxKqFDGESwFHiFY9DUji765RYu9CxXj
JobNT7xiiLoEfG1bVp91YZFmMDBQMnCMbXrWFFswqE5k1LuCWY3uqzWyEVdhwT2+agOP1Ti6e9kg
FKg1UydjnE4ofXBlVUBwJwedV5nXW3zozOXN+ZSk0ZO06BnKjh1GTHJd6j34HdK9EW1b5Vu3oWsA
raJu7bWSl9l77HU73lL+XxemPKilfpTGjJ0yBJc6YPWxdPzi1Dk7luTLwtFWFDAWRyyEqDg2nuia
21b6hEg+zsQQAMe3OljyHnzki8rhA+dYC6tJg5BAYLZ6nND/UbHJMEMY67B/TAuz5PWvpqN2xQpy
1GR6SE71L50L9Bg3DnHwZ98xbggVjvf1erYZCYvZKgQOFlqvSAiqfWQOD0WicFQD8RpUuvYfNhKC
c1s6KGW1DkJZ1XDFGcmMsrlvUNBeO8uE57JbQaMdCv3YKfWOnD+UKBXpixaG5mXIH9CTuMciMdmb
ze0+zJDHq75b9m5s3vo4IPchepOmhzKVxI9VTGIa2uXHtosxsXXFV56GFvwMOFVzbP1WCcqxxTqP
j2GbHocZMkfpbiyDgaMFTYA9ij+PN8N8bzt4dEuL0AMnRtRWhIEXmr/TZEiCwhYvi12CACB5YLBd
uHV9KK+kW6orwqetUylnKNgFzLh66tkRUNDjESv20Ch+O00HABRbw5U9ptmuM5aPIZuYasx7Z55e
UotQKGml2WYQ3sHBKEBuQnKvpnY6+FaFISv0eG4oLa9smzSDuo8CVbzo9eC3ram/Mi30WFVeEgtp
ApdfcKK4CeyFLEz9LVdLdi1yBpXRHEPqHA5VNqJ598aJQ4dzdF4N135Vaozy9gA9pv0iA33NlV+g
Yc+NgQGxFYdosO8M3HNXsAuhgxolZt68Ka5irNN04SvqQar0WI7LTYe64ohl6uJMM2o4qxABH0Uw
RgAY4sbP1g791UdaenBc5V/NQ1Mf0YVcqtTE3VXOKbs4VwZJhyrl+1Xo9aV8/6pZvmKVqvP3vxTd
OEFIxDa9vkqodGgE+g5HE8s65lbsHhrw0X/8skkk2ekvwidDL5LOU2USIm5Ad5gtae+1y6rSIQgE
Ee2wxtNJhUnr+1egBZyza8CO7VJhBtUyfBWiiciCbxpk9j+GnP8KaoYQLXZZ2kbva87uXVS62W72
F+TLJOBFVLwnK4/oY9V0GI3l0kwAIL7Lqv8pQP9DAcqi2KUm+38ToS7vSflP5eff/8Tf608p/8Zw
TLisqRBmMf+gxxw/2+5//y9DWX+j3/Esz8I5LH2xVrp/L0BdBQ7Kg1pI+/33KvO/ClDXId5OKYGr
1PLplnz13ylArbX5+3OL6ymKXJMv5DO0ZZ+0tsB/Gtd2KjWNbjKgxHI6bmhDMcDZHXv+jf3bOuu3
/sk4RQFqf3FCf/6nD+ruX+ezFm/wL9/cs6QQuAB83o2w/vLNcU8DhTP95ehMaGGQjXRX+XhTVHvZ
HUz6rGbryU9r/P/9tuvU+E/vuXdDMWiEOkf9gyVrjH7YOOz6fEs0SdhSzexl8R++5TrL+OdP+Z/f
6F9a8Ix1fojlaTl2zKuWewvVAVU9jogk6NKXf/+pumrliP3zt/PWlkIpm5KYZuV7rvGnN9jmRp1G
IB+OEWOsM/bLg3Kd26kDvOWUXnNJ2izeOVgvgVLRY7PNSC9+QVJCrDjTKju7qKJcdqkRenuuXIxJ
c0F0dcOzHvOBCCy4BayizZ6ACPM1VIO1wZ9r7hFqseZ3P4hf30z84DfOqMpjGZH6pZ2iOyB83YRZ
E+7idLwN0U8FRToyqsQ5CxcpDZgPlwGSwf3AX0FrnuKuMk/46B8AlrrbBdfSNPFg1wuVryOLm7BL
YsCY6P1c/YqnGWhQMj07WHfJeVePIBjDR4pWlOt2nbBuXUwqOdxFUUU9G7fWUep3ViVcec57PBNR
U5XzM73fluEuUV25OLdyQA3htIjNQNoIcS7j/jTa3W+n8m/skCBlv3Q+RQHUvCYpwx6ex7lGuNNe
DDG+zvaotqrjk11S5OMtksIMxkA/GoiBWkADixjIkPmF4JK104yEbxncZuP14zMrX3QJtX4zGXxs
Yrvalomxn2cDXEIFAgEB6xQ41bHJflul/ekY/LnR4SdhZwlbWL6UHSEu8khdtcrlvrIqNLcMjHU/
hjs+tqPRzOjCz7KiIO66RQY96pUC0DnB0UgJIZG7bvWmoGClSYayY/7MFnJhJI4XEhPIHXyexyRm
gV8fhhLtTaaWT8cpnqP6gzy3975tcgQWHkJjBOxbZuVzllJ6j/VbCF4aWNDeLj1378jhWdTFpznS
/nTko6xfp3CmZ3MWt3N1Jxu/CLKWhQe+YiIPPeJzGPXI+IG0QRxtegqWEpFexqjTRe60JNDfVZGP
Qc9ShwQFGME0AUNQrOAIj43TSAPVUttsTpOHL7So3E8DsdrBov3AGUdeiHEX2iCMVZp8tRnvoGhZ
PMZGd50RdLstHETEdq5/pI47QbNqP/yKItWICanvs+xcZPxu4FWfCCYwBEZcc5h8t75MUYDSD2DG
YmeJiQ14P6pmE0JKaqb2JfeJ/ZFNto0bXrNqy3vf0g8uOI1tblnXVeqT1mD4+c4xUeDnRnzqcnNH
CUFiTcP102QdUbrgsKuZyJHQBFmdMQefZ/7AgHpu/UH7WDAgxrwzjLjja7F46DjjAfCxxdWH2nBN
vjssjni8RLV9P6vkj8u3tCmqw6b6bbFKCBDI3kdzmqLfYgTeud5DppmjTznvLjSsmuwCYiAcVjHM
uLPTet1Mc/mUFeMNOn+GCYTlWQ0DbqgK7JZrQmwUAmCDXDPqXwLUJpRUpeg/c2MV+8RI3XqqXZKG
lK3SE008tkawdUOm75Jysg5t3168uns2Sk2R1/PxfV95zOECzt1y9Z2+2Ta3YZ40AJrTcJfoMEL7
x23CMJQL5mCic/UHwHQTrA0kLDbVPJ5jBIm7LIqGDfgm7s4sEhttmJ+F1T1Sb99kdPKLy51qrf9w
hINHoueMd/Xqg0KwrfiMkbS+YeDUgfL7e+w+8I78GfV3hEXDiOft8ALjj6QQMarVM0TYUYP2kvOT
sjpfgrAvTuvl5FVkJs42h1m0atLq5Dl3XnTD2sL0CH8ThbwXDHAwgxwoLsVmruaXrqZJY1xS7MhG
xxzHkf99HGUgRVorQ6wAZUoQzkCAMoalkDdFn8qwjAs7cj+7loMKLPEQ5GyL6MkhzIUPXs1HAaP5
2V3sT42fd+P4/nFx5EPszAfJC2O1QMeKAjFxE2YN46HX5bNhZ0gHEto9PyFOZr0ocMwLVb369vjc
DPOz9tfkr/DWxMBF4Ch5SVE6PSP63kcqeewXuP2CH2I5up92xevsx/WM0cWbTsRzU+6GqFbEGTmf
VTo/24KrkbPsZE7OPevOe8ss7gu/+fIXhaXW3kT2eh8zD9+wVRCkOWUMvAk5Mj08KaJhnBaq+YAA
GLhae+lNPgpQB3gE0us25mOd1sN9MjiDFF5oxbp/I9gYbiL60U3C82er5+mic4Onpo+M2db2Jx0t
Zyfh4nl3O4D0WLqXOTuy7GHUxLZptcRiWjbmU+vrt/UjmRseMbgxCZDibioy8rdRe36/QcuAV4Fj
+Px9wYu6e1uJtyXURhYK6Hq48maL52hSiYNqu588kbEb2Ayj0jWNI0Tna7bFvXLbC4/2t9iJfugs
JjNE4SX+3srzGO8VKn4/CQ/+FCNgsJ1dr/Nfi8V4J11PNTxCaPisDCOdZh+VL50mLzLZgW7bMurI
7r1Rz0dELUgCoYhtR9Xep3NJriYLf+ST8mDF4lpjxd1asZ631ljc65KbArLMHSKFmz5sLw32k80a
s5ivT764Y7KGZd41CNTDtvnIM/qKHyFKgwHxRIa5xhuf60kVezQBJNKkrP66yf/qohJaCU+AuDDr
wCrxlXu8hS5OqiBmCY9jVWwN7tizl5S4/jqUxSrepjIxd5yyxqGuC9LbEvbZyRxC0bjS4xPwyh1y
8tvO1nhuJEZAb/J+aPhJnB2+s4kFSHY17FYzDFJ5jdsxIrnKFHwpHqofrVh2deHepSlC/aSbrjP+
rjrSn+ewO9b2YL+OsRF4ojjgWoXmgst3TDtWekzfRIMXvCxsvEkrj7QngTlJIA4ikpWKS5kYd77V
hM3PGqGXZtsyrtttpZf+NEjGR2NEIIKe7mMcApyx7vsUomfN8qgEPd+iSkK6jAKKNxWXHh9njuQl
9bPVtUZ/ilJzm+X5L6PKep7IC88KVHmbuCfua45ZoaARIkmqIEdvgdfU2ryiYexOacMMh8mX3Ebq
vpfhL3fOwU10xpvR4Z6OjZlPYx5AcLIZbjDXFoQhcPA9GIN30n4HD9AWG6+txaY0pr1KKeB4KzV6
A7bcZr94R8PV1/bSEPopS2Lqs5fI4PAhHdLYOUuKtwC99EDUom8Ve6gIGMLhKQJFY8LaMvZtrALr
K7y/4+CNvxeFRZENKgmJpJ8xR9nO3fDkdb2Lqd8IeDpUXESmx3jOI8iAZ7p2R2O3tB+cduOVHKbr
yGF3202M4r2xf0qZzm/Bp70zD51Av6wvApAEcl1xdOdb2yBQaUre4NMBNTTHaOs6OQEPMVKeuKoQ
CSS+TR5BtE8N89WIQgLLuvq4jlmPS91Bd8IvspkY0dppByWeJnSTxe7T7CQPTqzQ/XRDRLCDWwa6
w/fu+GEJjYXypx4czSTeu3FzhzrQOWuevSkposwh8Q0IdZoq9Sv0XBHkBjb+GmfbMn0MipsqjK0a
9El+4gCmKOhClLYQzzZxVJvHzq4In4SxazTt75Zbc1fVH0nBBREP8W8XHhhMLzWT5mKi00E/6VPx
BunchbupBrc7fSzmQDAcmAQKLQBm9kIWyHrkYoVZoQi8+O8rioMiUWysPRFekkqmbC33odIMdDk9
ovnaGonysHtUbh5a5COfBMlqsiB+zEKplUZhcj0Z4V0uPqKcH3Yrq3QngPmJbMl3bs+V1mJFnDAn
sFQIGwSKya+sg68yFQkdCHNK15fGzmfSSLYQ+mxIfSHWpg4qViM1humWJ73VOoFhE9aEZmslBuxy
ui+U4I0i5k+8FwUajAa/iaeHuyKZOQZg0azisZBH+D5tJdXVCC1L8yAepwwoLCNryy6dTQ0BJsgK
OGkO4V2sK3miz2iOvZGUJKcuaX1AlpkQb23M5R0I0EAD6tla1Q0SJ0htscVnFYL6QOT0UJukACHY
ekJDEDMvbCBR9pQtdttUe1TNpFKir2BnEOAQShGAOtdukv2KS+hyDXJfZUPRy0ExTq57Iyvx0dOw
MhxGu6OF3e082i3tqo8isr9K8AmIdilt6yoFumTzc5UuWaHwRE5SrHQVM00Z2vavQKMfVK3wr1WK
zyWMT4SLcBXYYXevwXYh3B93jPJujKj/EhpplqgZOsI7fHbMHLKGPYLUWbIbwqP3NrKRbeI51d6y
h+aqpbTorL1hNh3NZpbuqCnxf9X499O2p9kgoyaWPeImM9vLOWkPkQr3jp4Igmu9H11miUC7xmNS
qwe7huybGQXxWM4iNyNGOTcG7xPhM2+Y0m/quUaznB79QSQXR4SPITgWQTYeiNItoeJxUA7nNEVj
aFZiG0KMGCKyRyHoCpY7XQnebPmllo5wTFTboz+4eBrwJ8SMOXFYMQJ99b2xe59y/1E6c3eisgLF
MWGe51OTQeorjvBRXFMIY3WYuK8R0mDfRZmVMDKI+5HEzFajInc8TFum/YTY7tYAo+FqwqoVuvA+
j27S0R9PpabazuV4KOrplyeEz6HIfWah8diN6Es3k9dCcKk6Lvdu3FVpCm0DCTH59QUdnauZgsqJ
Lq7trqduvd1S/IISy9RSkAFpz9jW6Ta5PP0ME3uk96MSBsv69UrLXdaTwjw4BKTwvRmN0zHqFT8x
clpuF3oMM8FH3U/DaTGo9eMGyyc/qriKAiYQxASbYisVs4eWeQP7RiCgnDUou7uSpSFS9KtqrC8d
gvuNT5KQHa4Ugpp4Y3fRyI729TSZqAmcnyWUHW0N2Xkocmgj8RtxiVnyG1by2aWqQULbvFer6KWd
0JlZLszz8Lq3ASd608EYGsWMhBjAhUy0eT5B44bHrkGVxLA8OP+5ftlKH2Vb/jSRu26r0sIGVN9D
kXmvowJnnk3zVZiAR2YXyxtOKEmZs2Gr89AB7gturUqyHND6w0R2uCnrnFkBm4kD69L9ws44qPrJ
J638ASIQuRUdmym7yn6lTgSmpXTH7eySW8u3eQQ0u4AtRAgWsqAgXU32aFpCcmh1aR4G8QJXsTws
UsT70CpubI8RWDJzfYYod4oyETsDwgtu3r1b959FWz9g431UZfhSpqBKsY7TssclGdQ5hyrJoo4p
DPCwrj4lJPbgWbBxaMlqH3o7m3kUNmcRb5AtIvXyCOtdHJhkvAI+3etJO/dt4l4ckF/4GKr0gP96
3+fOdHJdXk1OqLErXAB0AshWlF6MkElKyo+Nqta5q42cVxnNBs5OrJqz4R5cOhQ0tMUe+NqzSZz5
diK4MwR6vgcb4kLoK+7YgXEyM03azTXtXTeUpLBS2KO/4RCESYC5Z7jrHCShreQQ7035gliv21vs
QPCs661yYYQSD3BK7gzTG44zVjLM7/2XjGUTpAe1bqBBqKbALyNqJNV7Qc4WHg54eqA5Ipm0scJz
HoLFwz+TFxkem6pSW6bPwNMTf7/2d5lo9G5uXm0mGFtJrG1ccrylqXcITTbVbsw7aOqbXnE7xnMe
X8O1Q4zN7rEy7Yd8bH+s8L1gdRluh2K+yZT2OVB6tJ6JPMwqW/axcIPewns9tu0czPi2ETgk+FPc
NnDibCOzabhM3TTRtbFryxgJHudiHvezVU1Hw9Fb3+Hfqrx2XvtUXffNOO4XQ5cHF7fIVZUR7pQC
tXJMSA+DSB9UZBSnyhb3TuM4VyStssDlqM9MdTZBtxtT2nLPIeeL8cwhmWby60RRsW2MCNCbObXB
vDi/4lY/jW19a6sYx064Lm3n+Qq1JRJDZG3czv5lLBZ96sf8NNg2msJKXE0LWLSoGQ91wdOVFf9W
D/g4vOaKA4fGfn1Wy95Hd0ublsZ0Tb7PA1u0MaVuqHzGaSaL+aV5rZbiUPQutWbMyT4ttPCW7oct
8ikqORXewbMLirF1toXJjVQDudEEV1XYW29R+L2GZC+B9GKtns+4MHyDYlk5+tSM3+di+jysL55w
AuLboIe1uoqg/cBWG2zy/bTLqLURr2G1ODt7CrdaahKUjZ95xnXWZhP50hlPhZx883H9AG0Bia+l
rLAqb1+DB4my2Q1GHy9hqVK9HTh7rTgU+7b0XzzREl3o8pkCZiGx3YMLQvw51tNzPusr8M/3scHU
sPV5YrIWpmIhHYpJG58M6XVScfuQpmvNWUlD2SKRIbeMjN95tc/gT1mvr653koPpAtmxiibfjVw5
uWG0tG+/JbYVEhXsFx83cYLQuY0S8Aw6ojX6KYH3X+MjyefpMGl9QpFhnruR4WO5pNwrVv5VSrlS
ptN+DxK73ULt7YBIcc1zcU9XTHw/RN8wFMx5ZRq0Y+4Yt0Oq93IC8l1akBnAfN+5tfGrzIirwj5s
mzVKeHPAmKzzI48i64xGxfiyl9o/qJwDOGpxLMVV7B9EGhWkArNUUBtaIPuQz3N8sfDRQXGFDpTw
e5j23idOSUwzDYS/WADa/eyjnDjfZ79JD+VztUy7QtXhdhAoxRtFomwzrfDsEEZhT964Y0EmaxW6
Cz9mPCe4/jxD3gi4pBtMt9B3SmAdiTOKbWfGoAJCTLBKQ+jQkkkQHHcOoGhkSovVbP3KZuc9td6M
sLnh47Wz3yNCpsyfCYue35fWx9ebQjhgCUxRDo+Jp2hiQPfBfgGEbLE2RY/M2FbrEHBhNl6Nze1o
ewRzjxL0y1g9j53LAl6zDggtnhIW1Cs/t+VeW/J2NBhAd4Q94r4vhuLJ+ICcAKGtI7eXuBPsgBAI
wBV1tUN8hOHuxRDvm7pG9t68N+I06wx4R0NL3orwlwxheqTeDcXV3nf1bvEFLuEEpXMkvVdnIqsR
ttmgyFYtO9SekjF20+6Llvt95F14lX7PgCkyEeQ4ZTZKKv2u0sOHv+oeEiu/kVCuQSZTuKftvKse
JnntyNlgxE84QCcKSkTFM6/T4Qpzu45q4rG83noyalJAvBbz4dpkxIYVmCK+j8r4JHRlMRmIsatl
zmsIZMFtmnfPnlna9MY9Fep7bWPW6OfXNPKu2RPcr/pgG8R1jQ8cvwlO82yuIaRUR4ngkZSN6p3B
4GsyOU+L4T6NWb5PuvFisHPcZA6ovwh1dMAV/97K5dE1yp+u5j9khr7y2x5et8DRYvj1Thr1Q17H
+bblYZktZNjPCFCYY/3omi6FTOJfF1wLgG+q344BLKnTnGfa4R/zC2Kct2YGh9Uh+GerSZeYkaGh
Kk7yvliw6OVbAeEUNgLngk7ogXO1zemvCErhKdKkLX0M/kG0BJfBD3cWbW3OfigocgUdwH2opOs/
koCziYBQ0icmyBoac4PWKjvomppbsGaRqUZy1dlJoE8zt+TWD8PhYJqr88IjybxO0/G+GpqjUtOb
nYakazq3LfMlTHOeu4XgfkcjqZifH9FrMWuy5SVrq+Uyt+p1EfKHKRGN2AWlUxyv5uYSN+lIcm+s
nc2Q0rkjQ6LohAaIap4JlOzTzXeTl0dMEVys552Z7mMj+aWzebppBcd+YkAULGBHpy693zI3KACV
qsEcVo/W4HioxZjozdFEULic65ONfQa+SuffjwV2hM9x8H/BTLwzbG5zcIw/p4HTosM/OXhPhp74
fqtCK/fJ8hYRpnMKo4XJdO5tR3Qv0AhmZsprY9s5RxGCOAPRdJM7yARVcQ+Qgx9hygE5xcTbZZJu
v6csURYEJSt60E3PAHWA4jrX5++CpWkYEUGoyq+Ecd+WKWGpjbqb0rK6RjtX30vzBJTopRiBB7Xa
lGcxJa9p30Rn8jDafTY7e6PC01axq9uYWj6LZsTPi/YiB1sEpSOEJ0YwEiumpqltGILZw6CG5kZ6
/amC8XJY2ig9uNYh9RbjklXOUzxPHxAN2Q0x9EekOOgrQcKJMRU+PjBWMCHdfA9geS/aioduxA8C
iTwnFZ+ZpypoDYN+0uK5MJLohHKV6O3XBo+21TEqwHMT1syvmrVO/X4WRgZfILUfUADwNJjkTSR4
ZHt9dgOMa4115O7KxaVxvBA7a+kRgKKehOu03M8ELAvf3ydhy24URoxHxMDm+6BHsUBC7Ej6JHpp
HLXJr+9L1wB/6N6Y6FU2WbNWoDFjv9H4yi2XQsiBTl94d6ZFfEyRDTfJEu2bou1YB4bYXOvhzZ3U
jTeYDBTW+5x+5cvR/Nzt9JdOLObKTf3VAx5E4Y0Jt0VQmtYVDvg5PnxfDUPuP/nra6zWcqvJlqDz
GF001VoRMUcE24QDu6zYic0MQlccR826F+HGcUoqvmTN0yxO0b2mDph9y5PbxBL22U79d39kTZqE
4Mtzbz6mpGyAs0FHaVr9ehClAGhd5h35AILcfXQYLJ5VtTCgWzEcvMeEHEWG/7RqpreDee5zaQAS
YVhJy258pVhzzhZRoUFZ4htWinvQKRbqE16kTb9hLyP+Qnz6fkP7RO9F5WgaO28yv8A1WTs/9tV5
UGerkx9LG/tnp41M7Ewu3jbVTTffv+pb3OdcqBYLfRKg/TDJgx7x6janFEjgKxJ2M4xH1yHMZqQ6
RhOJmY0MhmccRkSqZCSL3NsG9ywaOAGmFcReOc3VefY4rSPr1U7CK/aV+dkaDO7kmDGF7ZvWbY12
9FSNAx4PFQZxGtH18Hw8amO6Ex6S3sgvktvOzD9zl6fMJDU8bcpHGdr5jyZ1gPP4Byd3f1ZZPN0v
YqaVhGbKZGYfLYAzTMWaFGUgQhsQ8X34JgZDse53iIQv3kiJ6RllAxxI1aWEYrb0/saQXQoJwFyJ
9TCyoqR5JRuGaRTNlHE2k5bobSv9Ma+q1xB21ZXQ9HZ15AdJRtPKQ/u6EkwW7Aazf9+stplK/h5Z
wAvIklukBhUoGQKxxjT/qSpoa+sDbRG3Tq1NHngYSGPoKzvWYKgSk/mr70hJ7qCRoYu4G+gjVm/w
z7JsDoz+P4ivvQAAtAiSwOxqx3BRCkzXmyRa6A6j8BV0tvGmBhJruoAOCBQvRlE43BhW5RRgKltT
OM51p6B8OIxa3BRy48xqNXDThBAkJd7sxF7OZlYtvCja/ZLRuZU013UJk3IuhvbU1NlNUTf2mtrR
U5BgYseOerDC4d0gz/dpIk+b0jI/MNd6LmGJQFghjoGKdTs5GXhPn/1n4mBWbqHIMxi7wR6ZHgXZ
EQeqm3UKPg3Xbu3Gu37clbUL54D2rB4Qsxth/GS5Ogx48CEPL2f3FPL3CiVnO34OpRkxW0t9XPbe
ZbZQEaHLfc+7nglenhPYxdUY5Fy8iD2jZVepQR8Kg+WnW2bXTjZ/2SxEgh5Yxhn8Fdj6DGJezLLT
tyeGQ2z59/G0H0LIPXbjn1pcYgckwFRHWPGm1ODiWxYASrJahZAD612jJ1QGAywXzaqdsHbCVQxK
53J8RNQLN0zwCKWw8beaXZ+nluZBubu4b+Shr/y70WbQKZeJJtyTx9Jwsn2XDreZO1qQ5wtvy8R1
Vy4hwxT6oaiBp2Tl6rZWkUXb4RMT8f0PVIQERlglyHSUBv/3l7bJBUaeUWcyH3blvinbmz/+KPtD
/tf370VVujg/vr9CYgJqtMnZXtbOYk3RdIcExTopQdP6ZdMC+IOThs/wj8E8l5enEhjRbT6CLiZF
B+NkBKA/HGwfBcoCt4M7APE6ctwprv2j5e8RfK48rP9D2XssN45t0bb/cvuIgDddkARBK1Ik5ToI
WXjv8fVvQK9xTykzUnEblZGVjgSwsc1ac47p31lBJbze65jc7Lq2vOOIVdzO5LesMT7j8+gL8Jxw
0zrF6N0VOAFjQlFOXEO4FQtC8CINaXeILFvsiGuXi2Jh4UYYfTk8ZyHd46QN8BG0nyQxTlTIVANh
G2DMmM+7SCzopLpdPEincWLthV4lz6HJnagonjFRk10l989RKsG797qDqAfdujfVFHUAMI3EUg4+
4RLOmPAMSY66DUXfgpikdKq0YbxLU/S24GmWaZFyeEm17lBCe0PRMrgFnj5XZsuURpkTWsquCr2Y
nXV8nwIVdYCd3wYZYcYM7JjQfTE3Q8iU0vaxyb29HheXMcaiDsXhpFcgmXu9R3NSVztqUhl6s65b
NUmnYaYXmGKkWN0o6P4WmjjMJ6ycCaFZxEb+RWmRTbqWPIIZXSK+dsCzFTzeLThtKqUlrpJoJ6bz
m64iz7OUIbzPIM52vWHYAZXDleTX1pYu/qYU6S73cu40ZI7QsPeXUZrSchehd+gjq7CFFKwPe9Mx
YLoe24kdlF83RwX733oihWYuo1nrmrYa1QetvaHSwSw8jU4QysWGAmBIog+hRcmi4US6zYXxc8zM
+BFBBZ4MCXmtP2yyGu1HGNBtLvGAgdKllpd1TbfSLbl1YuBteGILGzpZuWvrgNYXSPuV7sGcbAXe
fyAxH1OgGE4RmPdF0VOZKOjiliOt6WiWIRG9A3Rg0JwkrSCYyjp+sLr/kqMelDW4FiJSFsaUf0WK
9qD143sL45TjobrXDG1H740kQJFipKSUc2XpEVkePu02uzKItSORiR476KRym2BSL/rJFML23MLI
jHB4rFJRiiDITLjVcw+smNQbm4y0LwHi/iqhu7Wt0KPyqnTGwbNUAuCMhKIZB3K3arA0o9MPCU8Q
rG3XedamVOoAyxGXwfAHP2rpCoF5QGgzz5LJcIP0N8SyciAbxXRipcPG49FhjwIoOap3RA8lY9GJ
xJMhedkqK5XMnej2oHDB4NPM8VgSdcgljsPungosvFBBE+4VTIgE1YQL00+HS6PSWq+EJryWqqAu
hKoUr61VjgtfNdIbkh3i14ycDXCg0+SkUb6RPA5UKm/YQs+86qHnGEOOxWyJBsC/0IgNesAaQbdA
bLOHpqSJVAx68iCZZkylgL6wSIL4gvJl9FDP/6gM3BYCaoloTor9B2+kv9SwSb0NGSKCJLLMGxMT
Bfm6MG7Iq/KFBOLi5MXWbHqSqXAjjzIrFInf/xsFk3wkDU1cDeFTm+hIznt6654FfbQuhVMQadom
1GF+er7aHck2gP5JfM2+Dehjzr/elD3GLYugdzkxtEMtNbsqMlyp1c2HJjZvTY8uMpveEuwcyzae
2wuCFK/IrHyOpkYDLFPRPvbhA+mDKnGXosHJ+7Ba1S0kaLPjQQhDDoY0Ct/pV45OWFUaZWpQomVO
b7QSpfEgsy+hMBIrq7hJX4Vx2ouilJ8iPerXU3HsofasYXYYp4lvLET6PvOjLYag5D7FBz53gFNq
rxbzWZehi+L7e3Fl7OLZ5SvVdATVAqWECghhFjk2sOEqCuDCqgoDHV2A0R00taN7QngGeRmNssyq
9p6g2l1T5dO6rHu6NVp8wqTqtlUfbYdZ8+VNTPJdRz95UJK9lwOkbsiFLA19RWGfnR3bKRaB5iUT
88mlyVavyOX8ML2Iglt8lOdZ208KkkTStlq2pIkANtDojc7nWrokix45KJM7k0jW1fuyYmnQg5Ku
n76efIRYCMEKBAIyVZ5AsVaoKHVbyWs27EknMqrMaa9oun6I2GxyaLIcE0LiTlJ7lQABz7gDdgBJ
udvVBMfbqmfmDvASecOEMLgMP/Iz0zuhG0pErJMDmZriuTHCpBhhlqjGxC4tIRms1XXO9EO2hJpH
yN/UcXKIaCyq0a3GJ3/yx0G2yed6Ydqe1kpejluOQrIfPgCUnu5JUJxzvNC2ZNCqDjXhdwulCgCl
itYWSdwiy4GJe0HCVOLDLGtLYzkO1AS4SJh4QTOdjEmCFwRfAJ72sTaJn+lbdZ8QirTKYNBt1Y4A
hTaEHjEj2jpfmM9lMg78FKGqojwKUfE5JtUtQMjMyBrv9GImOGiSchAmZtyghuZeM2u50AwpWubU
aolu24tePaMWgAUOVn+H0GIwmI7xYKZb1n5MgXqQYfTrHvOB/sgoWviy2wxaxqD2AB84esjGXaNi
pKzhiNhtIadbIehEZv12PyAv25hj1xMUlZd7dmZHf/I6p2W80VqPF4oY5FeOdRJqI5K3BmvYggCE
L1J19bpQwbWMDZEnaCK2miFUq35EiZf7z4IIqNKkZLwmK/g0DmRPKZWk4n3xn2SZY1CgmHPxB0x3
BbdcEBfQ2yInK81kjZcJgJSHuKrR/W1rYhgsi+pcK5yAOzYEy7QFJCxkUE+mYaAX64l7djYjg7Hb
g9tw+iGpdkOt330fHLmTdpXqQGhLXJNJ6lMuQEHQaWs0qfpZ0Ct5UbZasmq5HieRjYNmIMdNMiyq
scg5uhRllOGCf4Q0XuzJnSS5RRnTVaqrlHXADLHboeTap+jGuyh6UHwv2cZTttFFWd9ZerMfI61x
1Sg6aTmQqAxCyEIp1XZjhD1nocZPpJ2ft9Ju6ugPFvPi//1r3z908+96hO1wLqtGitXpHL0LB8yt
dEDbGH9hsxbg2/UqclSvTDfflqJw/o3vn8kZbf7MgnBfDg1+rYNZOeq5a2bm1zTHQdj6NsRQTvP6
3MGytZUrNKEN2MNT9mS+dO/WHiOYGjxK2Gop/K7YVqkPHBfUc8lAUFf92RwP3qtCcFR/rsu1hZaQ
kETKKiOobSewbOnZ75xiHbmiC6Jvpb/zC3f5BQvwGRm9xHkDa+GDTG7XcXo2QDnGC0R2MIfJdqF8
fTP2oTMdBNER3AcoTDkkCzb4d4RVWFdahOKbsZGPERjlS/ymG46ak/xji2vybuJl9lFcSZm0yoNR
3HXBUj/7D2rq1iV06gMTAk4ohXWEVma2k+rVCJ1OXra+k0R2e0AZDaqQsjXDzDKBi3NiSJxo7wHN
Znq5L9+Aj7TEVh1M4yoI71w64jxHucUNpLMVNab+o9wgLGloRb4C1x2OKjItcqS2IMjja3ph161m
m1FaicgVmTvOeEjaTfYQPQgvSAkoJWF7WOXrVlspDyrcLniotjIspuCzOSg3gGEMVRd0t2q4Ps1E
u9uV5GI4kGijl+417WzlHCzNExc3LtR3nFWPxbDtnoJr+yCBwFogtT0I1KThGV9Y1ZAQrTlxSivk
It0RXEixqBJUGHZ2E/MlahLhGgmEtthDt4JV7DXH6a7ulxH5EPRzaPhQrrQTbQGgnxTMS+9if8kd
mj1CtKK7tSPAgmczbrN9+iDdaddsRjieW9nFVuYdVEIt7A4QMX2Ii3g2rvIIln0dCRvYsGwvn9ot
3oCJ2nC0EPbpzjxQOOYgeY02yTCPAJ8Tx+j6jzTsiHH7rA7ls3AetgkK/XW6mVbq7oZwckXaERfz
CLoMQQ3V5PeaLe8rXM6jeJQ+Bsr9trYssTncVaxxL9ghHpmAU2WTFysATwA+UWI0LKpHaxMgvq4X
IMlTW1Q20c0UFy0n2WFrUGTmVV2219LJjpzD0RKMC0HcBg/JrKsGpw43nA7Pst7LdrT1L8NNWEdH
YLQbEMrZSQs3Otkm/vJROssnb8PelPTq7LFpbJgiO+LieiCBy7m26vgq645dP9fL/KnaeZQBHyFf
LIX7ELsgOja7cQnjQU0SHIfXZFsdjFOxfh0gl++VdbFClVsuzeXwGL9gCLkYZzQu+ZNq59SiCYmK
nRAjqrlovqIvqNKIJ4BPIkI8isqpcaUdRZ/+halMeaPPNwvqUYCvqX4nyPKOCjcGpaabXaw3LV6U
L/lNWNAyKdbqtdmZPXIHV3qrX8R4RaPVWgmHciPOJD8bb/nCfCo35gUKaP+u2/myWrd36WV29CDF
naDzx5cEHPeVWlEEnuqRcpB4VR35vX6KXj3aVCtjrZ0nqJqPRFiaF86J0xeZR03ipnvxopytcxBt
KIN5ABGXwpE7xGE92samXb8J6hIo04rMMNpE+jbY5nf6U+8YL96+2uHOd4uv2gm8RfQGumAk5iPd
kUrFxhP1l4qP2vZylz7drjXuk3NCrYs4Szu5Ubd/EsmruQOgRJJ4jNPGTZmAMM+gBvry4R6h121Z
Em3jAx3nOGKAOfZIa5QFwPzqimehZK1h0MjIwWxCiJA+auw9U3i8G+68XTwEr4KB12hRv3NiHVbk
SqBOpBmb2MGqdqVTgPqYLLilvmv3YcXDZjBlEnTXhTJrH2zzrjiLDVXCJdzmLNwJ/dqAZl/ja13o
q3rr3dRioRJ7UN0jiBymk3CR6TveRzf03AKlYDtJCc5bSYeR9C8bhhxV8QWz7rt/NA9FtASyvGr2
wmU4WXu4JDRR2TEcrL2vHbzP3lxEe4GsShsfhnJlRYSLkz1pV+NkPPsXloRnY6N8CPva5f2DeIKY
kpYXL3TgVg8wqqHoohRd4IVeYWZYBM/6l79DJu7TfLXlZ4lCfw9kwu7okbrS0SJfd00j19rWPjqF
BQJgUVla1sq8VATwfcFxELbRi8gjvSeJ6K5sX6N9+ugxtNmDo1fubVJcQ1ImF/mS/8kb0L6z+Nkt
mQ/Ffq1u6nJJjOHoRF9W8yBMNmCDniWTqES+y2wbWfrakjeLCFJSI57TTV24tJTQVBiM841woAWL
ynpcKohlaIC40znI1qJsZyt/2fQL2LBIs8/KaMtO82AdJHFd7DBBaoZdroe9vrZ4TaQ74Ql7tcvW
XT6Fn/4hypfmhwiSkjn1NEo22gU4TOkanTCbIPU9c4k5RJPMJZa3riEdfiFni2GHzDdY5cfs2Xpi
jy7tS8EGKkEbUHilzo8cl5C4Y9zb8ikmX9QD1C3azZuFDxp3j3ioPKaFpXDWL3531ofttEuW9bpe
+BiA1uXBt7u37FG+jk8pbZQ3Sj/B1txlx1Rd1c/BQzGu6ndeOfJsmp3yJtxzdx1p6xEnSt8aiCq7
g3IR1svwGgeuZZ2j3m6ljUwbraGsyVPinbaVRzHckrA1bLR4D8XZlciSWdVPjdug3DWBg9r6B/ws
fOg1ZP4dAFXj0H01oou1XpapBa2zhxrB4KK7Cc8Td7pbkYCR3plQ5Og3rTKS43dJtvNcqMnIBvaB
q76p1rm9Q5iYD+NidOp3b6MIC4s4uvtII1bAqW9QJfAvNh4GGjvl5u0wKI5EGtB+dvs7rd3rwRo3
hrw3vnLGNpA2zQbIJNnauWW5F0ghWSIk1h6qc49M/i1DcwnpyB5OguMjqUFZa6BMttV8xYuZrQle
d9PGraY7Rlh9SosNaYSBuKBhhfyh3SXN0sSKlG3le/68IUBBXFB9Gu+HbmfEzqytjG3mKvpIeuAo
Gdy7LWf2UD+zU4jym64eGhBI5pWDpNAe2LAVn9V9Y12ayPXYhr5E6UY6M0Ehf5LDG0XB7L6+C+8y
PJXbvlz5l/aR/IeYxovGHIVxaGlsTDYuxbtoLAIW/QcNvAU+FYdTMcoAsmfyI1wNinNs51AhhUf/
1XyRD0wSyWd07l6ISwamvlJe8n25CbbtrnlW7wt42XSE0ZRelDyAmwgJbkEiDojJYgXqwnppSLtA
UZTuSBsbs7vMWGIBDADT3/nTJf8oXooA54bN0S802Zp/+toKu0cG1Gudqp94y8YnvIvYsBLwxihA
NSyMpAvZjWPcVbIN7dcRrhlZFbv6QrfTexTg5h+mr3yvX/Inkog817z6bL+22QMe1IUCYARv3qHQ
lgUPC+uIvih5WXlKDLZzCfIVBcoiubGPa7JXP7CBTWSHgbreI98TcyjmAZavbYyum9TEezpuXvGo
dWfhlF5wykB7ZztO9zpCKvqG2HP6ZGErMUbsfLYStuntxEd0K5eaU8dWUGyNXvvRdGsE09QVp4V2
1g7o6KOH0fHYo74x8IVtl2zZt2L4AYe1yF7Ccll9tvuaIKQVhhGUzyOC/IeMqXrruexbluk53inV
ktyALcC/TXgw9wVeMGLfg4VxCO7YOfgvvDMJsazbAguMSja5XVz0aVtEzuy3jVGwryrrSkwUajpJ
22pHI7WHHXV16hSq6+HgKxwCYeh4Fhfav/6LxITFjipaYizJdrG5Th48ieC7j2fhpRhexPxMLkz5
RNXZFzZEtrH6rJEoIKRmezZU10Et1+Z9S2IVKNhzk9F2W3DnrA8eBqtqzDaeA81GtoVDeh1uJPR2
L5axrLZqYFNl/xg1W7tiaKE7KanL6VTR8nMIb3N5jN69h6SoZ73bBWz8ZIdCsCm7EIaZWFCOO+o2
PftrRLYm8+c22ST7/LUzbX+XXP0jqWq5xV6JIIvok0LAvfpGf4aDKBtW8gCY/PYoln07Riy+DU/Z
PV9bOokv4lm5UszgY3FHcUZ4xuvToUhGzr7LlzxcYZe8ULvjoJB81t4OAcncZb/6H8zGqbBFUdUc
zUcMu2/RV+WS1mFuiHF49/YmZk2PMx97ZDs/WPd4GanrFft+S+6DtqxXwUdK7h9rVOc2NiqZp2ob
wUe3GS/tE6UC1uv2idIHNGAQgRwalv6dei88p474Lo4OkNOaV/UUMx8i/OSWN6+gwdX36otVqy+X
zbSABN1vgm6prLx3b1c/+tUuQsy7IcZlaWxTbG7BsgSnCrrTKZ8tnZmIN5Sb/YWEXtBsa4sPxEAr
sfQGR1tb5+rc3BBzPpIbkeN/RPjJu4oi1Bn3wSu76uiL2Q+0yhwm8jZS4PPtz65AZemwbUKfzSrf
PLbnQNknH9oTo/M+fPXWqWt5S9im1s44SvgLP+gtILqwpoeAAuYK5vSC2fhF2Isu0FFlZY12uGT2
13e0TpbBgWEFvzTawIHGAn+SLvNkM4vEOMMZG+lUzIdYkw7Dmnqefxxv0tMTGYZzzlxFQ9fGc87C
WL4kaNkXg6MeGTg8pOAs74JP7K/mPek04Vd07d5ZBISL5GTP2XVM1znrxNlbDxvjwhzFS2F80HXb
K/txC9fFeAbvrxEqe+EfG54bf9lOGxXeC2Eb0SLYsCP2PlGOc1xHext9wldO2RmpKCft4IC9Srxn
lvdt0DnUIvHAXPNj/ooc3drP9U2Brs/Ku/cv0Exy23tMPhnD3RNbaODW5UI8h3dMRzJTDpYzm3ZX
/Vg/as/1I9NjcC/uMBKcSqd/5OwKYn8vOcZuE5/FlfFU8baVCEpn2M88WWrP7K1v3Uvv0o15LG4I
1ITliI50Cz0fu90TB3YvtGuCroAZL2tHpOVHs+/B2jKa3qACgnzyFzGisGzZX82ncdhZy+7ovffD
Y1Q7QrrWRGDYnC1tVP2ucYwp/fPa4PDhENdjY7TF5/kFGo5lvyu+PEeT3Ul1UnYArSOWrr/mD+Zr
bTceiztmQTSH1nbky1ZrEgG2w5o7IO4hRdIQvOExDuyYelD2QERmTl2IhZLm1nHePuMlfMvYlgWr
YSV+lOY6BrXEyZPU02wWLtiFaxyK1/oJO4XMwVM6C7dQW/haQwRaRxa1gQi6txII2bRmtt8/iwed
1MuYOPl6EqOlUfFKI97H0PRCljoPT4n7iUJDKIU7vLKBGO/C71+PEWGlcVMyVKx4V0sknUcV6zie
J28ZRhimlCl5EhKldoxG47r1mlhtUcv4qW/GWxyHdPwi3CUhey9UyihE+/YUixGpuhnfJyg6rM4j
L0M//xAhuyGaqezxeE8KMrh6r0qghr7BRt8/DGZ1aNVCX8d6kGwHqK1qo7KhJDqr3Fqf1mdeW93e
ElqTfKQ8pwiLPmGVFgInle8f9OmWGIIPqE6liInAuFg1Vcj2ITAfEVlWblCwMUf3iAWRwrOK9xQl
ByXacfoQtehK7J5PxaIvfJKsYgnrc3XsVflDjmG+ZRGHOd08e1zvNixp/5Xk3+UlZy5P4Pxt4e4u
/fFTKbyD13gyW1jiS9T2KdJleG++iP+YB9GqsoteObWJxGJ5HM5G3cbrCasFlRkaZ17xoNaP45zZ
Ov88NAcyksL6Q4iiq5UUl2qo78E9xcyRIHQHQIl6QQl1fBwLQVk3quhSWXek0TjBRXMLQT4qHDyt
zrvPJPVieByODJnkFn3kxFIprpx4Z4/mzqpvzIeinTQn9lEDecN06yf5jsfBBiZXPepExQcIcghw
HWm+4vBuypqwtbwAR1/gekq1r7Oh3rS4rJhnkmRTGWxdjcHtRVDZlYDpBDPGuPbKdt2JRHmF6tzF
rI2DmVgDhEI2mVZHMbAkR0wSIPlZlvw+UjReEaLs2SHijKUvefhHH6dW+1J7hI+Cx1sXt4mjJWwX
WrHdYmA/RmXAaVgyf6Ocz1jG/wBdTMRL8GstFXcmH/oD6KITLZV1ggnlXIUPkVtgCjrWC+KONnXa
2Glaris12haKzGJcjbf/838JQ6c/wTl/8l3mT4exLpo6HSL1BzfHGLSh0XKjcsW4//IIwRRrn9JB
RBVDmAVKxP1Q7RLxSv/7c6WfgFaTy5ZIUrFgqiOSkH8we8VaLwZ5kCo6LalnVzjFKn3mYp+IEJlr
Jqjp0+qADe+gW+g5aSdzss2VjWr121++ynyNP5+AJBuyoqqWxTf68QQIdxZH5KGV64lgEaJSAAsh
fAa5iSryjlTbgv7kDIRh+A50z7qb5pXTwpoTtPzxl+HwE+I53xZZQouqmKomQ9rlu/4Pb0cLPUkW
8pBeeQlEN4tY4GesANEsrwFeNE8w1V+ehPK3AShj8TCwmIj6H5j9mI7dVBRC5eoZ5T6jT2+GoqGT
ZKdFsgPiTW6/ITUvReEBjCHBHScqWDAchx365zrZKgkJeKRo2CJWWuKb2OurGn/Jix1stziuqurB
RANSjChTyQtCddLSAi8hR3AgQhy2Cs3m/O+H+rdnKiuKgUUWiKss/hjXBLIUrEp+7ZopC6EOHsbW
y/6Xl+d7kP4cOYrMu6OJ8LcMQ/7v0xpwOo8NoZxuV2lX2DTnLjV2vUHxu+GNKSjBEix3nooOHIPF
T3pzM0TaYSZyYl9PznrAiErq4tTD8wcaKuGDNtVPq5mZJcVLUlaHaQSgUejlWqy9k9gGX3mVVs6/
b5b8Bz2LUQeUWpNFy5RmhO1/r8PSVJDXssJxwGJr6hs5tAIdjROtljHlmU5VmLrgjDcDtCdxLiub
znccu9QjcIwhjAA29i3504yrWz0zFxQSvOyp90+Akatf3pG/zh2KSuOOxcuQ9e/f/5+XRKktPTdC
vi4ja9FKUG0wXC2mGTslpd0tpqU+e/pfBg1aObVLHwEcNRk7McXmt+/yt7eHjApo0yjqEYb+GAI+
whJJMMfKjTW6J0ZJUsNMGxkDakIleaG+xvvUdLTYfdoYfZB+/PvZ/fX1BcUtq8RSMIeLP58dfpP/
fwwOCIqWlSRTZO5CRKLjzWyjyJaV3K7nNw9fVgwQZH44nXwBfM+xEJzMgE0OG/vwSd4RTxqx/wIw
4mdjxBRc/UORFLB7Ek7ZVoO9f7x2gfcGJ2KHjZKCadRtZ8pSM2Oo/n1h0t/vrKmTNavIKpji/w7K
GA0qA0is3BqgdkuJXVdwBaJacwZQM02ElniSLMLyODVBfvn3p/9tXWSEzcQzEeCe8mMeVgdAwmrK
mjDOnB6B0kQ/0U3t+oiACOMWaRkFkr755Zr/NmupQMtNFb4PJLsfOLl4aLNuTPrKnQaeJYKbF93M
X/59Zb99xo8rCwHO4hNlwCLyO0w6ST9m+svk+9cxycsgKRbvBU3un2PSimC1yA0vxRzE3dMCGJlF
LBJ/aXFn5+EbE6SGK61sD/hlzpiaaMajH06SfeKVu7DqDp2IP9SUpSW5EXSpDCoGwRi8hORoNDUK
4E5hJLfCeAsK1uZxBkb5xn0Rem8zcMz0UGn8+8bNqO4f+wRFFEmkMZl7LCT7P9YUVStaRQAW5PqI
0+2GZdxWk3QlI4JaRCmvmVEnN9zdtBzA3fhCSdekYOtbWNny31/lJ4efJU0UDUD8lqzJkvFz0il1
QzTHQindMvsSfJrtgUz92mgIrNLH81A1HumP0TJQdv/+3D93J6gmTYR1hm7Kivl9h/5n4rV8qZmq
OClJiA+Ip+GdrLnZi7zo8KMx6Vbeb/uhecT/d4VVuD5TMzDOa2BWf4xWqw7DaRwJOGMtgB+BMput
7FNRRQ//vrK/fo4qixIPmNlcna/8f65M5wynWJVBSAW1m8mT1wJBXmHp/bLXNP/c9nI9//M5PyY1
4tZ0D+FI7oKkaASL0HmcbauaTJwBWYCUq/QV75MwJ6czGpi3i2c12pC/d+XyqTV0becIM2dbVdKV
gh5LUgLRidgJEVCX8o2z0eT3IB/0KNhKFcBN61MzUq0B+30hZmv4oeTeaiKKXug+rWUiqvD8i5/i
A5M9jvmRstHK2nemzsnTIN33Kh06qTNyAj/J1IzyZhXk0zs+c2HTc6DEM9kjj6SXX7TvnSkiL4gD
nwMxfjGAIq+9seR4SqvNHxr0auazZKCUAPtIRGLTN8t8gwxJuuJj3BKY+9ynuohwFbqONqhnvwi+
RJh4y9ijg21oJjXMSTKcSiPQ05Gj6cShuVx7VFhziwZ4p2O3iWLEAyZZgeE0Xf3w7t8jRfrLwsSG
0tB4BUWUYUSO/HesJMkkKBzTcjdKAQLIQX/pkuys9PLFrKw3qhGdLY7xGTvPo5VGp9oKVCBNPVb/
fR5q2zFTL5jXnzSpJBy5uE1C8iLp5PDJSlPZeSKvyamhsFOCFhb9h6rTszl9sF1gSlwPnvhR1fir
jfiMrY0ulRo85B2tU8KOFor1lvT9RWus49S0F5kgobrzHDUiCE9IrWNVBisyphaNyl+ICGFUiMMm
3dnPonMqq3u8JGe56S5Y5vzqIxqzjaJIH6MvrT3BOMKDiW2lkl/bTFoXA63HkNvueXSxwpAw1HRV
VhPiCjwLi/l7ymofL2ujvQS69PH99zp9X+f1GfXtsu4gVMjI+ZrE2sJFdzXagm0lvtZR53oDc5qk
PilytsFnsU3C7DAF8snX1Ds/hg0RVDdhyg+4XWDuBMEt6GMyNYtp3wQweTxfuG+y+qC2xgchJlTz
zeqR4DyynjsL71Z2whqX33MGZUx5GK5+GSF/WShkC1oqxScNVabxYzLxUqilckXiTQWGLPercdtA
Ll3oFnXIlOTlMLU+QgTsSDIq5CzEfthxPdAE9ZTe/eW7zBPkjwlUkQ0V3IQFy8P6eUShytJ1fZHm
LjgQ5OnbWBDC2aiWrkz0cq0ukc+n5OJCKPrXwWjepVy81BXKmiAw1VXeFXQTTcEne2D4ZRGT/jx1
KJzQRF2XJRMq5s+5vfLHTiDGOnN9LAPUuwoTqSyNF8Tl/s4bqmfimqETGnLi1gacrUDoN20rer8s
ajMc+ectgm/LekZ+EP/9PCs2Y2z23tiClzVvEAHSNf6/VFh9c0MwddhDNIy7LEGcqOQbkm9Iap49
5yo5FFWYRDga9Xct3SXYCSjLDyd4f+SFeQLyJ4wlshovZAvlrFc1y0kXTkqXcC1hQzRyDltLzSfH
a3Uby0by/344UTgfkT8iatQ2ZPnHTFXHBPwSVAXlvGyPjWzReq9eYVAR+lhdyz67Ju2I9EeZgMXk
r/8eeX/uoEkiYYI0QEITdav9WLnjrsDdJEXYUUzaTfiVlsM4XqnWOSQD7Xs5vZ8ExEP//tC/jCl2
7eCuDYONkfJHCEpR53nrd23i5jGST7SERVy/TnoL9CO60zx00hkeueE1jYwzKuqPf3/89xbwv2+b
Kipctiypc0zMz42ZHyZFpiZl4k5ao9JbJNPMhNs+YpCitHoXJfq5wxxAe5t41UwAbdFTnSg71R5E
87FqFcIR+G0zjO/GGi9/MRBUkOav40jY7QGM35Ywc96Q6ren9ec0wRfn0MGmXdP4+vOU9j/7n1Kj
bq23KV8c032g4AaezI8IEz4Iyl9OB38bGApFP53bxE5I+/FRAVLhOcU+duMYroGBw8M31qnWEgrR
TVjGOFE21uO/H8yfG2YuD2K6AuR8nmx+brvUArCmYMYogfjnreI1H6UrSIalWEi371see+lKlY1f
xuOf20pV5EiufG/W+eAfL4FWU8RoPCN2hbbdjknnqmp8F5J7/+/Lk/52TzWRcpdiQhaUf5Zx2XYN
Yci/7fqZdiZJr4DMqMwFN5bK/LkUlH2syg65BUT1RWCxmGUrBadVSywIokAgVRocuMl4JDXrl3ng
L9sl7oEksn83ZZGg7R+T0CDIQxZF2H4rfEATQRiKRhad7u2bsNm13bPkRYh8IhhR0m9DTZtX2p/v
4zz1GRqQMFaaH5/NAtJYUI5i19KAS6gY/aiAwFoQjZx5Pe83DUw3ImMoY80kkkwhKQ+8Pa46/y7A
BG/3nTeREh0evoG3poQRkEDkhSLhPR7SGGINKwFBXrz2FMwkuVrijEMUUrSZ49XZfaJiIh9mgsw3
dKwpVAz0uEnwiSWzo+36zTIQSnOl9cCLvv84QDwLdhLQJ0zklFrBwfX9S1Nr24q8bBQ64myK953A
VMoF7GOQHOEbdT2UbwNwPyHvXEBc1kKWylcAz+SicAz4ZcDNL+kfN9Yk0E5h8bbUnwNuimC4BgRj
umMvvHgRerlAW+njNq1Qo5UAUTyNTOkMEgmmqQ/cOSulqE///hJ/fbmIHKB9YcnGH6fRVC3ZPPh5
4uLpRFLFZYuxdDWN5pdD21/qjYxgS+fcy6RORM6PUYTbTcmKMkvcXqHphDbRbEF2ME/XZbdlC3WF
eYAenGfTKNo5aOV95XX73px++yJ/7lTmCr1Em8ik+Mnd/+8sPUUiNmLQrK5Uw71o+WE5VOSIvMbp
+KTNVs66Tt6qUiOY+a5Jzbf/9xvOXVBZ0FXz/2PuzJbixrZ2+yo76l786psTf+2L7DOBBAwG7BsF
Nlh93+vpz1jCVUCabfYp4kQQ5VJImUk2S6uZazbjk+VDjxzDwEQEmNlsiNx70d4l+WVJ6b4xWau/
bpJxgjEzEmfAfa8ejtq+ilJlzJgxzIgQgwPnfxbnMdlZFgJMCpQH5qxQqzdBa6KvU9PLAZLPWnJM
1BKKeETBAzuHzShEikT4LtCdmwRmjuoiNtCTHlgpJDi9PQ2/NtugzqCzw590Bw9WNtssbRB+bURm
Z7OTunon5fkdTTlPVfVkkN+c9V9tJ1WDdQf2wv4lchPTSJaJ92sz9GeS0oBEjlAPx20KEtImsyYO
vjXxNx3wSyeBq+qwSM1iF6QkwPy+Y1hiBBxOB9wogry6oiFOcrDOOY0K4Mkrog1FxlTpAPq3AT9A
oCygVgbkflEkldXVuY81gUlw4djVWra/WLZ+lZBbkz30HqUrQdJuKsylkAUS1LSPlAOH1lHIbO+N
U8NxT4davbJ7nBk5nUHW8ju9jq4drb5M8uzO6eWTHFD9rCJzUi+/lLaxLDyJ7FrsJVzVuCCdq1Ep
PmnQmnInEODhhyAj2O7bibbMVPOEGuNPrQYCJkevx2808Bbyigj/wrUsgKfmTRqwzaXby2Sc9jJY
S/XEpzvMIiOAtfN1OrfMZDm1cl7gUfGzb6H81qr6i8CljZiMbeFhZf6jtu/QtC/dSrgUEla2otyh
H3xhR+2uI8i5EAOi7Dryg/xhYyhNyQbmm0lLh45yFZbpXeiV3xu/2o6yfiUFWJl1x4RdlMUlLI7z
US8RHMX7FZX+9/CbggDSrPFJSjCHcyq8NhksskhwpqzYFBrs5n1L57Jzo5q3GnmPYi7WLJ6SIeCD
l8qp1mmpJMi8T3VFPMuS3lgGXjMwFFlnG0mBtyO2cS9nxdhq+jAAILKRamWm9Oknr3d3crhEyflz
Vg53ck6ujhtfOEjZ/77fC2HHw36vMBkKo5lgrXZo76sKo1qnfHszuso9uLZbYP/XluIvCye9DPOv
jaJttM3wYIrCMoPEHf9WzqyTzNXu7La+TAuAenZO1C8Xnqp11ZNAobrpCn8PJVVOfYlg7faN7/zK
rIFPSzGx97HHftl2t9BW+9LLUJ0PyWiz0m3R4N9JussySrdjHu3kzlppPhVaZGkOKV+OPJJZJzeX
cU12hOVTOuOfxdb4Pez128SW70dYcKH9WUmGu6iS39hTvXp7FYWwJLEY9nSHq68uOWFQ2lWGoj0+
KLMrSRq69ur8WJaDCw9jK4375RB668E23tQVesWw5rOF51lVDIe5+mXfYspDdFEv6FuIp8xVerPS
6yeMGuTQF4YUXlJZv/NH+T6P5Xv81CuIbeu0c/eG2lxSmj+Laps0ZuDTmpye/v5OvrbZ5cuxnUGZ
nsDtpMj0bNOWuKUOcJ47OdbZLbix1TAat6HBdOn51oz96Ymc4lvyDGNves5O773rN77BK/sq7ozs
aLbJBss+NANzSw/qJMW7VAztpbg/HYJ/XgXEvL7VnfZSlqPrLDFP+sjeB9STkeeRhdptWI33teVd
SKl+mwLZl3SqZi3ljdH5ynKsaGTVOJrOmvRLdL6Fb4l2J/qmVdKwr84eDKO4iis6UOAVF3aTvhUM
fq2zaMhsqYaikt1yOBHRM9xMrUYEVXXK+jyy4eGZzCCvLnLTvwz9gQf7N4bzKxt34vWyoWlEoHXV
ETPUsz6Qj11fyi7OKyqWb0byGHtqw6361MvStxzf1mt3+/lnHa7yUhiFui4cZQ58rCpwKTBVIHWx
w1GCuwJt6i6wSWvUtbUvF/sxzyyKcOxje3AYtOaCkvUrQfRNdGvlEc8r82ErZ/oNoPqESD7qJOCW
4nGdK6gXdpa8raT8ipJYH4S+VuOshSJxbB3nTXk1kY9J0UwIP8Lmyx/0VNkMGnah0YJdCcdt5Svb
IrWWadaeDcG9p1pLp0rJpLN2NjXYuFxUhKzrbFjLhXOcl+3eSYC+SMO6HKu91BVXEQCfRqLUlALQ
uD1N2mGrNVSpFc2PMKyv2opv6aX7PoVgkrjjpRETKVEdJI0yirTngQXCJu7HWf7N3voR27NMd2C+
uPItUjZfosrclCDLpEEb5oC0nX7RyojkaBBpVgX1aBPh0uGnrHSyJKnG03cmOUFW6BWrpCdTWk7u
clKz8CxW6GDVx6M3xLBQU9YRs0DJJ6MHghdY69qoAkXygh0jmEpQQi3r0OtI3Kw72HSAorohRCCi
iT41CUai5uiAQWI55i0EdZ+0RFgJxt7vLX8NWYiUcTzYM0QYbt2CPOvQ0dYpskC2lF+A0aNGh14/
2ukFqPOFlmOPWXK/RW1zoxlQ4yLqhVu0g5zowaE8yAqqK9u1jw27fGiD7MIr0wupqsmlcMl50ilp
z75XtnKjxtQtplF2HfZbWIYzywR3S+DgxgKO5OYUeQMpdvyNb/BekXsqI2rVAA7QfGNVS1vRJXqz
uHAG69g2B4pI+ZJiHgCSvia/da1FcA9d/6QLmtvM8vpF2gzr30+Xr44fxbIUJgeNtJWD/YFZVEU9
mExIauUuSpMZ2e/OhxzFC7KE9MFcNqNzzE98Yx58zUjB/8HulWQKcpUOPtbwBxgq3kAVGeEfRXb2
aZTgz0/fmIleXY4MLEwRsSWM6Bx8jk5yEPB6J910g7NpuoaaKEjwCdW6eFMy0umAbvoXTqmeBsji
FMrblsJrMz6LqmXSxnhhDzeOTp4USd4ZRBSo4YgLMk4b8t87yTzh4T2JAmz67JnrjZ+Y/Jd+QMYr
SMQTuQSQbON8bBDkqevyPFKR1LLNYzdRiWAZwJJdhGg6yJmzBN1VK6zcjRen95lXf2p8bwdX/NgZ
WmAKqE21RkmFQoo330MoxKOAOOmaxZCZV1oDBi5iumwGESOMpblaQiv1B1HpJA93Wjpu0hHBHd+a
K461T3yZRP57tYpIzGkpwEfXa2ZpwacivyjtjBx2naIBuR7vxN3MIINR/9VHCzs0r9lKRYkJtGEA
nxVelPCWIPdiiXx1pY7EBRGx85k3NDh6C8ULcNS04amNkYpWQQhOAS9UlVj1Qg1bDy8DGEcFhHDs
ItfbUtWikaCObu8DhVSASWXY3H0Llp/EiM7TkTSo9au874rVQM6/ldceeAeHCm0FDgWxR6s1d5VM
EWVcerOmp8a2Da/HKIe+kYgkcWo+A5cPEFjB34/B19ZLU2OL7pDvRlcVY/TZehnIlZGkUZtCPyTG
pH5OzPh46OR1pCBX866POtyitTm84Qzk48a3ICmm8IVTfOxgEuddLb3xs161kk32VeSlkI7Gdu7l
75ILNc8KveR3RZvKR03PS5c+6sfCbg+V4YviIS9GJTu44Td+5mtWD14aXFKYWuzDDkxksyStII2Z
XnrCvhDQk4SSl7reW75zrOTcX65/37Cvf6KBJ18Im/7ibQBOTXYLHMNNGZYUgJVXUGXuFHe4yeLy
oWYNgeq0/P1HTlPHgYcDtw7+axFKJVn4oH3HKofqj4LCJuxjf64jctiS40ixpYPQqFzOxtq8rGAz
oQXXxZe2fVVEUBxLFJLBZ4hQH7LweX0hsVBVFLtSZ5rUWKTBuHYGUhsMKYM6gfKIlRjHyIdvcHS5
FMWNWzO3zPlYjmvPzeu5ZTPeOqrS0BrAt33cwtFdMFaOgwC+FMHbaq64l2VMYVwNEy5xtE2WqJ97
pzhPpXSYuXhiSWhe+LUPTdiRooWKfgK+2Y6qY1F9XlRAk0gARCQsm7P7TOdw/L+ENtQJAzje71v1
1V5Ln9UIBRGaJgf1Za/tehetNN9JNl2RP8TDtQNtJHLHLfi6vaov62YRUu84vuXIfK0DwQPCkYlD
V/9lZ1C10uDnqplsIFQ/hCO3zxmruyGu7xKRg9GX+QXcn6vf/9jXVn8iT2S847hx+Pfyt8pOGZGQ
DPkwYgnJwNXMHfK0xNJfZsYutJWzOCuuhH3y+899bcZ79rmH++dw1OM2M+SEwuZ+bcf0sdCu9p2q
3JRZu//9ZzmveKhRITZJEmNbyqxw4CqvOxtBD0SZNloafur7tlsEpK17eGPVMq6Rccl/GIi5EX0a
14PsU8tuw8zAb6hwo123smZGtdG8+ziDfmSa/VnoaRewKvvEBXCqoWcPufHeM6nFqnRgea7xJSRH
cqmqpOX1yO5VMAb9EHCOMX6uG5AmY3TJ3Ai7F/LUyk+32LSURVNtUlGtjXLbzVRcYtqhjOwTZXfO
PsqoRiok9hsK+OsZOy8cxhm2vpReIbNRURKC3xnpdq810LirK9T0EIYklWqZGt2XdtQ7RODY9ii1
sSbda++aHiTnDvglmiYswTWMiWjuqTCEI62/0GN/J+zmotRubCzivqJvIKmw9Pz+RvdGZLDqqzBr
9sg95Esrko77yFh24GcDyf8hjeWwNPx6h8ZsvTdKH7Uoil9R6H1jiXlt0DhCgJrAA6P1MKkzjvOK
vMscv3rO7irTblpwFLWs3xi5cUzA96ZGouyNmV59rfM65GRQDWERKj7sT+wvPXQLmSDM2NqrAO9J
u3XVhVLNC0i4gVCHUkQIrgqcjemGSBom7r4PwnDjhcll2RDWzFXCvgmqHWr4I3XzW/LtEbdqR4GW
iI5h8cJLaACqg81axi0lwIoBDeL34+KVSgGdGgvyPFSmG3yVB+PCk4aYnMoY5pGbrMifosJdxuPd
l8peT/hV6G/ls4CiPmmAvx5JPmJ7jkNi9pDhIfcoRJScet02zMJ1eomqHvlblDqtUS2gEhd+O5Ie
8XWrrVxTAx6fQ7ysJQQoYllIQ8vovgatv/n9j/pV8Rv0I0kDijCmbNw/osc8s6Ucc7CTWtXiTa+G
ywKnOig1+6rOkLIo1X6lOG6+yBLQ4YmqXPnwFdjDp5T3emiD1Gm0DiK2AVArbd9+Yx56LRGDpG1C
R8JKsH5xzHq9MeZuy2Sb2/5JE8R3Ulxc+BmF0YZOIXKNxkkJx7sy+ivgj2d+X58ahL5mrcvOs66s
626V+OlDHXGjoNST5pY8DKgVWB1v0aT2MaI1ZPvo0o832lR+ZQYlN4JUARLcCOwcZmLIoeuZuI0S
8rNLhJQi6v2agWnDlXcoP5MjQuv2YxZsO3/ndKAHsjAaTx0ZdkPn38tDoZ4RQCO6HUMM0lyhz9kU
ZL0pw503MlyG+Bv6kOmyS+sz6KhwT1BWdHJ8HKnJaDGCVlqEcFXR7WSwDVDHDTv4xGQFoDLNrE0c
OTpquyl7KVvbZSoKOZqPX1hEvuCm+DsAakD6YhwUbSu4pu4DdYqfbqpC88k1dKSlXORknkraJ9sI
blLSkGZaoyuzLsdWsiX7JHK+Wx1TsBk2954hL1wDayZtNySyLQrzK8TSB8/1dr0H+8kLjYWnZRdi
PWmtz8hgfhVGYR1rN1VZXilNc68S6yNuftMGqkL0nzfW5PrKx+bvunbr5DUBcv8Yan278ILux6kr
a3uH1cDTw2iNt5CS9LJAMsWxLpBDZvsIEZAptoX5ldebMRbc0UH+mmbD9zf6wmtdgYQ0TSZphU3t
YVRtIJgQV7WWbPowi8FCajPwvp8Sr+rX7Odon8C5aHUJEU8xf1FnEyXKG5klrxgtFAja5JkbYkU/
dPAid10UiTDQnIzb18X5tWmBGG6dgrYhnXTjDMVypI50FsBafmsUvzL74yohpoMbFwvx0PueEmNv
uiRIN1GDiGSehhs9g2FmAbpfaAXlVRnFSCe2cWkwBlaJ6wMPrTZunqH77Nf2Wk3DvdsU6lYbhARg
6wAhRJdLNrZt07un0DIXCCZdBTbCodgWa6wabMKyfFzF/ud7/3+8h+z8cZtQ/ft/uf6e5Qiven59
cPnvU2TZsir7Uf+v+LO/X/byj/59lSX8++1L1g/Z/i55qA5f9OJt+fSf325xV9+9uFim5NUMF81D
OXx6qJq4nr4Cv0O88r998l8P07tcDfnDn3/c3XMLoBFT9vy9/uPnU9v7P//Q8AHhovmf55/w82nx
E/7842bI+FPvlb95uKvqP/+QiOsd4dsmId+QeS9LY9vVPTw+pSg8hSGtidi3Jmpl0qys/T//0I0j
Gce/6fAfTnHyHv/4V5U101PyEUUTOIfkxwoKZte/vtyL2/h0W/+VNsl5FqR19ecfBxYROQqGrBB6
x92P793RDnzvyohnpnSKbq8Vtz57MwPVOGkFHMfQz+XkDVNoGu3PdqC/fJoYLM9W28LTZOFRAfB7
OvzA2WJe4wGCHOlekH0C/t+4ycDMnmrr7CqAkHCbL2FLgbGDOoDWJlI+c5yb18pJD7kHXAXOejCA
KNxky+yNHQexxIN5A4kEkmk1Cnw1nerBX6rSyLxUYgMZhlOrkvH7FcDdU3FwOpGloktWtWsJUs3z
GsEFLb2yqrHfSskAGq0pjHJXK125m86QeUAkpy/1hU/cZVHoKXIQgqg7HVplDFeuLn8t8hT4jdf1
YOrHDnIzIuPTY6nbmTOFQvNFETrOIgrQIXGLol2NdgL1Ryqg0IsDipIwxNKxJT9OgWyhxXa6C+TM
ByRkRBlVrly3VZ3tpksWzPPULjoq29VsZ7KRn2dKjvu+lIrd06HxspLQVmgiMZHtKSovdtOBrBly
6NFdeXqoVAJ0dkZLIdiq9Q4knjLfyajY7horR4ataQAT1D30tEB8pGF1KlXCOVRwN9vpUkvdkTkd
pwfwyeS7Ebz+3I9hHLI6uGutpaZDzws4uXq+k0L/55kjzqbLihKFWlG3RjUUu0Tz4f/ijCx206EQ
Zwoy5YsORfWZI8klCjlOubNSHTnip+tMj51l3Ls3BaVCdSGr61aJanLD6no3GvKpgDuspofqUUI7
g1ojSMp28MWWkRnw6ugHOXbF0hRX00PT4elSKcJbuG1CAhhy+vRzDdEIYe3143z65dNdsUvvxKqS
YD393ulXTmduq8GsmU5lO8pXyRhePv1CNZKKnz8bgXscmrLW3Oc+WHy3EEUqos7y2Y+dfrYCm2DD
cFgOUlPtJFmrdtMZXtR23eLFgbjgrUhTvJ6ei3ETgZZDY0mtKEyWKmneB02BH5nc4Zmj1t7KbrLr
x0vq0dId6CfRE1ik8910NvUOlVReuAHgecTj00PccRCRDn3eQ9sUwjxRrl3hIhyD6nMNGqYipQrT
ydrVTmFQqI3sg+QXAVZR03e7rrM49VJW9WBkk9E7Qb8LlLLfdagFRBkeaqpw8sdO3IrvPHXgdmwu
EgOd5mf9NQ8pGyVcTi8mK9teVS4kUPFtsukr/X2ArJ7tnNzka4rH3IpSmCAbjU070Glcm6kiyeg5
0+V06MUTT5cHL4n1PEJTAmEzPeN+yQQfdx5QErKuUexam062JqRNUYh4dhRnB5epO6hkClUBZOsW
8BHZfzNNcwEtTX9iKqOFgE9z+/T201mNoMWmidvHV5V+xajr4eaUOu3VVYx8cNrF49n02JD3TN9p
GejzCDN5Nj04KogiGIUTo/Ipnn72ylp+kFpyMkIxXUXDiJK4OOv1MC9vp9PBI3FuOZ1Oh8I27nyW
DNQISX6GusfLp8P016RG/fXg07tNT0s2MtZxaoeLqeWjv5vfhE7NsFOJehTdlhCOPM4ZI/kOz4S4
2UmBkMKoY8uL72559I/pl08HVWujtePJx4/P6ubIfOcPYtZ7fN5X7WWAEyQbegDFoXYCNH8JY4Vp
anrt9KrpOlPUn+88XU5PTI89vt2zv0mlJlkPXXyskD641mRpRXSDQfba2zw9pnaaPRKdqe+tClyb
5tRUbNBN7c7oYCVbd9NVKB6SRX+NfRzC02OdQh+ezp4Oh48lJM8CJkdMUqI1EkmCCDi9Jh39H4P4
8a/+7fRnT89k0989XU9nhx8lvuHTYx7lNWw21toACLSU1R8Zs9myFQsuat1Lq8/jjZTKt7oLFi8U
q9506MSqV4yEZGOSufN1C/7YKDy8TCNqGfORcl2iUAMbJb1smCg4QEz4pIWQCjSxDj0dZKt9fjk9
kQbFQxWAjGOzSXui2T1PqX5EQp1lLu3qBEZpp+KIg7azaEQfng6qWJCfLp89Jla9Mip65qtY9HDL
lZepTiOnXaUsCL6p8wpl3rArkhW7jq0dN9kqKuuvNEe7xSg9CYEFrQPTArnMSisnLXN6e6mf6VEU
PX5my2jfIQvL+xd6Fi36iOQFu3eyZQBmAQpOtBwMgIVpENRLtS4glIr1sk2qDpNNnPoKE9N0wKo1
0NbzxoU9ZKu+g1iat9+ntjE0Kc02WSpcbuo+Fi0ytZIp1rvIqs5CZwzXXlUZy6QzfjShBvEKgfqh
t++KiiRxlMI3TlQNG4qQGyXzdrr32Q8ZvJWwsHphnjhWk8jzNnc/BWgJrqbHRHegKj/elL0Q8qmk
0dl26kmnsIRUhQX1wY0uTMW5rrF1h8ED3dQdZ6USYSIl5trw/G1heOpOkTTl8TDqzRnFeCTH1sNG
jzJ7n1PR66vjVZFAuw+HZEeh2qdAwcAhxxDSIMC00k2ti1Av87la90J30kigRXEQk+3OSfqfl49P
BPAcoziNHvVtJpGbxx4wnQZmhBEc4V4L8Duz25AIUaGlJFeobpe+ftK5ZD1aatTO6rHaonPvndU9
PiG4CNjLKnar2VhnJjkd61w2ACsqifKj6mVKwMUiNx2UaZV2gp+XqdYCNDXtdZrp93mvnKexRgEK
yKPddFaECZqzvl8u/IxBmPALYJ2O3Jln12QcFTsQxeLhyEGSaXrOZuog1Byvnx6aXvH4HklDERRC
3TV5Gh6C75VYhApxiGNbQ8BSnDZ62MzcAIS4RVYPhk7nwHSfXppHWBvTi6azXqxc09nTE9PrHv9k
7IP7OFSr5fSYVeAusUt9ZeYpM4E4oC1D8Hm6prPjdx8RwcBmq3fTY5aEbjZ0o5N2UAwiXvzF9KTv
dT/PMgmt1Lbg68UNIUXLlpclGh7btDHOe9fUV/QUlnTV38al260704Mu8/hYXT54tlcu8VQVu+kh
I1GkBcWSkH/FXz098XTZneVYuPpMiZetYLUsbWlBB4CobK0Vu93Hay9c1dqx4iwNe9ndpA+2kpx2
C6TcJXVdLcwr9FZnyidpieaNP1u0yachodBkXYdLTlT3uDAxz/Fmf6q6kzLYi10S3ghvN7TXjXon
XGd+tI7tJfpcfnSth2dKuAbLl0jHWXhmheuaPOlhbSnHdlsBqGB8n+DtKPqTpj+BQAkwOnGPSXyx
0f4zLuDidcCNgy2pH9GQzct+BdS6XZlA4G3CmazY8/o7UgTFMvlR+POyXjdwPeHfZzOD339ZWwQt
gUwOZ6SoJtGNigIcbMKF/5kClOKbgjoByGqVPLvlREGbk4kGFUid19IKPCApYZa8MpMtLE4vWCEt
Vehn5IqFn0sqpOVv8am8ymcnxi6/s2fhnvxrhugcxcidtjPm4dcBNGn4A635uwqf4jJbSOcGMxH1
k1+dNYDyrXqvXODU3Ea38iK/njjqG/Si/DNtI3CViDedW2jCzsxzNp0lLGd7kZwqm/xbwMay3guK
MfJdcDxR4ZW2hEMRx20paV8pWNhUqUszd/GNGqmzdGusxitznOvL6ELaew/DPTBk8LDFCSAVY14u
k1tK9U222Z+hBxp79aq61RcPuAqPt81Xd8u3CtbjOpjzhbFDdtn5Tus31jofEEFfArkmVByiJ4YI
xDpNlmZxC6M38D913hJWYYnmc7FxEQkgcIacd0/s0pqbl2O8gIIq3+vZBZHd4YuHKrm8NJHnGBZ9
MnPKeddsera1KBhZsxDnAIg6ggjVfFSWuVKjTPq1PD5BApGfhWzGPL0ECW0jLbgMtkq3kNwbTYjZ
U5y+ZIYU0NfPMJFdeMrOhbpIT71V/xUVuupePQEwm1SLiEzQYJH3i+ES0UTTWdX9pnaWnbsNq1lm
foJEmt5ppPGOqy91sgjVizRCwGzfgQtFzD4fl0uflVT8H6Sz4Zt1b1G42s2RRI9Ig4EFjSnczbUz
JJKja3Qujo2rFiTNsbIi7HBj3Pusg+jDVfSkE7CTkKO/tCkAvHn81akXgHJ5Uj/W9U37dbhy8hNV
38gn2F4X1OM/QArCMyF/Q6Ep3rV3+H3D4gR6H9bPGolt6Hcecgco9c195MDsWYAqhz9Tb1LSY6jc
mlnX5rf2IjkX6Pz+FPmUvKNI7IThL7VbZFKBBphkDc5wcc9LwezUlSVMZzdb9Moqzla6vuYb8vZx
x6Z/rpxqO+0iHeZ9vxThcvytD/Jpdyd9j88p056zSbtSb7376ApyfgERsJmb0NDdfXSD7vuxfIF3
gPDnsjk2iKvus01Mit5tvNX318Mn41LaaOfhAxRRxIk1RE4WCIKmC3OHwtOSyD8TTfmZ8NMFmMFj
eRuR03Ct+ov2jt1xtCV6NdOXEpntc2vlLijjXzRX8NeZC5U5u4KQbEv4QYoQ4IiYstlAgH9OtvhZ
UTQKTZKRYF16C+bUG13Zwcq6zCaMcrakqqedqex+gZiDVLc36YXzJVo411TNLsZN9BUQ51LK54F9
piHUUS0pW1jHC2+XVvNuYepzd5adMNzCFU466sxxktEPqTycKTNcXzt4nIx8NYSlGcKQFszY/uI7
yV0n7Dw3hDoZqHE0t8/rjUzkeNYi2+KAw0KGAh3KmbooLmnTbX3czyjYU7M5tdUQEhFAJsYVy4uQ
YX3u3BbyHB5aRhKUCNAh3TQDi13srQ0oZJt+uHZx76y9JXDidfilO83Kz+y9gKRTSZM6K+NGAWlP
30vm2okNwb44cVfJzrwGyGqvpZmyga0MRXRODDlf5RuNNWWus6oTLF+l7rwJlw/DWXTi3Onn0Wfv
1Fv735AZMPZ9nICS/3tdtMn+YMcp1kSNaSNp43qD82gn61a59jV3r9gYNrXY4bgZ+3Vd7I3QAdJg
IJvNMlDtWxNAdmVsdLNDCirPm4WGB2zXij+ZzjyxIZnOOkMjg+fx1JEDeRnG7TEqt+E6EK+Jp93N
f/5rLYLBV1Qqm5LaCBdZI+S9surYtn74WWqxofKdZtf8fQhLUZOlxe1uOpueqGCEIc0MfKUAveh0
pb7zxnHlR5GKUsCmtjuJpKlRZ6acTnsZ32Nl5MWC6B184MrH4OwKKp08u+13fo6yEakAfsi8iw8i
nK5di6csLV4MUTQgsOVgTstpgivUxlU0ndW+2BQ8XUNMZffhy8dmSypdHpfgIJUk3cniYAVoN05n
T48pTtutk7I5d2X0txU6vzlwg9mesNMtUiVfDKEirV3vzDNleWdbMTaImSrb0C+rdSNs6elQR8a+
GCQFnjzehaeDJ7aCT5dq59NKrXw2edl6sWubzkpUxZgQxCZlepC8ZRKagtJfqmIXaKrNXNZHfTO5
g2vhEpzOTOENDuAGbog0zRVTuYxlzV3ZDq6pvG9hluYsE26TF8elrCgrXWM+bq57xBORhu3gPvcO
gkd/OZBkO23mQ2SKwRg0EMELxNqSEU+MVpfM6o5gG6pYng3a56CotMdLuQtacj6pTWvdK8urkIhJ
UB9DjVK5yku7WBED6HfEAfqdo/TaWhN4+VHc8VI3bpIht5ctxNmR0jf8dTq6hmQw2/nCzlp2KuLO
PR2eHkNVDt69e5J2SoLecWlhKsE6Wwx6cSVX1d5i16NZrknEjQV7ctGJKMjcaKFUB8KdrFeTm2hy
Hj85k1W1/WoYFhOrlCETnvXaLh0otx4AaIdm8W2oI4cxQtBklVXERsmwZufGQQZcn8pds6xKE7FZ
sc2c7uV0eLqk5ingR7IxlLHJp9uriK29RBkHG6PCMeb50Nnkhtq4dwrhdH48CB+ykSOVOPM8RCsd
UEFaAetXGhU8dJOHNVTDcvd4TV178pjJ9/8UjPsvwmz/Xbzu/0Mw7lnc7pdo3GNQ8WesbopKXWX/
7EV/Rb1E0O/XN3oR3vueNVQJESz0gix9HqqbMAMvgnvTO02hxd+9Q3xHBLK5J/6nOUekuRBaJp/I
JkHdJFIXZ6n382nJcYjkEakjCCwqjgnpTdHEZ03063f/Naj5z17z4hf8xxCnqjEfHYQ4/0MrHLzH
Uyvo6pEjChdJVCHMboOpeNkKlnFEfSd1hOQ/OaKy+MO1guAHv7MRNPuI5GEYtAYoWoDA4lY/7wqW
RVcwyfYlvR/H0wdsBNJ1bPrvfzMg/mNXYECQ7+BYlNQRNRUgyJetYJtHKqFVkYZsUIEP9OCjDQiF
aPh7G0E/IpOchDKGlqlSkHLQCI56RNBd0a1pMNAhPlwbQHx5bxuoR5Zp6iSwUVmpGtONfj4c6AgU
gIsKXqKKH68B6J7vbQD9SOSD09t1kuBIvD9YGih8PaKBBJaD1CjF+niTomBAvXc+0M0jEihEjgn8
FlItfxkK+pFCBoxMQ1HOYn68nmCRoPPOnqArR9R0UYOtGT+zdl7OiRZDRaP45AOOA4rrTSavdy0J
/HyWPQp7JyywmOyezwMWjUOqDVQY0UYOKTfTx30gCwnw0qO98pgt97fB+auZ+J9XRetIxSIw8Wky
sTxOeM8bgRL0I6YAlWXTUMkR0x673AdqBCYx+zAT7h+YiTKp46BwAesJE4k3fN4KjoYxDZVHwaIW
pvSHWxUeM1jfNRiElYhihCHrChsHiF6Hq4JsHNEwlIQxJ5LmJ+ZLPvAj9QSTjcw7pwTNOhL9XLVZ
GoR9JPr7855gG1iJlkXuI4WwH3M80Enfuzaq9pEBV5IcQ8q4KDcVFsCLVsBMJPVfV+F1g+9gefxw
fUHs6t7bF9QjepTYF7FvgnCnswC8aAXtCJ8UZEBKaD5oK1BT9Hhr/vkKMS0AlNVhLgvRD1nF/n7e
CvB5xJChcomn7cd542PNC8C6xWbvXbOjrh+ZyAYYE1vg0R563gi2g6GEIWFgVwuLWdTrfKxGYE8n
4HvvbQSNO0yFLpg8hZrkgwGhKLQSTcD0CPMXbYcP2ArUu723FeQjktIVnaVSkBEPrEZ6At4KE9zG
z83l41z8oZZJVrZ3tgHGAposlBVjhU/1gweTgmMfQZPCm0I72KAxPt4WktIXoSDwrvGgUfJgi4IH
nKwmZpHNXPt8VnAUvC0Mlaed9vSBH6gvQN6S32ssaGwSVRYHWgB6DZykA+OZEcEqpOBNcKhpFLvJ
D9cKOIDfu4UQ5rOwHGHhsliKdfBlX7DMI0uGTkMb/dxmfaz1QXDM3zse8LazVSToQDnnq45m9tvU
9QgatvmXy+WDtQL73fcaTJgKtoUHFe4+NVaPNVLPZwW2EICkcUTjjtZ/Op4+Witg+r93bmQFMKlX
YDup4VZnXLwcD8LTzAYKYNMEr8bz8OFmBYVh/M5W0AmtcIshCqFhxl0/dCyww2SPQWvDzZlq8D7c
plplt/9uh7NzxIhnKCAFSVOo5sHcCF6RJQJZrieT6oMNCNX+GR/95/so4Wvl52uE4bjZ1rQxez4t
EJDFlsCkIjwD6efjhV6IoirvXSV1bGd8CuyjZKwFdtf09+eNYLGBIFytyvxHUfYHtBsZD8LAoX++
oytoRwRiMYlQOFJF8P3AYhKeZ8sCaUF1OKvpR4zNY8m919VGX8DVCP/VsTQF9JPwrz/vCzZ2JQ44
pA1EgEJE4z7cCoGY7LvXSf2IiDtdnWVg6vK84fNWALV3pGBd0xeo/MVIe+x8H2kPgcn/XstRw4ck
fImIbD7mKByMCAe37M8I1UeMReEVeveOmhaAOG4xMyLs82tU2sKvYP+cLj7m6gB/573zooVDVeyj
FcxFfCjCf/RyLDBlsHMgIisUWacUjo9lKEA9fH94XuFHopWtAxSl7J618mUrYCgg7oXH1ca0xvfw
8QIxqs7i9t6+oJG5BeaMlsC9Dm3iYP+gqPIRGV1iRvyQw4Eo4XsnRRZIZGBMsVP82yR8PhzI20Ix
1XYIR/3tivxow0H+GSv958YSSwMsLMfhNnMQ6SovhwPpOoSlCWJ/WGOJOUHQGd9lMmoMB6KyuM9A
rsNr+8VYEn2FJhBEfRT3/gr7fCAzAUNOBNDe1QpspxGEAMUqsjEOPe+PMwLzBYsHtjWNPn3aR2oC
vtO7ow/Yi5gb9AEb3p1MT3g5HHBHH2Gbs9c2//a7fLBJgSDaey0FEabHmfrXkJ92yy+mRvuIeROL
BBkOjCZwRR+uL+j/l7Vz220bhsHwq/gV2gK7LDCkF+m2bMPWtdglY6uxEEcKJGdp9vT7dcpC20M7
0EBv0jifGYU6kb9olNATdgdIWm+ukXTFMwqQhwhbqIEvBCEf/OS/BWxv6DNnvTyqM3RNVMpr5aPy
KMnEX72g7KDHgKwPD3WughCeXRjqYiW0OtfJumXypihJuXizSFTiffLH8xcc35rdq3yr8s+lVo5c
3Z7iG6dsZqq39b6jNe3oUsSProgf5K8lo3Je57HwFbDfDrjhuchirtO/reHgqC2Vg7dkPPliYvgZ
k3RZSl5Qp5+tM5pZnVRwYrbtrKPGXlqdVFVysjGq7nV96Bk8yjel8DvV0ZGcuiSjrOFVeT1ZRu5N
fleqzlX2uVrY7rBb82ZPBxOk9uO8rdMN+z2vkoBJSsb5IbfhJmOFEERBUvISLa514UT3TjobKfi+
oZY5YBZtiLkdnuJtNe+RiDtiLSJGm0bTYBRJhzXEZHvkbpF0nlLsx/HY9C7qIcRgAA719lTaNPpF
UiRK0Z/sAaXzhs2cBAxS9oq0YaMHRO9zTC8rcqeOTHPZHIjahDy73GTvqW4PXvU98+mcwxbzdd3q
DfEDeSkxLEdjLvC2Z56dTzPI2d5r/O33bGzKEo856CjMP0SHtK0YbU0/cO7rlHuVkj+rtaPB6glq
nLAbkKN/EZ+3cqZUDj5WS9rtfav5tJ4zT3PwPyjnFRupcnJvDvhKveiaTWOAhzzJHPCf1m0LKe4P
0iFRMTqUt60W5CxmSt45U2x/nhvcEer5DfEhbC7Ff8HDCAslNkvKz4mx2w4rEr6rwZ46pHvEaJSG
Gp55jlFjKfirMsbjee802Cag8nuIyErx31rbqOrej+a2dB5Jiv8eiilPOmKOIs5zg7EjBvwM68EH
tL7yXrElBR7jEYJ1UtMf1AvfVeZsi5T7o6e2WBc6D+pbh9CMFPuo3A4zWwFFMtKbMwyEjxo7m4F7
36SomtToJ8K8YzY975o5diuGo7x4NWk8DuHP4HxP2tfWoKQKa/Ok/hfb/u966uc41FSAZyrSdD41
NY4/lRILUx/jwbVwRd0pcrd/AAAA//8=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txData>
          <cx:v>Revenue </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Revenue </a:t>
          </a:r>
        </a:p>
      </cx:txPr>
    </cx:title>
    <cx:plotArea>
      <cx:plotAreaRegion>
        <cx:series layoutId="treemap" uniqueId="{55F5F260-CD30-4253-A877-E736DDCEEF6F}">
          <cx:tx>
            <cx:txData>
              <cx:f>_xlchart.v1.5</cx:f>
              <cx:v>Sum of Revenue</cx:v>
            </cx:txData>
          </cx:tx>
          <cx:spPr>
            <a:ln>
              <a:noFill/>
            </a:ln>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8.png"/><Relationship Id="rId18" Type="http://schemas.openxmlformats.org/officeDocument/2006/relationships/image" Target="../media/image13.svg"/><Relationship Id="rId26" Type="http://schemas.openxmlformats.org/officeDocument/2006/relationships/chart" Target="../charts/chart9.xml"/><Relationship Id="rId3" Type="http://schemas.openxmlformats.org/officeDocument/2006/relationships/chart" Target="../charts/chart2.xml"/><Relationship Id="rId21" Type="http://schemas.openxmlformats.org/officeDocument/2006/relationships/image" Target="../media/image16.png"/><Relationship Id="rId7" Type="http://schemas.openxmlformats.org/officeDocument/2006/relationships/chart" Target="../charts/chart6.xml"/><Relationship Id="rId12" Type="http://schemas.openxmlformats.org/officeDocument/2006/relationships/chart" Target="../charts/chart8.xml"/><Relationship Id="rId17" Type="http://schemas.openxmlformats.org/officeDocument/2006/relationships/image" Target="../media/image12.png"/><Relationship Id="rId25" Type="http://schemas.openxmlformats.org/officeDocument/2006/relationships/image" Target="../media/image20.svg"/><Relationship Id="rId2" Type="http://schemas.openxmlformats.org/officeDocument/2006/relationships/chart" Target="../charts/chart1.xml"/><Relationship Id="rId16" Type="http://schemas.openxmlformats.org/officeDocument/2006/relationships/image" Target="../media/image11.svg"/><Relationship Id="rId20" Type="http://schemas.openxmlformats.org/officeDocument/2006/relationships/image" Target="../media/image15.svg"/><Relationship Id="rId29" Type="http://schemas.openxmlformats.org/officeDocument/2006/relationships/chart" Target="../charts/chart10.xml"/><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chart" Target="../charts/chart7.xml"/><Relationship Id="rId24" Type="http://schemas.openxmlformats.org/officeDocument/2006/relationships/image" Target="../media/image19.png"/><Relationship Id="rId5" Type="http://schemas.openxmlformats.org/officeDocument/2006/relationships/chart" Target="../charts/chart4.xml"/><Relationship Id="rId15" Type="http://schemas.openxmlformats.org/officeDocument/2006/relationships/image" Target="../media/image10.png"/><Relationship Id="rId23" Type="http://schemas.openxmlformats.org/officeDocument/2006/relationships/image" Target="../media/image18.svg"/><Relationship Id="rId28" Type="http://schemas.openxmlformats.org/officeDocument/2006/relationships/image" Target="../media/image22.svg"/><Relationship Id="rId10" Type="http://schemas.openxmlformats.org/officeDocument/2006/relationships/image" Target="../media/image7.svg"/><Relationship Id="rId19" Type="http://schemas.openxmlformats.org/officeDocument/2006/relationships/image" Target="../media/image14.png"/><Relationship Id="rId4" Type="http://schemas.openxmlformats.org/officeDocument/2006/relationships/chart" Target="../charts/chart3.xml"/><Relationship Id="rId9" Type="http://schemas.openxmlformats.org/officeDocument/2006/relationships/image" Target="../media/image6.png"/><Relationship Id="rId14" Type="http://schemas.openxmlformats.org/officeDocument/2006/relationships/image" Target="../media/image9.svg"/><Relationship Id="rId22" Type="http://schemas.openxmlformats.org/officeDocument/2006/relationships/image" Target="../media/image17.svg"/><Relationship Id="rId27" Type="http://schemas.openxmlformats.org/officeDocument/2006/relationships/image" Target="../media/image2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2.sv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7</xdr:col>
      <xdr:colOff>99060</xdr:colOff>
      <xdr:row>19</xdr:row>
      <xdr:rowOff>15240</xdr:rowOff>
    </xdr:from>
    <xdr:to>
      <xdr:col>15</xdr:col>
      <xdr:colOff>563880</xdr:colOff>
      <xdr:row>25</xdr:row>
      <xdr:rowOff>152400</xdr:rowOff>
    </xdr:to>
    <xdr:sp macro="" textlink="">
      <xdr:nvSpPr>
        <xdr:cNvPr id="59" name="Rectangle 58">
          <a:extLst>
            <a:ext uri="{FF2B5EF4-FFF2-40B4-BE49-F238E27FC236}">
              <a16:creationId xmlns:a16="http://schemas.microsoft.com/office/drawing/2014/main" id="{DA675DB0-8255-4A6C-A5C6-92575D230A7F}"/>
            </a:ext>
          </a:extLst>
        </xdr:cNvPr>
        <xdr:cNvSpPr/>
      </xdr:nvSpPr>
      <xdr:spPr>
        <a:xfrm>
          <a:off x="4899660" y="3489960"/>
          <a:ext cx="5882640" cy="1234440"/>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xdr:colOff>
      <xdr:row>15</xdr:row>
      <xdr:rowOff>38100</xdr:rowOff>
    </xdr:from>
    <xdr:to>
      <xdr:col>20</xdr:col>
      <xdr:colOff>388620</xdr:colOff>
      <xdr:row>25</xdr:row>
      <xdr:rowOff>129540</xdr:rowOff>
    </xdr:to>
    <xdr:sp macro="" textlink="">
      <xdr:nvSpPr>
        <xdr:cNvPr id="49" name="Rectangle 48">
          <a:extLst>
            <a:ext uri="{FF2B5EF4-FFF2-40B4-BE49-F238E27FC236}">
              <a16:creationId xmlns:a16="http://schemas.microsoft.com/office/drawing/2014/main" id="{9E990825-5066-4168-A279-0B236D8FFE1F}"/>
            </a:ext>
          </a:extLst>
        </xdr:cNvPr>
        <xdr:cNvSpPr/>
      </xdr:nvSpPr>
      <xdr:spPr>
        <a:xfrm>
          <a:off x="10736580" y="2781300"/>
          <a:ext cx="3299460" cy="1920240"/>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990600</xdr:colOff>
      <xdr:row>6</xdr:row>
      <xdr:rowOff>144780</xdr:rowOff>
    </xdr:from>
    <xdr:to>
      <xdr:col>15</xdr:col>
      <xdr:colOff>556260</xdr:colOff>
      <xdr:row>18</xdr:row>
      <xdr:rowOff>152400</xdr:rowOff>
    </xdr:to>
    <xdr:sp macro="" textlink="">
      <xdr:nvSpPr>
        <xdr:cNvPr id="87" name="Rectangle 86">
          <a:extLst>
            <a:ext uri="{FF2B5EF4-FFF2-40B4-BE49-F238E27FC236}">
              <a16:creationId xmlns:a16="http://schemas.microsoft.com/office/drawing/2014/main" id="{1DBEEC14-181F-439C-9786-89075486E6F1}"/>
            </a:ext>
          </a:extLst>
        </xdr:cNvPr>
        <xdr:cNvSpPr/>
      </xdr:nvSpPr>
      <xdr:spPr>
        <a:xfrm>
          <a:off x="6400800" y="1242060"/>
          <a:ext cx="4373880" cy="2202180"/>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xdr:colOff>
      <xdr:row>0</xdr:row>
      <xdr:rowOff>60960</xdr:rowOff>
    </xdr:from>
    <xdr:to>
      <xdr:col>20</xdr:col>
      <xdr:colOff>381000</xdr:colOff>
      <xdr:row>14</xdr:row>
      <xdr:rowOff>137160</xdr:rowOff>
    </xdr:to>
    <xdr:sp macro="" textlink="">
      <xdr:nvSpPr>
        <xdr:cNvPr id="55" name="Rectangle 54">
          <a:extLst>
            <a:ext uri="{FF2B5EF4-FFF2-40B4-BE49-F238E27FC236}">
              <a16:creationId xmlns:a16="http://schemas.microsoft.com/office/drawing/2014/main" id="{E41025DF-2E43-4280-BDB9-1E05C7DCDE14}"/>
            </a:ext>
          </a:extLst>
        </xdr:cNvPr>
        <xdr:cNvSpPr/>
      </xdr:nvSpPr>
      <xdr:spPr>
        <a:xfrm>
          <a:off x="10850880" y="60960"/>
          <a:ext cx="3291840" cy="2636520"/>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426720</xdr:colOff>
      <xdr:row>26</xdr:row>
      <xdr:rowOff>15240</xdr:rowOff>
    </xdr:from>
    <xdr:to>
      <xdr:col>20</xdr:col>
      <xdr:colOff>388620</xdr:colOff>
      <xdr:row>37</xdr:row>
      <xdr:rowOff>15240</xdr:rowOff>
    </xdr:to>
    <xdr:sp macro="" textlink="">
      <xdr:nvSpPr>
        <xdr:cNvPr id="54" name="Rectangle 53">
          <a:extLst>
            <a:ext uri="{FF2B5EF4-FFF2-40B4-BE49-F238E27FC236}">
              <a16:creationId xmlns:a16="http://schemas.microsoft.com/office/drawing/2014/main" id="{489A4DC5-A25A-4317-A05C-CD5DD4734C26}"/>
            </a:ext>
          </a:extLst>
        </xdr:cNvPr>
        <xdr:cNvSpPr/>
      </xdr:nvSpPr>
      <xdr:spPr>
        <a:xfrm>
          <a:off x="10523220" y="4770120"/>
          <a:ext cx="3512820" cy="2011680"/>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594360</xdr:colOff>
      <xdr:row>26</xdr:row>
      <xdr:rowOff>15240</xdr:rowOff>
    </xdr:from>
    <xdr:to>
      <xdr:col>15</xdr:col>
      <xdr:colOff>388620</xdr:colOff>
      <xdr:row>37</xdr:row>
      <xdr:rowOff>30480</xdr:rowOff>
    </xdr:to>
    <xdr:sp macro="" textlink="">
      <xdr:nvSpPr>
        <xdr:cNvPr id="53" name="Rectangle 52">
          <a:extLst>
            <a:ext uri="{FF2B5EF4-FFF2-40B4-BE49-F238E27FC236}">
              <a16:creationId xmlns:a16="http://schemas.microsoft.com/office/drawing/2014/main" id="{EEA6D46D-7BDC-4147-B90E-CE08731B13F8}"/>
            </a:ext>
          </a:extLst>
        </xdr:cNvPr>
        <xdr:cNvSpPr/>
      </xdr:nvSpPr>
      <xdr:spPr>
        <a:xfrm>
          <a:off x="5273040" y="4770120"/>
          <a:ext cx="5326380" cy="2026920"/>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xdr:colOff>
      <xdr:row>26</xdr:row>
      <xdr:rowOff>53340</xdr:rowOff>
    </xdr:from>
    <xdr:to>
      <xdr:col>5</xdr:col>
      <xdr:colOff>76200</xdr:colOff>
      <xdr:row>37</xdr:row>
      <xdr:rowOff>22860</xdr:rowOff>
    </xdr:to>
    <xdr:sp macro="" textlink="">
      <xdr:nvSpPr>
        <xdr:cNvPr id="52" name="Rectangle 51">
          <a:extLst>
            <a:ext uri="{FF2B5EF4-FFF2-40B4-BE49-F238E27FC236}">
              <a16:creationId xmlns:a16="http://schemas.microsoft.com/office/drawing/2014/main" id="{3896542E-0F1C-4613-B98D-1FCE154DE0F8}"/>
            </a:ext>
          </a:extLst>
        </xdr:cNvPr>
        <xdr:cNvSpPr/>
      </xdr:nvSpPr>
      <xdr:spPr>
        <a:xfrm>
          <a:off x="7620" y="4808220"/>
          <a:ext cx="3208020" cy="1981200"/>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9</xdr:row>
      <xdr:rowOff>106680</xdr:rowOff>
    </xdr:from>
    <xdr:to>
      <xdr:col>8</xdr:col>
      <xdr:colOff>868680</xdr:colOff>
      <xdr:row>18</xdr:row>
      <xdr:rowOff>137160</xdr:rowOff>
    </xdr:to>
    <xdr:sp macro="" textlink="">
      <xdr:nvSpPr>
        <xdr:cNvPr id="51" name="Rectangle 50">
          <a:extLst>
            <a:ext uri="{FF2B5EF4-FFF2-40B4-BE49-F238E27FC236}">
              <a16:creationId xmlns:a16="http://schemas.microsoft.com/office/drawing/2014/main" id="{90252067-FFC8-4893-938F-C6974103CDA4}"/>
            </a:ext>
          </a:extLst>
        </xdr:cNvPr>
        <xdr:cNvSpPr/>
      </xdr:nvSpPr>
      <xdr:spPr>
        <a:xfrm>
          <a:off x="38100" y="1752600"/>
          <a:ext cx="6240780" cy="1676400"/>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99058</xdr:colOff>
      <xdr:row>26</xdr:row>
      <xdr:rowOff>60960</xdr:rowOff>
    </xdr:from>
    <xdr:to>
      <xdr:col>7</xdr:col>
      <xdr:colOff>571498</xdr:colOff>
      <xdr:row>37</xdr:row>
      <xdr:rowOff>30480</xdr:rowOff>
    </xdr:to>
    <xdr:sp macro="" textlink="">
      <xdr:nvSpPr>
        <xdr:cNvPr id="50" name="Rectangle 49">
          <a:extLst>
            <a:ext uri="{FF2B5EF4-FFF2-40B4-BE49-F238E27FC236}">
              <a16:creationId xmlns:a16="http://schemas.microsoft.com/office/drawing/2014/main" id="{F21E5700-909D-44E1-B737-DE3B8733ECA0}"/>
            </a:ext>
          </a:extLst>
        </xdr:cNvPr>
        <xdr:cNvSpPr/>
      </xdr:nvSpPr>
      <xdr:spPr>
        <a:xfrm>
          <a:off x="3238498" y="4815840"/>
          <a:ext cx="2011680" cy="1981200"/>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lt1"/>
            </a:solidFill>
          </a:endParaRPr>
        </a:p>
      </xdr:txBody>
    </xdr:sp>
    <xdr:clientData/>
  </xdr:twoCellAnchor>
  <xdr:twoCellAnchor>
    <xdr:from>
      <xdr:col>5</xdr:col>
      <xdr:colOff>60960</xdr:colOff>
      <xdr:row>26</xdr:row>
      <xdr:rowOff>83820</xdr:rowOff>
    </xdr:from>
    <xdr:to>
      <xdr:col>8</xdr:col>
      <xdr:colOff>22860</xdr:colOff>
      <xdr:row>37</xdr:row>
      <xdr:rowOff>91440</xdr:rowOff>
    </xdr:to>
    <mc:AlternateContent xmlns:mc="http://schemas.openxmlformats.org/markup-compatibility/2006">
      <mc:Choice xmlns:cx4="http://schemas.microsoft.com/office/drawing/2016/5/10/chartex" Requires="cx4">
        <xdr:graphicFrame macro="">
          <xdr:nvGraphicFramePr>
            <xdr:cNvPr id="2" name="MapsC">
              <a:extLst>
                <a:ext uri="{FF2B5EF4-FFF2-40B4-BE49-F238E27FC236}">
                  <a16:creationId xmlns:a16="http://schemas.microsoft.com/office/drawing/2014/main" id="{7C222ABC-1D38-4808-984B-1DE62C3608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22320" y="4838700"/>
              <a:ext cx="2110740" cy="2019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8</xdr:row>
      <xdr:rowOff>114300</xdr:rowOff>
    </xdr:from>
    <xdr:to>
      <xdr:col>8</xdr:col>
      <xdr:colOff>1013460</xdr:colOff>
      <xdr:row>18</xdr:row>
      <xdr:rowOff>152400</xdr:rowOff>
    </xdr:to>
    <xdr:graphicFrame macro="">
      <xdr:nvGraphicFramePr>
        <xdr:cNvPr id="3" name="Salesbymonth">
          <a:extLst>
            <a:ext uri="{FF2B5EF4-FFF2-40B4-BE49-F238E27FC236}">
              <a16:creationId xmlns:a16="http://schemas.microsoft.com/office/drawing/2014/main" id="{999EACAB-3BC5-436B-9AED-A47DC5259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441960</xdr:colOff>
      <xdr:row>26</xdr:row>
      <xdr:rowOff>53340</xdr:rowOff>
    </xdr:from>
    <xdr:to>
      <xdr:col>20</xdr:col>
      <xdr:colOff>365760</xdr:colOff>
      <xdr:row>37</xdr:row>
      <xdr:rowOff>114300</xdr:rowOff>
    </xdr:to>
    <xdr:graphicFrame macro="">
      <xdr:nvGraphicFramePr>
        <xdr:cNvPr id="4" name="RegionC">
          <a:extLst>
            <a:ext uri="{FF2B5EF4-FFF2-40B4-BE49-F238E27FC236}">
              <a16:creationId xmlns:a16="http://schemas.microsoft.com/office/drawing/2014/main" id="{0C3424DD-5336-42D1-9728-98BA9C04F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30480</xdr:colOff>
      <xdr:row>0</xdr:row>
      <xdr:rowOff>38101</xdr:rowOff>
    </xdr:from>
    <xdr:to>
      <xdr:col>21</xdr:col>
      <xdr:colOff>13334</xdr:colOff>
      <xdr:row>14</xdr:row>
      <xdr:rowOff>137161</xdr:rowOff>
    </xdr:to>
    <xdr:graphicFrame macro="">
      <xdr:nvGraphicFramePr>
        <xdr:cNvPr id="5" name="SalesT">
          <a:extLst>
            <a:ext uri="{FF2B5EF4-FFF2-40B4-BE49-F238E27FC236}">
              <a16:creationId xmlns:a16="http://schemas.microsoft.com/office/drawing/2014/main" id="{DBC68FBC-45B9-4EAD-B41D-2F59A93EC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7620</xdr:colOff>
      <xdr:row>0</xdr:row>
      <xdr:rowOff>0</xdr:rowOff>
    </xdr:from>
    <xdr:to>
      <xdr:col>18</xdr:col>
      <xdr:colOff>502920</xdr:colOff>
      <xdr:row>15</xdr:row>
      <xdr:rowOff>53340</xdr:rowOff>
    </xdr:to>
    <xdr:graphicFrame macro="">
      <xdr:nvGraphicFramePr>
        <xdr:cNvPr id="6" name="CustomerC">
          <a:extLst>
            <a:ext uri="{FF2B5EF4-FFF2-40B4-BE49-F238E27FC236}">
              <a16:creationId xmlns:a16="http://schemas.microsoft.com/office/drawing/2014/main" id="{95ECD799-104C-4D3D-8D04-FECAFEED3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152398</xdr:colOff>
      <xdr:row>26</xdr:row>
      <xdr:rowOff>180480</xdr:rowOff>
    </xdr:from>
    <xdr:to>
      <xdr:col>16</xdr:col>
      <xdr:colOff>175259</xdr:colOff>
      <xdr:row>38</xdr:row>
      <xdr:rowOff>89040</xdr:rowOff>
    </xdr:to>
    <xdr:graphicFrame macro="">
      <xdr:nvGraphicFramePr>
        <xdr:cNvPr id="7" name="DeliveryC">
          <a:extLst>
            <a:ext uri="{FF2B5EF4-FFF2-40B4-BE49-F238E27FC236}">
              <a16:creationId xmlns:a16="http://schemas.microsoft.com/office/drawing/2014/main" id="{F22B8091-AB14-43C1-81E2-BDAE1A437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594360</xdr:colOff>
      <xdr:row>26</xdr:row>
      <xdr:rowOff>180480</xdr:rowOff>
    </xdr:from>
    <xdr:to>
      <xdr:col>10</xdr:col>
      <xdr:colOff>45719</xdr:colOff>
      <xdr:row>37</xdr:row>
      <xdr:rowOff>127139</xdr:rowOff>
    </xdr:to>
    <xdr:graphicFrame macro="">
      <xdr:nvGraphicFramePr>
        <xdr:cNvPr id="8" name="regionwiserevenueC">
          <a:extLst>
            <a:ext uri="{FF2B5EF4-FFF2-40B4-BE49-F238E27FC236}">
              <a16:creationId xmlns:a16="http://schemas.microsoft.com/office/drawing/2014/main" id="{FEEF7ADF-72FE-4287-85C6-2CA758926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533398</xdr:colOff>
      <xdr:row>26</xdr:row>
      <xdr:rowOff>137160</xdr:rowOff>
    </xdr:from>
    <xdr:to>
      <xdr:col>12</xdr:col>
      <xdr:colOff>609598</xdr:colOff>
      <xdr:row>37</xdr:row>
      <xdr:rowOff>30480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C97B20B8-FA57-4F35-A062-744C9A2868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972298" y="4892040"/>
              <a:ext cx="2026920" cy="190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243839</xdr:colOff>
      <xdr:row>26</xdr:row>
      <xdr:rowOff>175260</xdr:rowOff>
    </xdr:from>
    <xdr:to>
      <xdr:col>10</xdr:col>
      <xdr:colOff>500519</xdr:colOff>
      <xdr:row>28</xdr:row>
      <xdr:rowOff>66180</xdr:rowOff>
    </xdr:to>
    <xdr:pic>
      <xdr:nvPicPr>
        <xdr:cNvPr id="16" name="Graphic 15" descr="Money outline">
          <a:extLst>
            <a:ext uri="{FF2B5EF4-FFF2-40B4-BE49-F238E27FC236}">
              <a16:creationId xmlns:a16="http://schemas.microsoft.com/office/drawing/2014/main" id="{384E95AF-8972-4950-AC9F-502882D2076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406639" y="4930140"/>
          <a:ext cx="256680" cy="256680"/>
        </a:xfrm>
        <a:prstGeom prst="rect">
          <a:avLst/>
        </a:prstGeom>
      </xdr:spPr>
    </xdr:pic>
    <xdr:clientData/>
  </xdr:twoCellAnchor>
  <xdr:twoCellAnchor>
    <xdr:from>
      <xdr:col>0</xdr:col>
      <xdr:colOff>17141</xdr:colOff>
      <xdr:row>26</xdr:row>
      <xdr:rowOff>91440</xdr:rowOff>
    </xdr:from>
    <xdr:to>
      <xdr:col>5</xdr:col>
      <xdr:colOff>160018</xdr:colOff>
      <xdr:row>37</xdr:row>
      <xdr:rowOff>15239</xdr:rowOff>
    </xdr:to>
    <xdr:graphicFrame macro="">
      <xdr:nvGraphicFramePr>
        <xdr:cNvPr id="35" name="WareC">
          <a:extLst>
            <a:ext uri="{FF2B5EF4-FFF2-40B4-BE49-F238E27FC236}">
              <a16:creationId xmlns:a16="http://schemas.microsoft.com/office/drawing/2014/main" id="{05B62696-BB57-4F1E-B3F1-1EDEDE3ED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7619</xdr:colOff>
      <xdr:row>25</xdr:row>
      <xdr:rowOff>175260</xdr:rowOff>
    </xdr:from>
    <xdr:to>
      <xdr:col>10</xdr:col>
      <xdr:colOff>182879</xdr:colOff>
      <xdr:row>27</xdr:row>
      <xdr:rowOff>45720</xdr:rowOff>
    </xdr:to>
    <xdr:sp macro="" textlink="">
      <xdr:nvSpPr>
        <xdr:cNvPr id="38" name="TextBox 37">
          <a:extLst>
            <a:ext uri="{FF2B5EF4-FFF2-40B4-BE49-F238E27FC236}">
              <a16:creationId xmlns:a16="http://schemas.microsoft.com/office/drawing/2014/main" id="{B184EE97-EF69-4BA9-A7A1-DEF2F47C872A}"/>
            </a:ext>
          </a:extLst>
        </xdr:cNvPr>
        <xdr:cNvSpPr txBox="1"/>
      </xdr:nvSpPr>
      <xdr:spPr>
        <a:xfrm>
          <a:off x="6324599" y="4747260"/>
          <a:ext cx="9067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bg1"/>
              </a:solidFill>
            </a:rPr>
            <a:t>Distributor</a:t>
          </a:r>
        </a:p>
      </xdr:txBody>
    </xdr:sp>
    <xdr:clientData/>
  </xdr:twoCellAnchor>
  <xdr:twoCellAnchor>
    <xdr:from>
      <xdr:col>10</xdr:col>
      <xdr:colOff>129539</xdr:colOff>
      <xdr:row>26</xdr:row>
      <xdr:rowOff>68580</xdr:rowOff>
    </xdr:from>
    <xdr:to>
      <xdr:col>10</xdr:col>
      <xdr:colOff>312419</xdr:colOff>
      <xdr:row>27</xdr:row>
      <xdr:rowOff>15240</xdr:rowOff>
    </xdr:to>
    <xdr:sp macro="" textlink="">
      <xdr:nvSpPr>
        <xdr:cNvPr id="42" name="Rectangle 41">
          <a:extLst>
            <a:ext uri="{FF2B5EF4-FFF2-40B4-BE49-F238E27FC236}">
              <a16:creationId xmlns:a16="http://schemas.microsoft.com/office/drawing/2014/main" id="{FBF76334-7D00-45CE-96C5-164CC5CF4B4A}"/>
            </a:ext>
          </a:extLst>
        </xdr:cNvPr>
        <xdr:cNvSpPr/>
      </xdr:nvSpPr>
      <xdr:spPr>
        <a:xfrm>
          <a:off x="7292339" y="4823460"/>
          <a:ext cx="182880" cy="12954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251459</xdr:colOff>
      <xdr:row>25</xdr:row>
      <xdr:rowOff>175260</xdr:rowOff>
    </xdr:from>
    <xdr:to>
      <xdr:col>11</xdr:col>
      <xdr:colOff>525779</xdr:colOff>
      <xdr:row>27</xdr:row>
      <xdr:rowOff>45720</xdr:rowOff>
    </xdr:to>
    <xdr:sp macro="" textlink="">
      <xdr:nvSpPr>
        <xdr:cNvPr id="43" name="TextBox 42">
          <a:extLst>
            <a:ext uri="{FF2B5EF4-FFF2-40B4-BE49-F238E27FC236}">
              <a16:creationId xmlns:a16="http://schemas.microsoft.com/office/drawing/2014/main" id="{972AAE88-B8FC-4DA7-BBE8-AB7759F76929}"/>
            </a:ext>
          </a:extLst>
        </xdr:cNvPr>
        <xdr:cNvSpPr txBox="1"/>
      </xdr:nvSpPr>
      <xdr:spPr>
        <a:xfrm>
          <a:off x="7414259" y="4747260"/>
          <a:ext cx="8839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bg1"/>
              </a:solidFill>
            </a:rPr>
            <a:t>In-Store</a:t>
          </a:r>
        </a:p>
      </xdr:txBody>
    </xdr:sp>
    <xdr:clientData/>
  </xdr:twoCellAnchor>
  <xdr:twoCellAnchor>
    <xdr:from>
      <xdr:col>11</xdr:col>
      <xdr:colOff>289559</xdr:colOff>
      <xdr:row>26</xdr:row>
      <xdr:rowOff>53340</xdr:rowOff>
    </xdr:from>
    <xdr:to>
      <xdr:col>11</xdr:col>
      <xdr:colOff>472439</xdr:colOff>
      <xdr:row>27</xdr:row>
      <xdr:rowOff>0</xdr:rowOff>
    </xdr:to>
    <xdr:sp macro="" textlink="">
      <xdr:nvSpPr>
        <xdr:cNvPr id="44" name="Rectangle 43">
          <a:extLst>
            <a:ext uri="{FF2B5EF4-FFF2-40B4-BE49-F238E27FC236}">
              <a16:creationId xmlns:a16="http://schemas.microsoft.com/office/drawing/2014/main" id="{5E1AB852-A651-4B80-8E0F-C0E6C1F9AF19}"/>
            </a:ext>
          </a:extLst>
        </xdr:cNvPr>
        <xdr:cNvSpPr/>
      </xdr:nvSpPr>
      <xdr:spPr>
        <a:xfrm>
          <a:off x="8061959" y="4808220"/>
          <a:ext cx="182880" cy="129540"/>
        </a:xfrm>
        <a:prstGeom prst="rect">
          <a:avLst/>
        </a:prstGeom>
        <a:solidFill>
          <a:schemeClr val="accent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411479</xdr:colOff>
      <xdr:row>25</xdr:row>
      <xdr:rowOff>167640</xdr:rowOff>
    </xdr:from>
    <xdr:to>
      <xdr:col>13</xdr:col>
      <xdr:colOff>76199</xdr:colOff>
      <xdr:row>27</xdr:row>
      <xdr:rowOff>38100</xdr:rowOff>
    </xdr:to>
    <xdr:sp macro="" textlink="">
      <xdr:nvSpPr>
        <xdr:cNvPr id="45" name="TextBox 44">
          <a:extLst>
            <a:ext uri="{FF2B5EF4-FFF2-40B4-BE49-F238E27FC236}">
              <a16:creationId xmlns:a16="http://schemas.microsoft.com/office/drawing/2014/main" id="{AA3A8215-9F9E-4718-A2F7-18A4BE9A3EA9}"/>
            </a:ext>
          </a:extLst>
        </xdr:cNvPr>
        <xdr:cNvSpPr txBox="1"/>
      </xdr:nvSpPr>
      <xdr:spPr>
        <a:xfrm>
          <a:off x="8183879" y="4739640"/>
          <a:ext cx="8839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bg1"/>
              </a:solidFill>
            </a:rPr>
            <a:t>Online</a:t>
          </a:r>
        </a:p>
      </xdr:txBody>
    </xdr:sp>
    <xdr:clientData/>
  </xdr:twoCellAnchor>
  <xdr:twoCellAnchor>
    <xdr:from>
      <xdr:col>12</xdr:col>
      <xdr:colOff>396239</xdr:colOff>
      <xdr:row>26</xdr:row>
      <xdr:rowOff>68580</xdr:rowOff>
    </xdr:from>
    <xdr:to>
      <xdr:col>12</xdr:col>
      <xdr:colOff>579119</xdr:colOff>
      <xdr:row>27</xdr:row>
      <xdr:rowOff>15240</xdr:rowOff>
    </xdr:to>
    <xdr:sp macro="" textlink="">
      <xdr:nvSpPr>
        <xdr:cNvPr id="46" name="Rectangle 45">
          <a:extLst>
            <a:ext uri="{FF2B5EF4-FFF2-40B4-BE49-F238E27FC236}">
              <a16:creationId xmlns:a16="http://schemas.microsoft.com/office/drawing/2014/main" id="{5311192D-83A4-4FAE-B8FF-66615A1B884D}"/>
            </a:ext>
          </a:extLst>
        </xdr:cNvPr>
        <xdr:cNvSpPr/>
      </xdr:nvSpPr>
      <xdr:spPr>
        <a:xfrm>
          <a:off x="8778239" y="4823460"/>
          <a:ext cx="182880" cy="129540"/>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518159</xdr:colOff>
      <xdr:row>26</xdr:row>
      <xdr:rowOff>7620</xdr:rowOff>
    </xdr:from>
    <xdr:to>
      <xdr:col>14</xdr:col>
      <xdr:colOff>91439</xdr:colOff>
      <xdr:row>27</xdr:row>
      <xdr:rowOff>38100</xdr:rowOff>
    </xdr:to>
    <xdr:sp macro="" textlink="">
      <xdr:nvSpPr>
        <xdr:cNvPr id="47" name="TextBox 46">
          <a:extLst>
            <a:ext uri="{FF2B5EF4-FFF2-40B4-BE49-F238E27FC236}">
              <a16:creationId xmlns:a16="http://schemas.microsoft.com/office/drawing/2014/main" id="{09C70278-CEC2-45F7-BA24-31AA342F04C9}"/>
            </a:ext>
          </a:extLst>
        </xdr:cNvPr>
        <xdr:cNvSpPr txBox="1"/>
      </xdr:nvSpPr>
      <xdr:spPr>
        <a:xfrm>
          <a:off x="8900159" y="4762500"/>
          <a:ext cx="7924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bg1"/>
              </a:solidFill>
            </a:rPr>
            <a:t>Wholesale</a:t>
          </a:r>
        </a:p>
      </xdr:txBody>
    </xdr:sp>
    <xdr:clientData/>
  </xdr:twoCellAnchor>
  <xdr:twoCellAnchor>
    <xdr:from>
      <xdr:col>6</xdr:col>
      <xdr:colOff>769619</xdr:colOff>
      <xdr:row>1</xdr:row>
      <xdr:rowOff>7620</xdr:rowOff>
    </xdr:from>
    <xdr:to>
      <xdr:col>16</xdr:col>
      <xdr:colOff>281940</xdr:colOff>
      <xdr:row>5</xdr:row>
      <xdr:rowOff>99060</xdr:rowOff>
    </xdr:to>
    <xdr:sp macro="" textlink="">
      <xdr:nvSpPr>
        <xdr:cNvPr id="64" name="TextBox 63">
          <a:extLst>
            <a:ext uri="{FF2B5EF4-FFF2-40B4-BE49-F238E27FC236}">
              <a16:creationId xmlns:a16="http://schemas.microsoft.com/office/drawing/2014/main" id="{6CA221C9-37BC-46F3-BC7A-84A57B93A06F}"/>
            </a:ext>
          </a:extLst>
        </xdr:cNvPr>
        <xdr:cNvSpPr txBox="1"/>
      </xdr:nvSpPr>
      <xdr:spPr>
        <a:xfrm>
          <a:off x="4587239" y="190500"/>
          <a:ext cx="6400801" cy="822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b="1" i="0"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badi" panose="020B0604020202020204" pitchFamily="34" charset="0"/>
              <a:cs typeface="Dubai Medium" panose="020B0603030403030204" pitchFamily="34" charset="-78"/>
            </a:rPr>
            <a:t>U.S</a:t>
          </a:r>
          <a:r>
            <a:rPr lang="en-US" sz="4800" b="1" i="0" u="sng"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badi" panose="020B0604020202020204" pitchFamily="34" charset="0"/>
              <a:cs typeface="Dubai Medium" panose="020B0603030403030204" pitchFamily="34" charset="-78"/>
            </a:rPr>
            <a:t> REGIONAL SALES</a:t>
          </a:r>
          <a:endParaRPr lang="en-US" sz="4800" b="1" i="0"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badi" panose="020B0604020202020204" pitchFamily="34" charset="0"/>
            <a:cs typeface="Dubai Medium" panose="020B0603030403030204" pitchFamily="34" charset="-78"/>
          </a:endParaRPr>
        </a:p>
      </xdr:txBody>
    </xdr:sp>
    <xdr:clientData/>
  </xdr:twoCellAnchor>
  <xdr:twoCellAnchor>
    <xdr:from>
      <xdr:col>9</xdr:col>
      <xdr:colOff>15240</xdr:colOff>
      <xdr:row>6</xdr:row>
      <xdr:rowOff>63362</xdr:rowOff>
    </xdr:from>
    <xdr:to>
      <xdr:col>16</xdr:col>
      <xdr:colOff>356234</xdr:colOff>
      <xdr:row>18</xdr:row>
      <xdr:rowOff>48122</xdr:rowOff>
    </xdr:to>
    <xdr:graphicFrame macro="">
      <xdr:nvGraphicFramePr>
        <xdr:cNvPr id="67" name="ProductrevC">
          <a:extLst>
            <a:ext uri="{FF2B5EF4-FFF2-40B4-BE49-F238E27FC236}">
              <a16:creationId xmlns:a16="http://schemas.microsoft.com/office/drawing/2014/main" id="{0737B96E-143D-482D-BDD0-27156BE9D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144780</xdr:colOff>
      <xdr:row>6</xdr:row>
      <xdr:rowOff>137160</xdr:rowOff>
    </xdr:from>
    <xdr:to>
      <xdr:col>11</xdr:col>
      <xdr:colOff>434340</xdr:colOff>
      <xdr:row>8</xdr:row>
      <xdr:rowOff>60960</xdr:rowOff>
    </xdr:to>
    <xdr:pic>
      <xdr:nvPicPr>
        <xdr:cNvPr id="70" name="Graphic 69" descr="Continuous Improvement with solid fill">
          <a:extLst>
            <a:ext uri="{FF2B5EF4-FFF2-40B4-BE49-F238E27FC236}">
              <a16:creationId xmlns:a16="http://schemas.microsoft.com/office/drawing/2014/main" id="{D90747C2-BE03-43B2-B4D0-DEC746EDF03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924800" y="1234440"/>
          <a:ext cx="289560" cy="289560"/>
        </a:xfrm>
        <a:prstGeom prst="rect">
          <a:avLst/>
        </a:prstGeom>
      </xdr:spPr>
    </xdr:pic>
    <xdr:clientData/>
  </xdr:twoCellAnchor>
  <xdr:twoCellAnchor editAs="oneCell">
    <xdr:from>
      <xdr:col>8</xdr:col>
      <xdr:colOff>469618</xdr:colOff>
      <xdr:row>27</xdr:row>
      <xdr:rowOff>94680</xdr:rowOff>
    </xdr:from>
    <xdr:to>
      <xdr:col>8</xdr:col>
      <xdr:colOff>687778</xdr:colOff>
      <xdr:row>28</xdr:row>
      <xdr:rowOff>129960</xdr:rowOff>
    </xdr:to>
    <xdr:pic>
      <xdr:nvPicPr>
        <xdr:cNvPr id="72" name="Graphic 71" descr="Piggy Bank with solid fill">
          <a:extLst>
            <a:ext uri="{FF2B5EF4-FFF2-40B4-BE49-F238E27FC236}">
              <a16:creationId xmlns:a16="http://schemas.microsoft.com/office/drawing/2014/main" id="{F181901E-9417-4F63-BD38-C917ED9118F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757898" y="5032440"/>
          <a:ext cx="218160" cy="218160"/>
        </a:xfrm>
        <a:prstGeom prst="rect">
          <a:avLst/>
        </a:prstGeom>
      </xdr:spPr>
    </xdr:pic>
    <xdr:clientData/>
  </xdr:twoCellAnchor>
  <xdr:twoCellAnchor editAs="oneCell">
    <xdr:from>
      <xdr:col>13</xdr:col>
      <xdr:colOff>386218</xdr:colOff>
      <xdr:row>27</xdr:row>
      <xdr:rowOff>91440</xdr:rowOff>
    </xdr:from>
    <xdr:to>
      <xdr:col>13</xdr:col>
      <xdr:colOff>589558</xdr:colOff>
      <xdr:row>28</xdr:row>
      <xdr:rowOff>111900</xdr:rowOff>
    </xdr:to>
    <xdr:pic>
      <xdr:nvPicPr>
        <xdr:cNvPr id="74" name="Graphic 73" descr="Bar graph with upward trend with solid fill">
          <a:extLst>
            <a:ext uri="{FF2B5EF4-FFF2-40B4-BE49-F238E27FC236}">
              <a16:creationId xmlns:a16="http://schemas.microsoft.com/office/drawing/2014/main" id="{8D13BDBF-D6B8-4928-BBCD-C665E4C3F45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377818" y="5029200"/>
          <a:ext cx="203340" cy="203340"/>
        </a:xfrm>
        <a:prstGeom prst="rect">
          <a:avLst/>
        </a:prstGeom>
      </xdr:spPr>
    </xdr:pic>
    <xdr:clientData/>
  </xdr:twoCellAnchor>
  <xdr:twoCellAnchor>
    <xdr:from>
      <xdr:col>0</xdr:col>
      <xdr:colOff>22860</xdr:colOff>
      <xdr:row>0</xdr:row>
      <xdr:rowOff>45720</xdr:rowOff>
    </xdr:from>
    <xdr:to>
      <xdr:col>7</xdr:col>
      <xdr:colOff>266700</xdr:colOff>
      <xdr:row>9</xdr:row>
      <xdr:rowOff>76200</xdr:rowOff>
    </xdr:to>
    <xdr:sp macro="" textlink="">
      <xdr:nvSpPr>
        <xdr:cNvPr id="75" name="Rectangle 74">
          <a:extLst>
            <a:ext uri="{FF2B5EF4-FFF2-40B4-BE49-F238E27FC236}">
              <a16:creationId xmlns:a16="http://schemas.microsoft.com/office/drawing/2014/main" id="{CF788030-784F-49AC-BB4C-4B791228EA52}"/>
            </a:ext>
          </a:extLst>
        </xdr:cNvPr>
        <xdr:cNvSpPr/>
      </xdr:nvSpPr>
      <xdr:spPr>
        <a:xfrm>
          <a:off x="22860" y="45720"/>
          <a:ext cx="4922520" cy="1676400"/>
        </a:xfrm>
        <a:prstGeom prst="rect">
          <a:avLst/>
        </a:prstGeom>
        <a:solidFill>
          <a:schemeClr val="tx1">
            <a:alpha val="8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30480</xdr:colOff>
      <xdr:row>4</xdr:row>
      <xdr:rowOff>144780</xdr:rowOff>
    </xdr:from>
    <xdr:to>
      <xdr:col>2</xdr:col>
      <xdr:colOff>535306</xdr:colOff>
      <xdr:row>9</xdr:row>
      <xdr:rowOff>53340</xdr:rowOff>
    </xdr:to>
    <mc:AlternateContent xmlns:mc="http://schemas.openxmlformats.org/markup-compatibility/2006" xmlns:a14="http://schemas.microsoft.com/office/drawing/2010/main">
      <mc:Choice Requires="a14">
        <xdr:graphicFrame macro="">
          <xdr:nvGraphicFramePr>
            <xdr:cNvPr id="61" name="Sales Channel">
              <a:extLst>
                <a:ext uri="{FF2B5EF4-FFF2-40B4-BE49-F238E27FC236}">
                  <a16:creationId xmlns:a16="http://schemas.microsoft.com/office/drawing/2014/main" id="{95D6916C-8EC2-401A-8615-B6B2CD57A7D8}"/>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30480" y="876300"/>
              <a:ext cx="1845946"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0</xdr:row>
      <xdr:rowOff>76200</xdr:rowOff>
    </xdr:from>
    <xdr:to>
      <xdr:col>5</xdr:col>
      <xdr:colOff>327660</xdr:colOff>
      <xdr:row>4</xdr:row>
      <xdr:rowOff>167640</xdr:rowOff>
    </xdr:to>
    <mc:AlternateContent xmlns:mc="http://schemas.openxmlformats.org/markup-compatibility/2006" xmlns:a14="http://schemas.microsoft.com/office/drawing/2010/main">
      <mc:Choice Requires="a14">
        <xdr:graphicFrame macro="">
          <xdr:nvGraphicFramePr>
            <xdr:cNvPr id="11" name=" mon">
              <a:extLst>
                <a:ext uri="{FF2B5EF4-FFF2-40B4-BE49-F238E27FC236}">
                  <a16:creationId xmlns:a16="http://schemas.microsoft.com/office/drawing/2014/main" id="{01F5A17F-8CC2-40DA-A29B-093F7B92B094}"/>
                </a:ext>
              </a:extLst>
            </xdr:cNvPr>
            <xdr:cNvGraphicFramePr/>
          </xdr:nvGraphicFramePr>
          <xdr:xfrm>
            <a:off x="0" y="0"/>
            <a:ext cx="0" cy="0"/>
          </xdr:xfrm>
          <a:graphic>
            <a:graphicData uri="http://schemas.microsoft.com/office/drawing/2010/slicer">
              <sle:slicer xmlns:sle="http://schemas.microsoft.com/office/drawing/2010/slicer" name=" mon"/>
            </a:graphicData>
          </a:graphic>
        </xdr:graphicFrame>
      </mc:Choice>
      <mc:Fallback xmlns="">
        <xdr:sp macro="" textlink="">
          <xdr:nvSpPr>
            <xdr:cNvPr id="0" name=""/>
            <xdr:cNvSpPr>
              <a:spLocks noTextEdit="1"/>
            </xdr:cNvSpPr>
          </xdr:nvSpPr>
          <xdr:spPr>
            <a:xfrm>
              <a:off x="45720" y="76200"/>
              <a:ext cx="338328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525780</xdr:colOff>
      <xdr:row>4</xdr:row>
      <xdr:rowOff>137160</xdr:rowOff>
    </xdr:from>
    <xdr:to>
      <xdr:col>5</xdr:col>
      <xdr:colOff>268606</xdr:colOff>
      <xdr:row>9</xdr:row>
      <xdr:rowOff>45720</xdr:rowOff>
    </xdr:to>
    <mc:AlternateContent xmlns:mc="http://schemas.openxmlformats.org/markup-compatibility/2006" xmlns:a14="http://schemas.microsoft.com/office/drawing/2010/main">
      <mc:Choice Requires="a14">
        <xdr:graphicFrame macro="">
          <xdr:nvGraphicFramePr>
            <xdr:cNvPr id="60" name="Region">
              <a:extLst>
                <a:ext uri="{FF2B5EF4-FFF2-40B4-BE49-F238E27FC236}">
                  <a16:creationId xmlns:a16="http://schemas.microsoft.com/office/drawing/2014/main" id="{A13BC013-FBE9-47CA-A7CE-84691B90157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66900" y="868680"/>
              <a:ext cx="1663066"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335276</xdr:colOff>
      <xdr:row>26</xdr:row>
      <xdr:rowOff>129539</xdr:rowOff>
    </xdr:from>
    <xdr:to>
      <xdr:col>5</xdr:col>
      <xdr:colOff>571497</xdr:colOff>
      <xdr:row>28</xdr:row>
      <xdr:rowOff>0</xdr:rowOff>
    </xdr:to>
    <xdr:pic>
      <xdr:nvPicPr>
        <xdr:cNvPr id="77" name="Graphic 76" descr="Marker with solid fill">
          <a:extLst>
            <a:ext uri="{FF2B5EF4-FFF2-40B4-BE49-F238E27FC236}">
              <a16:creationId xmlns:a16="http://schemas.microsoft.com/office/drawing/2014/main" id="{6EA3B9BE-FB17-4D82-B562-9C53E9C6CE2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474716" y="4884419"/>
          <a:ext cx="236221" cy="236221"/>
        </a:xfrm>
        <a:prstGeom prst="rect">
          <a:avLst/>
        </a:prstGeom>
      </xdr:spPr>
    </xdr:pic>
    <xdr:clientData/>
  </xdr:twoCellAnchor>
  <xdr:twoCellAnchor editAs="oneCell">
    <xdr:from>
      <xdr:col>1</xdr:col>
      <xdr:colOff>304798</xdr:colOff>
      <xdr:row>27</xdr:row>
      <xdr:rowOff>30480</xdr:rowOff>
    </xdr:from>
    <xdr:to>
      <xdr:col>1</xdr:col>
      <xdr:colOff>487678</xdr:colOff>
      <xdr:row>28</xdr:row>
      <xdr:rowOff>30480</xdr:rowOff>
    </xdr:to>
    <xdr:pic>
      <xdr:nvPicPr>
        <xdr:cNvPr id="83" name="Graphic 82" descr="Harvey Balls 50% with solid fill">
          <a:extLst>
            <a:ext uri="{FF2B5EF4-FFF2-40B4-BE49-F238E27FC236}">
              <a16:creationId xmlns:a16="http://schemas.microsoft.com/office/drawing/2014/main" id="{BBAA151B-135D-4AE5-B567-CFFE1D07516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14398" y="4968240"/>
          <a:ext cx="182880" cy="182880"/>
        </a:xfrm>
        <a:prstGeom prst="rect">
          <a:avLst/>
        </a:prstGeom>
      </xdr:spPr>
    </xdr:pic>
    <xdr:clientData/>
  </xdr:twoCellAnchor>
  <xdr:twoCellAnchor editAs="oneCell">
    <xdr:from>
      <xdr:col>3</xdr:col>
      <xdr:colOff>454797</xdr:colOff>
      <xdr:row>10</xdr:row>
      <xdr:rowOff>60960</xdr:rowOff>
    </xdr:from>
    <xdr:to>
      <xdr:col>4</xdr:col>
      <xdr:colOff>48537</xdr:colOff>
      <xdr:row>11</xdr:row>
      <xdr:rowOff>81420</xdr:rowOff>
    </xdr:to>
    <xdr:pic>
      <xdr:nvPicPr>
        <xdr:cNvPr id="84" name="Graphic 83" descr="Bar graph with upward trend with solid fill">
          <a:extLst>
            <a:ext uri="{FF2B5EF4-FFF2-40B4-BE49-F238E27FC236}">
              <a16:creationId xmlns:a16="http://schemas.microsoft.com/office/drawing/2014/main" id="{D3D02E0A-8C4A-4A91-B968-5B2FE9D8710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283597" y="1889760"/>
          <a:ext cx="203340" cy="203340"/>
        </a:xfrm>
        <a:prstGeom prst="rect">
          <a:avLst/>
        </a:prstGeom>
      </xdr:spPr>
    </xdr:pic>
    <xdr:clientData/>
  </xdr:twoCellAnchor>
  <xdr:twoCellAnchor editAs="oneCell">
    <xdr:from>
      <xdr:col>16</xdr:col>
      <xdr:colOff>647700</xdr:colOff>
      <xdr:row>26</xdr:row>
      <xdr:rowOff>137160</xdr:rowOff>
    </xdr:from>
    <xdr:to>
      <xdr:col>17</xdr:col>
      <xdr:colOff>129540</xdr:colOff>
      <xdr:row>28</xdr:row>
      <xdr:rowOff>0</xdr:rowOff>
    </xdr:to>
    <xdr:pic>
      <xdr:nvPicPr>
        <xdr:cNvPr id="86" name="Graphic 85" descr="Map with pin with solid fill">
          <a:extLst>
            <a:ext uri="{FF2B5EF4-FFF2-40B4-BE49-F238E27FC236}">
              <a16:creationId xmlns:a16="http://schemas.microsoft.com/office/drawing/2014/main" id="{2AA2BF81-6E2D-40F1-9470-6E71358BEA0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1475720" y="4892040"/>
          <a:ext cx="228600" cy="228600"/>
        </a:xfrm>
        <a:prstGeom prst="rect">
          <a:avLst/>
        </a:prstGeom>
      </xdr:spPr>
    </xdr:pic>
    <xdr:clientData/>
  </xdr:twoCellAnchor>
  <xdr:twoCellAnchor>
    <xdr:from>
      <xdr:col>16</xdr:col>
      <xdr:colOff>114300</xdr:colOff>
      <xdr:row>14</xdr:row>
      <xdr:rowOff>121920</xdr:rowOff>
    </xdr:from>
    <xdr:to>
      <xdr:col>21</xdr:col>
      <xdr:colOff>91440</xdr:colOff>
      <xdr:row>25</xdr:row>
      <xdr:rowOff>137161</xdr:rowOff>
    </xdr:to>
    <xdr:graphicFrame macro="">
      <xdr:nvGraphicFramePr>
        <xdr:cNvPr id="48" name="ProductsSC">
          <a:extLst>
            <a:ext uri="{FF2B5EF4-FFF2-40B4-BE49-F238E27FC236}">
              <a16:creationId xmlns:a16="http://schemas.microsoft.com/office/drawing/2014/main" id="{97AA960B-E0EE-4F9D-9684-885195DE6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876300</xdr:colOff>
      <xdr:row>26</xdr:row>
      <xdr:rowOff>53340</xdr:rowOff>
    </xdr:from>
    <xdr:to>
      <xdr:col>9</xdr:col>
      <xdr:colOff>30480</xdr:colOff>
      <xdr:row>27</xdr:row>
      <xdr:rowOff>0</xdr:rowOff>
    </xdr:to>
    <xdr:sp macro="" textlink="">
      <xdr:nvSpPr>
        <xdr:cNvPr id="57" name="Rectangle 56">
          <a:extLst>
            <a:ext uri="{FF2B5EF4-FFF2-40B4-BE49-F238E27FC236}">
              <a16:creationId xmlns:a16="http://schemas.microsoft.com/office/drawing/2014/main" id="{2168447A-6490-4691-84BE-F0D5B2C7D4D3}"/>
            </a:ext>
          </a:extLst>
        </xdr:cNvPr>
        <xdr:cNvSpPr/>
      </xdr:nvSpPr>
      <xdr:spPr>
        <a:xfrm>
          <a:off x="6164580" y="4808220"/>
          <a:ext cx="182880" cy="12954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228600</xdr:colOff>
      <xdr:row>15</xdr:row>
      <xdr:rowOff>60960</xdr:rowOff>
    </xdr:from>
    <xdr:to>
      <xdr:col>17</xdr:col>
      <xdr:colOff>396240</xdr:colOff>
      <xdr:row>16</xdr:row>
      <xdr:rowOff>45720</xdr:rowOff>
    </xdr:to>
    <xdr:pic>
      <xdr:nvPicPr>
        <xdr:cNvPr id="10" name="Graphic 9" descr="Warehouse with solid fill">
          <a:extLst>
            <a:ext uri="{FF2B5EF4-FFF2-40B4-BE49-F238E27FC236}">
              <a16:creationId xmlns:a16="http://schemas.microsoft.com/office/drawing/2014/main" id="{A0818FBB-E223-46F6-9081-DB92FEB0B22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1803380" y="2804160"/>
          <a:ext cx="167640" cy="167640"/>
        </a:xfrm>
        <a:prstGeom prst="rect">
          <a:avLst/>
        </a:prstGeom>
      </xdr:spPr>
    </xdr:pic>
    <xdr:clientData/>
  </xdr:twoCellAnchor>
  <xdr:twoCellAnchor>
    <xdr:from>
      <xdr:col>7</xdr:col>
      <xdr:colOff>99060</xdr:colOff>
      <xdr:row>19</xdr:row>
      <xdr:rowOff>15240</xdr:rowOff>
    </xdr:from>
    <xdr:to>
      <xdr:col>15</xdr:col>
      <xdr:colOff>556260</xdr:colOff>
      <xdr:row>26</xdr:row>
      <xdr:rowOff>53340</xdr:rowOff>
    </xdr:to>
    <xdr:graphicFrame macro="">
      <xdr:nvGraphicFramePr>
        <xdr:cNvPr id="65" name="Chart 64">
          <a:extLst>
            <a:ext uri="{FF2B5EF4-FFF2-40B4-BE49-F238E27FC236}">
              <a16:creationId xmlns:a16="http://schemas.microsoft.com/office/drawing/2014/main" id="{11B3924E-D6A7-4204-8CC6-A3120FE82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5</xdr:col>
      <xdr:colOff>274320</xdr:colOff>
      <xdr:row>0</xdr:row>
      <xdr:rowOff>91440</xdr:rowOff>
    </xdr:from>
    <xdr:to>
      <xdr:col>7</xdr:col>
      <xdr:colOff>144780</xdr:colOff>
      <xdr:row>9</xdr:row>
      <xdr:rowOff>38099</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8B769E71-288C-4FC4-AAE4-DF8F4ECDD41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535680" y="91440"/>
              <a:ext cx="1409700" cy="1592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cdr:x>
      <cdr:y>0.03802</cdr:y>
    </cdr:from>
    <cdr:to>
      <cdr:x>0.13987</cdr:x>
      <cdr:y>0.13588</cdr:y>
    </cdr:to>
    <cdr:pic>
      <cdr:nvPicPr>
        <cdr:cNvPr id="2" name="Graphic 1" descr="Business Growth with solid fill">
          <a:extLst xmlns:a="http://schemas.openxmlformats.org/drawingml/2006/main">
            <a:ext uri="{FF2B5EF4-FFF2-40B4-BE49-F238E27FC236}">
              <a16:creationId xmlns:a16="http://schemas.microsoft.com/office/drawing/2014/main" id="{29ED68D8-44EF-4C24-8A21-54A99C11D43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0" y="101097"/>
          <a:ext cx="254462" cy="260247"/>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0.04651</cdr:x>
      <cdr:y>0.04222</cdr:y>
    </cdr:from>
    <cdr:to>
      <cdr:x>0.1783</cdr:x>
      <cdr:y>0.13193</cdr:y>
    </cdr:to>
    <cdr:pic>
      <cdr:nvPicPr>
        <cdr:cNvPr id="8" name="Graphic 7" descr="Handshake with solid fill">
          <a:extLst xmlns:a="http://schemas.openxmlformats.org/drawingml/2006/main">
            <a:ext uri="{FF2B5EF4-FFF2-40B4-BE49-F238E27FC236}">
              <a16:creationId xmlns:a16="http://schemas.microsoft.com/office/drawing/2014/main" id="{B4AE1823-7517-4963-A334-6726436281D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1434" y="118070"/>
          <a:ext cx="259093" cy="250878"/>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0.36014</cdr:x>
      <cdr:y>0.09056</cdr:y>
    </cdr:from>
    <cdr:to>
      <cdr:x>0.38867</cdr:x>
      <cdr:y>0.21773</cdr:y>
    </cdr:to>
    <cdr:pic>
      <cdr:nvPicPr>
        <cdr:cNvPr id="2" name="Graphic 9" descr="Warehouse with solid fill">
          <a:extLst xmlns:a="http://schemas.openxmlformats.org/drawingml/2006/main">
            <a:ext uri="{FF2B5EF4-FFF2-40B4-BE49-F238E27FC236}">
              <a16:creationId xmlns:a16="http://schemas.microsoft.com/office/drawing/2014/main" id="{A0818FBB-E223-46F6-9081-DB92FEB0B22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115820" y="119380"/>
          <a:ext cx="167640" cy="167640"/>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9</xdr:col>
      <xdr:colOff>518160</xdr:colOff>
      <xdr:row>8</xdr:row>
      <xdr:rowOff>144780</xdr:rowOff>
    </xdr:from>
    <xdr:to>
      <xdr:col>14</xdr:col>
      <xdr:colOff>243840</xdr:colOff>
      <xdr:row>23</xdr:row>
      <xdr:rowOff>144780</xdr:rowOff>
    </xdr:to>
    <xdr:graphicFrame macro="">
      <xdr:nvGraphicFramePr>
        <xdr:cNvPr id="4" name="Chart 3">
          <a:extLst>
            <a:ext uri="{FF2B5EF4-FFF2-40B4-BE49-F238E27FC236}">
              <a16:creationId xmlns:a16="http://schemas.microsoft.com/office/drawing/2014/main" id="{92F9F9AA-355B-4712-9D96-BB8486CDA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36574073" createdVersion="5" refreshedVersion="7" minRefreshableVersion="3" recordCount="0" supportSubquery="1" supportAdvancedDrill="1" xr:uid="{2F0925EA-F8D0-4054-870F-6F2E5698C9FA}">
  <cacheSource type="external" connectionId="1"/>
  <cacheFields count="3">
    <cacheField name="[Measures].[Sum of Order Quantity]" caption="Sum of Order Quantity" numFmtId="0" hierarchy="61" level="32767"/>
    <cacheField name="[Customers].[Customer Names].[Customer Names]" caption="Customer Names" numFmtId="0" hierarchy="1" level="1">
      <sharedItems count="10">
        <s v="Apollo Ltd"/>
        <s v="Apotheca, Ltd"/>
        <s v="Ei"/>
        <s v="Elorac, Corp"/>
        <s v="Eminence Corp"/>
        <s v="Medline"/>
        <s v="OHTA'S Corp"/>
        <s v="OUR Ltd"/>
        <s v="Qualitest"/>
        <s v="Victory Ltd"/>
      </sharedItems>
    </cacheField>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2" memberValueDatatype="130" unbalanced="0">
      <fieldsUsage count="2">
        <fieldUsage x="-1"/>
        <fieldUsage x="1"/>
      </fieldsUsage>
    </cacheHierarchy>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37499997" createdVersion="5" refreshedVersion="7" minRefreshableVersion="3" recordCount="0" supportSubquery="1" supportAdvancedDrill="1" xr:uid="{22113A41-3C6D-446F-AFDF-D9F6E107DDEC}">
  <cacheSource type="external" connectionId="1"/>
  <cacheFields count="3">
    <cacheField name="[Sales].[Sales Channel].[Sales Channel]" caption="Sales Channel" numFmtId="0" hierarchy="20" level="1">
      <sharedItems count="4">
        <s v="Distributor"/>
        <s v="In-Store"/>
        <s v="Online"/>
        <s v="Wholesale"/>
      </sharedItems>
    </cacheField>
    <cacheField name="[Measures].[Sum of Order Quantity]" caption="Sum of Order Quantity" numFmtId="0" hierarchy="61"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0"/>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38773152" createdVersion="5" refreshedVersion="7" minRefreshableVersion="3" recordCount="0" supportSubquery="1" supportAdvancedDrill="1" xr:uid="{514AB394-575F-48C9-8BFA-775AB9BE1299}">
  <cacheSource type="external" connectionId="1"/>
  <cacheFields count="4">
    <cacheField name="[Measures].[Average of Profit-%]" caption="Average of Profit-%" numFmtId="0" hierarchy="63" level="32767"/>
    <cacheField name="[Measures].[Sum of Order Quantity]" caption="Sum of Order Quantity" numFmtId="0" hierarchy="61" level="32767"/>
    <cacheField name="[Locations].[State].[State]" caption="State" numFmtId="0" hierarchy="6"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2" memberValueDatatype="130" unbalanced="0">
      <fieldsUsage count="2">
        <fieldUsage x="-1"/>
        <fieldUsage x="2"/>
      </fieldsUsage>
    </cacheHierarchy>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oneField="1" hidden="1">
      <fieldsUsage count="1">
        <fieldUsage x="0"/>
      </fieldsUsage>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1782408" createdVersion="5" refreshedVersion="7" minRefreshableVersion="3" recordCount="0" supportSubquery="1" supportAdvancedDrill="1" xr:uid="{FEBA57A2-272D-482F-98C1-95F14147E969}">
  <cacheSource type="external" connectionId="1"/>
  <cacheFields count="4">
    <cacheField name="[Sales].[OrderDate (Year)].[OrderDate (Year)]" caption="OrderDate (Year)" numFmtId="0" hierarchy="38" level="1">
      <sharedItems count="3">
        <s v="2018"/>
        <s v="2019"/>
        <s v="2020"/>
      </sharedItems>
    </cacheField>
    <cacheField name="[Products].[Product Name].[Product Name]" caption="Product Name" numFmtId="0" hierarchy="18" level="1">
      <sharedItems count="15">
        <s v="Floor Lamps"/>
        <s v="Mirrors"/>
        <s v="Photo Frames"/>
        <s v="Stemware"/>
        <s v="Wine Storage"/>
        <s v="Accessories"/>
        <s v="Bathroom Furniture"/>
        <s v="Ornaments"/>
        <s v="Outdoor Decor"/>
        <s v="Table Lamps"/>
        <s v="Candles"/>
        <s v="Computers"/>
        <s v="Cookware"/>
        <s v="Floral"/>
        <s v="Furniture Cushions"/>
      </sharedItems>
    </cacheField>
    <cacheField name="[Measures].[Sum of Order Quantity]" caption="Sum of Order Quantity" numFmtId="0" hierarchy="61"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0"/>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2708331" createdVersion="5" refreshedVersion="7" minRefreshableVersion="3" recordCount="0" supportSubquery="1" supportAdvancedDrill="1" xr:uid="{39810FE0-0809-44F4-AD0B-BD71E699ABB5}">
  <cacheSource type="external" connectionId="1"/>
  <cacheFields count="7">
    <cacheField name="[Products].[Product Name].[Product Name]" caption="Product Name" numFmtId="0" hierarchy="18" level="1">
      <sharedItems count="5">
        <s v="Accessories"/>
        <s v="Cocktail Glasses"/>
        <s v="Platters"/>
        <s v="Rugs"/>
        <s v="Serveware"/>
      </sharedItems>
    </cacheField>
    <cacheField name="[Measures].[Sum of Profits]" caption="Sum of Profits" numFmtId="0" hierarchy="77" level="32767"/>
    <cacheField name="[Measures].[Sum of Revenue]" caption="Sum of Revenue" numFmtId="0" hierarchy="75" level="32767"/>
    <cacheField name="[Sales].[WarehouseCode].[WarehouseCode]" caption="WarehouseCode" numFmtId="0" hierarchy="21" level="1">
      <sharedItems count="6">
        <s v="WARE-MKL1006"/>
        <s v="WARE-NBV1002"/>
        <s v="WARE-NMK1003"/>
        <s v="WARE-PUJ1005"/>
        <s v="WARE-UHY1004"/>
        <s v="WARE-XYS1001"/>
      </sharedItems>
    </cacheField>
    <cacheField name="[Measures].[Sum of Budget]" caption="Sum of Budget" numFmtId="0" hierarchy="78" level="32767"/>
    <cacheField name="[Sales].[OrderDate].[OrderDate]" caption="OrderDate" numFmtId="0" hierarchy="23" level="1">
      <sharedItems containsSemiMixedTypes="0" containsNonDate="0" containsString="0"/>
    </cacheField>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2" memberValueDatatype="130" unbalanced="0">
      <fieldsUsage count="2">
        <fieldUsage x="-1"/>
        <fieldUsage x="3"/>
      </fieldsUsage>
    </cacheHierarchy>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2" memberValueDatatype="7" unbalanced="0">
      <fieldsUsage count="2">
        <fieldUsage x="-1"/>
        <fieldUsage x="5"/>
      </fieldsUsage>
    </cacheHierarchy>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6"/>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oneField="1" hidden="1">
      <fieldsUsage count="1">
        <fieldUsage x="4"/>
      </fieldsUsage>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386574" createdVersion="5" refreshedVersion="7" minRefreshableVersion="3" recordCount="0" supportSubquery="1" supportAdvancedDrill="1" xr:uid="{4E5A0AD2-82D7-4943-B431-C5CFCFF57534}">
  <cacheSource type="external" connectionId="1"/>
  <cacheFields count="6">
    <cacheField name="[Sales].[OrderDate (Year)].[OrderDate (Year)]" caption="OrderDate (Year)" numFmtId="0" hierarchy="38" level="1">
      <sharedItems count="3">
        <s v="2018"/>
        <s v="2019"/>
        <s v="2020"/>
      </sharedItems>
    </cacheField>
    <cacheField name="[Sales].[OrderDate].[OrderDate]" caption="OrderDate" numFmtId="0" hierarchy="23" level="1">
      <sharedItems containsSemiMixedTypes="0" containsNonDate="0" containsString="0"/>
    </cacheField>
    <cacheField name="[Measures].[Sum of Profits]" caption="Sum of Profits" numFmtId="0" hierarchy="77" level="32767"/>
    <cacheField name="[Sales_Team].[Region].[Region]" caption="Region" numFmtId="0" hierarchy="48" level="1">
      <sharedItems count="4">
        <s v="Midwest"/>
        <s v="Northeast"/>
        <s v="South"/>
        <s v="West"/>
      </sharedItems>
    </cacheField>
    <cacheField name="[Measures].[Sum of Order Quantity]" caption="Sum of Order Quantity" numFmtId="0" hierarchy="61"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2" memberValueDatatype="7" unbalanced="0">
      <fieldsUsage count="2">
        <fieldUsage x="-1"/>
        <fieldUsage x="1"/>
      </fieldsUsage>
    </cacheHierarchy>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0"/>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3"/>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5"/>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4"/>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490741" createdVersion="5" refreshedVersion="7" minRefreshableVersion="3" recordCount="0" supportSubquery="1" supportAdvancedDrill="1" xr:uid="{BAF6BDDD-B03E-419E-8318-C6747EC46816}">
  <cacheSource type="external" connectionId="1"/>
  <cacheFields count="4">
    <cacheField name="[State_Regions].[Region].[Region]" caption="Region" numFmtId="0" hierarchy="51" level="1">
      <sharedItems count="4">
        <s v="Midwest"/>
        <s v="Northeast"/>
        <s v="South"/>
        <s v="West"/>
      </sharedItems>
    </cacheField>
    <cacheField name="[Measures].[Sum of Profits]" caption="Sum of Profits" numFmtId="0" hierarchy="77" level="32767"/>
    <cacheField name="[Sales].[OrderDate (Quarter)].[OrderDate (Quarter)]" caption="OrderDate (Quarter)" numFmtId="0" hierarchy="39" level="1">
      <sharedItems count="4">
        <s v="Qtr1"/>
        <s v="Qtr2"/>
        <s v="Qtr3"/>
        <s v="Qtr4"/>
      </sharedItems>
    </cacheField>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2" memberValueDatatype="130" unbalanced="0">
      <fieldsUsage count="2">
        <fieldUsage x="-1"/>
        <fieldUsage x="2"/>
      </fieldsUsage>
    </cacheHierarchy>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fieldsUsage count="2">
        <fieldUsage x="-1"/>
        <fieldUsage x="0"/>
      </fieldsUsage>
    </cacheHierarchy>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5833333" createdVersion="5" refreshedVersion="7" minRefreshableVersion="3" recordCount="0" supportSubquery="1" supportAdvancedDrill="1" xr:uid="{7340AF30-0E03-417D-B32D-041D2004ADC4}">
  <cacheSource type="external" connectionId="1"/>
  <cacheFields count="3">
    <cacheField name="[Sales].[Sales Channel].[Sales Channel]" caption="Sales Channel" numFmtId="0" hierarchy="20" level="1">
      <sharedItems count="4">
        <s v="Distributor"/>
        <s v="In-Store"/>
        <s v="Online"/>
        <s v="Wholesale"/>
      </sharedItems>
    </cacheField>
    <cacheField name="[Measures].[Sum of Profits]" caption="Sum of Profits" numFmtId="0" hierarchy="77"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0"/>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6875003" createdVersion="5" refreshedVersion="7" minRefreshableVersion="3" recordCount="0" supportSubquery="1" supportAdvancedDrill="1" xr:uid="{CA37291A-18EB-4FA6-B48F-076447E71CCA}">
  <cacheSource type="external" connectionId="1"/>
  <cacheFields count="5">
    <cacheField name="[Sales].[OrderDate (Month)].[OrderDate (Month)]" caption="OrderDate (Month)" numFmtId="0" hierarchy="40" level="1">
      <sharedItems count="12">
        <s v="May"/>
        <s v="Jun"/>
        <s v="Jul"/>
        <s v="Aug"/>
        <s v="Sep"/>
        <s v="Oct"/>
        <s v="Nov"/>
        <s v="Dec"/>
        <s v="Jan"/>
        <s v="Feb"/>
        <s v="Mar"/>
        <s v="Apr"/>
      </sharedItems>
    </cacheField>
    <cacheField name="[Sales].[OrderDate (Year)].[OrderDate (Year)]" caption="OrderDate (Year)" numFmtId="0" hierarchy="38" level="1">
      <sharedItems count="3">
        <s v="2018"/>
        <s v="2019"/>
        <s v="2020"/>
      </sharedItems>
    </cacheField>
    <cacheField name="[Measures].[Sum of Order Quantity]" caption="Sum of Order Quantity" numFmtId="0" hierarchy="61" level="32767"/>
    <cacheField name="[Sales].[OrderDate].[OrderDate]" caption="OrderDate" numFmtId="0" hierarchy="23" level="1">
      <sharedItems containsSemiMixedTypes="0" containsNonDate="0" containsString="0"/>
    </cacheField>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2" memberValueDatatype="7" unbalanced="0">
      <fieldsUsage count="2">
        <fieldUsage x="-1"/>
        <fieldUsage x="3"/>
      </fieldsUsage>
    </cacheHierarchy>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1"/>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fieldsUsage count="2">
        <fieldUsage x="-1"/>
        <fieldUsage x="0"/>
      </fieldsUsage>
    </cacheHierarchy>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4"/>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7800927" createdVersion="5" refreshedVersion="7" minRefreshableVersion="3" recordCount="0" supportSubquery="1" supportAdvancedDrill="1" xr:uid="{2207F098-B222-4E85-A6F8-4131AC8F431B}">
  <cacheSource type="external" connectionId="1"/>
  <cacheFields count="3">
    <cacheField name="[Sales].[Sales Channel].[Sales Channel]" caption="Sales Channel" numFmtId="0" hierarchy="20" level="1">
      <sharedItems count="4">
        <s v="Distributor"/>
        <s v="In-Store"/>
        <s v="Online"/>
        <s v="Wholesale"/>
      </sharedItems>
    </cacheField>
    <cacheField name="[Measures].[Sum of Revenue]" caption="Sum of Revenue" numFmtId="0" hierarchy="75"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0"/>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8958335" createdVersion="5" refreshedVersion="7" minRefreshableVersion="3" recordCount="0" supportSubquery="1" supportAdvancedDrill="1" xr:uid="{31DB0951-927E-45CB-A71B-852E0C7E52BC}">
  <cacheSource type="external" connectionId="1"/>
  <cacheFields count="3">
    <cacheField name="[Sales_Team].[Sales Team].[Sales Team]" caption="Sales Team" numFmtId="0" hierarchy="47" level="1">
      <sharedItems count="10">
        <s v="Adam Hernandez"/>
        <s v="Anthony Berry"/>
        <s v="Carl Nguyen"/>
        <s v="Donald Reynolds"/>
        <s v="George Lewis"/>
        <s v="Jerry Green"/>
        <s v="Joshua Little"/>
        <s v="Samuel Fowler"/>
        <s v="Shawn Wallace"/>
        <s v="Todd Roberts"/>
      </sharedItems>
    </cacheField>
    <cacheField name="[Measures].[Sum of Order Quantity]" caption="Sum of Order Quantity" numFmtId="0" hierarchy="61"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49652775" createdVersion="5" refreshedVersion="7" minRefreshableVersion="3" recordCount="0" supportSubquery="1" supportAdvancedDrill="1" xr:uid="{7E53A678-AE85-4BAA-BA75-97CA45161FE7}">
  <cacheSource type="external" connectionId="1"/>
  <cacheFields count="4">
    <cacheField name="[Sales].[OrderDate (Month)].[OrderDate (Month)]" caption="OrderDate (Month)" numFmtId="0" hierarchy="40" level="1">
      <sharedItems count="12">
        <s v="Jan"/>
        <s v="Feb"/>
        <s v="Mar"/>
        <s v="Apr"/>
        <s v="May"/>
        <s v="Jun"/>
        <s v="Jul"/>
        <s v="Aug"/>
        <s v="Sep"/>
        <s v="Oct"/>
        <s v="Nov"/>
        <s v="Dec"/>
      </sharedItems>
    </cacheField>
    <cacheField name="[Measures].[Sum of Order Quantity]" caption="Sum of Order Quantity" numFmtId="0" hierarchy="61" level="32767"/>
    <cacheField name="[Sales].[Sales Channel].[Sales Channel]" caption="Sales Channel" numFmtId="0" hierarchy="20" level="1">
      <sharedItems count="4">
        <s v="Distributor"/>
        <s v="In-Store"/>
        <s v="Online"/>
        <s v="Wholesale"/>
      </sharedItems>
    </cacheField>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2"/>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fieldsUsage count="2">
        <fieldUsage x="-1"/>
        <fieldUsage x="0"/>
      </fieldsUsage>
    </cacheHierarchy>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5046296" createdVersion="5" refreshedVersion="7" minRefreshableVersion="3" recordCount="0" supportSubquery="1" supportAdvancedDrill="1" xr:uid="{55F87DE1-65E3-4F53-B5A6-075CE61D0F42}">
  <cacheSource type="external" connectionId="1"/>
  <cacheFields count="4">
    <cacheField name="[Sales].[OrderDate (Month)].[OrderDate (Month)]" caption="OrderDate (Month)" numFmtId="0" hierarchy="40" level="1">
      <sharedItems count="12">
        <s v="Jan"/>
        <s v="Feb"/>
        <s v="Mar"/>
        <s v="Apr"/>
        <s v="May"/>
        <s v="Jun"/>
        <s v="Jul"/>
        <s v="Aug"/>
        <s v="Sep"/>
        <s v="Oct"/>
        <s v="Nov"/>
        <s v="Dec"/>
      </sharedItems>
    </cacheField>
    <cacheField name="[Sales].[Sales Channel].[Sales Channel]" caption="Sales Channel" numFmtId="0" hierarchy="20" level="1">
      <sharedItems count="4">
        <s v="Distributor"/>
        <s v="In-Store"/>
        <s v="Online"/>
        <s v="Wholesale"/>
      </sharedItems>
    </cacheField>
    <cacheField name="[Measures].[Average of Profit-%]" caption="Average of Profit-%" numFmtId="0" hierarchy="63"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1"/>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fieldsUsage count="2">
        <fieldUsage x="-1"/>
        <fieldUsage x="0"/>
      </fieldsUsage>
    </cacheHierarchy>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51273145" createdVersion="5" refreshedVersion="7" minRefreshableVersion="3" recordCount="0" supportSubquery="1" supportAdvancedDrill="1" xr:uid="{EF1F29B2-E6F2-4DD1-BF66-C81B6C0FCE19}">
  <cacheSource type="external" connectionId="1"/>
  <cacheFields count="3">
    <cacheField name="[Sales].[Sales Channel].[Sales Channel]" caption="Sales Channel" numFmtId="0" hierarchy="20" level="1">
      <sharedItems count="4">
        <s v="Distributor"/>
        <s v="In-Store"/>
        <s v="Online"/>
        <s v="Wholesale"/>
      </sharedItems>
    </cacheField>
    <cacheField name="[Measures].[Sum of Revenue]" caption="Sum of Revenue" numFmtId="0" hierarchy="75"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0"/>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2"/>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51967591" createdVersion="5" refreshedVersion="7" minRefreshableVersion="3" recordCount="0" supportSubquery="1" supportAdvancedDrill="1" xr:uid="{91EC4CCF-64A9-4756-860A-3018B7138D4E}">
  <cacheSource type="external" connectionId="1"/>
  <cacheFields count="5">
    <cacheField name="[Measures].[Sum of Revenue]" caption="Sum of Revenue" numFmtId="0" hierarchy="75" level="32767"/>
    <cacheField name="[Measures].[Sum of Budget]" caption="Sum of Budget" numFmtId="0" hierarchy="78" level="32767"/>
    <cacheField name="[Sales].[OrderDate (Quarter)].[OrderDate (Quarter)]" caption="OrderDate (Quarter)" numFmtId="0" hierarchy="39" level="1">
      <sharedItems count="4">
        <s v="Qtr2"/>
        <s v="Qtr3"/>
        <s v="Qtr4"/>
        <s v="Qtr1"/>
      </sharedItems>
    </cacheField>
    <cacheField name="[Sales].[OrderDate (Year)].[OrderDate (Year)]" caption="OrderDate (Year)" numFmtId="0" hierarchy="38" level="1">
      <sharedItems count="3">
        <s v="2018"/>
        <s v="2019"/>
        <s v="2020"/>
      </sharedItems>
    </cacheField>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3"/>
      </fieldsUsage>
    </cacheHierarchy>
    <cacheHierarchy uniqueName="[Sales].[OrderDate (Quarter)]" caption="OrderDate (Quarter)" attribute="1" defaultMemberUniqueName="[Sales].[OrderDate (Quarter)].[All]" allUniqueName="[Sales].[OrderDate (Quarter)].[All]" dimensionUniqueName="[Sales]" displayFolder="" count="2" memberValueDatatype="130" unbalanced="0">
      <fieldsUsage count="2">
        <fieldUsage x="-1"/>
        <fieldUsage x="2"/>
      </fieldsUsage>
    </cacheHierarchy>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4"/>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oneField="1" hidden="1">
      <fieldsUsage count="1">
        <fieldUsage x="1"/>
      </fieldsUsage>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53009261" createdVersion="5" refreshedVersion="7" minRefreshableVersion="3" recordCount="0" supportSubquery="1" supportAdvancedDrill="1" xr:uid="{D33E35D4-AF8C-4C62-A963-20AC152C8BF8}">
  <cacheSource type="external" connectionId="1"/>
  <cacheFields count="4">
    <cacheField name="[Sales].[WarehouseCode].[WarehouseCode]" caption="WarehouseCode" numFmtId="0" hierarchy="21" level="1">
      <sharedItems count="6">
        <s v="WARE-MKL1006"/>
        <s v="WARE-NBV1002"/>
        <s v="WARE-NMK1003"/>
        <s v="WARE-PUJ1005"/>
        <s v="WARE-UHY1004"/>
        <s v="WARE-XYS1001"/>
      </sharedItems>
    </cacheField>
    <cacheField name="[Sales].[OrderDate (Year)].[OrderDate (Year)]" caption="OrderDate (Year)" numFmtId="0" hierarchy="38" level="1">
      <sharedItems count="3">
        <s v="2018"/>
        <s v="2019"/>
        <s v="2020"/>
      </sharedItems>
    </cacheField>
    <cacheField name="[Measures].[Sum of Order Quantity]" caption="Sum of Order Quantity" numFmtId="0" hierarchy="61"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2" memberValueDatatype="130" unbalanced="0">
      <fieldsUsage count="2">
        <fieldUsage x="-1"/>
        <fieldUsage x="0"/>
      </fieldsUsage>
    </cacheHierarchy>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1"/>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537037" createdVersion="5" refreshedVersion="7" minRefreshableVersion="3" recordCount="0" supportSubquery="1" supportAdvancedDrill="1" xr:uid="{51BB0AE7-CA38-4FCC-84C7-01148F8715EE}">
  <cacheSource type="external" connectionId="1"/>
  <cacheFields count="4">
    <cacheField name="[Sales].[WarehouseCode].[WarehouseCode]" caption="WarehouseCode" numFmtId="0" hierarchy="21" level="1">
      <sharedItems count="6">
        <s v="WARE-MKL1006"/>
        <s v="WARE-NBV1002"/>
        <s v="WARE-NMK1003"/>
        <s v="WARE-PUJ1005"/>
        <s v="WARE-UHY1004"/>
        <s v="WARE-XYS1001"/>
      </sharedItems>
    </cacheField>
    <cacheField name="[Sales].[OrderDate (Month)].[OrderDate (Month)]" caption="OrderDate (Month)" numFmtId="0" hierarchy="40" level="1">
      <sharedItems count="12">
        <s v="Jan"/>
        <s v="Feb"/>
        <s v="Mar"/>
        <s v="Apr"/>
        <s v="May"/>
        <s v="Jun"/>
        <s v="Jul"/>
        <s v="Aug"/>
        <s v="Sep"/>
        <s v="Oct"/>
        <s v="Nov"/>
        <s v="Dec"/>
      </sharedItems>
    </cacheField>
    <cacheField name="[Measures].[Sum of Budget]" caption="Sum of Budget" numFmtId="0" hierarchy="78"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2" memberValueDatatype="130" unbalanced="0">
      <fieldsUsage count="2">
        <fieldUsage x="-1"/>
        <fieldUsage x="0"/>
      </fieldsUsage>
    </cacheHierarchy>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fieldsUsage count="2">
        <fieldUsage x="-1"/>
        <fieldUsage x="1"/>
      </fieldsUsage>
    </cacheHierarchy>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oneField="1" hidden="1">
      <fieldsUsage count="1">
        <fieldUsage x="2"/>
      </fieldsUsage>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54861109" createdVersion="5" refreshedVersion="7" minRefreshableVersion="3" recordCount="0" supportSubquery="1" supportAdvancedDrill="1" xr:uid="{DD661FC5-4499-436A-815F-C0844E2367EC}">
  <cacheSource type="external" connectionId="1"/>
  <cacheFields count="4">
    <cacheField name="[Sales].[WarehouseCode].[WarehouseCode]" caption="WarehouseCode" numFmtId="0" hierarchy="21" level="1">
      <sharedItems count="6">
        <s v="WARE-MKL1006"/>
        <s v="WARE-NBV1002"/>
        <s v="WARE-NMK1003"/>
        <s v="WARE-PUJ1005"/>
        <s v="WARE-UHY1004"/>
        <s v="WARE-XYS1001"/>
      </sharedItems>
    </cacheField>
    <cacheField name="[Sales].[OrderDate (Month)].[OrderDate (Month)]" caption="OrderDate (Month)" numFmtId="0" hierarchy="40" level="1">
      <sharedItems count="12">
        <s v="Jan"/>
        <s v="Feb"/>
        <s v="Mar"/>
        <s v="Apr"/>
        <s v="May"/>
        <s v="Jun"/>
        <s v="Jul"/>
        <s v="Aug"/>
        <s v="Sep"/>
        <s v="Oct"/>
        <s v="Nov"/>
        <s v="Dec"/>
      </sharedItems>
    </cacheField>
    <cacheField name="[Measures].[Sum of Revenue]" caption="Sum of Revenue" numFmtId="0" hierarchy="75"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2" memberValueDatatype="130" unbalanced="0">
      <fieldsUsage count="2">
        <fieldUsage x="-1"/>
        <fieldUsage x="0"/>
      </fieldsUsage>
    </cacheHierarchy>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fieldsUsage count="2">
        <fieldUsage x="-1"/>
        <fieldUsage x="1"/>
      </fieldsUsage>
    </cacheHierarchy>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39.523855902778" createdVersion="5" refreshedVersion="7" minRefreshableVersion="3" recordCount="0" supportSubquery="1" supportAdvancedDrill="1" xr:uid="{F8D8C033-502F-481D-8E2A-8980FE9654C2}">
  <cacheSource type="external" connectionId="1"/>
  <cacheFields count="4">
    <cacheField name="[Sales].[WarehouseCode].[WarehouseCode]" caption="WarehouseCode" numFmtId="0" hierarchy="21" level="1">
      <sharedItems count="6">
        <s v="WARE-MKL1006"/>
        <s v="WARE-NBV1002"/>
        <s v="WARE-NMK1003"/>
        <s v="WARE-PUJ1005"/>
        <s v="WARE-UHY1004"/>
        <s v="WARE-XYS1001"/>
      </sharedItems>
    </cacheField>
    <cacheField name="[Sales].[OrderDate (Month)].[OrderDate (Month)]" caption="OrderDate (Month)" numFmtId="0" hierarchy="40" level="1">
      <sharedItems count="12">
        <s v="Jan"/>
        <s v="Feb"/>
        <s v="Mar"/>
        <s v="Apr"/>
        <s v="May"/>
        <s v="Jun"/>
        <s v="Jul"/>
        <s v="Aug"/>
        <s v="Sep"/>
        <s v="Oct"/>
        <s v="Nov"/>
        <s v="Dec"/>
      </sharedItems>
    </cacheField>
    <cacheField name="[Measures].[Sum of Profits]" caption="Sum of Profits" numFmtId="0" hierarchy="77" level="32767"/>
    <cacheField name="[State_Regions].[State].[State]" caption="State" numFmtId="0" hierarchy="50" level="1">
      <sharedItems containsSemiMixedTypes="0" containsNonDate="0" containsString="0"/>
    </cacheField>
  </cacheFields>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2" memberValueDatatype="130" unbalanced="0">
      <fieldsUsage count="2">
        <fieldUsage x="-1"/>
        <fieldUsage x="0"/>
      </fieldsUsage>
    </cacheHierarchy>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fieldsUsage count="2">
        <fieldUsage x="-1"/>
        <fieldUsage x="1"/>
      </fieldsUsage>
    </cacheHierarchy>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fieldsUsage count="2">
        <fieldUsage x="-1"/>
        <fieldUsage x="3"/>
      </fieldsUsage>
    </cacheHierarchy>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PIVVIPIN" refreshedDate="44529.714774884262" createdVersion="3" refreshedVersion="7" minRefreshableVersion="3" recordCount="0" supportSubquery="1" supportAdvancedDrill="1" xr:uid="{05A8B074-D039-4E1E-849A-7AA806A880C0}">
  <cacheSource type="external" connectionId="1">
    <extLst>
      <ext xmlns:x14="http://schemas.microsoft.com/office/spreadsheetml/2009/9/main" uri="{F057638F-6D5F-4e77-A914-E7F072B9BCA8}">
        <x14:sourceConnection name="ThisWorkbookDataModel"/>
      </ext>
    </extLst>
  </cacheSource>
  <cacheFields count="0"/>
  <cacheHierarchies count="89">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ProcuredDate]" caption="ProcuredDate" attribute="1" time="1" defaultMemberUniqueName="[Sales].[ProcuredDate].[All]" allUniqueName="[Sales].[ProcuredDate].[All]" dimensionUniqueName="[Sales]" displayFolder="" count="0" memberValueDatatype="7" unbalanced="0"/>
    <cacheHierarchy uniqueName="[Sales].[OrderDate]" caption="OrderDate" attribute="1" time="1" defaultMemberUniqueName="[Sales].[OrderDate].[All]" allUniqueName="[Sales].[OrderDate].[All]" dimensionUniqueName="[Sales]" displayFolder="" count="0" memberValueDatatype="7" unbalanced="0"/>
    <cacheHierarchy uniqueName="[Sales].[ShipDate]" caption="ShipDate" attribute="1" time="1" defaultMemberUniqueName="[Sales].[ShipDate].[All]" allUniqueName="[Sales].[ShipDate].[All]" dimensionUniqueName="[Sales]" displayFolder="" count="0" memberValueDatatype="7" unbalanced="0"/>
    <cacheHierarchy uniqueName="[Sales].[DeliveryDate]" caption="DeliveryDate" attribute="1" time="1" defaultMemberUniqueName="[Sales].[DeliveryDate].[All]" allUniqueName="[Sales].[DeliveryDate].[All]" dimensionUniqueName="[Sales]" displayFolder="" count="0" memberValueDatatype="7" unbalanced="0"/>
    <cacheHierarchy uniqueName="[Sales].[DaysTakenToDeliver]" caption="DaysTakenToDeliver" attribute="1" defaultMemberUniqueName="[Sales].[DaysTakenToDeliver].[All]" allUniqueName="[Sales].[DaysTakenToDeliver].[All]" dimensionUniqueName="[Sales]" displayFolder="" count="0" memberValueDatatype="20" unbalanced="0"/>
    <cacheHierarchy uniqueName="[Sales].[CurrencyCode]" caption="CurrencyCode" attribute="1" defaultMemberUniqueName="[Sales].[CurrencyCode].[All]" allUniqueName="[Sales].[CurrencyCode].[All]" dimensionUniqueName="[Sales]" displayFolder="" count="0" memberValueDatatype="130"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fits]" caption="Profits" attribute="1" defaultMemberUniqueName="[Sales].[Profits].[All]" allUniqueName="[Sales].[Profits].[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0"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2" memberValueDatatype="130" unbalanced="0"/>
    <cacheHierarchy uniqueName="[Sales].[Revenue]" caption="Revenue" attribute="1" defaultMemberUniqueName="[Sales].[Revenue].[All]" allUniqueName="[Sales].[Revenue].[All]" dimensionUniqueName="[Sales]" displayFolder="" count="0" memberValueDatatype="5" unbalanced="0"/>
    <cacheHierarchy uniqueName="[Sales].[Budget]" caption="Budget" attribute="1" defaultMemberUniqueName="[Sales].[Budget].[All]" allUniqueName="[Sales].[Budget].[All]" dimensionUniqueName="[Sales]" displayFolder="" count="0" memberValueDatatype="5" unbalanced="0"/>
    <cacheHierarchy uniqueName="[Sales].[DeliveryDate (Year)]" caption="DeliveryDate (Year)" attribute="1" defaultMemberUniqueName="[Sales].[DeliveryDate (Year)].[All]" allUniqueName="[Sales].[DeliveryDate (Year)].[All]" dimensionUniqueName="[Sales]" displayFolder="" count="0" memberValueDatatype="130" unbalanced="0"/>
    <cacheHierarchy uniqueName="[Sales].[DeliveryDate (Quarter)]" caption="DeliveryDate (Quarter)" attribute="1" defaultMemberUniqueName="[Sales].[DeliveryDate (Quarter)].[All]" allUniqueName="[Sales].[DeliveryDate (Quarter)].[All]" dimensionUniqueName="[Sales]" displayFolder="" count="0" memberValueDatatype="130" unbalanced="0"/>
    <cacheHierarchy uniqueName="[Sales].[DeliveryDate (Month)]" caption="DeliveryDate (Month)" attribute="1" defaultMemberUniqueName="[Sales].[DeliveryDate (Month)].[All]" allUniqueName="[Sales].[Delivery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2" memberValueDatatype="130" unbalanced="0"/>
    <cacheHierarchy uniqueName="[State_Regions].[Region]" caption="Region" attribute="1" defaultMemberUniqueName="[State_Regions].[Region].[All]" allUniqueName="[State_Regions].[Region].[All]" dimensionUniqueName="[State_Regions]" displayFolder="" count="2" memberValueDatatype="130" unbalanced="0"/>
    <cacheHierarchy uniqueName="[Sales].[DeliveryDate (Month Index)]" caption="DeliveryDate (Month Index)" attribute="1" defaultMemberUniqueName="[Sales].[DeliveryDate (Month Index)].[All]" allUniqueName="[Sales].[DeliveryDate (Month Index)].[All]" dimensionUniqueName="[Sales]" displayFolder="" count="0" memberValueDatatype="20" unbalanced="0" hidden="1"/>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No measures defined]" caption="__No measures defined" measure="1" displayFolder="" count="0" hidden="1"/>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32"/>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37"/>
        </ext>
      </extLst>
    </cacheHierarchy>
    <cacheHierarchy uniqueName="[Measures].[Average of Profit-%]" caption="Average of Profit-%" measure="1" displayFolder="" measureGroup="Sales" count="0" hidden="1">
      <extLst>
        <ext xmlns:x15="http://schemas.microsoft.com/office/spreadsheetml/2010/11/main" uri="{B97F6D7D-B522-45F9-BDA1-12C45D357490}">
          <x15:cacheHierarchy aggregatedColumn="37"/>
        </ext>
      </extLst>
    </cacheHierarchy>
    <cacheHierarchy uniqueName="[Measures].[Count of State]" caption="Count of State" measure="1" displayFolder="" measureGroup="Locations" count="0" hidden="1">
      <extLst>
        <ext xmlns:x15="http://schemas.microsoft.com/office/spreadsheetml/2010/11/main" uri="{B97F6D7D-B522-45F9-BDA1-12C45D357490}">
          <x15:cacheHierarchy aggregatedColumn="6"/>
        </ext>
      </extLst>
    </cacheHierarchy>
    <cacheHierarchy uniqueName="[Measures].[Count of Sales Team]" caption="Count of Sales Team" measure="1" displayFolder="" measureGroup="Sales_Team" count="0" hidden="1">
      <extLst>
        <ext xmlns:x15="http://schemas.microsoft.com/office/spreadsheetml/2010/11/main" uri="{B97F6D7D-B522-45F9-BDA1-12C45D357490}">
          <x15:cacheHierarchy aggregatedColumn="47"/>
        </ext>
      </extLst>
    </cacheHierarchy>
    <cacheHierarchy uniqueName="[Measures].[Count of Region]" caption="Count of Region" measure="1" displayFolder="" measureGroup="Sales_Team" count="0" hidden="1">
      <extLst>
        <ext xmlns:x15="http://schemas.microsoft.com/office/spreadsheetml/2010/11/main" uri="{B97F6D7D-B522-45F9-BDA1-12C45D357490}">
          <x15:cacheHierarchy aggregatedColumn="48"/>
        </ext>
      </extLst>
    </cacheHierarchy>
    <cacheHierarchy uniqueName="[Measures].[Count of Region 2]" caption="Count of Region 2" measure="1" displayFolder="" measureGroup="State_Regions" count="0" hidden="1">
      <extLst>
        <ext xmlns:x15="http://schemas.microsoft.com/office/spreadsheetml/2010/11/main" uri="{B97F6D7D-B522-45F9-BDA1-12C45D357490}">
          <x15:cacheHierarchy aggregatedColumn="51"/>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18"/>
        </ext>
      </extLst>
    </cacheHierarchy>
    <cacheHierarchy uniqueName="[Measures].[Count of Sales Channel]" caption="Count of Sales Channel" measure="1" displayFolder="" measureGroup="Sales" count="0" hidden="1">
      <extLst>
        <ext xmlns:x15="http://schemas.microsoft.com/office/spreadsheetml/2010/11/main" uri="{B97F6D7D-B522-45F9-BDA1-12C45D357490}">
          <x15:cacheHierarchy aggregatedColumn="20"/>
        </ext>
      </extLst>
    </cacheHierarchy>
    <cacheHierarchy uniqueName="[Measures].[Sum of DaysTakenToDeliver]" caption="Sum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Unit Price]" caption="Sum of Unit Price" measure="1" displayFolder="" measureGroup="Sales" count="0" hidden="1">
      <extLst>
        <ext xmlns:x15="http://schemas.microsoft.com/office/spreadsheetml/2010/11/main" uri="{B97F6D7D-B522-45F9-BDA1-12C45D357490}">
          <x15:cacheHierarchy aggregatedColumn="34"/>
        </ext>
      </extLst>
    </cacheHierarchy>
    <cacheHierarchy uniqueName="[Measures].[Sum of Unit Cost]" caption="Sum of Unit Cost" measure="1" displayFolder="" measureGroup="Sales" count="0" hidden="1">
      <extLst>
        <ext xmlns:x15="http://schemas.microsoft.com/office/spreadsheetml/2010/11/main" uri="{B97F6D7D-B522-45F9-BDA1-12C45D357490}">
          <x15:cacheHierarchy aggregatedColumn="35"/>
        </ext>
      </extLst>
    </cacheHierarchy>
    <cacheHierarchy uniqueName="[Measures].[Count of WarehouseCode]" caption="Count of WarehouseCode" measure="1" displayFolder="" measureGroup="Sales" count="0" hidden="1">
      <extLst>
        <ext xmlns:x15="http://schemas.microsoft.com/office/spreadsheetml/2010/11/main" uri="{B97F6D7D-B522-45F9-BDA1-12C45D357490}">
          <x15:cacheHierarchy aggregatedColumn="21"/>
        </ext>
      </extLst>
    </cacheHierarchy>
    <cacheHierarchy uniqueName="[Measures].[Count of DeliveryDate]" caption="Count of DeliveryDate" measure="1" displayFolder="" measureGroup="Sales" count="0" hidden="1">
      <extLst>
        <ext xmlns:x15="http://schemas.microsoft.com/office/spreadsheetml/2010/11/main" uri="{B97F6D7D-B522-45F9-BDA1-12C45D357490}">
          <x15:cacheHierarchy aggregatedColumn="25"/>
        </ext>
      </extLst>
    </cacheHierarchy>
    <cacheHierarchy uniqueName="[Measures].[Sum of Revenue]" caption="Sum of Revenue" measure="1" displayFolder="" measureGroup="Sales" count="0" hidden="1">
      <extLst>
        <ext xmlns:x15="http://schemas.microsoft.com/office/spreadsheetml/2010/11/main" uri="{B97F6D7D-B522-45F9-BDA1-12C45D357490}">
          <x15:cacheHierarchy aggregatedColumn="41"/>
        </ext>
      </extLst>
    </cacheHierarchy>
    <cacheHierarchy uniqueName="[Measures].[Count of Profit-%]" caption="Count of Profit-%" measure="1" displayFolder="" measureGroup="Sales" count="0" hidden="1">
      <extLst>
        <ext xmlns:x15="http://schemas.microsoft.com/office/spreadsheetml/2010/11/main" uri="{B97F6D7D-B522-45F9-BDA1-12C45D357490}">
          <x15:cacheHierarchy aggregatedColumn="37"/>
        </ext>
      </extLst>
    </cacheHierarchy>
    <cacheHierarchy uniqueName="[Measures].[Sum of Profits]" caption="Sum of Profits" measure="1" displayFolder="" measureGroup="Sales" count="0" hidden="1">
      <extLst>
        <ext xmlns:x15="http://schemas.microsoft.com/office/spreadsheetml/2010/11/main" uri="{B97F6D7D-B522-45F9-BDA1-12C45D357490}">
          <x15:cacheHierarchy aggregatedColumn="36"/>
        </ext>
      </extLst>
    </cacheHierarchy>
    <cacheHierarchy uniqueName="[Measures].[Sum of Budget]" caption="Sum of Budget" measure="1" displayFolder="" measureGroup="Sales" count="0" hidden="1">
      <extLst>
        <ext xmlns:x15="http://schemas.microsoft.com/office/spreadsheetml/2010/11/main" uri="{B97F6D7D-B522-45F9-BDA1-12C45D357490}">
          <x15:cacheHierarchy aggregatedColumn="42"/>
        </ext>
      </extLst>
    </cacheHierarchy>
    <cacheHierarchy uniqueName="[Measures].[Max of DaysTakenToDeliver]" caption="Max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in of DaysTakenToDeliver]" caption="Min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Max of DeliveryDate]" caption="Max of DeliveryDate" measure="1" displayFolder="" measureGroup="Sales" count="0" hidden="1">
      <extLst>
        <ext xmlns:x15="http://schemas.microsoft.com/office/spreadsheetml/2010/11/main" uri="{B97F6D7D-B522-45F9-BDA1-12C45D357490}">
          <x15:cacheHierarchy aggregatedColumn="25"/>
        </ext>
      </extLst>
    </cacheHierarchy>
    <cacheHierarchy uniqueName="[Measures].[Min of DeliveryDate]" caption="Min of DeliveryDate" measure="1" displayFolder="" measureGroup="Sales" count="0" hidden="1">
      <extLst>
        <ext xmlns:x15="http://schemas.microsoft.com/office/spreadsheetml/2010/11/main" uri="{B97F6D7D-B522-45F9-BDA1-12C45D357490}">
          <x15:cacheHierarchy aggregatedColumn="25"/>
        </ext>
      </extLst>
    </cacheHierarchy>
    <cacheHierarchy uniqueName="[Measures].[Average of DaysTakenToDeliver]" caption="Average of DaysTakenToDeliver" measure="1" displayFolder="" measureGroup="Sales" count="0" hidden="1">
      <extLst>
        <ext xmlns:x15="http://schemas.microsoft.com/office/spreadsheetml/2010/11/main" uri="{B97F6D7D-B522-45F9-BDA1-12C45D357490}">
          <x15:cacheHierarchy aggregatedColumn="26"/>
        </ext>
      </extLst>
    </cacheHierarchy>
    <cacheHierarchy uniqueName="[Measures].[Sum of Discount Applied]" caption="Sum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Discount Applied]" caption="Max of Discount Applied" measure="1" displayFolder="" measureGroup="Sales" count="0" hidden="1">
      <extLst>
        <ext xmlns:x15="http://schemas.microsoft.com/office/spreadsheetml/2010/11/main" uri="{B97F6D7D-B522-45F9-BDA1-12C45D357490}">
          <x15:cacheHierarchy aggregatedColumn="33"/>
        </ext>
      </extLst>
    </cacheHierarchy>
    <cacheHierarchy uniqueName="[Measures].[Max of Unit Cost]" caption="Max of Unit Cost" measure="1" displayFolder="" measureGroup="Sales" count="0" hidden="1">
      <extLst>
        <ext xmlns:x15="http://schemas.microsoft.com/office/spreadsheetml/2010/11/main" uri="{B97F6D7D-B522-45F9-BDA1-12C45D357490}">
          <x15:cacheHierarchy aggregatedColumn="35"/>
        </ext>
      </extLst>
    </cacheHierarchy>
    <cacheHierarchy uniqueName="[Measures].[Sum of Population]" caption="Sum of Population" measure="1" displayFolder="" measureGroup="Locations" count="0" hidden="1">
      <extLst>
        <ext xmlns:x15="http://schemas.microsoft.com/office/spreadsheetml/2010/11/main" uri="{B97F6D7D-B522-45F9-BDA1-12C45D357490}">
          <x15:cacheHierarchy aggregatedColumn="11"/>
        </ext>
      </extLst>
    </cacheHierarchy>
    <cacheHierarchy uniqueName="[Measures].[Count of OrderDate]" caption="Count of OrderDate" measure="1" displayFolder="" measureGroup="Sale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8775077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1F8377-A5A7-47A4-A0BC-34D89D1B3672}" name="SalesbyMonth" cacheId="103" applyNumberFormats="0" applyBorderFormats="0" applyFontFormats="0" applyPatternFormats="0" applyAlignmentFormats="0" applyWidthHeightFormats="1" dataCaption="Values" tag="994e6b6c-3978-452b-903b-1ea4161e0fdf" updatedVersion="7" minRefreshableVersion="5" useAutoFormatting="1" subtotalHiddenItems="1" rowGrandTotals="0" colGrandTotals="0" itemPrintTitles="1" createdVersion="5" indent="0" outline="1" outlineData="1" multipleFieldFilters="0" chartFormat="26">
  <location ref="B3:C38"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35">
    <i>
      <x/>
    </i>
    <i r="1">
      <x/>
    </i>
    <i r="1">
      <x v="1"/>
    </i>
    <i r="1">
      <x v="2"/>
    </i>
    <i r="1">
      <x v="3"/>
    </i>
    <i r="1">
      <x v="4"/>
    </i>
    <i r="1">
      <x v="5"/>
    </i>
    <i r="1">
      <x v="6"/>
    </i>
    <i r="1">
      <x v="7"/>
    </i>
    <i>
      <x v="1"/>
    </i>
    <i r="1">
      <x v="8"/>
    </i>
    <i r="1">
      <x v="9"/>
    </i>
    <i r="1">
      <x v="10"/>
    </i>
    <i r="1">
      <x v="11"/>
    </i>
    <i r="1">
      <x/>
    </i>
    <i r="1">
      <x v="1"/>
    </i>
    <i r="1">
      <x v="2"/>
    </i>
    <i r="1">
      <x v="3"/>
    </i>
    <i r="1">
      <x v="4"/>
    </i>
    <i r="1">
      <x v="5"/>
    </i>
    <i r="1">
      <x v="6"/>
    </i>
    <i r="1">
      <x v="7"/>
    </i>
    <i>
      <x v="2"/>
    </i>
    <i r="1">
      <x v="8"/>
    </i>
    <i r="1">
      <x v="9"/>
    </i>
    <i r="1">
      <x v="10"/>
    </i>
    <i r="1">
      <x v="11"/>
    </i>
    <i r="1">
      <x/>
    </i>
    <i r="1">
      <x v="1"/>
    </i>
    <i r="1">
      <x v="2"/>
    </i>
    <i r="1">
      <x v="3"/>
    </i>
    <i r="1">
      <x v="4"/>
    </i>
    <i r="1">
      <x v="5"/>
    </i>
    <i r="1">
      <x v="6"/>
    </i>
    <i r="1">
      <x v="7"/>
    </i>
  </rowItems>
  <colItems count="1">
    <i/>
  </colItems>
  <dataFields count="1">
    <dataField name="Sum of Order Quantity" fld="2" baseField="0" baseItem="0"/>
  </dataFields>
  <chartFormats count="1">
    <chartFormat chart="2" format="18"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0" name="[Sales].[OrderDate]">
      <autoFilter ref="A1">
        <filterColumn colId="0">
          <customFilters and="1">
            <customFilter operator="greaterThanOrEqual" val="43252"/>
            <customFilter operator="lessThanOrEqual" val="43281"/>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CB6774-923D-4A31-9B6F-AD6E3D0E5681}" name="Profits" cacheId="94" applyNumberFormats="0" applyBorderFormats="0" applyFontFormats="0" applyPatternFormats="0" applyAlignmentFormats="0" applyWidthHeightFormats="1" dataCaption="Values" tag="d5cc13c3-c5e2-43eb-9faa-1775fb08a6eb" updatedVersion="7" minRefreshableVersion="5" useAutoFormatting="1" subtotalHiddenItems="1" rowGrandTotals="0" colGrandTotals="0" itemPrintTitles="1" createdVersion="5" indent="0" outline="1" outlineData="1" multipleFieldFilters="0" chartFormat="3">
  <location ref="B3:H9" firstHeaderRow="1" firstDataRow="3" firstDataCol="1"/>
  <pivotFields count="6">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3"/>
  </rowFields>
  <rowItems count="4">
    <i>
      <x/>
    </i>
    <i>
      <x v="1"/>
    </i>
    <i>
      <x v="2"/>
    </i>
    <i>
      <x v="3"/>
    </i>
  </rowItems>
  <colFields count="2">
    <field x="0"/>
    <field x="-2"/>
  </colFields>
  <colItems count="6">
    <i>
      <x/>
      <x/>
    </i>
    <i r="1" i="1">
      <x v="1"/>
    </i>
    <i>
      <x v="1"/>
      <x/>
    </i>
    <i r="1" i="1">
      <x v="1"/>
    </i>
    <i>
      <x v="2"/>
      <x/>
    </i>
    <i r="1" i="1">
      <x v="1"/>
    </i>
  </colItems>
  <dataFields count="2">
    <dataField name="Sum of Profits" fld="2" baseField="0" baseItem="0"/>
    <dataField name="Sum of Order Quantity" fld="4"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7" name="[Sales].[OrderDate]">
      <autoFilter ref="A1">
        <filterColumn colId="0">
          <customFilters and="1">
            <customFilter operator="greaterThanOrEqual" val="43252"/>
            <customFilter operator="lessThanOrEqual" val="43343"/>
          </customFilters>
        </filterColumn>
      </autoFilter>
      <extLst>
        <ext xmlns:x15="http://schemas.microsoft.com/office/spreadsheetml/2010/11/main" uri="{0605FD5F-26C8-4aeb-8148-2DB25E43C511}">
          <x15:pivotFilter useWholeDay="1"/>
        </ext>
      </extLst>
    </filter>
  </filters>
  <rowHierarchiesUsage count="1">
    <rowHierarchyUsage hierarchyUsage="48"/>
  </rowHierarchiesUsage>
  <colHierarchiesUsage count="2">
    <colHierarchyUsage hierarchyUsage="38"/>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State_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5EF68A-D2F7-4D9B-9CCB-472434B55C32}" name="SparklineT1" cacheId="112" applyNumberFormats="0" applyBorderFormats="0" applyFontFormats="0" applyPatternFormats="0" applyAlignmentFormats="0" applyWidthHeightFormats="1" dataCaption="Values" tag="c48daa06-c563-4223-a666-d5fb72ff30ac" updatedVersion="7" minRefreshableVersion="3" useAutoFormatting="1" subtotalHiddenItems="1" rowGrandTotals="0" colGrandTotals="0" itemPrintTitles="1" createdVersion="5" indent="0" outline="1" outlineData="1" multipleFieldFilters="0" chartFormat="2" rowHeaderCaption="Channels">
  <location ref="B3:N8" firstHeaderRow="1" firstDataRow="2" firstDataCol="1"/>
  <pivotFields count="4">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0"/>
  </colFields>
  <colItems count="12">
    <i>
      <x/>
    </i>
    <i>
      <x v="1"/>
    </i>
    <i>
      <x v="2"/>
    </i>
    <i>
      <x v="3"/>
    </i>
    <i>
      <x v="4"/>
    </i>
    <i>
      <x v="5"/>
    </i>
    <i>
      <x v="6"/>
    </i>
    <i>
      <x v="7"/>
    </i>
    <i>
      <x v="8"/>
    </i>
    <i>
      <x v="9"/>
    </i>
    <i>
      <x v="10"/>
    </i>
    <i>
      <x v="11"/>
    </i>
  </colItems>
  <dataFields count="1">
    <dataField name="Sum of Order Quantity" fld="1"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39AAC5-F439-421B-8B46-5D8F246774E6}" name="Sparklinet3" cacheId="118" applyNumberFormats="0" applyBorderFormats="0" applyFontFormats="0" applyPatternFormats="0" applyAlignmentFormats="0" applyWidthHeightFormats="1" dataCaption="Values" tag="f15ffdc1-0324-4460-aa7e-f2b25579678b" updatedVersion="7" minRefreshableVersion="3" useAutoFormatting="1" subtotalHiddenItems="1" rowGrandTotals="0" colGrandTotals="0" itemPrintTitles="1" createdVersion="5" indent="0" outline="1" outlineData="1" multipleFieldFilters="0" chartFormat="2" rowHeaderCaption="Channels">
  <location ref="B21:C2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Revenue" fld="1"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7EE6B8-09B9-4652-98E1-699E1344C9D4}" name="Sparklinet2" cacheId="115" applyNumberFormats="0" applyBorderFormats="0" applyFontFormats="0" applyPatternFormats="0" applyAlignmentFormats="0" applyWidthHeightFormats="1" dataCaption="Values" tag="3890349e-6810-4467-bffb-a7c6b4fa2c6c" updatedVersion="7" minRefreshableVersion="3" useAutoFormatting="1" subtotalHiddenItems="1" rowGrandTotals="0" colGrandTotals="0" itemPrintTitles="1" createdVersion="5" indent="0" outline="1" outlineData="1" multipleFieldFilters="0" chartFormat="2" rowHeaderCaption="Channels">
  <location ref="B12:N17" firstHeaderRow="1" firstDataRow="2" firstDataCol="1"/>
  <pivotFields count="4">
    <pivotField axis="axisCol"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x v="3"/>
    </i>
  </rowItems>
  <colFields count="1">
    <field x="0"/>
  </colFields>
  <colItems count="12">
    <i>
      <x/>
    </i>
    <i>
      <x v="1"/>
    </i>
    <i>
      <x v="2"/>
    </i>
    <i>
      <x v="3"/>
    </i>
    <i>
      <x v="4"/>
    </i>
    <i>
      <x v="5"/>
    </i>
    <i>
      <x v="6"/>
    </i>
    <i>
      <x v="7"/>
    </i>
    <i>
      <x v="8"/>
    </i>
    <i>
      <x v="9"/>
    </i>
    <i>
      <x v="10"/>
    </i>
    <i>
      <x v="11"/>
    </i>
  </colItems>
  <dataFields count="1">
    <dataField name="Average of Profit-%" fld="2" subtotal="average" baseField="1" baseItem="1" numFmtId="2"/>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9EDF5D-409F-4CFE-8308-A679A582FFB1}" name="Mapst" cacheId="85" applyNumberFormats="0" applyBorderFormats="0" applyFontFormats="0" applyPatternFormats="0" applyAlignmentFormats="0" applyWidthHeightFormats="1" dataCaption="Values" tag="cafe1c11-4ecc-44b4-bef6-9eadf176a7d1" updatedVersion="7" minRefreshableVersion="3" useAutoFormatting="1" subtotalHiddenItems="1" rowGrandTotals="0" colGrandTotals="0" itemPrintTitles="1" createdVersion="5" indent="0" outline="1" outlineData="1" multipleFieldFilters="0" chartFormat="2" rowHeaderCaption="Province">
  <location ref="B3:D48" firstHeaderRow="0" firstDataRow="1" firstDataCol="1"/>
  <pivotFields count="4">
    <pivotField dataField="1" subtotalTop="0" showAll="0" defaultSubtotal="0"/>
    <pivotField dataField="1" subtotalTop="0" showAll="0" defaultSubtotal="0"/>
    <pivotField axis="axisRow"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llDrilled="1" subtotalTop="0" showAll="0" dataSourceSort="1" defaultSubtotal="0" defaultAttributeDrillState="1"/>
  </pivotFields>
  <rowFields count="1">
    <field x="2"/>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rowItems>
  <colFields count="1">
    <field x="-2"/>
  </colFields>
  <colItems count="2">
    <i>
      <x/>
    </i>
    <i i="1">
      <x v="1"/>
    </i>
  </colItems>
  <dataFields count="2">
    <dataField name="Average of Profit-%" fld="0" subtotal="average" baseField="2" baseItem="0" numFmtId="164"/>
    <dataField name="Sum of Order Quantity" fld="1"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activeTabTopLevelEntity name="[State_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81FC54-EA68-4DE2-82F8-6F152D3323F8}" name="Channelsales%T" cacheId="82" applyNumberFormats="0" applyBorderFormats="0" applyFontFormats="0" applyPatternFormats="0" applyAlignmentFormats="0" applyWidthHeightFormats="1" dataCaption="Values" tag="d89fca6a-0f14-42c6-9309-35e780d9fd4b" updatedVersion="7" minRefreshableVersion="3" useAutoFormatting="1" subtotalHiddenItems="1" rowGrandTotals="0" colGrandTotals="0" itemPrintTitles="1" createdVersion="5" indent="0" outline="1" outlineData="1" multipleFieldFilters="0" chartFormat="19">
  <location ref="B3:C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Order Quantity" fld="1" showDataAs="percentOfTotal" baseField="0" baseItem="0" numFmtId="9"/>
  </dataFields>
  <chartFormats count="5">
    <chartFormat chart="3" format="23" series="1">
      <pivotArea type="data" outline="0" fieldPosition="0">
        <references count="1">
          <reference field="4294967294" count="1" selected="0">
            <x v="0"/>
          </reference>
        </references>
      </pivotArea>
    </chartFormat>
    <chartFormat chart="3" format="26">
      <pivotArea type="data" outline="0" fieldPosition="0">
        <references count="2">
          <reference field="4294967294" count="1" selected="0">
            <x v="0"/>
          </reference>
          <reference field="0" count="1" selected="0">
            <x v="0"/>
          </reference>
        </references>
      </pivotArea>
    </chartFormat>
    <chartFormat chart="3" format="27">
      <pivotArea type="data" outline="0" fieldPosition="0">
        <references count="2">
          <reference field="4294967294" count="1" selected="0">
            <x v="0"/>
          </reference>
          <reference field="0" count="1" selected="0">
            <x v="1"/>
          </reference>
        </references>
      </pivotArea>
    </chartFormat>
    <chartFormat chart="3" format="28">
      <pivotArea type="data" outline="0" fieldPosition="0">
        <references count="2">
          <reference field="4294967294" count="1" selected="0">
            <x v="0"/>
          </reference>
          <reference field="0" count="1" selected="0">
            <x v="2"/>
          </reference>
        </references>
      </pivotArea>
    </chartFormat>
    <chartFormat chart="3" format="29">
      <pivotArea type="data" outline="0" fieldPosition="0">
        <references count="2">
          <reference field="4294967294" count="1" selected="0">
            <x v="0"/>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179249-9D82-4DA7-A5DA-DFCDE09E598C}" name="DeliveryT2" cacheId="124" applyNumberFormats="0" applyBorderFormats="0" applyFontFormats="0" applyPatternFormats="0" applyAlignmentFormats="0" applyWidthHeightFormats="1" dataCaption="Values" tag="cccb02da-25ea-499b-bd00-41fd06398c3e" updatedVersion="7" minRefreshableVersion="3" useAutoFormatting="1" subtotalHiddenItems="1" rowGrandTotals="0" colGrandTotals="0" itemPrintTitles="1" createdVersion="5" indent="0" showEmptyRow="1" showEmptyCol="1" outline="1" outlineData="1" multipleFieldFilters="0" chartFormat="31">
  <location ref="B3:E10" firstHeaderRow="1" firstDataRow="2"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1"/>
  </colFields>
  <colItems count="3">
    <i>
      <x/>
    </i>
    <i>
      <x v="1"/>
    </i>
    <i>
      <x v="2"/>
    </i>
  </colItems>
  <dataFields count="1">
    <dataField name="Sum of Order Quantity" fld="2" baseField="0" baseItem="0"/>
  </dataFields>
  <chartFormats count="8">
    <chartFormat chart="18" format="12" series="1">
      <pivotArea type="data" outline="0" fieldPosition="0">
        <references count="2">
          <reference field="4294967294" count="1" selected="0">
            <x v="0"/>
          </reference>
          <reference field="1" count="1" selected="0">
            <x v="1"/>
          </reference>
        </references>
      </pivotArea>
    </chartFormat>
    <chartFormat chart="18" format="13" series="1">
      <pivotArea type="data" outline="0" fieldPosition="0">
        <references count="2">
          <reference field="4294967294" count="1" selected="0">
            <x v="0"/>
          </reference>
          <reference field="1" count="1" selected="0">
            <x v="0"/>
          </reference>
        </references>
      </pivotArea>
    </chartFormat>
    <chartFormat chart="18" format="14" series="1">
      <pivotArea type="data" outline="0" fieldPosition="0">
        <references count="2">
          <reference field="4294967294" count="1" selected="0">
            <x v="0"/>
          </reference>
          <reference field="1" count="1" selected="0">
            <x v="2"/>
          </reference>
        </references>
      </pivotArea>
    </chartFormat>
    <chartFormat chart="21" format="6" series="1">
      <pivotArea type="data" outline="0" fieldPosition="0">
        <references count="2">
          <reference field="4294967294" count="1" selected="0">
            <x v="0"/>
          </reference>
          <reference field="1" count="1" selected="0">
            <x v="0"/>
          </reference>
        </references>
      </pivotArea>
    </chartFormat>
    <chartFormat chart="21" format="7" series="1">
      <pivotArea type="data" outline="0" fieldPosition="0">
        <references count="2">
          <reference field="4294967294" count="1" selected="0">
            <x v="0"/>
          </reference>
          <reference field="1" count="1" selected="0">
            <x v="1"/>
          </reference>
        </references>
      </pivotArea>
    </chartFormat>
    <chartFormat chart="21" format="8" series="1">
      <pivotArea type="data" outline="0" fieldPosition="0">
        <references count="2">
          <reference field="4294967294" count="1" selected="0">
            <x v="0"/>
          </reference>
          <reference field="1" count="1" selected="0">
            <x v="2"/>
          </reference>
        </references>
      </pivotArea>
    </chartFormat>
    <chartFormat chart="21" format="9"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DaysTakenToDeliver"/>
    <pivotHierarchy dragToData="1"/>
    <pivotHierarchy dragToData="1" caption="Max of DeliveryDate"/>
    <pivotHierarchy dragToData="1" caption="Min of DeliveryDate"/>
    <pivotHierarchy dragToData="1" caption="Average of DaysTakenToDeliver"/>
    <pivotHierarchy dragToData="1"/>
    <pivotHierarchy dragToData="1"/>
    <pivotHierarchy dragToData="1" caption="Max of Unit Cost"/>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activeTabTopLevelEntity name="[Sales_Team]"/>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90D79A-492A-41DC-8C51-00D1E719BB71}" name="regionwiserevenuet" cacheId="100" applyNumberFormats="0" applyBorderFormats="0" applyFontFormats="0" applyPatternFormats="0" applyAlignmentFormats="0" applyWidthHeightFormats="1" dataCaption="Values" tag="c0591045-5939-4702-862d-f244f174e120" updatedVersion="7" minRefreshableVersion="3" useAutoFormatting="1" subtotalHiddenItems="1" rowGrandTotals="0" colGrandTotals="0" itemPrintTitles="1" createdVersion="5" indent="0" outline="1" outlineData="1" multipleFieldFilters="0" chartFormat="18">
  <location ref="B3:C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Profits" fld="1" showDataAs="percentOfTotal" baseField="0" baseItem="0" numFmtId="10"/>
  </dataFields>
  <chartFormats count="5">
    <chartFormat chart="3" format="30" series="1">
      <pivotArea type="data" outline="0" fieldPosition="0">
        <references count="1">
          <reference field="4294967294" count="1" selected="0">
            <x v="0"/>
          </reference>
        </references>
      </pivotArea>
    </chartFormat>
    <chartFormat chart="3" format="31">
      <pivotArea type="data" outline="0" fieldPosition="0">
        <references count="2">
          <reference field="4294967294" count="1" selected="0">
            <x v="0"/>
          </reference>
          <reference field="0" count="1" selected="0">
            <x v="0"/>
          </reference>
        </references>
      </pivotArea>
    </chartFormat>
    <chartFormat chart="3" format="32">
      <pivotArea type="data" outline="0" fieldPosition="0">
        <references count="2">
          <reference field="4294967294" count="1" selected="0">
            <x v="0"/>
          </reference>
          <reference field="0" count="1" selected="0">
            <x v="1"/>
          </reference>
        </references>
      </pivotArea>
    </chartFormat>
    <chartFormat chart="3" format="33">
      <pivotArea type="data" outline="0" fieldPosition="0">
        <references count="2">
          <reference field="4294967294" count="1" selected="0">
            <x v="0"/>
          </reference>
          <reference field="0" count="1" selected="0">
            <x v="2"/>
          </reference>
        </references>
      </pivotArea>
    </chartFormat>
    <chartFormat chart="3" format="34">
      <pivotArea type="data" outline="0" fieldPosition="0">
        <references count="2">
          <reference field="4294967294" count="1" selected="0">
            <x v="0"/>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15DE1C-C68A-4C5D-8835-CDF6AAE5016F}" name="SalesteamTa" cacheId="109" applyNumberFormats="0" applyBorderFormats="0" applyFontFormats="0" applyPatternFormats="0" applyAlignmentFormats="0" applyWidthHeightFormats="1" dataCaption="Values" missingCaption="-" tag="d096c1d9-64fd-4a8c-a432-c615e6ad2abc" updatedVersion="7" minRefreshableVersion="3" showDrill="0" useAutoFormatting="1" subtotalHiddenItems="1" rowGrandTotals="0" colGrandTotals="0" itemPrintTitles="1" createdVersion="5" indent="0" showEmptyRow="1" showEmptyCol="1" outline="1" outlineData="1" multipleFieldFilters="0" chartFormat="20" rowHeaderCaption="SalesTeam">
  <location ref="B3:C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6"/>
    </i>
    <i>
      <x v="1"/>
    </i>
    <i>
      <x/>
    </i>
    <i>
      <x v="5"/>
    </i>
    <i>
      <x v="7"/>
    </i>
    <i>
      <x v="3"/>
    </i>
    <i>
      <x v="2"/>
    </i>
    <i>
      <x v="4"/>
    </i>
    <i>
      <x v="9"/>
    </i>
    <i>
      <x v="8"/>
    </i>
  </rowItems>
  <colItems count="1">
    <i/>
  </colItems>
  <dataFields count="1">
    <dataField name="Sum of Order Quantity" fld="1" baseField="0"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1">
      <autoFilter ref="A1">
        <filterColumn colId="0">
          <top1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07C54-5F13-47D2-BD92-587ED1122C11}" name="PivotTable2" cacheId="130" applyNumberFormats="0" applyBorderFormats="0" applyFontFormats="0" applyPatternFormats="0" applyAlignmentFormats="0" applyWidthHeightFormats="1" dataCaption="Values" tag="b361c449-e067-42f0-b6ea-926f3fcf358a" updatedVersion="7" minRefreshableVersion="3" showDrill="0" useAutoFormatting="1" subtotalHiddenItems="1" rowGrandTotals="0" colGrandTotals="0" itemPrintTitles="1" createdVersion="5" indent="0" outline="1" outlineData="1" multipleFieldFilters="0" chartFormat="6" rowHeaderCaption="SalesTeam">
  <location ref="B32:N39" firstHeaderRow="1" firstDataRow="2"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1"/>
  </colFields>
  <colItems count="12">
    <i>
      <x/>
    </i>
    <i>
      <x v="1"/>
    </i>
    <i>
      <x v="2"/>
    </i>
    <i>
      <x v="3"/>
    </i>
    <i>
      <x v="4"/>
    </i>
    <i>
      <x v="5"/>
    </i>
    <i>
      <x v="6"/>
    </i>
    <i>
      <x v="7"/>
    </i>
    <i>
      <x v="8"/>
    </i>
    <i>
      <x v="9"/>
    </i>
    <i>
      <x v="10"/>
    </i>
    <i>
      <x v="11"/>
    </i>
  </colItems>
  <dataFields count="1">
    <dataField name="Sum of Revenue" fld="2" baseField="0" baseItem="0"/>
  </dataFields>
  <formats count="1">
    <format dxfId="70">
      <pivotArea outline="0" collapsedLevelsAreSubtotals="1" fieldPosition="0"/>
    </format>
  </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DaysTakenToDeliver"/>
    <pivotHierarchy dragToData="1" caption="Min of DaysTakenToDeliver"/>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691AE1-C325-4255-A5F1-57FC3A24AA5A}" name="PivotTable1" cacheId="127" applyNumberFormats="0" applyBorderFormats="0" applyFontFormats="0" applyPatternFormats="0" applyAlignmentFormats="0" applyWidthHeightFormats="1" dataCaption="Values" tag="4ac51049-cae5-4f35-b7b9-3cbaa14b6002" updatedVersion="7" minRefreshableVersion="3" showDrill="0" useAutoFormatting="1" subtotalHiddenItems="1" rowGrandTotals="0" colGrandTotals="0" itemPrintTitles="1" createdVersion="5" indent="0" outline="1" outlineData="1" multipleFieldFilters="0" chartFormat="6" rowHeaderCaption="SalesTeam">
  <location ref="B21:N28" firstHeaderRow="1" firstDataRow="2"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1"/>
  </colFields>
  <colItems count="12">
    <i>
      <x/>
    </i>
    <i>
      <x v="1"/>
    </i>
    <i>
      <x v="2"/>
    </i>
    <i>
      <x v="3"/>
    </i>
    <i>
      <x v="4"/>
    </i>
    <i>
      <x v="5"/>
    </i>
    <i>
      <x v="6"/>
    </i>
    <i>
      <x v="7"/>
    </i>
    <i>
      <x v="8"/>
    </i>
    <i>
      <x v="9"/>
    </i>
    <i>
      <x v="10"/>
    </i>
    <i>
      <x v="11"/>
    </i>
  </colItems>
  <dataFields count="1">
    <dataField name="Sum of Budget" fld="2" baseField="0" baseItem="0"/>
  </dataFields>
  <formats count="1">
    <format dxfId="71">
      <pivotArea outline="0" collapsedLevelsAreSubtotals="1" fieldPosition="0"/>
    </format>
  </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DaysTakenToDeliver"/>
    <pivotHierarchy dragToData="1" caption="Min of DaysTakenToDeliver"/>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F991442-9C5A-435B-8017-4B3EC275A116}" name="SalesteamTa" cacheId="133" applyNumberFormats="0" applyBorderFormats="0" applyFontFormats="0" applyPatternFormats="0" applyAlignmentFormats="0" applyWidthHeightFormats="1" dataCaption="Values" tag="49143898-ce1f-4bb8-b515-24923ceb2258" updatedVersion="7" minRefreshableVersion="3" showDrill="0" useAutoFormatting="1" subtotalHiddenItems="1" rowGrandTotals="0" colGrandTotals="0" itemPrintTitles="1" createdVersion="5" indent="0" outline="1" outlineData="1" multipleFieldFilters="0" chartFormat="6" rowHeaderCaption="SalesTeam">
  <location ref="B3:N10" firstHeaderRow="1" firstDataRow="2"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1"/>
  </colFields>
  <colItems count="12">
    <i>
      <x/>
    </i>
    <i>
      <x v="1"/>
    </i>
    <i>
      <x v="2"/>
    </i>
    <i>
      <x v="3"/>
    </i>
    <i>
      <x v="4"/>
    </i>
    <i>
      <x v="5"/>
    </i>
    <i>
      <x v="6"/>
    </i>
    <i>
      <x v="7"/>
    </i>
    <i>
      <x v="8"/>
    </i>
    <i>
      <x v="9"/>
    </i>
    <i>
      <x v="10"/>
    </i>
    <i>
      <x v="11"/>
    </i>
  </colItems>
  <dataFields count="1">
    <dataField name="Sum of Profits" fld="2" baseField="0" baseItem="0" numFmtId="44"/>
  </dataFields>
  <formats count="1">
    <format dxfId="72">
      <pivotArea outline="0" collapsedLevelsAreSubtotals="1" fieldPosition="0"/>
    </format>
  </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DaysTakenToDeliver"/>
    <pivotHierarchy dragToData="1" caption="Min of DaysTakenToDeliver"/>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FF599D8-7D6D-4170-8B82-37EEA9FCCCA6}" name="ProductsSolT" cacheId="91" applyNumberFormats="0" applyBorderFormats="0" applyFontFormats="0" applyPatternFormats="0" applyAlignmentFormats="0" applyWidthHeightFormats="1" dataCaption="Values" tag="4ed696c2-24d2-4553-85c0-38cf87409a9f" updatedVersion="7" minRefreshableVersion="5" showDrill="0" useAutoFormatting="1" subtotalHiddenItems="1" rowGrandTotals="0" colGrandTotals="0" itemPrintTitles="1" createdVersion="5" indent="0" outline="1" outlineData="1" multipleFieldFilters="0" chartFormat="23" rowHeaderCaption="SalesTeam">
  <location ref="B3:E9" firstHeaderRow="0" firstDataRow="1" firstDataCol="1"/>
  <pivotFields count="7">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3"/>
  </rowFields>
  <rowItems count="6">
    <i>
      <x/>
    </i>
    <i>
      <x v="1"/>
    </i>
    <i>
      <x v="2"/>
    </i>
    <i>
      <x v="3"/>
    </i>
    <i>
      <x v="4"/>
    </i>
    <i>
      <x v="5"/>
    </i>
  </rowItems>
  <colFields count="1">
    <field x="-2"/>
  </colFields>
  <colItems count="3">
    <i>
      <x/>
    </i>
    <i i="1">
      <x v="1"/>
    </i>
    <i i="2">
      <x v="2"/>
    </i>
  </colItems>
  <dataFields count="3">
    <dataField name="Sum of Budget" fld="4" baseField="0" baseItem="0" numFmtId="166"/>
    <dataField name="Sum of Revenue" fld="2" baseField="0" baseItem="0" numFmtId="44"/>
    <dataField name="Sum of Profits" fld="1" baseField="0" baseItem="0" numFmtId="44"/>
  </dataFields>
  <formats count="2">
    <format dxfId="69">
      <pivotArea outline="0" collapsedLevelsAreSubtotals="1" fieldPosition="0">
        <references count="1">
          <reference field="4294967294" count="2" selected="0">
            <x v="1"/>
            <x v="2"/>
          </reference>
        </references>
      </pivotArea>
    </format>
    <format dxfId="68">
      <pivotArea outline="0" fieldPosition="0">
        <references count="1">
          <reference field="4294967294" count="1">
            <x v="0"/>
          </reference>
        </references>
      </pivotArea>
    </format>
  </formats>
  <chartFormats count="3">
    <chartFormat chart="5" format="62" series="1">
      <pivotArea type="data" outline="0" fieldPosition="0">
        <references count="1">
          <reference field="4294967294" count="1" selected="0">
            <x v="0"/>
          </reference>
        </references>
      </pivotArea>
    </chartFormat>
    <chartFormat chart="5" format="63" series="1">
      <pivotArea type="data" outline="0" fieldPosition="0">
        <references count="1">
          <reference field="4294967294" count="1" selected="0">
            <x v="1"/>
          </reference>
        </references>
      </pivotArea>
    </chartFormat>
    <chartFormat chart="5" format="64" series="1">
      <pivotArea type="data" outline="0" fieldPosition="0">
        <references count="1">
          <reference field="4294967294" count="1" selected="0">
            <x v="2"/>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5" type="dateBetween" evalOrder="-1" id="8" name="[Sales].[OrderDate]">
      <autoFilter ref="A1">
        <filterColumn colId="0">
          <customFilters and="1">
            <customFilter operator="greaterThanOrEqual" val="44013"/>
            <customFilter operator="lessThanOrEqual" val="44043"/>
          </customFilters>
        </filterColumn>
      </autoFilter>
      <extLst>
        <ext xmlns:x15="http://schemas.microsoft.com/office/spreadsheetml/2010/11/main" uri="{0605FD5F-26C8-4aeb-8148-2DB25E43C511}">
          <x15:pivotFilter useWholeDay="1"/>
        </ext>
      </extLst>
    </filter>
    <filter fld="0" type="count" id="1" iMeasureHier="61">
      <autoFilter ref="A1">
        <filterColumn colId="0">
          <top10 val="5" filterVal="5"/>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activeTabTopLevelEntity name="[State_Regions]"/>
        <x15:activeTabTopLevelEntity name="[Sales_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021C3E9-5F50-4DB3-94A4-15E9549693DD}" name="CustomerT" cacheId="79" applyNumberFormats="0" applyBorderFormats="0" applyFontFormats="0" applyPatternFormats="0" applyAlignmentFormats="0" applyWidthHeightFormats="1" dataCaption="Values" tag="b274b4a3-4613-460c-9e97-4e782b94e45f" updatedVersion="7" minRefreshableVersion="3" showDrill="0" useAutoFormatting="1" subtotalHiddenItems="1" rowGrandTotals="0" colGrandTotals="0" itemPrintTitles="1" createdVersion="5" indent="0" outline="1" outlineData="1" multipleFieldFilters="0" chartFormat="22" rowHeaderCaption="Customer">
  <location ref="B3:C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4"/>
    </i>
    <i>
      <x v="8"/>
    </i>
    <i>
      <x v="7"/>
    </i>
    <i>
      <x/>
    </i>
    <i>
      <x v="9"/>
    </i>
    <i>
      <x v="2"/>
    </i>
    <i>
      <x v="6"/>
    </i>
    <i>
      <x v="1"/>
    </i>
    <i>
      <x v="3"/>
    </i>
    <i>
      <x v="5"/>
    </i>
  </rowItems>
  <colItems count="1">
    <i/>
  </colItems>
  <dataFields count="1">
    <dataField name="Sum of Order Quantity" fld="0" baseField="0" baseItem="0"/>
  </dataFields>
  <chartFormats count="3">
    <chartFormat chart="4" format="0" series="1">
      <pivotArea type="data" outline="0" fieldPosition="0">
        <references count="1">
          <reference field="4294967294" count="1" selected="0">
            <x v="0"/>
          </reference>
        </references>
      </pivotArea>
    </chartFormat>
    <chartFormat chart="5" format="50" series="1">
      <pivotArea type="data" outline="0" fieldPosition="0">
        <references count="1">
          <reference field="4294967294" count="1" selected="0">
            <x v="0"/>
          </reference>
        </references>
      </pivotArea>
    </chartFormat>
    <chartFormat chart="6" format="51"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61">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activeTabTopLevelEntity name="[State_Regions]"/>
        <x15:activeTabTopLevelEntity name="[Sales_Team]"/>
        <x15:activeTabTopLevelEntity name="[Custom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ECC0A51-91EE-4D1B-B8AA-5064EA22F9C3}" name="RegionT" cacheId="97" applyNumberFormats="0" applyBorderFormats="0" applyFontFormats="0" applyPatternFormats="0" applyAlignmentFormats="0" applyWidthHeightFormats="1" dataCaption="Values" tag="eb130172-d2b7-4005-a2f7-91a8e318b059" updatedVersion="7" minRefreshableVersion="3" useAutoFormatting="1" subtotalHiddenItems="1" rowGrandTotals="0" itemPrintTitles="1" createdVersion="5" indent="0" outline="1" outlineData="1" multipleFieldFilters="0" chartFormat="24">
  <location ref="B3:G8" firstHeaderRow="1" firstDataRow="2" firstDataCol="1"/>
  <pivotFields count="4">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4">
    <i>
      <x/>
    </i>
    <i>
      <x v="1"/>
    </i>
    <i>
      <x v="3"/>
    </i>
    <i>
      <x v="2"/>
    </i>
  </rowItems>
  <colFields count="1">
    <field x="0"/>
  </colFields>
  <colItems count="5">
    <i>
      <x/>
    </i>
    <i>
      <x v="1"/>
    </i>
    <i>
      <x v="2"/>
    </i>
    <i>
      <x v="3"/>
    </i>
    <i t="grand">
      <x/>
    </i>
  </colItems>
  <dataFields count="1">
    <dataField name="Sum of Profits" fld="1" baseField="0" baseItem="0"/>
  </dataFields>
  <chartFormats count="5">
    <chartFormat chart="3" format="66" series="1">
      <pivotArea type="data" outline="0" fieldPosition="0">
        <references count="1">
          <reference field="4294967294" count="1" selected="0">
            <x v="0"/>
          </reference>
        </references>
      </pivotArea>
    </chartFormat>
    <chartFormat chart="3" format="140" series="1">
      <pivotArea type="data" outline="0" fieldPosition="0">
        <references count="2">
          <reference field="4294967294" count="1" selected="0">
            <x v="0"/>
          </reference>
          <reference field="0" count="1" selected="0">
            <x v="0"/>
          </reference>
        </references>
      </pivotArea>
    </chartFormat>
    <chartFormat chart="3" format="141" series="1">
      <pivotArea type="data" outline="0" fieldPosition="0">
        <references count="2">
          <reference field="4294967294" count="1" selected="0">
            <x v="0"/>
          </reference>
          <reference field="0" count="1" selected="0">
            <x v="1"/>
          </reference>
        </references>
      </pivotArea>
    </chartFormat>
    <chartFormat chart="3" format="142" series="1">
      <pivotArea type="data" outline="0" fieldPosition="0">
        <references count="2">
          <reference field="4294967294" count="1" selected="0">
            <x v="0"/>
          </reference>
          <reference field="0" count="1" selected="0">
            <x v="2"/>
          </reference>
        </references>
      </pivotArea>
    </chartFormat>
    <chartFormat chart="3" format="143" series="1">
      <pivotArea type="data" outline="0" fieldPosition="0">
        <references count="2">
          <reference field="4294967294" count="1" selected="0">
            <x v="0"/>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5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F638C1-F9D0-4FA1-A0AD-EF5ADFCE6F59}" name="ChannelT" cacheId="106" applyNumberFormats="0" applyBorderFormats="0" applyFontFormats="0" applyPatternFormats="0" applyAlignmentFormats="0" applyWidthHeightFormats="1" dataCaption="Values" tag="eb83081f-85f2-43db-bc26-4b0657fa4953" updatedVersion="7" minRefreshableVersion="3" useAutoFormatting="1" subtotalHiddenItems="1" rowGrandTotals="0" colGrandTotals="0" itemPrintTitles="1" createdVersion="5" indent="0" outline="1" outlineData="1" multipleFieldFilters="0" chartFormat="5">
  <location ref="B3:C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Revenue" fld="1"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6D46E01-965F-450A-B2B9-5335D4275997}" name="WareT" cacheId="121" applyNumberFormats="0" applyBorderFormats="0" applyFontFormats="0" applyPatternFormats="0" applyAlignmentFormats="0" applyWidthHeightFormats="1" dataCaption="Values" tag="82ced98f-cafe-47ba-adef-5d0e7eca9d72" updatedVersion="7" minRefreshableVersion="3" useAutoFormatting="1" subtotalHiddenItems="1" rowGrandTotals="0" colGrandTotals="0" itemPrintTitles="1" createdVersion="5" indent="0" outline="1" outlineData="1" multipleFieldFilters="0" chartFormat="16">
  <location ref="B3:D17"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3"/>
    <field x="2"/>
  </rowFields>
  <rowItems count="14">
    <i>
      <x/>
    </i>
    <i r="1">
      <x/>
    </i>
    <i r="1">
      <x v="1"/>
    </i>
    <i r="1">
      <x v="2"/>
    </i>
    <i>
      <x v="1"/>
    </i>
    <i r="1">
      <x v="3"/>
    </i>
    <i r="1">
      <x/>
    </i>
    <i r="1">
      <x v="1"/>
    </i>
    <i r="1">
      <x v="2"/>
    </i>
    <i>
      <x v="2"/>
    </i>
    <i r="1">
      <x v="3"/>
    </i>
    <i r="1">
      <x/>
    </i>
    <i r="1">
      <x v="1"/>
    </i>
    <i r="1">
      <x v="2"/>
    </i>
  </rowItems>
  <colFields count="1">
    <field x="-2"/>
  </colFields>
  <colItems count="2">
    <i>
      <x/>
    </i>
    <i i="1">
      <x v="1"/>
    </i>
  </colItems>
  <dataFields count="2">
    <dataField name="Revenue" fld="0" baseField="0" baseItem="0"/>
    <dataField name="Budget" fld="1" baseField="3" baseItem="0"/>
  </dataFields>
  <chartFormats count="4">
    <chartFormat chart="5" format="32" series="1">
      <pivotArea type="data" outline="0" fieldPosition="0">
        <references count="1">
          <reference field="4294967294" count="1" selected="0">
            <x v="0"/>
          </reference>
        </references>
      </pivotArea>
    </chartFormat>
    <chartFormat chart="5" format="33" series="1">
      <pivotArea type="data" outline="0" fieldPosition="0">
        <references count="1">
          <reference field="4294967294" count="1" selected="0">
            <x v="1"/>
          </reference>
        </references>
      </pivotArea>
    </chartFormat>
    <chartFormat chart="6" format="34" series="1">
      <pivotArea type="data" outline="0" fieldPosition="0">
        <references count="1">
          <reference field="4294967294" count="1" selected="0">
            <x v="0"/>
          </reference>
        </references>
      </pivotArea>
    </chartFormat>
    <chartFormat chart="6" format="35" series="1">
      <pivotArea type="data" outline="0" fieldPosition="0">
        <references count="1">
          <reference field="4294967294"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caption="Budget"/>
    <pivotHierarchy dragToData="1"/>
    <pivotHierarchy dragToData="1"/>
    <pivotHierarchy dragToData="1" caption="Revenue"/>
    <pivotHierarchy dragToData="1"/>
    <pivotHierarchy dragToData="1"/>
    <pivotHierarchy dragToData="1" caption="Budg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1240261-72B4-4E78-8568-8182D3875F4D}" name="ProductrevT" cacheId="88" applyNumberFormats="0" applyBorderFormats="0" applyFontFormats="0" applyPatternFormats="0" applyAlignmentFormats="0" applyWidthHeightFormats="1" dataCaption="Values" tag="5f72eda3-8284-42ba-91ad-22116d6ad4ee" updatedVersion="7" minRefreshableVersion="3" useAutoFormatting="1" subtotalHiddenItems="1" rowGrandTotals="0" colGrandTotals="0" itemPrintTitles="1" createdVersion="5" indent="0" outline="1" outlineData="1" multipleFieldFilters="0" chartFormat="26">
  <location ref="B3:C21"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measureFilter="1" defaultSubtotal="0" defaultAttributeDrillState="1">
      <items count="15">
        <item x="2"/>
        <item x="5"/>
        <item x="13"/>
        <item x="0"/>
        <item x="1"/>
        <item x="3"/>
        <item x="4"/>
        <item x="6"/>
        <item x="7"/>
        <item x="8"/>
        <item x="9"/>
        <item x="10"/>
        <item x="11"/>
        <item x="12"/>
        <item x="14"/>
      </items>
    </pivotField>
    <pivotField dataField="1" subtotalTop="0" showAll="0" defaultSubtotal="0"/>
    <pivotField allDrilled="1" subtotalTop="0" showAll="0" dataSourceSort="1" defaultSubtotal="0" defaultAttributeDrillState="1"/>
  </pivotFields>
  <rowFields count="2">
    <field x="0"/>
    <field x="1"/>
  </rowFields>
  <rowItems count="18">
    <i>
      <x/>
    </i>
    <i r="1">
      <x/>
    </i>
    <i r="1">
      <x v="3"/>
    </i>
    <i r="1">
      <x v="4"/>
    </i>
    <i r="1">
      <x v="5"/>
    </i>
    <i r="1">
      <x v="6"/>
    </i>
    <i>
      <x v="1"/>
    </i>
    <i r="1">
      <x v="1"/>
    </i>
    <i r="1">
      <x v="7"/>
    </i>
    <i r="1">
      <x v="8"/>
    </i>
    <i r="1">
      <x v="9"/>
    </i>
    <i r="1">
      <x v="10"/>
    </i>
    <i>
      <x v="2"/>
    </i>
    <i r="1">
      <x v="2"/>
    </i>
    <i r="1">
      <x v="11"/>
    </i>
    <i r="1">
      <x v="12"/>
    </i>
    <i r="1">
      <x v="13"/>
    </i>
    <i r="1">
      <x v="14"/>
    </i>
  </rowItems>
  <colItems count="1">
    <i/>
  </colItems>
  <dataFields count="1">
    <dataField name="Sum of Order Quantity" fld="2" baseField="0" baseItem="0"/>
  </dataFields>
  <chartFormats count="1">
    <chartFormat chart="6" format="90"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63">
      <autoFilter ref="A1">
        <filterColumn colId="0">
          <top10 val="5" filterVal="5"/>
        </filterColumn>
      </autoFilter>
    </filter>
  </filters>
  <rowHierarchiesUsage count="2">
    <rowHierarchyUsage hierarchyUsage="38"/>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ate_Regions]"/>
        <x15:activeTabTopLevelEntity name="[Product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Month" xr10:uid="{7035B425-9582-4015-89C6-7EA8B9C60353}" sourceName="[Sales].[OrderDate (Month)]">
  <pivotTables>
    <pivotTable tabId="22" name="SalesbyMonth"/>
    <pivotTable tabId="34" name="Channelsales%T"/>
    <pivotTable tabId="23" name="Mapst"/>
    <pivotTable tabId="29" name="ProductrevT"/>
    <pivotTable tabId="27" name="ChannelT"/>
    <pivotTable tabId="24" name="SalesteamTa"/>
    <pivotTable tabId="32" name="SparklineT1"/>
    <pivotTable tabId="32" name="Sparklinet2"/>
    <pivotTable tabId="32" name="Sparklinet3"/>
    <pivotTable tabId="28" name="WareT"/>
    <pivotTable tabId="25" name="CustomerT"/>
    <pivotTable tabId="35" name="ProductsSolT"/>
    <pivotTable tabId="26" name="RegionT"/>
    <pivotTable tabId="33" name="regionwiserevenuet"/>
    <pivotTable tabId="36" name="Profits"/>
    <pivotTable tabId="38" name="SalesteamTa"/>
    <pivotTable tabId="38" name="PivotTable1"/>
    <pivotTable tabId="38" name="PivotTable2"/>
    <pivotTable tabId="40" name="DeliveryT2"/>
  </pivotTables>
  <data>
    <olap pivotCacheId="877507739">
      <levels count="2">
        <level uniqueName="[Sales].[OrderDate (Month)].[(All)]" sourceCaption="(All)" count="0"/>
        <level uniqueName="[Sales].[OrderDate (Month)].[OrderDate (Month)]" sourceCaption="OrderDate (Month)" count="12">
          <ranges>
            <range startItem="0">
              <i n="[Sales].[OrderDate (Month)].&amp;[Jan]" c="Jan"/>
              <i n="[Sales].[OrderDate (Month)].&amp;[Feb]" c="Feb"/>
              <i n="[Sales].[OrderDate (Month)].&amp;[Mar]" c="Mar"/>
              <i n="[Sales].[OrderDate (Month)].&amp;[Apr]" c="Apr"/>
              <i n="[Sales].[OrderDate (Month)].&amp;[May]" c="May"/>
              <i n="[Sales].[OrderDate (Month)].&amp;[Jun]" c="Jun"/>
              <i n="[Sales].[OrderDate (Month)].&amp;[Jul]" c="Jul"/>
              <i n="[Sales].[OrderDate (Month)].&amp;[Aug]" c="Aug"/>
              <i n="[Sales].[OrderDate (Month)].&amp;[Sep]" c="Sep"/>
              <i n="[Sales].[OrderDate (Month)].&amp;[Oct]" c="Oct"/>
              <i n="[Sales].[OrderDate (Month)].&amp;[Nov]" c="Nov"/>
              <i n="[Sales].[OrderDate (Month)].&amp;[Dec]" c="Dec"/>
            </range>
          </ranges>
        </level>
      </levels>
      <selections count="1">
        <selection n="[Sales].[Order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4D861C9-D503-42AE-A5B3-0FF25D5132D1}" sourceName="[State_Regions].[Region]">
  <pivotTables>
    <pivotTable tabId="25" name="CustomerT"/>
    <pivotTable tabId="34" name="Channelsales%T"/>
    <pivotTable tabId="23" name="Mapst"/>
    <pivotTable tabId="29" name="ProductrevT"/>
    <pivotTable tabId="35" name="ProductsSolT"/>
    <pivotTable tabId="36" name="Profits"/>
    <pivotTable tabId="26" name="RegionT"/>
    <pivotTable tabId="33" name="regionwiserevenuet"/>
    <pivotTable tabId="22" name="SalesbyMonth"/>
    <pivotTable tabId="27" name="ChannelT"/>
    <pivotTable tabId="24" name="SalesteamTa"/>
    <pivotTable tabId="32" name="SparklineT1"/>
    <pivotTable tabId="32" name="Sparklinet2"/>
    <pivotTable tabId="32" name="Sparklinet3"/>
    <pivotTable tabId="28" name="WareT"/>
    <pivotTable tabId="38" name="SalesteamTa"/>
    <pivotTable tabId="38" name="PivotTable1"/>
    <pivotTable tabId="38" name="PivotTable2"/>
    <pivotTable tabId="40" name="DeliveryT2"/>
  </pivotTables>
  <data>
    <olap pivotCacheId="877507739">
      <levels count="2">
        <level uniqueName="[State_Regions].[Region].[(All)]" sourceCaption="(All)" count="0"/>
        <level uniqueName="[State_Regions].[Region].[Region]" sourceCaption="Region" count="4">
          <ranges>
            <range startItem="0">
              <i n="[State_Regions].[Region].&amp;[Midwest]" c="Midwest"/>
              <i n="[State_Regions].[Region].&amp;[Northeast]" c="Northeast"/>
              <i n="[State_Regions].[Region].&amp;[South]" c="South"/>
              <i n="[State_Regions].[Region].&amp;[West]" c="West"/>
            </range>
          </ranges>
        </level>
      </levels>
      <selections count="1">
        <selection n="[State_Region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903CC94-4AF0-4D14-8034-6E1532054B5B}" sourceName="[Sales].[Sales Channel]">
  <pivotTables>
    <pivotTable tabId="25" name="CustomerT"/>
    <pivotTable tabId="34" name="Channelsales%T"/>
    <pivotTable tabId="23" name="Mapst"/>
    <pivotTable tabId="29" name="ProductrevT"/>
    <pivotTable tabId="35" name="ProductsSolT"/>
    <pivotTable tabId="36" name="Profits"/>
    <pivotTable tabId="26" name="RegionT"/>
    <pivotTable tabId="33" name="regionwiserevenuet"/>
    <pivotTable tabId="22" name="SalesbyMonth"/>
    <pivotTable tabId="27" name="ChannelT"/>
    <pivotTable tabId="24" name="SalesteamTa"/>
    <pivotTable tabId="32" name="SparklineT1"/>
    <pivotTable tabId="32" name="Sparklinet2"/>
    <pivotTable tabId="32" name="Sparklinet3"/>
    <pivotTable tabId="28" name="WareT"/>
    <pivotTable tabId="38" name="SalesteamTa"/>
    <pivotTable tabId="38" name="PivotTable1"/>
    <pivotTable tabId="38" name="PivotTable2"/>
    <pivotTable tabId="40" name="DeliveryT2"/>
  </pivotTables>
  <data>
    <olap pivotCacheId="877507739">
      <levels count="2">
        <level uniqueName="[Sales].[Sales Channel].[(All)]" sourceCaption="(All)" count="0"/>
        <level uniqueName="[Sales].[Sales Channel].[Sales Channel]" sourceCaption="Sales Channel" count="4">
          <ranges>
            <range startItem="0">
              <i n="[Sales].[Sales Channel].&amp;[Distributor]" c="Distributor"/>
              <i n="[Sales].[Sales Channel].&amp;[In-Store]" c="In-Store"/>
              <i n="[Sales].[Sales Channel].&amp;[Online]" c="Online"/>
              <i n="[Sales].[Sales Channel].&amp;[Wholesale]" c="Wholesale"/>
            </range>
          </ranges>
        </level>
      </levels>
      <selections count="1">
        <selection n="[Sales].[Sales Channel].[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6D84F30-F6F4-4A2B-86AA-A398CCDFFFC9}" sourceName="[State_Regions].[State]">
  <pivotTables>
    <pivotTable tabId="25" name="CustomerT"/>
    <pivotTable tabId="34" name="Channelsales%T"/>
    <pivotTable tabId="23" name="Mapst"/>
    <pivotTable tabId="29" name="ProductrevT"/>
    <pivotTable tabId="35" name="ProductsSolT"/>
    <pivotTable tabId="36" name="Profits"/>
    <pivotTable tabId="26" name="RegionT"/>
    <pivotTable tabId="33" name="regionwiserevenuet"/>
    <pivotTable tabId="22" name="SalesbyMonth"/>
    <pivotTable tabId="27" name="ChannelT"/>
    <pivotTable tabId="24" name="SalesteamTa"/>
    <pivotTable tabId="32" name="SparklineT1"/>
    <pivotTable tabId="32" name="Sparklinet2"/>
    <pivotTable tabId="32" name="Sparklinet3"/>
    <pivotTable tabId="28" name="WareT"/>
    <pivotTable tabId="40" name="DeliveryT2"/>
    <pivotTable tabId="38" name="PivotTable1"/>
    <pivotTable tabId="38" name="PivotTable2"/>
    <pivotTable tabId="38" name="SalesteamTa"/>
  </pivotTables>
  <data>
    <olap pivotCacheId="877507739">
      <levels count="2">
        <level uniqueName="[State_Regions].[State].[(All)]" sourceCaption="(All)" count="0"/>
        <level uniqueName="[State_Regions].[State].[State]" sourceCaption="State" count="48">
          <ranges>
            <range startItem="0">
              <i n="[State_Regions].[State].&amp;[Alabama]" c="Alabama"/>
              <i n="[State_Regions].[State].&amp;[Arizona]" c="Arizona"/>
              <i n="[State_Regions].[State].&amp;[Arkansas]" c="Arkansas"/>
              <i n="[State_Regions].[State].&amp;[California]" c="California"/>
              <i n="[State_Regions].[State].&amp;[Colorado]" c="Colorado"/>
              <i n="[State_Regions].[State].&amp;[Connecticut]" c="Connecticut"/>
              <i n="[State_Regions].[State].&amp;[District of Columbia]" c="District of Columbia"/>
              <i n="[State_Regions].[State].&amp;[Florida]" c="Florida"/>
              <i n="[State_Regions].[State].&amp;[Georgia]" c="Georgia"/>
              <i n="[State_Regions].[State].&amp;[Hawaii]" c="Hawaii"/>
              <i n="[State_Regions].[State].&amp;[Idaho]" c="Idaho"/>
              <i n="[State_Regions].[State].&amp;[Illinois]" c="Illinois"/>
              <i n="[State_Regions].[State].&amp;[Indiana]" c="Indiana"/>
              <i n="[State_Regions].[State].&amp;[Iowa]" c="Iowa"/>
              <i n="[State_Regions].[State].&amp;[Kansas]" c="Kansas"/>
              <i n="[State_Regions].[State].&amp;[Kentucky]" c="Kentucky"/>
              <i n="[State_Regions].[State].&amp;[Louisiana]" c="Louisiana"/>
              <i n="[State_Regions].[State].&amp;[Maryland]" c="Maryland"/>
              <i n="[State_Regions].[State].&amp;[Massachusetts]" c="Massachusetts"/>
              <i n="[State_Regions].[State].&amp;[Michigan]" c="Michigan"/>
              <i n="[State_Regions].[State].&amp;[Minnesota]" c="Minnesota"/>
              <i n="[State_Regions].[State].&amp;[Mississippi]" c="Mississippi"/>
              <i n="[State_Regions].[State].&amp;[Missouri]" c="Missouri"/>
              <i n="[State_Regions].[State].&amp;[Montana]" c="Montana"/>
              <i n="[State_Regions].[State].&amp;[Nebraska]" c="Nebraska"/>
              <i n="[State_Regions].[State].&amp;[Nevada]" c="Nevada"/>
              <i n="[State_Regions].[State].&amp;[New Hampshire]" c="New Hampshire"/>
              <i n="[State_Regions].[State].&amp;[New Jersey]" c="New Jersey"/>
              <i n="[State_Regions].[State].&amp;[New Mexico]" c="New Mexico"/>
              <i n="[State_Regions].[State].&amp;[New York]" c="New York"/>
              <i n="[State_Regions].[State].&amp;[North Carolina]" c="North Carolina"/>
              <i n="[State_Regions].[State].&amp;[North Dakota]" c="North Dakota"/>
              <i n="[State_Regions].[State].&amp;[Ohio]" c="Ohio"/>
              <i n="[State_Regions].[State].&amp;[Oklahoma]" c="Oklahoma"/>
              <i n="[State_Regions].[State].&amp;[Oregon]" c="Oregon"/>
              <i n="[State_Regions].[State].&amp;[Pennsylvania]" c="Pennsylvania"/>
              <i n="[State_Regions].[State].&amp;[Rhode Island]" c="Rhode Island"/>
              <i n="[State_Regions].[State].&amp;[South Carolina]" c="South Carolina"/>
              <i n="[State_Regions].[State].&amp;[South Dakota]" c="South Dakota"/>
              <i n="[State_Regions].[State].&amp;[Tennessee]" c="Tennessee"/>
              <i n="[State_Regions].[State].&amp;[Texas]" c="Texas"/>
              <i n="[State_Regions].[State].&amp;[Utah]" c="Utah"/>
              <i n="[State_Regions].[State].&amp;[Virginia]" c="Virginia"/>
              <i n="[State_Regions].[State].&amp;[Washington]" c="Washington"/>
              <i n="[State_Regions].[State].&amp;[Wisconsin]" c="Wisconsin"/>
              <i n="[State_Regions].[State].&amp;[Delaware]" c="Delaware" nd="1"/>
              <i n="[State_Regions].[State].&amp;[Maine]" c="Maine" nd="1"/>
              <i n="[State_Regions].[State].&amp;[Wyoming]" c="Wyoming" nd="1"/>
            </range>
          </ranges>
        </level>
      </levels>
      <selections count="1">
        <selection n="[State_Regions].[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mon" xr10:uid="{2DDA958B-5EEA-4EB3-B983-94A6C76C170C}" cache="Slicer_OrderDate__Month" caption="Mon" columnCount="6" level="1" style="SlicerStyleLight1 2" rowHeight="182880"/>
  <slicer name="Region" xr10:uid="{27C53CD4-34CE-42F6-8A83-20FE23D1CA50}" cache="Slicer_Region" caption="Region" columnCount="2" level="1" style="SlicerStyleLight1 2" rowHeight="182880"/>
  <slicer name="Sales Channel" xr10:uid="{7E9EC2A9-683F-4637-B644-6C1370121CBA}" cache="Slicer_Sales_Channel" caption="Sales Channel" columnCount="2" level="1" style="SlicerStyleLight1 2" rowHeight="182880"/>
  <slicer name="State" xr10:uid="{26F3FAA0-680E-423C-B2D6-C799EDEF7C1D}" cache="Slicer_State" caption="State" startItem="9" level="1"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96885CC-CFDD-4B2B-9BCE-A8F3EB023356}" name="Table8" displayName="Table8" ref="F12:I18" totalsRowShown="0" headerRowDxfId="73">
  <autoFilter ref="F12:I18" xr:uid="{C96885CC-CFDD-4B2B-9BCE-A8F3EB023356}"/>
  <tableColumns count="4">
    <tableColumn id="1" xr3:uid="{24237483-1502-4FBA-B5C5-868DF07D5C14}" name="Warehouse"/>
    <tableColumn id="2" xr3:uid="{0867AA37-3591-4EF7-AB9D-9B0671157C26}" name="2018"/>
    <tableColumn id="3" xr3:uid="{B5CBD2FC-C9EA-409D-B458-B16A14E16CDC}" name="2019"/>
    <tableColumn id="4" xr3:uid="{B9E6F21C-782B-44F8-887B-0ABFF96CF786}" name="20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U7992" totalsRowShown="0" headerRowDxfId="67" dataDxfId="66">
  <autoFilter ref="A1:U7992" xr:uid="{363378C6-C0A9-4C7D-B4E0-04C460EFA1CB}"/>
  <tableColumns count="21">
    <tableColumn id="1" xr3:uid="{00000000-0010-0000-0000-000001000000}" name="OrderNumber" dataDxfId="65"/>
    <tableColumn id="9" xr3:uid="{BED5CDA7-DC89-4C96-8F24-D4BFADC05FBF}" name="Sales Channel" dataDxfId="64"/>
    <tableColumn id="10" xr3:uid="{A37B2E66-1BFA-4879-8F81-126B7835A77C}" name="WarehouseCode" dataDxfId="63"/>
    <tableColumn id="7" xr3:uid="{9EB4BD9C-12C9-4EB9-B946-8BC5A09F1161}" name="ProcuredDate" dataDxfId="62"/>
    <tableColumn id="2" xr3:uid="{00000000-0010-0000-0000-000002000000}" name="OrderDate" dataDxfId="61"/>
    <tableColumn id="8" xr3:uid="{00000000-0010-0000-0000-000008000000}" name="ShipDate" dataDxfId="60"/>
    <tableColumn id="3" xr3:uid="{B6F5D46D-60BB-4C71-8448-4AAADB193077}" name="DeliveryDate" dataDxfId="59"/>
    <tableColumn id="16" xr3:uid="{4BC5B471-0310-4B98-89F5-48CC80F235FD}" name="DaysTakenToDeliver" dataDxfId="58">
      <calculatedColumnFormula>G2-E2</calculatedColumnFormula>
    </tableColumn>
    <tableColumn id="11" xr3:uid="{897DC9CE-45E0-4D85-AC96-7D1E1BF43DAB}" name="CurrencyCode" dataDxfId="57"/>
    <tableColumn id="6" xr3:uid="{2F82C26E-AFE7-4B57-BF22-137FC035DB18}" name="_SalesTeamID" dataDxfId="56"/>
    <tableColumn id="4" xr3:uid="{00000000-0010-0000-0000-000004000000}" name="_CustomerID" dataDxfId="55"/>
    <tableColumn id="12" xr3:uid="{00000000-0010-0000-0000-00000C000000}" name="_StoreID" dataDxfId="54"/>
    <tableColumn id="29" xr3:uid="{00000000-0010-0000-0000-00001D000000}" name="_ProductID" dataDxfId="53"/>
    <tableColumn id="30" xr3:uid="{00000000-0010-0000-0000-00001E000000}" name="Order Quantity" dataDxfId="52"/>
    <tableColumn id="5" xr3:uid="{2ECCF895-0456-42EB-A9F7-1567BC82E55D}" name="Discount Applied" dataDxfId="51"/>
    <tableColumn id="31" xr3:uid="{00000000-0010-0000-0000-00001F000000}" name="Unit Price" dataDxfId="50"/>
    <tableColumn id="39" xr3:uid="{00000000-0010-0000-0000-000027000000}" name="Unit Cost" dataDxfId="49"/>
    <tableColumn id="15" xr3:uid="{CAC33785-A86D-434B-AE37-51477FE2603C}" name="Profits" dataDxfId="48">
      <calculatedColumnFormula>T2-(Q2*N2)</calculatedColumnFormula>
    </tableColumn>
    <tableColumn id="13" xr3:uid="{C5D30396-0AF8-457C-BAAF-5851C9FA0B41}" name="Profit-%" dataDxfId="47">
      <calculatedColumnFormula>(((Sales[[#This Row],[Unit Price]]-(Sales[[#This Row],[Discount Applied]]*Sales[[#This Row],[Unit Price]]))-Q2)/Q2)*100</calculatedColumnFormula>
    </tableColumn>
    <tableColumn id="14" xr3:uid="{F2DA051F-F199-4296-AC55-21DCED2AA1DD}" name="Revenue" dataDxfId="46">
      <calculatedColumnFormula>((P2*N2)-(P2*O2*N2))</calculatedColumnFormula>
    </tableColumn>
    <tableColumn id="18" xr3:uid="{1CBC1687-78DC-4564-8664-30A749FF1EDD}" name="Budget" dataDxfId="45">
      <calculatedColumnFormula>Sales[[#This Row],[Unit Cost]]*Sales[[#This Row],[Order Quantity]]</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ustomers" displayName="Customers" ref="A1:B51" totalsRowShown="0" headerRowDxfId="44" dataDxfId="43">
  <autoFilter ref="A1:B51" xr:uid="{00000000-0009-0000-0100-000005000000}"/>
  <tableColumns count="2">
    <tableColumn id="1" xr3:uid="{00000000-0010-0000-0100-000001000000}" name="_CustomerID" dataDxfId="42"/>
    <tableColumn id="2" xr3:uid="{00000000-0010-0000-0100-000002000000}" name="Customer Names" dataDxfId="4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415B1C-CD24-48F1-8841-7A4713FF3E70}" name="Locations" displayName="Locations" ref="A1:O368" totalsRowShown="0" headerRowDxfId="40" dataDxfId="39">
  <autoFilter ref="A1:O368" xr:uid="{35E5F46A-E36B-4B6C-A154-AE3D65D4DAEB}"/>
  <tableColumns count="15">
    <tableColumn id="1" xr3:uid="{69EBBBEE-6C8E-4A1F-8808-C6838CB519DB}" name="_StoreID" dataDxfId="38"/>
    <tableColumn id="2" xr3:uid="{050D59B8-0378-426F-ACAB-60260863F770}" name="City Name" dataDxfId="37"/>
    <tableColumn id="3" xr3:uid="{A3B0431F-55E0-463D-A9BC-2FB47AC0E23D}" name="County" dataDxfId="36"/>
    <tableColumn id="4" xr3:uid="{66AF6D98-18A6-4283-819C-1BDF8E512AF7}" name="StateCode" dataDxfId="35"/>
    <tableColumn id="5" xr3:uid="{72602F5F-82D0-47AD-9BE0-C2BEACBD4D90}" name="State" dataDxfId="34"/>
    <tableColumn id="6" xr3:uid="{5E5D6D7F-2754-45AE-AF9A-E819440DD27A}" name="Type" dataDxfId="33"/>
    <tableColumn id="7" xr3:uid="{B8BCFFDE-5AF8-4FB8-B3D6-ADD2FF778C2A}" name="Latitude" dataDxfId="32"/>
    <tableColumn id="8" xr3:uid="{5293D95E-40C2-4DD2-9EAF-7131C81D57A1}" name="Longitude" dataDxfId="31"/>
    <tableColumn id="9" xr3:uid="{1A52D382-9708-4669-BF63-59A896754F9C}" name="AreaCode" dataDxfId="30"/>
    <tableColumn id="10" xr3:uid="{AFAC6DF4-7234-46DA-84AD-D612A5EE9158}" name="Population" dataDxfId="29"/>
    <tableColumn id="11" xr3:uid="{16D27098-F2AD-4C69-8656-A04E6A1DE908}" name="Household Income" dataDxfId="28"/>
    <tableColumn id="12" xr3:uid="{ECF27EDE-EC2E-4C85-9CD1-030261AB3DCE}" name="Median Income" dataDxfId="27"/>
    <tableColumn id="13" xr3:uid="{309109B2-79EC-4BEB-80EC-E8D1E5C8D441}" name="Land Area" dataDxfId="26"/>
    <tableColumn id="14" xr3:uid="{006C1A26-B920-4207-8341-6125D6310CA9}" name="Water Area" dataDxfId="25"/>
    <tableColumn id="15" xr3:uid="{6E029715-8AE6-49AA-ADFD-7371C023E4FA}" name="Time Zone" dataDxfId="2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1B07FB-6C49-45A2-92CC-13AC842E8B3B}" name="State_Regions" displayName="State_Regions" ref="A1:C49" totalsRowShown="0" headerRowDxfId="23" dataDxfId="22">
  <autoFilter ref="A1:C49" xr:uid="{5D479EAB-F87D-40CC-ADF6-B46A9D5E194D}"/>
  <tableColumns count="3">
    <tableColumn id="1" xr3:uid="{7C9E0CE1-233E-4762-8AD0-52BBF79C3F58}" name="StateCode" dataDxfId="21"/>
    <tableColumn id="2" xr3:uid="{C0610691-F8ED-4DA2-BC18-D04E3CB99DFE}" name="State" dataDxfId="20"/>
    <tableColumn id="3" xr3:uid="{67A3E4C9-A54A-4884-942D-D3E5541D7801}" name="Region" dataDxfId="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Products" displayName="Products" ref="A1:B48" totalsRowShown="0" headerRowDxfId="18" dataDxfId="17">
  <tableColumns count="2">
    <tableColumn id="1" xr3:uid="{00000000-0010-0000-0300-000001000000}" name="_ProductID" dataDxfId="16"/>
    <tableColumn id="2" xr3:uid="{00000000-0010-0000-0300-000002000000}" name="Product Name" dataDxfId="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E0A62E-3576-420B-A44A-F7C30026F620}" name="Sales_Team" displayName="Sales_Team" ref="A1:C29" totalsRowShown="0" headerRowDxfId="14" dataDxfId="13">
  <tableColumns count="3">
    <tableColumn id="1" xr3:uid="{43DBF215-F5C6-46CC-8B10-0937AC443192}" name="_SalesTeamID" dataDxfId="12"/>
    <tableColumn id="2" xr3:uid="{1C9A82C0-31BF-43DE-A042-C76C82B7F940}" name="Sales Team" dataDxfId="11"/>
    <tableColumn id="3" xr3:uid="{D2F0EAE7-ECE6-477A-ABBD-383E8EB011D8}" name="Region"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0AD80-9417-4209-AA2F-9A9D733D6FD9}">
  <dimension ref="B3:C38"/>
  <sheetViews>
    <sheetView topLeftCell="A13" workbookViewId="0">
      <selection activeCell="B3" sqref="B3:C38"/>
    </sheetView>
  </sheetViews>
  <sheetFormatPr defaultRowHeight="14.4" x14ac:dyDescent="0.3"/>
  <cols>
    <col min="2" max="2" width="12.5546875" bestFit="1" customWidth="1"/>
    <col min="3" max="3" width="20.21875" bestFit="1" customWidth="1"/>
    <col min="4" max="5" width="5" bestFit="1" customWidth="1"/>
    <col min="6" max="6" width="18.5546875" bestFit="1" customWidth="1"/>
    <col min="7" max="7" width="21.109375" bestFit="1" customWidth="1"/>
    <col min="8" max="8" width="18.5546875" bestFit="1" customWidth="1"/>
    <col min="9" max="10" width="3.6640625" bestFit="1" customWidth="1"/>
    <col min="11" max="27" width="12.6640625" bestFit="1" customWidth="1"/>
    <col min="28" max="28" width="11.6640625" bestFit="1" customWidth="1"/>
    <col min="29" max="37" width="12.6640625" bestFit="1" customWidth="1"/>
    <col min="38" max="40" width="5.6640625" bestFit="1" customWidth="1"/>
    <col min="41" max="49" width="12.6640625" bestFit="1" customWidth="1"/>
    <col min="50" max="52" width="5.6640625" bestFit="1" customWidth="1"/>
    <col min="53" max="67" width="12.6640625" bestFit="1" customWidth="1"/>
    <col min="68" max="69" width="11.6640625" bestFit="1" customWidth="1"/>
    <col min="70" max="81" width="12.6640625" bestFit="1" customWidth="1"/>
    <col min="82" max="82" width="3" bestFit="1" customWidth="1"/>
    <col min="83" max="84" width="12" bestFit="1" customWidth="1"/>
    <col min="85" max="86" width="11" bestFit="1" customWidth="1"/>
    <col min="87" max="109" width="12" bestFit="1" customWidth="1"/>
    <col min="110" max="113" width="11" bestFit="1" customWidth="1"/>
    <col min="114" max="127" width="12" bestFit="1" customWidth="1"/>
    <col min="128" max="128" width="5" bestFit="1" customWidth="1"/>
    <col min="129" max="147" width="12" bestFit="1" customWidth="1"/>
    <col min="148" max="151" width="11" bestFit="1" customWidth="1"/>
    <col min="152" max="160" width="12" bestFit="1" customWidth="1"/>
    <col min="161" max="161" width="6" bestFit="1" customWidth="1"/>
    <col min="162" max="211" width="12" bestFit="1" customWidth="1"/>
    <col min="212" max="220" width="5" bestFit="1" customWidth="1"/>
    <col min="221" max="228" width="12" bestFit="1" customWidth="1"/>
    <col min="229" max="236" width="11" bestFit="1" customWidth="1"/>
    <col min="237" max="269" width="12" bestFit="1" customWidth="1"/>
    <col min="270" max="274" width="7" bestFit="1" customWidth="1"/>
    <col min="275" max="321" width="12" bestFit="1" customWidth="1"/>
    <col min="322" max="325" width="11" bestFit="1" customWidth="1"/>
    <col min="326" max="333" width="6" bestFit="1" customWidth="1"/>
    <col min="334" max="342" width="12" bestFit="1" customWidth="1"/>
    <col min="343" max="347" width="3" bestFit="1" customWidth="1"/>
    <col min="348" max="381" width="12" bestFit="1" customWidth="1"/>
    <col min="382" max="384" width="11" bestFit="1" customWidth="1"/>
    <col min="385" max="395" width="12" bestFit="1" customWidth="1"/>
    <col min="396" max="406" width="3" bestFit="1" customWidth="1"/>
    <col min="407" max="457" width="12" bestFit="1" customWidth="1"/>
    <col min="458"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3" x14ac:dyDescent="0.3">
      <c r="B3" s="9" t="s">
        <v>2</v>
      </c>
      <c r="C3" t="s">
        <v>0</v>
      </c>
    </row>
    <row r="4" spans="2:3" x14ac:dyDescent="0.3">
      <c r="B4" s="10" t="s">
        <v>3</v>
      </c>
      <c r="C4" s="13"/>
    </row>
    <row r="5" spans="2:3" x14ac:dyDescent="0.3">
      <c r="B5" s="14" t="s">
        <v>10</v>
      </c>
      <c r="C5" s="13">
        <v>39</v>
      </c>
    </row>
    <row r="6" spans="2:3" x14ac:dyDescent="0.3">
      <c r="B6" s="14" t="s">
        <v>11</v>
      </c>
      <c r="C6" s="13">
        <v>1112</v>
      </c>
    </row>
    <row r="7" spans="2:3" x14ac:dyDescent="0.3">
      <c r="B7" s="14" t="s">
        <v>12</v>
      </c>
      <c r="C7" s="13">
        <v>1211</v>
      </c>
    </row>
    <row r="8" spans="2:3" x14ac:dyDescent="0.3">
      <c r="B8" s="14" t="s">
        <v>13</v>
      </c>
      <c r="C8" s="13">
        <v>1266</v>
      </c>
    </row>
    <row r="9" spans="2:3" x14ac:dyDescent="0.3">
      <c r="B9" s="14" t="s">
        <v>14</v>
      </c>
      <c r="C9" s="13">
        <v>1228</v>
      </c>
    </row>
    <row r="10" spans="2:3" x14ac:dyDescent="0.3">
      <c r="B10" s="14" t="s">
        <v>15</v>
      </c>
      <c r="C10" s="13">
        <v>1072</v>
      </c>
    </row>
    <row r="11" spans="2:3" x14ac:dyDescent="0.3">
      <c r="B11" s="14" t="s">
        <v>16</v>
      </c>
      <c r="C11" s="13">
        <v>1167</v>
      </c>
    </row>
    <row r="12" spans="2:3" x14ac:dyDescent="0.3">
      <c r="B12" s="14" t="s">
        <v>17</v>
      </c>
      <c r="C12" s="13">
        <v>1387</v>
      </c>
    </row>
    <row r="13" spans="2:3" x14ac:dyDescent="0.3">
      <c r="B13" s="10" t="s">
        <v>4</v>
      </c>
      <c r="C13" s="13"/>
    </row>
    <row r="14" spans="2:3" x14ac:dyDescent="0.3">
      <c r="B14" s="14" t="s">
        <v>6</v>
      </c>
      <c r="C14" s="13">
        <v>1297</v>
      </c>
    </row>
    <row r="15" spans="2:3" x14ac:dyDescent="0.3">
      <c r="B15" s="14" t="s">
        <v>7</v>
      </c>
      <c r="C15" s="13">
        <v>1014</v>
      </c>
    </row>
    <row r="16" spans="2:3" x14ac:dyDescent="0.3">
      <c r="B16" s="14" t="s">
        <v>8</v>
      </c>
      <c r="C16" s="13">
        <v>944</v>
      </c>
    </row>
    <row r="17" spans="2:3" x14ac:dyDescent="0.3">
      <c r="B17" s="14" t="s">
        <v>9</v>
      </c>
      <c r="C17" s="13">
        <v>1261</v>
      </c>
    </row>
    <row r="18" spans="2:3" x14ac:dyDescent="0.3">
      <c r="B18" s="14" t="s">
        <v>10</v>
      </c>
      <c r="C18" s="13">
        <v>1289</v>
      </c>
    </row>
    <row r="19" spans="2:3" x14ac:dyDescent="0.3">
      <c r="B19" s="14" t="s">
        <v>11</v>
      </c>
      <c r="C19" s="13">
        <v>1018</v>
      </c>
    </row>
    <row r="20" spans="2:3" x14ac:dyDescent="0.3">
      <c r="B20" s="14" t="s">
        <v>12</v>
      </c>
      <c r="C20" s="13">
        <v>1096</v>
      </c>
    </row>
    <row r="21" spans="2:3" x14ac:dyDescent="0.3">
      <c r="B21" s="14" t="s">
        <v>13</v>
      </c>
      <c r="C21" s="13">
        <v>1191</v>
      </c>
    </row>
    <row r="22" spans="2:3" x14ac:dyDescent="0.3">
      <c r="B22" s="14" t="s">
        <v>14</v>
      </c>
      <c r="C22" s="13">
        <v>1065</v>
      </c>
    </row>
    <row r="23" spans="2:3" x14ac:dyDescent="0.3">
      <c r="B23" s="14" t="s">
        <v>15</v>
      </c>
      <c r="C23" s="13">
        <v>1068</v>
      </c>
    </row>
    <row r="24" spans="2:3" x14ac:dyDescent="0.3">
      <c r="B24" s="14" t="s">
        <v>16</v>
      </c>
      <c r="C24" s="13">
        <v>1222</v>
      </c>
    </row>
    <row r="25" spans="2:3" x14ac:dyDescent="0.3">
      <c r="B25" s="14" t="s">
        <v>17</v>
      </c>
      <c r="C25" s="13">
        <v>1172</v>
      </c>
    </row>
    <row r="26" spans="2:3" x14ac:dyDescent="0.3">
      <c r="B26" s="10" t="s">
        <v>5</v>
      </c>
      <c r="C26" s="13"/>
    </row>
    <row r="27" spans="2:3" x14ac:dyDescent="0.3">
      <c r="B27" s="14" t="s">
        <v>6</v>
      </c>
      <c r="C27" s="13">
        <v>1258</v>
      </c>
    </row>
    <row r="28" spans="2:3" x14ac:dyDescent="0.3">
      <c r="B28" s="14" t="s">
        <v>7</v>
      </c>
      <c r="C28" s="13">
        <v>1244</v>
      </c>
    </row>
    <row r="29" spans="2:3" x14ac:dyDescent="0.3">
      <c r="B29" s="14" t="s">
        <v>8</v>
      </c>
      <c r="C29" s="13">
        <v>1039</v>
      </c>
    </row>
    <row r="30" spans="2:3" x14ac:dyDescent="0.3">
      <c r="B30" s="14" t="s">
        <v>9</v>
      </c>
      <c r="C30" s="13">
        <v>1126</v>
      </c>
    </row>
    <row r="31" spans="2:3" x14ac:dyDescent="0.3">
      <c r="B31" s="14" t="s">
        <v>10</v>
      </c>
      <c r="C31" s="13">
        <v>1199</v>
      </c>
    </row>
    <row r="32" spans="2:3" x14ac:dyDescent="0.3">
      <c r="B32" s="14" t="s">
        <v>11</v>
      </c>
      <c r="C32" s="13">
        <v>1033</v>
      </c>
    </row>
    <row r="33" spans="2:3" x14ac:dyDescent="0.3">
      <c r="B33" s="14" t="s">
        <v>12</v>
      </c>
      <c r="C33" s="13">
        <v>1289</v>
      </c>
    </row>
    <row r="34" spans="2:3" x14ac:dyDescent="0.3">
      <c r="B34" s="14" t="s">
        <v>13</v>
      </c>
      <c r="C34" s="13">
        <v>1092</v>
      </c>
    </row>
    <row r="35" spans="2:3" x14ac:dyDescent="0.3">
      <c r="B35" s="14" t="s">
        <v>14</v>
      </c>
      <c r="C35" s="13">
        <v>1110</v>
      </c>
    </row>
    <row r="36" spans="2:3" x14ac:dyDescent="0.3">
      <c r="B36" s="14" t="s">
        <v>15</v>
      </c>
      <c r="C36" s="13">
        <v>1258</v>
      </c>
    </row>
    <row r="37" spans="2:3" x14ac:dyDescent="0.3">
      <c r="B37" s="14" t="s">
        <v>16</v>
      </c>
      <c r="C37" s="13">
        <v>1233</v>
      </c>
    </row>
    <row r="38" spans="2:3" x14ac:dyDescent="0.3">
      <c r="B38" s="14" t="s">
        <v>17</v>
      </c>
      <c r="C38" s="13">
        <v>1162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8F633-DAD4-4D62-8D90-3405F6A1E550}">
  <dimension ref="B3:H9"/>
  <sheetViews>
    <sheetView workbookViewId="0">
      <selection activeCell="E7" sqref="E7"/>
    </sheetView>
  </sheetViews>
  <sheetFormatPr defaultRowHeight="14.4" x14ac:dyDescent="0.3"/>
  <cols>
    <col min="2" max="2" width="12.5546875" bestFit="1" customWidth="1"/>
    <col min="3" max="3" width="15.5546875" bestFit="1" customWidth="1"/>
    <col min="4" max="4" width="20.21875" bestFit="1" customWidth="1"/>
    <col min="5" max="5" width="12.88671875" bestFit="1" customWidth="1"/>
    <col min="6" max="6" width="20.21875" bestFit="1" customWidth="1"/>
    <col min="7" max="7" width="12.88671875" bestFit="1" customWidth="1"/>
    <col min="8" max="8" width="20.21875" bestFit="1" customWidth="1"/>
    <col min="9" max="10" width="3.6640625" bestFit="1" customWidth="1"/>
    <col min="11" max="27" width="12.6640625" bestFit="1" customWidth="1"/>
    <col min="28" max="28" width="11.6640625" bestFit="1" customWidth="1"/>
    <col min="29" max="37" width="12.6640625" bestFit="1" customWidth="1"/>
    <col min="38" max="40" width="5.6640625" bestFit="1" customWidth="1"/>
    <col min="41" max="49" width="12.6640625" bestFit="1" customWidth="1"/>
    <col min="50" max="52" width="5.6640625" bestFit="1" customWidth="1"/>
    <col min="53" max="67" width="12.6640625" bestFit="1" customWidth="1"/>
    <col min="68" max="69" width="11.6640625" bestFit="1" customWidth="1"/>
    <col min="70" max="81" width="12.6640625" bestFit="1" customWidth="1"/>
    <col min="82" max="82" width="3" bestFit="1" customWidth="1"/>
    <col min="83" max="84" width="12" bestFit="1" customWidth="1"/>
    <col min="85" max="86" width="11" bestFit="1" customWidth="1"/>
    <col min="87" max="109" width="12" bestFit="1" customWidth="1"/>
    <col min="110" max="113" width="11" bestFit="1" customWidth="1"/>
    <col min="114" max="127" width="12" bestFit="1" customWidth="1"/>
    <col min="128" max="128" width="5" bestFit="1" customWidth="1"/>
    <col min="129" max="147" width="12" bestFit="1" customWidth="1"/>
    <col min="148" max="151" width="11" bestFit="1" customWidth="1"/>
    <col min="152" max="160" width="12" bestFit="1" customWidth="1"/>
    <col min="161" max="161" width="6" bestFit="1" customWidth="1"/>
    <col min="162" max="211" width="12" bestFit="1" customWidth="1"/>
    <col min="212" max="220" width="5" bestFit="1" customWidth="1"/>
    <col min="221" max="228" width="12" bestFit="1" customWidth="1"/>
    <col min="229" max="236" width="11" bestFit="1" customWidth="1"/>
    <col min="237" max="269" width="12" bestFit="1" customWidth="1"/>
    <col min="270" max="274" width="7" bestFit="1" customWidth="1"/>
    <col min="275" max="321" width="12" bestFit="1" customWidth="1"/>
    <col min="322" max="325" width="11" bestFit="1" customWidth="1"/>
    <col min="326" max="333" width="6" bestFit="1" customWidth="1"/>
    <col min="334" max="342" width="12" bestFit="1" customWidth="1"/>
    <col min="343" max="347" width="3" bestFit="1" customWidth="1"/>
    <col min="348" max="381" width="12" bestFit="1" customWidth="1"/>
    <col min="382" max="384" width="11" bestFit="1" customWidth="1"/>
    <col min="385" max="395" width="12" bestFit="1" customWidth="1"/>
    <col min="396" max="406" width="3" bestFit="1" customWidth="1"/>
    <col min="407" max="457" width="12" bestFit="1" customWidth="1"/>
    <col min="458"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8" x14ac:dyDescent="0.3">
      <c r="C3" s="9" t="s">
        <v>1</v>
      </c>
    </row>
    <row r="4" spans="2:8" x14ac:dyDescent="0.3">
      <c r="C4" t="s">
        <v>3</v>
      </c>
      <c r="E4" t="s">
        <v>4</v>
      </c>
      <c r="G4" t="s">
        <v>5</v>
      </c>
    </row>
    <row r="5" spans="2:8" x14ac:dyDescent="0.3">
      <c r="B5" s="9" t="s">
        <v>2</v>
      </c>
      <c r="C5" t="s">
        <v>9066</v>
      </c>
      <c r="D5" t="s">
        <v>0</v>
      </c>
      <c r="E5" t="s">
        <v>9066</v>
      </c>
      <c r="F5" t="s">
        <v>0</v>
      </c>
      <c r="G5" t="s">
        <v>9066</v>
      </c>
      <c r="H5" t="s">
        <v>0</v>
      </c>
    </row>
    <row r="6" spans="2:8" x14ac:dyDescent="0.3">
      <c r="B6" s="10" t="s">
        <v>18</v>
      </c>
      <c r="C6" s="13">
        <v>1504252.3760000011</v>
      </c>
      <c r="D6" s="13">
        <v>2470</v>
      </c>
      <c r="E6" s="13">
        <v>2380210.8450000025</v>
      </c>
      <c r="F6" s="13">
        <v>3801</v>
      </c>
      <c r="G6" s="13">
        <v>2296176.4300000002</v>
      </c>
      <c r="H6" s="13">
        <v>4032</v>
      </c>
    </row>
    <row r="7" spans="2:8" x14ac:dyDescent="0.3">
      <c r="B7" s="10" t="s">
        <v>19</v>
      </c>
      <c r="C7" s="13">
        <v>1210513.4215000009</v>
      </c>
      <c r="D7" s="13">
        <v>2052</v>
      </c>
      <c r="E7" s="13">
        <v>1931137.7504999992</v>
      </c>
      <c r="F7" s="13">
        <v>3283</v>
      </c>
      <c r="G7" s="13">
        <v>1920441.1669999992</v>
      </c>
      <c r="H7" s="13">
        <v>3318</v>
      </c>
    </row>
    <row r="8" spans="2:8" x14ac:dyDescent="0.3">
      <c r="B8" s="10" t="s">
        <v>20</v>
      </c>
      <c r="C8" s="13">
        <v>985500.72199999995</v>
      </c>
      <c r="D8" s="13">
        <v>1818</v>
      </c>
      <c r="E8" s="13">
        <v>1821334.4319999979</v>
      </c>
      <c r="F8" s="13">
        <v>3052</v>
      </c>
      <c r="G8" s="13">
        <v>1891806.2380000004</v>
      </c>
      <c r="H8" s="13">
        <v>3050</v>
      </c>
    </row>
    <row r="9" spans="2:8" x14ac:dyDescent="0.3">
      <c r="B9" s="10" t="s">
        <v>21</v>
      </c>
      <c r="C9" s="13">
        <v>1246987.7524999995</v>
      </c>
      <c r="D9" s="13">
        <v>2142</v>
      </c>
      <c r="E9" s="13">
        <v>2047893.4245000002</v>
      </c>
      <c r="F9" s="13">
        <v>3501</v>
      </c>
      <c r="G9" s="13">
        <v>2089072.5959999999</v>
      </c>
      <c r="H9" s="13">
        <v>3643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07D56-87D4-4B7B-A7D1-8CE96FFC6668}">
  <dimension ref="B3:N25"/>
  <sheetViews>
    <sheetView workbookViewId="0">
      <selection activeCell="B21" sqref="B21:C25"/>
    </sheetView>
  </sheetViews>
  <sheetFormatPr defaultRowHeight="14.4" x14ac:dyDescent="0.3"/>
  <cols>
    <col min="2" max="2" width="10.88671875" bestFit="1" customWidth="1"/>
    <col min="3" max="3" width="14.88671875" bestFit="1" customWidth="1"/>
    <col min="4" max="14" width="5.5546875" bestFit="1" customWidth="1"/>
    <col min="15" max="15" width="21.109375" bestFit="1" customWidth="1"/>
    <col min="16" max="16" width="15" bestFit="1" customWidth="1"/>
    <col min="17" max="17" width="21.109375" bestFit="1" customWidth="1"/>
    <col min="18" max="18" width="15" bestFit="1" customWidth="1"/>
    <col min="19" max="19" width="21.109375" bestFit="1" customWidth="1"/>
    <col min="20" max="20" width="15" bestFit="1" customWidth="1"/>
    <col min="21" max="21" width="21.109375" bestFit="1" customWidth="1"/>
    <col min="22" max="22" width="15" bestFit="1" customWidth="1"/>
    <col min="23" max="23" width="21.109375" bestFit="1" customWidth="1"/>
    <col min="24" max="24" width="15" bestFit="1" customWidth="1"/>
    <col min="25" max="25" width="21.109375" bestFit="1" customWidth="1"/>
    <col min="26" max="26" width="15" bestFit="1" customWidth="1"/>
    <col min="27" max="27" width="4.88671875" bestFit="1" customWidth="1"/>
    <col min="28" max="29" width="4" bestFit="1" customWidth="1"/>
    <col min="30" max="30" width="4.44140625" bestFit="1" customWidth="1"/>
    <col min="31" max="31" width="4.33203125" bestFit="1" customWidth="1"/>
    <col min="32" max="32" width="4" bestFit="1" customWidth="1"/>
    <col min="33" max="33" width="4.5546875" bestFit="1" customWidth="1"/>
    <col min="34" max="34" width="4.33203125" bestFit="1" customWidth="1"/>
    <col min="35" max="37" width="12.6640625" bestFit="1" customWidth="1"/>
    <col min="38" max="40" width="5.6640625" bestFit="1" customWidth="1"/>
    <col min="41" max="49" width="12.6640625" bestFit="1" customWidth="1"/>
    <col min="50" max="52" width="5.6640625" bestFit="1" customWidth="1"/>
    <col min="53" max="67" width="12.6640625" bestFit="1" customWidth="1"/>
    <col min="68" max="69" width="11.6640625" bestFit="1" customWidth="1"/>
    <col min="70" max="81" width="12.6640625" bestFit="1" customWidth="1"/>
    <col min="82" max="82" width="3" bestFit="1" customWidth="1"/>
    <col min="83" max="84" width="12" bestFit="1" customWidth="1"/>
    <col min="85" max="86" width="11" bestFit="1" customWidth="1"/>
    <col min="87" max="109" width="12" bestFit="1" customWidth="1"/>
    <col min="110" max="113" width="11" bestFit="1" customWidth="1"/>
    <col min="114" max="127" width="12" bestFit="1" customWidth="1"/>
    <col min="128" max="128" width="5" bestFit="1" customWidth="1"/>
    <col min="129" max="147" width="12" bestFit="1" customWidth="1"/>
    <col min="148" max="151" width="11" bestFit="1" customWidth="1"/>
    <col min="152" max="160" width="12" bestFit="1" customWidth="1"/>
    <col min="161" max="161" width="6" bestFit="1" customWidth="1"/>
    <col min="162" max="211" width="12" bestFit="1" customWidth="1"/>
    <col min="212" max="220" width="5" bestFit="1" customWidth="1"/>
    <col min="221" max="228" width="12" bestFit="1" customWidth="1"/>
    <col min="229" max="236" width="11" bestFit="1" customWidth="1"/>
    <col min="237" max="269" width="12" bestFit="1" customWidth="1"/>
    <col min="270" max="274" width="7" bestFit="1" customWidth="1"/>
    <col min="275" max="321" width="12" bestFit="1" customWidth="1"/>
    <col min="322" max="325" width="11" bestFit="1" customWidth="1"/>
    <col min="326" max="333" width="6" bestFit="1" customWidth="1"/>
    <col min="334" max="342" width="12" bestFit="1" customWidth="1"/>
    <col min="343" max="347" width="3" bestFit="1" customWidth="1"/>
    <col min="348" max="381" width="12" bestFit="1" customWidth="1"/>
    <col min="382" max="384" width="11" bestFit="1" customWidth="1"/>
    <col min="385" max="395" width="12" bestFit="1" customWidth="1"/>
    <col min="396" max="406" width="3" bestFit="1" customWidth="1"/>
    <col min="407" max="457" width="12" bestFit="1" customWidth="1"/>
    <col min="458"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14" x14ac:dyDescent="0.3">
      <c r="B3" s="9" t="s">
        <v>0</v>
      </c>
      <c r="C3" s="9" t="s">
        <v>1</v>
      </c>
    </row>
    <row r="4" spans="2:14" x14ac:dyDescent="0.3">
      <c r="B4" s="9" t="s">
        <v>22</v>
      </c>
      <c r="C4" t="s">
        <v>6</v>
      </c>
      <c r="D4" t="s">
        <v>7</v>
      </c>
      <c r="E4" t="s">
        <v>8</v>
      </c>
      <c r="F4" t="s">
        <v>9</v>
      </c>
      <c r="G4" t="s">
        <v>10</v>
      </c>
      <c r="H4" t="s">
        <v>11</v>
      </c>
      <c r="I4" t="s">
        <v>12</v>
      </c>
      <c r="J4" t="s">
        <v>13</v>
      </c>
      <c r="K4" t="s">
        <v>14</v>
      </c>
      <c r="L4" t="s">
        <v>15</v>
      </c>
      <c r="M4" t="s">
        <v>16</v>
      </c>
      <c r="N4" t="s">
        <v>17</v>
      </c>
    </row>
    <row r="5" spans="2:14" x14ac:dyDescent="0.3">
      <c r="B5" s="10" t="s">
        <v>23</v>
      </c>
      <c r="C5" s="13">
        <v>379</v>
      </c>
      <c r="D5" s="13">
        <v>442</v>
      </c>
      <c r="E5" s="13">
        <v>398</v>
      </c>
      <c r="F5" s="13">
        <v>422</v>
      </c>
      <c r="G5" s="13">
        <v>422</v>
      </c>
      <c r="H5" s="13">
        <v>561</v>
      </c>
      <c r="I5" s="13">
        <v>655</v>
      </c>
      <c r="J5" s="13">
        <v>622</v>
      </c>
      <c r="K5" s="13">
        <v>578</v>
      </c>
      <c r="L5" s="13">
        <v>586</v>
      </c>
      <c r="M5" s="13">
        <v>610</v>
      </c>
      <c r="N5" s="13">
        <v>612</v>
      </c>
    </row>
    <row r="6" spans="2:14" x14ac:dyDescent="0.3">
      <c r="B6" s="10" t="s">
        <v>24</v>
      </c>
      <c r="C6" s="13">
        <v>1122</v>
      </c>
      <c r="D6" s="13">
        <v>957</v>
      </c>
      <c r="E6" s="13">
        <v>784</v>
      </c>
      <c r="F6" s="13">
        <v>907</v>
      </c>
      <c r="G6" s="13">
        <v>1036</v>
      </c>
      <c r="H6" s="13">
        <v>1315</v>
      </c>
      <c r="I6" s="13">
        <v>1455</v>
      </c>
      <c r="J6" s="13">
        <v>1412</v>
      </c>
      <c r="K6" s="13">
        <v>1417</v>
      </c>
      <c r="L6" s="13">
        <v>1428</v>
      </c>
      <c r="M6" s="13">
        <v>1555</v>
      </c>
      <c r="N6" s="13">
        <v>1490</v>
      </c>
    </row>
    <row r="7" spans="2:14" x14ac:dyDescent="0.3">
      <c r="B7" s="10" t="s">
        <v>25</v>
      </c>
      <c r="C7" s="13">
        <v>757</v>
      </c>
      <c r="D7" s="13">
        <v>608</v>
      </c>
      <c r="E7" s="13">
        <v>596</v>
      </c>
      <c r="F7" s="13">
        <v>778</v>
      </c>
      <c r="G7" s="13">
        <v>765</v>
      </c>
      <c r="H7" s="13">
        <v>997</v>
      </c>
      <c r="I7" s="13">
        <v>1103</v>
      </c>
      <c r="J7" s="13">
        <v>1059</v>
      </c>
      <c r="K7" s="13">
        <v>1021</v>
      </c>
      <c r="L7" s="13">
        <v>1080</v>
      </c>
      <c r="M7" s="13">
        <v>996</v>
      </c>
      <c r="N7" s="13">
        <v>1137</v>
      </c>
    </row>
    <row r="8" spans="2:14" x14ac:dyDescent="0.3">
      <c r="B8" s="10" t="s">
        <v>26</v>
      </c>
      <c r="C8" s="13">
        <v>297</v>
      </c>
      <c r="D8" s="13">
        <v>251</v>
      </c>
      <c r="E8" s="13">
        <v>205</v>
      </c>
      <c r="F8" s="13">
        <v>280</v>
      </c>
      <c r="G8" s="13">
        <v>304</v>
      </c>
      <c r="H8" s="13">
        <v>290</v>
      </c>
      <c r="I8" s="13">
        <v>383</v>
      </c>
      <c r="J8" s="13">
        <v>456</v>
      </c>
      <c r="K8" s="13">
        <v>387</v>
      </c>
      <c r="L8" s="13">
        <v>304</v>
      </c>
      <c r="M8" s="13">
        <v>461</v>
      </c>
      <c r="N8" s="13">
        <v>482</v>
      </c>
    </row>
    <row r="12" spans="2:14" x14ac:dyDescent="0.3">
      <c r="B12" s="9" t="s">
        <v>27</v>
      </c>
      <c r="C12" s="9" t="s">
        <v>1</v>
      </c>
    </row>
    <row r="13" spans="2:14" x14ac:dyDescent="0.3">
      <c r="B13" s="9" t="s">
        <v>22</v>
      </c>
      <c r="C13" t="s">
        <v>6</v>
      </c>
      <c r="D13" t="s">
        <v>7</v>
      </c>
      <c r="E13" t="s">
        <v>8</v>
      </c>
      <c r="F13" t="s">
        <v>9</v>
      </c>
      <c r="G13" t="s">
        <v>10</v>
      </c>
      <c r="H13" t="s">
        <v>11</v>
      </c>
      <c r="I13" t="s">
        <v>12</v>
      </c>
      <c r="J13" t="s">
        <v>13</v>
      </c>
      <c r="K13" t="s">
        <v>14</v>
      </c>
      <c r="L13" t="s">
        <v>15</v>
      </c>
      <c r="M13" t="s">
        <v>16</v>
      </c>
      <c r="N13" t="s">
        <v>17</v>
      </c>
    </row>
    <row r="14" spans="2:14" x14ac:dyDescent="0.3">
      <c r="B14" s="10" t="s">
        <v>23</v>
      </c>
      <c r="C14" s="12">
        <v>50.369771243872179</v>
      </c>
      <c r="D14" s="12">
        <v>53.490296821075781</v>
      </c>
      <c r="E14" s="12">
        <v>41.186153876932991</v>
      </c>
      <c r="F14" s="12">
        <v>46.525989933109827</v>
      </c>
      <c r="G14" s="12">
        <v>56.448993609596954</v>
      </c>
      <c r="H14" s="12">
        <v>51.714344232248756</v>
      </c>
      <c r="I14" s="12">
        <v>50.778149823625007</v>
      </c>
      <c r="J14" s="12">
        <v>48.890958071978915</v>
      </c>
      <c r="K14" s="12">
        <v>46.262911194209522</v>
      </c>
      <c r="L14" s="12">
        <v>43.014315621867276</v>
      </c>
      <c r="M14" s="12">
        <v>48.283732067065657</v>
      </c>
      <c r="N14" s="12">
        <v>46.38727940387308</v>
      </c>
    </row>
    <row r="15" spans="2:14" x14ac:dyDescent="0.3">
      <c r="B15" s="10" t="s">
        <v>24</v>
      </c>
      <c r="C15" s="12">
        <v>52.306059146129087</v>
      </c>
      <c r="D15" s="12">
        <v>47.107913696678672</v>
      </c>
      <c r="E15" s="12">
        <v>50.191118904263611</v>
      </c>
      <c r="F15" s="12">
        <v>45.771071410918715</v>
      </c>
      <c r="G15" s="12">
        <v>46.710499008909096</v>
      </c>
      <c r="H15" s="12">
        <v>44.406523303620055</v>
      </c>
      <c r="I15" s="12">
        <v>49.531340970818128</v>
      </c>
      <c r="J15" s="12">
        <v>45.422166884695372</v>
      </c>
      <c r="K15" s="12">
        <v>47.428376830753272</v>
      </c>
      <c r="L15" s="12">
        <v>51.755943010906023</v>
      </c>
      <c r="M15" s="12">
        <v>49.168502982364089</v>
      </c>
      <c r="N15" s="12">
        <v>48.831814172020323</v>
      </c>
    </row>
    <row r="16" spans="2:14" x14ac:dyDescent="0.3">
      <c r="B16" s="10" t="s">
        <v>25</v>
      </c>
      <c r="C16" s="12">
        <v>45.157036133417712</v>
      </c>
      <c r="D16" s="12">
        <v>49.878816093482016</v>
      </c>
      <c r="E16" s="12">
        <v>46.751073570716713</v>
      </c>
      <c r="F16" s="12">
        <v>50.883918011148722</v>
      </c>
      <c r="G16" s="12">
        <v>55.823674093948306</v>
      </c>
      <c r="H16" s="12">
        <v>46.091092849361509</v>
      </c>
      <c r="I16" s="12">
        <v>49.81537980591289</v>
      </c>
      <c r="J16" s="12">
        <v>48.22614157520006</v>
      </c>
      <c r="K16" s="12">
        <v>44.933369049400497</v>
      </c>
      <c r="L16" s="12">
        <v>44.589726556260452</v>
      </c>
      <c r="M16" s="12">
        <v>48.583062971707292</v>
      </c>
      <c r="N16" s="12">
        <v>45.716697776417803</v>
      </c>
    </row>
    <row r="17" spans="2:14" x14ac:dyDescent="0.3">
      <c r="B17" s="10" t="s">
        <v>26</v>
      </c>
      <c r="C17" s="12">
        <v>57.648556897448792</v>
      </c>
      <c r="D17" s="12">
        <v>48.283158251704627</v>
      </c>
      <c r="E17" s="12">
        <v>53.262023944371876</v>
      </c>
      <c r="F17" s="12">
        <v>40.777261204061958</v>
      </c>
      <c r="G17" s="12">
        <v>48.759647275479729</v>
      </c>
      <c r="H17" s="12">
        <v>50.024285409271911</v>
      </c>
      <c r="I17" s="12">
        <v>45.159048858928806</v>
      </c>
      <c r="J17" s="12">
        <v>54.561613711360621</v>
      </c>
      <c r="K17" s="12">
        <v>48.312267799432831</v>
      </c>
      <c r="L17" s="12">
        <v>47.571980240896757</v>
      </c>
      <c r="M17" s="12">
        <v>53.967305579619698</v>
      </c>
      <c r="N17" s="12">
        <v>45.601615875035812</v>
      </c>
    </row>
    <row r="21" spans="2:14" x14ac:dyDescent="0.3">
      <c r="B21" s="9" t="s">
        <v>22</v>
      </c>
      <c r="C21" t="s">
        <v>9061</v>
      </c>
    </row>
    <row r="22" spans="2:14" x14ac:dyDescent="0.3">
      <c r="B22" s="10" t="s">
        <v>23</v>
      </c>
      <c r="C22" s="13">
        <v>13169147.647499992</v>
      </c>
    </row>
    <row r="23" spans="2:14" x14ac:dyDescent="0.3">
      <c r="B23" s="10" t="s">
        <v>24</v>
      </c>
      <c r="C23" s="13">
        <v>30102904.694999993</v>
      </c>
    </row>
    <row r="24" spans="2:14" x14ac:dyDescent="0.3">
      <c r="B24" s="10" t="s">
        <v>25</v>
      </c>
      <c r="C24" s="13">
        <v>21698558.862499963</v>
      </c>
    </row>
    <row r="25" spans="2:14" x14ac:dyDescent="0.3">
      <c r="B25" s="10" t="s">
        <v>26</v>
      </c>
      <c r="C25" s="13">
        <v>8172768.5400000075</v>
      </c>
    </row>
  </sheetData>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D9D58-2723-48CE-8921-CDDB63D2B3DC}">
  <dimension ref="B3:H48"/>
  <sheetViews>
    <sheetView topLeftCell="A24" workbookViewId="0">
      <selection activeCell="B3" sqref="B3:D48"/>
    </sheetView>
  </sheetViews>
  <sheetFormatPr defaultRowHeight="14.4" x14ac:dyDescent="0.3"/>
  <cols>
    <col min="2" max="2" width="17.33203125" bestFit="1" customWidth="1"/>
    <col min="3" max="3" width="17.5546875" bestFit="1" customWidth="1"/>
    <col min="4" max="4" width="20.21875" bestFit="1" customWidth="1"/>
    <col min="5" max="5" width="26.6640625" bestFit="1" customWidth="1"/>
    <col min="6" max="6" width="14.88671875" bestFit="1" customWidth="1"/>
    <col min="7" max="7" width="15.6640625" bestFit="1" customWidth="1"/>
    <col min="8" max="8" width="14.33203125" bestFit="1" customWidth="1"/>
    <col min="9" max="9" width="16.88671875" bestFit="1" customWidth="1"/>
    <col min="10" max="10" width="12.44140625" bestFit="1" customWidth="1"/>
    <col min="11" max="11" width="62.88671875" bestFit="1" customWidth="1"/>
    <col min="12" max="12" width="16.44140625" bestFit="1" customWidth="1"/>
    <col min="13" max="13" width="16.109375" bestFit="1" customWidth="1"/>
    <col min="14" max="14" width="13.44140625" bestFit="1" customWidth="1"/>
    <col min="15" max="15" width="12" bestFit="1" customWidth="1"/>
    <col min="16" max="16" width="33.44140625" bestFit="1" customWidth="1"/>
    <col min="17" max="17" width="16.44140625" bestFit="1" customWidth="1"/>
    <col min="18" max="18" width="41.33203125" bestFit="1" customWidth="1"/>
    <col min="19" max="19" width="12" bestFit="1" customWidth="1"/>
    <col min="20" max="20" width="13.5546875" bestFit="1" customWidth="1"/>
    <col min="21" max="21" width="14.88671875" bestFit="1" customWidth="1"/>
    <col min="22" max="22" width="13.5546875" bestFit="1" customWidth="1"/>
    <col min="23" max="23" width="14.6640625" bestFit="1" customWidth="1"/>
    <col min="24" max="24" width="12.88671875" bestFit="1" customWidth="1"/>
    <col min="25" max="25" width="15.33203125" bestFit="1" customWidth="1"/>
    <col min="26" max="26" width="13.5546875" bestFit="1" customWidth="1"/>
    <col min="27" max="27" width="26.109375" bestFit="1" customWidth="1"/>
    <col min="28" max="28" width="15.88671875" bestFit="1" customWidth="1"/>
    <col min="29" max="29" width="71.109375" bestFit="1" customWidth="1"/>
    <col min="30" max="30" width="12" bestFit="1" customWidth="1"/>
    <col min="31" max="31" width="51.44140625" bestFit="1" customWidth="1"/>
    <col min="32" max="32" width="15.6640625" bestFit="1" customWidth="1"/>
    <col min="33" max="33" width="28.88671875" bestFit="1" customWidth="1"/>
    <col min="34" max="34" width="15.44140625" bestFit="1" customWidth="1"/>
    <col min="35" max="35" width="30.5546875" bestFit="1" customWidth="1"/>
    <col min="36" max="36" width="54.6640625" bestFit="1" customWidth="1"/>
    <col min="37" max="37" width="12.109375" bestFit="1" customWidth="1"/>
    <col min="38" max="38" width="13.44140625" bestFit="1" customWidth="1"/>
    <col min="39" max="39" width="16.6640625" bestFit="1" customWidth="1"/>
    <col min="40" max="40" width="41.88671875" bestFit="1" customWidth="1"/>
    <col min="41" max="41" width="12.88671875" bestFit="1" customWidth="1"/>
    <col min="42" max="42" width="26.33203125" bestFit="1" customWidth="1"/>
    <col min="43" max="43" width="27.5546875" bestFit="1" customWidth="1"/>
    <col min="44" max="44" width="40.88671875" bestFit="1" customWidth="1"/>
    <col min="45" max="45" width="19.109375" bestFit="1" customWidth="1"/>
    <col min="46" max="46" width="12.109375" bestFit="1" customWidth="1"/>
    <col min="47" max="47" width="27" bestFit="1" customWidth="1"/>
    <col min="48" max="48" width="24.5546875" bestFit="1" customWidth="1"/>
    <col min="49" max="49" width="18.88671875" bestFit="1" customWidth="1"/>
    <col min="50" max="50" width="16.44140625" bestFit="1" customWidth="1"/>
    <col min="51" max="51" width="13.109375" bestFit="1" customWidth="1"/>
    <col min="52" max="52" width="12.33203125" bestFit="1" customWidth="1"/>
    <col min="53" max="53" width="16" bestFit="1" customWidth="1"/>
    <col min="54" max="54" width="62.88671875" bestFit="1" customWidth="1"/>
    <col min="55" max="55" width="27.88671875" bestFit="1" customWidth="1"/>
    <col min="56" max="56" width="47.109375" bestFit="1" customWidth="1"/>
    <col min="57" max="57" width="14.44140625" bestFit="1" customWidth="1"/>
    <col min="58" max="58" width="27.6640625" bestFit="1" customWidth="1"/>
    <col min="59" max="59" width="14.33203125" bestFit="1" customWidth="1"/>
    <col min="60" max="60" width="18.6640625" bestFit="1" customWidth="1"/>
    <col min="61" max="61" width="19.5546875" bestFit="1" customWidth="1"/>
    <col min="62" max="62" width="51.44140625" bestFit="1" customWidth="1"/>
    <col min="63" max="63" width="14.88671875" bestFit="1" customWidth="1"/>
    <col min="64" max="64" width="14.5546875" bestFit="1" customWidth="1"/>
    <col min="65" max="65" width="42.5546875" bestFit="1" customWidth="1"/>
    <col min="66" max="66" width="28" bestFit="1" customWidth="1"/>
    <col min="67" max="67" width="12.6640625" bestFit="1" customWidth="1"/>
    <col min="68" max="68" width="22.44140625" bestFit="1" customWidth="1"/>
    <col min="69" max="69" width="14" bestFit="1" customWidth="1"/>
    <col min="70" max="70" width="12" bestFit="1" customWidth="1"/>
    <col min="71" max="71" width="12.5546875" bestFit="1" customWidth="1"/>
    <col min="72" max="72" width="15.33203125" bestFit="1" customWidth="1"/>
    <col min="73" max="73" width="14.5546875" bestFit="1" customWidth="1"/>
    <col min="74" max="74" width="14.44140625" bestFit="1" customWidth="1"/>
    <col min="75" max="75" width="44.88671875" bestFit="1" customWidth="1"/>
    <col min="76" max="76" width="49.44140625" bestFit="1" customWidth="1"/>
    <col min="77" max="77" width="13.88671875" bestFit="1" customWidth="1"/>
    <col min="78" max="78" width="13.5546875" bestFit="1" customWidth="1"/>
    <col min="79" max="79" width="15.33203125" bestFit="1" customWidth="1"/>
    <col min="80" max="80" width="16" bestFit="1" customWidth="1"/>
    <col min="81" max="81" width="16.44140625" bestFit="1" customWidth="1"/>
    <col min="82" max="82" width="12.6640625" bestFit="1" customWidth="1"/>
    <col min="83" max="83" width="12.88671875" bestFit="1" customWidth="1"/>
    <col min="84" max="84" width="32.6640625" bestFit="1" customWidth="1"/>
    <col min="85" max="85" width="15.33203125" bestFit="1" customWidth="1"/>
    <col min="86" max="86" width="43.44140625" bestFit="1" customWidth="1"/>
    <col min="87" max="88" width="16.5546875" bestFit="1" customWidth="1"/>
    <col min="89" max="89" width="14.5546875" bestFit="1" customWidth="1"/>
    <col min="90" max="90" width="19.33203125" bestFit="1" customWidth="1"/>
    <col min="91" max="91" width="16" bestFit="1" customWidth="1"/>
    <col min="92" max="92" width="14.6640625" bestFit="1" customWidth="1"/>
    <col min="93" max="93" width="14.5546875" bestFit="1" customWidth="1"/>
    <col min="94" max="94" width="26.33203125" bestFit="1" customWidth="1"/>
    <col min="95" max="95" width="16.109375" bestFit="1" customWidth="1"/>
    <col min="96" max="96" width="30.33203125" bestFit="1" customWidth="1"/>
    <col min="97" max="97" width="15.33203125" bestFit="1" customWidth="1"/>
    <col min="98" max="98" width="15.109375" bestFit="1" customWidth="1"/>
    <col min="99" max="99" width="26.33203125" bestFit="1" customWidth="1"/>
    <col min="100" max="100" width="12.109375" bestFit="1" customWidth="1"/>
    <col min="101" max="101" width="29" bestFit="1" customWidth="1"/>
    <col min="102" max="102" width="53.44140625" bestFit="1" customWidth="1"/>
    <col min="103" max="103" width="26.33203125" bestFit="1" customWidth="1"/>
    <col min="104" max="106" width="12" bestFit="1" customWidth="1"/>
    <col min="107" max="107" width="12.44140625" bestFit="1" customWidth="1"/>
    <col min="108" max="108" width="12.109375" bestFit="1" customWidth="1"/>
    <col min="109" max="109" width="15.33203125" bestFit="1" customWidth="1"/>
    <col min="110" max="110" width="11.6640625" bestFit="1" customWidth="1"/>
    <col min="111" max="111" width="16.109375" bestFit="1" customWidth="1"/>
    <col min="112" max="112" width="12" bestFit="1" customWidth="1"/>
    <col min="113" max="113" width="14.5546875" bestFit="1" customWidth="1"/>
    <col min="114" max="114" width="12" bestFit="1" customWidth="1"/>
    <col min="115" max="115" width="13.6640625" bestFit="1" customWidth="1"/>
    <col min="116" max="116" width="12" bestFit="1" customWidth="1"/>
    <col min="117" max="117" width="32.33203125" bestFit="1" customWidth="1"/>
    <col min="118" max="118" width="33" bestFit="1" customWidth="1"/>
    <col min="119" max="119" width="11.44140625" bestFit="1" customWidth="1"/>
    <col min="120" max="120" width="18.44140625" bestFit="1" customWidth="1"/>
    <col min="121" max="121" width="15.109375" bestFit="1" customWidth="1"/>
    <col min="122" max="122" width="12.44140625" bestFit="1" customWidth="1"/>
    <col min="123" max="123" width="15.5546875" bestFit="1" customWidth="1"/>
    <col min="124" max="124" width="16.109375" bestFit="1" customWidth="1"/>
    <col min="125" max="125" width="31.109375" bestFit="1" customWidth="1"/>
    <col min="126" max="126" width="14.33203125" bestFit="1" customWidth="1"/>
    <col min="127" max="127" width="14.88671875" bestFit="1" customWidth="1"/>
    <col min="128" max="128" width="26.109375" bestFit="1" customWidth="1"/>
    <col min="129" max="129" width="29.33203125" bestFit="1" customWidth="1"/>
    <col min="130" max="130" width="17" bestFit="1" customWidth="1"/>
    <col min="131" max="131" width="19.6640625" bestFit="1" customWidth="1"/>
    <col min="132" max="132" width="19" bestFit="1" customWidth="1"/>
    <col min="133" max="133" width="17.44140625" bestFit="1" customWidth="1"/>
    <col min="134" max="134" width="27.6640625" bestFit="1" customWidth="1"/>
    <col min="135" max="135" width="54.33203125" bestFit="1" customWidth="1"/>
    <col min="136" max="136" width="32.44140625" bestFit="1" customWidth="1"/>
    <col min="137" max="137" width="14.33203125" bestFit="1" customWidth="1"/>
    <col min="138" max="138" width="15" bestFit="1" customWidth="1"/>
    <col min="139" max="139" width="16.6640625" bestFit="1" customWidth="1"/>
    <col min="140" max="140" width="19.5546875" bestFit="1" customWidth="1"/>
    <col min="141" max="141" width="18.44140625" bestFit="1" customWidth="1"/>
    <col min="142" max="142" width="17" bestFit="1" customWidth="1"/>
    <col min="143" max="143" width="14.109375" bestFit="1" customWidth="1"/>
    <col min="144" max="144" width="20" bestFit="1" customWidth="1"/>
    <col min="145" max="145" width="18.109375" bestFit="1" customWidth="1"/>
    <col min="146" max="146" width="16.44140625" bestFit="1" customWidth="1"/>
    <col min="147" max="147" width="18.109375" bestFit="1" customWidth="1"/>
    <col min="148" max="148" width="12" bestFit="1" customWidth="1"/>
    <col min="149" max="149" width="15.44140625" bestFit="1" customWidth="1"/>
    <col min="150" max="150" width="16.88671875" bestFit="1" customWidth="1"/>
    <col min="151" max="151" width="14.33203125" bestFit="1" customWidth="1"/>
    <col min="152" max="152" width="13.88671875" bestFit="1" customWidth="1"/>
    <col min="153" max="153" width="18.109375" bestFit="1" customWidth="1"/>
    <col min="154" max="154" width="70.44140625" bestFit="1" customWidth="1"/>
    <col min="155" max="155" width="14.109375" bestFit="1" customWidth="1"/>
    <col min="156" max="156" width="13.5546875" bestFit="1" customWidth="1"/>
    <col min="157" max="157" width="19.109375" bestFit="1" customWidth="1"/>
    <col min="158" max="158" width="13.44140625" bestFit="1" customWidth="1"/>
    <col min="159" max="159" width="12.109375" bestFit="1" customWidth="1"/>
    <col min="160" max="160" width="14.88671875" bestFit="1" customWidth="1"/>
    <col min="161" max="161" width="13.33203125" bestFit="1" customWidth="1"/>
    <col min="162" max="162" width="12" bestFit="1" customWidth="1"/>
    <col min="163" max="163" width="18" bestFit="1" customWidth="1"/>
    <col min="164" max="165" width="14.109375" bestFit="1" customWidth="1"/>
    <col min="166" max="167" width="14.6640625" bestFit="1" customWidth="1"/>
    <col min="168" max="168" width="28" bestFit="1" customWidth="1"/>
    <col min="169" max="169" width="42.6640625" bestFit="1" customWidth="1"/>
    <col min="170" max="170" width="13.5546875" bestFit="1" customWidth="1"/>
    <col min="171" max="171" width="16.6640625" bestFit="1" customWidth="1"/>
    <col min="172" max="172" width="74.33203125" bestFit="1" customWidth="1"/>
    <col min="173" max="173" width="16.109375" bestFit="1" customWidth="1"/>
    <col min="174" max="174" width="15.88671875" bestFit="1" customWidth="1"/>
    <col min="175" max="175" width="42.33203125" bestFit="1" customWidth="1"/>
    <col min="176" max="176" width="72.88671875" bestFit="1" customWidth="1"/>
    <col min="177" max="177" width="56.109375" bestFit="1" customWidth="1"/>
    <col min="178" max="178" width="17.6640625" bestFit="1" customWidth="1"/>
    <col min="179" max="179" width="18.44140625" bestFit="1" customWidth="1"/>
    <col min="180" max="180" width="15.5546875" bestFit="1" customWidth="1"/>
    <col min="181" max="181" width="21.5546875" bestFit="1" customWidth="1"/>
    <col min="182" max="182" width="16.5546875" bestFit="1" customWidth="1"/>
    <col min="183" max="183" width="19.6640625" bestFit="1" customWidth="1"/>
    <col min="184" max="184" width="18.44140625" bestFit="1" customWidth="1"/>
    <col min="185" max="185" width="17.44140625" bestFit="1" customWidth="1"/>
    <col min="186" max="186" width="17" bestFit="1" customWidth="1"/>
    <col min="187" max="187" width="20" bestFit="1" customWidth="1"/>
    <col min="188" max="188" width="17.6640625" bestFit="1" customWidth="1"/>
    <col min="189" max="189" width="12.109375" bestFit="1" customWidth="1"/>
    <col min="190" max="190" width="16.109375" bestFit="1" customWidth="1"/>
    <col min="191" max="191" width="16" bestFit="1" customWidth="1"/>
    <col min="192" max="192" width="13.88671875" bestFit="1" customWidth="1"/>
    <col min="193" max="193" width="30.33203125" bestFit="1" customWidth="1"/>
    <col min="194" max="194" width="12.88671875" bestFit="1" customWidth="1"/>
    <col min="195" max="195" width="17.88671875" bestFit="1" customWidth="1"/>
    <col min="196" max="196" width="13.88671875" bestFit="1" customWidth="1"/>
    <col min="197" max="197" width="15" bestFit="1" customWidth="1"/>
    <col min="198" max="198" width="15.44140625" bestFit="1" customWidth="1"/>
    <col min="199" max="199" width="16.6640625" bestFit="1" customWidth="1"/>
    <col min="200" max="200" width="12" bestFit="1" customWidth="1"/>
    <col min="201" max="201" width="15.109375" bestFit="1" customWidth="1"/>
    <col min="202" max="202" width="16.6640625" bestFit="1" customWidth="1"/>
    <col min="203" max="203" width="14.109375" bestFit="1" customWidth="1"/>
    <col min="204" max="204" width="14.6640625" bestFit="1" customWidth="1"/>
    <col min="205" max="205" width="14.109375" bestFit="1" customWidth="1"/>
    <col min="206" max="206" width="39" bestFit="1" customWidth="1"/>
    <col min="207" max="207" width="17.88671875" bestFit="1" customWidth="1"/>
    <col min="208" max="208" width="13.44140625" bestFit="1" customWidth="1"/>
    <col min="209" max="209" width="13.33203125" bestFit="1" customWidth="1"/>
    <col min="210" max="210" width="12" bestFit="1" customWidth="1"/>
    <col min="211" max="211" width="19.5546875" bestFit="1" customWidth="1"/>
    <col min="212" max="212" width="15" bestFit="1" customWidth="1"/>
    <col min="213" max="213" width="17.44140625" bestFit="1" customWidth="1"/>
    <col min="214" max="214" width="28.5546875" bestFit="1" customWidth="1"/>
    <col min="215" max="215" width="26.44140625" bestFit="1" customWidth="1"/>
    <col min="216" max="216" width="18.6640625" bestFit="1" customWidth="1"/>
    <col min="217" max="217" width="15.109375" bestFit="1" customWidth="1"/>
    <col min="218" max="218" width="18.5546875" bestFit="1" customWidth="1"/>
    <col min="219" max="219" width="14.109375" bestFit="1" customWidth="1"/>
    <col min="220" max="220" width="13.33203125" bestFit="1" customWidth="1"/>
    <col min="221" max="221" width="12.5546875" bestFit="1" customWidth="1"/>
    <col min="222" max="222" width="19.33203125" bestFit="1" customWidth="1"/>
    <col min="223" max="223" width="14.6640625" bestFit="1" customWidth="1"/>
    <col min="224" max="224" width="26.33203125" bestFit="1" customWidth="1"/>
    <col min="225" max="225" width="31.33203125" bestFit="1" customWidth="1"/>
    <col min="226" max="226" width="18.33203125" bestFit="1" customWidth="1"/>
    <col min="227" max="227" width="30.44140625" bestFit="1" customWidth="1"/>
    <col min="228" max="228" width="17.33203125" bestFit="1" customWidth="1"/>
    <col min="229" max="229" width="18" bestFit="1" customWidth="1"/>
    <col min="230" max="230" width="19.109375" bestFit="1" customWidth="1"/>
    <col min="231" max="231" width="21.109375" bestFit="1" customWidth="1"/>
    <col min="232" max="232" width="45.5546875" bestFit="1" customWidth="1"/>
    <col min="233" max="233" width="26.6640625" bestFit="1" customWidth="1"/>
    <col min="234" max="234" width="14.88671875" bestFit="1" customWidth="1"/>
    <col min="235" max="235" width="15.6640625" bestFit="1" customWidth="1"/>
    <col min="236" max="236" width="14.33203125" bestFit="1" customWidth="1"/>
    <col min="237" max="237" width="16.88671875" bestFit="1" customWidth="1"/>
    <col min="238" max="238" width="12.44140625" bestFit="1" customWidth="1"/>
    <col min="239" max="239" width="62.88671875" bestFit="1" customWidth="1"/>
    <col min="240" max="240" width="16.44140625" bestFit="1" customWidth="1"/>
    <col min="241" max="241" width="16.109375" bestFit="1" customWidth="1"/>
    <col min="242" max="242" width="13.44140625" bestFit="1" customWidth="1"/>
    <col min="243" max="243" width="11.109375" bestFit="1" customWidth="1"/>
    <col min="244" max="244" width="33.44140625" bestFit="1" customWidth="1"/>
    <col min="245" max="245" width="16.44140625" bestFit="1" customWidth="1"/>
    <col min="246" max="246" width="41.33203125" bestFit="1" customWidth="1"/>
    <col min="247" max="247" width="11.6640625" bestFit="1" customWidth="1"/>
    <col min="248" max="248" width="13.5546875" bestFit="1" customWidth="1"/>
    <col min="249" max="249" width="14.88671875" bestFit="1" customWidth="1"/>
    <col min="250" max="250" width="13.5546875" bestFit="1" customWidth="1"/>
    <col min="251" max="251" width="14.6640625" bestFit="1" customWidth="1"/>
    <col min="252" max="252" width="12.88671875" bestFit="1" customWidth="1"/>
    <col min="253" max="253" width="15.33203125" bestFit="1" customWidth="1"/>
    <col min="254" max="254" width="13.5546875" bestFit="1" customWidth="1"/>
    <col min="255" max="255" width="26.109375" bestFit="1" customWidth="1"/>
    <col min="256" max="256" width="15.88671875" bestFit="1" customWidth="1"/>
    <col min="257" max="257" width="71.109375" bestFit="1" customWidth="1"/>
    <col min="258" max="258" width="11.5546875" bestFit="1" customWidth="1"/>
    <col min="259" max="259" width="51.44140625" bestFit="1" customWidth="1"/>
    <col min="260" max="260" width="15.6640625" bestFit="1" customWidth="1"/>
    <col min="261" max="261" width="28.88671875" bestFit="1" customWidth="1"/>
    <col min="262" max="262" width="15.44140625" bestFit="1" customWidth="1"/>
    <col min="263" max="263" width="30.5546875" bestFit="1" customWidth="1"/>
    <col min="264" max="264" width="54.6640625" bestFit="1" customWidth="1"/>
    <col min="265" max="265" width="12.109375" bestFit="1" customWidth="1"/>
    <col min="266" max="266" width="13.44140625" bestFit="1" customWidth="1"/>
    <col min="267" max="267" width="16.6640625" bestFit="1" customWidth="1"/>
    <col min="268" max="268" width="41.88671875" bestFit="1" customWidth="1"/>
    <col min="269" max="269" width="12.88671875" bestFit="1" customWidth="1"/>
    <col min="270" max="270" width="26.33203125" bestFit="1" customWidth="1"/>
    <col min="271" max="271" width="27.5546875" bestFit="1" customWidth="1"/>
    <col min="272" max="272" width="40.88671875" bestFit="1" customWidth="1"/>
    <col min="273" max="273" width="19.109375" bestFit="1" customWidth="1"/>
    <col min="274" max="274" width="12.109375" bestFit="1" customWidth="1"/>
    <col min="275" max="275" width="27" bestFit="1" customWidth="1"/>
    <col min="276" max="276" width="24.5546875" bestFit="1" customWidth="1"/>
    <col min="277" max="277" width="18.88671875" bestFit="1" customWidth="1"/>
    <col min="278" max="278" width="16.44140625" bestFit="1" customWidth="1"/>
    <col min="279" max="279" width="13.109375" bestFit="1" customWidth="1"/>
    <col min="280" max="280" width="12.33203125" bestFit="1" customWidth="1"/>
    <col min="281" max="281" width="16" bestFit="1" customWidth="1"/>
    <col min="282" max="282" width="62.88671875" bestFit="1" customWidth="1"/>
    <col min="283" max="283" width="27.88671875" bestFit="1" customWidth="1"/>
    <col min="284" max="284" width="47.109375" bestFit="1" customWidth="1"/>
    <col min="285" max="285" width="14.44140625" bestFit="1" customWidth="1"/>
    <col min="286" max="286" width="27.6640625" bestFit="1" customWidth="1"/>
    <col min="287" max="287" width="14.33203125" bestFit="1" customWidth="1"/>
    <col min="288" max="288" width="18.6640625" bestFit="1" customWidth="1"/>
    <col min="289" max="289" width="19.5546875" bestFit="1" customWidth="1"/>
    <col min="290" max="290" width="51.44140625" bestFit="1" customWidth="1"/>
    <col min="291" max="291" width="14.88671875" bestFit="1" customWidth="1"/>
    <col min="292" max="292" width="14.5546875" bestFit="1" customWidth="1"/>
    <col min="293" max="293" width="42.5546875" bestFit="1" customWidth="1"/>
    <col min="294" max="294" width="28" bestFit="1" customWidth="1"/>
    <col min="295" max="295" width="12.6640625" bestFit="1" customWidth="1"/>
    <col min="296" max="296" width="22.44140625" bestFit="1" customWidth="1"/>
    <col min="297" max="297" width="14" bestFit="1" customWidth="1"/>
    <col min="298" max="298" width="11.109375" bestFit="1" customWidth="1"/>
    <col min="299" max="299" width="12.5546875" bestFit="1" customWidth="1"/>
    <col min="300" max="300" width="15.33203125" bestFit="1" customWidth="1"/>
    <col min="301" max="301" width="14.5546875" bestFit="1" customWidth="1"/>
    <col min="302" max="302" width="14.44140625" bestFit="1" customWidth="1"/>
    <col min="303" max="303" width="44.88671875" bestFit="1" customWidth="1"/>
    <col min="304" max="304" width="49.44140625" bestFit="1" customWidth="1"/>
    <col min="305" max="305" width="13.88671875" bestFit="1" customWidth="1"/>
    <col min="306" max="306" width="13.5546875" bestFit="1" customWidth="1"/>
    <col min="307" max="307" width="15.33203125" bestFit="1" customWidth="1"/>
    <col min="308" max="308" width="16" bestFit="1" customWidth="1"/>
    <col min="309" max="309" width="16.44140625" bestFit="1" customWidth="1"/>
    <col min="310" max="310" width="12.6640625" bestFit="1" customWidth="1"/>
    <col min="311" max="311" width="12.88671875" bestFit="1" customWidth="1"/>
    <col min="312" max="312" width="32.6640625" bestFit="1" customWidth="1"/>
    <col min="313" max="313" width="15.33203125" bestFit="1" customWidth="1"/>
    <col min="314" max="314" width="43.44140625" bestFit="1" customWidth="1"/>
    <col min="315" max="316" width="16.5546875" bestFit="1" customWidth="1"/>
    <col min="317" max="317" width="14.5546875" bestFit="1" customWidth="1"/>
    <col min="318" max="318" width="19.33203125" bestFit="1" customWidth="1"/>
    <col min="319" max="319" width="16" bestFit="1" customWidth="1"/>
    <col min="320" max="320" width="14.6640625" bestFit="1" customWidth="1"/>
    <col min="321" max="321" width="14.5546875" bestFit="1" customWidth="1"/>
    <col min="322" max="322" width="26.33203125" bestFit="1" customWidth="1"/>
    <col min="323" max="323" width="16.109375" bestFit="1" customWidth="1"/>
    <col min="324" max="324" width="30.33203125" bestFit="1" customWidth="1"/>
    <col min="325" max="325" width="15.33203125" bestFit="1" customWidth="1"/>
    <col min="326" max="326" width="15.109375" bestFit="1" customWidth="1"/>
    <col min="327" max="327" width="26.33203125" bestFit="1" customWidth="1"/>
    <col min="328" max="328" width="12.109375" bestFit="1" customWidth="1"/>
    <col min="329" max="329" width="29" bestFit="1" customWidth="1"/>
    <col min="330" max="330" width="53.44140625" bestFit="1" customWidth="1"/>
    <col min="331" max="331" width="26.33203125" bestFit="1" customWidth="1"/>
    <col min="332" max="333" width="11.88671875" bestFit="1" customWidth="1"/>
    <col min="334" max="334" width="11.5546875" bestFit="1" customWidth="1"/>
    <col min="335" max="335" width="12.44140625" bestFit="1" customWidth="1"/>
    <col min="336" max="336" width="12.109375" bestFit="1" customWidth="1"/>
    <col min="337" max="337" width="15.33203125" bestFit="1" customWidth="1"/>
    <col min="338" max="338" width="11.6640625" bestFit="1" customWidth="1"/>
    <col min="339" max="339" width="16.109375" bestFit="1" customWidth="1"/>
    <col min="340" max="340" width="11.88671875" bestFit="1" customWidth="1"/>
    <col min="341" max="341" width="14.5546875" bestFit="1" customWidth="1"/>
    <col min="342" max="342" width="10.88671875" bestFit="1" customWidth="1"/>
    <col min="343" max="343" width="13.6640625" bestFit="1" customWidth="1"/>
    <col min="344" max="344" width="12" bestFit="1" customWidth="1"/>
    <col min="345" max="345" width="32.33203125" bestFit="1" customWidth="1"/>
    <col min="346" max="346" width="33" bestFit="1" customWidth="1"/>
    <col min="347" max="347" width="11.44140625" bestFit="1" customWidth="1"/>
    <col min="348" max="348" width="18.44140625" bestFit="1" customWidth="1"/>
    <col min="349" max="349" width="15.109375" bestFit="1" customWidth="1"/>
    <col min="350" max="350" width="12.44140625" bestFit="1" customWidth="1"/>
    <col min="351" max="351" width="15.5546875" bestFit="1" customWidth="1"/>
    <col min="352" max="352" width="16.109375" bestFit="1" customWidth="1"/>
    <col min="353" max="353" width="31.109375" bestFit="1" customWidth="1"/>
    <col min="354" max="354" width="14.33203125" bestFit="1" customWidth="1"/>
    <col min="355" max="355" width="14.88671875" bestFit="1" customWidth="1"/>
    <col min="356" max="356" width="26.109375" bestFit="1" customWidth="1"/>
    <col min="357" max="357" width="29.33203125" bestFit="1" customWidth="1"/>
    <col min="358" max="358" width="17" bestFit="1" customWidth="1"/>
    <col min="359" max="359" width="19.6640625" bestFit="1" customWidth="1"/>
    <col min="360" max="360" width="19" bestFit="1" customWidth="1"/>
    <col min="361" max="361" width="17.44140625" bestFit="1" customWidth="1"/>
    <col min="362" max="362" width="27.6640625" bestFit="1" customWidth="1"/>
    <col min="363" max="363" width="54.33203125" bestFit="1" customWidth="1"/>
    <col min="364" max="364" width="32.44140625" bestFit="1" customWidth="1"/>
    <col min="365" max="365" width="14.33203125" bestFit="1" customWidth="1"/>
    <col min="366" max="366" width="15" bestFit="1" customWidth="1"/>
    <col min="367" max="367" width="16.6640625" bestFit="1" customWidth="1"/>
    <col min="368" max="368" width="19.5546875" bestFit="1" customWidth="1"/>
    <col min="369" max="369" width="18.44140625" bestFit="1" customWidth="1"/>
    <col min="370" max="370" width="17" bestFit="1" customWidth="1"/>
    <col min="371" max="371" width="14.109375" bestFit="1" customWidth="1"/>
    <col min="372" max="372" width="20" bestFit="1" customWidth="1"/>
    <col min="373" max="373" width="18.109375" bestFit="1" customWidth="1"/>
    <col min="374" max="374" width="16.44140625" bestFit="1" customWidth="1"/>
    <col min="375" max="375" width="18.109375" bestFit="1" customWidth="1"/>
    <col min="376" max="376" width="11.33203125" bestFit="1" customWidth="1"/>
    <col min="377" max="377" width="15.44140625" bestFit="1" customWidth="1"/>
    <col min="378" max="378" width="16.88671875" bestFit="1" customWidth="1"/>
    <col min="379" max="379" width="14.33203125" bestFit="1" customWidth="1"/>
    <col min="380" max="380" width="13.88671875" bestFit="1" customWidth="1"/>
    <col min="381" max="381" width="18.109375" bestFit="1" customWidth="1"/>
    <col min="382" max="382" width="70.44140625" bestFit="1" customWidth="1"/>
    <col min="383" max="383" width="14.109375" bestFit="1" customWidth="1"/>
    <col min="384" max="384" width="13.5546875" bestFit="1" customWidth="1"/>
    <col min="385" max="385" width="19.109375" bestFit="1" customWidth="1"/>
    <col min="386" max="386" width="13.44140625" bestFit="1" customWidth="1"/>
    <col min="387" max="387" width="12.109375" bestFit="1" customWidth="1"/>
    <col min="388" max="388" width="14.88671875" bestFit="1" customWidth="1"/>
    <col min="389" max="389" width="13.33203125" bestFit="1" customWidth="1"/>
    <col min="390" max="390" width="11.5546875" bestFit="1" customWidth="1"/>
    <col min="391" max="391" width="18" bestFit="1" customWidth="1"/>
    <col min="392" max="393" width="14.109375" bestFit="1" customWidth="1"/>
    <col min="394" max="395" width="14.6640625" bestFit="1" customWidth="1"/>
    <col min="396" max="396" width="28" bestFit="1" customWidth="1"/>
    <col min="397" max="397" width="42.6640625" bestFit="1" customWidth="1"/>
    <col min="398" max="398" width="13.5546875" bestFit="1" customWidth="1"/>
    <col min="399" max="399" width="16.6640625" bestFit="1" customWidth="1"/>
    <col min="400" max="400" width="74.33203125" bestFit="1" customWidth="1"/>
    <col min="401" max="401" width="16.109375" bestFit="1" customWidth="1"/>
    <col min="402" max="402" width="15.88671875" bestFit="1" customWidth="1"/>
    <col min="403" max="403" width="42.33203125" bestFit="1" customWidth="1"/>
    <col min="404" max="404" width="72.88671875" bestFit="1" customWidth="1"/>
    <col min="405" max="405" width="56.109375" bestFit="1" customWidth="1"/>
    <col min="406" max="406" width="17.6640625" bestFit="1" customWidth="1"/>
    <col min="407" max="407" width="18.44140625" bestFit="1" customWidth="1"/>
    <col min="408" max="408" width="15.5546875" bestFit="1" customWidth="1"/>
    <col min="409" max="409" width="21.5546875" bestFit="1" customWidth="1"/>
    <col min="410" max="410" width="16.5546875" bestFit="1" customWidth="1"/>
    <col min="411" max="411" width="19.6640625" bestFit="1" customWidth="1"/>
    <col min="412" max="412" width="18.44140625" bestFit="1" customWidth="1"/>
    <col min="413" max="413" width="17.44140625" bestFit="1" customWidth="1"/>
    <col min="414" max="414" width="17" bestFit="1" customWidth="1"/>
    <col min="415" max="415" width="20" bestFit="1" customWidth="1"/>
    <col min="416" max="416" width="17.6640625" bestFit="1" customWidth="1"/>
    <col min="417" max="417" width="12.109375" bestFit="1" customWidth="1"/>
    <col min="418" max="418" width="16.109375" bestFit="1" customWidth="1"/>
    <col min="419" max="419" width="16" bestFit="1" customWidth="1"/>
    <col min="420" max="420" width="13.88671875" bestFit="1" customWidth="1"/>
    <col min="421" max="421" width="30.33203125" bestFit="1" customWidth="1"/>
    <col min="422" max="422" width="12.88671875" bestFit="1" customWidth="1"/>
    <col min="423" max="423" width="17.88671875" bestFit="1" customWidth="1"/>
    <col min="424" max="424" width="13.88671875" bestFit="1" customWidth="1"/>
    <col min="425" max="425" width="15" bestFit="1" customWidth="1"/>
    <col min="426" max="426" width="15.44140625" bestFit="1" customWidth="1"/>
    <col min="427" max="427" width="16.6640625" bestFit="1" customWidth="1"/>
    <col min="428" max="428" width="11.88671875" bestFit="1" customWidth="1"/>
    <col min="429" max="429" width="15.109375" bestFit="1" customWidth="1"/>
    <col min="430" max="430" width="16.6640625" bestFit="1" customWidth="1"/>
    <col min="431" max="431" width="14.109375" bestFit="1" customWidth="1"/>
    <col min="432" max="432" width="14.6640625" bestFit="1" customWidth="1"/>
    <col min="433" max="433" width="14.109375" bestFit="1" customWidth="1"/>
    <col min="434" max="434" width="39" bestFit="1" customWidth="1"/>
    <col min="435" max="435" width="17.88671875" bestFit="1" customWidth="1"/>
    <col min="436" max="436" width="13.44140625" bestFit="1" customWidth="1"/>
    <col min="437" max="437" width="13.33203125" bestFit="1" customWidth="1"/>
    <col min="438" max="438" width="12" bestFit="1" customWidth="1"/>
    <col min="439" max="439" width="19.5546875" bestFit="1" customWidth="1"/>
    <col min="440" max="440" width="15" bestFit="1" customWidth="1"/>
    <col min="441" max="441" width="17.44140625" bestFit="1" customWidth="1"/>
    <col min="442" max="442" width="28.5546875" bestFit="1" customWidth="1"/>
    <col min="443" max="443" width="26.44140625" bestFit="1" customWidth="1"/>
    <col min="444" max="444" width="18.6640625" bestFit="1" customWidth="1"/>
    <col min="445" max="445" width="15.109375" bestFit="1" customWidth="1"/>
    <col min="446" max="446" width="18.5546875" bestFit="1" customWidth="1"/>
    <col min="447" max="447" width="14.109375" bestFit="1" customWidth="1"/>
    <col min="448" max="448" width="13.33203125" bestFit="1" customWidth="1"/>
    <col min="449" max="449" width="12.5546875" bestFit="1" customWidth="1"/>
    <col min="450" max="450" width="19.33203125" bestFit="1" customWidth="1"/>
    <col min="451" max="451" width="14.6640625" bestFit="1" customWidth="1"/>
    <col min="452" max="452" width="26.33203125" bestFit="1" customWidth="1"/>
    <col min="453" max="453" width="31.33203125" bestFit="1" customWidth="1"/>
    <col min="454" max="454" width="18.33203125" bestFit="1" customWidth="1"/>
    <col min="455" max="455" width="30.44140625" bestFit="1" customWidth="1"/>
    <col min="456" max="456" width="17.33203125" bestFit="1" customWidth="1"/>
    <col min="457" max="457" width="18" bestFit="1" customWidth="1"/>
    <col min="458" max="458" width="19.109375" bestFit="1" customWidth="1"/>
    <col min="459"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8" x14ac:dyDescent="0.3">
      <c r="B3" s="9" t="s">
        <v>28</v>
      </c>
      <c r="C3" t="s">
        <v>27</v>
      </c>
      <c r="D3" t="s">
        <v>0</v>
      </c>
      <c r="F3" t="s">
        <v>28</v>
      </c>
      <c r="G3" t="s">
        <v>27</v>
      </c>
      <c r="H3" t="s">
        <v>0</v>
      </c>
    </row>
    <row r="4" spans="2:8" x14ac:dyDescent="0.3">
      <c r="B4" t="s">
        <v>29</v>
      </c>
      <c r="C4" s="11">
        <v>47.663884258938488</v>
      </c>
      <c r="D4" s="13">
        <v>328</v>
      </c>
      <c r="F4" t="s">
        <v>29</v>
      </c>
      <c r="G4">
        <f>GETPIVOTDATA("[Measures].[Average of Profit-%]",$B$3,"[Locations].[State]","[Locations].[State].&amp;[Alabama]")</f>
        <v>47.663884258938488</v>
      </c>
      <c r="H4">
        <f>D4</f>
        <v>328</v>
      </c>
    </row>
    <row r="5" spans="2:8" x14ac:dyDescent="0.3">
      <c r="B5" t="s">
        <v>30</v>
      </c>
      <c r="C5" s="11">
        <v>44.035677882380348</v>
      </c>
      <c r="D5" s="13">
        <v>865</v>
      </c>
      <c r="F5" t="s">
        <v>30</v>
      </c>
      <c r="G5">
        <v>44.035677882380348</v>
      </c>
      <c r="H5">
        <f>D5</f>
        <v>865</v>
      </c>
    </row>
    <row r="6" spans="2:8" x14ac:dyDescent="0.3">
      <c r="B6" t="s">
        <v>31</v>
      </c>
      <c r="C6" s="11">
        <v>45.776451347785297</v>
      </c>
      <c r="D6" s="13">
        <v>74</v>
      </c>
      <c r="F6" t="s">
        <v>31</v>
      </c>
      <c r="G6">
        <v>45.776451347785297</v>
      </c>
      <c r="H6">
        <f t="shared" ref="H6:H48" si="0">D6</f>
        <v>74</v>
      </c>
    </row>
    <row r="7" spans="2:8" x14ac:dyDescent="0.3">
      <c r="B7" t="s">
        <v>32</v>
      </c>
      <c r="C7" s="11">
        <v>47.027063612019397</v>
      </c>
      <c r="D7" s="13">
        <v>7605</v>
      </c>
      <c r="F7" t="s">
        <v>32</v>
      </c>
      <c r="G7">
        <v>47.027063612019397</v>
      </c>
      <c r="H7">
        <f t="shared" si="0"/>
        <v>7605</v>
      </c>
    </row>
    <row r="8" spans="2:8" x14ac:dyDescent="0.3">
      <c r="B8" t="s">
        <v>33</v>
      </c>
      <c r="C8" s="11">
        <v>52.642678786277393</v>
      </c>
      <c r="D8" s="13">
        <v>1395</v>
      </c>
      <c r="F8" t="s">
        <v>33</v>
      </c>
      <c r="G8">
        <v>52.642678786277393</v>
      </c>
      <c r="H8">
        <f t="shared" si="0"/>
        <v>1395</v>
      </c>
    </row>
    <row r="9" spans="2:8" x14ac:dyDescent="0.3">
      <c r="B9" t="s">
        <v>34</v>
      </c>
      <c r="C9" s="11">
        <v>46.152314816929547</v>
      </c>
      <c r="D9" s="13">
        <v>836</v>
      </c>
      <c r="F9" t="s">
        <v>34</v>
      </c>
      <c r="G9">
        <v>46.152314816929547</v>
      </c>
      <c r="H9">
        <f t="shared" si="0"/>
        <v>836</v>
      </c>
    </row>
    <row r="10" spans="2:8" x14ac:dyDescent="0.3">
      <c r="B10" t="s">
        <v>35</v>
      </c>
      <c r="C10" s="11">
        <v>56.78276324384975</v>
      </c>
      <c r="D10" s="13">
        <v>80</v>
      </c>
      <c r="F10" t="s">
        <v>35</v>
      </c>
      <c r="G10">
        <v>56.78276324384975</v>
      </c>
      <c r="H10">
        <f t="shared" si="0"/>
        <v>80</v>
      </c>
    </row>
    <row r="11" spans="2:8" x14ac:dyDescent="0.3">
      <c r="B11" t="s">
        <v>36</v>
      </c>
      <c r="C11" s="11">
        <v>49.770126175140703</v>
      </c>
      <c r="D11" s="13">
        <v>2570</v>
      </c>
      <c r="F11" t="s">
        <v>36</v>
      </c>
      <c r="G11">
        <v>49.770126175140703</v>
      </c>
      <c r="H11">
        <f t="shared" si="0"/>
        <v>2570</v>
      </c>
    </row>
    <row r="12" spans="2:8" x14ac:dyDescent="0.3">
      <c r="B12" t="s">
        <v>37</v>
      </c>
      <c r="C12" s="11">
        <v>47.367626380491679</v>
      </c>
      <c r="D12" s="13">
        <v>636</v>
      </c>
      <c r="F12" t="s">
        <v>37</v>
      </c>
      <c r="G12">
        <v>47.367626380491679</v>
      </c>
      <c r="H12">
        <f t="shared" si="0"/>
        <v>636</v>
      </c>
    </row>
    <row r="13" spans="2:8" x14ac:dyDescent="0.3">
      <c r="B13" t="s">
        <v>38</v>
      </c>
      <c r="C13" s="11">
        <v>53.963708119262762</v>
      </c>
      <c r="D13" s="13">
        <v>96</v>
      </c>
      <c r="F13" t="s">
        <v>38</v>
      </c>
      <c r="G13">
        <v>53.963708119262762</v>
      </c>
      <c r="H13">
        <f t="shared" si="0"/>
        <v>96</v>
      </c>
    </row>
    <row r="14" spans="2:8" x14ac:dyDescent="0.3">
      <c r="B14" t="s">
        <v>39</v>
      </c>
      <c r="C14" s="11">
        <v>42.786238517137221</v>
      </c>
      <c r="D14" s="13">
        <v>96</v>
      </c>
      <c r="F14" t="s">
        <v>39</v>
      </c>
      <c r="G14">
        <v>42.786238517137221</v>
      </c>
      <c r="H14">
        <f t="shared" si="0"/>
        <v>96</v>
      </c>
    </row>
    <row r="15" spans="2:8" x14ac:dyDescent="0.3">
      <c r="B15" t="s">
        <v>40</v>
      </c>
      <c r="C15" s="11">
        <v>49.265252728292261</v>
      </c>
      <c r="D15" s="13">
        <v>2828</v>
      </c>
      <c r="F15" t="s">
        <v>40</v>
      </c>
      <c r="G15">
        <v>49.265252728292261</v>
      </c>
      <c r="H15">
        <f t="shared" si="0"/>
        <v>2828</v>
      </c>
    </row>
    <row r="16" spans="2:8" x14ac:dyDescent="0.3">
      <c r="B16" t="s">
        <v>41</v>
      </c>
      <c r="C16" s="11">
        <v>45.994068432539983</v>
      </c>
      <c r="D16" s="13">
        <v>1334</v>
      </c>
      <c r="F16" t="s">
        <v>41</v>
      </c>
      <c r="G16">
        <v>45.994068432539983</v>
      </c>
      <c r="H16">
        <f t="shared" si="0"/>
        <v>1334</v>
      </c>
    </row>
    <row r="17" spans="2:8" x14ac:dyDescent="0.3">
      <c r="B17" t="s">
        <v>42</v>
      </c>
      <c r="C17" s="11">
        <v>49.876711773617565</v>
      </c>
      <c r="D17" s="13">
        <v>333</v>
      </c>
      <c r="F17" t="s">
        <v>42</v>
      </c>
      <c r="G17">
        <v>49.876711773617565</v>
      </c>
      <c r="H17">
        <f t="shared" si="0"/>
        <v>333</v>
      </c>
    </row>
    <row r="18" spans="2:8" x14ac:dyDescent="0.3">
      <c r="B18" t="s">
        <v>43</v>
      </c>
      <c r="C18" s="11">
        <v>42.751233639352883</v>
      </c>
      <c r="D18" s="13">
        <v>456</v>
      </c>
      <c r="F18" t="s">
        <v>43</v>
      </c>
      <c r="G18">
        <v>42.751233639352883</v>
      </c>
      <c r="H18">
        <f t="shared" si="0"/>
        <v>456</v>
      </c>
    </row>
    <row r="19" spans="2:8" x14ac:dyDescent="0.3">
      <c r="B19" t="s">
        <v>44</v>
      </c>
      <c r="C19" s="11">
        <v>46.564908082064413</v>
      </c>
      <c r="D19" s="13">
        <v>210</v>
      </c>
      <c r="F19" t="s">
        <v>44</v>
      </c>
      <c r="G19">
        <v>46.564908082064413</v>
      </c>
      <c r="H19">
        <f t="shared" si="0"/>
        <v>210</v>
      </c>
    </row>
    <row r="20" spans="2:8" x14ac:dyDescent="0.3">
      <c r="B20" t="s">
        <v>45</v>
      </c>
      <c r="C20" s="11">
        <v>44.479570072803206</v>
      </c>
      <c r="D20" s="13">
        <v>454</v>
      </c>
      <c r="F20" t="s">
        <v>45</v>
      </c>
      <c r="G20">
        <v>44.479570072803206</v>
      </c>
      <c r="H20">
        <f t="shared" si="0"/>
        <v>454</v>
      </c>
    </row>
    <row r="21" spans="2:8" x14ac:dyDescent="0.3">
      <c r="B21" t="s">
        <v>46</v>
      </c>
      <c r="C21" s="11">
        <v>50.278087290315874</v>
      </c>
      <c r="D21" s="13">
        <v>268</v>
      </c>
      <c r="F21" t="s">
        <v>46</v>
      </c>
      <c r="G21">
        <v>50.278087290315874</v>
      </c>
      <c r="H21">
        <f t="shared" si="0"/>
        <v>268</v>
      </c>
    </row>
    <row r="22" spans="2:8" x14ac:dyDescent="0.3">
      <c r="B22" t="s">
        <v>47</v>
      </c>
      <c r="C22" s="11">
        <v>46.507507228257133</v>
      </c>
      <c r="D22" s="13">
        <v>514</v>
      </c>
      <c r="F22" t="s">
        <v>47</v>
      </c>
      <c r="G22">
        <v>46.507507228257133</v>
      </c>
      <c r="H22">
        <f t="shared" si="0"/>
        <v>514</v>
      </c>
    </row>
    <row r="23" spans="2:8" x14ac:dyDescent="0.3">
      <c r="B23" t="s">
        <v>48</v>
      </c>
      <c r="C23" s="11">
        <v>47.788311105724539</v>
      </c>
      <c r="D23" s="13">
        <v>615</v>
      </c>
      <c r="F23" t="s">
        <v>48</v>
      </c>
      <c r="G23">
        <v>47.788311105724539</v>
      </c>
      <c r="H23">
        <f t="shared" si="0"/>
        <v>615</v>
      </c>
    </row>
    <row r="24" spans="2:8" x14ac:dyDescent="0.3">
      <c r="B24" t="s">
        <v>49</v>
      </c>
      <c r="C24" s="11">
        <v>45.243304327129898</v>
      </c>
      <c r="D24" s="13">
        <v>300</v>
      </c>
      <c r="F24" t="s">
        <v>49</v>
      </c>
      <c r="G24">
        <v>45.243304327129898</v>
      </c>
      <c r="H24">
        <f t="shared" si="0"/>
        <v>300</v>
      </c>
    </row>
    <row r="25" spans="2:8" x14ac:dyDescent="0.3">
      <c r="B25" t="s">
        <v>50</v>
      </c>
      <c r="C25" s="11">
        <v>35.774321948958537</v>
      </c>
      <c r="D25" s="13">
        <v>76</v>
      </c>
      <c r="F25" t="s">
        <v>50</v>
      </c>
      <c r="G25">
        <v>35.774321948958537</v>
      </c>
      <c r="H25">
        <f t="shared" si="0"/>
        <v>76</v>
      </c>
    </row>
    <row r="26" spans="2:8" x14ac:dyDescent="0.3">
      <c r="B26" t="s">
        <v>51</v>
      </c>
      <c r="C26" s="11">
        <v>47.245732812323695</v>
      </c>
      <c r="D26" s="13">
        <v>405</v>
      </c>
      <c r="F26" t="s">
        <v>51</v>
      </c>
      <c r="G26">
        <v>47.245732812323695</v>
      </c>
      <c r="H26">
        <f t="shared" si="0"/>
        <v>405</v>
      </c>
    </row>
    <row r="27" spans="2:8" x14ac:dyDescent="0.3">
      <c r="B27" t="s">
        <v>52</v>
      </c>
      <c r="C27" s="11">
        <v>47.536371865064829</v>
      </c>
      <c r="D27" s="13">
        <v>122</v>
      </c>
      <c r="F27" t="s">
        <v>52</v>
      </c>
      <c r="G27">
        <v>47.536371865064829</v>
      </c>
      <c r="H27">
        <f t="shared" si="0"/>
        <v>122</v>
      </c>
    </row>
    <row r="28" spans="2:8" x14ac:dyDescent="0.3">
      <c r="B28" t="s">
        <v>53</v>
      </c>
      <c r="C28" s="11">
        <v>56.499527418677438</v>
      </c>
      <c r="D28" s="13">
        <v>172</v>
      </c>
      <c r="F28" t="s">
        <v>53</v>
      </c>
      <c r="G28">
        <v>56.499527418677438</v>
      </c>
      <c r="H28">
        <f t="shared" si="0"/>
        <v>172</v>
      </c>
    </row>
    <row r="29" spans="2:8" x14ac:dyDescent="0.3">
      <c r="B29" t="s">
        <v>54</v>
      </c>
      <c r="C29" s="11">
        <v>50.031514485176324</v>
      </c>
      <c r="D29" s="13">
        <v>672</v>
      </c>
      <c r="F29" t="s">
        <v>54</v>
      </c>
      <c r="G29">
        <v>50.031514485176324</v>
      </c>
      <c r="H29">
        <f t="shared" si="0"/>
        <v>672</v>
      </c>
    </row>
    <row r="30" spans="2:8" x14ac:dyDescent="0.3">
      <c r="B30" t="s">
        <v>55</v>
      </c>
      <c r="C30" s="11">
        <v>53.300235226782299</v>
      </c>
      <c r="D30" s="13">
        <v>132</v>
      </c>
      <c r="F30" t="s">
        <v>55</v>
      </c>
      <c r="G30">
        <v>53.300235226782299</v>
      </c>
      <c r="H30">
        <f t="shared" si="0"/>
        <v>132</v>
      </c>
    </row>
    <row r="31" spans="2:8" x14ac:dyDescent="0.3">
      <c r="B31" t="s">
        <v>56</v>
      </c>
      <c r="C31" s="11">
        <v>50.288530686517198</v>
      </c>
      <c r="D31" s="13">
        <v>677</v>
      </c>
      <c r="F31" t="s">
        <v>56</v>
      </c>
      <c r="G31">
        <v>50.288530686517198</v>
      </c>
      <c r="H31">
        <f t="shared" si="0"/>
        <v>677</v>
      </c>
    </row>
    <row r="32" spans="2:8" x14ac:dyDescent="0.3">
      <c r="B32" t="s">
        <v>57</v>
      </c>
      <c r="C32" s="11">
        <v>50.575203269978786</v>
      </c>
      <c r="D32" s="13">
        <v>179</v>
      </c>
      <c r="F32" t="s">
        <v>57</v>
      </c>
      <c r="G32">
        <v>50.575203269978786</v>
      </c>
      <c r="H32">
        <f t="shared" si="0"/>
        <v>179</v>
      </c>
    </row>
    <row r="33" spans="2:8" x14ac:dyDescent="0.3">
      <c r="B33" t="s">
        <v>58</v>
      </c>
      <c r="C33" s="11">
        <v>48.02411794288853</v>
      </c>
      <c r="D33" s="13">
        <v>1763</v>
      </c>
      <c r="F33" t="s">
        <v>58</v>
      </c>
      <c r="G33">
        <v>48.02411794288853</v>
      </c>
      <c r="H33">
        <f t="shared" si="0"/>
        <v>1763</v>
      </c>
    </row>
    <row r="34" spans="2:8" x14ac:dyDescent="0.3">
      <c r="B34" t="s">
        <v>59</v>
      </c>
      <c r="C34" s="11">
        <v>50.762541003597576</v>
      </c>
      <c r="D34" s="13">
        <v>953</v>
      </c>
      <c r="F34" t="s">
        <v>59</v>
      </c>
      <c r="G34">
        <v>50.762541003597576</v>
      </c>
      <c r="H34">
        <f t="shared" si="0"/>
        <v>953</v>
      </c>
    </row>
    <row r="35" spans="2:8" x14ac:dyDescent="0.3">
      <c r="B35" t="s">
        <v>60</v>
      </c>
      <c r="C35" s="11">
        <v>42.583923330217459</v>
      </c>
      <c r="D35" s="13">
        <v>128</v>
      </c>
      <c r="F35" t="s">
        <v>60</v>
      </c>
      <c r="G35">
        <v>42.583923330217459</v>
      </c>
      <c r="H35">
        <f t="shared" si="0"/>
        <v>128</v>
      </c>
    </row>
    <row r="36" spans="2:8" x14ac:dyDescent="0.3">
      <c r="B36" t="s">
        <v>61</v>
      </c>
      <c r="C36" s="11">
        <v>53.097196551995026</v>
      </c>
      <c r="D36" s="13">
        <v>617</v>
      </c>
      <c r="F36" t="s">
        <v>61</v>
      </c>
      <c r="G36">
        <v>53.097196551995026</v>
      </c>
      <c r="H36">
        <f t="shared" si="0"/>
        <v>617</v>
      </c>
    </row>
    <row r="37" spans="2:8" x14ac:dyDescent="0.3">
      <c r="B37" t="s">
        <v>62</v>
      </c>
      <c r="C37" s="11">
        <v>50.602271190906322</v>
      </c>
      <c r="D37" s="13">
        <v>522</v>
      </c>
      <c r="F37" t="s">
        <v>62</v>
      </c>
      <c r="G37">
        <v>50.602271190906322</v>
      </c>
      <c r="H37">
        <f t="shared" si="0"/>
        <v>522</v>
      </c>
    </row>
    <row r="38" spans="2:8" x14ac:dyDescent="0.3">
      <c r="B38" t="s">
        <v>63</v>
      </c>
      <c r="C38" s="11">
        <v>51.913877320885753</v>
      </c>
      <c r="D38" s="13">
        <v>474</v>
      </c>
      <c r="F38" t="s">
        <v>63</v>
      </c>
      <c r="G38">
        <v>51.913877320885753</v>
      </c>
      <c r="H38">
        <f t="shared" si="0"/>
        <v>474</v>
      </c>
    </row>
    <row r="39" spans="2:8" x14ac:dyDescent="0.3">
      <c r="B39" t="s">
        <v>64</v>
      </c>
      <c r="C39" s="11">
        <v>52.822000202553937</v>
      </c>
      <c r="D39" s="13">
        <v>277</v>
      </c>
      <c r="F39" t="s">
        <v>64</v>
      </c>
      <c r="G39">
        <v>52.822000202553937</v>
      </c>
      <c r="H39">
        <f t="shared" si="0"/>
        <v>277</v>
      </c>
    </row>
    <row r="40" spans="2:8" x14ac:dyDescent="0.3">
      <c r="B40" t="s">
        <v>65</v>
      </c>
      <c r="C40" s="11">
        <v>39.504292319247803</v>
      </c>
      <c r="D40" s="13">
        <v>88</v>
      </c>
      <c r="F40" t="s">
        <v>65</v>
      </c>
      <c r="G40">
        <v>39.504292319247803</v>
      </c>
      <c r="H40">
        <f t="shared" si="0"/>
        <v>88</v>
      </c>
    </row>
    <row r="41" spans="2:8" x14ac:dyDescent="0.3">
      <c r="B41" t="s">
        <v>66</v>
      </c>
      <c r="C41" s="11">
        <v>46.663730307850457</v>
      </c>
      <c r="D41" s="13">
        <v>339</v>
      </c>
      <c r="F41" t="s">
        <v>66</v>
      </c>
      <c r="G41">
        <v>46.663730307850457</v>
      </c>
      <c r="H41">
        <f t="shared" si="0"/>
        <v>339</v>
      </c>
    </row>
    <row r="42" spans="2:8" x14ac:dyDescent="0.3">
      <c r="B42" t="s">
        <v>67</v>
      </c>
      <c r="C42" s="11">
        <v>48.706260886233942</v>
      </c>
      <c r="D42" s="13">
        <v>96</v>
      </c>
      <c r="F42" t="s">
        <v>67</v>
      </c>
      <c r="G42">
        <v>48.706260886233942</v>
      </c>
      <c r="H42">
        <f t="shared" si="0"/>
        <v>96</v>
      </c>
    </row>
    <row r="43" spans="2:8" x14ac:dyDescent="0.3">
      <c r="B43" t="s">
        <v>68</v>
      </c>
      <c r="C43" s="11">
        <v>50.84975283055546</v>
      </c>
      <c r="D43" s="13">
        <v>612</v>
      </c>
      <c r="F43" t="s">
        <v>68</v>
      </c>
      <c r="G43">
        <v>50.84975283055546</v>
      </c>
      <c r="H43">
        <f t="shared" si="0"/>
        <v>612</v>
      </c>
    </row>
    <row r="44" spans="2:8" x14ac:dyDescent="0.3">
      <c r="B44" t="s">
        <v>69</v>
      </c>
      <c r="C44" s="11">
        <v>48.272278480620479</v>
      </c>
      <c r="D44" s="13">
        <v>3717</v>
      </c>
      <c r="F44" t="s">
        <v>69</v>
      </c>
      <c r="G44">
        <v>48.272278480620479</v>
      </c>
      <c r="H44">
        <f t="shared" si="0"/>
        <v>3717</v>
      </c>
    </row>
    <row r="45" spans="2:8" x14ac:dyDescent="0.3">
      <c r="B45" t="s">
        <v>70</v>
      </c>
      <c r="C45" s="11">
        <v>45.504161593781895</v>
      </c>
      <c r="D45" s="13">
        <v>354</v>
      </c>
      <c r="F45" t="s">
        <v>70</v>
      </c>
      <c r="G45">
        <v>45.504161593781895</v>
      </c>
      <c r="H45">
        <f t="shared" si="0"/>
        <v>354</v>
      </c>
    </row>
    <row r="46" spans="2:8" x14ac:dyDescent="0.3">
      <c r="B46" t="s">
        <v>71</v>
      </c>
      <c r="C46" s="11">
        <v>50.17380367497455</v>
      </c>
      <c r="D46" s="13">
        <v>850</v>
      </c>
      <c r="F46" t="s">
        <v>71</v>
      </c>
      <c r="G46">
        <v>50.17380367497455</v>
      </c>
      <c r="H46">
        <f t="shared" si="0"/>
        <v>850</v>
      </c>
    </row>
    <row r="47" spans="2:8" x14ac:dyDescent="0.3">
      <c r="B47" t="s">
        <v>72</v>
      </c>
      <c r="C47" s="11">
        <v>46.316972397977011</v>
      </c>
      <c r="D47" s="13">
        <v>780</v>
      </c>
      <c r="F47" t="s">
        <v>72</v>
      </c>
      <c r="G47">
        <v>46.316972397977011</v>
      </c>
      <c r="H47">
        <f t="shared" si="0"/>
        <v>780</v>
      </c>
    </row>
    <row r="48" spans="2:8" x14ac:dyDescent="0.3">
      <c r="B48" t="s">
        <v>73</v>
      </c>
      <c r="C48" s="11">
        <v>52.821385681586257</v>
      </c>
      <c r="D48" s="13">
        <v>264</v>
      </c>
      <c r="F48" t="s">
        <v>73</v>
      </c>
      <c r="G48">
        <v>52.821385681586257</v>
      </c>
      <c r="H48">
        <f t="shared" si="0"/>
        <v>264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48222-EEB8-4454-BD8B-47EE980EB411}">
  <dimension ref="B3:C7"/>
  <sheetViews>
    <sheetView workbookViewId="0">
      <selection activeCell="B3" sqref="B3:C7"/>
    </sheetView>
  </sheetViews>
  <sheetFormatPr defaultRowHeight="14.4" x14ac:dyDescent="0.3"/>
  <cols>
    <col min="2" max="2" width="12.5546875" bestFit="1" customWidth="1"/>
    <col min="3" max="3" width="20.21875" bestFit="1" customWidth="1"/>
    <col min="4" max="5" width="17.5546875" bestFit="1" customWidth="1"/>
    <col min="6" max="6" width="18.5546875" bestFit="1" customWidth="1"/>
    <col min="7" max="7" width="21.109375" bestFit="1" customWidth="1"/>
    <col min="8" max="8" width="18.5546875" bestFit="1" customWidth="1"/>
    <col min="9" max="10" width="3.6640625" bestFit="1" customWidth="1"/>
    <col min="11" max="27" width="12.6640625" bestFit="1" customWidth="1"/>
    <col min="28" max="28" width="11.6640625" bestFit="1" customWidth="1"/>
    <col min="29" max="37" width="12.6640625" bestFit="1" customWidth="1"/>
    <col min="38" max="40" width="5.6640625" bestFit="1" customWidth="1"/>
    <col min="41" max="49" width="12.6640625" bestFit="1" customWidth="1"/>
    <col min="50" max="52" width="5.6640625" bestFit="1" customWidth="1"/>
    <col min="53" max="67" width="12.6640625" bestFit="1" customWidth="1"/>
    <col min="68" max="69" width="11.6640625" bestFit="1" customWidth="1"/>
    <col min="70" max="81" width="12.6640625" bestFit="1" customWidth="1"/>
    <col min="82" max="82" width="3" bestFit="1" customWidth="1"/>
    <col min="83" max="84" width="12" bestFit="1" customWidth="1"/>
    <col min="85" max="86" width="11" bestFit="1" customWidth="1"/>
    <col min="87" max="109" width="12" bestFit="1" customWidth="1"/>
    <col min="110" max="113" width="11" bestFit="1" customWidth="1"/>
    <col min="114" max="127" width="12" bestFit="1" customWidth="1"/>
    <col min="128" max="128" width="5" bestFit="1" customWidth="1"/>
    <col min="129" max="147" width="12" bestFit="1" customWidth="1"/>
    <col min="148" max="151" width="11" bestFit="1" customWidth="1"/>
    <col min="152" max="160" width="12" bestFit="1" customWidth="1"/>
    <col min="161" max="161" width="6" bestFit="1" customWidth="1"/>
    <col min="162" max="211" width="12" bestFit="1" customWidth="1"/>
    <col min="212" max="220" width="5" bestFit="1" customWidth="1"/>
    <col min="221" max="228" width="12" bestFit="1" customWidth="1"/>
    <col min="229" max="236" width="11" bestFit="1" customWidth="1"/>
    <col min="237" max="269" width="12" bestFit="1" customWidth="1"/>
    <col min="270" max="274" width="7" bestFit="1" customWidth="1"/>
    <col min="275" max="321" width="12" bestFit="1" customWidth="1"/>
    <col min="322" max="325" width="11" bestFit="1" customWidth="1"/>
    <col min="326" max="333" width="6" bestFit="1" customWidth="1"/>
    <col min="334" max="342" width="12" bestFit="1" customWidth="1"/>
    <col min="343" max="347" width="3" bestFit="1" customWidth="1"/>
    <col min="348" max="381" width="12" bestFit="1" customWidth="1"/>
    <col min="382" max="384" width="11" bestFit="1" customWidth="1"/>
    <col min="385" max="395" width="12" bestFit="1" customWidth="1"/>
    <col min="396" max="406" width="3" bestFit="1" customWidth="1"/>
    <col min="407" max="457" width="12" bestFit="1" customWidth="1"/>
    <col min="458"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3" x14ac:dyDescent="0.3">
      <c r="B3" s="9" t="s">
        <v>2</v>
      </c>
      <c r="C3" t="s">
        <v>0</v>
      </c>
    </row>
    <row r="4" spans="2:3" x14ac:dyDescent="0.3">
      <c r="B4" s="10" t="s">
        <v>23</v>
      </c>
      <c r="C4" s="16">
        <v>0.17385653448371219</v>
      </c>
    </row>
    <row r="5" spans="2:3" x14ac:dyDescent="0.3">
      <c r="B5" s="10" t="s">
        <v>24</v>
      </c>
      <c r="C5" s="16">
        <v>0.41142635916155079</v>
      </c>
    </row>
    <row r="6" spans="2:3" x14ac:dyDescent="0.3">
      <c r="B6" s="10" t="s">
        <v>25</v>
      </c>
      <c r="C6" s="16">
        <v>0.30133842154748081</v>
      </c>
    </row>
    <row r="7" spans="2:3" x14ac:dyDescent="0.3">
      <c r="B7" s="10" t="s">
        <v>26</v>
      </c>
      <c r="C7" s="16">
        <v>0.11337868480725624</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F1949-BCC8-400D-AEDF-29EA9D563A40}">
  <dimension ref="B3:I18"/>
  <sheetViews>
    <sheetView workbookViewId="0">
      <selection activeCell="F12" sqref="F12:I18"/>
    </sheetView>
  </sheetViews>
  <sheetFormatPr defaultRowHeight="14.4" x14ac:dyDescent="0.3"/>
  <cols>
    <col min="2" max="2" width="20.21875" bestFit="1" customWidth="1"/>
    <col min="3" max="3" width="15.5546875" bestFit="1" customWidth="1"/>
    <col min="4" max="5" width="5" bestFit="1" customWidth="1"/>
    <col min="6" max="6" width="12.88671875" bestFit="1" customWidth="1"/>
    <col min="7" max="7" width="20.21875" bestFit="1" customWidth="1"/>
    <col min="8" max="8" width="12.88671875" bestFit="1" customWidth="1"/>
    <col min="9" max="12" width="8.77734375" bestFit="1" customWidth="1"/>
    <col min="13" max="33" width="9.77734375" bestFit="1" customWidth="1"/>
    <col min="34" max="42" width="8.77734375" bestFit="1" customWidth="1"/>
    <col min="43" max="64" width="9.77734375" bestFit="1" customWidth="1"/>
    <col min="65" max="73" width="8.77734375" bestFit="1" customWidth="1"/>
    <col min="74" max="95" width="9.77734375" bestFit="1" customWidth="1"/>
    <col min="96" max="104" width="8.77734375" bestFit="1" customWidth="1"/>
    <col min="105" max="134" width="9.77734375" bestFit="1" customWidth="1"/>
    <col min="135" max="156" width="10.77734375" bestFit="1" customWidth="1"/>
    <col min="157" max="165" width="9.77734375" bestFit="1" customWidth="1"/>
    <col min="166" max="186" width="10.77734375" bestFit="1" customWidth="1"/>
    <col min="187" max="195" width="9.77734375" bestFit="1" customWidth="1"/>
    <col min="196" max="217" width="10.77734375" bestFit="1" customWidth="1"/>
    <col min="218" max="226" width="8.77734375" bestFit="1" customWidth="1"/>
    <col min="227" max="248" width="9.77734375" bestFit="1" customWidth="1"/>
    <col min="249" max="257" width="8.77734375" bestFit="1" customWidth="1"/>
    <col min="258" max="276" width="9.77734375" bestFit="1" customWidth="1"/>
    <col min="277" max="285" width="8.77734375" bestFit="1" customWidth="1"/>
    <col min="286" max="307" width="9.77734375" bestFit="1" customWidth="1"/>
    <col min="308" max="316" width="8.77734375" bestFit="1" customWidth="1"/>
    <col min="317" max="337" width="9.77734375" bestFit="1" customWidth="1"/>
    <col min="338" max="346" width="8.77734375" bestFit="1" customWidth="1"/>
    <col min="347" max="368" width="9.77734375" bestFit="1" customWidth="1"/>
    <col min="369" max="377" width="8.77734375" bestFit="1" customWidth="1"/>
    <col min="378" max="398" width="9.77734375" bestFit="1" customWidth="1"/>
    <col min="399" max="407" width="8.77734375" bestFit="1" customWidth="1"/>
    <col min="408" max="429" width="9.77734375" bestFit="1" customWidth="1"/>
    <col min="430" max="438" width="8.77734375" bestFit="1" customWidth="1"/>
    <col min="439" max="460" width="9.77734375" bestFit="1" customWidth="1"/>
    <col min="461" max="469" width="8.77734375" bestFit="1" customWidth="1"/>
    <col min="470" max="499" width="9.77734375" bestFit="1" customWidth="1"/>
    <col min="500" max="521" width="10.77734375" bestFit="1" customWidth="1"/>
    <col min="522" max="530" width="9.77734375" bestFit="1" customWidth="1"/>
    <col min="531" max="551" width="10.77734375" bestFit="1" customWidth="1"/>
    <col min="552" max="560" width="9.77734375" bestFit="1" customWidth="1"/>
    <col min="561" max="582" width="10.77734375" bestFit="1" customWidth="1"/>
    <col min="583" max="591" width="8.77734375" bestFit="1" customWidth="1"/>
    <col min="592" max="613" width="9.77734375" bestFit="1" customWidth="1"/>
    <col min="614" max="622" width="8.77734375" bestFit="1" customWidth="1"/>
    <col min="623" max="642" width="9.77734375" bestFit="1" customWidth="1"/>
    <col min="643" max="651" width="8.77734375" bestFit="1" customWidth="1"/>
    <col min="652" max="673" width="9.77734375" bestFit="1" customWidth="1"/>
    <col min="674" max="682" width="8.77734375" bestFit="1" customWidth="1"/>
    <col min="683" max="703" width="9.77734375" bestFit="1" customWidth="1"/>
    <col min="704" max="712" width="8.77734375" bestFit="1" customWidth="1"/>
    <col min="713" max="734" width="9.77734375" bestFit="1" customWidth="1"/>
    <col min="735" max="743" width="8.77734375" bestFit="1" customWidth="1"/>
    <col min="744" max="764" width="9.77734375" bestFit="1" customWidth="1"/>
    <col min="765" max="773" width="8.77734375" bestFit="1" customWidth="1"/>
    <col min="774" max="795" width="9.77734375" bestFit="1" customWidth="1"/>
    <col min="796" max="804" width="8.77734375" bestFit="1" customWidth="1"/>
    <col min="805" max="826" width="9.77734375" bestFit="1" customWidth="1"/>
    <col min="827" max="835" width="8.77734375" bestFit="1" customWidth="1"/>
    <col min="836" max="865" width="9.77734375" bestFit="1" customWidth="1"/>
    <col min="866" max="887" width="10.77734375" bestFit="1" customWidth="1"/>
    <col min="888" max="896" width="9.77734375" bestFit="1" customWidth="1"/>
    <col min="897" max="917" width="10.77734375" bestFit="1" customWidth="1"/>
    <col min="918" max="926" width="9.77734375" bestFit="1" customWidth="1"/>
    <col min="927" max="947" width="10.7773437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9" x14ac:dyDescent="0.3">
      <c r="B3" s="9" t="s">
        <v>0</v>
      </c>
      <c r="C3" s="9" t="s">
        <v>1</v>
      </c>
    </row>
    <row r="4" spans="2:9" x14ac:dyDescent="0.3">
      <c r="B4" s="9" t="s">
        <v>2</v>
      </c>
      <c r="C4" t="s">
        <v>3</v>
      </c>
      <c r="D4" t="s">
        <v>4</v>
      </c>
      <c r="E4" t="s">
        <v>5</v>
      </c>
    </row>
    <row r="5" spans="2:9" x14ac:dyDescent="0.3">
      <c r="B5" s="10" t="s">
        <v>143</v>
      </c>
      <c r="C5" s="13">
        <v>931</v>
      </c>
      <c r="D5" s="13">
        <v>1418</v>
      </c>
      <c r="E5" s="13">
        <v>1467</v>
      </c>
    </row>
    <row r="6" spans="2:9" x14ac:dyDescent="0.3">
      <c r="B6" s="10" t="s">
        <v>144</v>
      </c>
      <c r="C6" s="13">
        <v>684</v>
      </c>
      <c r="D6" s="13">
        <v>1039</v>
      </c>
      <c r="E6" s="13">
        <v>1378</v>
      </c>
    </row>
    <row r="7" spans="2:9" x14ac:dyDescent="0.3">
      <c r="B7" s="10" t="s">
        <v>145</v>
      </c>
      <c r="C7" s="13">
        <v>2911</v>
      </c>
      <c r="D7" s="13">
        <v>4159</v>
      </c>
      <c r="E7" s="13">
        <v>4281</v>
      </c>
    </row>
    <row r="8" spans="2:9" x14ac:dyDescent="0.3">
      <c r="B8" s="10" t="s">
        <v>146</v>
      </c>
      <c r="C8" s="13">
        <v>1405</v>
      </c>
      <c r="D8" s="13">
        <v>2647</v>
      </c>
      <c r="E8" s="13">
        <v>2520</v>
      </c>
    </row>
    <row r="9" spans="2:9" x14ac:dyDescent="0.3">
      <c r="B9" s="10" t="s">
        <v>147</v>
      </c>
      <c r="C9" s="13">
        <v>1310</v>
      </c>
      <c r="D9" s="13">
        <v>2256</v>
      </c>
      <c r="E9" s="13">
        <v>2199</v>
      </c>
    </row>
    <row r="10" spans="2:9" x14ac:dyDescent="0.3">
      <c r="B10" s="10" t="s">
        <v>148</v>
      </c>
      <c r="C10" s="13">
        <v>1241</v>
      </c>
      <c r="D10" s="13">
        <v>2118</v>
      </c>
      <c r="E10" s="13">
        <v>2198</v>
      </c>
    </row>
    <row r="12" spans="2:9" x14ac:dyDescent="0.3">
      <c r="F12" t="s">
        <v>9080</v>
      </c>
      <c r="G12" s="13" t="s">
        <v>3</v>
      </c>
      <c r="H12" s="13" t="s">
        <v>4</v>
      </c>
      <c r="I12" s="13" t="s">
        <v>5</v>
      </c>
    </row>
    <row r="13" spans="2:9" x14ac:dyDescent="0.3">
      <c r="F13" t="s">
        <v>143</v>
      </c>
      <c r="G13">
        <f>GETPIVOTDATA("[Measures].[Sum of Order Quantity]",$B$3,"[Sales].[WarehouseCode]","[Sales].[WarehouseCode].&amp;[WARE-MKL1006]","[Sales].[OrderDate (Year)]","[Sales].[OrderDate (Year)].&amp;[2018]")</f>
        <v>931</v>
      </c>
      <c r="H13">
        <f>GETPIVOTDATA("[Measures].[Sum of Order Quantity]",$B$3,"[Sales].[WarehouseCode]","[Sales].[WarehouseCode].&amp;[WARE-MKL1006]","[Sales].[OrderDate (Year)]","[Sales].[OrderDate (Year)].&amp;[2019]")</f>
        <v>1418</v>
      </c>
      <c r="I13">
        <f>GETPIVOTDATA("[Measures].[Sum of Order Quantity]",$B$3,"[Sales].[WarehouseCode]","[Sales].[WarehouseCode].&amp;[WARE-MKL1006]","[Sales].[OrderDate (Year)]","[Sales].[OrderDate (Year)].&amp;[2020]")</f>
        <v>1467</v>
      </c>
    </row>
    <row r="14" spans="2:9" x14ac:dyDescent="0.3">
      <c r="F14" t="s">
        <v>144</v>
      </c>
      <c r="G14">
        <f>GETPIVOTDATA("[Measures].[Sum of Order Quantity]",$B$3,"[Sales].[WarehouseCode]","[Sales].[WarehouseCode].&amp;[WARE-NBV1002]","[Sales].[OrderDate (Year)]","[Sales].[OrderDate (Year)].&amp;[2018]")</f>
        <v>684</v>
      </c>
      <c r="H14">
        <f>GETPIVOTDATA("[Measures].[Sum of Order Quantity]",$B$3,"[Sales].[WarehouseCode]","[Sales].[WarehouseCode].&amp;[WARE-NBV1002]","[Sales].[OrderDate (Year)]","[Sales].[OrderDate (Year)].&amp;[2019]")</f>
        <v>1039</v>
      </c>
      <c r="I14">
        <f>GETPIVOTDATA("[Measures].[Sum of Order Quantity]",$B$3,"[Sales].[WarehouseCode]","[Sales].[WarehouseCode].&amp;[WARE-NBV1002]","[Sales].[OrderDate (Year)]","[Sales].[OrderDate (Year)].&amp;[2020]")</f>
        <v>1378</v>
      </c>
    </row>
    <row r="15" spans="2:9" x14ac:dyDescent="0.3">
      <c r="F15" t="s">
        <v>145</v>
      </c>
      <c r="G15">
        <f>GETPIVOTDATA("[Measures].[Sum of Order Quantity]",$B$3,"[Sales].[WarehouseCode]","[Sales].[WarehouseCode].&amp;[WARE-NMK1003]","[Sales].[OrderDate (Year)]","[Sales].[OrderDate (Year)].&amp;[2018]")</f>
        <v>2911</v>
      </c>
      <c r="H15">
        <f>GETPIVOTDATA("[Measures].[Sum of Order Quantity]",$B$3,"[Sales].[WarehouseCode]","[Sales].[WarehouseCode].&amp;[WARE-NMK1003]","[Sales].[OrderDate (Year)]","[Sales].[OrderDate (Year)].&amp;[2019]")</f>
        <v>4159</v>
      </c>
      <c r="I15">
        <f>GETPIVOTDATA("[Measures].[Sum of Order Quantity]",$B$3,"[Sales].[WarehouseCode]","[Sales].[WarehouseCode].&amp;[WARE-NMK1003]","[Sales].[OrderDate (Year)]","[Sales].[OrderDate (Year)].&amp;[2020]")</f>
        <v>4281</v>
      </c>
    </row>
    <row r="16" spans="2:9" x14ac:dyDescent="0.3">
      <c r="F16" t="s">
        <v>146</v>
      </c>
      <c r="G16">
        <f>GETPIVOTDATA("[Measures].[Sum of Order Quantity]",$B$3,"[Sales].[WarehouseCode]","[Sales].[WarehouseCode].&amp;[WARE-PUJ1005]","[Sales].[OrderDate (Year)]","[Sales].[OrderDate (Year)].&amp;[2018]")</f>
        <v>1405</v>
      </c>
      <c r="H16">
        <f>GETPIVOTDATA("[Measures].[Sum of Order Quantity]",$B$3,"[Sales].[WarehouseCode]","[Sales].[WarehouseCode].&amp;[WARE-PUJ1005]","[Sales].[OrderDate (Year)]","[Sales].[OrderDate (Year)].&amp;[2019]")</f>
        <v>2647</v>
      </c>
      <c r="I16">
        <f>GETPIVOTDATA("[Measures].[Sum of Order Quantity]",$B$3,"[Sales].[WarehouseCode]","[Sales].[WarehouseCode].&amp;[WARE-PUJ1005]","[Sales].[OrderDate (Year)]","[Sales].[OrderDate (Year)].&amp;[2020]")</f>
        <v>2520</v>
      </c>
    </row>
    <row r="17" spans="6:9" x14ac:dyDescent="0.3">
      <c r="F17" t="s">
        <v>147</v>
      </c>
      <c r="G17">
        <f>GETPIVOTDATA("[Measures].[Sum of Order Quantity]",$B$3,"[Sales].[WarehouseCode]","[Sales].[WarehouseCode].&amp;[WARE-UHY1004]","[Sales].[OrderDate (Year)]","[Sales].[OrderDate (Year)].&amp;[2018]")</f>
        <v>1310</v>
      </c>
      <c r="H17">
        <f>GETPIVOTDATA("[Measures].[Sum of Order Quantity]",$B$3,"[Sales].[WarehouseCode]","[Sales].[WarehouseCode].&amp;[WARE-UHY1004]","[Sales].[OrderDate (Year)]","[Sales].[OrderDate (Year)].&amp;[2019]")</f>
        <v>2256</v>
      </c>
      <c r="I17">
        <f>GETPIVOTDATA("[Measures].[Sum of Order Quantity]",$B$3,"[Sales].[WarehouseCode]","[Sales].[WarehouseCode].&amp;[WARE-UHY1004]","[Sales].[OrderDate (Year)]","[Sales].[OrderDate (Year)].&amp;[2020]")</f>
        <v>2199</v>
      </c>
    </row>
    <row r="18" spans="6:9" x14ac:dyDescent="0.3">
      <c r="F18" t="s">
        <v>148</v>
      </c>
      <c r="G18">
        <f>GETPIVOTDATA("[Measures].[Sum of Order Quantity]",$B$3,"[Sales].[WarehouseCode]","[Sales].[WarehouseCode].&amp;[WARE-XYS1001]","[Sales].[OrderDate (Year)]","[Sales].[OrderDate (Year)].&amp;[2018]")</f>
        <v>1241</v>
      </c>
      <c r="H18">
        <f>GETPIVOTDATA("[Measures].[Sum of Order Quantity]",$B$3,"[Sales].[WarehouseCode]","[Sales].[WarehouseCode].&amp;[WARE-XYS1001]","[Sales].[OrderDate (Year)]","[Sales].[OrderDate (Year)].&amp;[2019]")</f>
        <v>2118</v>
      </c>
      <c r="I18">
        <f>GETPIVOTDATA("[Measures].[Sum of Order Quantity]",$B$3,"[Sales].[WarehouseCode]","[Sales].[WarehouseCode].&amp;[WARE-XYS1001]","[Sales].[OrderDate (Year)]","[Sales].[OrderDate (Year)].&amp;[2020]")</f>
        <v>2198</v>
      </c>
    </row>
  </sheetData>
  <pageMargins left="0.7" right="0.7" top="0.75" bottom="0.75" header="0.3" footer="0.3"/>
  <pageSetup orientation="portrait"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8D3F1-AD8C-49E9-AB18-3361CA7894CD}">
  <dimension ref="B3:C7"/>
  <sheetViews>
    <sheetView workbookViewId="0">
      <selection activeCell="H28" sqref="H28"/>
    </sheetView>
  </sheetViews>
  <sheetFormatPr defaultRowHeight="14.4" x14ac:dyDescent="0.3"/>
  <cols>
    <col min="2" max="2" width="12.5546875" bestFit="1" customWidth="1"/>
    <col min="3" max="3" width="12.88671875" bestFit="1" customWidth="1"/>
    <col min="4" max="4" width="20.21875" bestFit="1" customWidth="1"/>
    <col min="5" max="5" width="14.88671875" bestFit="1" customWidth="1"/>
    <col min="6" max="6" width="20.21875" bestFit="1" customWidth="1"/>
    <col min="7" max="7" width="14.88671875" bestFit="1" customWidth="1"/>
    <col min="8" max="8" width="20.21875" bestFit="1" customWidth="1"/>
    <col min="9" max="10" width="3.6640625" bestFit="1" customWidth="1"/>
    <col min="11" max="27" width="12.6640625" bestFit="1" customWidth="1"/>
    <col min="28" max="28" width="11.6640625" bestFit="1" customWidth="1"/>
    <col min="29" max="37" width="12.6640625" bestFit="1" customWidth="1"/>
    <col min="38" max="40" width="5.6640625" bestFit="1" customWidth="1"/>
    <col min="41" max="49" width="12.6640625" bestFit="1" customWidth="1"/>
    <col min="50" max="52" width="5.6640625" bestFit="1" customWidth="1"/>
    <col min="53" max="67" width="12.6640625" bestFit="1" customWidth="1"/>
    <col min="68" max="69" width="11.6640625" bestFit="1" customWidth="1"/>
    <col min="70" max="81" width="12.6640625" bestFit="1" customWidth="1"/>
    <col min="82" max="82" width="3" bestFit="1" customWidth="1"/>
    <col min="83" max="84" width="12" bestFit="1" customWidth="1"/>
    <col min="85" max="86" width="11" bestFit="1" customWidth="1"/>
    <col min="87" max="109" width="12" bestFit="1" customWidth="1"/>
    <col min="110" max="113" width="11" bestFit="1" customWidth="1"/>
    <col min="114" max="127" width="12" bestFit="1" customWidth="1"/>
    <col min="128" max="128" width="5" bestFit="1" customWidth="1"/>
    <col min="129" max="147" width="12" bestFit="1" customWidth="1"/>
    <col min="148" max="151" width="11" bestFit="1" customWidth="1"/>
    <col min="152" max="160" width="12" bestFit="1" customWidth="1"/>
    <col min="161" max="161" width="6" bestFit="1" customWidth="1"/>
    <col min="162" max="211" width="12" bestFit="1" customWidth="1"/>
    <col min="212" max="220" width="5" bestFit="1" customWidth="1"/>
    <col min="221" max="228" width="12" bestFit="1" customWidth="1"/>
    <col min="229" max="236" width="11" bestFit="1" customWidth="1"/>
    <col min="237" max="269" width="12" bestFit="1" customWidth="1"/>
    <col min="270" max="274" width="7" bestFit="1" customWidth="1"/>
    <col min="275" max="321" width="12" bestFit="1" customWidth="1"/>
    <col min="322" max="325" width="11" bestFit="1" customWidth="1"/>
    <col min="326" max="333" width="6" bestFit="1" customWidth="1"/>
    <col min="334" max="342" width="12" bestFit="1" customWidth="1"/>
    <col min="343" max="347" width="3" bestFit="1" customWidth="1"/>
    <col min="348" max="381" width="12" bestFit="1" customWidth="1"/>
    <col min="382" max="384" width="11" bestFit="1" customWidth="1"/>
    <col min="385" max="395" width="12" bestFit="1" customWidth="1"/>
    <col min="396" max="406" width="3" bestFit="1" customWidth="1"/>
    <col min="407" max="457" width="12" bestFit="1" customWidth="1"/>
    <col min="458"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3" x14ac:dyDescent="0.3">
      <c r="B3" s="9" t="s">
        <v>2</v>
      </c>
      <c r="C3" t="s">
        <v>9066</v>
      </c>
    </row>
    <row r="4" spans="2:3" x14ac:dyDescent="0.3">
      <c r="B4" s="10" t="s">
        <v>23</v>
      </c>
      <c r="C4" s="15">
        <v>0.18231373072222376</v>
      </c>
    </row>
    <row r="5" spans="2:3" x14ac:dyDescent="0.3">
      <c r="B5" s="10" t="s">
        <v>24</v>
      </c>
      <c r="C5" s="15">
        <v>0.41255452031539985</v>
      </c>
    </row>
    <row r="6" spans="2:3" x14ac:dyDescent="0.3">
      <c r="B6" s="10" t="s">
        <v>25</v>
      </c>
      <c r="C6" s="15">
        <v>0.28917822548171762</v>
      </c>
    </row>
    <row r="7" spans="2:3" x14ac:dyDescent="0.3">
      <c r="B7" s="10" t="s">
        <v>26</v>
      </c>
      <c r="C7" s="15">
        <v>0.11595352348065752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6299F-FDCD-4258-BE2D-62E8FC82EF84}">
  <dimension ref="A1:V54"/>
  <sheetViews>
    <sheetView showGridLines="0" tabSelected="1" zoomScaleNormal="100" workbookViewId="0">
      <selection activeCell="I9" sqref="I9"/>
    </sheetView>
  </sheetViews>
  <sheetFormatPr defaultRowHeight="14.4" x14ac:dyDescent="0.3"/>
  <cols>
    <col min="1" max="1" width="8.88671875" style="17"/>
    <col min="2" max="2" width="10.6640625" style="17" customWidth="1"/>
    <col min="3" max="4" width="8.88671875" style="17"/>
    <col min="5" max="5" width="10.21875" style="17" bestFit="1" customWidth="1"/>
    <col min="6" max="6" width="9.88671875" style="17" bestFit="1" customWidth="1"/>
    <col min="7" max="7" width="12.5546875" style="17" customWidth="1"/>
    <col min="8" max="8" width="8.88671875" style="17" customWidth="1"/>
    <col min="9" max="9" width="15" style="17" customWidth="1"/>
    <col min="10" max="10" width="10.6640625" style="17" customWidth="1"/>
    <col min="11" max="16" width="8.88671875" style="17"/>
    <col min="17" max="17" width="10.88671875" style="17" bestFit="1" customWidth="1"/>
    <col min="18" max="18" width="10.5546875" style="17" customWidth="1"/>
    <col min="19" max="19" width="11.33203125" style="17" customWidth="1"/>
    <col min="20" max="20" width="8.88671875" style="17"/>
    <col min="21" max="21" width="6.5546875" style="17" customWidth="1"/>
    <col min="22" max="22" width="6.109375" style="17" customWidth="1"/>
    <col min="23" max="16384" width="8.88671875" style="17"/>
  </cols>
  <sheetData>
    <row r="1" spans="1:22" x14ac:dyDescent="0.3">
      <c r="A1" s="21"/>
      <c r="B1" s="21"/>
      <c r="C1" s="21"/>
      <c r="D1" s="21"/>
      <c r="E1" s="21"/>
      <c r="F1" s="21"/>
      <c r="G1" s="21"/>
      <c r="H1" s="21"/>
      <c r="I1" s="21"/>
      <c r="J1" s="21"/>
      <c r="K1" s="21"/>
      <c r="L1" s="21"/>
      <c r="M1" s="21"/>
      <c r="N1" s="21"/>
      <c r="O1" s="21"/>
      <c r="P1" s="21"/>
      <c r="Q1" s="21"/>
      <c r="R1" s="21"/>
      <c r="S1" s="21"/>
      <c r="T1" s="21"/>
      <c r="U1" s="21"/>
      <c r="V1" s="21"/>
    </row>
    <row r="2" spans="1:22" x14ac:dyDescent="0.3">
      <c r="A2" s="21"/>
      <c r="B2" s="21"/>
      <c r="C2" s="21"/>
      <c r="D2" s="21"/>
      <c r="E2" s="21"/>
      <c r="F2" s="21"/>
      <c r="G2" s="21"/>
      <c r="H2" s="21"/>
      <c r="I2" s="21"/>
      <c r="J2" s="21"/>
      <c r="K2" s="21"/>
      <c r="L2" s="21"/>
      <c r="M2" s="21"/>
      <c r="N2" s="21"/>
      <c r="O2" s="21"/>
      <c r="P2" s="21"/>
      <c r="Q2" s="21"/>
      <c r="R2" s="21"/>
      <c r="S2" s="21"/>
      <c r="T2" s="21"/>
      <c r="U2" s="21"/>
      <c r="V2" s="21"/>
    </row>
    <row r="3" spans="1:22" x14ac:dyDescent="0.3">
      <c r="A3" s="21"/>
      <c r="B3" s="21"/>
      <c r="C3" s="21"/>
      <c r="D3" s="21"/>
      <c r="E3" s="21"/>
      <c r="F3" s="21"/>
      <c r="G3" s="21"/>
      <c r="H3" s="21"/>
      <c r="I3" s="21"/>
      <c r="J3" s="21"/>
      <c r="K3" s="21"/>
      <c r="L3" s="21"/>
      <c r="M3" s="21"/>
      <c r="N3" s="21"/>
      <c r="O3" s="21"/>
      <c r="P3" s="21"/>
      <c r="Q3" s="21"/>
      <c r="R3" s="21"/>
      <c r="S3" s="21"/>
      <c r="T3" s="21"/>
      <c r="U3" s="21"/>
      <c r="V3" s="21"/>
    </row>
    <row r="4" spans="1:22" x14ac:dyDescent="0.3">
      <c r="A4"/>
      <c r="B4"/>
      <c r="C4"/>
      <c r="D4"/>
      <c r="E4"/>
      <c r="F4"/>
      <c r="G4"/>
      <c r="H4"/>
      <c r="I4"/>
      <c r="J4"/>
      <c r="K4"/>
      <c r="L4"/>
      <c r="M4"/>
      <c r="N4"/>
      <c r="O4"/>
      <c r="P4" s="21"/>
      <c r="Q4" s="21"/>
      <c r="R4" s="21"/>
      <c r="S4" s="21"/>
      <c r="T4" s="21"/>
      <c r="U4"/>
      <c r="V4"/>
    </row>
    <row r="5" spans="1:22" x14ac:dyDescent="0.3">
      <c r="A5"/>
      <c r="B5"/>
      <c r="C5"/>
      <c r="D5"/>
      <c r="E5"/>
      <c r="F5"/>
      <c r="G5"/>
      <c r="H5"/>
      <c r="I5"/>
      <c r="J5"/>
      <c r="K5"/>
      <c r="L5"/>
      <c r="M5"/>
      <c r="N5"/>
      <c r="O5"/>
      <c r="P5" s="21"/>
      <c r="Q5" s="21"/>
      <c r="R5" s="21"/>
      <c r="S5" s="21"/>
      <c r="T5" s="21"/>
      <c r="U5"/>
      <c r="V5"/>
    </row>
    <row r="6" spans="1:22" x14ac:dyDescent="0.3">
      <c r="A6"/>
      <c r="B6"/>
      <c r="C6"/>
      <c r="D6"/>
      <c r="E6"/>
      <c r="F6"/>
      <c r="G6"/>
      <c r="H6"/>
      <c r="I6"/>
      <c r="J6"/>
      <c r="K6"/>
      <c r="L6"/>
      <c r="M6"/>
      <c r="N6"/>
      <c r="O6"/>
      <c r="P6" s="21"/>
      <c r="Q6" s="21"/>
      <c r="R6" s="21"/>
      <c r="S6" s="21"/>
      <c r="T6" s="21"/>
      <c r="U6"/>
      <c r="V6"/>
    </row>
    <row r="7" spans="1:22" x14ac:dyDescent="0.3">
      <c r="A7"/>
      <c r="B7"/>
      <c r="C7"/>
      <c r="D7"/>
      <c r="E7"/>
      <c r="F7"/>
      <c r="G7"/>
      <c r="H7"/>
      <c r="I7"/>
      <c r="J7"/>
      <c r="K7"/>
      <c r="L7"/>
      <c r="M7"/>
      <c r="N7"/>
      <c r="O7"/>
      <c r="P7" s="21"/>
      <c r="Q7" s="21"/>
      <c r="R7" s="21"/>
      <c r="S7" s="21"/>
      <c r="T7" s="21"/>
      <c r="U7"/>
      <c r="V7"/>
    </row>
    <row r="8" spans="1:22" x14ac:dyDescent="0.3">
      <c r="A8"/>
      <c r="B8"/>
      <c r="C8"/>
      <c r="D8"/>
      <c r="E8"/>
      <c r="F8"/>
      <c r="G8"/>
      <c r="H8"/>
      <c r="I8"/>
      <c r="J8"/>
      <c r="K8"/>
      <c r="L8"/>
      <c r="M8"/>
      <c r="N8"/>
      <c r="O8"/>
      <c r="P8"/>
      <c r="Q8"/>
      <c r="R8"/>
      <c r="S8"/>
      <c r="T8"/>
      <c r="U8"/>
      <c r="V8"/>
    </row>
    <row r="9" spans="1:22" x14ac:dyDescent="0.3">
      <c r="A9"/>
      <c r="B9"/>
      <c r="C9"/>
      <c r="D9"/>
      <c r="E9"/>
      <c r="F9"/>
      <c r="G9"/>
      <c r="H9"/>
      <c r="I9"/>
      <c r="J9"/>
      <c r="K9"/>
      <c r="L9"/>
      <c r="M9"/>
      <c r="N9"/>
      <c r="O9"/>
      <c r="P9"/>
      <c r="Q9"/>
      <c r="R9"/>
      <c r="S9"/>
      <c r="T9"/>
      <c r="U9"/>
      <c r="V9"/>
    </row>
    <row r="10" spans="1:22" x14ac:dyDescent="0.3">
      <c r="A10"/>
      <c r="B10"/>
      <c r="C10"/>
      <c r="D10"/>
      <c r="E10"/>
      <c r="F10"/>
      <c r="G10"/>
      <c r="H10"/>
      <c r="I10"/>
      <c r="J10"/>
      <c r="K10"/>
      <c r="L10"/>
      <c r="M10"/>
      <c r="N10"/>
      <c r="O10"/>
      <c r="P10"/>
      <c r="Q10"/>
      <c r="R10"/>
      <c r="S10"/>
      <c r="T10"/>
      <c r="U10"/>
      <c r="V10"/>
    </row>
    <row r="11" spans="1:22" x14ac:dyDescent="0.3">
      <c r="A11"/>
      <c r="B11"/>
      <c r="C11"/>
      <c r="D11"/>
      <c r="E11"/>
      <c r="F11"/>
      <c r="G11"/>
      <c r="H11"/>
      <c r="I11"/>
      <c r="J11"/>
      <c r="K11"/>
      <c r="L11"/>
      <c r="M11"/>
      <c r="N11"/>
      <c r="O11"/>
      <c r="P11"/>
      <c r="Q11"/>
      <c r="R11"/>
      <c r="S11"/>
      <c r="T11"/>
      <c r="U11"/>
      <c r="V11"/>
    </row>
    <row r="12" spans="1:22" x14ac:dyDescent="0.3">
      <c r="A12"/>
      <c r="B12"/>
      <c r="C12"/>
      <c r="D12"/>
      <c r="E12"/>
      <c r="F12"/>
      <c r="G12"/>
      <c r="H12"/>
      <c r="I12"/>
      <c r="J12"/>
      <c r="K12"/>
      <c r="L12"/>
      <c r="M12"/>
      <c r="N12"/>
      <c r="O12"/>
      <c r="P12"/>
      <c r="Q12"/>
      <c r="R12"/>
      <c r="S12"/>
      <c r="T12"/>
      <c r="U12"/>
      <c r="V12"/>
    </row>
    <row r="13" spans="1:22" x14ac:dyDescent="0.3">
      <c r="A13"/>
      <c r="B13"/>
      <c r="C13"/>
      <c r="D13"/>
      <c r="E13"/>
      <c r="F13"/>
      <c r="G13"/>
      <c r="H13"/>
      <c r="I13"/>
      <c r="J13"/>
      <c r="K13"/>
      <c r="L13"/>
      <c r="M13"/>
      <c r="N13"/>
      <c r="O13"/>
      <c r="P13"/>
      <c r="Q13"/>
      <c r="R13"/>
      <c r="S13"/>
      <c r="T13"/>
      <c r="U13"/>
      <c r="V13"/>
    </row>
    <row r="14" spans="1:22" x14ac:dyDescent="0.3">
      <c r="A14"/>
      <c r="B14"/>
      <c r="C14"/>
      <c r="D14"/>
      <c r="E14"/>
      <c r="F14"/>
      <c r="G14"/>
      <c r="H14"/>
      <c r="I14"/>
      <c r="J14"/>
      <c r="K14"/>
      <c r="L14"/>
      <c r="M14"/>
      <c r="N14"/>
      <c r="O14"/>
      <c r="P14"/>
      <c r="Q14"/>
      <c r="R14"/>
      <c r="S14"/>
      <c r="T14"/>
      <c r="U14"/>
      <c r="V14"/>
    </row>
    <row r="15" spans="1:22" x14ac:dyDescent="0.3">
      <c r="A15"/>
      <c r="B15"/>
      <c r="C15"/>
      <c r="D15"/>
      <c r="E15"/>
      <c r="F15"/>
      <c r="G15"/>
      <c r="H15"/>
      <c r="I15"/>
      <c r="J15"/>
      <c r="K15"/>
      <c r="L15"/>
      <c r="M15"/>
      <c r="N15"/>
      <c r="O15"/>
      <c r="P15"/>
      <c r="Q15"/>
      <c r="R15"/>
      <c r="S15"/>
      <c r="T15"/>
      <c r="U15"/>
      <c r="V15"/>
    </row>
    <row r="16" spans="1:22" x14ac:dyDescent="0.3">
      <c r="A16"/>
      <c r="B16"/>
      <c r="C16"/>
      <c r="D16"/>
      <c r="E16"/>
      <c r="F16"/>
      <c r="G16"/>
      <c r="H16"/>
      <c r="I16"/>
      <c r="J16"/>
      <c r="K16"/>
      <c r="L16"/>
      <c r="M16"/>
      <c r="N16"/>
      <c r="O16"/>
      <c r="P16"/>
      <c r="Q16"/>
      <c r="R16"/>
      <c r="S16"/>
      <c r="T16"/>
      <c r="U16"/>
      <c r="V16"/>
    </row>
    <row r="17" spans="1:22" x14ac:dyDescent="0.3">
      <c r="A17"/>
      <c r="B17"/>
      <c r="C17"/>
      <c r="D17"/>
      <c r="E17"/>
      <c r="F17"/>
      <c r="G17"/>
      <c r="H17"/>
      <c r="I17"/>
      <c r="J17"/>
      <c r="K17"/>
      <c r="L17"/>
      <c r="M17"/>
      <c r="N17"/>
      <c r="O17"/>
      <c r="P17"/>
      <c r="Q17"/>
      <c r="R17"/>
      <c r="S17"/>
      <c r="T17"/>
      <c r="U17"/>
      <c r="V17"/>
    </row>
    <row r="18" spans="1:22" x14ac:dyDescent="0.3">
      <c r="A18"/>
      <c r="B18"/>
      <c r="C18"/>
      <c r="D18"/>
      <c r="E18"/>
      <c r="F18"/>
      <c r="G18"/>
      <c r="H18"/>
      <c r="I18"/>
      <c r="J18"/>
      <c r="K18"/>
      <c r="L18"/>
      <c r="M18"/>
      <c r="N18"/>
      <c r="O18"/>
      <c r="P18"/>
      <c r="Q18"/>
      <c r="R18"/>
      <c r="S18"/>
      <c r="T18"/>
      <c r="U18"/>
      <c r="V18"/>
    </row>
    <row r="19" spans="1:22" x14ac:dyDescent="0.3">
      <c r="A19"/>
      <c r="B19"/>
      <c r="C19"/>
      <c r="D19"/>
      <c r="E19"/>
      <c r="F19"/>
      <c r="G19"/>
      <c r="H19"/>
      <c r="I19"/>
      <c r="J19"/>
      <c r="K19"/>
      <c r="L19"/>
      <c r="M19"/>
      <c r="N19"/>
      <c r="O19"/>
      <c r="P19"/>
      <c r="Q19"/>
      <c r="R19"/>
      <c r="S19"/>
      <c r="T19"/>
      <c r="U19"/>
      <c r="V19"/>
    </row>
    <row r="20" spans="1:22" x14ac:dyDescent="0.3">
      <c r="A20"/>
      <c r="B20"/>
      <c r="C20"/>
      <c r="D20"/>
      <c r="E20" s="18" t="s">
        <v>9077</v>
      </c>
      <c r="F20" s="27"/>
      <c r="G20" s="18" t="s">
        <v>9062</v>
      </c>
      <c r="H20"/>
      <c r="I20"/>
      <c r="J20"/>
      <c r="K20"/>
      <c r="L20"/>
      <c r="M20" s="21"/>
      <c r="N20" s="21"/>
      <c r="O20" s="21"/>
      <c r="P20"/>
      <c r="Q20"/>
      <c r="R20"/>
      <c r="S20"/>
      <c r="T20"/>
      <c r="U20"/>
      <c r="V20"/>
    </row>
    <row r="21" spans="1:22" x14ac:dyDescent="0.3">
      <c r="A21" s="18" t="s">
        <v>9063</v>
      </c>
      <c r="B21" s="19"/>
      <c r="C21" s="19" t="s">
        <v>9078</v>
      </c>
      <c r="D21" s="19"/>
      <c r="E21" s="19" t="str">
        <f>IF(Warehousetrends!B5="","",Warehousetrends!B5)</f>
        <v>WARE-MKL1006</v>
      </c>
      <c r="F21" s="19"/>
      <c r="G21" s="19"/>
      <c r="H21"/>
      <c r="I21" s="21"/>
      <c r="J21" s="21"/>
      <c r="K21" s="21"/>
      <c r="L21" s="21"/>
      <c r="M21" s="21"/>
      <c r="N21" s="21"/>
      <c r="O21" s="21"/>
      <c r="P21"/>
      <c r="Q21"/>
      <c r="R21"/>
      <c r="S21"/>
      <c r="T21"/>
      <c r="U21"/>
      <c r="V21"/>
    </row>
    <row r="22" spans="1:22" x14ac:dyDescent="0.3">
      <c r="A22" s="18" t="s">
        <v>9064</v>
      </c>
      <c r="B22" s="19" t="s">
        <v>9060</v>
      </c>
      <c r="C22" s="19" t="s">
        <v>9079</v>
      </c>
      <c r="D22" s="19" t="s">
        <v>9062</v>
      </c>
      <c r="E22" s="19" t="str">
        <f>IF(Warehousetrends!B6="","",Warehousetrends!B6)</f>
        <v>WARE-NBV1002</v>
      </c>
      <c r="F22" s="19"/>
      <c r="G22" s="19"/>
      <c r="H22"/>
      <c r="I22" s="21"/>
      <c r="J22" s="21"/>
      <c r="K22" s="21"/>
      <c r="L22" s="21"/>
      <c r="M22" s="21"/>
      <c r="N22" s="21"/>
      <c r="O22" s="21"/>
      <c r="P22"/>
      <c r="Q22"/>
      <c r="R22"/>
      <c r="S22"/>
      <c r="T22"/>
      <c r="U22"/>
      <c r="V22"/>
    </row>
    <row r="23" spans="1:22" x14ac:dyDescent="0.3">
      <c r="A23" s="18" t="str">
        <f>IF(Sparkline!B22="","",Sparkline!B22)</f>
        <v>Distributor</v>
      </c>
      <c r="B23" s="20">
        <f>GETPIVOTDATA("[Measures].[Sum of Revenue]",Sparkline!$B$21,"[Sales].[Sales Channel]","[Sales].[Sales Channel].&amp;[Distributor]")</f>
        <v>13169147.647499992</v>
      </c>
      <c r="C23" s="19"/>
      <c r="D23" s="19"/>
      <c r="E23" s="19" t="str">
        <f>IF(Warehousetrends!B7="","",Warehousetrends!B7)</f>
        <v>WARE-NMK1003</v>
      </c>
      <c r="F23" s="19"/>
      <c r="G23" s="19"/>
      <c r="H23"/>
      <c r="I23" s="21"/>
      <c r="J23" s="21"/>
      <c r="K23" s="21"/>
      <c r="L23" s="21"/>
      <c r="M23" s="21"/>
      <c r="N23" s="21"/>
      <c r="O23" s="21"/>
      <c r="P23"/>
      <c r="Q23"/>
      <c r="R23"/>
      <c r="S23"/>
      <c r="T23"/>
      <c r="U23"/>
      <c r="V23"/>
    </row>
    <row r="24" spans="1:22" x14ac:dyDescent="0.3">
      <c r="A24" s="18" t="str">
        <f>IF(Sparkline!B23="","",Sparkline!B23)</f>
        <v>In-Store</v>
      </c>
      <c r="B24" s="20">
        <f>GETPIVOTDATA("[Measures].[Sum of Revenue]",Sparkline!$B$21,"[Sales].[Sales Channel]","[Sales].[Sales Channel].&amp;[In-Store]")</f>
        <v>30102904.694999993</v>
      </c>
      <c r="C24" s="19"/>
      <c r="D24" s="19"/>
      <c r="E24" s="19" t="str">
        <f>IF(Warehousetrends!B8="","",Warehousetrends!B8)</f>
        <v>WARE-PUJ1005</v>
      </c>
      <c r="F24" s="19"/>
      <c r="G24" s="19"/>
      <c r="H24"/>
      <c r="I24" s="21"/>
      <c r="J24" s="21"/>
      <c r="K24" s="21"/>
      <c r="L24" s="21"/>
      <c r="M24" s="21"/>
      <c r="N24" s="21"/>
      <c r="O24" s="21"/>
      <c r="P24"/>
      <c r="Q24"/>
      <c r="R24"/>
      <c r="S24"/>
      <c r="T24"/>
      <c r="U24"/>
      <c r="V24"/>
    </row>
    <row r="25" spans="1:22" x14ac:dyDescent="0.3">
      <c r="A25" s="18" t="str">
        <f>IF(Sparkline!B24="","",Sparkline!B24)</f>
        <v>Online</v>
      </c>
      <c r="B25" s="20">
        <f>GETPIVOTDATA("[Measures].[Sum of Revenue]",Sparkline!$B$21,"[Sales].[Sales Channel]","[Sales].[Sales Channel].&amp;[Online]")</f>
        <v>21698558.862499963</v>
      </c>
      <c r="C25" s="19"/>
      <c r="D25" s="19"/>
      <c r="E25" s="19" t="str">
        <f>IF(Warehousetrends!B9="","",Warehousetrends!B9)</f>
        <v>WARE-UHY1004</v>
      </c>
      <c r="F25" s="19"/>
      <c r="G25" s="19"/>
      <c r="H25"/>
      <c r="I25" s="21"/>
      <c r="J25" s="21"/>
      <c r="K25" s="21"/>
      <c r="L25" s="21"/>
      <c r="M25" s="21"/>
      <c r="N25" s="21"/>
      <c r="O25" s="21"/>
      <c r="P25"/>
      <c r="Q25"/>
      <c r="R25"/>
      <c r="S25"/>
      <c r="T25"/>
      <c r="U25"/>
      <c r="V25"/>
    </row>
    <row r="26" spans="1:22" x14ac:dyDescent="0.3">
      <c r="A26" s="18" t="str">
        <f>IF(Sparkline!B25="","",Sparkline!B25)</f>
        <v>Wholesale</v>
      </c>
      <c r="B26" s="20">
        <f>GETPIVOTDATA("[Measures].[Sum of Revenue]",Sparkline!$B$21,"[Sales].[Sales Channel]","[Sales].[Sales Channel].&amp;[Wholesale]")</f>
        <v>8172768.5400000075</v>
      </c>
      <c r="C26" s="19"/>
      <c r="D26" s="19"/>
      <c r="E26" s="19" t="str">
        <f>IF(Warehousetrends!B10="","",Warehousetrends!B10)</f>
        <v>WARE-XYS1001</v>
      </c>
      <c r="F26" s="19"/>
      <c r="G26" s="19"/>
      <c r="H26"/>
      <c r="I26" s="21"/>
      <c r="J26" s="21"/>
      <c r="K26" s="21"/>
      <c r="L26" s="21"/>
      <c r="M26" s="21"/>
      <c r="N26" s="21"/>
      <c r="O26" s="21"/>
      <c r="P26"/>
      <c r="Q26"/>
      <c r="R26"/>
      <c r="S26"/>
      <c r="T26"/>
      <c r="U26"/>
      <c r="V26"/>
    </row>
    <row r="27" spans="1:22" x14ac:dyDescent="0.3">
      <c r="A27"/>
      <c r="B27"/>
      <c r="C27"/>
      <c r="D27"/>
      <c r="E27"/>
      <c r="F27"/>
      <c r="G27"/>
      <c r="H27"/>
      <c r="I27"/>
      <c r="J27"/>
      <c r="K27"/>
      <c r="L27"/>
      <c r="M27"/>
      <c r="N27"/>
      <c r="O27"/>
      <c r="P27"/>
      <c r="Q27"/>
      <c r="R27"/>
      <c r="S27"/>
      <c r="T27"/>
      <c r="U27"/>
      <c r="V27"/>
    </row>
    <row r="28" spans="1:22" x14ac:dyDescent="0.3">
      <c r="A28"/>
      <c r="B28"/>
      <c r="C28"/>
      <c r="D28"/>
      <c r="E28"/>
      <c r="F28"/>
      <c r="G28"/>
      <c r="H28"/>
      <c r="I28"/>
      <c r="J28"/>
      <c r="K28"/>
      <c r="L28"/>
      <c r="M28"/>
      <c r="N28"/>
      <c r="O28"/>
      <c r="P28"/>
      <c r="Q28"/>
      <c r="R28"/>
      <c r="S28"/>
      <c r="T28"/>
      <c r="U28"/>
      <c r="V28"/>
    </row>
    <row r="29" spans="1:22" x14ac:dyDescent="0.3">
      <c r="A29"/>
      <c r="B29"/>
      <c r="C29"/>
      <c r="D29"/>
      <c r="E29"/>
      <c r="F29"/>
      <c r="G29"/>
      <c r="H29"/>
      <c r="I29"/>
      <c r="J29"/>
      <c r="K29"/>
      <c r="L29"/>
      <c r="M29"/>
      <c r="N29"/>
      <c r="O29"/>
      <c r="P29"/>
      <c r="Q29"/>
      <c r="R29"/>
      <c r="S29"/>
      <c r="T29"/>
      <c r="U29"/>
      <c r="V29"/>
    </row>
    <row r="30" spans="1:22" x14ac:dyDescent="0.3">
      <c r="A30"/>
      <c r="B30"/>
      <c r="C30"/>
      <c r="D30"/>
      <c r="E30"/>
      <c r="F30"/>
      <c r="G30"/>
      <c r="H30"/>
      <c r="I30"/>
      <c r="J30"/>
      <c r="K30"/>
      <c r="L30"/>
      <c r="M30"/>
      <c r="N30"/>
      <c r="O30"/>
      <c r="P30"/>
      <c r="Q30"/>
      <c r="R30"/>
      <c r="S30"/>
      <c r="T30"/>
      <c r="U30"/>
      <c r="V30"/>
    </row>
    <row r="31" spans="1:22" x14ac:dyDescent="0.3">
      <c r="A31"/>
      <c r="B31"/>
      <c r="C31"/>
      <c r="D31"/>
      <c r="E31"/>
      <c r="F31"/>
      <c r="G31"/>
      <c r="H31"/>
      <c r="I31"/>
      <c r="J31"/>
      <c r="K31"/>
      <c r="L31"/>
      <c r="M31"/>
      <c r="N31"/>
      <c r="O31"/>
      <c r="P31"/>
      <c r="Q31"/>
      <c r="R31"/>
      <c r="S31"/>
      <c r="T31"/>
      <c r="U31"/>
      <c r="V31"/>
    </row>
    <row r="32" spans="1:22" x14ac:dyDescent="0.3">
      <c r="A32"/>
      <c r="B32"/>
      <c r="C32"/>
      <c r="D32"/>
      <c r="E32"/>
      <c r="F32"/>
      <c r="G32"/>
      <c r="H32"/>
      <c r="I32"/>
      <c r="J32"/>
      <c r="K32"/>
      <c r="L32"/>
      <c r="M32"/>
      <c r="N32"/>
      <c r="O32"/>
      <c r="P32"/>
      <c r="Q32"/>
      <c r="R32"/>
      <c r="S32"/>
      <c r="T32"/>
      <c r="U32"/>
      <c r="V32"/>
    </row>
    <row r="33" spans="1:22" x14ac:dyDescent="0.3">
      <c r="A33"/>
      <c r="B33"/>
      <c r="C33"/>
      <c r="D33"/>
      <c r="E33"/>
      <c r="F33"/>
      <c r="G33"/>
      <c r="H33"/>
      <c r="I33"/>
      <c r="J33"/>
      <c r="K33"/>
      <c r="L33"/>
      <c r="M33"/>
      <c r="N33"/>
      <c r="O33"/>
      <c r="P33"/>
      <c r="Q33"/>
      <c r="R33"/>
      <c r="S33"/>
      <c r="T33"/>
      <c r="U33"/>
      <c r="V33"/>
    </row>
    <row r="34" spans="1:22" x14ac:dyDescent="0.3">
      <c r="A34"/>
      <c r="B34"/>
      <c r="C34"/>
      <c r="D34"/>
      <c r="E34"/>
      <c r="F34"/>
      <c r="G34"/>
      <c r="H34"/>
      <c r="I34"/>
      <c r="J34"/>
      <c r="K34"/>
      <c r="L34"/>
      <c r="M34"/>
      <c r="N34"/>
      <c r="O34"/>
      <c r="P34"/>
      <c r="Q34"/>
      <c r="R34"/>
      <c r="S34"/>
      <c r="T34"/>
      <c r="U34"/>
      <c r="V34"/>
    </row>
    <row r="35" spans="1:22" x14ac:dyDescent="0.3">
      <c r="A35"/>
      <c r="B35"/>
      <c r="C35"/>
      <c r="D35"/>
      <c r="E35"/>
      <c r="F35"/>
      <c r="G35"/>
      <c r="H35"/>
      <c r="I35"/>
      <c r="J35"/>
      <c r="K35"/>
      <c r="L35"/>
      <c r="M35"/>
      <c r="N35"/>
      <c r="O35"/>
      <c r="P35"/>
      <c r="Q35"/>
      <c r="R35"/>
      <c r="S35"/>
      <c r="T35"/>
      <c r="U35"/>
      <c r="V35"/>
    </row>
    <row r="36" spans="1:22" x14ac:dyDescent="0.3">
      <c r="A36"/>
      <c r="B36"/>
      <c r="C36"/>
      <c r="D36"/>
      <c r="E36"/>
      <c r="F36"/>
      <c r="G36"/>
      <c r="H36"/>
      <c r="I36"/>
      <c r="J36"/>
      <c r="K36"/>
      <c r="L36"/>
      <c r="M36"/>
      <c r="N36"/>
      <c r="O36"/>
      <c r="P36"/>
      <c r="Q36"/>
      <c r="R36"/>
      <c r="S36"/>
      <c r="T36"/>
      <c r="U36"/>
      <c r="V36"/>
    </row>
    <row r="37" spans="1:22" x14ac:dyDescent="0.3">
      <c r="A37"/>
      <c r="B37"/>
      <c r="C37"/>
      <c r="D37"/>
      <c r="E37"/>
      <c r="F37"/>
      <c r="G37"/>
      <c r="H37"/>
      <c r="I37"/>
      <c r="J37"/>
      <c r="K37"/>
      <c r="L37"/>
      <c r="M37"/>
      <c r="N37"/>
      <c r="O37"/>
      <c r="P37"/>
      <c r="Q37"/>
      <c r="R37"/>
      <c r="S37"/>
      <c r="T37"/>
      <c r="U37"/>
      <c r="V37"/>
    </row>
    <row r="38" spans="1:22" x14ac:dyDescent="0.3">
      <c r="A38"/>
      <c r="B38"/>
      <c r="C38"/>
      <c r="D38"/>
      <c r="E38"/>
      <c r="F38"/>
      <c r="G38"/>
      <c r="H38"/>
      <c r="I38"/>
      <c r="J38"/>
      <c r="K38"/>
      <c r="L38"/>
      <c r="M38"/>
      <c r="N38"/>
      <c r="O38"/>
      <c r="P38"/>
      <c r="Q38"/>
      <c r="R38"/>
      <c r="S38"/>
      <c r="T38"/>
      <c r="U38"/>
      <c r="V38"/>
    </row>
    <row r="39" spans="1:22" x14ac:dyDescent="0.3">
      <c r="A39"/>
      <c r="B39"/>
      <c r="C39"/>
      <c r="D39"/>
      <c r="E39"/>
      <c r="F39"/>
      <c r="G39"/>
      <c r="H39"/>
      <c r="I39"/>
      <c r="J39"/>
      <c r="K39"/>
      <c r="L39"/>
      <c r="M39"/>
      <c r="N39"/>
      <c r="O39"/>
      <c r="P39"/>
      <c r="Q39"/>
      <c r="R39"/>
      <c r="S39"/>
      <c r="T39"/>
      <c r="U39"/>
      <c r="V39"/>
    </row>
    <row r="40" spans="1:22" x14ac:dyDescent="0.3">
      <c r="A40"/>
      <c r="B40"/>
      <c r="C40"/>
      <c r="D40"/>
      <c r="E40"/>
      <c r="F40"/>
      <c r="G40"/>
      <c r="H40"/>
      <c r="I40"/>
      <c r="J40"/>
      <c r="K40"/>
      <c r="L40"/>
      <c r="M40"/>
      <c r="N40"/>
      <c r="O40"/>
      <c r="P40"/>
      <c r="Q40"/>
      <c r="R40"/>
      <c r="S40"/>
      <c r="T40"/>
      <c r="U40"/>
      <c r="V40"/>
    </row>
    <row r="41" spans="1:22" x14ac:dyDescent="0.3">
      <c r="A41"/>
      <c r="B41"/>
      <c r="C41"/>
      <c r="D41"/>
      <c r="E41"/>
      <c r="F41"/>
      <c r="G41"/>
      <c r="H41"/>
      <c r="I41"/>
      <c r="J41"/>
      <c r="K41"/>
      <c r="L41"/>
      <c r="M41"/>
      <c r="N41"/>
      <c r="O41"/>
      <c r="P41"/>
      <c r="Q41"/>
      <c r="R41"/>
      <c r="S41"/>
      <c r="T41"/>
      <c r="U41"/>
      <c r="V41"/>
    </row>
    <row r="42" spans="1:22" x14ac:dyDescent="0.3">
      <c r="A42"/>
      <c r="B42"/>
      <c r="C42"/>
      <c r="D42"/>
      <c r="E42"/>
      <c r="F42"/>
      <c r="G42"/>
      <c r="H42"/>
      <c r="I42"/>
      <c r="J42"/>
      <c r="K42"/>
      <c r="L42"/>
      <c r="M42"/>
      <c r="N42"/>
      <c r="O42"/>
      <c r="P42"/>
      <c r="Q42"/>
      <c r="R42"/>
      <c r="S42"/>
      <c r="T42"/>
      <c r="U42"/>
      <c r="V42"/>
    </row>
    <row r="43" spans="1:22" x14ac:dyDescent="0.3">
      <c r="A43"/>
      <c r="B43"/>
      <c r="C43"/>
      <c r="D43"/>
      <c r="E43"/>
      <c r="F43"/>
      <c r="G43"/>
      <c r="H43"/>
      <c r="I43"/>
      <c r="J43"/>
      <c r="K43"/>
      <c r="L43"/>
      <c r="M43"/>
      <c r="N43"/>
      <c r="O43"/>
      <c r="P43"/>
      <c r="Q43"/>
      <c r="R43"/>
      <c r="S43"/>
      <c r="T43"/>
      <c r="U43"/>
      <c r="V43"/>
    </row>
    <row r="44" spans="1:22" x14ac:dyDescent="0.3">
      <c r="A44"/>
      <c r="B44"/>
      <c r="C44"/>
      <c r="D44"/>
      <c r="E44"/>
      <c r="F44"/>
      <c r="G44"/>
      <c r="H44"/>
      <c r="I44"/>
      <c r="J44"/>
      <c r="K44"/>
      <c r="L44"/>
      <c r="M44"/>
      <c r="N44"/>
      <c r="O44"/>
      <c r="P44"/>
      <c r="Q44"/>
      <c r="R44"/>
      <c r="S44"/>
      <c r="T44"/>
      <c r="U44"/>
      <c r="V44"/>
    </row>
    <row r="45" spans="1:22" x14ac:dyDescent="0.3">
      <c r="A45"/>
      <c r="B45"/>
      <c r="C45"/>
      <c r="D45"/>
      <c r="E45"/>
      <c r="F45"/>
      <c r="G45"/>
      <c r="H45"/>
      <c r="I45"/>
      <c r="J45"/>
      <c r="K45"/>
      <c r="L45"/>
      <c r="M45"/>
      <c r="N45"/>
      <c r="O45"/>
      <c r="P45"/>
      <c r="Q45"/>
      <c r="R45"/>
      <c r="S45"/>
      <c r="T45"/>
      <c r="U45"/>
      <c r="V45"/>
    </row>
    <row r="46" spans="1:22" x14ac:dyDescent="0.3">
      <c r="A46"/>
      <c r="B46"/>
      <c r="C46"/>
      <c r="D46"/>
      <c r="E46"/>
      <c r="F46"/>
      <c r="G46"/>
      <c r="H46"/>
      <c r="I46"/>
      <c r="J46"/>
      <c r="K46"/>
      <c r="L46"/>
      <c r="M46"/>
      <c r="N46"/>
      <c r="O46"/>
      <c r="P46"/>
      <c r="Q46"/>
      <c r="R46"/>
      <c r="S46"/>
      <c r="T46"/>
      <c r="U46"/>
      <c r="V46"/>
    </row>
    <row r="47" spans="1:22" x14ac:dyDescent="0.3">
      <c r="A47"/>
      <c r="B47"/>
      <c r="C47"/>
      <c r="D47"/>
      <c r="E47"/>
      <c r="F47"/>
      <c r="G47"/>
      <c r="H47"/>
      <c r="I47"/>
      <c r="J47"/>
      <c r="K47"/>
      <c r="L47"/>
      <c r="M47"/>
      <c r="N47"/>
      <c r="O47"/>
      <c r="P47"/>
      <c r="Q47"/>
      <c r="R47"/>
      <c r="S47"/>
      <c r="T47"/>
      <c r="U47"/>
      <c r="V47"/>
    </row>
    <row r="48" spans="1:22" x14ac:dyDescent="0.3">
      <c r="A48"/>
      <c r="B48"/>
      <c r="C48"/>
      <c r="D48"/>
      <c r="E48"/>
      <c r="F48"/>
      <c r="G48"/>
      <c r="H48"/>
      <c r="I48"/>
      <c r="J48"/>
      <c r="K48"/>
      <c r="L48"/>
      <c r="M48"/>
      <c r="N48"/>
      <c r="O48"/>
      <c r="P48"/>
      <c r="Q48"/>
      <c r="R48"/>
      <c r="S48"/>
      <c r="T48"/>
      <c r="U48"/>
      <c r="V48"/>
    </row>
    <row r="49" spans="1:22" x14ac:dyDescent="0.3">
      <c r="A49"/>
      <c r="B49"/>
      <c r="C49"/>
      <c r="D49"/>
      <c r="E49"/>
      <c r="F49"/>
      <c r="G49"/>
      <c r="H49"/>
      <c r="I49"/>
      <c r="J49"/>
      <c r="K49"/>
      <c r="L49"/>
      <c r="M49"/>
      <c r="N49"/>
      <c r="O49"/>
      <c r="P49"/>
      <c r="Q49"/>
      <c r="R49"/>
      <c r="S49"/>
      <c r="T49"/>
      <c r="U49"/>
      <c r="V49"/>
    </row>
    <row r="50" spans="1:22" x14ac:dyDescent="0.3">
      <c r="A50"/>
      <c r="B50"/>
      <c r="C50"/>
      <c r="D50"/>
      <c r="E50"/>
      <c r="F50"/>
      <c r="G50"/>
      <c r="H50"/>
      <c r="I50"/>
      <c r="J50"/>
      <c r="K50"/>
      <c r="L50"/>
      <c r="M50"/>
      <c r="N50"/>
      <c r="O50"/>
      <c r="P50"/>
      <c r="Q50"/>
      <c r="R50"/>
      <c r="S50"/>
      <c r="T50"/>
      <c r="U50"/>
      <c r="V50"/>
    </row>
    <row r="51" spans="1:22" x14ac:dyDescent="0.3">
      <c r="A51"/>
      <c r="B51"/>
      <c r="C51"/>
      <c r="D51"/>
      <c r="E51"/>
      <c r="F51"/>
      <c r="G51"/>
      <c r="H51"/>
      <c r="I51"/>
      <c r="J51"/>
      <c r="K51"/>
      <c r="L51"/>
      <c r="M51"/>
      <c r="N51"/>
      <c r="O51"/>
      <c r="P51"/>
      <c r="Q51"/>
      <c r="R51"/>
      <c r="S51"/>
      <c r="T51"/>
      <c r="U51"/>
      <c r="V51"/>
    </row>
    <row r="52" spans="1:22" x14ac:dyDescent="0.3">
      <c r="A52"/>
      <c r="B52"/>
      <c r="C52"/>
      <c r="D52"/>
      <c r="E52"/>
      <c r="F52"/>
      <c r="G52"/>
      <c r="H52"/>
      <c r="I52"/>
      <c r="J52"/>
      <c r="K52"/>
      <c r="L52"/>
      <c r="M52"/>
      <c r="N52"/>
      <c r="O52"/>
      <c r="P52"/>
      <c r="Q52"/>
      <c r="R52"/>
      <c r="S52"/>
      <c r="T52"/>
      <c r="U52"/>
      <c r="V52"/>
    </row>
    <row r="53" spans="1:22" x14ac:dyDescent="0.3">
      <c r="A53"/>
      <c r="B53"/>
      <c r="C53"/>
      <c r="D53"/>
      <c r="E53"/>
      <c r="F53"/>
      <c r="G53"/>
      <c r="H53"/>
      <c r="I53"/>
      <c r="J53"/>
      <c r="K53"/>
      <c r="L53"/>
      <c r="M53"/>
      <c r="N53"/>
      <c r="O53"/>
      <c r="P53"/>
      <c r="Q53"/>
      <c r="R53"/>
      <c r="S53"/>
      <c r="T53"/>
      <c r="U53"/>
      <c r="V53"/>
    </row>
    <row r="54" spans="1:22" x14ac:dyDescent="0.3">
      <c r="A54"/>
      <c r="B54"/>
      <c r="C54"/>
      <c r="D54"/>
      <c r="E54"/>
      <c r="F54"/>
      <c r="G54"/>
      <c r="H54"/>
      <c r="I54"/>
      <c r="J54"/>
      <c r="K54"/>
      <c r="L54"/>
      <c r="M54"/>
      <c r="N54"/>
      <c r="O54"/>
      <c r="P54"/>
      <c r="Q54"/>
      <c r="R54"/>
      <c r="S54"/>
      <c r="T54"/>
      <c r="U54"/>
      <c r="V54"/>
    </row>
  </sheetData>
  <conditionalFormatting sqref="B23:B26">
    <cfRule type="dataBar" priority="1">
      <dataBar>
        <cfvo type="min"/>
        <cfvo type="max"/>
        <color rgb="FF638EC6"/>
      </dataBar>
      <extLst>
        <ext xmlns:x14="http://schemas.microsoft.com/office/spreadsheetml/2009/9/main" uri="{B025F937-C7B1-47D3-B67F-A62EFF666E3E}">
          <x14:id>{8AA975C8-4347-4CC3-958B-30D4BA2F5F39}</x14:id>
        </ext>
      </extLst>
    </cfRule>
  </conditionalFormatting>
  <pageMargins left="0.7" right="0.7" top="0.75" bottom="0.75" header="0.3" footer="0.3"/>
  <pageSetup orientation="portrait" r:id="rId1"/>
  <drawing r:id="rId2"/>
  <picture r:id="rId3"/>
  <extLst>
    <ext xmlns:x14="http://schemas.microsoft.com/office/spreadsheetml/2009/9/main" uri="{78C0D931-6437-407d-A8EE-F0AAD7539E65}">
      <x14:conditionalFormattings>
        <x14:conditionalFormatting xmlns:xm="http://schemas.microsoft.com/office/excel/2006/main">
          <x14:cfRule type="dataBar" id="{8AA975C8-4347-4CC3-958B-30D4BA2F5F39}">
            <x14:dataBar minLength="0" maxLength="100" border="1" negativeBarBorderColorSameAsPositive="0">
              <x14:cfvo type="autoMin"/>
              <x14:cfvo type="autoMax"/>
              <x14:borderColor rgb="FF638EC6"/>
              <x14:negativeFillColor rgb="FFFF0000"/>
              <x14:negativeBorderColor rgb="FFFF0000"/>
              <x14:axisColor rgb="FF000000"/>
            </x14:dataBar>
          </x14:cfRule>
          <xm:sqref>B23:B26</xm:sqref>
        </x14:conditionalFormatting>
      </x14:conditionalFormattings>
    </ext>
    <ext xmlns:x14="http://schemas.microsoft.com/office/spreadsheetml/2009/9/main" uri="{05C60535-1F16-4fd2-B633-F4F36F0B64E0}">
      <x14:sparklineGroups xmlns:xm="http://schemas.microsoft.com/office/excel/2006/main">
        <x14:sparklineGroup type="stacked" displayEmptyCellsAs="gap" negative="1" xr2:uid="{83FF1B71-314A-4520-B2FB-6313B3516BD4}">
          <x14:colorSeries rgb="FFFFC000"/>
          <x14:colorNegative rgb="FFD00000"/>
          <x14:colorAxis rgb="FF000000"/>
          <x14:colorMarkers rgb="FFD00000"/>
          <x14:colorFirst rgb="FFD00000"/>
          <x14:colorLast rgb="FFD00000"/>
          <x14:colorHigh rgb="FFD00000"/>
          <x14:colorLow rgb="FFD00000"/>
          <x14:sparklines>
            <x14:sparkline>
              <xm:f>Warehousetrends!C12:P12</xm:f>
              <xm:sqref>G21</xm:sqref>
            </x14:sparkline>
            <x14:sparkline>
              <xm:f>Warehousetrends!C13:P13</xm:f>
              <xm:sqref>G22</xm:sqref>
            </x14:sparkline>
            <x14:sparkline>
              <xm:f>Warehousetrends!C14:P14</xm:f>
              <xm:sqref>G23</xm:sqref>
            </x14:sparkline>
            <x14:sparkline>
              <xm:f>Warehousetrends!C15:P15</xm:f>
              <xm:sqref>G24</xm:sqref>
            </x14:sparkline>
            <x14:sparkline>
              <xm:f>Warehousetrends!C16:P16</xm:f>
              <xm:sqref>G25</xm:sqref>
            </x14:sparkline>
            <x14:sparkline>
              <xm:f>Warehousetrends!C17:P17</xm:f>
              <xm:sqref>G26</xm:sqref>
            </x14:sparkline>
          </x14:sparklines>
        </x14:sparklineGroup>
        <x14:sparklineGroup displayEmptyCellsAs="gap" xr2:uid="{E9519B6D-B171-4A22-A3F4-898DFBFEAE84}">
          <x14:colorSeries rgb="FFFFC000"/>
          <x14:colorNegative rgb="FFD00000"/>
          <x14:colorAxis rgb="FF000000"/>
          <x14:colorMarkers rgb="FFD00000"/>
          <x14:colorFirst rgb="FFD00000"/>
          <x14:colorLast rgb="FFD00000"/>
          <x14:colorHigh rgb="FFD00000"/>
          <x14:colorLow rgb="FFD00000"/>
          <x14:sparklines>
            <x14:sparkline>
              <xm:f>Sparkline!C5:P5</xm:f>
              <xm:sqref>C23</xm:sqref>
            </x14:sparkline>
            <x14:sparkline>
              <xm:f>Sparkline!C6:P6</xm:f>
              <xm:sqref>C24</xm:sqref>
            </x14:sparkline>
            <x14:sparkline>
              <xm:f>Sparkline!C7:P7</xm:f>
              <xm:sqref>C25</xm:sqref>
            </x14:sparkline>
            <x14:sparkline>
              <xm:f>Sparkline!C8:P8</xm:f>
              <xm:sqref>C26</xm:sqref>
            </x14:sparkline>
          </x14:sparklines>
        </x14:sparklineGroup>
        <x14:sparklineGroup type="column" displayEmptyCellsAs="gap" high="1" low="1" xr2:uid="{D4150296-7956-493D-83DD-7659BCF7E2ED}">
          <x14:colorSeries rgb="FFFFC000"/>
          <x14:colorNegative theme="1" tint="0.249977111117893"/>
          <x14:colorAxis rgb="FF000000"/>
          <x14:colorMarkers theme="1" tint="0.249977111117893"/>
          <x14:colorFirst theme="1" tint="0.249977111117893"/>
          <x14:colorLast theme="1" tint="0.249977111117893"/>
          <x14:colorHigh rgb="FFFF0000"/>
          <x14:colorLow theme="7" tint="0.39997558519241921"/>
          <x14:sparklines>
            <x14:sparkline>
              <xm:f>Sparkline!C14:P14</xm:f>
              <xm:sqref>D23</xm:sqref>
            </x14:sparkline>
            <x14:sparkline>
              <xm:f>Sparkline!C15:P15</xm:f>
              <xm:sqref>D24</xm:sqref>
            </x14:sparkline>
            <x14:sparkline>
              <xm:f>Sparkline!C16:P16</xm:f>
              <xm:sqref>D25</xm:sqref>
            </x14:sparkline>
            <x14:sparkline>
              <xm:f>Sparkline!C17:P17</xm:f>
              <xm:sqref>D26</xm:sqref>
            </x14:sparkline>
          </x14:sparklines>
        </x14:sparklineGroup>
      </x14:sparklineGroups>
    </ex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1AC55-3776-474B-9985-871D38B3BCB3}">
  <dimension ref="B3:C13"/>
  <sheetViews>
    <sheetView workbookViewId="0">
      <selection activeCell="B3" sqref="B3:C13"/>
    </sheetView>
  </sheetViews>
  <sheetFormatPr defaultRowHeight="14.4" x14ac:dyDescent="0.3"/>
  <cols>
    <col min="2" max="2" width="14.88671875" bestFit="1" customWidth="1"/>
    <col min="3" max="3" width="20.21875" bestFit="1" customWidth="1"/>
    <col min="4" max="4" width="18.5546875" bestFit="1" customWidth="1"/>
    <col min="5" max="5" width="21.109375" bestFit="1" customWidth="1"/>
    <col min="6" max="7" width="12" bestFit="1" customWidth="1"/>
    <col min="8" max="8" width="21.109375" bestFit="1" customWidth="1"/>
    <col min="9" max="9" width="9.88671875" bestFit="1" customWidth="1"/>
    <col min="10" max="10" width="6.109375" bestFit="1" customWidth="1"/>
    <col min="11" max="11" width="5.6640625" bestFit="1" customWidth="1"/>
    <col min="12" max="30" width="3" bestFit="1" customWidth="1"/>
    <col min="31" max="31" width="51.44140625" bestFit="1" customWidth="1"/>
    <col min="32" max="32" width="15.6640625" bestFit="1" customWidth="1"/>
    <col min="33" max="33" width="28.88671875" bestFit="1" customWidth="1"/>
    <col min="34" max="34" width="15.44140625" bestFit="1" customWidth="1"/>
    <col min="35" max="35" width="30.5546875" bestFit="1" customWidth="1"/>
    <col min="36" max="36" width="54.6640625" bestFit="1" customWidth="1"/>
    <col min="37" max="37" width="12.109375" bestFit="1" customWidth="1"/>
    <col min="38" max="38" width="13.44140625" bestFit="1" customWidth="1"/>
    <col min="39" max="39" width="16.6640625" bestFit="1" customWidth="1"/>
    <col min="40" max="40" width="41.88671875" bestFit="1" customWidth="1"/>
    <col min="41" max="41" width="12.88671875" bestFit="1" customWidth="1"/>
    <col min="42" max="42" width="26.33203125" bestFit="1" customWidth="1"/>
    <col min="43" max="43" width="27.5546875" bestFit="1" customWidth="1"/>
    <col min="44" max="44" width="40.88671875" bestFit="1" customWidth="1"/>
    <col min="45" max="45" width="19.109375" bestFit="1" customWidth="1"/>
    <col min="46" max="46" width="12.109375" bestFit="1" customWidth="1"/>
    <col min="47" max="47" width="27" bestFit="1" customWidth="1"/>
    <col min="48" max="48" width="24.5546875" bestFit="1" customWidth="1"/>
    <col min="49" max="49" width="18.88671875" bestFit="1" customWidth="1"/>
    <col min="50" max="50" width="16.44140625" bestFit="1" customWidth="1"/>
    <col min="51" max="51" width="13.109375" bestFit="1" customWidth="1"/>
    <col min="52" max="52" width="12.33203125" bestFit="1" customWidth="1"/>
    <col min="53" max="53" width="16" bestFit="1" customWidth="1"/>
    <col min="54" max="54" width="62.88671875" bestFit="1" customWidth="1"/>
    <col min="55" max="55" width="27.88671875" bestFit="1" customWidth="1"/>
    <col min="56" max="56" width="47.109375" bestFit="1" customWidth="1"/>
    <col min="57" max="57" width="14.44140625" bestFit="1" customWidth="1"/>
    <col min="58" max="58" width="27.6640625" bestFit="1" customWidth="1"/>
    <col min="59" max="59" width="14.33203125" bestFit="1" customWidth="1"/>
    <col min="60" max="60" width="18.6640625" bestFit="1" customWidth="1"/>
    <col min="61" max="61" width="19.5546875" bestFit="1" customWidth="1"/>
    <col min="62" max="62" width="51.44140625" bestFit="1" customWidth="1"/>
    <col min="63" max="63" width="14.88671875" bestFit="1" customWidth="1"/>
    <col min="64" max="64" width="14.5546875" bestFit="1" customWidth="1"/>
    <col min="65" max="65" width="42.5546875" bestFit="1" customWidth="1"/>
    <col min="66" max="66" width="28" bestFit="1" customWidth="1"/>
    <col min="67" max="67" width="12.6640625" bestFit="1" customWidth="1"/>
    <col min="68" max="68" width="22.44140625" bestFit="1" customWidth="1"/>
    <col min="69" max="69" width="14" bestFit="1" customWidth="1"/>
    <col min="70" max="70" width="12" bestFit="1" customWidth="1"/>
    <col min="71" max="71" width="12.5546875" bestFit="1" customWidth="1"/>
    <col min="72" max="72" width="15.33203125" bestFit="1" customWidth="1"/>
    <col min="73" max="73" width="14.5546875" bestFit="1" customWidth="1"/>
    <col min="74" max="74" width="14.44140625" bestFit="1" customWidth="1"/>
    <col min="75" max="75" width="44.88671875" bestFit="1" customWidth="1"/>
    <col min="76" max="76" width="49.44140625" bestFit="1" customWidth="1"/>
    <col min="77" max="77" width="13.88671875" bestFit="1" customWidth="1"/>
    <col min="78" max="78" width="13.5546875" bestFit="1" customWidth="1"/>
    <col min="79" max="79" width="15.33203125" bestFit="1" customWidth="1"/>
    <col min="80" max="80" width="16" bestFit="1" customWidth="1"/>
    <col min="81" max="81" width="16.44140625" bestFit="1" customWidth="1"/>
    <col min="82" max="82" width="12.6640625" bestFit="1" customWidth="1"/>
    <col min="83" max="83" width="12.88671875" bestFit="1" customWidth="1"/>
    <col min="84" max="84" width="32.6640625" bestFit="1" customWidth="1"/>
    <col min="85" max="85" width="15.33203125" bestFit="1" customWidth="1"/>
    <col min="86" max="86" width="43.44140625" bestFit="1" customWidth="1"/>
    <col min="87" max="88" width="16.5546875" bestFit="1" customWidth="1"/>
    <col min="89" max="89" width="14.5546875" bestFit="1" customWidth="1"/>
    <col min="90" max="90" width="19.33203125" bestFit="1" customWidth="1"/>
    <col min="91" max="91" width="16" bestFit="1" customWidth="1"/>
    <col min="92" max="92" width="14.6640625" bestFit="1" customWidth="1"/>
    <col min="93" max="93" width="14.5546875" bestFit="1" customWidth="1"/>
    <col min="94" max="94" width="26.33203125" bestFit="1" customWidth="1"/>
    <col min="95" max="95" width="16.109375" bestFit="1" customWidth="1"/>
    <col min="96" max="96" width="30.33203125" bestFit="1" customWidth="1"/>
    <col min="97" max="97" width="15.33203125" bestFit="1" customWidth="1"/>
    <col min="98" max="98" width="15.109375" bestFit="1" customWidth="1"/>
    <col min="99" max="99" width="26.33203125" bestFit="1" customWidth="1"/>
    <col min="100" max="100" width="12.109375" bestFit="1" customWidth="1"/>
    <col min="101" max="101" width="29" bestFit="1" customWidth="1"/>
    <col min="102" max="102" width="53.44140625" bestFit="1" customWidth="1"/>
    <col min="103" max="103" width="26.33203125" bestFit="1" customWidth="1"/>
    <col min="104" max="106" width="12" bestFit="1" customWidth="1"/>
    <col min="107" max="107" width="12.44140625" bestFit="1" customWidth="1"/>
    <col min="108" max="108" width="12.109375" bestFit="1" customWidth="1"/>
    <col min="109" max="109" width="15.33203125" bestFit="1" customWidth="1"/>
    <col min="110" max="110" width="11.6640625" bestFit="1" customWidth="1"/>
    <col min="111" max="111" width="16.109375" bestFit="1" customWidth="1"/>
    <col min="112" max="112" width="12" bestFit="1" customWidth="1"/>
    <col min="113" max="113" width="14.5546875" bestFit="1" customWidth="1"/>
    <col min="114" max="114" width="12" bestFit="1" customWidth="1"/>
    <col min="115" max="115" width="13.6640625" bestFit="1" customWidth="1"/>
    <col min="116" max="116" width="12" bestFit="1" customWidth="1"/>
    <col min="117" max="117" width="32.33203125" bestFit="1" customWidth="1"/>
    <col min="118" max="118" width="33" bestFit="1" customWidth="1"/>
    <col min="119" max="119" width="11.44140625" bestFit="1" customWidth="1"/>
    <col min="120" max="120" width="18.44140625" bestFit="1" customWidth="1"/>
    <col min="121" max="121" width="15.109375" bestFit="1" customWidth="1"/>
    <col min="122" max="122" width="12.44140625" bestFit="1" customWidth="1"/>
    <col min="123" max="123" width="15.5546875" bestFit="1" customWidth="1"/>
    <col min="124" max="124" width="16.109375" bestFit="1" customWidth="1"/>
    <col min="125" max="125" width="31.109375" bestFit="1" customWidth="1"/>
    <col min="126" max="126" width="14.33203125" bestFit="1" customWidth="1"/>
    <col min="127" max="127" width="14.88671875" bestFit="1" customWidth="1"/>
    <col min="128" max="128" width="26.109375" bestFit="1" customWidth="1"/>
    <col min="129" max="129" width="29.33203125" bestFit="1" customWidth="1"/>
    <col min="130" max="130" width="17" bestFit="1" customWidth="1"/>
    <col min="131" max="131" width="19.6640625" bestFit="1" customWidth="1"/>
    <col min="132" max="132" width="19" bestFit="1" customWidth="1"/>
    <col min="133" max="133" width="17.44140625" bestFit="1" customWidth="1"/>
    <col min="134" max="134" width="27.6640625" bestFit="1" customWidth="1"/>
    <col min="135" max="135" width="54.33203125" bestFit="1" customWidth="1"/>
    <col min="136" max="136" width="32.44140625" bestFit="1" customWidth="1"/>
    <col min="137" max="137" width="14.33203125" bestFit="1" customWidth="1"/>
    <col min="138" max="138" width="15" bestFit="1" customWidth="1"/>
    <col min="139" max="139" width="16.6640625" bestFit="1" customWidth="1"/>
    <col min="140" max="140" width="19.5546875" bestFit="1" customWidth="1"/>
    <col min="141" max="141" width="18.44140625" bestFit="1" customWidth="1"/>
    <col min="142" max="142" width="17" bestFit="1" customWidth="1"/>
    <col min="143" max="143" width="14.109375" bestFit="1" customWidth="1"/>
    <col min="144" max="144" width="20" bestFit="1" customWidth="1"/>
    <col min="145" max="145" width="18.109375" bestFit="1" customWidth="1"/>
    <col min="146" max="146" width="16.44140625" bestFit="1" customWidth="1"/>
    <col min="147" max="147" width="18.109375" bestFit="1" customWidth="1"/>
    <col min="148" max="148" width="12" bestFit="1" customWidth="1"/>
    <col min="149" max="149" width="15.44140625" bestFit="1" customWidth="1"/>
    <col min="150" max="150" width="16.88671875" bestFit="1" customWidth="1"/>
    <col min="151" max="151" width="14.33203125" bestFit="1" customWidth="1"/>
    <col min="152" max="152" width="13.88671875" bestFit="1" customWidth="1"/>
    <col min="153" max="153" width="18.109375" bestFit="1" customWidth="1"/>
    <col min="154" max="154" width="70.44140625" bestFit="1" customWidth="1"/>
    <col min="155" max="155" width="14.109375" bestFit="1" customWidth="1"/>
    <col min="156" max="156" width="13.5546875" bestFit="1" customWidth="1"/>
    <col min="157" max="157" width="19.109375" bestFit="1" customWidth="1"/>
    <col min="158" max="158" width="13.44140625" bestFit="1" customWidth="1"/>
    <col min="159" max="159" width="12.109375" bestFit="1" customWidth="1"/>
    <col min="160" max="160" width="14.88671875" bestFit="1" customWidth="1"/>
    <col min="161" max="161" width="13.33203125" bestFit="1" customWidth="1"/>
    <col min="162" max="162" width="12" bestFit="1" customWidth="1"/>
    <col min="163" max="163" width="18" bestFit="1" customWidth="1"/>
    <col min="164" max="165" width="14.109375" bestFit="1" customWidth="1"/>
    <col min="166" max="167" width="14.6640625" bestFit="1" customWidth="1"/>
    <col min="168" max="168" width="28" bestFit="1" customWidth="1"/>
    <col min="169" max="169" width="42.6640625" bestFit="1" customWidth="1"/>
    <col min="170" max="170" width="13.5546875" bestFit="1" customWidth="1"/>
    <col min="171" max="171" width="16.6640625" bestFit="1" customWidth="1"/>
    <col min="172" max="172" width="74.33203125" bestFit="1" customWidth="1"/>
    <col min="173" max="173" width="16.109375" bestFit="1" customWidth="1"/>
    <col min="174" max="174" width="15.88671875" bestFit="1" customWidth="1"/>
    <col min="175" max="175" width="42.33203125" bestFit="1" customWidth="1"/>
    <col min="176" max="176" width="72.88671875" bestFit="1" customWidth="1"/>
    <col min="177" max="177" width="56.109375" bestFit="1" customWidth="1"/>
    <col min="178" max="178" width="17.6640625" bestFit="1" customWidth="1"/>
    <col min="179" max="179" width="18.44140625" bestFit="1" customWidth="1"/>
    <col min="180" max="180" width="15.5546875" bestFit="1" customWidth="1"/>
    <col min="181" max="181" width="21.5546875" bestFit="1" customWidth="1"/>
    <col min="182" max="182" width="16.5546875" bestFit="1" customWidth="1"/>
    <col min="183" max="183" width="19.6640625" bestFit="1" customWidth="1"/>
    <col min="184" max="184" width="18.44140625" bestFit="1" customWidth="1"/>
    <col min="185" max="185" width="17.44140625" bestFit="1" customWidth="1"/>
    <col min="186" max="186" width="17" bestFit="1" customWidth="1"/>
    <col min="187" max="187" width="20" bestFit="1" customWidth="1"/>
    <col min="188" max="188" width="17.6640625" bestFit="1" customWidth="1"/>
    <col min="189" max="189" width="12.109375" bestFit="1" customWidth="1"/>
    <col min="190" max="190" width="16.109375" bestFit="1" customWidth="1"/>
    <col min="191" max="191" width="16" bestFit="1" customWidth="1"/>
    <col min="192" max="192" width="13.88671875" bestFit="1" customWidth="1"/>
    <col min="193" max="193" width="30.33203125" bestFit="1" customWidth="1"/>
    <col min="194" max="194" width="12.88671875" bestFit="1" customWidth="1"/>
    <col min="195" max="195" width="17.88671875" bestFit="1" customWidth="1"/>
    <col min="196" max="196" width="13.88671875" bestFit="1" customWidth="1"/>
    <col min="197" max="197" width="15" bestFit="1" customWidth="1"/>
    <col min="198" max="198" width="15.44140625" bestFit="1" customWidth="1"/>
    <col min="199" max="199" width="16.6640625" bestFit="1" customWidth="1"/>
    <col min="200" max="200" width="12" bestFit="1" customWidth="1"/>
    <col min="201" max="201" width="15.109375" bestFit="1" customWidth="1"/>
    <col min="202" max="202" width="16.6640625" bestFit="1" customWidth="1"/>
    <col min="203" max="203" width="14.109375" bestFit="1" customWidth="1"/>
    <col min="204" max="204" width="14.6640625" bestFit="1" customWidth="1"/>
    <col min="205" max="205" width="14.109375" bestFit="1" customWidth="1"/>
    <col min="206" max="206" width="39" bestFit="1" customWidth="1"/>
    <col min="207" max="207" width="17.88671875" bestFit="1" customWidth="1"/>
    <col min="208" max="208" width="13.44140625" bestFit="1" customWidth="1"/>
    <col min="209" max="209" width="13.33203125" bestFit="1" customWidth="1"/>
    <col min="210" max="210" width="12" bestFit="1" customWidth="1"/>
    <col min="211" max="211" width="19.5546875" bestFit="1" customWidth="1"/>
    <col min="212" max="212" width="15" bestFit="1" customWidth="1"/>
    <col min="213" max="213" width="17.44140625" bestFit="1" customWidth="1"/>
    <col min="214" max="214" width="28.5546875" bestFit="1" customWidth="1"/>
    <col min="215" max="215" width="26.44140625" bestFit="1" customWidth="1"/>
    <col min="216" max="216" width="18.6640625" bestFit="1" customWidth="1"/>
    <col min="217" max="217" width="15.109375" bestFit="1" customWidth="1"/>
    <col min="218" max="218" width="18.5546875" bestFit="1" customWidth="1"/>
    <col min="219" max="219" width="14.109375" bestFit="1" customWidth="1"/>
    <col min="220" max="220" width="13.33203125" bestFit="1" customWidth="1"/>
    <col min="221" max="221" width="12.5546875" bestFit="1" customWidth="1"/>
    <col min="222" max="222" width="19.33203125" bestFit="1" customWidth="1"/>
    <col min="223" max="223" width="14.6640625" bestFit="1" customWidth="1"/>
    <col min="224" max="224" width="26.33203125" bestFit="1" customWidth="1"/>
    <col min="225" max="225" width="31.33203125" bestFit="1" customWidth="1"/>
    <col min="226" max="226" width="18.33203125" bestFit="1" customWidth="1"/>
    <col min="227" max="227" width="30.44140625" bestFit="1" customWidth="1"/>
    <col min="228" max="228" width="17.33203125" bestFit="1" customWidth="1"/>
    <col min="229" max="229" width="18" bestFit="1" customWidth="1"/>
    <col min="230" max="230" width="19.109375" bestFit="1" customWidth="1"/>
    <col min="231" max="231" width="21.109375" bestFit="1" customWidth="1"/>
    <col min="232" max="232" width="45.5546875" bestFit="1" customWidth="1"/>
    <col min="233" max="233" width="26.6640625" bestFit="1" customWidth="1"/>
    <col min="234" max="234" width="14.88671875" bestFit="1" customWidth="1"/>
    <col min="235" max="235" width="15.6640625" bestFit="1" customWidth="1"/>
    <col min="236" max="236" width="14.33203125" bestFit="1" customWidth="1"/>
    <col min="237" max="237" width="16.88671875" bestFit="1" customWidth="1"/>
    <col min="238" max="238" width="12.44140625" bestFit="1" customWidth="1"/>
    <col min="239" max="239" width="62.88671875" bestFit="1" customWidth="1"/>
    <col min="240" max="240" width="16.44140625" bestFit="1" customWidth="1"/>
    <col min="241" max="241" width="16.109375" bestFit="1" customWidth="1"/>
    <col min="242" max="242" width="13.44140625" bestFit="1" customWidth="1"/>
    <col min="243" max="243" width="11.109375" bestFit="1" customWidth="1"/>
    <col min="244" max="244" width="33.44140625" bestFit="1" customWidth="1"/>
    <col min="245" max="245" width="16.44140625" bestFit="1" customWidth="1"/>
    <col min="246" max="246" width="41.33203125" bestFit="1" customWidth="1"/>
    <col min="247" max="247" width="11.6640625" bestFit="1" customWidth="1"/>
    <col min="248" max="248" width="13.5546875" bestFit="1" customWidth="1"/>
    <col min="249" max="249" width="14.88671875" bestFit="1" customWidth="1"/>
    <col min="250" max="250" width="13.5546875" bestFit="1" customWidth="1"/>
    <col min="251" max="251" width="14.6640625" bestFit="1" customWidth="1"/>
    <col min="252" max="252" width="12.88671875" bestFit="1" customWidth="1"/>
    <col min="253" max="253" width="15.33203125" bestFit="1" customWidth="1"/>
    <col min="254" max="254" width="13.5546875" bestFit="1" customWidth="1"/>
    <col min="255" max="255" width="26.109375" bestFit="1" customWidth="1"/>
    <col min="256" max="256" width="15.88671875" bestFit="1" customWidth="1"/>
    <col min="257" max="257" width="71.109375" bestFit="1" customWidth="1"/>
    <col min="258" max="258" width="11.5546875" bestFit="1" customWidth="1"/>
    <col min="259" max="259" width="51.44140625" bestFit="1" customWidth="1"/>
    <col min="260" max="260" width="15.6640625" bestFit="1" customWidth="1"/>
    <col min="261" max="261" width="28.88671875" bestFit="1" customWidth="1"/>
    <col min="262" max="262" width="15.44140625" bestFit="1" customWidth="1"/>
    <col min="263" max="263" width="30.5546875" bestFit="1" customWidth="1"/>
    <col min="264" max="264" width="54.6640625" bestFit="1" customWidth="1"/>
    <col min="265" max="265" width="12.109375" bestFit="1" customWidth="1"/>
    <col min="266" max="266" width="13.44140625" bestFit="1" customWidth="1"/>
    <col min="267" max="267" width="16.6640625" bestFit="1" customWidth="1"/>
    <col min="268" max="268" width="41.88671875" bestFit="1" customWidth="1"/>
    <col min="269" max="269" width="12.88671875" bestFit="1" customWidth="1"/>
    <col min="270" max="270" width="26.33203125" bestFit="1" customWidth="1"/>
    <col min="271" max="271" width="27.5546875" bestFit="1" customWidth="1"/>
    <col min="272" max="272" width="40.88671875" bestFit="1" customWidth="1"/>
    <col min="273" max="273" width="19.109375" bestFit="1" customWidth="1"/>
    <col min="274" max="274" width="12.109375" bestFit="1" customWidth="1"/>
    <col min="275" max="275" width="27" bestFit="1" customWidth="1"/>
    <col min="276" max="276" width="24.5546875" bestFit="1" customWidth="1"/>
    <col min="277" max="277" width="18.88671875" bestFit="1" customWidth="1"/>
    <col min="278" max="278" width="16.44140625" bestFit="1" customWidth="1"/>
    <col min="279" max="279" width="13.109375" bestFit="1" customWidth="1"/>
    <col min="280" max="280" width="12.33203125" bestFit="1" customWidth="1"/>
    <col min="281" max="281" width="16" bestFit="1" customWidth="1"/>
    <col min="282" max="282" width="62.88671875" bestFit="1" customWidth="1"/>
    <col min="283" max="283" width="27.88671875" bestFit="1" customWidth="1"/>
    <col min="284" max="284" width="47.109375" bestFit="1" customWidth="1"/>
    <col min="285" max="285" width="14.44140625" bestFit="1" customWidth="1"/>
    <col min="286" max="286" width="27.6640625" bestFit="1" customWidth="1"/>
    <col min="287" max="287" width="14.33203125" bestFit="1" customWidth="1"/>
    <col min="288" max="288" width="18.6640625" bestFit="1" customWidth="1"/>
    <col min="289" max="289" width="19.5546875" bestFit="1" customWidth="1"/>
    <col min="290" max="290" width="51.44140625" bestFit="1" customWidth="1"/>
    <col min="291" max="291" width="14.88671875" bestFit="1" customWidth="1"/>
    <col min="292" max="292" width="14.5546875" bestFit="1" customWidth="1"/>
    <col min="293" max="293" width="42.5546875" bestFit="1" customWidth="1"/>
    <col min="294" max="294" width="28" bestFit="1" customWidth="1"/>
    <col min="295" max="295" width="12.6640625" bestFit="1" customWidth="1"/>
    <col min="296" max="296" width="22.44140625" bestFit="1" customWidth="1"/>
    <col min="297" max="297" width="14" bestFit="1" customWidth="1"/>
    <col min="298" max="298" width="11.109375" bestFit="1" customWidth="1"/>
    <col min="299" max="299" width="12.5546875" bestFit="1" customWidth="1"/>
    <col min="300" max="300" width="15.33203125" bestFit="1" customWidth="1"/>
    <col min="301" max="301" width="14.5546875" bestFit="1" customWidth="1"/>
    <col min="302" max="302" width="14.44140625" bestFit="1" customWidth="1"/>
    <col min="303" max="303" width="44.88671875" bestFit="1" customWidth="1"/>
    <col min="304" max="304" width="49.44140625" bestFit="1" customWidth="1"/>
    <col min="305" max="305" width="13.88671875" bestFit="1" customWidth="1"/>
    <col min="306" max="306" width="13.5546875" bestFit="1" customWidth="1"/>
    <col min="307" max="307" width="15.33203125" bestFit="1" customWidth="1"/>
    <col min="308" max="308" width="16" bestFit="1" customWidth="1"/>
    <col min="309" max="309" width="16.44140625" bestFit="1" customWidth="1"/>
    <col min="310" max="310" width="12.6640625" bestFit="1" customWidth="1"/>
    <col min="311" max="311" width="12.88671875" bestFit="1" customWidth="1"/>
    <col min="312" max="312" width="32.6640625" bestFit="1" customWidth="1"/>
    <col min="313" max="313" width="15.33203125" bestFit="1" customWidth="1"/>
    <col min="314" max="314" width="43.44140625" bestFit="1" customWidth="1"/>
    <col min="315" max="316" width="16.5546875" bestFit="1" customWidth="1"/>
    <col min="317" max="317" width="14.5546875" bestFit="1" customWidth="1"/>
    <col min="318" max="318" width="19.33203125" bestFit="1" customWidth="1"/>
    <col min="319" max="319" width="16" bestFit="1" customWidth="1"/>
    <col min="320" max="320" width="14.6640625" bestFit="1" customWidth="1"/>
    <col min="321" max="321" width="14.5546875" bestFit="1" customWidth="1"/>
    <col min="322" max="322" width="26.33203125" bestFit="1" customWidth="1"/>
    <col min="323" max="323" width="16.109375" bestFit="1" customWidth="1"/>
    <col min="324" max="324" width="30.33203125" bestFit="1" customWidth="1"/>
    <col min="325" max="325" width="15.33203125" bestFit="1" customWidth="1"/>
    <col min="326" max="326" width="15.109375" bestFit="1" customWidth="1"/>
    <col min="327" max="327" width="26.33203125" bestFit="1" customWidth="1"/>
    <col min="328" max="328" width="12.109375" bestFit="1" customWidth="1"/>
    <col min="329" max="329" width="29" bestFit="1" customWidth="1"/>
    <col min="330" max="330" width="53.44140625" bestFit="1" customWidth="1"/>
    <col min="331" max="331" width="26.33203125" bestFit="1" customWidth="1"/>
    <col min="332" max="333" width="11.88671875" bestFit="1" customWidth="1"/>
    <col min="334" max="334" width="11.5546875" bestFit="1" customWidth="1"/>
    <col min="335" max="335" width="12.44140625" bestFit="1" customWidth="1"/>
    <col min="336" max="336" width="12.109375" bestFit="1" customWidth="1"/>
    <col min="337" max="337" width="15.33203125" bestFit="1" customWidth="1"/>
    <col min="338" max="338" width="11.6640625" bestFit="1" customWidth="1"/>
    <col min="339" max="339" width="16.109375" bestFit="1" customWidth="1"/>
    <col min="340" max="340" width="11.88671875" bestFit="1" customWidth="1"/>
    <col min="341" max="341" width="14.5546875" bestFit="1" customWidth="1"/>
    <col min="342" max="342" width="10.88671875" bestFit="1" customWidth="1"/>
    <col min="343" max="343" width="13.6640625" bestFit="1" customWidth="1"/>
    <col min="344" max="344" width="12" bestFit="1" customWidth="1"/>
    <col min="345" max="345" width="32.33203125" bestFit="1" customWidth="1"/>
    <col min="346" max="346" width="33" bestFit="1" customWidth="1"/>
    <col min="347" max="347" width="11.44140625" bestFit="1" customWidth="1"/>
    <col min="348" max="348" width="18.44140625" bestFit="1" customWidth="1"/>
    <col min="349" max="349" width="15.109375" bestFit="1" customWidth="1"/>
    <col min="350" max="350" width="12.44140625" bestFit="1" customWidth="1"/>
    <col min="351" max="351" width="15.5546875" bestFit="1" customWidth="1"/>
    <col min="352" max="352" width="16.109375" bestFit="1" customWidth="1"/>
    <col min="353" max="353" width="31.109375" bestFit="1" customWidth="1"/>
    <col min="354" max="354" width="14.33203125" bestFit="1" customWidth="1"/>
    <col min="355" max="355" width="14.88671875" bestFit="1" customWidth="1"/>
    <col min="356" max="356" width="26.109375" bestFit="1" customWidth="1"/>
    <col min="357" max="357" width="29.33203125" bestFit="1" customWidth="1"/>
    <col min="358" max="358" width="17" bestFit="1" customWidth="1"/>
    <col min="359" max="359" width="19.6640625" bestFit="1" customWidth="1"/>
    <col min="360" max="360" width="19" bestFit="1" customWidth="1"/>
    <col min="361" max="361" width="17.44140625" bestFit="1" customWidth="1"/>
    <col min="362" max="362" width="27.6640625" bestFit="1" customWidth="1"/>
    <col min="363" max="363" width="54.33203125" bestFit="1" customWidth="1"/>
    <col min="364" max="364" width="32.44140625" bestFit="1" customWidth="1"/>
    <col min="365" max="365" width="14.33203125" bestFit="1" customWidth="1"/>
    <col min="366" max="366" width="15" bestFit="1" customWidth="1"/>
    <col min="367" max="367" width="16.6640625" bestFit="1" customWidth="1"/>
    <col min="368" max="368" width="19.5546875" bestFit="1" customWidth="1"/>
    <col min="369" max="369" width="18.44140625" bestFit="1" customWidth="1"/>
    <col min="370" max="370" width="17" bestFit="1" customWidth="1"/>
    <col min="371" max="371" width="14.109375" bestFit="1" customWidth="1"/>
    <col min="372" max="372" width="20" bestFit="1" customWidth="1"/>
    <col min="373" max="373" width="18.109375" bestFit="1" customWidth="1"/>
    <col min="374" max="374" width="16.44140625" bestFit="1" customWidth="1"/>
    <col min="375" max="375" width="18.109375" bestFit="1" customWidth="1"/>
    <col min="376" max="376" width="11.33203125" bestFit="1" customWidth="1"/>
    <col min="377" max="377" width="15.44140625" bestFit="1" customWidth="1"/>
    <col min="378" max="378" width="16.88671875" bestFit="1" customWidth="1"/>
    <col min="379" max="379" width="14.33203125" bestFit="1" customWidth="1"/>
    <col min="380" max="380" width="13.88671875" bestFit="1" customWidth="1"/>
    <col min="381" max="381" width="18.109375" bestFit="1" customWidth="1"/>
    <col min="382" max="382" width="70.44140625" bestFit="1" customWidth="1"/>
    <col min="383" max="383" width="14.109375" bestFit="1" customWidth="1"/>
    <col min="384" max="384" width="13.5546875" bestFit="1" customWidth="1"/>
    <col min="385" max="385" width="19.109375" bestFit="1" customWidth="1"/>
    <col min="386" max="386" width="13.44140625" bestFit="1" customWidth="1"/>
    <col min="387" max="387" width="12.109375" bestFit="1" customWidth="1"/>
    <col min="388" max="388" width="14.88671875" bestFit="1" customWidth="1"/>
    <col min="389" max="389" width="13.33203125" bestFit="1" customWidth="1"/>
    <col min="390" max="390" width="11.5546875" bestFit="1" customWidth="1"/>
    <col min="391" max="391" width="18" bestFit="1" customWidth="1"/>
    <col min="392" max="393" width="14.109375" bestFit="1" customWidth="1"/>
    <col min="394" max="395" width="14.6640625" bestFit="1" customWidth="1"/>
    <col min="396" max="396" width="28" bestFit="1" customWidth="1"/>
    <col min="397" max="397" width="42.6640625" bestFit="1" customWidth="1"/>
    <col min="398" max="398" width="13.5546875" bestFit="1" customWidth="1"/>
    <col min="399" max="399" width="16.6640625" bestFit="1" customWidth="1"/>
    <col min="400" max="400" width="74.33203125" bestFit="1" customWidth="1"/>
    <col min="401" max="401" width="16.109375" bestFit="1" customWidth="1"/>
    <col min="402" max="402" width="15.88671875" bestFit="1" customWidth="1"/>
    <col min="403" max="403" width="42.33203125" bestFit="1" customWidth="1"/>
    <col min="404" max="404" width="72.88671875" bestFit="1" customWidth="1"/>
    <col min="405" max="405" width="56.109375" bestFit="1" customWidth="1"/>
    <col min="406" max="406" width="17.6640625" bestFit="1" customWidth="1"/>
    <col min="407" max="407" width="18.44140625" bestFit="1" customWidth="1"/>
    <col min="408" max="408" width="15.5546875" bestFit="1" customWidth="1"/>
    <col min="409" max="409" width="21.5546875" bestFit="1" customWidth="1"/>
    <col min="410" max="410" width="16.5546875" bestFit="1" customWidth="1"/>
    <col min="411" max="411" width="19.6640625" bestFit="1" customWidth="1"/>
    <col min="412" max="412" width="18.44140625" bestFit="1" customWidth="1"/>
    <col min="413" max="413" width="17.44140625" bestFit="1" customWidth="1"/>
    <col min="414" max="414" width="17" bestFit="1" customWidth="1"/>
    <col min="415" max="415" width="20" bestFit="1" customWidth="1"/>
    <col min="416" max="416" width="17.6640625" bestFit="1" customWidth="1"/>
    <col min="417" max="417" width="12.109375" bestFit="1" customWidth="1"/>
    <col min="418" max="418" width="16.109375" bestFit="1" customWidth="1"/>
    <col min="419" max="419" width="16" bestFit="1" customWidth="1"/>
    <col min="420" max="420" width="13.88671875" bestFit="1" customWidth="1"/>
    <col min="421" max="421" width="30.33203125" bestFit="1" customWidth="1"/>
    <col min="422" max="422" width="12.88671875" bestFit="1" customWidth="1"/>
    <col min="423" max="423" width="17.88671875" bestFit="1" customWidth="1"/>
    <col min="424" max="424" width="13.88671875" bestFit="1" customWidth="1"/>
    <col min="425" max="425" width="15" bestFit="1" customWidth="1"/>
    <col min="426" max="426" width="15.44140625" bestFit="1" customWidth="1"/>
    <col min="427" max="427" width="16.6640625" bestFit="1" customWidth="1"/>
    <col min="428" max="428" width="11.88671875" bestFit="1" customWidth="1"/>
    <col min="429" max="429" width="15.109375" bestFit="1" customWidth="1"/>
    <col min="430" max="430" width="16.6640625" bestFit="1" customWidth="1"/>
    <col min="431" max="431" width="14.109375" bestFit="1" customWidth="1"/>
    <col min="432" max="432" width="14.6640625" bestFit="1" customWidth="1"/>
    <col min="433" max="433" width="14.109375" bestFit="1" customWidth="1"/>
    <col min="434" max="434" width="39" bestFit="1" customWidth="1"/>
    <col min="435" max="435" width="17.88671875" bestFit="1" customWidth="1"/>
    <col min="436" max="436" width="13.44140625" bestFit="1" customWidth="1"/>
    <col min="437" max="437" width="13.33203125" bestFit="1" customWidth="1"/>
    <col min="438" max="438" width="12" bestFit="1" customWidth="1"/>
    <col min="439" max="439" width="19.5546875" bestFit="1" customWidth="1"/>
    <col min="440" max="440" width="15" bestFit="1" customWidth="1"/>
    <col min="441" max="441" width="17.44140625" bestFit="1" customWidth="1"/>
    <col min="442" max="442" width="28.5546875" bestFit="1" customWidth="1"/>
    <col min="443" max="443" width="26.44140625" bestFit="1" customWidth="1"/>
    <col min="444" max="444" width="18.6640625" bestFit="1" customWidth="1"/>
    <col min="445" max="445" width="15.109375" bestFit="1" customWidth="1"/>
    <col min="446" max="446" width="18.5546875" bestFit="1" customWidth="1"/>
    <col min="447" max="447" width="14.109375" bestFit="1" customWidth="1"/>
    <col min="448" max="448" width="13.33203125" bestFit="1" customWidth="1"/>
    <col min="449" max="449" width="12.5546875" bestFit="1" customWidth="1"/>
    <col min="450" max="450" width="19.33203125" bestFit="1" customWidth="1"/>
    <col min="451" max="451" width="14.6640625" bestFit="1" customWidth="1"/>
    <col min="452" max="452" width="26.33203125" bestFit="1" customWidth="1"/>
    <col min="453" max="453" width="31.33203125" bestFit="1" customWidth="1"/>
    <col min="454" max="454" width="18.33203125" bestFit="1" customWidth="1"/>
    <col min="455" max="455" width="30.44140625" bestFit="1" customWidth="1"/>
    <col min="456" max="456" width="17.33203125" bestFit="1" customWidth="1"/>
    <col min="457" max="457" width="18" bestFit="1" customWidth="1"/>
    <col min="458" max="458" width="19.109375" bestFit="1" customWidth="1"/>
    <col min="459"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3" x14ac:dyDescent="0.3">
      <c r="B3" s="9" t="s">
        <v>74</v>
      </c>
      <c r="C3" t="s">
        <v>0</v>
      </c>
    </row>
    <row r="4" spans="2:3" x14ac:dyDescent="0.3">
      <c r="B4" s="10" t="s">
        <v>89</v>
      </c>
      <c r="C4" s="13">
        <v>1318</v>
      </c>
    </row>
    <row r="5" spans="2:3" x14ac:dyDescent="0.3">
      <c r="B5" s="10" t="s">
        <v>76</v>
      </c>
      <c r="C5" s="13">
        <v>1337</v>
      </c>
    </row>
    <row r="6" spans="2:3" x14ac:dyDescent="0.3">
      <c r="B6" s="10" t="s">
        <v>75</v>
      </c>
      <c r="C6" s="13">
        <v>1366</v>
      </c>
    </row>
    <row r="7" spans="2:3" x14ac:dyDescent="0.3">
      <c r="B7" s="10" t="s">
        <v>85</v>
      </c>
      <c r="C7" s="13">
        <v>1371</v>
      </c>
    </row>
    <row r="8" spans="2:3" x14ac:dyDescent="0.3">
      <c r="B8" s="10" t="s">
        <v>97</v>
      </c>
      <c r="C8" s="13">
        <v>1388</v>
      </c>
    </row>
    <row r="9" spans="2:3" x14ac:dyDescent="0.3">
      <c r="B9" s="10" t="s">
        <v>81</v>
      </c>
      <c r="C9" s="13">
        <v>1391</v>
      </c>
    </row>
    <row r="10" spans="2:3" x14ac:dyDescent="0.3">
      <c r="B10" s="10" t="s">
        <v>78</v>
      </c>
      <c r="C10" s="13">
        <v>1393</v>
      </c>
    </row>
    <row r="11" spans="2:3" x14ac:dyDescent="0.3">
      <c r="B11" s="10" t="s">
        <v>84</v>
      </c>
      <c r="C11" s="13">
        <v>1409</v>
      </c>
    </row>
    <row r="12" spans="2:3" x14ac:dyDescent="0.3">
      <c r="B12" s="10" t="s">
        <v>102</v>
      </c>
      <c r="C12" s="13">
        <v>1474</v>
      </c>
    </row>
    <row r="13" spans="2:3" x14ac:dyDescent="0.3">
      <c r="B13" s="10" t="s">
        <v>100</v>
      </c>
      <c r="C13" s="13">
        <v>1476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DA886-8445-4786-9D7E-8BCFB61D4A4B}">
  <dimension ref="B3:Q39"/>
  <sheetViews>
    <sheetView topLeftCell="A8" workbookViewId="0">
      <selection activeCell="F31" sqref="F31"/>
    </sheetView>
  </sheetViews>
  <sheetFormatPr defaultRowHeight="14.4" x14ac:dyDescent="0.3"/>
  <cols>
    <col min="2" max="2" width="14.77734375" bestFit="1" customWidth="1"/>
    <col min="3" max="3" width="15.5546875" bestFit="1" customWidth="1"/>
    <col min="4" max="14" width="12.109375" bestFit="1" customWidth="1"/>
    <col min="15" max="33" width="9.77734375" bestFit="1" customWidth="1"/>
    <col min="34" max="42" width="8.77734375" bestFit="1" customWidth="1"/>
    <col min="43" max="64" width="9.77734375" bestFit="1" customWidth="1"/>
    <col min="65" max="73" width="8.77734375" bestFit="1" customWidth="1"/>
    <col min="74" max="92" width="9.77734375" bestFit="1" customWidth="1"/>
    <col min="93" max="101" width="8.77734375" bestFit="1" customWidth="1"/>
    <col min="102" max="121" width="9.77734375" bestFit="1" customWidth="1"/>
    <col min="122" max="130" width="8.77734375" bestFit="1" customWidth="1"/>
    <col min="131" max="152" width="9.77734375" bestFit="1" customWidth="1"/>
    <col min="153" max="161" width="8.77734375" bestFit="1" customWidth="1"/>
    <col min="162" max="183" width="9.77734375" bestFit="1" customWidth="1"/>
    <col min="184" max="192" width="8.77734375" bestFit="1" customWidth="1"/>
    <col min="193" max="213" width="9.77734375" bestFit="1" customWidth="1"/>
    <col min="214" max="222" width="8.77734375" bestFit="1" customWidth="1"/>
    <col min="223" max="244" width="9.77734375" bestFit="1" customWidth="1"/>
    <col min="245" max="253" width="8.77734375" bestFit="1" customWidth="1"/>
    <col min="254" max="275" width="9.77734375" bestFit="1" customWidth="1"/>
    <col min="276" max="284" width="8.77734375" bestFit="1" customWidth="1"/>
    <col min="285" max="306" width="9.77734375" bestFit="1" customWidth="1"/>
    <col min="307" max="315" width="8.77734375" bestFit="1" customWidth="1"/>
    <col min="316" max="336" width="9.77734375" bestFit="1" customWidth="1"/>
    <col min="337" max="345" width="8.77734375" bestFit="1" customWidth="1"/>
    <col min="346" max="366" width="9.77734375" bestFit="1" customWidth="1"/>
    <col min="367" max="375" width="8.77734375" bestFit="1" customWidth="1"/>
    <col min="376" max="396" width="9.77734375" bestFit="1" customWidth="1"/>
    <col min="397" max="405" width="8.77734375" bestFit="1" customWidth="1"/>
    <col min="406" max="427" width="9.77734375" bestFit="1" customWidth="1"/>
    <col min="428" max="436" width="8.77734375" bestFit="1" customWidth="1"/>
    <col min="437" max="458" width="9.77734375" bestFit="1" customWidth="1"/>
    <col min="459" max="467" width="8.77734375" bestFit="1" customWidth="1"/>
    <col min="468" max="489" width="9.77734375" bestFit="1" customWidth="1"/>
    <col min="490" max="498" width="8.77734375" bestFit="1" customWidth="1"/>
    <col min="499" max="520" width="9.77734375" bestFit="1" customWidth="1"/>
    <col min="521" max="529" width="8.77734375" bestFit="1" customWidth="1"/>
    <col min="530" max="551" width="9.77734375" bestFit="1" customWidth="1"/>
    <col min="552" max="560" width="8.77734375" bestFit="1" customWidth="1"/>
    <col min="561" max="582" width="9.77734375" bestFit="1" customWidth="1"/>
    <col min="583" max="591" width="8.77734375" bestFit="1" customWidth="1"/>
    <col min="592" max="612" width="9.77734375" bestFit="1" customWidth="1"/>
    <col min="613" max="621" width="8.77734375" bestFit="1" customWidth="1"/>
    <col min="622" max="642" width="9.77734375" bestFit="1" customWidth="1"/>
    <col min="643" max="651" width="8.77734375" bestFit="1" customWidth="1"/>
    <col min="652" max="681" width="9.77734375" bestFit="1" customWidth="1"/>
    <col min="682" max="703" width="10.77734375" bestFit="1" customWidth="1"/>
    <col min="704" max="712" width="9.77734375" bestFit="1" customWidth="1"/>
    <col min="713" max="734" width="10.77734375" bestFit="1" customWidth="1"/>
    <col min="735" max="743" width="9.77734375" bestFit="1" customWidth="1"/>
    <col min="744" max="765" width="10.77734375" bestFit="1" customWidth="1"/>
    <col min="766" max="774" width="9.77734375" bestFit="1" customWidth="1"/>
    <col min="775" max="795" width="10.77734375" bestFit="1" customWidth="1"/>
    <col min="796" max="804" width="9.77734375" bestFit="1" customWidth="1"/>
    <col min="805" max="825" width="10.77734375" bestFit="1" customWidth="1"/>
    <col min="826" max="834" width="9.77734375" bestFit="1" customWidth="1"/>
    <col min="835" max="855" width="10.77734375" bestFit="1" customWidth="1"/>
    <col min="856" max="864" width="9.77734375" bestFit="1" customWidth="1"/>
    <col min="865" max="886" width="10.77734375" bestFit="1" customWidth="1"/>
    <col min="887" max="895" width="9.77734375" bestFit="1" customWidth="1"/>
    <col min="896" max="917" width="10.77734375" bestFit="1" customWidth="1"/>
    <col min="918" max="926" width="9.77734375" bestFit="1" customWidth="1"/>
    <col min="927" max="947" width="10.7773437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17" x14ac:dyDescent="0.3">
      <c r="B3" s="9" t="s">
        <v>9066</v>
      </c>
      <c r="C3" s="9" t="s">
        <v>1</v>
      </c>
    </row>
    <row r="4" spans="2:17" x14ac:dyDescent="0.3">
      <c r="B4" s="9" t="s">
        <v>74</v>
      </c>
      <c r="C4" t="s">
        <v>6</v>
      </c>
      <c r="D4" t="s">
        <v>7</v>
      </c>
      <c r="E4" t="s">
        <v>8</v>
      </c>
      <c r="F4" t="s">
        <v>9</v>
      </c>
      <c r="G4" t="s">
        <v>10</v>
      </c>
      <c r="H4" t="s">
        <v>11</v>
      </c>
      <c r="I4" t="s">
        <v>12</v>
      </c>
      <c r="J4" t="s">
        <v>13</v>
      </c>
      <c r="K4" t="s">
        <v>14</v>
      </c>
      <c r="L4" t="s">
        <v>15</v>
      </c>
      <c r="M4" t="s">
        <v>16</v>
      </c>
      <c r="N4" t="s">
        <v>17</v>
      </c>
    </row>
    <row r="5" spans="2:17" x14ac:dyDescent="0.3">
      <c r="B5" s="10" t="s">
        <v>143</v>
      </c>
      <c r="C5" s="23">
        <v>142320.462</v>
      </c>
      <c r="D5" s="23">
        <v>151768.86900000001</v>
      </c>
      <c r="E5" s="23">
        <v>130877.12999999999</v>
      </c>
      <c r="F5" s="23">
        <v>102017.38250000004</v>
      </c>
      <c r="G5" s="23">
        <v>183661.70649999997</v>
      </c>
      <c r="H5" s="23">
        <v>207766.66500000001</v>
      </c>
      <c r="I5" s="23">
        <v>274788.67450000008</v>
      </c>
      <c r="J5" s="23">
        <v>220694.58300000004</v>
      </c>
      <c r="K5" s="23">
        <v>243836.11500000002</v>
      </c>
      <c r="L5" s="23">
        <v>186873.38499999992</v>
      </c>
      <c r="M5" s="23">
        <v>280550.47349999996</v>
      </c>
      <c r="N5" s="23">
        <v>221900.08050000007</v>
      </c>
    </row>
    <row r="6" spans="2:17" x14ac:dyDescent="0.3">
      <c r="B6" s="10" t="s">
        <v>144</v>
      </c>
      <c r="C6" s="23">
        <v>171309.084</v>
      </c>
      <c r="D6" s="23">
        <v>105700.9755</v>
      </c>
      <c r="E6" s="23">
        <v>49097.298499999997</v>
      </c>
      <c r="F6" s="23">
        <v>141441.58949999997</v>
      </c>
      <c r="G6" s="23">
        <v>107257.41900000001</v>
      </c>
      <c r="H6" s="23">
        <v>139395.77800000005</v>
      </c>
      <c r="I6" s="23">
        <v>215603.11900000001</v>
      </c>
      <c r="J6" s="23">
        <v>209098.39050000004</v>
      </c>
      <c r="K6" s="23">
        <v>147188.51450000002</v>
      </c>
      <c r="L6" s="23">
        <v>177692.87749999994</v>
      </c>
      <c r="M6" s="23">
        <v>163563.08000000002</v>
      </c>
      <c r="N6" s="23">
        <v>161011.48549999998</v>
      </c>
    </row>
    <row r="7" spans="2:17" x14ac:dyDescent="0.3">
      <c r="B7" s="10" t="s">
        <v>145</v>
      </c>
      <c r="C7" s="23">
        <v>516684.36899999995</v>
      </c>
      <c r="D7" s="23">
        <v>385028.26350000006</v>
      </c>
      <c r="E7" s="23">
        <v>385602.38649999996</v>
      </c>
      <c r="F7" s="23">
        <v>477928.55400000018</v>
      </c>
      <c r="G7" s="23">
        <v>483532.8024999997</v>
      </c>
      <c r="H7" s="23">
        <v>625087.32049999991</v>
      </c>
      <c r="I7" s="23">
        <v>668313.94499999983</v>
      </c>
      <c r="J7" s="23">
        <v>602953.56900000037</v>
      </c>
      <c r="K7" s="23">
        <v>725312.55350000015</v>
      </c>
      <c r="L7" s="23">
        <v>482478.62450000009</v>
      </c>
      <c r="M7" s="23">
        <v>689137.34400000016</v>
      </c>
      <c r="N7" s="23">
        <v>740625.00150000048</v>
      </c>
    </row>
    <row r="8" spans="2:17" x14ac:dyDescent="0.3">
      <c r="B8" s="10" t="s">
        <v>146</v>
      </c>
      <c r="C8" s="23">
        <v>304743.03450000013</v>
      </c>
      <c r="D8" s="23">
        <v>272657.57199999999</v>
      </c>
      <c r="E8" s="23">
        <v>235970.08050000004</v>
      </c>
      <c r="F8" s="23">
        <v>213856.76400000002</v>
      </c>
      <c r="G8" s="23">
        <v>248252.68800000002</v>
      </c>
      <c r="H8" s="23">
        <v>321251.06399999984</v>
      </c>
      <c r="I8" s="23">
        <v>377854.20499999973</v>
      </c>
      <c r="J8" s="23">
        <v>402551.34300000005</v>
      </c>
      <c r="K8" s="23">
        <v>385623.79300000001</v>
      </c>
      <c r="L8" s="23">
        <v>363043.01750000002</v>
      </c>
      <c r="M8" s="23">
        <v>370227.32700000011</v>
      </c>
      <c r="N8" s="23">
        <v>340407.26849999995</v>
      </c>
    </row>
    <row r="9" spans="2:17" x14ac:dyDescent="0.3">
      <c r="B9" s="10" t="s">
        <v>147</v>
      </c>
      <c r="C9" s="23">
        <v>226383.15099999998</v>
      </c>
      <c r="D9" s="23">
        <v>240764.83500000008</v>
      </c>
      <c r="E9" s="23">
        <v>195052.44349999994</v>
      </c>
      <c r="F9" s="23">
        <v>247437.66649999993</v>
      </c>
      <c r="G9" s="23">
        <v>275025.55300000001</v>
      </c>
      <c r="H9" s="23">
        <v>290845.22450000001</v>
      </c>
      <c r="I9" s="23">
        <v>307418.4115000001</v>
      </c>
      <c r="J9" s="23">
        <v>352114.44650000031</v>
      </c>
      <c r="K9" s="23">
        <v>213158.85850000003</v>
      </c>
      <c r="L9" s="23">
        <v>341506.20250000001</v>
      </c>
      <c r="M9" s="23">
        <v>390885.73849999998</v>
      </c>
      <c r="N9" s="23">
        <v>356360.57150000008</v>
      </c>
    </row>
    <row r="10" spans="2:17" x14ac:dyDescent="0.3">
      <c r="B10" s="10" t="s">
        <v>148</v>
      </c>
      <c r="C10" s="23">
        <v>256874.717</v>
      </c>
      <c r="D10" s="23">
        <v>180309.09350000008</v>
      </c>
      <c r="E10" s="23">
        <v>171658.42200000008</v>
      </c>
      <c r="F10" s="23">
        <v>180254.12000000002</v>
      </c>
      <c r="G10" s="23">
        <v>207802.27549999999</v>
      </c>
      <c r="H10" s="23">
        <v>334565.37100000016</v>
      </c>
      <c r="I10" s="23">
        <v>256089.14200000011</v>
      </c>
      <c r="J10" s="23">
        <v>342817.79450000013</v>
      </c>
      <c r="K10" s="23">
        <v>262411.16150000005</v>
      </c>
      <c r="L10" s="23">
        <v>331529.33299999993</v>
      </c>
      <c r="M10" s="23">
        <v>313485.42899999983</v>
      </c>
      <c r="N10" s="23">
        <v>296039.16500000004</v>
      </c>
    </row>
    <row r="11" spans="2:17" x14ac:dyDescent="0.3">
      <c r="C11" t="s">
        <v>6</v>
      </c>
      <c r="D11" t="s">
        <v>7</v>
      </c>
      <c r="E11" t="s">
        <v>8</v>
      </c>
      <c r="F11" t="s">
        <v>9</v>
      </c>
      <c r="G11" t="s">
        <v>10</v>
      </c>
      <c r="H11" t="s">
        <v>11</v>
      </c>
      <c r="I11" t="s">
        <v>12</v>
      </c>
      <c r="J11" t="s">
        <v>13</v>
      </c>
      <c r="K11" t="s">
        <v>14</v>
      </c>
      <c r="L11" t="s">
        <v>15</v>
      </c>
      <c r="M11" t="s">
        <v>16</v>
      </c>
      <c r="N11" t="s">
        <v>17</v>
      </c>
      <c r="Q11">
        <f>GETPIVOTDATA("[Measures].[Sum of Profits]",$B$3,"[Sales].[WarehouseCode]","[Sales].[WarehouseCode].&amp;[WARE-MKL1006]","[Sales].[OrderDate (Month)]","[Sales].[OrderDate (Month)].&amp;[Feb]")-GETPIVOTDATA("[Measures].[Sum of Profits]",$B$3,"[Sales].[WarehouseCode]","[Sales].[WarehouseCode].&amp;[WARE-MKL1006]","[Sales].[OrderDate (Month)]","[Sales].[OrderDate (Month)].&amp;[Jan]")</f>
        <v>9448.4070000000065</v>
      </c>
    </row>
    <row r="12" spans="2:17" x14ac:dyDescent="0.3">
      <c r="B12" t="s">
        <v>143</v>
      </c>
      <c r="C12" s="26">
        <f>C34-C23</f>
        <v>142320.46199999988</v>
      </c>
      <c r="D12" s="26">
        <f>D5-C5</f>
        <v>9448.4070000000065</v>
      </c>
      <c r="E12" s="26">
        <f>E5-D5</f>
        <v>-20891.739000000016</v>
      </c>
      <c r="F12" s="26">
        <f>F5-E5</f>
        <v>-28859.747499999954</v>
      </c>
      <c r="G12" s="26">
        <f t="shared" ref="G12:N12" si="0">G5-F5</f>
        <v>81644.323999999935</v>
      </c>
      <c r="H12" s="26">
        <f t="shared" si="0"/>
        <v>24104.958500000037</v>
      </c>
      <c r="I12" s="26">
        <f t="shared" si="0"/>
        <v>67022.009500000073</v>
      </c>
      <c r="J12" s="26">
        <f t="shared" si="0"/>
        <v>-54094.091500000039</v>
      </c>
      <c r="K12" s="26">
        <f t="shared" si="0"/>
        <v>23141.531999999977</v>
      </c>
      <c r="L12" s="26">
        <f t="shared" si="0"/>
        <v>-56962.730000000098</v>
      </c>
      <c r="M12" s="26">
        <f t="shared" si="0"/>
        <v>93677.088500000042</v>
      </c>
      <c r="N12" s="26">
        <f t="shared" si="0"/>
        <v>-58650.392999999895</v>
      </c>
    </row>
    <row r="13" spans="2:17" x14ac:dyDescent="0.3">
      <c r="B13" t="s">
        <v>144</v>
      </c>
      <c r="C13" s="26">
        <f t="shared" ref="C13:C17" si="1">C35-C24</f>
        <v>171309.08400000003</v>
      </c>
      <c r="D13" s="26">
        <f t="shared" ref="D13:N17" si="2">D6-C6</f>
        <v>-65608.108500000002</v>
      </c>
      <c r="E13" s="26">
        <f t="shared" si="2"/>
        <v>-56603.677000000003</v>
      </c>
      <c r="F13" s="26">
        <f t="shared" si="2"/>
        <v>92344.290999999968</v>
      </c>
      <c r="G13" s="26">
        <f t="shared" si="2"/>
        <v>-34184.170499999964</v>
      </c>
      <c r="H13" s="26">
        <f t="shared" si="2"/>
        <v>32138.35900000004</v>
      </c>
      <c r="I13" s="26">
        <f t="shared" si="2"/>
        <v>76207.340999999957</v>
      </c>
      <c r="J13" s="26">
        <f t="shared" si="2"/>
        <v>-6504.7284999999683</v>
      </c>
      <c r="K13" s="26">
        <f t="shared" si="2"/>
        <v>-61909.876000000018</v>
      </c>
      <c r="L13" s="26">
        <f t="shared" si="2"/>
        <v>30504.362999999925</v>
      </c>
      <c r="M13" s="26">
        <f t="shared" si="2"/>
        <v>-14129.797499999928</v>
      </c>
      <c r="N13" s="26">
        <f t="shared" si="2"/>
        <v>-2551.5945000000356</v>
      </c>
    </row>
    <row r="14" spans="2:17" x14ac:dyDescent="0.3">
      <c r="B14" t="s">
        <v>145</v>
      </c>
      <c r="C14" s="26">
        <f t="shared" si="1"/>
        <v>516684.36900000018</v>
      </c>
      <c r="D14" s="26">
        <f t="shared" si="2"/>
        <v>-131656.10549999989</v>
      </c>
      <c r="E14" s="26">
        <f t="shared" si="2"/>
        <v>574.12299999990501</v>
      </c>
      <c r="F14" s="26">
        <f t="shared" si="2"/>
        <v>92326.167500000214</v>
      </c>
      <c r="G14" s="26">
        <f t="shared" si="2"/>
        <v>5604.2484999995213</v>
      </c>
      <c r="H14" s="26">
        <f t="shared" si="2"/>
        <v>141554.51800000021</v>
      </c>
      <c r="I14" s="26">
        <f t="shared" si="2"/>
        <v>43226.624499999918</v>
      </c>
      <c r="J14" s="26">
        <f t="shared" si="2"/>
        <v>-65360.375999999465</v>
      </c>
      <c r="K14" s="26">
        <f t="shared" si="2"/>
        <v>122358.98449999979</v>
      </c>
      <c r="L14" s="26">
        <f t="shared" si="2"/>
        <v>-242833.92900000006</v>
      </c>
      <c r="M14" s="26">
        <f t="shared" si="2"/>
        <v>206658.71950000006</v>
      </c>
      <c r="N14" s="26">
        <f t="shared" si="2"/>
        <v>51487.657500000321</v>
      </c>
    </row>
    <row r="15" spans="2:17" x14ac:dyDescent="0.3">
      <c r="B15" t="s">
        <v>146</v>
      </c>
      <c r="C15" s="26">
        <f t="shared" si="1"/>
        <v>304743.03450000018</v>
      </c>
      <c r="D15" s="26">
        <f t="shared" si="2"/>
        <v>-32085.46250000014</v>
      </c>
      <c r="E15" s="26">
        <f t="shared" si="2"/>
        <v>-36687.491499999946</v>
      </c>
      <c r="F15" s="26">
        <f t="shared" si="2"/>
        <v>-22113.316500000015</v>
      </c>
      <c r="G15" s="26">
        <f t="shared" si="2"/>
        <v>34395.923999999999</v>
      </c>
      <c r="H15" s="26">
        <f t="shared" si="2"/>
        <v>72998.375999999815</v>
      </c>
      <c r="I15" s="26">
        <f t="shared" si="2"/>
        <v>56603.140999999887</v>
      </c>
      <c r="J15" s="26">
        <f t="shared" si="2"/>
        <v>24697.138000000326</v>
      </c>
      <c r="K15" s="26">
        <f t="shared" si="2"/>
        <v>-16927.550000000047</v>
      </c>
      <c r="L15" s="26">
        <f t="shared" si="2"/>
        <v>-22580.775499999989</v>
      </c>
      <c r="M15" s="26">
        <f t="shared" si="2"/>
        <v>7184.3095000000903</v>
      </c>
      <c r="N15" s="26">
        <f t="shared" si="2"/>
        <v>-29820.058500000159</v>
      </c>
    </row>
    <row r="16" spans="2:17" x14ac:dyDescent="0.3">
      <c r="B16" t="s">
        <v>147</v>
      </c>
      <c r="C16" s="26">
        <f t="shared" si="1"/>
        <v>226383.15100000019</v>
      </c>
      <c r="D16" s="26">
        <f t="shared" si="2"/>
        <v>14381.684000000096</v>
      </c>
      <c r="E16" s="26">
        <f t="shared" si="2"/>
        <v>-45712.391500000143</v>
      </c>
      <c r="F16" s="26">
        <f t="shared" si="2"/>
        <v>52385.222999999998</v>
      </c>
      <c r="G16" s="26">
        <f t="shared" si="2"/>
        <v>27587.886500000081</v>
      </c>
      <c r="H16" s="26">
        <f t="shared" si="2"/>
        <v>15819.671499999997</v>
      </c>
      <c r="I16" s="26">
        <f t="shared" si="2"/>
        <v>16573.187000000093</v>
      </c>
      <c r="J16" s="26">
        <f t="shared" si="2"/>
        <v>44696.035000000207</v>
      </c>
      <c r="K16" s="26">
        <f t="shared" si="2"/>
        <v>-138955.58800000028</v>
      </c>
      <c r="L16" s="26">
        <f t="shared" si="2"/>
        <v>128347.34399999998</v>
      </c>
      <c r="M16" s="26">
        <f t="shared" si="2"/>
        <v>49379.535999999964</v>
      </c>
      <c r="N16" s="26">
        <f t="shared" si="2"/>
        <v>-34525.166999999899</v>
      </c>
    </row>
    <row r="17" spans="2:14" x14ac:dyDescent="0.3">
      <c r="B17" t="s">
        <v>148</v>
      </c>
      <c r="C17" s="26">
        <f t="shared" si="1"/>
        <v>256874.71700000006</v>
      </c>
      <c r="D17" s="26">
        <f t="shared" si="2"/>
        <v>-76565.623499999929</v>
      </c>
      <c r="E17" s="26">
        <f t="shared" si="2"/>
        <v>-8650.6714999999967</v>
      </c>
      <c r="F17" s="26">
        <f t="shared" si="2"/>
        <v>8595.6979999999458</v>
      </c>
      <c r="G17" s="26">
        <f t="shared" si="2"/>
        <v>27548.155499999964</v>
      </c>
      <c r="H17" s="26">
        <f t="shared" si="2"/>
        <v>126763.09550000017</v>
      </c>
      <c r="I17" s="26">
        <f t="shared" si="2"/>
        <v>-78476.22900000005</v>
      </c>
      <c r="J17" s="26">
        <f t="shared" si="2"/>
        <v>86728.652500000026</v>
      </c>
      <c r="K17" s="26">
        <f t="shared" si="2"/>
        <v>-80406.633000000089</v>
      </c>
      <c r="L17" s="26">
        <f t="shared" si="2"/>
        <v>69118.17149999988</v>
      </c>
      <c r="M17" s="26">
        <f t="shared" si="2"/>
        <v>-18043.904000000097</v>
      </c>
      <c r="N17" s="26">
        <f t="shared" si="2"/>
        <v>-17446.263999999792</v>
      </c>
    </row>
    <row r="19" spans="2:14" x14ac:dyDescent="0.3">
      <c r="D19" t="s">
        <v>9074</v>
      </c>
      <c r="G19" s="24" t="s">
        <v>9073</v>
      </c>
      <c r="H19" t="s">
        <v>9075</v>
      </c>
      <c r="I19" s="25" t="str">
        <f>_xlfn.UNICHAR(11100)</f>
        <v>⭜</v>
      </c>
      <c r="J19" s="25" t="str">
        <f>_xlfn.UNICHAR(11101)</f>
        <v>⭝</v>
      </c>
      <c r="K19" t="s">
        <v>9076</v>
      </c>
    </row>
    <row r="21" spans="2:14" x14ac:dyDescent="0.3">
      <c r="B21" s="9" t="s">
        <v>9067</v>
      </c>
      <c r="C21" s="9" t="s">
        <v>1</v>
      </c>
    </row>
    <row r="22" spans="2:14" x14ac:dyDescent="0.3">
      <c r="B22" s="9" t="s">
        <v>74</v>
      </c>
      <c r="C22" t="s">
        <v>6</v>
      </c>
      <c r="D22" t="s">
        <v>7</v>
      </c>
      <c r="E22" t="s">
        <v>8</v>
      </c>
      <c r="F22" t="s">
        <v>9</v>
      </c>
      <c r="G22" t="s">
        <v>10</v>
      </c>
      <c r="H22" t="s">
        <v>11</v>
      </c>
      <c r="I22" t="s">
        <v>12</v>
      </c>
      <c r="J22" t="s">
        <v>13</v>
      </c>
      <c r="K22" t="s">
        <v>14</v>
      </c>
      <c r="L22" t="s">
        <v>15</v>
      </c>
      <c r="M22" t="s">
        <v>16</v>
      </c>
      <c r="N22" t="s">
        <v>17</v>
      </c>
    </row>
    <row r="23" spans="2:14" x14ac:dyDescent="0.3">
      <c r="B23" s="10" t="s">
        <v>143</v>
      </c>
      <c r="C23" s="23">
        <v>309673.26300000009</v>
      </c>
      <c r="D23" s="23">
        <v>314725.33100000001</v>
      </c>
      <c r="E23" s="23">
        <v>329255.75499999989</v>
      </c>
      <c r="F23" s="23">
        <v>257785.84999999995</v>
      </c>
      <c r="G23" s="23">
        <v>363073.87099999998</v>
      </c>
      <c r="H23" s="23">
        <v>504047.02999999985</v>
      </c>
      <c r="I23" s="23">
        <v>661395.79300000018</v>
      </c>
      <c r="J23" s="23">
        <v>566390.26199999999</v>
      </c>
      <c r="K23" s="23">
        <v>547457.67000000004</v>
      </c>
      <c r="L23" s="23">
        <v>552168.44000000006</v>
      </c>
      <c r="M23" s="23">
        <v>577781.66900000023</v>
      </c>
      <c r="N23" s="23">
        <v>482309.28199999989</v>
      </c>
    </row>
    <row r="24" spans="2:14" x14ac:dyDescent="0.3">
      <c r="B24" s="10" t="s">
        <v>144</v>
      </c>
      <c r="C24" s="23">
        <v>318622.72100000002</v>
      </c>
      <c r="D24" s="23">
        <v>349201.38699999993</v>
      </c>
      <c r="E24" s="23">
        <v>126935.31900000003</v>
      </c>
      <c r="F24" s="23">
        <v>323558.00799999997</v>
      </c>
      <c r="G24" s="23">
        <v>219967.231</v>
      </c>
      <c r="H24" s="23">
        <v>295741.75199999998</v>
      </c>
      <c r="I24" s="23">
        <v>458456.07600000018</v>
      </c>
      <c r="J24" s="23">
        <v>498896.13699999999</v>
      </c>
      <c r="K24" s="23">
        <v>377853.13300000009</v>
      </c>
      <c r="L24" s="23">
        <v>511029.1</v>
      </c>
      <c r="M24" s="23">
        <v>410674.15499999997</v>
      </c>
      <c r="N24" s="23">
        <v>417237.54199999996</v>
      </c>
    </row>
    <row r="25" spans="2:14" x14ac:dyDescent="0.3">
      <c r="B25" s="10" t="s">
        <v>145</v>
      </c>
      <c r="C25" s="23">
        <v>1130670.0909999993</v>
      </c>
      <c r="D25" s="23">
        <v>862770.85899999982</v>
      </c>
      <c r="E25" s="23">
        <v>945522.62599999958</v>
      </c>
      <c r="F25" s="23">
        <v>1059143.9060000002</v>
      </c>
      <c r="G25" s="23">
        <v>1193382.2249999996</v>
      </c>
      <c r="H25" s="23">
        <v>1581094.2069999988</v>
      </c>
      <c r="I25" s="23">
        <v>1766880.7850000008</v>
      </c>
      <c r="J25" s="23">
        <v>1526143.9560000002</v>
      </c>
      <c r="K25" s="23">
        <v>1524588.1490000002</v>
      </c>
      <c r="L25" s="23">
        <v>1258843.5030000003</v>
      </c>
      <c r="M25" s="23">
        <v>1775995.6660000002</v>
      </c>
      <c r="N25" s="23">
        <v>1729253.4510000008</v>
      </c>
    </row>
    <row r="26" spans="2:14" x14ac:dyDescent="0.3">
      <c r="B26" s="10" t="s">
        <v>146</v>
      </c>
      <c r="C26" s="23">
        <v>835880.20799999998</v>
      </c>
      <c r="D26" s="23">
        <v>606792.46799999999</v>
      </c>
      <c r="E26" s="23">
        <v>529015.31700000016</v>
      </c>
      <c r="F26" s="23">
        <v>544246.56099999999</v>
      </c>
      <c r="G26" s="23">
        <v>697822.4869999995</v>
      </c>
      <c r="H26" s="23">
        <v>792206.86100000003</v>
      </c>
      <c r="I26" s="23">
        <v>843941.71500000043</v>
      </c>
      <c r="J26" s="23">
        <v>849152.37199999951</v>
      </c>
      <c r="K26" s="23">
        <v>883991.70200000028</v>
      </c>
      <c r="L26" s="23">
        <v>884079.06999999983</v>
      </c>
      <c r="M26" s="23">
        <v>916668.13799999969</v>
      </c>
      <c r="N26" s="23">
        <v>835938.36399999994</v>
      </c>
    </row>
    <row r="27" spans="2:14" x14ac:dyDescent="0.3">
      <c r="B27" s="10" t="s">
        <v>147</v>
      </c>
      <c r="C27" s="23">
        <v>685406.78399999999</v>
      </c>
      <c r="D27" s="23">
        <v>519602.4200000001</v>
      </c>
      <c r="E27" s="23">
        <v>495775.34399999998</v>
      </c>
      <c r="F27" s="23">
        <v>606698.93599999964</v>
      </c>
      <c r="G27" s="23">
        <v>545210.22200000007</v>
      </c>
      <c r="H27" s="23">
        <v>651606.08800000011</v>
      </c>
      <c r="I27" s="23">
        <v>711872.5210000003</v>
      </c>
      <c r="J27" s="23">
        <v>922854.51599999995</v>
      </c>
      <c r="K27" s="23">
        <v>696510.02399999986</v>
      </c>
      <c r="L27" s="23">
        <v>784049.0749999996</v>
      </c>
      <c r="M27" s="23">
        <v>1007972.9239999999</v>
      </c>
      <c r="N27" s="23">
        <v>921174.15599999973</v>
      </c>
    </row>
    <row r="28" spans="2:14" x14ac:dyDescent="0.3">
      <c r="B28" s="10" t="s">
        <v>148</v>
      </c>
      <c r="C28" s="23">
        <v>625263.36300000013</v>
      </c>
      <c r="D28" s="23">
        <v>417423.19899999996</v>
      </c>
      <c r="E28" s="23">
        <v>391707.05800000002</v>
      </c>
      <c r="F28" s="23">
        <v>549028.81999999995</v>
      </c>
      <c r="G28" s="23">
        <v>468151.51199999993</v>
      </c>
      <c r="H28" s="23">
        <v>824118.22400000005</v>
      </c>
      <c r="I28" s="23">
        <v>640921.93299999984</v>
      </c>
      <c r="J28" s="23">
        <v>660664.82299999986</v>
      </c>
      <c r="K28" s="23">
        <v>848467.09600000014</v>
      </c>
      <c r="L28" s="23">
        <v>791200.38700000022</v>
      </c>
      <c r="M28" s="23">
        <v>766609.84600000049</v>
      </c>
      <c r="N28" s="23">
        <v>937501.85500000021</v>
      </c>
    </row>
    <row r="31" spans="2:14" x14ac:dyDescent="0.3">
      <c r="D31" s="23"/>
    </row>
    <row r="32" spans="2:14" x14ac:dyDescent="0.3">
      <c r="B32" s="9" t="s">
        <v>9061</v>
      </c>
      <c r="C32" s="9" t="s">
        <v>1</v>
      </c>
    </row>
    <row r="33" spans="2:14" x14ac:dyDescent="0.3">
      <c r="B33" s="9" t="s">
        <v>74</v>
      </c>
      <c r="C33" t="s">
        <v>6</v>
      </c>
      <c r="D33" t="s">
        <v>7</v>
      </c>
      <c r="E33" t="s">
        <v>8</v>
      </c>
      <c r="F33" t="s">
        <v>9</v>
      </c>
      <c r="G33" t="s">
        <v>10</v>
      </c>
      <c r="H33" t="s">
        <v>11</v>
      </c>
      <c r="I33" t="s">
        <v>12</v>
      </c>
      <c r="J33" t="s">
        <v>13</v>
      </c>
      <c r="K33" t="s">
        <v>14</v>
      </c>
      <c r="L33" t="s">
        <v>15</v>
      </c>
      <c r="M33" t="s">
        <v>16</v>
      </c>
      <c r="N33" t="s">
        <v>17</v>
      </c>
    </row>
    <row r="34" spans="2:14" x14ac:dyDescent="0.3">
      <c r="B34" s="10" t="s">
        <v>143</v>
      </c>
      <c r="C34" s="23">
        <v>451993.72499999998</v>
      </c>
      <c r="D34" s="23">
        <v>466494.20000000007</v>
      </c>
      <c r="E34" s="23">
        <v>460132.88500000007</v>
      </c>
      <c r="F34" s="23">
        <v>359803.23249999998</v>
      </c>
      <c r="G34" s="23">
        <v>546735.5774999999</v>
      </c>
      <c r="H34" s="23">
        <v>711813.69500000007</v>
      </c>
      <c r="I34" s="23">
        <v>936184.4674999998</v>
      </c>
      <c r="J34" s="23">
        <v>787084.84499999986</v>
      </c>
      <c r="K34" s="23">
        <v>791293.7849999998</v>
      </c>
      <c r="L34" s="23">
        <v>739041.82499999995</v>
      </c>
      <c r="M34" s="23">
        <v>858332.14250000007</v>
      </c>
      <c r="N34" s="23">
        <v>704209.36250000005</v>
      </c>
    </row>
    <row r="35" spans="2:14" x14ac:dyDescent="0.3">
      <c r="B35" s="10" t="s">
        <v>144</v>
      </c>
      <c r="C35" s="23">
        <v>489931.80500000005</v>
      </c>
      <c r="D35" s="23">
        <v>454902.36250000005</v>
      </c>
      <c r="E35" s="23">
        <v>176032.61749999996</v>
      </c>
      <c r="F35" s="23">
        <v>464999.59750000003</v>
      </c>
      <c r="G35" s="23">
        <v>327224.65000000008</v>
      </c>
      <c r="H35" s="23">
        <v>435137.53</v>
      </c>
      <c r="I35" s="23">
        <v>674059.19500000007</v>
      </c>
      <c r="J35" s="23">
        <v>707994.52750000008</v>
      </c>
      <c r="K35" s="23">
        <v>525041.64749999996</v>
      </c>
      <c r="L35" s="23">
        <v>688721.97750000027</v>
      </c>
      <c r="M35" s="23">
        <v>574237.23499999999</v>
      </c>
      <c r="N35" s="23">
        <v>578249.02750000043</v>
      </c>
    </row>
    <row r="36" spans="2:14" x14ac:dyDescent="0.3">
      <c r="B36" s="10" t="s">
        <v>145</v>
      </c>
      <c r="C36" s="23">
        <v>1647354.4599999995</v>
      </c>
      <c r="D36" s="23">
        <v>1247799.1225000001</v>
      </c>
      <c r="E36" s="23">
        <v>1331125.0124999995</v>
      </c>
      <c r="F36" s="23">
        <v>1537072.4600000007</v>
      </c>
      <c r="G36" s="23">
        <v>1676915.0275000001</v>
      </c>
      <c r="H36" s="23">
        <v>2206181.5275000003</v>
      </c>
      <c r="I36" s="23">
        <v>2435194.7300000009</v>
      </c>
      <c r="J36" s="23">
        <v>2129097.5250000008</v>
      </c>
      <c r="K36" s="23">
        <v>2249900.7025000001</v>
      </c>
      <c r="L36" s="23">
        <v>1741322.1274999999</v>
      </c>
      <c r="M36" s="23">
        <v>2465133.0100000016</v>
      </c>
      <c r="N36" s="23">
        <v>2469878.4524999997</v>
      </c>
    </row>
    <row r="37" spans="2:14" x14ac:dyDescent="0.3">
      <c r="B37" s="10" t="s">
        <v>146</v>
      </c>
      <c r="C37" s="23">
        <v>1140623.2425000002</v>
      </c>
      <c r="D37" s="23">
        <v>879450.03999999957</v>
      </c>
      <c r="E37" s="23">
        <v>764985.39750000008</v>
      </c>
      <c r="F37" s="23">
        <v>758103.32499999995</v>
      </c>
      <c r="G37" s="23">
        <v>946075.1749999997</v>
      </c>
      <c r="H37" s="23">
        <v>1113457.925</v>
      </c>
      <c r="I37" s="23">
        <v>1221795.9200000004</v>
      </c>
      <c r="J37" s="23">
        <v>1251703.7149999999</v>
      </c>
      <c r="K37" s="23">
        <v>1269615.4949999999</v>
      </c>
      <c r="L37" s="23">
        <v>1247122.0874999999</v>
      </c>
      <c r="M37" s="23">
        <v>1286895.4649999999</v>
      </c>
      <c r="N37" s="23">
        <v>1176345.6325000003</v>
      </c>
    </row>
    <row r="38" spans="2:14" x14ac:dyDescent="0.3">
      <c r="B38" s="10" t="s">
        <v>147</v>
      </c>
      <c r="C38" s="23">
        <v>911789.93500000017</v>
      </c>
      <c r="D38" s="23">
        <v>760367.25500000024</v>
      </c>
      <c r="E38" s="23">
        <v>690827.78750000009</v>
      </c>
      <c r="F38" s="23">
        <v>854136.60250000039</v>
      </c>
      <c r="G38" s="23">
        <v>820235.77500000014</v>
      </c>
      <c r="H38" s="23">
        <v>942451.31250000047</v>
      </c>
      <c r="I38" s="23">
        <v>1019290.9325000007</v>
      </c>
      <c r="J38" s="23">
        <v>1274968.9624999994</v>
      </c>
      <c r="K38" s="23">
        <v>909668.88250000018</v>
      </c>
      <c r="L38" s="23">
        <v>1125555.2774999996</v>
      </c>
      <c r="M38" s="23">
        <v>1398858.6625000001</v>
      </c>
      <c r="N38" s="23">
        <v>1277534.7274999993</v>
      </c>
    </row>
    <row r="39" spans="2:14" x14ac:dyDescent="0.3">
      <c r="B39" s="10" t="s">
        <v>148</v>
      </c>
      <c r="C39" s="23">
        <v>882138.08000000019</v>
      </c>
      <c r="D39" s="23">
        <v>597732.29249999975</v>
      </c>
      <c r="E39" s="23">
        <v>563365.48</v>
      </c>
      <c r="F39" s="23">
        <v>729282.94000000029</v>
      </c>
      <c r="G39" s="23">
        <v>675953.78749999986</v>
      </c>
      <c r="H39" s="23">
        <v>1158683.5950000004</v>
      </c>
      <c r="I39" s="23">
        <v>897011.07499999995</v>
      </c>
      <c r="J39" s="23">
        <v>1003482.6174999997</v>
      </c>
      <c r="K39" s="23">
        <v>1110878.2574999998</v>
      </c>
      <c r="L39" s="23">
        <v>1122729.7200000002</v>
      </c>
      <c r="M39" s="23">
        <v>1080095.2749999999</v>
      </c>
      <c r="N39" s="23">
        <v>1233541.0200000005</v>
      </c>
    </row>
  </sheetData>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6A7A-F05C-48FF-A7AD-B39656974C1C}">
  <dimension ref="B3:E20"/>
  <sheetViews>
    <sheetView workbookViewId="0">
      <selection activeCell="B3" sqref="B3:E9"/>
    </sheetView>
  </sheetViews>
  <sheetFormatPr defaultRowHeight="14.4" x14ac:dyDescent="0.3"/>
  <cols>
    <col min="2" max="2" width="14.77734375" bestFit="1" customWidth="1"/>
    <col min="3" max="3" width="13.5546875" bestFit="1" customWidth="1"/>
    <col min="4" max="4" width="14.88671875" bestFit="1" customWidth="1"/>
    <col min="5" max="5" width="13.6640625" bestFit="1" customWidth="1"/>
    <col min="6" max="6" width="14.88671875" bestFit="1" customWidth="1"/>
    <col min="7" max="7" width="13.6640625" bestFit="1" customWidth="1"/>
    <col min="8" max="8" width="15.109375" bestFit="1" customWidth="1"/>
    <col min="9" max="9" width="14.88671875" bestFit="1" customWidth="1"/>
    <col min="10" max="10" width="13.6640625" bestFit="1" customWidth="1"/>
    <col min="11" max="11" width="14" bestFit="1" customWidth="1"/>
    <col min="12" max="12" width="14.88671875" bestFit="1" customWidth="1"/>
    <col min="13" max="13" width="13.6640625" bestFit="1" customWidth="1"/>
    <col min="14" max="14" width="14.44140625" bestFit="1" customWidth="1"/>
    <col min="15" max="15" width="14.88671875" bestFit="1" customWidth="1"/>
    <col min="16" max="16" width="13.6640625" bestFit="1" customWidth="1"/>
    <col min="17" max="17" width="14" bestFit="1" customWidth="1"/>
    <col min="18" max="18" width="14.88671875" bestFit="1" customWidth="1"/>
    <col min="19" max="19" width="13.6640625" bestFit="1" customWidth="1"/>
    <col min="20" max="20" width="12.88671875" bestFit="1" customWidth="1"/>
    <col min="21" max="30" width="3" bestFit="1" customWidth="1"/>
    <col min="31" max="31" width="51.44140625" bestFit="1" customWidth="1"/>
    <col min="32" max="32" width="15.6640625" bestFit="1" customWidth="1"/>
    <col min="33" max="33" width="28.88671875" bestFit="1" customWidth="1"/>
    <col min="34" max="34" width="15.44140625" bestFit="1" customWidth="1"/>
    <col min="35" max="35" width="30.5546875" bestFit="1" customWidth="1"/>
    <col min="36" max="36" width="54.6640625" bestFit="1" customWidth="1"/>
    <col min="37" max="37" width="12.109375" bestFit="1" customWidth="1"/>
    <col min="38" max="38" width="13.44140625" bestFit="1" customWidth="1"/>
    <col min="39" max="39" width="16.6640625" bestFit="1" customWidth="1"/>
    <col min="40" max="40" width="41.88671875" bestFit="1" customWidth="1"/>
    <col min="41" max="41" width="12.88671875" bestFit="1" customWidth="1"/>
    <col min="42" max="42" width="26.33203125" bestFit="1" customWidth="1"/>
    <col min="43" max="43" width="27.5546875" bestFit="1" customWidth="1"/>
    <col min="44" max="44" width="40.88671875" bestFit="1" customWidth="1"/>
    <col min="45" max="45" width="19.109375" bestFit="1" customWidth="1"/>
    <col min="46" max="46" width="12.109375" bestFit="1" customWidth="1"/>
    <col min="47" max="47" width="27" bestFit="1" customWidth="1"/>
    <col min="48" max="48" width="24.5546875" bestFit="1" customWidth="1"/>
    <col min="49" max="49" width="18.88671875" bestFit="1" customWidth="1"/>
    <col min="50" max="50" width="16.44140625" bestFit="1" customWidth="1"/>
    <col min="51" max="51" width="13.109375" bestFit="1" customWidth="1"/>
    <col min="52" max="52" width="12.33203125" bestFit="1" customWidth="1"/>
    <col min="53" max="53" width="16" bestFit="1" customWidth="1"/>
    <col min="54" max="54" width="62.88671875" bestFit="1" customWidth="1"/>
    <col min="55" max="55" width="27.88671875" bestFit="1" customWidth="1"/>
    <col min="56" max="56" width="47.109375" bestFit="1" customWidth="1"/>
    <col min="57" max="57" width="14.44140625" bestFit="1" customWidth="1"/>
    <col min="58" max="58" width="27.6640625" bestFit="1" customWidth="1"/>
    <col min="59" max="59" width="14.33203125" bestFit="1" customWidth="1"/>
    <col min="60" max="60" width="18.6640625" bestFit="1" customWidth="1"/>
    <col min="61" max="61" width="19.5546875" bestFit="1" customWidth="1"/>
    <col min="62" max="62" width="51.44140625" bestFit="1" customWidth="1"/>
    <col min="63" max="63" width="14.88671875" bestFit="1" customWidth="1"/>
    <col min="64" max="64" width="14.5546875" bestFit="1" customWidth="1"/>
    <col min="65" max="65" width="42.5546875" bestFit="1" customWidth="1"/>
    <col min="66" max="66" width="28" bestFit="1" customWidth="1"/>
    <col min="67" max="67" width="12.6640625" bestFit="1" customWidth="1"/>
    <col min="68" max="68" width="22.44140625" bestFit="1" customWidth="1"/>
    <col min="69" max="69" width="14" bestFit="1" customWidth="1"/>
    <col min="70" max="70" width="12" bestFit="1" customWidth="1"/>
    <col min="71" max="71" width="12.5546875" bestFit="1" customWidth="1"/>
    <col min="72" max="72" width="15.33203125" bestFit="1" customWidth="1"/>
    <col min="73" max="73" width="14.5546875" bestFit="1" customWidth="1"/>
    <col min="74" max="74" width="14.44140625" bestFit="1" customWidth="1"/>
    <col min="75" max="75" width="44.88671875" bestFit="1" customWidth="1"/>
    <col min="76" max="76" width="49.44140625" bestFit="1" customWidth="1"/>
    <col min="77" max="77" width="13.88671875" bestFit="1" customWidth="1"/>
    <col min="78" max="78" width="13.5546875" bestFit="1" customWidth="1"/>
    <col min="79" max="79" width="15.33203125" bestFit="1" customWidth="1"/>
    <col min="80" max="80" width="16" bestFit="1" customWidth="1"/>
    <col min="81" max="81" width="16.44140625" bestFit="1" customWidth="1"/>
    <col min="82" max="82" width="12.6640625" bestFit="1" customWidth="1"/>
    <col min="83" max="83" width="12.88671875" bestFit="1" customWidth="1"/>
    <col min="84" max="84" width="32.6640625" bestFit="1" customWidth="1"/>
    <col min="85" max="85" width="15.33203125" bestFit="1" customWidth="1"/>
    <col min="86" max="86" width="43.44140625" bestFit="1" customWidth="1"/>
    <col min="87" max="88" width="16.5546875" bestFit="1" customWidth="1"/>
    <col min="89" max="89" width="14.5546875" bestFit="1" customWidth="1"/>
    <col min="90" max="90" width="19.33203125" bestFit="1" customWidth="1"/>
    <col min="91" max="91" width="16" bestFit="1" customWidth="1"/>
    <col min="92" max="92" width="14.6640625" bestFit="1" customWidth="1"/>
    <col min="93" max="93" width="14.5546875" bestFit="1" customWidth="1"/>
    <col min="94" max="94" width="26.33203125" bestFit="1" customWidth="1"/>
    <col min="95" max="95" width="16.109375" bestFit="1" customWidth="1"/>
    <col min="96" max="96" width="30.33203125" bestFit="1" customWidth="1"/>
    <col min="97" max="97" width="15.33203125" bestFit="1" customWidth="1"/>
    <col min="98" max="98" width="15.109375" bestFit="1" customWidth="1"/>
    <col min="99" max="99" width="26.33203125" bestFit="1" customWidth="1"/>
    <col min="100" max="100" width="12.109375" bestFit="1" customWidth="1"/>
    <col min="101" max="101" width="29" bestFit="1" customWidth="1"/>
    <col min="102" max="102" width="53.44140625" bestFit="1" customWidth="1"/>
    <col min="103" max="103" width="26.33203125" bestFit="1" customWidth="1"/>
    <col min="104" max="106" width="12" bestFit="1" customWidth="1"/>
    <col min="107" max="107" width="12.44140625" bestFit="1" customWidth="1"/>
    <col min="108" max="108" width="12.109375" bestFit="1" customWidth="1"/>
    <col min="109" max="109" width="15.33203125" bestFit="1" customWidth="1"/>
    <col min="110" max="110" width="11.6640625" bestFit="1" customWidth="1"/>
    <col min="111" max="111" width="16.109375" bestFit="1" customWidth="1"/>
    <col min="112" max="112" width="12" bestFit="1" customWidth="1"/>
    <col min="113" max="113" width="14.5546875" bestFit="1" customWidth="1"/>
    <col min="114" max="114" width="12" bestFit="1" customWidth="1"/>
    <col min="115" max="115" width="13.6640625" bestFit="1" customWidth="1"/>
    <col min="116" max="116" width="12" bestFit="1" customWidth="1"/>
    <col min="117" max="117" width="32.33203125" bestFit="1" customWidth="1"/>
    <col min="118" max="118" width="33" bestFit="1" customWidth="1"/>
    <col min="119" max="119" width="11.44140625" bestFit="1" customWidth="1"/>
    <col min="120" max="120" width="18.44140625" bestFit="1" customWidth="1"/>
    <col min="121" max="121" width="15.109375" bestFit="1" customWidth="1"/>
    <col min="122" max="122" width="12.44140625" bestFit="1" customWidth="1"/>
    <col min="123" max="123" width="15.5546875" bestFit="1" customWidth="1"/>
    <col min="124" max="124" width="16.109375" bestFit="1" customWidth="1"/>
    <col min="125" max="125" width="31.109375" bestFit="1" customWidth="1"/>
    <col min="126" max="126" width="14.33203125" bestFit="1" customWidth="1"/>
    <col min="127" max="127" width="14.88671875" bestFit="1" customWidth="1"/>
    <col min="128" max="128" width="26.109375" bestFit="1" customWidth="1"/>
    <col min="129" max="129" width="29.33203125" bestFit="1" customWidth="1"/>
    <col min="130" max="130" width="17" bestFit="1" customWidth="1"/>
    <col min="131" max="131" width="19.6640625" bestFit="1" customWidth="1"/>
    <col min="132" max="132" width="19" bestFit="1" customWidth="1"/>
    <col min="133" max="133" width="17.44140625" bestFit="1" customWidth="1"/>
    <col min="134" max="134" width="27.6640625" bestFit="1" customWidth="1"/>
    <col min="135" max="135" width="54.33203125" bestFit="1" customWidth="1"/>
    <col min="136" max="136" width="32.44140625" bestFit="1" customWidth="1"/>
    <col min="137" max="137" width="14.33203125" bestFit="1" customWidth="1"/>
    <col min="138" max="138" width="15" bestFit="1" customWidth="1"/>
    <col min="139" max="139" width="16.6640625" bestFit="1" customWidth="1"/>
    <col min="140" max="140" width="19.5546875" bestFit="1" customWidth="1"/>
    <col min="141" max="141" width="18.44140625" bestFit="1" customWidth="1"/>
    <col min="142" max="142" width="17" bestFit="1" customWidth="1"/>
    <col min="143" max="143" width="14.109375" bestFit="1" customWidth="1"/>
    <col min="144" max="144" width="20" bestFit="1" customWidth="1"/>
    <col min="145" max="145" width="18.109375" bestFit="1" customWidth="1"/>
    <col min="146" max="146" width="16.44140625" bestFit="1" customWidth="1"/>
    <col min="147" max="147" width="18.109375" bestFit="1" customWidth="1"/>
    <col min="148" max="148" width="12" bestFit="1" customWidth="1"/>
    <col min="149" max="149" width="15.44140625" bestFit="1" customWidth="1"/>
    <col min="150" max="150" width="16.88671875" bestFit="1" customWidth="1"/>
    <col min="151" max="151" width="14.33203125" bestFit="1" customWidth="1"/>
    <col min="152" max="152" width="13.88671875" bestFit="1" customWidth="1"/>
    <col min="153" max="153" width="18.109375" bestFit="1" customWidth="1"/>
    <col min="154" max="154" width="70.44140625" bestFit="1" customWidth="1"/>
    <col min="155" max="155" width="14.109375" bestFit="1" customWidth="1"/>
    <col min="156" max="156" width="13.5546875" bestFit="1" customWidth="1"/>
    <col min="157" max="157" width="19.109375" bestFit="1" customWidth="1"/>
    <col min="158" max="158" width="13.44140625" bestFit="1" customWidth="1"/>
    <col min="159" max="159" width="12.109375" bestFit="1" customWidth="1"/>
    <col min="160" max="160" width="14.88671875" bestFit="1" customWidth="1"/>
    <col min="161" max="161" width="13.33203125" bestFit="1" customWidth="1"/>
    <col min="162" max="162" width="12" bestFit="1" customWidth="1"/>
    <col min="163" max="163" width="18" bestFit="1" customWidth="1"/>
    <col min="164" max="165" width="14.109375" bestFit="1" customWidth="1"/>
    <col min="166" max="167" width="14.6640625" bestFit="1" customWidth="1"/>
    <col min="168" max="168" width="28" bestFit="1" customWidth="1"/>
    <col min="169" max="169" width="42.6640625" bestFit="1" customWidth="1"/>
    <col min="170" max="170" width="13.5546875" bestFit="1" customWidth="1"/>
    <col min="171" max="171" width="16.6640625" bestFit="1" customWidth="1"/>
    <col min="172" max="172" width="74.33203125" bestFit="1" customWidth="1"/>
    <col min="173" max="173" width="16.109375" bestFit="1" customWidth="1"/>
    <col min="174" max="174" width="15.88671875" bestFit="1" customWidth="1"/>
    <col min="175" max="175" width="42.33203125" bestFit="1" customWidth="1"/>
    <col min="176" max="176" width="72.88671875" bestFit="1" customWidth="1"/>
    <col min="177" max="177" width="56.109375" bestFit="1" customWidth="1"/>
    <col min="178" max="178" width="17.6640625" bestFit="1" customWidth="1"/>
    <col min="179" max="179" width="18.44140625" bestFit="1" customWidth="1"/>
    <col min="180" max="180" width="15.5546875" bestFit="1" customWidth="1"/>
    <col min="181" max="181" width="21.5546875" bestFit="1" customWidth="1"/>
    <col min="182" max="182" width="16.5546875" bestFit="1" customWidth="1"/>
    <col min="183" max="183" width="19.6640625" bestFit="1" customWidth="1"/>
    <col min="184" max="184" width="18.44140625" bestFit="1" customWidth="1"/>
    <col min="185" max="185" width="17.44140625" bestFit="1" customWidth="1"/>
    <col min="186" max="186" width="17" bestFit="1" customWidth="1"/>
    <col min="187" max="187" width="20" bestFit="1" customWidth="1"/>
    <col min="188" max="188" width="17.6640625" bestFit="1" customWidth="1"/>
    <col min="189" max="189" width="12.109375" bestFit="1" customWidth="1"/>
    <col min="190" max="190" width="16.109375" bestFit="1" customWidth="1"/>
    <col min="191" max="191" width="16" bestFit="1" customWidth="1"/>
    <col min="192" max="192" width="13.88671875" bestFit="1" customWidth="1"/>
    <col min="193" max="193" width="30.33203125" bestFit="1" customWidth="1"/>
    <col min="194" max="194" width="12.88671875" bestFit="1" customWidth="1"/>
    <col min="195" max="195" width="17.88671875" bestFit="1" customWidth="1"/>
    <col min="196" max="196" width="13.88671875" bestFit="1" customWidth="1"/>
    <col min="197" max="197" width="15" bestFit="1" customWidth="1"/>
    <col min="198" max="198" width="15.44140625" bestFit="1" customWidth="1"/>
    <col min="199" max="199" width="16.6640625" bestFit="1" customWidth="1"/>
    <col min="200" max="200" width="12" bestFit="1" customWidth="1"/>
    <col min="201" max="201" width="15.109375" bestFit="1" customWidth="1"/>
    <col min="202" max="202" width="16.6640625" bestFit="1" customWidth="1"/>
    <col min="203" max="203" width="14.109375" bestFit="1" customWidth="1"/>
    <col min="204" max="204" width="14.6640625" bestFit="1" customWidth="1"/>
    <col min="205" max="205" width="14.109375" bestFit="1" customWidth="1"/>
    <col min="206" max="206" width="39" bestFit="1" customWidth="1"/>
    <col min="207" max="207" width="17.88671875" bestFit="1" customWidth="1"/>
    <col min="208" max="208" width="13.44140625" bestFit="1" customWidth="1"/>
    <col min="209" max="209" width="13.33203125" bestFit="1" customWidth="1"/>
    <col min="210" max="210" width="12" bestFit="1" customWidth="1"/>
    <col min="211" max="211" width="19.5546875" bestFit="1" customWidth="1"/>
    <col min="212" max="212" width="15" bestFit="1" customWidth="1"/>
    <col min="213" max="213" width="17.44140625" bestFit="1" customWidth="1"/>
    <col min="214" max="214" width="28.5546875" bestFit="1" customWidth="1"/>
    <col min="215" max="215" width="26.44140625" bestFit="1" customWidth="1"/>
    <col min="216" max="216" width="18.6640625" bestFit="1" customWidth="1"/>
    <col min="217" max="217" width="15.109375" bestFit="1" customWidth="1"/>
    <col min="218" max="218" width="18.5546875" bestFit="1" customWidth="1"/>
    <col min="219" max="219" width="14.109375" bestFit="1" customWidth="1"/>
    <col min="220" max="220" width="13.33203125" bestFit="1" customWidth="1"/>
    <col min="221" max="221" width="12.5546875" bestFit="1" customWidth="1"/>
    <col min="222" max="222" width="19.33203125" bestFit="1" customWidth="1"/>
    <col min="223" max="223" width="14.6640625" bestFit="1" customWidth="1"/>
    <col min="224" max="224" width="26.33203125" bestFit="1" customWidth="1"/>
    <col min="225" max="225" width="31.33203125" bestFit="1" customWidth="1"/>
    <col min="226" max="226" width="18.33203125" bestFit="1" customWidth="1"/>
    <col min="227" max="227" width="30.44140625" bestFit="1" customWidth="1"/>
    <col min="228" max="228" width="17.33203125" bestFit="1" customWidth="1"/>
    <col min="229" max="229" width="18" bestFit="1" customWidth="1"/>
    <col min="230" max="230" width="19.109375" bestFit="1" customWidth="1"/>
    <col min="231" max="231" width="21.109375" bestFit="1" customWidth="1"/>
    <col min="232" max="232" width="45.5546875" bestFit="1" customWidth="1"/>
    <col min="233" max="233" width="26.6640625" bestFit="1" customWidth="1"/>
    <col min="234" max="234" width="14.88671875" bestFit="1" customWidth="1"/>
    <col min="235" max="235" width="15.6640625" bestFit="1" customWidth="1"/>
    <col min="236" max="236" width="14.33203125" bestFit="1" customWidth="1"/>
    <col min="237" max="237" width="16.88671875" bestFit="1" customWidth="1"/>
    <col min="238" max="238" width="12.44140625" bestFit="1" customWidth="1"/>
    <col min="239" max="239" width="62.88671875" bestFit="1" customWidth="1"/>
    <col min="240" max="240" width="16.44140625" bestFit="1" customWidth="1"/>
    <col min="241" max="241" width="16.109375" bestFit="1" customWidth="1"/>
    <col min="242" max="242" width="13.44140625" bestFit="1" customWidth="1"/>
    <col min="243" max="243" width="11.109375" bestFit="1" customWidth="1"/>
    <col min="244" max="244" width="33.44140625" bestFit="1" customWidth="1"/>
    <col min="245" max="245" width="16.44140625" bestFit="1" customWidth="1"/>
    <col min="246" max="246" width="41.33203125" bestFit="1" customWidth="1"/>
    <col min="247" max="247" width="11.6640625" bestFit="1" customWidth="1"/>
    <col min="248" max="248" width="13.5546875" bestFit="1" customWidth="1"/>
    <col min="249" max="249" width="14.88671875" bestFit="1" customWidth="1"/>
    <col min="250" max="250" width="13.5546875" bestFit="1" customWidth="1"/>
    <col min="251" max="251" width="14.6640625" bestFit="1" customWidth="1"/>
    <col min="252" max="252" width="12.88671875" bestFit="1" customWidth="1"/>
    <col min="253" max="253" width="15.33203125" bestFit="1" customWidth="1"/>
    <col min="254" max="254" width="13.5546875" bestFit="1" customWidth="1"/>
    <col min="255" max="255" width="26.109375" bestFit="1" customWidth="1"/>
    <col min="256" max="256" width="15.88671875" bestFit="1" customWidth="1"/>
    <col min="257" max="257" width="71.109375" bestFit="1" customWidth="1"/>
    <col min="258" max="258" width="11.5546875" bestFit="1" customWidth="1"/>
    <col min="259" max="259" width="51.44140625" bestFit="1" customWidth="1"/>
    <col min="260" max="260" width="15.6640625" bestFit="1" customWidth="1"/>
    <col min="261" max="261" width="28.88671875" bestFit="1" customWidth="1"/>
    <col min="262" max="262" width="15.44140625" bestFit="1" customWidth="1"/>
    <col min="263" max="263" width="30.5546875" bestFit="1" customWidth="1"/>
    <col min="264" max="264" width="54.6640625" bestFit="1" customWidth="1"/>
    <col min="265" max="265" width="12.109375" bestFit="1" customWidth="1"/>
    <col min="266" max="266" width="13.44140625" bestFit="1" customWidth="1"/>
    <col min="267" max="267" width="16.6640625" bestFit="1" customWidth="1"/>
    <col min="268" max="268" width="41.88671875" bestFit="1" customWidth="1"/>
    <col min="269" max="269" width="12.88671875" bestFit="1" customWidth="1"/>
    <col min="270" max="270" width="26.33203125" bestFit="1" customWidth="1"/>
    <col min="271" max="271" width="27.5546875" bestFit="1" customWidth="1"/>
    <col min="272" max="272" width="40.88671875" bestFit="1" customWidth="1"/>
    <col min="273" max="273" width="19.109375" bestFit="1" customWidth="1"/>
    <col min="274" max="274" width="12.109375" bestFit="1" customWidth="1"/>
    <col min="275" max="275" width="27" bestFit="1" customWidth="1"/>
    <col min="276" max="276" width="24.5546875" bestFit="1" customWidth="1"/>
    <col min="277" max="277" width="18.88671875" bestFit="1" customWidth="1"/>
    <col min="278" max="278" width="16.44140625" bestFit="1" customWidth="1"/>
    <col min="279" max="279" width="13.109375" bestFit="1" customWidth="1"/>
    <col min="280" max="280" width="12.33203125" bestFit="1" customWidth="1"/>
    <col min="281" max="281" width="16" bestFit="1" customWidth="1"/>
    <col min="282" max="282" width="62.88671875" bestFit="1" customWidth="1"/>
    <col min="283" max="283" width="27.88671875" bestFit="1" customWidth="1"/>
    <col min="284" max="284" width="47.109375" bestFit="1" customWidth="1"/>
    <col min="285" max="285" width="14.44140625" bestFit="1" customWidth="1"/>
    <col min="286" max="286" width="27.6640625" bestFit="1" customWidth="1"/>
    <col min="287" max="287" width="14.33203125" bestFit="1" customWidth="1"/>
    <col min="288" max="288" width="18.6640625" bestFit="1" customWidth="1"/>
    <col min="289" max="289" width="19.5546875" bestFit="1" customWidth="1"/>
    <col min="290" max="290" width="51.44140625" bestFit="1" customWidth="1"/>
    <col min="291" max="291" width="14.88671875" bestFit="1" customWidth="1"/>
    <col min="292" max="292" width="14.5546875" bestFit="1" customWidth="1"/>
    <col min="293" max="293" width="42.5546875" bestFit="1" customWidth="1"/>
    <col min="294" max="294" width="28" bestFit="1" customWidth="1"/>
    <col min="295" max="295" width="12.6640625" bestFit="1" customWidth="1"/>
    <col min="296" max="296" width="22.44140625" bestFit="1" customWidth="1"/>
    <col min="297" max="297" width="14" bestFit="1" customWidth="1"/>
    <col min="298" max="298" width="11.109375" bestFit="1" customWidth="1"/>
    <col min="299" max="299" width="12.5546875" bestFit="1" customWidth="1"/>
    <col min="300" max="300" width="15.33203125" bestFit="1" customWidth="1"/>
    <col min="301" max="301" width="14.5546875" bestFit="1" customWidth="1"/>
    <col min="302" max="302" width="14.44140625" bestFit="1" customWidth="1"/>
    <col min="303" max="303" width="44.88671875" bestFit="1" customWidth="1"/>
    <col min="304" max="304" width="49.44140625" bestFit="1" customWidth="1"/>
    <col min="305" max="305" width="13.88671875" bestFit="1" customWidth="1"/>
    <col min="306" max="306" width="13.5546875" bestFit="1" customWidth="1"/>
    <col min="307" max="307" width="15.33203125" bestFit="1" customWidth="1"/>
    <col min="308" max="308" width="16" bestFit="1" customWidth="1"/>
    <col min="309" max="309" width="16.44140625" bestFit="1" customWidth="1"/>
    <col min="310" max="310" width="12.6640625" bestFit="1" customWidth="1"/>
    <col min="311" max="311" width="12.88671875" bestFit="1" customWidth="1"/>
    <col min="312" max="312" width="32.6640625" bestFit="1" customWidth="1"/>
    <col min="313" max="313" width="15.33203125" bestFit="1" customWidth="1"/>
    <col min="314" max="314" width="43.44140625" bestFit="1" customWidth="1"/>
    <col min="315" max="316" width="16.5546875" bestFit="1" customWidth="1"/>
    <col min="317" max="317" width="14.5546875" bestFit="1" customWidth="1"/>
    <col min="318" max="318" width="19.33203125" bestFit="1" customWidth="1"/>
    <col min="319" max="319" width="16" bestFit="1" customWidth="1"/>
    <col min="320" max="320" width="14.6640625" bestFit="1" customWidth="1"/>
    <col min="321" max="321" width="14.5546875" bestFit="1" customWidth="1"/>
    <col min="322" max="322" width="26.33203125" bestFit="1" customWidth="1"/>
    <col min="323" max="323" width="16.109375" bestFit="1" customWidth="1"/>
    <col min="324" max="324" width="30.33203125" bestFit="1" customWidth="1"/>
    <col min="325" max="325" width="15.33203125" bestFit="1" customWidth="1"/>
    <col min="326" max="326" width="15.109375" bestFit="1" customWidth="1"/>
    <col min="327" max="327" width="26.33203125" bestFit="1" customWidth="1"/>
    <col min="328" max="328" width="12.109375" bestFit="1" customWidth="1"/>
    <col min="329" max="329" width="29" bestFit="1" customWidth="1"/>
    <col min="330" max="330" width="53.44140625" bestFit="1" customWidth="1"/>
    <col min="331" max="331" width="26.33203125" bestFit="1" customWidth="1"/>
    <col min="332" max="333" width="11.88671875" bestFit="1" customWidth="1"/>
    <col min="334" max="334" width="11.5546875" bestFit="1" customWidth="1"/>
    <col min="335" max="335" width="12.44140625" bestFit="1" customWidth="1"/>
    <col min="336" max="336" width="12.109375" bestFit="1" customWidth="1"/>
    <col min="337" max="337" width="15.33203125" bestFit="1" customWidth="1"/>
    <col min="338" max="338" width="11.6640625" bestFit="1" customWidth="1"/>
    <col min="339" max="339" width="16.109375" bestFit="1" customWidth="1"/>
    <col min="340" max="340" width="11.88671875" bestFit="1" customWidth="1"/>
    <col min="341" max="341" width="14.5546875" bestFit="1" customWidth="1"/>
    <col min="342" max="342" width="10.88671875" bestFit="1" customWidth="1"/>
    <col min="343" max="343" width="13.6640625" bestFit="1" customWidth="1"/>
    <col min="344" max="344" width="12" bestFit="1" customWidth="1"/>
    <col min="345" max="345" width="32.33203125" bestFit="1" customWidth="1"/>
    <col min="346" max="346" width="33" bestFit="1" customWidth="1"/>
    <col min="347" max="347" width="11.44140625" bestFit="1" customWidth="1"/>
    <col min="348" max="348" width="18.44140625" bestFit="1" customWidth="1"/>
    <col min="349" max="349" width="15.109375" bestFit="1" customWidth="1"/>
    <col min="350" max="350" width="12.44140625" bestFit="1" customWidth="1"/>
    <col min="351" max="351" width="15.5546875" bestFit="1" customWidth="1"/>
    <col min="352" max="352" width="16.109375" bestFit="1" customWidth="1"/>
    <col min="353" max="353" width="31.109375" bestFit="1" customWidth="1"/>
    <col min="354" max="354" width="14.33203125" bestFit="1" customWidth="1"/>
    <col min="355" max="355" width="14.88671875" bestFit="1" customWidth="1"/>
    <col min="356" max="356" width="26.109375" bestFit="1" customWidth="1"/>
    <col min="357" max="357" width="29.33203125" bestFit="1" customWidth="1"/>
    <col min="358" max="358" width="17" bestFit="1" customWidth="1"/>
    <col min="359" max="359" width="19.6640625" bestFit="1" customWidth="1"/>
    <col min="360" max="360" width="19" bestFit="1" customWidth="1"/>
    <col min="361" max="361" width="17.44140625" bestFit="1" customWidth="1"/>
    <col min="362" max="362" width="27.6640625" bestFit="1" customWidth="1"/>
    <col min="363" max="363" width="54.33203125" bestFit="1" customWidth="1"/>
    <col min="364" max="364" width="32.44140625" bestFit="1" customWidth="1"/>
    <col min="365" max="365" width="14.33203125" bestFit="1" customWidth="1"/>
    <col min="366" max="366" width="15" bestFit="1" customWidth="1"/>
    <col min="367" max="367" width="16.6640625" bestFit="1" customWidth="1"/>
    <col min="368" max="368" width="19.5546875" bestFit="1" customWidth="1"/>
    <col min="369" max="369" width="18.44140625" bestFit="1" customWidth="1"/>
    <col min="370" max="370" width="17" bestFit="1" customWidth="1"/>
    <col min="371" max="371" width="14.109375" bestFit="1" customWidth="1"/>
    <col min="372" max="372" width="20" bestFit="1" customWidth="1"/>
    <col min="373" max="373" width="18.109375" bestFit="1" customWidth="1"/>
    <col min="374" max="374" width="16.44140625" bestFit="1" customWidth="1"/>
    <col min="375" max="375" width="18.109375" bestFit="1" customWidth="1"/>
    <col min="376" max="376" width="11.33203125" bestFit="1" customWidth="1"/>
    <col min="377" max="377" width="15.44140625" bestFit="1" customWidth="1"/>
    <col min="378" max="378" width="16.88671875" bestFit="1" customWidth="1"/>
    <col min="379" max="379" width="14.33203125" bestFit="1" customWidth="1"/>
    <col min="380" max="380" width="13.88671875" bestFit="1" customWidth="1"/>
    <col min="381" max="381" width="18.109375" bestFit="1" customWidth="1"/>
    <col min="382" max="382" width="70.44140625" bestFit="1" customWidth="1"/>
    <col min="383" max="383" width="14.109375" bestFit="1" customWidth="1"/>
    <col min="384" max="384" width="13.5546875" bestFit="1" customWidth="1"/>
    <col min="385" max="385" width="19.109375" bestFit="1" customWidth="1"/>
    <col min="386" max="386" width="13.44140625" bestFit="1" customWidth="1"/>
    <col min="387" max="387" width="12.109375" bestFit="1" customWidth="1"/>
    <col min="388" max="388" width="14.88671875" bestFit="1" customWidth="1"/>
    <col min="389" max="389" width="13.33203125" bestFit="1" customWidth="1"/>
    <col min="390" max="390" width="11.5546875" bestFit="1" customWidth="1"/>
    <col min="391" max="391" width="18" bestFit="1" customWidth="1"/>
    <col min="392" max="393" width="14.109375" bestFit="1" customWidth="1"/>
    <col min="394" max="395" width="14.6640625" bestFit="1" customWidth="1"/>
    <col min="396" max="396" width="28" bestFit="1" customWidth="1"/>
    <col min="397" max="397" width="42.6640625" bestFit="1" customWidth="1"/>
    <col min="398" max="398" width="13.5546875" bestFit="1" customWidth="1"/>
    <col min="399" max="399" width="16.6640625" bestFit="1" customWidth="1"/>
    <col min="400" max="400" width="74.33203125" bestFit="1" customWidth="1"/>
    <col min="401" max="401" width="16.109375" bestFit="1" customWidth="1"/>
    <col min="402" max="402" width="15.88671875" bestFit="1" customWidth="1"/>
    <col min="403" max="403" width="42.33203125" bestFit="1" customWidth="1"/>
    <col min="404" max="404" width="72.88671875" bestFit="1" customWidth="1"/>
    <col min="405" max="405" width="56.109375" bestFit="1" customWidth="1"/>
    <col min="406" max="406" width="17.6640625" bestFit="1" customWidth="1"/>
    <col min="407" max="407" width="18.44140625" bestFit="1" customWidth="1"/>
    <col min="408" max="408" width="15.5546875" bestFit="1" customWidth="1"/>
    <col min="409" max="409" width="21.5546875" bestFit="1" customWidth="1"/>
    <col min="410" max="410" width="16.5546875" bestFit="1" customWidth="1"/>
    <col min="411" max="411" width="19.6640625" bestFit="1" customWidth="1"/>
    <col min="412" max="412" width="18.44140625" bestFit="1" customWidth="1"/>
    <col min="413" max="413" width="17.44140625" bestFit="1" customWidth="1"/>
    <col min="414" max="414" width="17" bestFit="1" customWidth="1"/>
    <col min="415" max="415" width="20" bestFit="1" customWidth="1"/>
    <col min="416" max="416" width="17.6640625" bestFit="1" customWidth="1"/>
    <col min="417" max="417" width="12.109375" bestFit="1" customWidth="1"/>
    <col min="418" max="418" width="16.109375" bestFit="1" customWidth="1"/>
    <col min="419" max="419" width="16" bestFit="1" customWidth="1"/>
    <col min="420" max="420" width="13.88671875" bestFit="1" customWidth="1"/>
    <col min="421" max="421" width="30.33203125" bestFit="1" customWidth="1"/>
    <col min="422" max="422" width="12.88671875" bestFit="1" customWidth="1"/>
    <col min="423" max="423" width="17.88671875" bestFit="1" customWidth="1"/>
    <col min="424" max="424" width="13.88671875" bestFit="1" customWidth="1"/>
    <col min="425" max="425" width="15" bestFit="1" customWidth="1"/>
    <col min="426" max="426" width="15.44140625" bestFit="1" customWidth="1"/>
    <col min="427" max="427" width="16.6640625" bestFit="1" customWidth="1"/>
    <col min="428" max="428" width="11.88671875" bestFit="1" customWidth="1"/>
    <col min="429" max="429" width="15.109375" bestFit="1" customWidth="1"/>
    <col min="430" max="430" width="16.6640625" bestFit="1" customWidth="1"/>
    <col min="431" max="431" width="14.109375" bestFit="1" customWidth="1"/>
    <col min="432" max="432" width="14.6640625" bestFit="1" customWidth="1"/>
    <col min="433" max="433" width="14.109375" bestFit="1" customWidth="1"/>
    <col min="434" max="434" width="39" bestFit="1" customWidth="1"/>
    <col min="435" max="435" width="17.88671875" bestFit="1" customWidth="1"/>
    <col min="436" max="436" width="13.44140625" bestFit="1" customWidth="1"/>
    <col min="437" max="437" width="13.33203125" bestFit="1" customWidth="1"/>
    <col min="438" max="438" width="12" bestFit="1" customWidth="1"/>
    <col min="439" max="439" width="19.5546875" bestFit="1" customWidth="1"/>
    <col min="440" max="440" width="15" bestFit="1" customWidth="1"/>
    <col min="441" max="441" width="17.44140625" bestFit="1" customWidth="1"/>
    <col min="442" max="442" width="28.5546875" bestFit="1" customWidth="1"/>
    <col min="443" max="443" width="26.44140625" bestFit="1" customWidth="1"/>
    <col min="444" max="444" width="18.6640625" bestFit="1" customWidth="1"/>
    <col min="445" max="445" width="15.109375" bestFit="1" customWidth="1"/>
    <col min="446" max="446" width="18.5546875" bestFit="1" customWidth="1"/>
    <col min="447" max="447" width="14.109375" bestFit="1" customWidth="1"/>
    <col min="448" max="448" width="13.33203125" bestFit="1" customWidth="1"/>
    <col min="449" max="449" width="12.5546875" bestFit="1" customWidth="1"/>
    <col min="450" max="450" width="19.33203125" bestFit="1" customWidth="1"/>
    <col min="451" max="451" width="14.6640625" bestFit="1" customWidth="1"/>
    <col min="452" max="452" width="26.33203125" bestFit="1" customWidth="1"/>
    <col min="453" max="453" width="31.33203125" bestFit="1" customWidth="1"/>
    <col min="454" max="454" width="18.33203125" bestFit="1" customWidth="1"/>
    <col min="455" max="455" width="30.44140625" bestFit="1" customWidth="1"/>
    <col min="456" max="456" width="17.33203125" bestFit="1" customWidth="1"/>
    <col min="457" max="457" width="18" bestFit="1" customWidth="1"/>
    <col min="458" max="458" width="19.109375" bestFit="1" customWidth="1"/>
    <col min="459"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5" x14ac:dyDescent="0.3">
      <c r="B3" s="9" t="s">
        <v>74</v>
      </c>
      <c r="C3" t="s">
        <v>9067</v>
      </c>
      <c r="D3" t="s">
        <v>9061</v>
      </c>
      <c r="E3" t="s">
        <v>9066</v>
      </c>
    </row>
    <row r="4" spans="2:5" x14ac:dyDescent="0.3">
      <c r="B4" s="10" t="s">
        <v>143</v>
      </c>
      <c r="C4" s="22">
        <v>5466064.2160000065</v>
      </c>
      <c r="D4" s="23">
        <v>7813119.742499996</v>
      </c>
      <c r="E4" s="23">
        <v>2347055.5265000025</v>
      </c>
    </row>
    <row r="5" spans="2:5" x14ac:dyDescent="0.3">
      <c r="B5" s="10" t="s">
        <v>144</v>
      </c>
      <c r="C5" s="22">
        <v>4308172.5609999998</v>
      </c>
      <c r="D5" s="23">
        <v>6096532.1725000022</v>
      </c>
      <c r="E5" s="23">
        <v>1788359.6115000003</v>
      </c>
    </row>
    <row r="6" spans="2:5" x14ac:dyDescent="0.3">
      <c r="B6" s="10" t="s">
        <v>145</v>
      </c>
      <c r="C6" s="22">
        <v>16354289.423999991</v>
      </c>
      <c r="D6" s="23">
        <v>23136974.157500006</v>
      </c>
      <c r="E6" s="23">
        <v>6782684.7335000075</v>
      </c>
    </row>
    <row r="7" spans="2:5" x14ac:dyDescent="0.3">
      <c r="B7" s="10" t="s">
        <v>146</v>
      </c>
      <c r="C7" s="22">
        <v>9219735.263000017</v>
      </c>
      <c r="D7" s="23">
        <v>13056173.419999974</v>
      </c>
      <c r="E7" s="23">
        <v>3836438.156999995</v>
      </c>
    </row>
    <row r="8" spans="2:5" x14ac:dyDescent="0.3">
      <c r="B8" s="10" t="s">
        <v>147</v>
      </c>
      <c r="C8" s="22">
        <v>8548733.0100000016</v>
      </c>
      <c r="D8" s="23">
        <v>11985686.112500001</v>
      </c>
      <c r="E8" s="23">
        <v>3436953.1025000024</v>
      </c>
    </row>
    <row r="9" spans="2:5" x14ac:dyDescent="0.3">
      <c r="B9" s="10" t="s">
        <v>148</v>
      </c>
      <c r="C9" s="22">
        <v>7921058.1159999948</v>
      </c>
      <c r="D9" s="23">
        <v>11054894.140000019</v>
      </c>
      <c r="E9" s="23">
        <v>3133836.0240000021</v>
      </c>
    </row>
    <row r="14" spans="2:5" x14ac:dyDescent="0.3">
      <c r="B14" t="s">
        <v>74</v>
      </c>
      <c r="C14" t="s">
        <v>9067</v>
      </c>
      <c r="D14" t="s">
        <v>9061</v>
      </c>
      <c r="E14" t="s">
        <v>9066</v>
      </c>
    </row>
    <row r="15" spans="2:5" x14ac:dyDescent="0.3">
      <c r="B15" t="s">
        <v>143</v>
      </c>
      <c r="C15">
        <v>279844.59499999997</v>
      </c>
      <c r="D15">
        <v>385370.09750000003</v>
      </c>
      <c r="E15">
        <v>105525.50249999997</v>
      </c>
    </row>
    <row r="16" spans="2:5" x14ac:dyDescent="0.3">
      <c r="B16" t="s">
        <v>144</v>
      </c>
      <c r="C16">
        <v>214086.64099999995</v>
      </c>
      <c r="D16">
        <v>318219.18000000005</v>
      </c>
      <c r="E16">
        <v>104132.53899999999</v>
      </c>
    </row>
    <row r="17" spans="2:5" x14ac:dyDescent="0.3">
      <c r="B17" t="s">
        <v>145</v>
      </c>
      <c r="C17">
        <v>660307.37799999968</v>
      </c>
      <c r="D17">
        <v>911863.3</v>
      </c>
      <c r="E17">
        <v>251555.92200000005</v>
      </c>
    </row>
    <row r="18" spans="2:5" x14ac:dyDescent="0.3">
      <c r="B18" t="s">
        <v>146</v>
      </c>
      <c r="C18">
        <v>275826.33700000006</v>
      </c>
      <c r="D18">
        <v>417862.41749999992</v>
      </c>
      <c r="E18">
        <v>142036.08050000007</v>
      </c>
    </row>
    <row r="19" spans="2:5" x14ac:dyDescent="0.3">
      <c r="B19" t="s">
        <v>147</v>
      </c>
      <c r="C19">
        <v>251528.45200000005</v>
      </c>
      <c r="D19">
        <v>360124.16250000009</v>
      </c>
      <c r="E19">
        <v>108595.71050000002</v>
      </c>
    </row>
    <row r="20" spans="2:5" x14ac:dyDescent="0.3">
      <c r="B20" t="s">
        <v>148</v>
      </c>
      <c r="C20">
        <v>280216.98100000003</v>
      </c>
      <c r="D20">
        <v>381575.55250000005</v>
      </c>
      <c r="E20">
        <v>101358.57149999999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1AC8C-78B2-4D25-98F8-AAB1ECF9661C}">
  <dimension ref="B3:C13"/>
  <sheetViews>
    <sheetView workbookViewId="0">
      <selection activeCell="B4" sqref="B4"/>
    </sheetView>
  </sheetViews>
  <sheetFormatPr defaultRowHeight="14.4" x14ac:dyDescent="0.3"/>
  <cols>
    <col min="2" max="2" width="13.33203125" bestFit="1" customWidth="1"/>
    <col min="3" max="3" width="20.21875" bestFit="1" customWidth="1"/>
    <col min="4" max="4" width="6.33203125" bestFit="1" customWidth="1"/>
    <col min="5" max="5" width="9.6640625" bestFit="1" customWidth="1"/>
    <col min="6" max="6" width="9" bestFit="1" customWidth="1"/>
    <col min="7" max="7" width="8.44140625" bestFit="1" customWidth="1"/>
    <col min="8" max="8" width="10.109375" bestFit="1" customWidth="1"/>
    <col min="9" max="9" width="18.6640625" bestFit="1" customWidth="1"/>
    <col min="10" max="10" width="9.88671875" bestFit="1" customWidth="1"/>
    <col min="11" max="11" width="18.109375" bestFit="1" customWidth="1"/>
    <col min="12" max="12" width="8.5546875" bestFit="1" customWidth="1"/>
    <col min="13" max="13" width="14" bestFit="1" customWidth="1"/>
    <col min="14" max="14" width="8" bestFit="1" customWidth="1"/>
    <col min="15" max="15" width="6.5546875" bestFit="1" customWidth="1"/>
    <col min="16" max="16" width="15.33203125" bestFit="1" customWidth="1"/>
    <col min="17" max="17" width="11.44140625" bestFit="1" customWidth="1"/>
    <col min="18" max="18" width="10.6640625" bestFit="1" customWidth="1"/>
    <col min="19" max="19" width="9.88671875" bestFit="1" customWidth="1"/>
    <col min="20" max="20" width="15.5546875" bestFit="1" customWidth="1"/>
    <col min="21" max="21" width="11.44140625" bestFit="1" customWidth="1"/>
    <col min="22" max="22" width="7.44140625" bestFit="1" customWidth="1"/>
    <col min="23" max="23" width="11.5546875" bestFit="1" customWidth="1"/>
    <col min="24" max="24" width="6" bestFit="1" customWidth="1"/>
    <col min="25" max="25" width="18" bestFit="1" customWidth="1"/>
    <col min="26" max="26" width="16.33203125" bestFit="1" customWidth="1"/>
    <col min="27" max="27" width="7.5546875" bestFit="1" customWidth="1"/>
    <col min="28" max="28" width="10.88671875" bestFit="1" customWidth="1"/>
    <col min="29" max="29" width="14.109375" bestFit="1" customWidth="1"/>
    <col min="30" max="30" width="17.44140625" bestFit="1" customWidth="1"/>
    <col min="31" max="31" width="9.33203125" bestFit="1" customWidth="1"/>
    <col min="32" max="32" width="7.5546875" bestFit="1" customWidth="1"/>
    <col min="33" max="33" width="13.33203125" bestFit="1" customWidth="1"/>
    <col min="34" max="34" width="7.44140625" bestFit="1" customWidth="1"/>
    <col min="35" max="35" width="7.88671875" bestFit="1" customWidth="1"/>
    <col min="36" max="36" width="5.109375" bestFit="1" customWidth="1"/>
    <col min="37" max="37" width="10.33203125" bestFit="1" customWidth="1"/>
    <col min="38" max="38" width="10.44140625" bestFit="1" customWidth="1"/>
    <col min="39" max="39" width="10" bestFit="1" customWidth="1"/>
    <col min="40" max="40" width="11.88671875" bestFit="1" customWidth="1"/>
    <col min="41" max="41" width="12" bestFit="1" customWidth="1"/>
    <col min="42" max="42" width="12.44140625" bestFit="1" customWidth="1"/>
    <col min="43" max="43" width="8.33203125" bestFit="1" customWidth="1"/>
    <col min="44" max="44" width="6.109375" bestFit="1" customWidth="1"/>
    <col min="45" max="45" width="14.44140625" bestFit="1" customWidth="1"/>
    <col min="46" max="46" width="12" bestFit="1" customWidth="1"/>
    <col min="47" max="47" width="10.88671875" bestFit="1" customWidth="1"/>
    <col min="48" max="48" width="13.109375" bestFit="1" customWidth="1"/>
    <col min="49" max="49" width="8.5546875" bestFit="1" customWidth="1"/>
    <col min="50" max="50" width="9.5546875" bestFit="1" customWidth="1"/>
    <col min="51" max="51" width="13.109375" bestFit="1" customWidth="1"/>
    <col min="52" max="52" width="12.33203125" bestFit="1" customWidth="1"/>
    <col min="53" max="53" width="16" bestFit="1" customWidth="1"/>
    <col min="54" max="54" width="62.88671875" bestFit="1" customWidth="1"/>
    <col min="55" max="55" width="27.88671875" bestFit="1" customWidth="1"/>
    <col min="56" max="56" width="47.109375" bestFit="1" customWidth="1"/>
    <col min="57" max="57" width="14.44140625" bestFit="1" customWidth="1"/>
    <col min="58" max="58" width="27.6640625" bestFit="1" customWidth="1"/>
    <col min="59" max="59" width="14.33203125" bestFit="1" customWidth="1"/>
    <col min="60" max="60" width="18.6640625" bestFit="1" customWidth="1"/>
    <col min="61" max="61" width="19.5546875" bestFit="1" customWidth="1"/>
    <col min="62" max="62" width="51.44140625" bestFit="1" customWidth="1"/>
    <col min="63" max="63" width="14.88671875" bestFit="1" customWidth="1"/>
    <col min="64" max="64" width="14.5546875" bestFit="1" customWidth="1"/>
    <col min="65" max="65" width="42.5546875" bestFit="1" customWidth="1"/>
    <col min="66" max="66" width="28" bestFit="1" customWidth="1"/>
    <col min="67" max="67" width="12.6640625" bestFit="1" customWidth="1"/>
    <col min="68" max="68" width="22.44140625" bestFit="1" customWidth="1"/>
    <col min="69" max="69" width="14" bestFit="1" customWidth="1"/>
    <col min="70" max="70" width="12" bestFit="1" customWidth="1"/>
    <col min="71" max="71" width="12.5546875" bestFit="1" customWidth="1"/>
    <col min="72" max="72" width="15.33203125" bestFit="1" customWidth="1"/>
    <col min="73" max="73" width="14.5546875" bestFit="1" customWidth="1"/>
    <col min="74" max="74" width="14.44140625" bestFit="1" customWidth="1"/>
    <col min="75" max="75" width="44.88671875" bestFit="1" customWidth="1"/>
    <col min="76" max="76" width="49.44140625" bestFit="1" customWidth="1"/>
    <col min="77" max="77" width="13.88671875" bestFit="1" customWidth="1"/>
    <col min="78" max="78" width="13.5546875" bestFit="1" customWidth="1"/>
    <col min="79" max="79" width="15.33203125" bestFit="1" customWidth="1"/>
    <col min="80" max="80" width="16" bestFit="1" customWidth="1"/>
    <col min="81" max="81" width="16.44140625" bestFit="1" customWidth="1"/>
    <col min="82" max="82" width="12.6640625" bestFit="1" customWidth="1"/>
    <col min="83" max="83" width="12.88671875" bestFit="1" customWidth="1"/>
    <col min="84" max="84" width="32.6640625" bestFit="1" customWidth="1"/>
    <col min="85" max="85" width="15.33203125" bestFit="1" customWidth="1"/>
    <col min="86" max="86" width="43.44140625" bestFit="1" customWidth="1"/>
    <col min="87" max="88" width="16.5546875" bestFit="1" customWidth="1"/>
    <col min="89" max="89" width="14.5546875" bestFit="1" customWidth="1"/>
    <col min="90" max="90" width="19.33203125" bestFit="1" customWidth="1"/>
    <col min="91" max="91" width="16" bestFit="1" customWidth="1"/>
    <col min="92" max="92" width="14.6640625" bestFit="1" customWidth="1"/>
    <col min="93" max="93" width="14.5546875" bestFit="1" customWidth="1"/>
    <col min="94" max="94" width="26.33203125" bestFit="1" customWidth="1"/>
    <col min="95" max="95" width="16.109375" bestFit="1" customWidth="1"/>
    <col min="96" max="96" width="30.33203125" bestFit="1" customWidth="1"/>
    <col min="97" max="97" width="15.33203125" bestFit="1" customWidth="1"/>
    <col min="98" max="98" width="15.109375" bestFit="1" customWidth="1"/>
    <col min="99" max="99" width="26.33203125" bestFit="1" customWidth="1"/>
    <col min="100" max="100" width="12.109375" bestFit="1" customWidth="1"/>
    <col min="101" max="101" width="29" bestFit="1" customWidth="1"/>
    <col min="102" max="102" width="53.44140625" bestFit="1" customWidth="1"/>
    <col min="103" max="103" width="26.33203125" bestFit="1" customWidth="1"/>
    <col min="104" max="106" width="12" bestFit="1" customWidth="1"/>
    <col min="107" max="107" width="12.44140625" bestFit="1" customWidth="1"/>
    <col min="108" max="108" width="12.109375" bestFit="1" customWidth="1"/>
    <col min="109" max="109" width="15.33203125" bestFit="1" customWidth="1"/>
    <col min="110" max="110" width="11.6640625" bestFit="1" customWidth="1"/>
    <col min="111" max="111" width="16.109375" bestFit="1" customWidth="1"/>
    <col min="112" max="112" width="12" bestFit="1" customWidth="1"/>
    <col min="113" max="113" width="14.5546875" bestFit="1" customWidth="1"/>
    <col min="114" max="114" width="12" bestFit="1" customWidth="1"/>
    <col min="115" max="115" width="13.6640625" bestFit="1" customWidth="1"/>
    <col min="116" max="116" width="12" bestFit="1" customWidth="1"/>
    <col min="117" max="117" width="32.33203125" bestFit="1" customWidth="1"/>
    <col min="118" max="118" width="33" bestFit="1" customWidth="1"/>
    <col min="119" max="119" width="11.44140625" bestFit="1" customWidth="1"/>
    <col min="120" max="120" width="18.44140625" bestFit="1" customWidth="1"/>
    <col min="121" max="121" width="15.109375" bestFit="1" customWidth="1"/>
    <col min="122" max="122" width="12.44140625" bestFit="1" customWidth="1"/>
    <col min="123" max="123" width="15.5546875" bestFit="1" customWidth="1"/>
    <col min="124" max="124" width="16.109375" bestFit="1" customWidth="1"/>
    <col min="125" max="125" width="31.109375" bestFit="1" customWidth="1"/>
    <col min="126" max="126" width="14.33203125" bestFit="1" customWidth="1"/>
    <col min="127" max="127" width="14.88671875" bestFit="1" customWidth="1"/>
    <col min="128" max="128" width="26.109375" bestFit="1" customWidth="1"/>
    <col min="129" max="129" width="29.33203125" bestFit="1" customWidth="1"/>
    <col min="130" max="130" width="17" bestFit="1" customWidth="1"/>
    <col min="131" max="131" width="19.6640625" bestFit="1" customWidth="1"/>
    <col min="132" max="132" width="19" bestFit="1" customWidth="1"/>
    <col min="133" max="133" width="17.44140625" bestFit="1" customWidth="1"/>
    <col min="134" max="134" width="27.6640625" bestFit="1" customWidth="1"/>
    <col min="135" max="135" width="54.33203125" bestFit="1" customWidth="1"/>
    <col min="136" max="136" width="32.44140625" bestFit="1" customWidth="1"/>
    <col min="137" max="137" width="14.33203125" bestFit="1" customWidth="1"/>
    <col min="138" max="138" width="15" bestFit="1" customWidth="1"/>
    <col min="139" max="139" width="16.6640625" bestFit="1" customWidth="1"/>
    <col min="140" max="140" width="19.5546875" bestFit="1" customWidth="1"/>
    <col min="141" max="141" width="18.44140625" bestFit="1" customWidth="1"/>
    <col min="142" max="142" width="17" bestFit="1" customWidth="1"/>
    <col min="143" max="143" width="14.109375" bestFit="1" customWidth="1"/>
    <col min="144" max="144" width="20" bestFit="1" customWidth="1"/>
    <col min="145" max="145" width="18.109375" bestFit="1" customWidth="1"/>
    <col min="146" max="146" width="16.44140625" bestFit="1" customWidth="1"/>
    <col min="147" max="147" width="18.109375" bestFit="1" customWidth="1"/>
    <col min="148" max="148" width="12" bestFit="1" customWidth="1"/>
    <col min="149" max="149" width="15.44140625" bestFit="1" customWidth="1"/>
    <col min="150" max="150" width="16.88671875" bestFit="1" customWidth="1"/>
    <col min="151" max="151" width="14.33203125" bestFit="1" customWidth="1"/>
    <col min="152" max="152" width="13.88671875" bestFit="1" customWidth="1"/>
    <col min="153" max="153" width="18.109375" bestFit="1" customWidth="1"/>
    <col min="154" max="154" width="70.44140625" bestFit="1" customWidth="1"/>
    <col min="155" max="155" width="14.109375" bestFit="1" customWidth="1"/>
    <col min="156" max="156" width="13.5546875" bestFit="1" customWidth="1"/>
    <col min="157" max="157" width="19.109375" bestFit="1" customWidth="1"/>
    <col min="158" max="158" width="13.44140625" bestFit="1" customWidth="1"/>
    <col min="159" max="159" width="12.109375" bestFit="1" customWidth="1"/>
    <col min="160" max="160" width="14.88671875" bestFit="1" customWidth="1"/>
    <col min="161" max="161" width="13.33203125" bestFit="1" customWidth="1"/>
    <col min="162" max="162" width="12" bestFit="1" customWidth="1"/>
    <col min="163" max="163" width="18" bestFit="1" customWidth="1"/>
    <col min="164" max="165" width="14.109375" bestFit="1" customWidth="1"/>
    <col min="166" max="167" width="14.6640625" bestFit="1" customWidth="1"/>
    <col min="168" max="168" width="28" bestFit="1" customWidth="1"/>
    <col min="169" max="169" width="42.6640625" bestFit="1" customWidth="1"/>
    <col min="170" max="170" width="13.5546875" bestFit="1" customWidth="1"/>
    <col min="171" max="171" width="16.6640625" bestFit="1" customWidth="1"/>
    <col min="172" max="172" width="74.33203125" bestFit="1" customWidth="1"/>
    <col min="173" max="173" width="16.109375" bestFit="1" customWidth="1"/>
    <col min="174" max="174" width="15.88671875" bestFit="1" customWidth="1"/>
    <col min="175" max="175" width="42.33203125" bestFit="1" customWidth="1"/>
    <col min="176" max="176" width="72.88671875" bestFit="1" customWidth="1"/>
    <col min="177" max="177" width="56.109375" bestFit="1" customWidth="1"/>
    <col min="178" max="178" width="17.6640625" bestFit="1" customWidth="1"/>
    <col min="179" max="179" width="18.44140625" bestFit="1" customWidth="1"/>
    <col min="180" max="180" width="15.5546875" bestFit="1" customWidth="1"/>
    <col min="181" max="181" width="21.5546875" bestFit="1" customWidth="1"/>
    <col min="182" max="182" width="16.5546875" bestFit="1" customWidth="1"/>
    <col min="183" max="183" width="19.6640625" bestFit="1" customWidth="1"/>
    <col min="184" max="184" width="18.44140625" bestFit="1" customWidth="1"/>
    <col min="185" max="185" width="17.44140625" bestFit="1" customWidth="1"/>
    <col min="186" max="186" width="17" bestFit="1" customWidth="1"/>
    <col min="187" max="187" width="20" bestFit="1" customWidth="1"/>
    <col min="188" max="188" width="17.6640625" bestFit="1" customWidth="1"/>
    <col min="189" max="189" width="12.109375" bestFit="1" customWidth="1"/>
    <col min="190" max="190" width="16.109375" bestFit="1" customWidth="1"/>
    <col min="191" max="191" width="16" bestFit="1" customWidth="1"/>
    <col min="192" max="192" width="13.88671875" bestFit="1" customWidth="1"/>
    <col min="193" max="193" width="30.33203125" bestFit="1" customWidth="1"/>
    <col min="194" max="194" width="12.88671875" bestFit="1" customWidth="1"/>
    <col min="195" max="195" width="17.88671875" bestFit="1" customWidth="1"/>
    <col min="196" max="196" width="13.88671875" bestFit="1" customWidth="1"/>
    <col min="197" max="197" width="15" bestFit="1" customWidth="1"/>
    <col min="198" max="198" width="15.44140625" bestFit="1" customWidth="1"/>
    <col min="199" max="199" width="16.6640625" bestFit="1" customWidth="1"/>
    <col min="200" max="200" width="12" bestFit="1" customWidth="1"/>
    <col min="201" max="201" width="15.109375" bestFit="1" customWidth="1"/>
    <col min="202" max="202" width="16.6640625" bestFit="1" customWidth="1"/>
    <col min="203" max="203" width="14.109375" bestFit="1" customWidth="1"/>
    <col min="204" max="204" width="14.6640625" bestFit="1" customWidth="1"/>
    <col min="205" max="205" width="14.109375" bestFit="1" customWidth="1"/>
    <col min="206" max="206" width="39" bestFit="1" customWidth="1"/>
    <col min="207" max="207" width="17.88671875" bestFit="1" customWidth="1"/>
    <col min="208" max="208" width="13.44140625" bestFit="1" customWidth="1"/>
    <col min="209" max="209" width="13.33203125" bestFit="1" customWidth="1"/>
    <col min="210" max="210" width="12" bestFit="1" customWidth="1"/>
    <col min="211" max="211" width="19.5546875" bestFit="1" customWidth="1"/>
    <col min="212" max="212" width="15" bestFit="1" customWidth="1"/>
    <col min="213" max="213" width="17.44140625" bestFit="1" customWidth="1"/>
    <col min="214" max="214" width="28.5546875" bestFit="1" customWidth="1"/>
    <col min="215" max="215" width="26.44140625" bestFit="1" customWidth="1"/>
    <col min="216" max="216" width="18.6640625" bestFit="1" customWidth="1"/>
    <col min="217" max="217" width="15.109375" bestFit="1" customWidth="1"/>
    <col min="218" max="218" width="18.5546875" bestFit="1" customWidth="1"/>
    <col min="219" max="219" width="14.109375" bestFit="1" customWidth="1"/>
    <col min="220" max="220" width="13.33203125" bestFit="1" customWidth="1"/>
    <col min="221" max="221" width="12.5546875" bestFit="1" customWidth="1"/>
    <col min="222" max="222" width="19.33203125" bestFit="1" customWidth="1"/>
    <col min="223" max="223" width="14.6640625" bestFit="1" customWidth="1"/>
    <col min="224" max="224" width="26.33203125" bestFit="1" customWidth="1"/>
    <col min="225" max="225" width="31.33203125" bestFit="1" customWidth="1"/>
    <col min="226" max="226" width="18.33203125" bestFit="1" customWidth="1"/>
    <col min="227" max="227" width="30.44140625" bestFit="1" customWidth="1"/>
    <col min="228" max="228" width="17.33203125" bestFit="1" customWidth="1"/>
    <col min="229" max="229" width="18" bestFit="1" customWidth="1"/>
    <col min="230" max="230" width="19.109375" bestFit="1" customWidth="1"/>
    <col min="231" max="231" width="21.109375" bestFit="1" customWidth="1"/>
    <col min="232" max="232" width="45.5546875" bestFit="1" customWidth="1"/>
    <col min="233" max="233" width="26.6640625" bestFit="1" customWidth="1"/>
    <col min="234" max="234" width="14.88671875" bestFit="1" customWidth="1"/>
    <col min="235" max="235" width="15.6640625" bestFit="1" customWidth="1"/>
    <col min="236" max="236" width="14.33203125" bestFit="1" customWidth="1"/>
    <col min="237" max="237" width="16.88671875" bestFit="1" customWidth="1"/>
    <col min="238" max="238" width="12.44140625" bestFit="1" customWidth="1"/>
    <col min="239" max="239" width="62.88671875" bestFit="1" customWidth="1"/>
    <col min="240" max="240" width="16.44140625" bestFit="1" customWidth="1"/>
    <col min="241" max="241" width="16.109375" bestFit="1" customWidth="1"/>
    <col min="242" max="242" width="13.44140625" bestFit="1" customWidth="1"/>
    <col min="243" max="243" width="11.109375" bestFit="1" customWidth="1"/>
    <col min="244" max="244" width="33.44140625" bestFit="1" customWidth="1"/>
    <col min="245" max="245" width="16.44140625" bestFit="1" customWidth="1"/>
    <col min="246" max="246" width="41.33203125" bestFit="1" customWidth="1"/>
    <col min="247" max="247" width="11.6640625" bestFit="1" customWidth="1"/>
    <col min="248" max="248" width="13.5546875" bestFit="1" customWidth="1"/>
    <col min="249" max="249" width="14.88671875" bestFit="1" customWidth="1"/>
    <col min="250" max="250" width="13.5546875" bestFit="1" customWidth="1"/>
    <col min="251" max="251" width="14.6640625" bestFit="1" customWidth="1"/>
    <col min="252" max="252" width="12.88671875" bestFit="1" customWidth="1"/>
    <col min="253" max="253" width="15.33203125" bestFit="1" customWidth="1"/>
    <col min="254" max="254" width="13.5546875" bestFit="1" customWidth="1"/>
    <col min="255" max="255" width="26.109375" bestFit="1" customWidth="1"/>
    <col min="256" max="256" width="15.88671875" bestFit="1" customWidth="1"/>
    <col min="257" max="257" width="71.109375" bestFit="1" customWidth="1"/>
    <col min="258" max="258" width="11.5546875" bestFit="1" customWidth="1"/>
    <col min="259" max="259" width="51.44140625" bestFit="1" customWidth="1"/>
    <col min="260" max="260" width="15.6640625" bestFit="1" customWidth="1"/>
    <col min="261" max="261" width="28.88671875" bestFit="1" customWidth="1"/>
    <col min="262" max="262" width="15.44140625" bestFit="1" customWidth="1"/>
    <col min="263" max="263" width="30.5546875" bestFit="1" customWidth="1"/>
    <col min="264" max="264" width="54.6640625" bestFit="1" customWidth="1"/>
    <col min="265" max="265" width="12.109375" bestFit="1" customWidth="1"/>
    <col min="266" max="266" width="13.44140625" bestFit="1" customWidth="1"/>
    <col min="267" max="267" width="16.6640625" bestFit="1" customWidth="1"/>
    <col min="268" max="268" width="41.88671875" bestFit="1" customWidth="1"/>
    <col min="269" max="269" width="12.88671875" bestFit="1" customWidth="1"/>
    <col min="270" max="270" width="26.33203125" bestFit="1" customWidth="1"/>
    <col min="271" max="271" width="27.5546875" bestFit="1" customWidth="1"/>
    <col min="272" max="272" width="40.88671875" bestFit="1" customWidth="1"/>
    <col min="273" max="273" width="19.109375" bestFit="1" customWidth="1"/>
    <col min="274" max="274" width="12.109375" bestFit="1" customWidth="1"/>
    <col min="275" max="275" width="27" bestFit="1" customWidth="1"/>
    <col min="276" max="276" width="24.5546875" bestFit="1" customWidth="1"/>
    <col min="277" max="277" width="18.88671875" bestFit="1" customWidth="1"/>
    <col min="278" max="278" width="16.44140625" bestFit="1" customWidth="1"/>
    <col min="279" max="279" width="13.109375" bestFit="1" customWidth="1"/>
    <col min="280" max="280" width="12.33203125" bestFit="1" customWidth="1"/>
    <col min="281" max="281" width="16" bestFit="1" customWidth="1"/>
    <col min="282" max="282" width="62.88671875" bestFit="1" customWidth="1"/>
    <col min="283" max="283" width="27.88671875" bestFit="1" customWidth="1"/>
    <col min="284" max="284" width="47.109375" bestFit="1" customWidth="1"/>
    <col min="285" max="285" width="14.44140625" bestFit="1" customWidth="1"/>
    <col min="286" max="286" width="27.6640625" bestFit="1" customWidth="1"/>
    <col min="287" max="287" width="14.33203125" bestFit="1" customWidth="1"/>
    <col min="288" max="288" width="18.6640625" bestFit="1" customWidth="1"/>
    <col min="289" max="289" width="19.5546875" bestFit="1" customWidth="1"/>
    <col min="290" max="290" width="51.44140625" bestFit="1" customWidth="1"/>
    <col min="291" max="291" width="14.88671875" bestFit="1" customWidth="1"/>
    <col min="292" max="292" width="14.5546875" bestFit="1" customWidth="1"/>
    <col min="293" max="293" width="42.5546875" bestFit="1" customWidth="1"/>
    <col min="294" max="294" width="28" bestFit="1" customWidth="1"/>
    <col min="295" max="295" width="12.6640625" bestFit="1" customWidth="1"/>
    <col min="296" max="296" width="22.44140625" bestFit="1" customWidth="1"/>
    <col min="297" max="297" width="14" bestFit="1" customWidth="1"/>
    <col min="298" max="298" width="11.109375" bestFit="1" customWidth="1"/>
    <col min="299" max="299" width="12.5546875" bestFit="1" customWidth="1"/>
    <col min="300" max="300" width="15.33203125" bestFit="1" customWidth="1"/>
    <col min="301" max="301" width="14.5546875" bestFit="1" customWidth="1"/>
    <col min="302" max="302" width="14.44140625" bestFit="1" customWidth="1"/>
    <col min="303" max="303" width="44.88671875" bestFit="1" customWidth="1"/>
    <col min="304" max="304" width="49.44140625" bestFit="1" customWidth="1"/>
    <col min="305" max="305" width="13.88671875" bestFit="1" customWidth="1"/>
    <col min="306" max="306" width="13.5546875" bestFit="1" customWidth="1"/>
    <col min="307" max="307" width="15.33203125" bestFit="1" customWidth="1"/>
    <col min="308" max="308" width="16" bestFit="1" customWidth="1"/>
    <col min="309" max="309" width="16.44140625" bestFit="1" customWidth="1"/>
    <col min="310" max="310" width="12.6640625" bestFit="1" customWidth="1"/>
    <col min="311" max="311" width="12.88671875" bestFit="1" customWidth="1"/>
    <col min="312" max="312" width="32.6640625" bestFit="1" customWidth="1"/>
    <col min="313" max="313" width="15.33203125" bestFit="1" customWidth="1"/>
    <col min="314" max="314" width="43.44140625" bestFit="1" customWidth="1"/>
    <col min="315" max="316" width="16.5546875" bestFit="1" customWidth="1"/>
    <col min="317" max="317" width="14.5546875" bestFit="1" customWidth="1"/>
    <col min="318" max="318" width="19.33203125" bestFit="1" customWidth="1"/>
    <col min="319" max="319" width="16" bestFit="1" customWidth="1"/>
    <col min="320" max="320" width="14.6640625" bestFit="1" customWidth="1"/>
    <col min="321" max="321" width="14.5546875" bestFit="1" customWidth="1"/>
    <col min="322" max="322" width="26.33203125" bestFit="1" customWidth="1"/>
    <col min="323" max="323" width="16.109375" bestFit="1" customWidth="1"/>
    <col min="324" max="324" width="30.33203125" bestFit="1" customWidth="1"/>
    <col min="325" max="325" width="15.33203125" bestFit="1" customWidth="1"/>
    <col min="326" max="326" width="15.109375" bestFit="1" customWidth="1"/>
    <col min="327" max="327" width="26.33203125" bestFit="1" customWidth="1"/>
    <col min="328" max="328" width="12.109375" bestFit="1" customWidth="1"/>
    <col min="329" max="329" width="29" bestFit="1" customWidth="1"/>
    <col min="330" max="330" width="53.44140625" bestFit="1" customWidth="1"/>
    <col min="331" max="331" width="26.33203125" bestFit="1" customWidth="1"/>
    <col min="332" max="333" width="11.88671875" bestFit="1" customWidth="1"/>
    <col min="334" max="334" width="11.5546875" bestFit="1" customWidth="1"/>
    <col min="335" max="335" width="12.44140625" bestFit="1" customWidth="1"/>
    <col min="336" max="336" width="12.109375" bestFit="1" customWidth="1"/>
    <col min="337" max="337" width="15.33203125" bestFit="1" customWidth="1"/>
    <col min="338" max="338" width="11.6640625" bestFit="1" customWidth="1"/>
    <col min="339" max="339" width="16.109375" bestFit="1" customWidth="1"/>
    <col min="340" max="340" width="11.88671875" bestFit="1" customWidth="1"/>
    <col min="341" max="341" width="14.5546875" bestFit="1" customWidth="1"/>
    <col min="342" max="342" width="10.88671875" bestFit="1" customWidth="1"/>
    <col min="343" max="343" width="13.6640625" bestFit="1" customWidth="1"/>
    <col min="344" max="344" width="12" bestFit="1" customWidth="1"/>
    <col min="345" max="345" width="32.33203125" bestFit="1" customWidth="1"/>
    <col min="346" max="346" width="33" bestFit="1" customWidth="1"/>
    <col min="347" max="347" width="11.44140625" bestFit="1" customWidth="1"/>
    <col min="348" max="348" width="18.44140625" bestFit="1" customWidth="1"/>
    <col min="349" max="349" width="15.109375" bestFit="1" customWidth="1"/>
    <col min="350" max="350" width="12.44140625" bestFit="1" customWidth="1"/>
    <col min="351" max="351" width="15.5546875" bestFit="1" customWidth="1"/>
    <col min="352" max="352" width="16.109375" bestFit="1" customWidth="1"/>
    <col min="353" max="353" width="31.109375" bestFit="1" customWidth="1"/>
    <col min="354" max="354" width="14.33203125" bestFit="1" customWidth="1"/>
    <col min="355" max="355" width="14.88671875" bestFit="1" customWidth="1"/>
    <col min="356" max="356" width="26.109375" bestFit="1" customWidth="1"/>
    <col min="357" max="357" width="29.33203125" bestFit="1" customWidth="1"/>
    <col min="358" max="358" width="17" bestFit="1" customWidth="1"/>
    <col min="359" max="359" width="19.6640625" bestFit="1" customWidth="1"/>
    <col min="360" max="360" width="19" bestFit="1" customWidth="1"/>
    <col min="361" max="361" width="17.44140625" bestFit="1" customWidth="1"/>
    <col min="362" max="362" width="27.6640625" bestFit="1" customWidth="1"/>
    <col min="363" max="363" width="54.33203125" bestFit="1" customWidth="1"/>
    <col min="364" max="364" width="32.44140625" bestFit="1" customWidth="1"/>
    <col min="365" max="365" width="14.33203125" bestFit="1" customWidth="1"/>
    <col min="366" max="366" width="15" bestFit="1" customWidth="1"/>
    <col min="367" max="367" width="16.6640625" bestFit="1" customWidth="1"/>
    <col min="368" max="368" width="19.5546875" bestFit="1" customWidth="1"/>
    <col min="369" max="369" width="18.44140625" bestFit="1" customWidth="1"/>
    <col min="370" max="370" width="17" bestFit="1" customWidth="1"/>
    <col min="371" max="371" width="14.109375" bestFit="1" customWidth="1"/>
    <col min="372" max="372" width="20" bestFit="1" customWidth="1"/>
    <col min="373" max="373" width="18.109375" bestFit="1" customWidth="1"/>
    <col min="374" max="374" width="16.44140625" bestFit="1" customWidth="1"/>
    <col min="375" max="375" width="18.109375" bestFit="1" customWidth="1"/>
    <col min="376" max="376" width="11.33203125" bestFit="1" customWidth="1"/>
    <col min="377" max="377" width="15.44140625" bestFit="1" customWidth="1"/>
    <col min="378" max="378" width="16.88671875" bestFit="1" customWidth="1"/>
    <col min="379" max="379" width="14.33203125" bestFit="1" customWidth="1"/>
    <col min="380" max="380" width="13.88671875" bestFit="1" customWidth="1"/>
    <col min="381" max="381" width="18.109375" bestFit="1" customWidth="1"/>
    <col min="382" max="382" width="70.44140625" bestFit="1" customWidth="1"/>
    <col min="383" max="383" width="14.109375" bestFit="1" customWidth="1"/>
    <col min="384" max="384" width="13.5546875" bestFit="1" customWidth="1"/>
    <col min="385" max="385" width="19.109375" bestFit="1" customWidth="1"/>
    <col min="386" max="386" width="13.44140625" bestFit="1" customWidth="1"/>
    <col min="387" max="387" width="12.109375" bestFit="1" customWidth="1"/>
    <col min="388" max="388" width="14.88671875" bestFit="1" customWidth="1"/>
    <col min="389" max="389" width="13.33203125" bestFit="1" customWidth="1"/>
    <col min="390" max="390" width="11.5546875" bestFit="1" customWidth="1"/>
    <col min="391" max="391" width="18" bestFit="1" customWidth="1"/>
    <col min="392" max="393" width="14.109375" bestFit="1" customWidth="1"/>
    <col min="394" max="395" width="14.6640625" bestFit="1" customWidth="1"/>
    <col min="396" max="396" width="28" bestFit="1" customWidth="1"/>
    <col min="397" max="397" width="42.6640625" bestFit="1" customWidth="1"/>
    <col min="398" max="398" width="13.5546875" bestFit="1" customWidth="1"/>
    <col min="399" max="399" width="16.6640625" bestFit="1" customWidth="1"/>
    <col min="400" max="400" width="74.33203125" bestFit="1" customWidth="1"/>
    <col min="401" max="401" width="16.109375" bestFit="1" customWidth="1"/>
    <col min="402" max="402" width="15.88671875" bestFit="1" customWidth="1"/>
    <col min="403" max="403" width="42.33203125" bestFit="1" customWidth="1"/>
    <col min="404" max="404" width="72.88671875" bestFit="1" customWidth="1"/>
    <col min="405" max="405" width="56.109375" bestFit="1" customWidth="1"/>
    <col min="406" max="406" width="17.6640625" bestFit="1" customWidth="1"/>
    <col min="407" max="407" width="18.44140625" bestFit="1" customWidth="1"/>
    <col min="408" max="408" width="15.5546875" bestFit="1" customWidth="1"/>
    <col min="409" max="409" width="21.5546875" bestFit="1" customWidth="1"/>
    <col min="410" max="410" width="16.5546875" bestFit="1" customWidth="1"/>
    <col min="411" max="411" width="19.6640625" bestFit="1" customWidth="1"/>
    <col min="412" max="412" width="18.44140625" bestFit="1" customWidth="1"/>
    <col min="413" max="413" width="17.44140625" bestFit="1" customWidth="1"/>
    <col min="414" max="414" width="17" bestFit="1" customWidth="1"/>
    <col min="415" max="415" width="20" bestFit="1" customWidth="1"/>
    <col min="416" max="416" width="17.6640625" bestFit="1" customWidth="1"/>
    <col min="417" max="417" width="12.109375" bestFit="1" customWidth="1"/>
    <col min="418" max="418" width="16.109375" bestFit="1" customWidth="1"/>
    <col min="419" max="419" width="16" bestFit="1" customWidth="1"/>
    <col min="420" max="420" width="13.88671875" bestFit="1" customWidth="1"/>
    <col min="421" max="421" width="30.33203125" bestFit="1" customWidth="1"/>
    <col min="422" max="422" width="12.88671875" bestFit="1" customWidth="1"/>
    <col min="423" max="423" width="17.88671875" bestFit="1" customWidth="1"/>
    <col min="424" max="424" width="13.88671875" bestFit="1" customWidth="1"/>
    <col min="425" max="425" width="15" bestFit="1" customWidth="1"/>
    <col min="426" max="426" width="15.44140625" bestFit="1" customWidth="1"/>
    <col min="427" max="427" width="16.6640625" bestFit="1" customWidth="1"/>
    <col min="428" max="428" width="11.88671875" bestFit="1" customWidth="1"/>
    <col min="429" max="429" width="15.109375" bestFit="1" customWidth="1"/>
    <col min="430" max="430" width="16.6640625" bestFit="1" customWidth="1"/>
    <col min="431" max="431" width="14.109375" bestFit="1" customWidth="1"/>
    <col min="432" max="432" width="14.6640625" bestFit="1" customWidth="1"/>
    <col min="433" max="433" width="14.109375" bestFit="1" customWidth="1"/>
    <col min="434" max="434" width="39" bestFit="1" customWidth="1"/>
    <col min="435" max="435" width="17.88671875" bestFit="1" customWidth="1"/>
    <col min="436" max="436" width="13.44140625" bestFit="1" customWidth="1"/>
    <col min="437" max="437" width="13.33203125" bestFit="1" customWidth="1"/>
    <col min="438" max="438" width="12" bestFit="1" customWidth="1"/>
    <col min="439" max="439" width="19.5546875" bestFit="1" customWidth="1"/>
    <col min="440" max="440" width="15" bestFit="1" customWidth="1"/>
    <col min="441" max="441" width="17.44140625" bestFit="1" customWidth="1"/>
    <col min="442" max="442" width="28.5546875" bestFit="1" customWidth="1"/>
    <col min="443" max="443" width="26.44140625" bestFit="1" customWidth="1"/>
    <col min="444" max="444" width="18.6640625" bestFit="1" customWidth="1"/>
    <col min="445" max="445" width="15.109375" bestFit="1" customWidth="1"/>
    <col min="446" max="446" width="18.5546875" bestFit="1" customWidth="1"/>
    <col min="447" max="447" width="14.109375" bestFit="1" customWidth="1"/>
    <col min="448" max="448" width="13.33203125" bestFit="1" customWidth="1"/>
    <col min="449" max="449" width="12.5546875" bestFit="1" customWidth="1"/>
    <col min="450" max="450" width="19.33203125" bestFit="1" customWidth="1"/>
    <col min="451" max="451" width="14.6640625" bestFit="1" customWidth="1"/>
    <col min="452" max="452" width="26.33203125" bestFit="1" customWidth="1"/>
    <col min="453" max="453" width="31.33203125" bestFit="1" customWidth="1"/>
    <col min="454" max="454" width="18.33203125" bestFit="1" customWidth="1"/>
    <col min="455" max="455" width="30.44140625" bestFit="1" customWidth="1"/>
    <col min="456" max="456" width="17.33203125" bestFit="1" customWidth="1"/>
    <col min="457" max="457" width="18" bestFit="1" customWidth="1"/>
    <col min="458" max="458" width="19.109375" bestFit="1" customWidth="1"/>
    <col min="459"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3" x14ac:dyDescent="0.3">
      <c r="B3" s="9" t="s">
        <v>9081</v>
      </c>
      <c r="C3" t="s">
        <v>0</v>
      </c>
    </row>
    <row r="4" spans="2:3" x14ac:dyDescent="0.3">
      <c r="B4" s="10" t="s">
        <v>116</v>
      </c>
      <c r="C4" s="13">
        <v>785</v>
      </c>
    </row>
    <row r="5" spans="2:3" x14ac:dyDescent="0.3">
      <c r="B5" s="10" t="s">
        <v>135</v>
      </c>
      <c r="C5" s="13">
        <v>787</v>
      </c>
    </row>
    <row r="6" spans="2:3" x14ac:dyDescent="0.3">
      <c r="B6" s="10" t="s">
        <v>129</v>
      </c>
      <c r="C6" s="13">
        <v>796</v>
      </c>
    </row>
    <row r="7" spans="2:3" x14ac:dyDescent="0.3">
      <c r="B7" s="10" t="s">
        <v>106</v>
      </c>
      <c r="C7" s="13">
        <v>805</v>
      </c>
    </row>
    <row r="8" spans="2:3" x14ac:dyDescent="0.3">
      <c r="B8" s="10" t="s">
        <v>140</v>
      </c>
      <c r="C8" s="13">
        <v>812</v>
      </c>
    </row>
    <row r="9" spans="2:3" x14ac:dyDescent="0.3">
      <c r="B9" s="10" t="s">
        <v>114</v>
      </c>
      <c r="C9" s="13">
        <v>818</v>
      </c>
    </row>
    <row r="10" spans="2:3" x14ac:dyDescent="0.3">
      <c r="B10" s="10" t="s">
        <v>127</v>
      </c>
      <c r="C10" s="13">
        <v>819</v>
      </c>
    </row>
    <row r="11" spans="2:3" x14ac:dyDescent="0.3">
      <c r="B11" s="10" t="s">
        <v>107</v>
      </c>
      <c r="C11" s="13">
        <v>828</v>
      </c>
    </row>
    <row r="12" spans="2:3" x14ac:dyDescent="0.3">
      <c r="B12" s="10" t="s">
        <v>115</v>
      </c>
      <c r="C12" s="13">
        <v>880</v>
      </c>
    </row>
    <row r="13" spans="2:3" x14ac:dyDescent="0.3">
      <c r="B13" s="10" t="s">
        <v>121</v>
      </c>
      <c r="C13" s="13">
        <v>970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31CF6-6499-4C65-8B34-33C67577EEF5}">
  <dimension ref="B3:G8"/>
  <sheetViews>
    <sheetView workbookViewId="0">
      <selection activeCell="B3" sqref="B3:G8"/>
    </sheetView>
  </sheetViews>
  <sheetFormatPr defaultRowHeight="14.4" x14ac:dyDescent="0.3"/>
  <cols>
    <col min="2" max="2" width="12.88671875" bestFit="1" customWidth="1"/>
    <col min="3" max="3" width="15.5546875" bestFit="1" customWidth="1"/>
    <col min="4" max="7" width="12" bestFit="1" customWidth="1"/>
    <col min="8" max="8" width="9.33203125" bestFit="1" customWidth="1"/>
    <col min="9" max="9" width="6" bestFit="1" customWidth="1"/>
    <col min="10" max="10" width="5.21875" bestFit="1" customWidth="1"/>
    <col min="11" max="11" width="10.77734375" bestFit="1" customWidth="1"/>
    <col min="12" max="12" width="9.33203125" bestFit="1" customWidth="1"/>
    <col min="13" max="13" width="8" bestFit="1" customWidth="1"/>
    <col min="14" max="14" width="9" bestFit="1" customWidth="1"/>
    <col min="15" max="15" width="10.77734375" bestFit="1" customWidth="1"/>
    <col min="16" max="16" width="10" bestFit="1" customWidth="1"/>
    <col min="17" max="17" width="11" bestFit="1" customWidth="1"/>
    <col min="18" max="18" width="10.77734375" bestFit="1" customWidth="1"/>
    <col min="19" max="19" width="8" bestFit="1" customWidth="1"/>
    <col min="20" max="20" width="10" bestFit="1" customWidth="1"/>
    <col min="21" max="21" width="10.77734375" bestFit="1" customWidth="1"/>
    <col min="22" max="22" width="8" bestFit="1" customWidth="1"/>
    <col min="23" max="23" width="10" bestFit="1" customWidth="1"/>
    <col min="24" max="24" width="10.77734375" bestFit="1" customWidth="1"/>
    <col min="25" max="25" width="10" bestFit="1" customWidth="1"/>
    <col min="26" max="26" width="8" bestFit="1" customWidth="1"/>
    <col min="27" max="27" width="10.77734375" bestFit="1" customWidth="1"/>
    <col min="28" max="28" width="9.33203125" bestFit="1" customWidth="1"/>
    <col min="29" max="30" width="9" bestFit="1" customWidth="1"/>
    <col min="31" max="31" width="10.77734375" bestFit="1" customWidth="1"/>
    <col min="32" max="33" width="9" bestFit="1" customWidth="1"/>
    <col min="34" max="34" width="10.77734375" bestFit="1" customWidth="1"/>
    <col min="35" max="35" width="9.33203125" bestFit="1" customWidth="1"/>
    <col min="36" max="37" width="9" bestFit="1" customWidth="1"/>
    <col min="38" max="38" width="11.77734375" bestFit="1" customWidth="1"/>
    <col min="39" max="39" width="9" bestFit="1" customWidth="1"/>
    <col min="40" max="40" width="11.77734375" bestFit="1" customWidth="1"/>
    <col min="41" max="41" width="8" bestFit="1" customWidth="1"/>
    <col min="42" max="42" width="7.6640625" bestFit="1" customWidth="1"/>
    <col min="43" max="43" width="11.77734375" bestFit="1" customWidth="1"/>
    <col min="44" max="44" width="9" bestFit="1" customWidth="1"/>
    <col min="45" max="45" width="10" bestFit="1" customWidth="1"/>
    <col min="46" max="46" width="11.77734375" bestFit="1" customWidth="1"/>
    <col min="47" max="47" width="9.33203125" bestFit="1" customWidth="1"/>
    <col min="48" max="48" width="10" bestFit="1" customWidth="1"/>
    <col min="49" max="49" width="9" bestFit="1" customWidth="1"/>
    <col min="50" max="50" width="11.77734375" bestFit="1" customWidth="1"/>
    <col min="51" max="51" width="9.33203125" bestFit="1" customWidth="1"/>
    <col min="52" max="52" width="9" bestFit="1" customWidth="1"/>
    <col min="53" max="53" width="11" bestFit="1" customWidth="1"/>
    <col min="54" max="54" width="11.77734375" bestFit="1" customWidth="1"/>
    <col min="55" max="55" width="9.33203125" bestFit="1" customWidth="1"/>
    <col min="56" max="56" width="9" bestFit="1" customWidth="1"/>
    <col min="57" max="57" width="10" bestFit="1" customWidth="1"/>
    <col min="58" max="58" width="11.77734375" bestFit="1" customWidth="1"/>
    <col min="59" max="59" width="8.6640625" bestFit="1" customWidth="1"/>
    <col min="60" max="60" width="9" bestFit="1" customWidth="1"/>
    <col min="61" max="61" width="11.77734375" bestFit="1" customWidth="1"/>
    <col min="62" max="62" width="9" bestFit="1" customWidth="1"/>
    <col min="63" max="63" width="10" bestFit="1" customWidth="1"/>
    <col min="64" max="64" width="11.77734375" bestFit="1" customWidth="1"/>
    <col min="65" max="65" width="9" bestFit="1" customWidth="1"/>
    <col min="66" max="66" width="10" bestFit="1" customWidth="1"/>
    <col min="67" max="67" width="11.77734375" bestFit="1" customWidth="1"/>
    <col min="68" max="69" width="10" bestFit="1" customWidth="1"/>
    <col min="70" max="70" width="11.77734375" bestFit="1" customWidth="1"/>
    <col min="71" max="71" width="9" bestFit="1" customWidth="1"/>
    <col min="72" max="72" width="8" bestFit="1" customWidth="1"/>
    <col min="73" max="73" width="11.77734375" bestFit="1" customWidth="1"/>
    <col min="74" max="74" width="9" bestFit="1" customWidth="1"/>
    <col min="75" max="75" width="11.77734375" bestFit="1" customWidth="1"/>
    <col min="76" max="77" width="10" bestFit="1" customWidth="1"/>
    <col min="78" max="78" width="11.77734375" bestFit="1" customWidth="1"/>
    <col min="79" max="79" width="9" bestFit="1" customWidth="1"/>
    <col min="80" max="80" width="11.77734375" bestFit="1" customWidth="1"/>
    <col min="81" max="81" width="7" bestFit="1" customWidth="1"/>
    <col min="82" max="82" width="11.77734375" bestFit="1" customWidth="1"/>
    <col min="83" max="83" width="9" bestFit="1" customWidth="1"/>
    <col min="84" max="84" width="11.77734375" bestFit="1" customWidth="1"/>
    <col min="85" max="85" width="10" bestFit="1" customWidth="1"/>
    <col min="86" max="86" width="9" bestFit="1" customWidth="1"/>
    <col min="87" max="87" width="11.77734375" bestFit="1" customWidth="1"/>
    <col min="88" max="88" width="10" bestFit="1" customWidth="1"/>
    <col min="89" max="89" width="9" bestFit="1" customWidth="1"/>
    <col min="90" max="90" width="10" bestFit="1" customWidth="1"/>
    <col min="91" max="91" width="11.77734375" bestFit="1" customWidth="1"/>
    <col min="92" max="92" width="9" bestFit="1" customWidth="1"/>
    <col min="93" max="93" width="10" bestFit="1" customWidth="1"/>
    <col min="94" max="94" width="11.77734375" bestFit="1" customWidth="1"/>
    <col min="95" max="95" width="9.33203125" bestFit="1" customWidth="1"/>
    <col min="96" max="96" width="9" bestFit="1" customWidth="1"/>
    <col min="97" max="97" width="11.77734375" bestFit="1" customWidth="1"/>
    <col min="98" max="98" width="9.33203125" bestFit="1" customWidth="1"/>
    <col min="99" max="100" width="9" bestFit="1" customWidth="1"/>
    <col min="101" max="101" width="10.77734375" bestFit="1" customWidth="1"/>
    <col min="102" max="102" width="9.33203125" bestFit="1" customWidth="1"/>
    <col min="103" max="103" width="8" bestFit="1" customWidth="1"/>
    <col min="104" max="104" width="10" bestFit="1" customWidth="1"/>
    <col min="105" max="105" width="10.77734375" bestFit="1" customWidth="1"/>
    <col min="106" max="106" width="7" bestFit="1" customWidth="1"/>
    <col min="107" max="107" width="10" bestFit="1" customWidth="1"/>
    <col min="108" max="108" width="10.77734375" bestFit="1" customWidth="1"/>
    <col min="109" max="109" width="9" bestFit="1" customWidth="1"/>
    <col min="110" max="110" width="10.77734375" bestFit="1" customWidth="1"/>
    <col min="111" max="111" width="9.33203125" bestFit="1" customWidth="1"/>
    <col min="112" max="112" width="10" bestFit="1" customWidth="1"/>
    <col min="113" max="113" width="9" bestFit="1" customWidth="1"/>
    <col min="114" max="114" width="10.77734375" bestFit="1" customWidth="1"/>
    <col min="115" max="115" width="9.33203125" bestFit="1" customWidth="1"/>
    <col min="116" max="116" width="10" bestFit="1" customWidth="1"/>
    <col min="117" max="117" width="10.77734375" bestFit="1" customWidth="1"/>
    <col min="118" max="118" width="9.33203125" bestFit="1" customWidth="1"/>
    <col min="119" max="119" width="10" bestFit="1" customWidth="1"/>
    <col min="120" max="120" width="8" bestFit="1" customWidth="1"/>
    <col min="121" max="121" width="10.77734375" bestFit="1" customWidth="1"/>
    <col min="122" max="122" width="10" bestFit="1" customWidth="1"/>
    <col min="123" max="123" width="7" bestFit="1" customWidth="1"/>
    <col min="124" max="124" width="10.77734375" bestFit="1" customWidth="1"/>
    <col min="125" max="125" width="9.33203125" bestFit="1" customWidth="1"/>
    <col min="126" max="126" width="8" bestFit="1" customWidth="1"/>
    <col min="127" max="127" width="10" bestFit="1" customWidth="1"/>
    <col min="128" max="128" width="10.77734375" bestFit="1" customWidth="1"/>
    <col min="129" max="130" width="10" bestFit="1" customWidth="1"/>
    <col min="131" max="131" width="11.77734375" bestFit="1" customWidth="1"/>
    <col min="132" max="132" width="7" bestFit="1" customWidth="1"/>
    <col min="133" max="133" width="11.77734375" bestFit="1" customWidth="1"/>
    <col min="134" max="134" width="11" bestFit="1" customWidth="1"/>
    <col min="135" max="135" width="10" bestFit="1" customWidth="1"/>
    <col min="136" max="136" width="11.77734375" bestFit="1" customWidth="1"/>
    <col min="137" max="137" width="11" bestFit="1" customWidth="1"/>
    <col min="138" max="138" width="10" bestFit="1" customWidth="1"/>
    <col min="139" max="139" width="9" bestFit="1" customWidth="1"/>
    <col min="140" max="140" width="11.77734375" bestFit="1" customWidth="1"/>
    <col min="141" max="141" width="9.33203125" bestFit="1" customWidth="1"/>
    <col min="142" max="142" width="8" bestFit="1" customWidth="1"/>
    <col min="143" max="143" width="9" bestFit="1" customWidth="1"/>
    <col min="144" max="144" width="11.77734375" bestFit="1" customWidth="1"/>
    <col min="145" max="146" width="9" bestFit="1" customWidth="1"/>
    <col min="147" max="147" width="11.77734375" bestFit="1" customWidth="1"/>
    <col min="148" max="148" width="8" bestFit="1" customWidth="1"/>
    <col min="149" max="149" width="11" bestFit="1" customWidth="1"/>
    <col min="150" max="150" width="11.77734375" bestFit="1" customWidth="1"/>
    <col min="151" max="151" width="8" bestFit="1" customWidth="1"/>
    <col min="152" max="152" width="10" bestFit="1" customWidth="1"/>
    <col min="153" max="153" width="11.77734375" bestFit="1" customWidth="1"/>
    <col min="154" max="155" width="9" bestFit="1" customWidth="1"/>
    <col min="156" max="156" width="11.77734375" bestFit="1" customWidth="1"/>
    <col min="157" max="157" width="8" bestFit="1" customWidth="1"/>
    <col min="158" max="158" width="10" bestFit="1" customWidth="1"/>
    <col min="159" max="159" width="11.77734375" bestFit="1" customWidth="1"/>
    <col min="160" max="160" width="9.33203125" bestFit="1" customWidth="1"/>
    <col min="161" max="161" width="9" bestFit="1" customWidth="1"/>
    <col min="162" max="162" width="8" bestFit="1" customWidth="1"/>
    <col min="163" max="163" width="11.77734375" bestFit="1" customWidth="1"/>
    <col min="164" max="164" width="10" bestFit="1" customWidth="1"/>
    <col min="165" max="165" width="11.77734375" bestFit="1" customWidth="1"/>
    <col min="166" max="166" width="9.33203125" bestFit="1" customWidth="1"/>
    <col min="167" max="167" width="9" bestFit="1" customWidth="1"/>
    <col min="168" max="168" width="11" bestFit="1" customWidth="1"/>
    <col min="169" max="169" width="11.77734375" bestFit="1" customWidth="1"/>
    <col min="170" max="170" width="9.33203125" bestFit="1" customWidth="1"/>
    <col min="171" max="171" width="10" bestFit="1" customWidth="1"/>
    <col min="172" max="172" width="9" bestFit="1" customWidth="1"/>
    <col min="173" max="173" width="11.77734375" bestFit="1" customWidth="1"/>
    <col min="174" max="174" width="9.33203125" bestFit="1" customWidth="1"/>
    <col min="175" max="175" width="8" bestFit="1" customWidth="1"/>
    <col min="176" max="176" width="10" bestFit="1" customWidth="1"/>
    <col min="177" max="177" width="11.77734375" bestFit="1" customWidth="1"/>
    <col min="178" max="178" width="9.33203125" bestFit="1" customWidth="1"/>
    <col min="179" max="179" width="8" bestFit="1" customWidth="1"/>
    <col min="180" max="180" width="10" bestFit="1" customWidth="1"/>
    <col min="181" max="181" width="11.77734375" bestFit="1" customWidth="1"/>
    <col min="182" max="182" width="10" bestFit="1" customWidth="1"/>
    <col min="183" max="183" width="8" bestFit="1" customWidth="1"/>
    <col min="184" max="184" width="9" bestFit="1" customWidth="1"/>
    <col min="185" max="185" width="11.77734375" bestFit="1" customWidth="1"/>
    <col min="186" max="187" width="10" bestFit="1" customWidth="1"/>
    <col min="188" max="188" width="7" bestFit="1" customWidth="1"/>
    <col min="189" max="189" width="11.77734375" bestFit="1" customWidth="1"/>
    <col min="190" max="190" width="8" bestFit="1" customWidth="1"/>
    <col min="191" max="191" width="11.77734375" bestFit="1" customWidth="1"/>
    <col min="192" max="192" width="9.33203125" bestFit="1" customWidth="1"/>
    <col min="193" max="193" width="8" bestFit="1" customWidth="1"/>
    <col min="194" max="194" width="11.77734375" bestFit="1" customWidth="1"/>
    <col min="195" max="196" width="9" bestFit="1" customWidth="1"/>
    <col min="197" max="197" width="11.77734375" bestFit="1" customWidth="1"/>
    <col min="198" max="198" width="10" bestFit="1" customWidth="1"/>
    <col min="199" max="199" width="11.77734375" bestFit="1" customWidth="1"/>
    <col min="200" max="200" width="9.33203125" bestFit="1" customWidth="1"/>
    <col min="201" max="201" width="10" bestFit="1" customWidth="1"/>
    <col min="202" max="202" width="10.77734375" bestFit="1" customWidth="1"/>
    <col min="203" max="203" width="9" bestFit="1" customWidth="1"/>
    <col min="204" max="204" width="8" bestFit="1" customWidth="1"/>
    <col min="205" max="205" width="10.77734375" bestFit="1" customWidth="1"/>
    <col min="206" max="206" width="9" bestFit="1" customWidth="1"/>
    <col min="207" max="207" width="10.77734375" bestFit="1" customWidth="1"/>
    <col min="208" max="208" width="9.33203125" bestFit="1" customWidth="1"/>
    <col min="209" max="209" width="8" bestFit="1" customWidth="1"/>
    <col min="210" max="210" width="9" bestFit="1" customWidth="1"/>
    <col min="211" max="211" width="10.77734375" bestFit="1" customWidth="1"/>
    <col min="212" max="212" width="9.33203125" bestFit="1" customWidth="1"/>
    <col min="213" max="213" width="10" bestFit="1" customWidth="1"/>
    <col min="214" max="214" width="11" bestFit="1" customWidth="1"/>
    <col min="215" max="215" width="10.77734375" bestFit="1" customWidth="1"/>
    <col min="216" max="216" width="9.33203125" bestFit="1" customWidth="1"/>
    <col min="217" max="218" width="9" bestFit="1" customWidth="1"/>
    <col min="219" max="219" width="10.77734375" bestFit="1" customWidth="1"/>
    <col min="220" max="220" width="9" bestFit="1" customWidth="1"/>
    <col min="221" max="221" width="10.77734375" bestFit="1" customWidth="1"/>
    <col min="222" max="222" width="10" bestFit="1" customWidth="1"/>
    <col min="223" max="223" width="9" bestFit="1" customWidth="1"/>
    <col min="224" max="224" width="10" bestFit="1" customWidth="1"/>
    <col min="225" max="225" width="10.77734375" bestFit="1" customWidth="1"/>
    <col min="226" max="226" width="9.33203125" bestFit="1" customWidth="1"/>
    <col min="227" max="228" width="10" bestFit="1" customWidth="1"/>
    <col min="229" max="229" width="10.77734375" bestFit="1" customWidth="1"/>
    <col min="230" max="230" width="10" bestFit="1" customWidth="1"/>
    <col min="231" max="232" width="9" bestFit="1" customWidth="1"/>
    <col min="233" max="233" width="11.77734375" bestFit="1" customWidth="1"/>
    <col min="234" max="234" width="11" bestFit="1" customWidth="1"/>
    <col min="235" max="235" width="9" bestFit="1" customWidth="1"/>
    <col min="236" max="236" width="11.77734375" bestFit="1" customWidth="1"/>
    <col min="237" max="237" width="9" bestFit="1" customWidth="1"/>
    <col min="238" max="238" width="10" bestFit="1" customWidth="1"/>
    <col min="239" max="239" width="11.77734375" bestFit="1" customWidth="1"/>
    <col min="240" max="240" width="9" bestFit="1" customWidth="1"/>
    <col min="241" max="241" width="7" bestFit="1" customWidth="1"/>
    <col min="242" max="242" width="11.77734375" bestFit="1" customWidth="1"/>
    <col min="243" max="243" width="9.33203125" bestFit="1" customWidth="1"/>
    <col min="244" max="244" width="10" bestFit="1" customWidth="1"/>
    <col min="245" max="245" width="9" bestFit="1" customWidth="1"/>
    <col min="246" max="246" width="11.77734375" bestFit="1" customWidth="1"/>
    <col min="247" max="247" width="9.33203125" bestFit="1" customWidth="1"/>
    <col min="248" max="248" width="6.6640625" bestFit="1" customWidth="1"/>
    <col min="249" max="249" width="10" bestFit="1" customWidth="1"/>
    <col min="250" max="250" width="11.77734375" bestFit="1" customWidth="1"/>
    <col min="251" max="251" width="11" bestFit="1" customWidth="1"/>
    <col min="252" max="252" width="7.6640625" bestFit="1" customWidth="1"/>
    <col min="253" max="253" width="11.77734375" bestFit="1" customWidth="1"/>
    <col min="254" max="254" width="9.33203125" bestFit="1" customWidth="1"/>
    <col min="255" max="255" width="10" bestFit="1" customWidth="1"/>
    <col min="256" max="256" width="9" bestFit="1" customWidth="1"/>
    <col min="257" max="257" width="11.77734375" bestFit="1" customWidth="1"/>
    <col min="258" max="258" width="9.33203125" bestFit="1" customWidth="1"/>
    <col min="259" max="260" width="9" bestFit="1" customWidth="1"/>
    <col min="261" max="261" width="11.77734375" bestFit="1" customWidth="1"/>
    <col min="262" max="262" width="9.33203125" bestFit="1" customWidth="1"/>
    <col min="263" max="263" width="8" bestFit="1" customWidth="1"/>
    <col min="264" max="264" width="11" bestFit="1" customWidth="1"/>
    <col min="265" max="265" width="11.77734375" bestFit="1" customWidth="1"/>
    <col min="266" max="266" width="9.33203125" bestFit="1" customWidth="1"/>
    <col min="267" max="267" width="6" bestFit="1" customWidth="1"/>
    <col min="268" max="268" width="9" bestFit="1" customWidth="1"/>
    <col min="269" max="269" width="11.77734375" bestFit="1" customWidth="1"/>
    <col min="270" max="270" width="9.33203125" bestFit="1" customWidth="1"/>
    <col min="271" max="272" width="9" bestFit="1" customWidth="1"/>
    <col min="273" max="273" width="11.77734375" bestFit="1" customWidth="1"/>
    <col min="274" max="274" width="8" bestFit="1" customWidth="1"/>
    <col min="275" max="275" width="10" bestFit="1" customWidth="1"/>
    <col min="276" max="276" width="11.77734375" bestFit="1" customWidth="1"/>
    <col min="277" max="278" width="10" bestFit="1" customWidth="1"/>
    <col min="279" max="279" width="9" bestFit="1" customWidth="1"/>
    <col min="280" max="280" width="11.77734375" bestFit="1" customWidth="1"/>
    <col min="281" max="281" width="7" bestFit="1" customWidth="1"/>
    <col min="282" max="282" width="8" bestFit="1" customWidth="1"/>
    <col min="283" max="283" width="11.77734375" bestFit="1" customWidth="1"/>
    <col min="284" max="284" width="9.33203125" bestFit="1" customWidth="1"/>
    <col min="285" max="285" width="8" bestFit="1" customWidth="1"/>
    <col min="286" max="286" width="10" bestFit="1" customWidth="1"/>
    <col min="287" max="287" width="11.77734375" bestFit="1" customWidth="1"/>
    <col min="288" max="288" width="11" bestFit="1" customWidth="1"/>
    <col min="289" max="289" width="10" bestFit="1" customWidth="1"/>
    <col min="290" max="290" width="11.77734375" bestFit="1" customWidth="1"/>
    <col min="291" max="291" width="9.6640625" bestFit="1" customWidth="1"/>
    <col min="292" max="292" width="7" bestFit="1" customWidth="1"/>
    <col min="293" max="293" width="9" bestFit="1" customWidth="1"/>
    <col min="294" max="294" width="11.77734375" bestFit="1" customWidth="1"/>
    <col min="295" max="295" width="9.33203125" bestFit="1" customWidth="1"/>
    <col min="296" max="297" width="10" bestFit="1" customWidth="1"/>
    <col min="298" max="298" width="11.77734375" bestFit="1" customWidth="1"/>
    <col min="299" max="299" width="8" bestFit="1" customWidth="1"/>
    <col min="300" max="300" width="11.77734375" bestFit="1" customWidth="1"/>
    <col min="301" max="301" width="9" bestFit="1" customWidth="1"/>
    <col min="302" max="302" width="5.21875" bestFit="1" customWidth="1"/>
    <col min="303" max="303" width="11.77734375" bestFit="1" customWidth="1"/>
    <col min="304" max="304" width="9.33203125" bestFit="1" customWidth="1"/>
    <col min="305" max="305" width="10" bestFit="1" customWidth="1"/>
    <col min="306" max="306" width="8" bestFit="1" customWidth="1"/>
    <col min="307" max="307" width="11.77734375" bestFit="1" customWidth="1"/>
    <col min="308" max="308" width="9.33203125" bestFit="1" customWidth="1"/>
    <col min="309" max="309" width="9" bestFit="1" customWidth="1"/>
    <col min="310" max="310" width="8" bestFit="1" customWidth="1"/>
    <col min="311" max="311" width="10.77734375" bestFit="1" customWidth="1"/>
    <col min="312" max="312" width="10" bestFit="1" customWidth="1"/>
    <col min="313" max="314" width="9" bestFit="1" customWidth="1"/>
    <col min="315" max="315" width="10.77734375" bestFit="1" customWidth="1"/>
    <col min="316" max="316" width="9" bestFit="1" customWidth="1"/>
    <col min="317" max="317" width="11" bestFit="1" customWidth="1"/>
    <col min="318" max="318" width="10.77734375" bestFit="1" customWidth="1"/>
    <col min="319" max="319" width="9" bestFit="1" customWidth="1"/>
    <col min="320" max="320" width="10.77734375" bestFit="1" customWidth="1"/>
    <col min="321" max="321" width="9.33203125" bestFit="1" customWidth="1"/>
    <col min="322" max="322" width="9.6640625" bestFit="1" customWidth="1"/>
    <col min="323" max="323" width="9" bestFit="1" customWidth="1"/>
    <col min="324" max="324" width="10.77734375" bestFit="1" customWidth="1"/>
    <col min="325" max="325" width="8" bestFit="1" customWidth="1"/>
    <col min="326" max="326" width="10" bestFit="1" customWidth="1"/>
    <col min="327" max="327" width="10.77734375" bestFit="1" customWidth="1"/>
    <col min="328" max="328" width="7" bestFit="1" customWidth="1"/>
    <col min="329" max="329" width="10" bestFit="1" customWidth="1"/>
    <col min="330" max="330" width="10.77734375" bestFit="1" customWidth="1"/>
    <col min="331" max="332" width="9" bestFit="1" customWidth="1"/>
    <col min="333" max="333" width="10.77734375" bestFit="1" customWidth="1"/>
    <col min="334" max="334" width="7.6640625" bestFit="1" customWidth="1"/>
    <col min="335" max="335" width="8" bestFit="1" customWidth="1"/>
    <col min="336" max="336" width="10.77734375" bestFit="1" customWidth="1"/>
    <col min="337" max="337" width="8" bestFit="1" customWidth="1"/>
    <col min="338" max="338" width="9" bestFit="1" customWidth="1"/>
    <col min="339" max="339" width="11.77734375" bestFit="1" customWidth="1"/>
    <col min="340" max="340" width="9.33203125" bestFit="1" customWidth="1"/>
    <col min="341" max="341" width="8" bestFit="1" customWidth="1"/>
    <col min="342" max="342" width="10" bestFit="1" customWidth="1"/>
    <col min="343" max="343" width="11.77734375" bestFit="1" customWidth="1"/>
    <col min="344" max="344" width="9.33203125" bestFit="1" customWidth="1"/>
    <col min="345" max="345" width="9" bestFit="1" customWidth="1"/>
    <col min="346" max="346" width="10" bestFit="1" customWidth="1"/>
    <col min="347" max="347" width="11.77734375" bestFit="1" customWidth="1"/>
    <col min="348" max="348" width="10" bestFit="1" customWidth="1"/>
    <col min="349" max="349" width="9" bestFit="1" customWidth="1"/>
    <col min="350" max="350" width="11.77734375" bestFit="1" customWidth="1"/>
    <col min="351" max="352" width="9" bestFit="1" customWidth="1"/>
    <col min="353" max="353" width="11.77734375" bestFit="1" customWidth="1"/>
    <col min="354" max="354" width="10" bestFit="1" customWidth="1"/>
    <col min="355" max="355" width="8" bestFit="1" customWidth="1"/>
    <col min="356" max="356" width="9" bestFit="1" customWidth="1"/>
    <col min="357" max="357" width="11.77734375" bestFit="1" customWidth="1"/>
    <col min="358" max="359" width="9" bestFit="1" customWidth="1"/>
    <col min="360" max="360" width="11.77734375" bestFit="1" customWidth="1"/>
    <col min="361" max="361" width="10" bestFit="1" customWidth="1"/>
    <col min="362" max="362" width="11.77734375" bestFit="1" customWidth="1"/>
    <col min="363" max="363" width="9.33203125" bestFit="1" customWidth="1"/>
    <col min="364" max="364" width="9" bestFit="1" customWidth="1"/>
    <col min="365" max="365" width="11" bestFit="1" customWidth="1"/>
    <col min="366" max="366" width="11.77734375" bestFit="1" customWidth="1"/>
    <col min="367" max="368" width="9" bestFit="1" customWidth="1"/>
    <col min="369" max="369" width="11.77734375" bestFit="1" customWidth="1"/>
    <col min="370" max="370" width="10" bestFit="1" customWidth="1"/>
    <col min="371" max="371" width="11.77734375" bestFit="1" customWidth="1"/>
    <col min="372" max="372" width="8" bestFit="1" customWidth="1"/>
    <col min="373" max="373" width="5.21875" bestFit="1" customWidth="1"/>
    <col min="374" max="374" width="11.77734375" bestFit="1" customWidth="1"/>
    <col min="375" max="375" width="8" bestFit="1" customWidth="1"/>
    <col min="376" max="376" width="10" bestFit="1" customWidth="1"/>
    <col min="377" max="377" width="11.77734375" bestFit="1" customWidth="1"/>
    <col min="378" max="378" width="9.33203125" bestFit="1" customWidth="1"/>
    <col min="379" max="379" width="9" bestFit="1" customWidth="1"/>
    <col min="380" max="380" width="10" bestFit="1" customWidth="1"/>
    <col min="381" max="381" width="11.77734375" bestFit="1" customWidth="1"/>
    <col min="382" max="382" width="9.33203125" bestFit="1" customWidth="1"/>
    <col min="383" max="383" width="11" bestFit="1" customWidth="1"/>
    <col min="384" max="384" width="7" bestFit="1" customWidth="1"/>
    <col min="385" max="385" width="11.77734375" bestFit="1" customWidth="1"/>
    <col min="386" max="386" width="9.33203125" bestFit="1" customWidth="1"/>
    <col min="387" max="387" width="9" bestFit="1" customWidth="1"/>
    <col min="388" max="388" width="11.77734375" bestFit="1" customWidth="1"/>
    <col min="389" max="389" width="10" bestFit="1" customWidth="1"/>
    <col min="390" max="390" width="9" bestFit="1" customWidth="1"/>
    <col min="391" max="391" width="11.77734375" bestFit="1" customWidth="1"/>
    <col min="392" max="392" width="11" bestFit="1" customWidth="1"/>
    <col min="393" max="393" width="7.6640625" bestFit="1" customWidth="1"/>
    <col min="394" max="394" width="11.77734375" bestFit="1" customWidth="1"/>
    <col min="395" max="395" width="11" bestFit="1" customWidth="1"/>
    <col min="396" max="396" width="11.77734375" bestFit="1" customWidth="1"/>
    <col min="397" max="398" width="10" bestFit="1" customWidth="1"/>
    <col min="399" max="399" width="11.77734375" bestFit="1" customWidth="1"/>
    <col min="400" max="400" width="9.33203125" bestFit="1" customWidth="1"/>
    <col min="401" max="402" width="9" bestFit="1" customWidth="1"/>
    <col min="403" max="403" width="11.77734375" bestFit="1" customWidth="1"/>
    <col min="404" max="404" width="9.33203125" bestFit="1" customWidth="1"/>
    <col min="405" max="406" width="9" bestFit="1" customWidth="1"/>
    <col min="407" max="407" width="11.77734375" bestFit="1" customWidth="1"/>
    <col min="408" max="409" width="9" bestFit="1" customWidth="1"/>
    <col min="410" max="410" width="11.77734375" bestFit="1" customWidth="1"/>
    <col min="411" max="411" width="9" bestFit="1" customWidth="1"/>
    <col min="412" max="412" width="11" bestFit="1" customWidth="1"/>
    <col min="413" max="413" width="11.77734375" bestFit="1" customWidth="1"/>
    <col min="414" max="415" width="9" bestFit="1" customWidth="1"/>
    <col min="416" max="416" width="11.77734375" bestFit="1" customWidth="1"/>
    <col min="417" max="418" width="9" bestFit="1" customWidth="1"/>
    <col min="419" max="419" width="11.77734375" bestFit="1" customWidth="1"/>
    <col min="420" max="421" width="9" bestFit="1" customWidth="1"/>
    <col min="422" max="422" width="11.77734375" bestFit="1" customWidth="1"/>
    <col min="423" max="423" width="9.33203125" bestFit="1" customWidth="1"/>
    <col min="424" max="425" width="9" bestFit="1" customWidth="1"/>
    <col min="426" max="426" width="11.77734375" bestFit="1" customWidth="1"/>
    <col min="427" max="427" width="9.33203125" bestFit="1" customWidth="1"/>
    <col min="428" max="429" width="9" bestFit="1" customWidth="1"/>
    <col min="430" max="430" width="11.77734375" bestFit="1" customWidth="1"/>
    <col min="431" max="431" width="9" bestFit="1" customWidth="1"/>
    <col min="432" max="432" width="7" bestFit="1" customWidth="1"/>
    <col min="433" max="433" width="11.77734375" bestFit="1" customWidth="1"/>
    <col min="434" max="434" width="9.33203125" bestFit="1" customWidth="1"/>
    <col min="435" max="435" width="8" bestFit="1" customWidth="1"/>
    <col min="436" max="436" width="10" bestFit="1" customWidth="1"/>
    <col min="437" max="437" width="12.77734375" bestFit="1" customWidth="1"/>
    <col min="438" max="438" width="10" bestFit="1" customWidth="1"/>
    <col min="439" max="439" width="9" bestFit="1" customWidth="1"/>
    <col min="440" max="440" width="12.77734375" bestFit="1" customWidth="1"/>
    <col min="441" max="442" width="10" bestFit="1" customWidth="1"/>
    <col min="443" max="443" width="12.77734375" bestFit="1" customWidth="1"/>
    <col min="444" max="445" width="10" bestFit="1" customWidth="1"/>
    <col min="446" max="446" width="12.77734375" bestFit="1" customWidth="1"/>
    <col min="447" max="447" width="10" bestFit="1" customWidth="1"/>
    <col min="448" max="448" width="12.77734375" bestFit="1" customWidth="1"/>
    <col min="449" max="449" width="9" bestFit="1" customWidth="1"/>
    <col min="450" max="450" width="11" bestFit="1" customWidth="1"/>
    <col min="451" max="451" width="12.77734375" bestFit="1" customWidth="1"/>
    <col min="452" max="452" width="9.33203125" bestFit="1" customWidth="1"/>
    <col min="453" max="453" width="9" bestFit="1" customWidth="1"/>
    <col min="454" max="454" width="10" bestFit="1" customWidth="1"/>
    <col min="455" max="455" width="12.77734375" bestFit="1" customWidth="1"/>
    <col min="456" max="457" width="9" bestFit="1" customWidth="1"/>
    <col min="458" max="458" width="12.77734375" bestFit="1" customWidth="1"/>
    <col min="459" max="459" width="9.33203125" bestFit="1" customWidth="1"/>
    <col min="460" max="460" width="9" bestFit="1" customWidth="1"/>
    <col min="461" max="461" width="12.77734375" bestFit="1" customWidth="1"/>
    <col min="462" max="462" width="9.33203125" bestFit="1" customWidth="1"/>
    <col min="463" max="463" width="9" bestFit="1" customWidth="1"/>
    <col min="464" max="464" width="10" bestFit="1" customWidth="1"/>
    <col min="465" max="465" width="12.77734375" bestFit="1" customWidth="1"/>
    <col min="466" max="467" width="9" bestFit="1" customWidth="1"/>
    <col min="468" max="468" width="12.77734375" bestFit="1" customWidth="1"/>
    <col min="469" max="469" width="9.33203125" bestFit="1" customWidth="1"/>
    <col min="470" max="470" width="9" bestFit="1" customWidth="1"/>
    <col min="471" max="471" width="10" bestFit="1" customWidth="1"/>
    <col min="472" max="472" width="12.77734375" bestFit="1" customWidth="1"/>
    <col min="473" max="473" width="10" bestFit="1" customWidth="1"/>
    <col min="474" max="474" width="7" bestFit="1" customWidth="1"/>
    <col min="475" max="475" width="12.77734375" bestFit="1" customWidth="1"/>
    <col min="476" max="476" width="7" bestFit="1" customWidth="1"/>
    <col min="477" max="477" width="10" bestFit="1" customWidth="1"/>
    <col min="478" max="478" width="12.77734375" bestFit="1" customWidth="1"/>
    <col min="479" max="479" width="10" bestFit="1" customWidth="1"/>
    <col min="480" max="480" width="8" bestFit="1" customWidth="1"/>
    <col min="481" max="481" width="12.77734375" bestFit="1" customWidth="1"/>
    <col min="482" max="483" width="9" bestFit="1" customWidth="1"/>
    <col min="484" max="484" width="12.77734375" bestFit="1" customWidth="1"/>
    <col min="485" max="485" width="9.33203125" bestFit="1" customWidth="1"/>
    <col min="486" max="486" width="10" bestFit="1" customWidth="1"/>
    <col min="487" max="487" width="9" bestFit="1" customWidth="1"/>
    <col min="488" max="488" width="12.77734375" bestFit="1" customWidth="1"/>
    <col min="489" max="489" width="8" bestFit="1" customWidth="1"/>
    <col min="490" max="490" width="7" bestFit="1" customWidth="1"/>
    <col min="491" max="491" width="12.77734375" bestFit="1" customWidth="1"/>
    <col min="492" max="492" width="9.33203125" bestFit="1" customWidth="1"/>
    <col min="493" max="493" width="11" bestFit="1" customWidth="1"/>
    <col min="494" max="494" width="9" bestFit="1" customWidth="1"/>
    <col min="495" max="495" width="12.77734375" bestFit="1" customWidth="1"/>
    <col min="496" max="496" width="11" bestFit="1" customWidth="1"/>
    <col min="497" max="497" width="12.77734375" bestFit="1" customWidth="1"/>
    <col min="498" max="498" width="9.33203125" bestFit="1" customWidth="1"/>
    <col min="499" max="499" width="8" bestFit="1" customWidth="1"/>
    <col min="500" max="500" width="11" bestFit="1" customWidth="1"/>
    <col min="501" max="501" width="12.77734375" bestFit="1" customWidth="1"/>
    <col min="502" max="502" width="9.33203125" bestFit="1" customWidth="1"/>
    <col min="503" max="503" width="8" bestFit="1" customWidth="1"/>
    <col min="504" max="504" width="8.6640625" bestFit="1" customWidth="1"/>
    <col min="505" max="505" width="12.77734375" bestFit="1" customWidth="1"/>
    <col min="506" max="506" width="11" bestFit="1" customWidth="1"/>
    <col min="507" max="507" width="10" bestFit="1" customWidth="1"/>
    <col min="508" max="508" width="11.77734375" bestFit="1" customWidth="1"/>
    <col min="509" max="510" width="10" bestFit="1" customWidth="1"/>
    <col min="511" max="511" width="11.77734375" bestFit="1" customWidth="1"/>
    <col min="512" max="512" width="9.33203125" bestFit="1" customWidth="1"/>
    <col min="513" max="514" width="8" bestFit="1" customWidth="1"/>
    <col min="515" max="515" width="11.77734375" bestFit="1" customWidth="1"/>
    <col min="516" max="517" width="10" bestFit="1" customWidth="1"/>
    <col min="518" max="518" width="11.77734375" bestFit="1" customWidth="1"/>
    <col min="519" max="520" width="9" bestFit="1" customWidth="1"/>
    <col min="521" max="521" width="11.77734375" bestFit="1" customWidth="1"/>
    <col min="522" max="522" width="10" bestFit="1" customWidth="1"/>
    <col min="523" max="523" width="11.77734375" bestFit="1" customWidth="1"/>
    <col min="524" max="524" width="9" bestFit="1" customWidth="1"/>
    <col min="525" max="525" width="11.77734375" bestFit="1" customWidth="1"/>
    <col min="526" max="526" width="11" bestFit="1" customWidth="1"/>
    <col min="527" max="527" width="10" bestFit="1" customWidth="1"/>
    <col min="528" max="528" width="11.77734375" bestFit="1" customWidth="1"/>
    <col min="529" max="529" width="9" bestFit="1" customWidth="1"/>
    <col min="530" max="530" width="10" bestFit="1" customWidth="1"/>
    <col min="531" max="531" width="11.77734375" bestFit="1" customWidth="1"/>
    <col min="532" max="532" width="9.33203125" bestFit="1" customWidth="1"/>
    <col min="533" max="533" width="10" bestFit="1" customWidth="1"/>
    <col min="534" max="534" width="9" bestFit="1" customWidth="1"/>
    <col min="535" max="535" width="12.77734375" bestFit="1" customWidth="1"/>
    <col min="536" max="537" width="10" bestFit="1" customWidth="1"/>
    <col min="538" max="538" width="11" bestFit="1" customWidth="1"/>
    <col min="539" max="539" width="12.77734375" bestFit="1" customWidth="1"/>
    <col min="540" max="540" width="8.6640625" bestFit="1" customWidth="1"/>
    <col min="541" max="541" width="10" bestFit="1" customWidth="1"/>
    <col min="542" max="542" width="12.77734375" bestFit="1" customWidth="1"/>
    <col min="543" max="543" width="9.33203125" bestFit="1" customWidth="1"/>
    <col min="544" max="544" width="9" bestFit="1" customWidth="1"/>
    <col min="545" max="545" width="10" bestFit="1" customWidth="1"/>
    <col min="546" max="546" width="12.77734375" bestFit="1" customWidth="1"/>
    <col min="547" max="547" width="9" bestFit="1" customWidth="1"/>
    <col min="548" max="548" width="8" bestFit="1" customWidth="1"/>
    <col min="549" max="549" width="12.77734375" bestFit="1" customWidth="1"/>
    <col min="550" max="550" width="9.33203125" bestFit="1" customWidth="1"/>
    <col min="551" max="551" width="9" bestFit="1" customWidth="1"/>
    <col min="552" max="552" width="10" bestFit="1" customWidth="1"/>
    <col min="553" max="553" width="12.77734375" bestFit="1" customWidth="1"/>
    <col min="554" max="555" width="9" bestFit="1" customWidth="1"/>
    <col min="556" max="556" width="12.77734375" bestFit="1" customWidth="1"/>
    <col min="557" max="557" width="9.33203125" bestFit="1" customWidth="1"/>
    <col min="558" max="558" width="9" bestFit="1" customWidth="1"/>
    <col min="559" max="559" width="8" bestFit="1" customWidth="1"/>
    <col min="560" max="560" width="12.77734375" bestFit="1" customWidth="1"/>
    <col min="561" max="561" width="9.33203125" bestFit="1" customWidth="1"/>
    <col min="562" max="562" width="10" bestFit="1" customWidth="1"/>
    <col min="563" max="563" width="12.77734375" bestFit="1" customWidth="1"/>
    <col min="564" max="564" width="9" bestFit="1" customWidth="1"/>
    <col min="565" max="565" width="11" bestFit="1" customWidth="1"/>
    <col min="566" max="566" width="12.77734375" bestFit="1" customWidth="1"/>
    <col min="567" max="567" width="10" bestFit="1" customWidth="1"/>
    <col min="568" max="568" width="12.77734375" bestFit="1" customWidth="1"/>
    <col min="569" max="569" width="9.33203125" bestFit="1" customWidth="1"/>
    <col min="570" max="570" width="10" bestFit="1" customWidth="1"/>
    <col min="571" max="571" width="8" bestFit="1" customWidth="1"/>
    <col min="572" max="572" width="12.77734375" bestFit="1" customWidth="1"/>
    <col min="573" max="573" width="9.33203125" bestFit="1" customWidth="1"/>
    <col min="574" max="574" width="7" bestFit="1" customWidth="1"/>
    <col min="575" max="575" width="9" bestFit="1" customWidth="1"/>
    <col min="576" max="576" width="12.77734375" bestFit="1" customWidth="1"/>
    <col min="577" max="577" width="9.33203125" bestFit="1" customWidth="1"/>
    <col min="578" max="578" width="9" bestFit="1" customWidth="1"/>
    <col min="579" max="579" width="11" bestFit="1" customWidth="1"/>
    <col min="580" max="580" width="12.77734375" bestFit="1" customWidth="1"/>
    <col min="581" max="581" width="9.33203125" bestFit="1" customWidth="1"/>
    <col min="582" max="583" width="9" bestFit="1" customWidth="1"/>
    <col min="584" max="584" width="12.77734375" bestFit="1" customWidth="1"/>
    <col min="585" max="585" width="9" bestFit="1" customWidth="1"/>
    <col min="586" max="586" width="12.77734375" bestFit="1" customWidth="1"/>
    <col min="587" max="587" width="9.33203125" bestFit="1" customWidth="1"/>
    <col min="588" max="588" width="7" bestFit="1" customWidth="1"/>
    <col min="589" max="589" width="11" bestFit="1" customWidth="1"/>
    <col min="590" max="590" width="12.77734375" bestFit="1" customWidth="1"/>
    <col min="591" max="591" width="10" bestFit="1" customWidth="1"/>
    <col min="592" max="592" width="9" bestFit="1" customWidth="1"/>
    <col min="593" max="593" width="12.77734375" bestFit="1" customWidth="1"/>
    <col min="594" max="594" width="9.33203125" bestFit="1" customWidth="1"/>
    <col min="595" max="595" width="7" bestFit="1" customWidth="1"/>
    <col min="596" max="596" width="9" bestFit="1" customWidth="1"/>
    <col min="597" max="597" width="12.77734375" bestFit="1" customWidth="1"/>
    <col min="598" max="598" width="9.33203125" bestFit="1" customWidth="1"/>
    <col min="599" max="599" width="8" bestFit="1" customWidth="1"/>
    <col min="600" max="600" width="10" bestFit="1" customWidth="1"/>
    <col min="601" max="601" width="12.77734375" bestFit="1" customWidth="1"/>
    <col min="602" max="602" width="9.33203125" bestFit="1" customWidth="1"/>
    <col min="603" max="603" width="9" bestFit="1" customWidth="1"/>
    <col min="604" max="604" width="10" bestFit="1" customWidth="1"/>
    <col min="605" max="605" width="12.77734375" bestFit="1" customWidth="1"/>
    <col min="606" max="606" width="9.33203125" bestFit="1" customWidth="1"/>
    <col min="607" max="608" width="8" bestFit="1" customWidth="1"/>
    <col min="609" max="609" width="11.77734375" bestFit="1" customWidth="1"/>
    <col min="610" max="610" width="9" bestFit="1" customWidth="1"/>
    <col min="611" max="611" width="7.6640625" bestFit="1" customWidth="1"/>
    <col min="612" max="612" width="11.77734375" bestFit="1" customWidth="1"/>
    <col min="613" max="613" width="9.33203125" bestFit="1" customWidth="1"/>
    <col min="614" max="614" width="8" bestFit="1" customWidth="1"/>
    <col min="615" max="615" width="9" bestFit="1" customWidth="1"/>
    <col min="616" max="616" width="11.77734375" bestFit="1" customWidth="1"/>
    <col min="617" max="618" width="10" bestFit="1" customWidth="1"/>
    <col min="619" max="619" width="11.77734375" bestFit="1" customWidth="1"/>
    <col min="620" max="620" width="9.33203125" bestFit="1" customWidth="1"/>
    <col min="621" max="621" width="11" bestFit="1" customWidth="1"/>
    <col min="622" max="622" width="9" bestFit="1" customWidth="1"/>
    <col min="623" max="623" width="11.77734375" bestFit="1" customWidth="1"/>
    <col min="624" max="624" width="9.33203125" bestFit="1" customWidth="1"/>
    <col min="625" max="626" width="9" bestFit="1" customWidth="1"/>
    <col min="627" max="627" width="11.77734375" bestFit="1" customWidth="1"/>
    <col min="628" max="628" width="9.33203125" bestFit="1" customWidth="1"/>
    <col min="629" max="630" width="9" bestFit="1" customWidth="1"/>
    <col min="631" max="631" width="11.77734375" bestFit="1" customWidth="1"/>
    <col min="632" max="632" width="10" bestFit="1" customWidth="1"/>
    <col min="633" max="633" width="7" bestFit="1" customWidth="1"/>
    <col min="634" max="634" width="11.77734375" bestFit="1" customWidth="1"/>
    <col min="635" max="635" width="9.33203125" bestFit="1" customWidth="1"/>
    <col min="636" max="636" width="8" bestFit="1" customWidth="1"/>
    <col min="637" max="637" width="10" bestFit="1" customWidth="1"/>
    <col min="638" max="638" width="11.77734375" bestFit="1" customWidth="1"/>
    <col min="639" max="639" width="10" bestFit="1" customWidth="1"/>
    <col min="640" max="640" width="12.77734375" bestFit="1" customWidth="1"/>
    <col min="641" max="641" width="9" bestFit="1" customWidth="1"/>
    <col min="642" max="642" width="12.77734375" bestFit="1" customWidth="1"/>
    <col min="643" max="643" width="9.33203125" bestFit="1" customWidth="1"/>
    <col min="644" max="645" width="10" bestFit="1" customWidth="1"/>
    <col min="646" max="646" width="12.77734375" bestFit="1" customWidth="1"/>
    <col min="647" max="647" width="9.33203125" bestFit="1" customWidth="1"/>
    <col min="648" max="648" width="10" bestFit="1" customWidth="1"/>
    <col min="649" max="649" width="9" bestFit="1" customWidth="1"/>
    <col min="650" max="650" width="12.77734375" bestFit="1" customWidth="1"/>
    <col min="651" max="651" width="8" bestFit="1" customWidth="1"/>
    <col min="652" max="652" width="9" bestFit="1" customWidth="1"/>
    <col min="653" max="653" width="12.77734375" bestFit="1" customWidth="1"/>
    <col min="654" max="654" width="10" bestFit="1" customWidth="1"/>
    <col min="655" max="655" width="9" bestFit="1" customWidth="1"/>
    <col min="656" max="656" width="12.77734375" bestFit="1" customWidth="1"/>
    <col min="657" max="657" width="9.33203125" bestFit="1" customWidth="1"/>
    <col min="658" max="658" width="9" bestFit="1" customWidth="1"/>
    <col min="659" max="659" width="10" bestFit="1" customWidth="1"/>
    <col min="660" max="660" width="12.77734375" bestFit="1" customWidth="1"/>
    <col min="661" max="662" width="9" bestFit="1" customWidth="1"/>
    <col min="663" max="663" width="12.77734375" bestFit="1" customWidth="1"/>
    <col min="664" max="664" width="9.33203125" bestFit="1" customWidth="1"/>
    <col min="665" max="665" width="9" bestFit="1" customWidth="1"/>
    <col min="666" max="666" width="12.77734375" bestFit="1" customWidth="1"/>
    <col min="667" max="667" width="9" bestFit="1" customWidth="1"/>
    <col min="668" max="668" width="10" bestFit="1" customWidth="1"/>
    <col min="669" max="669" width="12.77734375" bestFit="1" customWidth="1"/>
    <col min="670" max="670" width="9.33203125" bestFit="1" customWidth="1"/>
    <col min="671" max="671" width="9" bestFit="1" customWidth="1"/>
    <col min="672" max="672" width="7" bestFit="1" customWidth="1"/>
    <col min="673" max="673" width="12.77734375" bestFit="1" customWidth="1"/>
    <col min="674" max="674" width="9.33203125" bestFit="1" customWidth="1"/>
    <col min="675" max="675" width="11" bestFit="1" customWidth="1"/>
    <col min="676" max="676" width="7" bestFit="1" customWidth="1"/>
    <col min="677" max="677" width="12.77734375" bestFit="1" customWidth="1"/>
    <col min="678" max="678" width="9.33203125" bestFit="1" customWidth="1"/>
    <col min="679" max="679" width="10" bestFit="1" customWidth="1"/>
    <col min="680" max="680" width="9" bestFit="1" customWidth="1"/>
    <col min="681" max="681" width="12.77734375" bestFit="1" customWidth="1"/>
    <col min="682" max="683" width="10" bestFit="1" customWidth="1"/>
    <col min="684" max="684" width="12.77734375" bestFit="1" customWidth="1"/>
    <col min="685" max="685" width="9.33203125" bestFit="1" customWidth="1"/>
    <col min="686" max="686" width="8" bestFit="1" customWidth="1"/>
    <col min="687" max="687" width="10" bestFit="1" customWidth="1"/>
    <col min="688" max="688" width="12.77734375" bestFit="1" customWidth="1"/>
    <col min="689" max="690" width="10" bestFit="1" customWidth="1"/>
    <col min="691" max="691" width="12.77734375" bestFit="1" customWidth="1"/>
    <col min="692" max="692" width="9.33203125" bestFit="1" customWidth="1"/>
    <col min="693" max="694" width="9" bestFit="1" customWidth="1"/>
    <col min="695" max="695" width="12.77734375" bestFit="1" customWidth="1"/>
    <col min="696" max="696" width="9.33203125" bestFit="1" customWidth="1"/>
    <col min="697" max="698" width="9" bestFit="1" customWidth="1"/>
    <col min="699" max="699" width="12.77734375" bestFit="1" customWidth="1"/>
    <col min="700" max="701" width="9" bestFit="1" customWidth="1"/>
    <col min="702" max="702" width="12.77734375" bestFit="1" customWidth="1"/>
    <col min="703" max="703" width="9.33203125" bestFit="1" customWidth="1"/>
    <col min="704" max="704" width="10" bestFit="1" customWidth="1"/>
    <col min="705" max="705" width="12.77734375" bestFit="1" customWidth="1"/>
    <col min="706" max="706" width="9.33203125" bestFit="1" customWidth="1"/>
    <col min="707" max="707" width="9" bestFit="1" customWidth="1"/>
    <col min="708" max="708" width="10" bestFit="1" customWidth="1"/>
    <col min="709" max="709" width="12.77734375" bestFit="1" customWidth="1"/>
    <col min="710" max="710" width="9.33203125" bestFit="1" customWidth="1"/>
    <col min="711" max="712" width="10" bestFit="1" customWidth="1"/>
    <col min="713" max="713" width="12.77734375" bestFit="1" customWidth="1"/>
    <col min="714" max="714" width="9.33203125" bestFit="1" customWidth="1"/>
    <col min="715" max="715" width="9" bestFit="1" customWidth="1"/>
    <col min="716" max="716" width="10" bestFit="1" customWidth="1"/>
    <col min="717" max="717" width="11" bestFit="1" customWidth="1"/>
    <col min="718" max="718" width="9.33203125" bestFit="1" customWidth="1"/>
    <col min="719" max="719" width="9" bestFit="1" customWidth="1"/>
    <col min="720" max="720" width="10" bestFit="1" customWidth="1"/>
    <col min="721" max="721" width="10.77734375" bestFit="1" customWidth="1"/>
    <col min="722" max="722" width="11" bestFit="1" customWidth="1"/>
    <col min="723" max="723" width="9" bestFit="1" customWidth="1"/>
    <col min="724" max="724" width="10.77734375" bestFit="1" customWidth="1"/>
    <col min="725" max="725" width="9.33203125" bestFit="1" customWidth="1"/>
    <col min="726" max="727" width="10" bestFit="1" customWidth="1"/>
    <col min="728" max="728" width="10.77734375" bestFit="1" customWidth="1"/>
    <col min="729" max="729" width="9.33203125" bestFit="1" customWidth="1"/>
    <col min="730" max="731" width="9" bestFit="1" customWidth="1"/>
    <col min="732" max="732" width="10.77734375" bestFit="1" customWidth="1"/>
    <col min="733" max="733" width="11" bestFit="1" customWidth="1"/>
    <col min="734" max="734" width="10" bestFit="1" customWidth="1"/>
    <col min="735" max="735" width="10.77734375" bestFit="1" customWidth="1"/>
    <col min="736" max="736" width="9" bestFit="1" customWidth="1"/>
    <col min="737" max="737" width="7" bestFit="1" customWidth="1"/>
    <col min="738" max="738" width="10.77734375" bestFit="1" customWidth="1"/>
    <col min="739" max="739" width="9.33203125" bestFit="1" customWidth="1"/>
    <col min="740" max="740" width="10" bestFit="1" customWidth="1"/>
    <col min="741" max="741" width="9" bestFit="1" customWidth="1"/>
    <col min="742" max="742" width="10.77734375" bestFit="1" customWidth="1"/>
    <col min="743" max="743" width="9.33203125" bestFit="1" customWidth="1"/>
    <col min="744" max="744" width="9" bestFit="1" customWidth="1"/>
    <col min="745" max="745" width="10" bestFit="1" customWidth="1"/>
    <col min="746" max="746" width="10.77734375" bestFit="1" customWidth="1"/>
    <col min="747" max="747" width="11" bestFit="1" customWidth="1"/>
    <col min="748" max="748" width="9" bestFit="1" customWidth="1"/>
    <col min="749" max="749" width="11.77734375" bestFit="1" customWidth="1"/>
    <col min="750" max="750" width="11" bestFit="1" customWidth="1"/>
    <col min="751" max="751" width="9" bestFit="1" customWidth="1"/>
    <col min="752" max="752" width="11.77734375" bestFit="1" customWidth="1"/>
    <col min="753" max="753" width="9" bestFit="1" customWidth="1"/>
    <col min="754" max="754" width="10" bestFit="1" customWidth="1"/>
    <col min="755" max="755" width="11.77734375" bestFit="1" customWidth="1"/>
    <col min="756" max="756" width="8" bestFit="1" customWidth="1"/>
    <col min="757" max="757" width="9" bestFit="1" customWidth="1"/>
    <col min="758" max="758" width="11.77734375" bestFit="1" customWidth="1"/>
    <col min="759" max="759" width="8" bestFit="1" customWidth="1"/>
    <col min="760" max="760" width="9" bestFit="1" customWidth="1"/>
    <col min="761" max="761" width="11.77734375" bestFit="1" customWidth="1"/>
    <col min="762" max="763" width="8.6640625" bestFit="1" customWidth="1"/>
    <col min="764" max="764" width="11.77734375" bestFit="1" customWidth="1"/>
    <col min="765" max="765" width="10" bestFit="1" customWidth="1"/>
    <col min="766" max="766" width="9" bestFit="1" customWidth="1"/>
    <col min="767" max="767" width="11.77734375" bestFit="1" customWidth="1"/>
    <col min="768" max="768" width="6" bestFit="1" customWidth="1"/>
    <col min="769" max="769" width="9" bestFit="1" customWidth="1"/>
    <col min="770" max="770" width="11.77734375" bestFit="1" customWidth="1"/>
    <col min="771" max="773" width="10" bestFit="1" customWidth="1"/>
    <col min="774" max="774" width="11.77734375" bestFit="1" customWidth="1"/>
    <col min="775" max="775" width="11" bestFit="1" customWidth="1"/>
    <col min="776" max="776" width="10" bestFit="1" customWidth="1"/>
    <col min="777" max="777" width="11.77734375" bestFit="1" customWidth="1"/>
    <col min="778" max="779" width="9" bestFit="1" customWidth="1"/>
    <col min="780" max="780" width="11.77734375" bestFit="1" customWidth="1"/>
    <col min="781" max="781" width="9.33203125" bestFit="1" customWidth="1"/>
    <col min="782" max="782" width="10" bestFit="1" customWidth="1"/>
    <col min="783" max="783" width="11" bestFit="1" customWidth="1"/>
    <col min="784" max="784" width="11.77734375" bestFit="1" customWidth="1"/>
    <col min="785" max="785" width="9" bestFit="1" customWidth="1"/>
    <col min="786" max="786" width="11.77734375" bestFit="1" customWidth="1"/>
    <col min="787" max="788" width="9" bestFit="1" customWidth="1"/>
    <col min="789" max="789" width="11.77734375" bestFit="1" customWidth="1"/>
    <col min="790" max="790" width="6" bestFit="1" customWidth="1"/>
    <col min="791" max="791" width="10" bestFit="1" customWidth="1"/>
    <col min="792" max="792" width="11.77734375" bestFit="1" customWidth="1"/>
    <col min="793" max="793" width="9" bestFit="1" customWidth="1"/>
    <col min="794" max="794" width="11.77734375" bestFit="1" customWidth="1"/>
    <col min="795" max="795" width="9.33203125" bestFit="1" customWidth="1"/>
    <col min="796" max="796" width="10" bestFit="1" customWidth="1"/>
    <col min="797" max="797" width="11.77734375" bestFit="1" customWidth="1"/>
    <col min="798" max="798" width="8" bestFit="1" customWidth="1"/>
    <col min="799" max="799" width="9" bestFit="1" customWidth="1"/>
    <col min="800" max="800" width="11.77734375" bestFit="1" customWidth="1"/>
    <col min="801" max="802" width="10" bestFit="1" customWidth="1"/>
    <col min="803" max="803" width="9" bestFit="1" customWidth="1"/>
    <col min="804" max="804" width="11.77734375" bestFit="1" customWidth="1"/>
    <col min="805" max="805" width="9.33203125" bestFit="1" customWidth="1"/>
    <col min="806" max="806" width="10" bestFit="1" customWidth="1"/>
    <col min="807" max="807" width="11" bestFit="1" customWidth="1"/>
    <col min="808" max="808" width="11.77734375" bestFit="1" customWidth="1"/>
    <col min="809" max="809" width="9.33203125" bestFit="1" customWidth="1"/>
    <col min="810" max="811" width="10" bestFit="1" customWidth="1"/>
    <col min="812" max="812" width="11.77734375" bestFit="1" customWidth="1"/>
    <col min="813" max="813" width="8" bestFit="1" customWidth="1"/>
    <col min="814" max="814" width="9" bestFit="1" customWidth="1"/>
    <col min="815" max="815" width="11.77734375" bestFit="1" customWidth="1"/>
    <col min="816" max="816" width="8" bestFit="1" customWidth="1"/>
    <col min="817" max="817" width="10.77734375" bestFit="1" customWidth="1"/>
    <col min="818" max="818" width="9" bestFit="1" customWidth="1"/>
    <col min="819" max="819" width="8" bestFit="1" customWidth="1"/>
    <col min="820" max="820" width="10.77734375" bestFit="1" customWidth="1"/>
    <col min="821" max="821" width="9.33203125" bestFit="1" customWidth="1"/>
    <col min="822" max="823" width="9" bestFit="1" customWidth="1"/>
    <col min="824" max="824" width="10.77734375" bestFit="1" customWidth="1"/>
    <col min="825" max="825" width="9.33203125" bestFit="1" customWidth="1"/>
    <col min="826" max="826" width="9" bestFit="1" customWidth="1"/>
    <col min="827" max="827" width="8" bestFit="1" customWidth="1"/>
    <col min="828" max="828" width="10.77734375" bestFit="1" customWidth="1"/>
    <col min="829" max="830" width="9" bestFit="1" customWidth="1"/>
    <col min="831" max="831" width="10.77734375" bestFit="1" customWidth="1"/>
    <col min="832" max="832" width="10" bestFit="1" customWidth="1"/>
    <col min="833" max="833" width="9" bestFit="1" customWidth="1"/>
    <col min="834" max="834" width="10.77734375" bestFit="1" customWidth="1"/>
    <col min="835" max="835" width="9.33203125" bestFit="1" customWidth="1"/>
    <col min="836" max="837" width="9" bestFit="1" customWidth="1"/>
    <col min="838" max="838" width="10.77734375" bestFit="1" customWidth="1"/>
    <col min="839" max="840" width="10" bestFit="1" customWidth="1"/>
    <col min="841" max="841" width="10.77734375" bestFit="1" customWidth="1"/>
    <col min="842" max="842" width="9.33203125" bestFit="1" customWidth="1"/>
    <col min="843" max="843" width="7" bestFit="1" customWidth="1"/>
    <col min="844" max="844" width="10" bestFit="1" customWidth="1"/>
    <col min="845" max="845" width="10.77734375" bestFit="1" customWidth="1"/>
    <col min="846" max="846" width="9.33203125" bestFit="1" customWidth="1"/>
    <col min="847" max="847" width="10" bestFit="1" customWidth="1"/>
    <col min="848" max="848" width="11.77734375" bestFit="1" customWidth="1"/>
    <col min="849" max="849" width="10" bestFit="1" customWidth="1"/>
    <col min="850" max="850" width="8" bestFit="1" customWidth="1"/>
    <col min="851" max="851" width="10" bestFit="1" customWidth="1"/>
    <col min="852" max="852" width="11.77734375" bestFit="1" customWidth="1"/>
    <col min="853" max="853" width="9.33203125" bestFit="1" customWidth="1"/>
    <col min="854" max="855" width="9" bestFit="1" customWidth="1"/>
    <col min="856" max="856" width="11.77734375" bestFit="1" customWidth="1"/>
    <col min="857" max="857" width="9.33203125" bestFit="1" customWidth="1"/>
    <col min="858" max="859" width="10" bestFit="1" customWidth="1"/>
    <col min="860" max="860" width="11.77734375" bestFit="1" customWidth="1"/>
    <col min="861" max="861" width="10" bestFit="1" customWidth="1"/>
    <col min="862" max="862" width="11.77734375" bestFit="1" customWidth="1"/>
    <col min="863" max="863" width="10" bestFit="1" customWidth="1"/>
    <col min="864" max="864" width="8" bestFit="1" customWidth="1"/>
    <col min="865" max="865" width="9" bestFit="1" customWidth="1"/>
    <col min="866" max="866" width="11.77734375" bestFit="1" customWidth="1"/>
    <col min="867" max="867" width="9" bestFit="1" customWidth="1"/>
    <col min="868" max="868" width="11.77734375" bestFit="1" customWidth="1"/>
    <col min="869" max="869" width="9.33203125" bestFit="1" customWidth="1"/>
    <col min="870" max="870" width="9" bestFit="1" customWidth="1"/>
    <col min="871" max="871" width="11.77734375" bestFit="1" customWidth="1"/>
    <col min="872" max="872" width="10" bestFit="1" customWidth="1"/>
    <col min="873" max="874" width="9" bestFit="1" customWidth="1"/>
    <col min="875" max="875" width="11.77734375" bestFit="1" customWidth="1"/>
    <col min="876" max="877" width="10" bestFit="1" customWidth="1"/>
    <col min="878" max="878" width="11.77734375" bestFit="1" customWidth="1"/>
    <col min="879" max="879" width="9.33203125" bestFit="1" customWidth="1"/>
    <col min="880" max="880" width="8" bestFit="1" customWidth="1"/>
    <col min="881" max="881" width="9" bestFit="1" customWidth="1"/>
    <col min="882" max="882" width="11.77734375" bestFit="1" customWidth="1"/>
    <col min="883" max="883" width="9.33203125" bestFit="1" customWidth="1"/>
    <col min="884" max="884" width="9" bestFit="1" customWidth="1"/>
    <col min="885" max="885" width="10" bestFit="1" customWidth="1"/>
    <col min="886" max="886" width="11.77734375" bestFit="1" customWidth="1"/>
    <col min="887" max="887" width="9" bestFit="1" customWidth="1"/>
    <col min="888" max="888" width="7" bestFit="1" customWidth="1"/>
    <col min="889" max="889" width="11.77734375" bestFit="1" customWidth="1"/>
    <col min="890" max="890" width="9.33203125" bestFit="1" customWidth="1"/>
    <col min="891" max="891" width="9" bestFit="1" customWidth="1"/>
    <col min="892" max="892" width="10" bestFit="1" customWidth="1"/>
    <col min="893" max="893" width="11.77734375" bestFit="1" customWidth="1"/>
    <col min="894" max="894" width="10" bestFit="1" customWidth="1"/>
    <col min="895" max="895" width="9" bestFit="1" customWidth="1"/>
    <col min="896" max="896" width="11.77734375" bestFit="1" customWidth="1"/>
    <col min="897" max="897" width="8" bestFit="1" customWidth="1"/>
    <col min="898" max="898" width="7" bestFit="1" customWidth="1"/>
    <col min="899" max="899" width="11.77734375" bestFit="1" customWidth="1"/>
    <col min="900" max="901" width="9" bestFit="1" customWidth="1"/>
    <col min="902" max="902" width="11.77734375" bestFit="1" customWidth="1"/>
    <col min="903" max="903" width="9" bestFit="1" customWidth="1"/>
    <col min="904" max="904" width="11.77734375" bestFit="1" customWidth="1"/>
    <col min="905" max="905" width="9.33203125" bestFit="1" customWidth="1"/>
    <col min="906" max="907" width="10" bestFit="1" customWidth="1"/>
    <col min="908" max="908" width="11.77734375" bestFit="1" customWidth="1"/>
    <col min="909" max="909" width="9.6640625" bestFit="1" customWidth="1"/>
    <col min="910" max="910" width="8" bestFit="1" customWidth="1"/>
    <col min="911" max="911" width="10.77734375" bestFit="1" customWidth="1"/>
    <col min="912" max="913" width="10" bestFit="1" customWidth="1"/>
    <col min="914" max="915" width="10.77734375" bestFit="1" customWidth="1"/>
    <col min="916" max="916" width="9.33203125" bestFit="1" customWidth="1"/>
    <col min="917" max="917" width="9" bestFit="1" customWidth="1"/>
    <col min="918" max="918" width="10.77734375" bestFit="1" customWidth="1"/>
    <col min="919" max="919" width="6" bestFit="1" customWidth="1"/>
    <col min="920" max="920" width="10" bestFit="1" customWidth="1"/>
    <col min="921" max="921" width="10.77734375" bestFit="1" customWidth="1"/>
    <col min="922" max="922" width="10.6640625" bestFit="1" customWidth="1"/>
    <col min="923" max="924" width="10.77734375" bestFit="1" customWidth="1"/>
    <col min="925" max="926" width="8" bestFit="1" customWidth="1"/>
    <col min="927" max="927" width="10.77734375" bestFit="1" customWidth="1"/>
    <col min="928" max="930" width="10" bestFit="1" customWidth="1"/>
    <col min="931" max="931" width="10.77734375" bestFit="1" customWidth="1"/>
    <col min="932" max="932" width="9.33203125" bestFit="1" customWidth="1"/>
    <col min="933" max="933" width="10" bestFit="1" customWidth="1"/>
    <col min="934" max="934" width="9" bestFit="1" customWidth="1"/>
    <col min="935" max="935" width="11.77734375" bestFit="1" customWidth="1"/>
    <col min="936" max="936" width="8" bestFit="1" customWidth="1"/>
    <col min="937" max="937" width="10" bestFit="1" customWidth="1"/>
    <col min="938" max="938" width="11.77734375" bestFit="1" customWidth="1"/>
    <col min="939" max="939" width="9.33203125" bestFit="1" customWidth="1"/>
    <col min="940" max="940" width="9" bestFit="1" customWidth="1"/>
    <col min="941" max="941" width="11" bestFit="1" customWidth="1"/>
    <col min="942" max="942" width="11.77734375" bestFit="1" customWidth="1"/>
    <col min="943" max="943" width="10" bestFit="1" customWidth="1"/>
    <col min="944" max="944" width="11.77734375" bestFit="1" customWidth="1"/>
    <col min="945" max="945" width="9.33203125" bestFit="1" customWidth="1"/>
    <col min="946" max="946" width="11" bestFit="1" customWidth="1"/>
    <col min="947" max="947" width="11.77734375" bestFit="1" customWidth="1"/>
    <col min="948" max="948" width="9.33203125" bestFit="1" customWidth="1"/>
    <col min="949" max="949" width="9" bestFit="1" customWidth="1"/>
    <col min="950" max="950" width="10" bestFit="1" customWidth="1"/>
    <col min="951" max="951" width="11.77734375" bestFit="1" customWidth="1"/>
    <col min="952" max="952" width="9.33203125" bestFit="1" customWidth="1"/>
    <col min="953" max="954" width="10" bestFit="1" customWidth="1"/>
    <col min="955" max="955" width="11.77734375" bestFit="1" customWidth="1"/>
    <col min="956" max="956" width="10" bestFit="1" customWidth="1"/>
    <col min="957" max="957" width="9" bestFit="1" customWidth="1"/>
    <col min="958" max="958" width="11.77734375" bestFit="1" customWidth="1"/>
    <col min="959" max="959" width="9.33203125" bestFit="1" customWidth="1"/>
    <col min="960" max="960" width="8" bestFit="1" customWidth="1"/>
    <col min="961" max="961" width="9" bestFit="1" customWidth="1"/>
    <col min="962" max="962" width="11.77734375" bestFit="1" customWidth="1"/>
    <col min="963" max="963" width="10" bestFit="1" customWidth="1"/>
    <col min="964" max="964" width="9.6640625" bestFit="1" customWidth="1"/>
    <col min="965" max="965" width="11.77734375" bestFit="1" customWidth="1"/>
    <col min="966" max="966" width="9" bestFit="1" customWidth="1"/>
    <col min="967" max="967" width="10" bestFit="1" customWidth="1"/>
    <col min="968" max="968" width="11.77734375" bestFit="1" customWidth="1"/>
    <col min="969" max="969" width="8" bestFit="1" customWidth="1"/>
    <col min="970" max="970" width="11.77734375" bestFit="1" customWidth="1"/>
    <col min="971" max="971" width="9" bestFit="1" customWidth="1"/>
    <col min="972" max="972" width="10" bestFit="1" customWidth="1"/>
    <col min="973" max="973" width="11.77734375" bestFit="1" customWidth="1"/>
    <col min="974" max="974" width="9" bestFit="1" customWidth="1"/>
    <col min="975" max="975" width="8" bestFit="1" customWidth="1"/>
    <col min="976" max="976" width="11.77734375" bestFit="1" customWidth="1"/>
    <col min="977" max="977" width="9" bestFit="1" customWidth="1"/>
    <col min="978" max="978" width="10" bestFit="1" customWidth="1"/>
    <col min="979" max="979" width="11.77734375" bestFit="1" customWidth="1"/>
    <col min="980" max="980" width="9.33203125" bestFit="1" customWidth="1"/>
    <col min="981" max="981" width="9" bestFit="1" customWidth="1"/>
    <col min="982" max="982" width="7" bestFit="1" customWidth="1"/>
    <col min="983" max="983" width="11.77734375" bestFit="1" customWidth="1"/>
    <col min="984" max="984" width="8" bestFit="1" customWidth="1"/>
    <col min="985" max="985" width="9" bestFit="1" customWidth="1"/>
    <col min="986" max="986" width="11.77734375" bestFit="1" customWidth="1"/>
    <col min="987" max="987" width="10" bestFit="1" customWidth="1"/>
    <col min="988" max="988" width="9" bestFit="1" customWidth="1"/>
    <col min="989" max="989" width="11.77734375" bestFit="1" customWidth="1"/>
    <col min="990" max="990" width="9.33203125" bestFit="1" customWidth="1"/>
    <col min="991" max="992" width="9" bestFit="1" customWidth="1"/>
    <col min="993" max="994" width="11.77734375" bestFit="1" customWidth="1"/>
    <col min="995" max="995" width="10" bestFit="1" customWidth="1"/>
    <col min="996" max="996" width="9" bestFit="1" customWidth="1"/>
    <col min="997" max="997" width="11.77734375" bestFit="1" customWidth="1"/>
    <col min="998" max="998" width="9.33203125" bestFit="1" customWidth="1"/>
    <col min="999" max="999" width="10" bestFit="1" customWidth="1"/>
    <col min="1000" max="1000" width="8" bestFit="1" customWidth="1"/>
    <col min="1001" max="1001" width="11.77734375" bestFit="1" customWidth="1"/>
    <col min="1002" max="1003" width="9" bestFit="1" customWidth="1"/>
    <col min="1004" max="1004" width="10.77734375" bestFit="1" customWidth="1"/>
    <col min="1005" max="1005" width="9.33203125" bestFit="1" customWidth="1"/>
    <col min="1006" max="1006" width="11" bestFit="1" customWidth="1"/>
    <col min="1007" max="1007" width="9" bestFit="1" customWidth="1"/>
    <col min="1008" max="1008" width="10.77734375" bestFit="1" customWidth="1"/>
    <col min="1009" max="1009" width="9.33203125" bestFit="1" customWidth="1"/>
    <col min="1010" max="1010" width="8.6640625" bestFit="1" customWidth="1"/>
    <col min="1011" max="1011" width="9" bestFit="1" customWidth="1"/>
    <col min="1012" max="1012" width="10.77734375" bestFit="1" customWidth="1"/>
    <col min="1013" max="1013" width="8" bestFit="1" customWidth="1"/>
    <col min="1014" max="1014" width="10.77734375" bestFit="1" customWidth="1"/>
    <col min="1015" max="1015" width="9.33203125" bestFit="1" customWidth="1"/>
    <col min="1016" max="1017" width="10" bestFit="1" customWidth="1"/>
    <col min="1018" max="1018" width="10.77734375" bestFit="1" customWidth="1"/>
    <col min="1019" max="1019" width="9.33203125" bestFit="1" customWidth="1"/>
    <col min="1020" max="1021" width="9" bestFit="1" customWidth="1"/>
    <col min="1022" max="1022" width="10.77734375" bestFit="1" customWidth="1"/>
    <col min="1023" max="1023" width="9.33203125" bestFit="1" customWidth="1"/>
    <col min="1024" max="1024" width="10" bestFit="1" customWidth="1"/>
    <col min="1025" max="1025" width="7.6640625" bestFit="1" customWidth="1"/>
    <col min="1026" max="1026" width="10.77734375" bestFit="1" customWidth="1"/>
    <col min="1027" max="1027" width="11" bestFit="1" customWidth="1"/>
    <col min="1028" max="1028" width="9" bestFit="1" customWidth="1"/>
    <col min="1029" max="1029" width="10.77734375" bestFit="1" customWidth="1"/>
    <col min="1030" max="1031" width="10" bestFit="1" customWidth="1"/>
    <col min="1032" max="1032" width="9" bestFit="1" customWidth="1"/>
    <col min="1033" max="1033" width="10.77734375" bestFit="1" customWidth="1"/>
    <col min="1034" max="1034" width="9" bestFit="1" customWidth="1"/>
    <col min="1035" max="1035" width="11.77734375" bestFit="1" customWidth="1"/>
    <col min="1036" max="1036" width="11" bestFit="1" customWidth="1"/>
    <col min="1037" max="1037" width="8" bestFit="1" customWidth="1"/>
    <col min="1038" max="1038" width="11.77734375" bestFit="1" customWidth="1"/>
    <col min="1039" max="1039" width="9" bestFit="1" customWidth="1"/>
    <col min="1040" max="1040" width="8" bestFit="1" customWidth="1"/>
    <col min="1041" max="1041" width="11.77734375" bestFit="1" customWidth="1"/>
    <col min="1042" max="1043" width="9" bestFit="1" customWidth="1"/>
    <col min="1044" max="1044" width="11.77734375" bestFit="1" customWidth="1"/>
    <col min="1045" max="1045" width="9" bestFit="1" customWidth="1"/>
    <col min="1046" max="1046" width="11" bestFit="1" customWidth="1"/>
    <col min="1047" max="1047" width="11.77734375" bestFit="1" customWidth="1"/>
    <col min="1048" max="1048" width="9.33203125" bestFit="1" customWidth="1"/>
    <col min="1049" max="1049" width="9" bestFit="1" customWidth="1"/>
    <col min="1050" max="1050" width="10" bestFit="1" customWidth="1"/>
    <col min="1051" max="1051" width="11.77734375" bestFit="1" customWidth="1"/>
    <col min="1052" max="1052" width="9" bestFit="1" customWidth="1"/>
    <col min="1053" max="1053" width="10" bestFit="1" customWidth="1"/>
    <col min="1054" max="1054" width="11.77734375" bestFit="1" customWidth="1"/>
    <col min="1055" max="1055" width="9.33203125" bestFit="1" customWidth="1"/>
    <col min="1056" max="1056" width="11" bestFit="1" customWidth="1"/>
    <col min="1057" max="1057" width="9" bestFit="1" customWidth="1"/>
    <col min="1058" max="1058" width="11.77734375" bestFit="1" customWidth="1"/>
    <col min="1059" max="1059" width="9.33203125" bestFit="1" customWidth="1"/>
    <col min="1060" max="1061" width="10" bestFit="1" customWidth="1"/>
    <col min="1062" max="1062" width="11.77734375" bestFit="1" customWidth="1"/>
    <col min="1063" max="1063" width="9.33203125" bestFit="1" customWidth="1"/>
    <col min="1064" max="1064" width="9" bestFit="1" customWidth="1"/>
    <col min="1065" max="1065" width="10" bestFit="1" customWidth="1"/>
    <col min="1066" max="1066" width="11.77734375" bestFit="1" customWidth="1"/>
    <col min="1067" max="1067" width="9.33203125" bestFit="1" customWidth="1"/>
    <col min="1068" max="1069" width="9" bestFit="1" customWidth="1"/>
    <col min="1070" max="1070" width="11.77734375" bestFit="1" customWidth="1"/>
    <col min="1071" max="1072" width="10" bestFit="1" customWidth="1"/>
    <col min="1073" max="1073" width="11.77734375" bestFit="1" customWidth="1"/>
    <col min="1074" max="1075" width="9" bestFit="1" customWidth="1"/>
    <col min="1076" max="1076" width="11.77734375" bestFit="1" customWidth="1"/>
    <col min="1077" max="1077" width="9.33203125" bestFit="1" customWidth="1"/>
    <col min="1078" max="1079" width="9" bestFit="1" customWidth="1"/>
    <col min="1080" max="1080" width="11.77734375" bestFit="1" customWidth="1"/>
    <col min="1081" max="1082" width="9" bestFit="1" customWidth="1"/>
    <col min="1083" max="1083" width="11.77734375" bestFit="1" customWidth="1"/>
    <col min="1084" max="1084" width="9.33203125" bestFit="1" customWidth="1"/>
    <col min="1085" max="1085" width="9" bestFit="1" customWidth="1"/>
    <col min="1086" max="1086" width="11" bestFit="1" customWidth="1"/>
    <col min="1087" max="1087" width="11.77734375" bestFit="1" customWidth="1"/>
    <col min="1088" max="1088" width="10" bestFit="1" customWidth="1"/>
    <col min="1089" max="1089" width="9" bestFit="1" customWidth="1"/>
    <col min="1090" max="1090" width="8" bestFit="1" customWidth="1"/>
    <col min="1091" max="1091" width="11.77734375" bestFit="1" customWidth="1"/>
    <col min="1092" max="1092" width="9.33203125" bestFit="1" customWidth="1"/>
    <col min="1093" max="1093" width="9" bestFit="1" customWidth="1"/>
    <col min="1094" max="1094" width="11.77734375" bestFit="1" customWidth="1"/>
    <col min="1095" max="1095" width="9.33203125" bestFit="1" customWidth="1"/>
    <col min="1096" max="1096" width="11" bestFit="1" customWidth="1"/>
    <col min="1097" max="1097" width="9" bestFit="1" customWidth="1"/>
    <col min="1098" max="1098" width="11.77734375" bestFit="1" customWidth="1"/>
    <col min="1099" max="1099" width="9.33203125" bestFit="1" customWidth="1"/>
    <col min="1100" max="1101" width="9" bestFit="1" customWidth="1"/>
    <col min="1102" max="1102" width="11.77734375" bestFit="1" customWidth="1"/>
    <col min="1103" max="1103" width="9" bestFit="1" customWidth="1"/>
    <col min="1104" max="1104" width="10" bestFit="1" customWidth="1"/>
    <col min="1105" max="1105" width="11.77734375" bestFit="1" customWidth="1"/>
    <col min="1106" max="1106" width="9.33203125" bestFit="1" customWidth="1"/>
    <col min="1107" max="1108" width="9" bestFit="1" customWidth="1"/>
    <col min="1109" max="1109" width="10.77734375" bestFit="1" customWidth="1"/>
    <col min="1110" max="1110" width="10" bestFit="1" customWidth="1"/>
    <col min="1111" max="1111" width="9" bestFit="1" customWidth="1"/>
    <col min="1112" max="1112" width="10.77734375" bestFit="1" customWidth="1"/>
    <col min="1113" max="1113" width="9.33203125" bestFit="1" customWidth="1"/>
    <col min="1114" max="1114" width="9" bestFit="1" customWidth="1"/>
    <col min="1115" max="1115" width="11" bestFit="1" customWidth="1"/>
    <col min="1116" max="1116" width="10.77734375" bestFit="1" customWidth="1"/>
    <col min="1117" max="1117" width="8" bestFit="1" customWidth="1"/>
    <col min="1118" max="1118" width="10" bestFit="1" customWidth="1"/>
    <col min="1119" max="1119" width="10.77734375" bestFit="1" customWidth="1"/>
    <col min="1120" max="1120" width="10" bestFit="1" customWidth="1"/>
    <col min="1121" max="1121" width="11" bestFit="1" customWidth="1"/>
    <col min="1122" max="1122" width="10" bestFit="1" customWidth="1"/>
    <col min="1123" max="1123" width="10.77734375" bestFit="1" customWidth="1"/>
    <col min="1124" max="1124" width="9.6640625" bestFit="1" customWidth="1"/>
    <col min="1125" max="1126" width="9" bestFit="1" customWidth="1"/>
    <col min="1127" max="1127" width="10.77734375" bestFit="1" customWidth="1"/>
    <col min="1128" max="1128" width="9.33203125" bestFit="1" customWidth="1"/>
    <col min="1129" max="1129" width="8" bestFit="1" customWidth="1"/>
    <col min="1130" max="1130" width="10.77734375" bestFit="1" customWidth="1"/>
    <col min="1131" max="1131" width="9.33203125" bestFit="1" customWidth="1"/>
    <col min="1132" max="1132" width="9" bestFit="1" customWidth="1"/>
    <col min="1133" max="1133" width="10" bestFit="1" customWidth="1"/>
    <col min="1134" max="1134" width="10.77734375" bestFit="1" customWidth="1"/>
    <col min="1135" max="1135" width="9.33203125" bestFit="1" customWidth="1"/>
    <col min="1136" max="1137" width="9" bestFit="1" customWidth="1"/>
    <col min="1138" max="1138" width="10.77734375" bestFit="1" customWidth="1"/>
    <col min="1139" max="1139" width="9.33203125" bestFit="1" customWidth="1"/>
    <col min="1140" max="1141" width="9" bestFit="1" customWidth="1"/>
    <col min="1142" max="1142" width="11.77734375" bestFit="1" customWidth="1"/>
    <col min="1143" max="1144" width="8" bestFit="1" customWidth="1"/>
    <col min="1145" max="1145" width="11.77734375" bestFit="1" customWidth="1"/>
    <col min="1146" max="1146" width="10" bestFit="1" customWidth="1"/>
    <col min="1147" max="1147" width="11" bestFit="1" customWidth="1"/>
    <col min="1148" max="1148" width="8" bestFit="1" customWidth="1"/>
    <col min="1149" max="1149" width="11.77734375" bestFit="1" customWidth="1"/>
    <col min="1150" max="1150" width="9.33203125" bestFit="1" customWidth="1"/>
    <col min="1151" max="1152" width="10" bestFit="1" customWidth="1"/>
    <col min="1153" max="1153" width="11.77734375" bestFit="1" customWidth="1"/>
    <col min="1154" max="1155" width="9" bestFit="1" customWidth="1"/>
    <col min="1156" max="1156" width="11.77734375" bestFit="1" customWidth="1"/>
    <col min="1157" max="1158" width="9" bestFit="1" customWidth="1"/>
    <col min="1159" max="1159" width="11.77734375" bestFit="1" customWidth="1"/>
    <col min="1160" max="1160" width="9" bestFit="1" customWidth="1"/>
    <col min="1161" max="1161" width="11.77734375" bestFit="1" customWidth="1"/>
    <col min="1162" max="1162" width="9" bestFit="1" customWidth="1"/>
    <col min="1163" max="1163" width="11.77734375" bestFit="1" customWidth="1"/>
    <col min="1164" max="1165" width="9" bestFit="1" customWidth="1"/>
    <col min="1166" max="1166" width="11.77734375" bestFit="1" customWidth="1"/>
    <col min="1167" max="1167" width="6" bestFit="1" customWidth="1"/>
    <col min="1168" max="1168" width="11.77734375" bestFit="1" customWidth="1"/>
    <col min="1169" max="1169" width="9.33203125" bestFit="1" customWidth="1"/>
    <col min="1170" max="1171" width="9" bestFit="1" customWidth="1"/>
    <col min="1172" max="1172" width="11.77734375" bestFit="1" customWidth="1"/>
    <col min="1173" max="1173" width="10" bestFit="1" customWidth="1"/>
    <col min="1174" max="1174" width="9" bestFit="1" customWidth="1"/>
    <col min="1175" max="1175" width="11.77734375" bestFit="1" customWidth="1"/>
    <col min="1176" max="1176" width="9.33203125" bestFit="1" customWidth="1"/>
    <col min="1177" max="1177" width="9" bestFit="1" customWidth="1"/>
    <col min="1178" max="1178" width="9.6640625" bestFit="1" customWidth="1"/>
    <col min="1179" max="1179" width="11.77734375" bestFit="1" customWidth="1"/>
    <col min="1180" max="1180" width="9.33203125" bestFit="1" customWidth="1"/>
    <col min="1181" max="1182" width="9" bestFit="1" customWidth="1"/>
    <col min="1183" max="1183" width="11.77734375" bestFit="1" customWidth="1"/>
    <col min="1184" max="1184" width="9.33203125" bestFit="1" customWidth="1"/>
    <col min="1185" max="1185" width="9" bestFit="1" customWidth="1"/>
    <col min="1186" max="1186" width="10" bestFit="1" customWidth="1"/>
    <col min="1187" max="1187" width="11.77734375" bestFit="1" customWidth="1"/>
    <col min="1188" max="1188" width="10" bestFit="1" customWidth="1"/>
    <col min="1189" max="1189" width="9" bestFit="1" customWidth="1"/>
    <col min="1190" max="1190" width="11.77734375" bestFit="1" customWidth="1"/>
    <col min="1191" max="1191" width="9.33203125" bestFit="1" customWidth="1"/>
    <col min="1192" max="1193" width="9" bestFit="1" customWidth="1"/>
    <col min="1194" max="1194" width="11.77734375" bestFit="1" customWidth="1"/>
    <col min="1195" max="1195" width="9.33203125" bestFit="1" customWidth="1"/>
    <col min="1196" max="1196" width="10" bestFit="1" customWidth="1"/>
    <col min="1197" max="1197" width="7" bestFit="1" customWidth="1"/>
    <col min="1198" max="1198" width="11.77734375" bestFit="1" customWidth="1"/>
    <col min="1199" max="1199" width="10" bestFit="1" customWidth="1"/>
    <col min="1200" max="1201" width="9" bestFit="1" customWidth="1"/>
    <col min="1202" max="1202" width="11.77734375" bestFit="1" customWidth="1"/>
    <col min="1203" max="1203" width="9" bestFit="1" customWidth="1"/>
    <col min="1204" max="1204" width="10" bestFit="1" customWidth="1"/>
    <col min="1205" max="1205" width="11.77734375" bestFit="1" customWidth="1"/>
    <col min="1206" max="1206" width="9.33203125" bestFit="1" customWidth="1"/>
    <col min="1207" max="1207" width="8" bestFit="1" customWidth="1"/>
    <col min="1208" max="1208" width="11.77734375" bestFit="1" customWidth="1"/>
    <col min="1209" max="1210" width="9" bestFit="1" customWidth="1"/>
    <col min="1211" max="1211" width="11.77734375" bestFit="1" customWidth="1"/>
    <col min="1212" max="1212" width="9" bestFit="1" customWidth="1"/>
    <col min="1213" max="1213" width="10" bestFit="1" customWidth="1"/>
    <col min="1214" max="1214" width="10.77734375" bestFit="1" customWidth="1"/>
    <col min="1215" max="1215" width="9.33203125" bestFit="1" customWidth="1"/>
    <col min="1216" max="1217" width="9" bestFit="1" customWidth="1"/>
    <col min="1218" max="1218" width="10.77734375" bestFit="1" customWidth="1"/>
    <col min="1219" max="1219" width="9.33203125" bestFit="1" customWidth="1"/>
    <col min="1220" max="1220" width="8" bestFit="1" customWidth="1"/>
    <col min="1221" max="1221" width="9" bestFit="1" customWidth="1"/>
    <col min="1222" max="1222" width="10.77734375" bestFit="1" customWidth="1"/>
    <col min="1223" max="1223" width="9.33203125" bestFit="1" customWidth="1"/>
    <col min="1224" max="1225" width="10" bestFit="1" customWidth="1"/>
    <col min="1226" max="1226" width="10.77734375" bestFit="1" customWidth="1"/>
    <col min="1227" max="1227" width="9.33203125" bestFit="1" customWidth="1"/>
    <col min="1228" max="1229" width="10" bestFit="1" customWidth="1"/>
    <col min="1230" max="1230" width="10.77734375" bestFit="1" customWidth="1"/>
    <col min="1231" max="1231" width="7.6640625" bestFit="1" customWidth="1"/>
    <col min="1232" max="1232" width="9" bestFit="1" customWidth="1"/>
    <col min="1233" max="1233" width="10.77734375" bestFit="1" customWidth="1"/>
    <col min="1234" max="1234" width="9" bestFit="1" customWidth="1"/>
    <col min="1235" max="1235" width="8" bestFit="1" customWidth="1"/>
    <col min="1236" max="1236" width="10.77734375" bestFit="1" customWidth="1"/>
    <col min="1237" max="1237" width="9.33203125" bestFit="1" customWidth="1"/>
    <col min="1238" max="1239" width="10" bestFit="1" customWidth="1"/>
    <col min="1240" max="1240" width="10.77734375" bestFit="1" customWidth="1"/>
    <col min="1241" max="1242" width="9" bestFit="1" customWidth="1"/>
    <col min="1243" max="1243" width="10.77734375" bestFit="1" customWidth="1"/>
    <col min="1244" max="1244" width="9" bestFit="1" customWidth="1"/>
    <col min="1245" max="1245" width="8" bestFit="1" customWidth="1"/>
    <col min="1246" max="1246" width="11.77734375" bestFit="1" customWidth="1"/>
    <col min="1247" max="1248" width="10" bestFit="1" customWidth="1"/>
    <col min="1249" max="1249" width="11.77734375" bestFit="1" customWidth="1"/>
    <col min="1250" max="1250" width="8" bestFit="1" customWidth="1"/>
    <col min="1251" max="1251" width="11" bestFit="1" customWidth="1"/>
    <col min="1252" max="1252" width="11.77734375" bestFit="1" customWidth="1"/>
    <col min="1253" max="1253" width="9" bestFit="1" customWidth="1"/>
    <col min="1254" max="1254" width="11" bestFit="1" customWidth="1"/>
    <col min="1255" max="1255" width="11.77734375" bestFit="1" customWidth="1"/>
    <col min="1256" max="1256" width="8" bestFit="1" customWidth="1"/>
    <col min="1257" max="1257" width="11" bestFit="1" customWidth="1"/>
    <col min="1258" max="1258" width="11.77734375" bestFit="1" customWidth="1"/>
    <col min="1259" max="1259" width="9.33203125" bestFit="1" customWidth="1"/>
    <col min="1260" max="1260" width="9" bestFit="1" customWidth="1"/>
    <col min="1261" max="1261" width="10" bestFit="1" customWidth="1"/>
    <col min="1262" max="1262" width="11.77734375" bestFit="1" customWidth="1"/>
    <col min="1263" max="1263" width="9.33203125" bestFit="1" customWidth="1"/>
    <col min="1264" max="1264" width="9" bestFit="1" customWidth="1"/>
    <col min="1265" max="1265" width="8" bestFit="1" customWidth="1"/>
    <col min="1266" max="1267" width="11.77734375" bestFit="1" customWidth="1"/>
    <col min="1268" max="1268" width="9" bestFit="1" customWidth="1"/>
    <col min="1269" max="1269" width="11.77734375" bestFit="1" customWidth="1"/>
    <col min="1270" max="1271" width="10" bestFit="1" customWidth="1"/>
    <col min="1272" max="1272" width="11.77734375" bestFit="1" customWidth="1"/>
    <col min="1273" max="1274" width="9" bestFit="1" customWidth="1"/>
    <col min="1275" max="1275" width="11.77734375" bestFit="1" customWidth="1"/>
    <col min="1276" max="1276" width="9.33203125" bestFit="1" customWidth="1"/>
    <col min="1277" max="1278" width="9" bestFit="1" customWidth="1"/>
    <col min="1279" max="1279" width="11.77734375" bestFit="1" customWidth="1"/>
    <col min="1280" max="1280" width="9.33203125" bestFit="1" customWidth="1"/>
    <col min="1281" max="1281" width="9" bestFit="1" customWidth="1"/>
    <col min="1282" max="1282" width="8" bestFit="1" customWidth="1"/>
    <col min="1283" max="1283" width="11.77734375" bestFit="1" customWidth="1"/>
    <col min="1284" max="1284" width="10" bestFit="1" customWidth="1"/>
    <col min="1285" max="1286" width="9" bestFit="1" customWidth="1"/>
    <col min="1287" max="1287" width="11.77734375" bestFit="1" customWidth="1"/>
    <col min="1288" max="1288" width="10" bestFit="1" customWidth="1"/>
    <col min="1289" max="1289" width="11.77734375" bestFit="1" customWidth="1"/>
    <col min="1290" max="1290" width="9.6640625" bestFit="1" customWidth="1"/>
    <col min="1291" max="1291" width="9" bestFit="1" customWidth="1"/>
    <col min="1292" max="1292" width="11.77734375" bestFit="1" customWidth="1"/>
    <col min="1293" max="1293" width="8" bestFit="1" customWidth="1"/>
    <col min="1294" max="1294" width="9" bestFit="1" customWidth="1"/>
    <col min="1295" max="1295" width="11.77734375" bestFit="1" customWidth="1"/>
    <col min="1296" max="1296" width="9.33203125" bestFit="1" customWidth="1"/>
    <col min="1297" max="1298" width="9" bestFit="1" customWidth="1"/>
    <col min="1299" max="1299" width="11.77734375" bestFit="1" customWidth="1"/>
    <col min="1300" max="1300" width="9.33203125" bestFit="1" customWidth="1"/>
    <col min="1301" max="1301" width="9" bestFit="1" customWidth="1"/>
    <col min="1302" max="1302" width="11.77734375" bestFit="1" customWidth="1"/>
    <col min="1303" max="1303" width="9.33203125" bestFit="1" customWidth="1"/>
    <col min="1304" max="1304" width="10" bestFit="1" customWidth="1"/>
    <col min="1305" max="1305" width="9" bestFit="1" customWidth="1"/>
    <col min="1306" max="1306" width="11.77734375" bestFit="1" customWidth="1"/>
    <col min="1307" max="1307" width="9.33203125" bestFit="1" customWidth="1"/>
    <col min="1308" max="1308" width="6" bestFit="1" customWidth="1"/>
    <col min="1309" max="1309" width="9" bestFit="1" customWidth="1"/>
    <col min="1310" max="1310" width="11.77734375" bestFit="1" customWidth="1"/>
    <col min="1311" max="1311" width="8" bestFit="1" customWidth="1"/>
    <col min="1312" max="1312" width="7" bestFit="1" customWidth="1"/>
    <col min="1313" max="1313" width="10.77734375" bestFit="1" customWidth="1"/>
    <col min="1314" max="1314" width="10" bestFit="1" customWidth="1"/>
    <col min="1315" max="1315" width="9" bestFit="1" customWidth="1"/>
    <col min="1316" max="1316" width="10.77734375" bestFit="1" customWidth="1"/>
    <col min="1317" max="1317" width="10" bestFit="1" customWidth="1"/>
    <col min="1318" max="1319" width="9" bestFit="1" customWidth="1"/>
    <col min="1320" max="1320" width="10.77734375" bestFit="1" customWidth="1"/>
    <col min="1321" max="1321" width="9.33203125" bestFit="1" customWidth="1"/>
    <col min="1322" max="1322" width="11" bestFit="1" customWidth="1"/>
    <col min="1323" max="1323" width="8" bestFit="1" customWidth="1"/>
    <col min="1324" max="1324" width="10.77734375" bestFit="1" customWidth="1"/>
    <col min="1325" max="1325" width="8" bestFit="1" customWidth="1"/>
    <col min="1326" max="1326" width="9" bestFit="1" customWidth="1"/>
    <col min="1327" max="1327" width="10.77734375" bestFit="1" customWidth="1"/>
    <col min="1328" max="1328" width="9.33203125" bestFit="1" customWidth="1"/>
    <col min="1329" max="1329" width="9" bestFit="1" customWidth="1"/>
    <col min="1330" max="1330" width="10.77734375" bestFit="1" customWidth="1"/>
    <col min="1331" max="1332" width="9" bestFit="1" customWidth="1"/>
    <col min="1333" max="1333" width="10.77734375" bestFit="1" customWidth="1"/>
    <col min="1334" max="1334" width="9" bestFit="1" customWidth="1"/>
    <col min="1335" max="1335" width="8" bestFit="1" customWidth="1"/>
    <col min="1336" max="1336" width="10.77734375" bestFit="1" customWidth="1"/>
    <col min="1337" max="1337" width="9.33203125" bestFit="1" customWidth="1"/>
    <col min="1338" max="1338" width="9" bestFit="1" customWidth="1"/>
    <col min="1339" max="1339" width="10.77734375" bestFit="1" customWidth="1"/>
    <col min="1340" max="1340" width="9.33203125" bestFit="1" customWidth="1"/>
    <col min="1341" max="1342" width="10" bestFit="1" customWidth="1"/>
    <col min="1343" max="1343" width="11.77734375" bestFit="1" customWidth="1"/>
    <col min="1344" max="1344" width="9.33203125" bestFit="1" customWidth="1"/>
    <col min="1345" max="1346" width="10" bestFit="1" customWidth="1"/>
    <col min="1347" max="1347" width="11.77734375" bestFit="1" customWidth="1"/>
    <col min="1348" max="1348" width="9" bestFit="1" customWidth="1"/>
    <col min="1349" max="1349" width="11.77734375" bestFit="1" customWidth="1"/>
    <col min="1350" max="1350" width="9.33203125" bestFit="1" customWidth="1"/>
    <col min="1351" max="1352" width="8" bestFit="1" customWidth="1"/>
    <col min="1353" max="1353" width="11.77734375" bestFit="1" customWidth="1"/>
    <col min="1354" max="1354" width="9" bestFit="1" customWidth="1"/>
    <col min="1355" max="1355" width="11.77734375" bestFit="1" customWidth="1"/>
    <col min="1356" max="1356" width="9.33203125" bestFit="1" customWidth="1"/>
    <col min="1357" max="1357" width="9" bestFit="1" customWidth="1"/>
    <col min="1358" max="1358" width="10" bestFit="1" customWidth="1"/>
    <col min="1359" max="1359" width="11.77734375" bestFit="1" customWidth="1"/>
    <col min="1360" max="1360" width="9.33203125" bestFit="1" customWidth="1"/>
    <col min="1361" max="1362" width="10" bestFit="1" customWidth="1"/>
    <col min="1363" max="1363" width="11.77734375" bestFit="1" customWidth="1"/>
    <col min="1364" max="1364" width="9" bestFit="1" customWidth="1"/>
    <col min="1365" max="1365" width="11.77734375" bestFit="1" customWidth="1"/>
    <col min="1366" max="1367" width="11" bestFit="1" customWidth="1"/>
    <col min="1368" max="1368" width="11.77734375" bestFit="1" customWidth="1"/>
    <col min="1369" max="1369" width="9" bestFit="1" customWidth="1"/>
    <col min="1370" max="1370" width="10" bestFit="1" customWidth="1"/>
    <col min="1371" max="1371" width="11.77734375" bestFit="1" customWidth="1"/>
    <col min="1372" max="1372" width="10" bestFit="1" customWidth="1"/>
    <col min="1373" max="1373" width="9" bestFit="1" customWidth="1"/>
    <col min="1374" max="1374" width="8" bestFit="1" customWidth="1"/>
    <col min="1375" max="1375" width="11.77734375" bestFit="1" customWidth="1"/>
    <col min="1376" max="1376" width="9.33203125" bestFit="1" customWidth="1"/>
    <col min="1377" max="1377" width="11" bestFit="1" customWidth="1"/>
    <col min="1378" max="1378" width="7" bestFit="1" customWidth="1"/>
    <col min="1379" max="1379" width="11.77734375" bestFit="1" customWidth="1"/>
    <col min="1380" max="1381" width="10" bestFit="1" customWidth="1"/>
    <col min="1382" max="1382" width="11.77734375" bestFit="1" customWidth="1"/>
    <col min="1383" max="1383" width="9.33203125" bestFit="1" customWidth="1"/>
    <col min="1384" max="1384" width="10" bestFit="1" customWidth="1"/>
    <col min="1385" max="1385" width="9" bestFit="1" customWidth="1"/>
    <col min="1386" max="1386" width="11.77734375" bestFit="1" customWidth="1"/>
    <col min="1387" max="1387" width="9" bestFit="1" customWidth="1"/>
    <col min="1388" max="1388" width="10" bestFit="1" customWidth="1"/>
    <col min="1389" max="1389" width="11.77734375" bestFit="1" customWidth="1"/>
    <col min="1390" max="1390" width="10" bestFit="1" customWidth="1"/>
    <col min="1391" max="1391" width="11.77734375" bestFit="1" customWidth="1"/>
    <col min="1392" max="1392" width="10" bestFit="1" customWidth="1"/>
    <col min="1393" max="1393" width="11.77734375" bestFit="1" customWidth="1"/>
    <col min="1394" max="1394" width="10" bestFit="1" customWidth="1"/>
    <col min="1395" max="1395" width="7" bestFit="1" customWidth="1"/>
    <col min="1396" max="1396" width="11.77734375" bestFit="1" customWidth="1"/>
    <col min="1397" max="1397" width="9.33203125" bestFit="1" customWidth="1"/>
    <col min="1398" max="1398" width="10" bestFit="1" customWidth="1"/>
    <col min="1399" max="1399" width="9" bestFit="1" customWidth="1"/>
    <col min="1400" max="1400" width="11.77734375" bestFit="1" customWidth="1"/>
    <col min="1401" max="1401" width="10" bestFit="1" customWidth="1"/>
    <col min="1402" max="1402" width="9" bestFit="1" customWidth="1"/>
    <col min="1403" max="1403" width="11.77734375" bestFit="1" customWidth="1"/>
    <col min="1404" max="1404" width="9.33203125" bestFit="1" customWidth="1"/>
    <col min="1405" max="1405" width="8" bestFit="1" customWidth="1"/>
    <col min="1406" max="1406" width="10" bestFit="1" customWidth="1"/>
    <col min="1407" max="1407" width="11.77734375" bestFit="1" customWidth="1"/>
    <col min="1408" max="1408" width="8" bestFit="1" customWidth="1"/>
    <col min="1409" max="1409" width="11.77734375" bestFit="1" customWidth="1"/>
    <col min="1410" max="1410" width="10" bestFit="1" customWidth="1"/>
    <col min="1411" max="1411" width="9" bestFit="1" customWidth="1"/>
    <col min="1412" max="1412" width="10.77734375" bestFit="1" customWidth="1"/>
    <col min="1413" max="1413" width="9.33203125" bestFit="1" customWidth="1"/>
    <col min="1414" max="1414" width="10" bestFit="1" customWidth="1"/>
    <col min="1415" max="1415" width="11" bestFit="1" customWidth="1"/>
    <col min="1416" max="1416" width="10.77734375" bestFit="1" customWidth="1"/>
    <col min="1417" max="1417" width="10" bestFit="1" customWidth="1"/>
    <col min="1418" max="1418" width="9" bestFit="1" customWidth="1"/>
    <col min="1419" max="1419" width="11" bestFit="1" customWidth="1"/>
    <col min="1420" max="1420" width="10.77734375" bestFit="1" customWidth="1"/>
    <col min="1421" max="1422" width="9" bestFit="1" customWidth="1"/>
    <col min="1423" max="1423" width="10.77734375" bestFit="1" customWidth="1"/>
    <col min="1424" max="1424" width="9" bestFit="1" customWidth="1"/>
    <col min="1425" max="1425" width="10" bestFit="1" customWidth="1"/>
    <col min="1426" max="1426" width="11" bestFit="1" customWidth="1"/>
    <col min="1427" max="1427" width="8" bestFit="1" customWidth="1"/>
    <col min="1428" max="1428" width="10" bestFit="1" customWidth="1"/>
    <col min="1429" max="1429" width="10.77734375" bestFit="1" customWidth="1"/>
    <col min="1430" max="1430" width="10" bestFit="1" customWidth="1"/>
    <col min="1431" max="1431" width="9" bestFit="1" customWidth="1"/>
    <col min="1432" max="1432" width="10" bestFit="1" customWidth="1"/>
    <col min="1433" max="1433" width="10.77734375" bestFit="1" customWidth="1"/>
    <col min="1434" max="1434" width="8" bestFit="1" customWidth="1"/>
    <col min="1435" max="1435" width="10.77734375" bestFit="1" customWidth="1"/>
    <col min="1436" max="1436" width="9.33203125" bestFit="1" customWidth="1"/>
    <col min="1437" max="1437" width="11" bestFit="1" customWidth="1"/>
    <col min="1438" max="1438" width="9" bestFit="1" customWidth="1"/>
    <col min="1439" max="1439" width="10.77734375" bestFit="1" customWidth="1"/>
    <col min="1440" max="1441" width="9" bestFit="1" customWidth="1"/>
    <col min="1442" max="1442" width="11.77734375" bestFit="1" customWidth="1"/>
    <col min="1443" max="1443" width="9.33203125" bestFit="1" customWidth="1"/>
    <col min="1444" max="1444" width="9" bestFit="1" customWidth="1"/>
    <col min="1445" max="1445" width="10" bestFit="1" customWidth="1"/>
    <col min="1446" max="1446" width="11.77734375" bestFit="1" customWidth="1"/>
    <col min="1447" max="1447" width="9" bestFit="1" customWidth="1"/>
    <col min="1448" max="1448" width="11.77734375" bestFit="1" customWidth="1"/>
    <col min="1449" max="1449" width="9.33203125" bestFit="1" customWidth="1"/>
    <col min="1450" max="1451" width="9" bestFit="1" customWidth="1"/>
    <col min="1452" max="1452" width="11.77734375" bestFit="1" customWidth="1"/>
    <col min="1453" max="1454" width="9" bestFit="1" customWidth="1"/>
    <col min="1455" max="1455" width="11.77734375" bestFit="1" customWidth="1"/>
    <col min="1456" max="1456" width="9.33203125" bestFit="1" customWidth="1"/>
    <col min="1457" max="1457" width="10" bestFit="1" customWidth="1"/>
    <col min="1458" max="1458" width="9" bestFit="1" customWidth="1"/>
    <col min="1459" max="1459" width="11.77734375" bestFit="1" customWidth="1"/>
    <col min="1460" max="1460" width="9.33203125" bestFit="1" customWidth="1"/>
    <col min="1461" max="1461" width="10" bestFit="1" customWidth="1"/>
    <col min="1462" max="1462" width="9" bestFit="1" customWidth="1"/>
    <col min="1463" max="1463" width="11.77734375" bestFit="1" customWidth="1"/>
    <col min="1464" max="1464" width="11" bestFit="1" customWidth="1"/>
    <col min="1465" max="1465" width="11.77734375" bestFit="1" customWidth="1"/>
    <col min="1466" max="1466" width="10" bestFit="1" customWidth="1"/>
    <col min="1467" max="1467" width="6" bestFit="1" customWidth="1"/>
    <col min="1468" max="1468" width="10" bestFit="1" customWidth="1"/>
    <col min="1469" max="1469" width="11.77734375" bestFit="1" customWidth="1"/>
    <col min="1470" max="1470" width="9" bestFit="1" customWidth="1"/>
    <col min="1471" max="1471" width="10" bestFit="1" customWidth="1"/>
    <col min="1472" max="1472" width="11.77734375" bestFit="1" customWidth="1"/>
    <col min="1473" max="1474" width="9" bestFit="1" customWidth="1"/>
    <col min="1475" max="1475" width="11.77734375" bestFit="1" customWidth="1"/>
    <col min="1476" max="1476" width="8" bestFit="1" customWidth="1"/>
    <col min="1477" max="1477" width="9" bestFit="1" customWidth="1"/>
    <col min="1478" max="1478" width="11.77734375" bestFit="1" customWidth="1"/>
    <col min="1479" max="1479" width="9.33203125" bestFit="1" customWidth="1"/>
    <col min="1480" max="1480" width="9" bestFit="1" customWidth="1"/>
    <col min="1481" max="1481" width="10" bestFit="1" customWidth="1"/>
    <col min="1482" max="1482" width="11.77734375" bestFit="1" customWidth="1"/>
    <col min="1483" max="1483" width="9.33203125" bestFit="1" customWidth="1"/>
    <col min="1484" max="1484" width="8" bestFit="1" customWidth="1"/>
    <col min="1485" max="1485" width="9" bestFit="1" customWidth="1"/>
    <col min="1486" max="1486" width="11.77734375" bestFit="1" customWidth="1"/>
    <col min="1487" max="1487" width="9.33203125" bestFit="1" customWidth="1"/>
    <col min="1488" max="1488" width="10" bestFit="1" customWidth="1"/>
    <col min="1489" max="1489" width="9" bestFit="1" customWidth="1"/>
    <col min="1490" max="1490" width="11.77734375" bestFit="1" customWidth="1"/>
    <col min="1491" max="1491" width="8" bestFit="1" customWidth="1"/>
    <col min="1492" max="1492" width="9" bestFit="1" customWidth="1"/>
    <col min="1493" max="1493" width="11.77734375" bestFit="1" customWidth="1"/>
    <col min="1494" max="1494" width="9.33203125" bestFit="1" customWidth="1"/>
    <col min="1495" max="1495" width="9" bestFit="1" customWidth="1"/>
    <col min="1496" max="1496" width="11" bestFit="1" customWidth="1"/>
    <col min="1497" max="1497" width="11.77734375" bestFit="1" customWidth="1"/>
    <col min="1498" max="1498" width="9" bestFit="1" customWidth="1"/>
    <col min="1499" max="1499" width="7" bestFit="1" customWidth="1"/>
    <col min="1500" max="1500" width="11.77734375" bestFit="1" customWidth="1"/>
    <col min="1501" max="1501" width="8" bestFit="1" customWidth="1"/>
    <col min="1502" max="1502" width="9" bestFit="1" customWidth="1"/>
    <col min="1503" max="1503" width="11.77734375" bestFit="1" customWidth="1"/>
    <col min="1504" max="1504" width="9.33203125" bestFit="1" customWidth="1"/>
    <col min="1505" max="1505" width="10" bestFit="1" customWidth="1"/>
    <col min="1506" max="1506" width="9" bestFit="1" customWidth="1"/>
    <col min="1507" max="1507" width="11.77734375" bestFit="1" customWidth="1"/>
    <col min="1508" max="1508" width="9" bestFit="1" customWidth="1"/>
    <col min="1509" max="1509" width="11.77734375" bestFit="1" customWidth="1"/>
    <col min="1510" max="1510" width="9.33203125" bestFit="1" customWidth="1"/>
    <col min="1511" max="1511" width="10" bestFit="1" customWidth="1"/>
    <col min="1512" max="1512" width="9" bestFit="1" customWidth="1"/>
    <col min="1513" max="1513" width="11.77734375" bestFit="1" customWidth="1"/>
    <col min="1514" max="1514" width="9" bestFit="1" customWidth="1"/>
    <col min="1515" max="1515" width="8" bestFit="1" customWidth="1"/>
    <col min="1516" max="1516" width="10.77734375" bestFit="1" customWidth="1"/>
    <col min="1517" max="1517" width="9.33203125" bestFit="1" customWidth="1"/>
    <col min="1518" max="1518" width="10" bestFit="1" customWidth="1"/>
    <col min="1519" max="1519" width="9" bestFit="1" customWidth="1"/>
    <col min="1520" max="1520" width="10.77734375" bestFit="1" customWidth="1"/>
    <col min="1521" max="1521" width="8" bestFit="1" customWidth="1"/>
    <col min="1522" max="1522" width="10.77734375" bestFit="1" customWidth="1"/>
    <col min="1523" max="1523" width="9.33203125" bestFit="1" customWidth="1"/>
    <col min="1524" max="1524" width="10" bestFit="1" customWidth="1"/>
    <col min="1525" max="1525" width="8" bestFit="1" customWidth="1"/>
    <col min="1526" max="1526" width="10.77734375" bestFit="1" customWidth="1"/>
    <col min="1527" max="1527" width="9.33203125" bestFit="1" customWidth="1"/>
    <col min="1528" max="1528" width="10" bestFit="1" customWidth="1"/>
    <col min="1529" max="1529" width="10.77734375" bestFit="1" customWidth="1"/>
    <col min="1530" max="1531" width="9" bestFit="1" customWidth="1"/>
    <col min="1532" max="1532" width="10.77734375" bestFit="1" customWidth="1"/>
    <col min="1533" max="1533" width="8" bestFit="1" customWidth="1"/>
    <col min="1534" max="1534" width="9" bestFit="1" customWidth="1"/>
    <col min="1535" max="1535" width="10.77734375" bestFit="1" customWidth="1"/>
    <col min="1536" max="1536" width="8" bestFit="1" customWidth="1"/>
    <col min="1537" max="1537" width="9" bestFit="1" customWidth="1"/>
    <col min="1538" max="1538" width="10.77734375" bestFit="1" customWidth="1"/>
    <col min="1539" max="1539" width="9" bestFit="1" customWidth="1"/>
    <col min="1540" max="1540" width="10.77734375" bestFit="1" customWidth="1"/>
    <col min="1541" max="1541" width="9.33203125" bestFit="1" customWidth="1"/>
    <col min="1542" max="1542" width="10" bestFit="1" customWidth="1"/>
    <col min="1543" max="1543" width="11" bestFit="1" customWidth="1"/>
    <col min="1544" max="1544" width="11.77734375" bestFit="1" customWidth="1"/>
    <col min="1545" max="1545" width="10" bestFit="1" customWidth="1"/>
    <col min="1546" max="1546" width="9" bestFit="1" customWidth="1"/>
    <col min="1547" max="1547" width="11.77734375" bestFit="1" customWidth="1"/>
    <col min="1548" max="1548" width="9" bestFit="1" customWidth="1"/>
    <col min="1549" max="1549" width="10" bestFit="1" customWidth="1"/>
    <col min="1550" max="1550" width="11.77734375" bestFit="1" customWidth="1"/>
    <col min="1551" max="1551" width="8" bestFit="1" customWidth="1"/>
    <col min="1552" max="1552" width="10" bestFit="1" customWidth="1"/>
    <col min="1553" max="1553" width="11.77734375" bestFit="1" customWidth="1"/>
    <col min="1554" max="1555" width="9" bestFit="1" customWidth="1"/>
    <col min="1556" max="1556" width="11.77734375" bestFit="1" customWidth="1"/>
    <col min="1557" max="1557" width="10" bestFit="1" customWidth="1"/>
    <col min="1558" max="1558" width="8" bestFit="1" customWidth="1"/>
    <col min="1559" max="1559" width="11.77734375" bestFit="1" customWidth="1"/>
    <col min="1560" max="1560" width="9.33203125" bestFit="1" customWidth="1"/>
    <col min="1561" max="1561" width="10" bestFit="1" customWidth="1"/>
    <col min="1562" max="1562" width="11.77734375" bestFit="1" customWidth="1"/>
    <col min="1563" max="1563" width="9.33203125" bestFit="1" customWidth="1"/>
    <col min="1564" max="1564" width="6" bestFit="1" customWidth="1"/>
    <col min="1565" max="1565" width="11.77734375" bestFit="1" customWidth="1"/>
    <col min="1566" max="1566" width="9.6640625" bestFit="1" customWidth="1"/>
    <col min="1567" max="1568" width="9" bestFit="1" customWidth="1"/>
    <col min="1569" max="1569" width="11.77734375" bestFit="1" customWidth="1"/>
    <col min="1570" max="1571" width="10" bestFit="1" customWidth="1"/>
    <col min="1572" max="1572" width="8" bestFit="1" customWidth="1"/>
    <col min="1573" max="1573" width="11.77734375" bestFit="1" customWidth="1"/>
    <col min="1574" max="1574" width="9.33203125" bestFit="1" customWidth="1"/>
    <col min="1575" max="1575" width="9" bestFit="1" customWidth="1"/>
    <col min="1576" max="1576" width="11.77734375" bestFit="1" customWidth="1"/>
    <col min="1577" max="1577" width="8" bestFit="1" customWidth="1"/>
    <col min="1578" max="1578" width="11.77734375" bestFit="1" customWidth="1"/>
    <col min="1579" max="1579" width="9.33203125" bestFit="1" customWidth="1"/>
    <col min="1580" max="1580" width="8" bestFit="1" customWidth="1"/>
    <col min="1581" max="1581" width="9" bestFit="1" customWidth="1"/>
    <col min="1582" max="1582" width="11.77734375" bestFit="1" customWidth="1"/>
    <col min="1583" max="1583" width="9.33203125" bestFit="1" customWidth="1"/>
    <col min="1584" max="1584" width="10" bestFit="1" customWidth="1"/>
    <col min="1585" max="1585" width="8" bestFit="1" customWidth="1"/>
    <col min="1586" max="1586" width="11.77734375" bestFit="1" customWidth="1"/>
    <col min="1587" max="1587" width="9.33203125" bestFit="1" customWidth="1"/>
    <col min="1588" max="1589" width="11" bestFit="1" customWidth="1"/>
    <col min="1590" max="1590" width="11.77734375" bestFit="1" customWidth="1"/>
    <col min="1591" max="1591" width="8" bestFit="1" customWidth="1"/>
    <col min="1592" max="1592" width="11.77734375" bestFit="1" customWidth="1"/>
    <col min="1593" max="1595" width="10" bestFit="1" customWidth="1"/>
    <col min="1596" max="1596" width="11.77734375" bestFit="1" customWidth="1"/>
    <col min="1597" max="1597" width="9.33203125" bestFit="1" customWidth="1"/>
    <col min="1598" max="1598" width="7" bestFit="1" customWidth="1"/>
    <col min="1599" max="1599" width="9" bestFit="1" customWidth="1"/>
    <col min="1600" max="1600" width="11.77734375" bestFit="1" customWidth="1"/>
    <col min="1601" max="1601" width="9.33203125" bestFit="1" customWidth="1"/>
    <col min="1602" max="1602" width="9" bestFit="1" customWidth="1"/>
    <col min="1603" max="1603" width="11.77734375" bestFit="1" customWidth="1"/>
    <col min="1604" max="1604" width="9.33203125" bestFit="1" customWidth="1"/>
    <col min="1605" max="1605" width="8" bestFit="1" customWidth="1"/>
    <col min="1606" max="1606" width="10" bestFit="1" customWidth="1"/>
    <col min="1607" max="1607" width="11.77734375" bestFit="1" customWidth="1"/>
    <col min="1608" max="1608" width="9.33203125" bestFit="1" customWidth="1"/>
    <col min="1609" max="1609" width="9" bestFit="1" customWidth="1"/>
    <col min="1610" max="1610" width="10" bestFit="1" customWidth="1"/>
    <col min="1611" max="1611" width="11.77734375" bestFit="1" customWidth="1"/>
    <col min="1612" max="1612" width="9" bestFit="1" customWidth="1"/>
    <col min="1613" max="1613" width="11.77734375" bestFit="1" customWidth="1"/>
    <col min="1614" max="1614" width="9.33203125" bestFit="1" customWidth="1"/>
    <col min="1615" max="1615" width="9" bestFit="1" customWidth="1"/>
    <col min="1616" max="1616" width="10" bestFit="1" customWidth="1"/>
    <col min="1617" max="1617" width="11.77734375" bestFit="1" customWidth="1"/>
    <col min="1618" max="1618" width="9.33203125" bestFit="1" customWidth="1"/>
    <col min="1619" max="1619" width="9" bestFit="1" customWidth="1"/>
    <col min="1620" max="1620" width="8" bestFit="1" customWidth="1"/>
    <col min="1621" max="1621" width="11.77734375" bestFit="1" customWidth="1"/>
    <col min="1622" max="1622" width="9.33203125" bestFit="1" customWidth="1"/>
    <col min="1623" max="1624" width="10" bestFit="1" customWidth="1"/>
    <col min="1625" max="1625" width="11.77734375" bestFit="1" customWidth="1"/>
    <col min="1626" max="1626" width="11" bestFit="1" customWidth="1"/>
    <col min="1627" max="1627" width="8" bestFit="1" customWidth="1"/>
    <col min="1628" max="1628" width="11.77734375" bestFit="1" customWidth="1"/>
    <col min="1629" max="1629" width="9.33203125" bestFit="1" customWidth="1"/>
    <col min="1630" max="1630" width="9" bestFit="1" customWidth="1"/>
    <col min="1631" max="1631" width="11.77734375" bestFit="1" customWidth="1"/>
    <col min="1632" max="1632" width="9" bestFit="1" customWidth="1"/>
    <col min="1633" max="1633" width="10" bestFit="1" customWidth="1"/>
    <col min="1634" max="1634" width="11.77734375" bestFit="1" customWidth="1"/>
    <col min="1635" max="1635" width="9.33203125" bestFit="1" customWidth="1"/>
    <col min="1636" max="1637" width="8" bestFit="1" customWidth="1"/>
    <col min="1638" max="1638" width="11.77734375" bestFit="1" customWidth="1"/>
    <col min="1639" max="1640" width="10" bestFit="1" customWidth="1"/>
    <col min="1641" max="1641" width="11.77734375" bestFit="1" customWidth="1"/>
    <col min="1642" max="1642" width="9.33203125" bestFit="1" customWidth="1"/>
    <col min="1643" max="1643" width="8" bestFit="1" customWidth="1"/>
    <col min="1644" max="1644" width="9" bestFit="1" customWidth="1"/>
    <col min="1645" max="1645" width="12.77734375" bestFit="1" customWidth="1"/>
    <col min="1646" max="1646" width="9.33203125" bestFit="1" customWidth="1"/>
    <col min="1647" max="1647" width="10" bestFit="1" customWidth="1"/>
    <col min="1648" max="1648" width="9" bestFit="1" customWidth="1"/>
    <col min="1649" max="1650" width="12.77734375" bestFit="1" customWidth="1"/>
    <col min="1651" max="1651" width="9.33203125" bestFit="1" customWidth="1"/>
    <col min="1652" max="1652" width="7" bestFit="1" customWidth="1"/>
    <col min="1653" max="1653" width="10" bestFit="1" customWidth="1"/>
    <col min="1654" max="1654" width="12.77734375" bestFit="1" customWidth="1"/>
    <col min="1655" max="1655" width="9.33203125" bestFit="1" customWidth="1"/>
    <col min="1656" max="1656" width="8" bestFit="1" customWidth="1"/>
    <col min="1657" max="1657" width="9" bestFit="1" customWidth="1"/>
    <col min="1658" max="1658" width="12.77734375" bestFit="1" customWidth="1"/>
    <col min="1659" max="1659" width="9.33203125" bestFit="1" customWidth="1"/>
    <col min="1660" max="1660" width="9" bestFit="1" customWidth="1"/>
    <col min="1661" max="1661" width="12.77734375" bestFit="1" customWidth="1"/>
    <col min="1662" max="1662" width="9.33203125" bestFit="1" customWidth="1"/>
    <col min="1663" max="1663" width="10" bestFit="1" customWidth="1"/>
    <col min="1664" max="1664" width="9" bestFit="1" customWidth="1"/>
    <col min="1665" max="1665" width="12.77734375" bestFit="1" customWidth="1"/>
    <col min="1666" max="1666" width="9.33203125" bestFit="1" customWidth="1"/>
    <col min="1667" max="1667" width="10" bestFit="1" customWidth="1"/>
    <col min="1668" max="1668" width="8" bestFit="1" customWidth="1"/>
    <col min="1669" max="1669" width="12.77734375" bestFit="1" customWidth="1"/>
    <col min="1670" max="1670" width="9" bestFit="1" customWidth="1"/>
    <col min="1671" max="1671" width="12.77734375" bestFit="1" customWidth="1"/>
    <col min="1672" max="1672" width="10" bestFit="1" customWidth="1"/>
    <col min="1673" max="1673" width="8" bestFit="1" customWidth="1"/>
    <col min="1674" max="1674" width="12.77734375" bestFit="1" customWidth="1"/>
    <col min="1675" max="1675" width="10" bestFit="1" customWidth="1"/>
    <col min="1676" max="1676" width="9" bestFit="1" customWidth="1"/>
    <col min="1677" max="1677" width="12.77734375" bestFit="1" customWidth="1"/>
    <col min="1678" max="1678" width="9.33203125" bestFit="1" customWidth="1"/>
    <col min="1679" max="1680" width="9" bestFit="1" customWidth="1"/>
    <col min="1681" max="1681" width="12.77734375" bestFit="1" customWidth="1"/>
    <col min="1682" max="1682" width="11" bestFit="1" customWidth="1"/>
    <col min="1683" max="1683" width="9" bestFit="1" customWidth="1"/>
    <col min="1684" max="1684" width="12.77734375" bestFit="1" customWidth="1"/>
    <col min="1685" max="1685" width="10" bestFit="1" customWidth="1"/>
    <col min="1686" max="1686" width="9" bestFit="1" customWidth="1"/>
    <col min="1687" max="1687" width="12.77734375" bestFit="1" customWidth="1"/>
    <col min="1688" max="1688" width="9.33203125" bestFit="1" customWidth="1"/>
    <col min="1689" max="1689" width="10" bestFit="1" customWidth="1"/>
    <col min="1690" max="1690" width="12.77734375" bestFit="1" customWidth="1"/>
    <col min="1691" max="1692" width="10" bestFit="1" customWidth="1"/>
    <col min="1693" max="1693" width="9" bestFit="1" customWidth="1"/>
    <col min="1694" max="1694" width="12.77734375" bestFit="1" customWidth="1"/>
    <col min="1695" max="1696" width="9" bestFit="1" customWidth="1"/>
    <col min="1697" max="1697" width="12.77734375" bestFit="1" customWidth="1"/>
    <col min="1698" max="1698" width="9" bestFit="1" customWidth="1"/>
    <col min="1699" max="1699" width="10" bestFit="1" customWidth="1"/>
    <col min="1700" max="1700" width="12.77734375" bestFit="1" customWidth="1"/>
    <col min="1701" max="1701" width="10" bestFit="1" customWidth="1"/>
    <col min="1702" max="1702" width="9" bestFit="1" customWidth="1"/>
    <col min="1703" max="1703" width="12.77734375" bestFit="1" customWidth="1"/>
    <col min="1704" max="1704" width="9.33203125" bestFit="1" customWidth="1"/>
    <col min="1705" max="1705" width="9" bestFit="1" customWidth="1"/>
    <col min="1706" max="1706" width="10" bestFit="1" customWidth="1"/>
    <col min="1707" max="1707" width="12.77734375" bestFit="1" customWidth="1"/>
    <col min="1708" max="1708" width="8.6640625" bestFit="1" customWidth="1"/>
    <col min="1709" max="1709" width="12.77734375" bestFit="1" customWidth="1"/>
    <col min="1710" max="1710" width="10" bestFit="1" customWidth="1"/>
    <col min="1711" max="1711" width="12.77734375" bestFit="1" customWidth="1"/>
    <col min="1712" max="1712" width="9.33203125" bestFit="1" customWidth="1"/>
    <col min="1713" max="1713" width="7" bestFit="1" customWidth="1"/>
    <col min="1714" max="1714" width="8" bestFit="1" customWidth="1"/>
    <col min="1715" max="1715" width="11.77734375" bestFit="1" customWidth="1"/>
    <col min="1716" max="1716" width="9.33203125" bestFit="1" customWidth="1"/>
    <col min="1717" max="1717" width="10" bestFit="1" customWidth="1"/>
    <col min="1718" max="1718" width="9" bestFit="1" customWidth="1"/>
    <col min="1719" max="1719" width="11.77734375" bestFit="1" customWidth="1"/>
    <col min="1720" max="1720" width="10" bestFit="1" customWidth="1"/>
    <col min="1721" max="1721" width="11.77734375" bestFit="1" customWidth="1"/>
    <col min="1722" max="1722" width="9" bestFit="1" customWidth="1"/>
    <col min="1723" max="1723" width="11.77734375" bestFit="1" customWidth="1"/>
    <col min="1724" max="1724" width="9.33203125" bestFit="1" customWidth="1"/>
    <col min="1725" max="1726" width="9" bestFit="1" customWidth="1"/>
    <col min="1727" max="1727" width="11.77734375" bestFit="1" customWidth="1"/>
    <col min="1728" max="1728" width="8" bestFit="1" customWidth="1"/>
    <col min="1729" max="1729" width="10" bestFit="1" customWidth="1"/>
    <col min="1730" max="1730" width="11.77734375" bestFit="1" customWidth="1"/>
    <col min="1731" max="1731" width="9.33203125" bestFit="1" customWidth="1"/>
    <col min="1732" max="1733" width="8" bestFit="1" customWidth="1"/>
    <col min="1734" max="1734" width="11.77734375" bestFit="1" customWidth="1"/>
    <col min="1735" max="1736" width="10" bestFit="1" customWidth="1"/>
    <col min="1737" max="1737" width="9" bestFit="1" customWidth="1"/>
    <col min="1738" max="1738" width="11.77734375" bestFit="1" customWidth="1"/>
    <col min="1739" max="1739" width="7" bestFit="1" customWidth="1"/>
    <col min="1740" max="1740" width="9" bestFit="1" customWidth="1"/>
    <col min="1741" max="1741" width="11.77734375" bestFit="1" customWidth="1"/>
    <col min="1742" max="1742" width="8" bestFit="1" customWidth="1"/>
    <col min="1743" max="1743" width="10" bestFit="1" customWidth="1"/>
    <col min="1744" max="1744" width="12.77734375" bestFit="1" customWidth="1"/>
    <col min="1745" max="1745" width="9.33203125" bestFit="1" customWidth="1"/>
    <col min="1746" max="1746" width="8" bestFit="1" customWidth="1"/>
    <col min="1747" max="1747" width="12.77734375" bestFit="1" customWidth="1"/>
    <col min="1748" max="1748" width="9.33203125" bestFit="1" customWidth="1"/>
    <col min="1749" max="1749" width="9" bestFit="1" customWidth="1"/>
    <col min="1750" max="1750" width="10" bestFit="1" customWidth="1"/>
    <col min="1751" max="1751" width="12.77734375" bestFit="1" customWidth="1"/>
    <col min="1752" max="1752" width="9.33203125" bestFit="1" customWidth="1"/>
    <col min="1753" max="1754" width="9" bestFit="1" customWidth="1"/>
    <col min="1755" max="1755" width="12.77734375" bestFit="1" customWidth="1"/>
    <col min="1756" max="1756" width="11" bestFit="1" customWidth="1"/>
    <col min="1757" max="1757" width="9" bestFit="1" customWidth="1"/>
    <col min="1758" max="1758" width="12.77734375" bestFit="1" customWidth="1"/>
    <col min="1759" max="1759" width="9.33203125" bestFit="1" customWidth="1"/>
    <col min="1760" max="1761" width="10" bestFit="1" customWidth="1"/>
    <col min="1762" max="1762" width="12.77734375" bestFit="1" customWidth="1"/>
    <col min="1763" max="1763" width="9.33203125" bestFit="1" customWidth="1"/>
    <col min="1764" max="1765" width="9" bestFit="1" customWidth="1"/>
    <col min="1766" max="1766" width="12.77734375" bestFit="1" customWidth="1"/>
    <col min="1767" max="1767" width="9.33203125" bestFit="1" customWidth="1"/>
    <col min="1768" max="1768" width="9" bestFit="1" customWidth="1"/>
    <col min="1769" max="1769" width="10" bestFit="1" customWidth="1"/>
    <col min="1770" max="1770" width="12.77734375" bestFit="1" customWidth="1"/>
    <col min="1771" max="1771" width="9.33203125" bestFit="1" customWidth="1"/>
    <col min="1772" max="1773" width="10" bestFit="1" customWidth="1"/>
    <col min="1774" max="1774" width="12.77734375" bestFit="1" customWidth="1"/>
    <col min="1775" max="1775" width="9.33203125" bestFit="1" customWidth="1"/>
    <col min="1776" max="1777" width="9" bestFit="1" customWidth="1"/>
    <col min="1778" max="1778" width="12.77734375" bestFit="1" customWidth="1"/>
    <col min="1779" max="1779" width="10" bestFit="1" customWidth="1"/>
    <col min="1780" max="1781" width="9" bestFit="1" customWidth="1"/>
    <col min="1782" max="1782" width="12.77734375" bestFit="1" customWidth="1"/>
    <col min="1783" max="1783" width="9.33203125" bestFit="1" customWidth="1"/>
    <col min="1784" max="1784" width="9" bestFit="1" customWidth="1"/>
    <col min="1785" max="1785" width="10" bestFit="1" customWidth="1"/>
    <col min="1786" max="1786" width="12.77734375" bestFit="1" customWidth="1"/>
    <col min="1787" max="1787" width="8" bestFit="1" customWidth="1"/>
    <col min="1788" max="1788" width="7" bestFit="1" customWidth="1"/>
    <col min="1789" max="1789" width="12.77734375" bestFit="1" customWidth="1"/>
    <col min="1790" max="1790" width="9.33203125" bestFit="1" customWidth="1"/>
    <col min="1791" max="1792" width="8" bestFit="1" customWidth="1"/>
    <col min="1793" max="1793" width="12.77734375" bestFit="1" customWidth="1"/>
    <col min="1794" max="1795" width="9" bestFit="1" customWidth="1"/>
    <col min="1796" max="1796" width="12.77734375" bestFit="1" customWidth="1"/>
    <col min="1797" max="1799" width="10" bestFit="1" customWidth="1"/>
    <col min="1800" max="1800" width="12.77734375" bestFit="1" customWidth="1"/>
    <col min="1801" max="1801" width="10" bestFit="1" customWidth="1"/>
    <col min="1802" max="1802" width="9" bestFit="1" customWidth="1"/>
    <col min="1803" max="1803" width="12.77734375" bestFit="1" customWidth="1"/>
    <col min="1804" max="1804" width="9" bestFit="1" customWidth="1"/>
    <col min="1805" max="1805" width="11" bestFit="1" customWidth="1"/>
    <col min="1806" max="1806" width="12.77734375" bestFit="1" customWidth="1"/>
    <col min="1807" max="1807" width="8" bestFit="1" customWidth="1"/>
    <col min="1808" max="1808" width="9" bestFit="1" customWidth="1"/>
    <col min="1809" max="1809" width="12.77734375" bestFit="1" customWidth="1"/>
    <col min="1810" max="1810" width="9.33203125" bestFit="1" customWidth="1"/>
    <col min="1811" max="1812" width="9" bestFit="1" customWidth="1"/>
    <col min="1813" max="1813" width="12.77734375" bestFit="1" customWidth="1"/>
    <col min="1814" max="1814" width="9" bestFit="1" customWidth="1"/>
    <col min="1815" max="1815" width="11" bestFit="1" customWidth="1"/>
    <col min="1816" max="1816" width="12.77734375" bestFit="1" customWidth="1"/>
    <col min="1817" max="1817" width="9.33203125" bestFit="1" customWidth="1"/>
    <col min="1818" max="1819" width="9" bestFit="1" customWidth="1"/>
    <col min="1820" max="1820" width="11.77734375" bestFit="1" customWidth="1"/>
    <col min="1821" max="1821" width="9.33203125" bestFit="1" customWidth="1"/>
    <col min="1822" max="1823" width="9" bestFit="1" customWidth="1"/>
    <col min="1824" max="1824" width="11.77734375" bestFit="1" customWidth="1"/>
    <col min="1825" max="1825" width="9.33203125" bestFit="1" customWidth="1"/>
    <col min="1826" max="1827" width="9" bestFit="1" customWidth="1"/>
    <col min="1828" max="1828" width="11.77734375" bestFit="1" customWidth="1"/>
    <col min="1829" max="1829" width="10" bestFit="1" customWidth="1"/>
    <col min="1830" max="1830" width="8" bestFit="1" customWidth="1"/>
    <col min="1831" max="1831" width="11.77734375" bestFit="1" customWidth="1"/>
    <col min="1832" max="1832" width="9.33203125" bestFit="1" customWidth="1"/>
    <col min="1833" max="1833" width="9" bestFit="1" customWidth="1"/>
    <col min="1834" max="1834" width="10" bestFit="1" customWidth="1"/>
    <col min="1835" max="1835" width="11.77734375" bestFit="1" customWidth="1"/>
    <col min="1836" max="1836" width="9" bestFit="1" customWidth="1"/>
    <col min="1837" max="1837" width="10" bestFit="1" customWidth="1"/>
    <col min="1838" max="1838" width="11.77734375" bestFit="1" customWidth="1"/>
    <col min="1839" max="1839" width="8" bestFit="1" customWidth="1"/>
    <col min="1840" max="1840" width="9" bestFit="1" customWidth="1"/>
    <col min="1841" max="1841" width="11.77734375" bestFit="1" customWidth="1"/>
    <col min="1842" max="1842" width="9.33203125" bestFit="1" customWidth="1"/>
    <col min="1843" max="1843" width="10" bestFit="1" customWidth="1"/>
    <col min="1844" max="1844" width="9" bestFit="1" customWidth="1"/>
    <col min="1845" max="1845" width="11.77734375" bestFit="1" customWidth="1"/>
    <col min="1846" max="1846" width="9" bestFit="1" customWidth="1"/>
    <col min="1847" max="1847" width="8" bestFit="1" customWidth="1"/>
    <col min="1848" max="1848" width="11.77734375" bestFit="1" customWidth="1"/>
    <col min="1849" max="1850" width="10" bestFit="1" customWidth="1"/>
    <col min="1851" max="1851" width="12.77734375" bestFit="1" customWidth="1"/>
    <col min="1852" max="1852" width="6" bestFit="1" customWidth="1"/>
    <col min="1853" max="1853" width="8" bestFit="1" customWidth="1"/>
    <col min="1854" max="1854" width="12.77734375" bestFit="1" customWidth="1"/>
    <col min="1855" max="1855" width="9.33203125" bestFit="1" customWidth="1"/>
    <col min="1856" max="1856" width="9" bestFit="1" customWidth="1"/>
    <col min="1857" max="1857" width="11" bestFit="1" customWidth="1"/>
    <col min="1858" max="1858" width="12.77734375" bestFit="1" customWidth="1"/>
    <col min="1859" max="1859" width="9.33203125" bestFit="1" customWidth="1"/>
    <col min="1860" max="1860" width="8" bestFit="1" customWidth="1"/>
    <col min="1861" max="1861" width="10" bestFit="1" customWidth="1"/>
    <col min="1862" max="1862" width="12.77734375" bestFit="1" customWidth="1"/>
    <col min="1863" max="1864" width="10" bestFit="1" customWidth="1"/>
    <col min="1865" max="1865" width="12.77734375" bestFit="1" customWidth="1"/>
    <col min="1866" max="1867" width="9" bestFit="1" customWidth="1"/>
    <col min="1868" max="1868" width="12.77734375" bestFit="1" customWidth="1"/>
    <col min="1869" max="1869" width="9.33203125" bestFit="1" customWidth="1"/>
    <col min="1870" max="1870" width="9" bestFit="1" customWidth="1"/>
    <col min="1871" max="1871" width="8" bestFit="1" customWidth="1"/>
    <col min="1872" max="1872" width="12.77734375" bestFit="1" customWidth="1"/>
    <col min="1873" max="1873" width="9.33203125" bestFit="1" customWidth="1"/>
    <col min="1874" max="1874" width="8" bestFit="1" customWidth="1"/>
    <col min="1875" max="1875" width="9" bestFit="1" customWidth="1"/>
    <col min="1876" max="1876" width="12.77734375" bestFit="1" customWidth="1"/>
    <col min="1877" max="1877" width="9.33203125" bestFit="1" customWidth="1"/>
    <col min="1878" max="1878" width="9" bestFit="1" customWidth="1"/>
    <col min="1879" max="1879" width="10" bestFit="1" customWidth="1"/>
    <col min="1880" max="1880" width="12.77734375" bestFit="1" customWidth="1"/>
    <col min="1881" max="1881" width="9.33203125" bestFit="1" customWidth="1"/>
    <col min="1882" max="1883" width="9" bestFit="1" customWidth="1"/>
    <col min="1884" max="1884" width="12.77734375" bestFit="1" customWidth="1"/>
    <col min="1885" max="1885" width="9" bestFit="1" customWidth="1"/>
    <col min="1886" max="1886" width="8" bestFit="1" customWidth="1"/>
    <col min="1887" max="1887" width="12.77734375" bestFit="1" customWidth="1"/>
    <col min="1888" max="1888" width="9.33203125" bestFit="1" customWidth="1"/>
    <col min="1889" max="1890" width="10" bestFit="1" customWidth="1"/>
    <col min="1891" max="1891" width="12.77734375" bestFit="1" customWidth="1"/>
    <col min="1892" max="1892" width="9.33203125" bestFit="1" customWidth="1"/>
    <col min="1893" max="1893" width="6" bestFit="1" customWidth="1"/>
    <col min="1894" max="1894" width="11" bestFit="1" customWidth="1"/>
    <col min="1895" max="1895" width="12.77734375" bestFit="1" customWidth="1"/>
    <col min="1896" max="1896" width="9" bestFit="1" customWidth="1"/>
    <col min="1897" max="1897" width="5.21875" bestFit="1" customWidth="1"/>
    <col min="1898" max="1898" width="12.77734375" bestFit="1" customWidth="1"/>
    <col min="1899" max="1899" width="9.33203125" bestFit="1" customWidth="1"/>
    <col min="1900" max="1900" width="10" bestFit="1" customWidth="1"/>
    <col min="1901" max="1901" width="12.77734375" bestFit="1" customWidth="1"/>
    <col min="1902" max="1902" width="9" bestFit="1" customWidth="1"/>
    <col min="1903" max="1903" width="7" bestFit="1" customWidth="1"/>
    <col min="1904" max="1904" width="12.77734375" bestFit="1" customWidth="1"/>
    <col min="1905" max="1905" width="9.33203125" bestFit="1" customWidth="1"/>
    <col min="1906" max="1906" width="9" bestFit="1" customWidth="1"/>
    <col min="1907" max="1907" width="12.77734375" bestFit="1" customWidth="1"/>
    <col min="1908" max="1908" width="9.33203125" bestFit="1" customWidth="1"/>
    <col min="1909" max="1909" width="7" bestFit="1" customWidth="1"/>
    <col min="1910" max="1910" width="11" bestFit="1" customWidth="1"/>
    <col min="1911" max="1911" width="12.77734375" bestFit="1" customWidth="1"/>
    <col min="1912" max="1912" width="9" bestFit="1" customWidth="1"/>
    <col min="1913" max="1913" width="10" bestFit="1" customWidth="1"/>
    <col min="1914" max="1914" width="12.77734375" bestFit="1" customWidth="1"/>
    <col min="1915" max="1915" width="9.33203125" bestFit="1" customWidth="1"/>
    <col min="1916" max="1916" width="10" bestFit="1" customWidth="1"/>
    <col min="1917" max="1917" width="9" bestFit="1" customWidth="1"/>
    <col min="1918" max="1918" width="12.77734375" bestFit="1" customWidth="1"/>
    <col min="1919" max="1920" width="9" bestFit="1" customWidth="1"/>
    <col min="1921" max="1921" width="12.77734375" bestFit="1" customWidth="1"/>
    <col min="1922" max="1923" width="10" bestFit="1" customWidth="1"/>
    <col min="1924" max="1924" width="12.77734375" bestFit="1" customWidth="1"/>
    <col min="1925" max="1925" width="9.33203125" bestFit="1" customWidth="1"/>
    <col min="1926" max="1926" width="9" bestFit="1" customWidth="1"/>
    <col min="1927" max="1927" width="10" bestFit="1" customWidth="1"/>
    <col min="1928" max="1928" width="10.77734375" bestFit="1" customWidth="1"/>
    <col min="1929" max="1929" width="9" bestFit="1" customWidth="1"/>
    <col min="1930" max="1930" width="7" bestFit="1" customWidth="1"/>
    <col min="1931" max="1931" width="10.77734375" bestFit="1" customWidth="1"/>
    <col min="1932" max="1932" width="9.33203125" bestFit="1" customWidth="1"/>
    <col min="1933" max="1933" width="6" bestFit="1" customWidth="1"/>
    <col min="1934" max="1934" width="10" bestFit="1" customWidth="1"/>
    <col min="1935" max="1935" width="10.77734375" bestFit="1" customWidth="1"/>
    <col min="1936" max="1936" width="9.33203125" bestFit="1" customWidth="1"/>
    <col min="1937" max="1937" width="8" bestFit="1" customWidth="1"/>
    <col min="1938" max="1938" width="10" bestFit="1" customWidth="1"/>
    <col min="1939" max="1939" width="10.77734375" bestFit="1" customWidth="1"/>
    <col min="1940" max="1940" width="9.33203125" bestFit="1" customWidth="1"/>
    <col min="1941" max="1941" width="8" bestFit="1" customWidth="1"/>
    <col min="1942" max="1942" width="9" bestFit="1" customWidth="1"/>
    <col min="1943" max="1943" width="10.77734375" bestFit="1" customWidth="1"/>
    <col min="1944" max="1944" width="10" bestFit="1" customWidth="1"/>
    <col min="1945" max="1945" width="11" bestFit="1" customWidth="1"/>
    <col min="1946" max="1946" width="10.77734375" bestFit="1" customWidth="1"/>
    <col min="1947" max="1947" width="9" bestFit="1" customWidth="1"/>
    <col min="1948" max="1948" width="10" bestFit="1" customWidth="1"/>
    <col min="1949" max="1949" width="10.77734375" bestFit="1" customWidth="1"/>
    <col min="1950" max="1950" width="9" bestFit="1" customWidth="1"/>
    <col min="1951" max="1951" width="8" bestFit="1" customWidth="1"/>
    <col min="1952" max="1952" width="10.77734375" bestFit="1" customWidth="1"/>
    <col min="1953" max="1953" width="9.33203125" bestFit="1" customWidth="1"/>
    <col min="1954" max="1955" width="10" bestFit="1" customWidth="1"/>
    <col min="1956" max="1956" width="10.77734375" bestFit="1" customWidth="1"/>
    <col min="1957" max="1957" width="9.33203125" bestFit="1" customWidth="1"/>
    <col min="1958" max="1958" width="11" bestFit="1" customWidth="1"/>
    <col min="1959" max="1959" width="10" bestFit="1" customWidth="1"/>
    <col min="1960" max="1960" width="11.77734375" bestFit="1" customWidth="1"/>
    <col min="1961" max="1963" width="10" bestFit="1" customWidth="1"/>
    <col min="1964" max="1964" width="11.77734375" bestFit="1" customWidth="1"/>
    <col min="1965" max="1965" width="9.33203125" bestFit="1" customWidth="1"/>
    <col min="1966" max="1966" width="10" bestFit="1" customWidth="1"/>
    <col min="1967" max="1967" width="8" bestFit="1" customWidth="1"/>
    <col min="1968" max="1968" width="11.77734375" bestFit="1" customWidth="1"/>
    <col min="1969" max="1969" width="9.33203125" bestFit="1" customWidth="1"/>
    <col min="1970" max="1970" width="9" bestFit="1" customWidth="1"/>
    <col min="1971" max="1971" width="11" bestFit="1" customWidth="1"/>
    <col min="1972" max="1972" width="11.77734375" bestFit="1" customWidth="1"/>
    <col min="1973" max="1973" width="10" bestFit="1" customWidth="1"/>
    <col min="1974" max="1975" width="9" bestFit="1" customWidth="1"/>
    <col min="1976" max="1976" width="11.77734375" bestFit="1" customWidth="1"/>
    <col min="1977" max="1977" width="9.33203125" bestFit="1" customWidth="1"/>
    <col min="1978" max="1978" width="9" bestFit="1" customWidth="1"/>
    <col min="1979" max="1979" width="10" bestFit="1" customWidth="1"/>
    <col min="1980" max="1980" width="11.77734375" bestFit="1" customWidth="1"/>
    <col min="1981" max="1981" width="9.33203125" bestFit="1" customWidth="1"/>
    <col min="1982" max="1982" width="8" bestFit="1" customWidth="1"/>
    <col min="1983" max="1983" width="11" bestFit="1" customWidth="1"/>
    <col min="1984" max="1984" width="11.77734375" bestFit="1" customWidth="1"/>
    <col min="1985" max="1985" width="9.33203125" bestFit="1" customWidth="1"/>
    <col min="1986" max="1986" width="10" bestFit="1" customWidth="1"/>
    <col min="1987" max="1987" width="11.77734375" bestFit="1" customWidth="1"/>
    <col min="1988" max="1988" width="9" bestFit="1" customWidth="1"/>
    <col min="1989" max="1989" width="11.77734375" bestFit="1" customWidth="1"/>
    <col min="1990" max="1990" width="7" bestFit="1" customWidth="1"/>
    <col min="1991" max="1991" width="9" bestFit="1" customWidth="1"/>
    <col min="1992" max="1992" width="11.77734375" bestFit="1" customWidth="1"/>
    <col min="1993" max="1993" width="11" bestFit="1" customWidth="1"/>
    <col min="1994" max="1994" width="10" bestFit="1" customWidth="1"/>
    <col min="1995" max="1995" width="11.77734375" bestFit="1" customWidth="1"/>
    <col min="1996" max="1997" width="9" bestFit="1" customWidth="1"/>
    <col min="1998" max="1998" width="11.77734375" bestFit="1" customWidth="1"/>
    <col min="1999" max="2000" width="10" bestFit="1" customWidth="1"/>
    <col min="2001" max="2001" width="11.77734375" bestFit="1" customWidth="1"/>
    <col min="2002" max="2002" width="9.33203125" bestFit="1" customWidth="1"/>
    <col min="2003" max="2004" width="9" bestFit="1" customWidth="1"/>
    <col min="2005" max="2005" width="11.77734375" bestFit="1" customWidth="1"/>
    <col min="2006" max="2007" width="9" bestFit="1" customWidth="1"/>
    <col min="2008" max="2008" width="11.77734375" bestFit="1" customWidth="1"/>
    <col min="2009" max="2009" width="9.33203125" bestFit="1" customWidth="1"/>
    <col min="2010" max="2010" width="7" bestFit="1" customWidth="1"/>
    <col min="2011" max="2011" width="10" bestFit="1" customWidth="1"/>
    <col min="2012" max="2012" width="11.77734375" bestFit="1" customWidth="1"/>
    <col min="2013" max="2013" width="10" bestFit="1" customWidth="1"/>
    <col min="2014" max="2014" width="11.77734375" bestFit="1" customWidth="1"/>
    <col min="2015" max="2015" width="9.33203125" bestFit="1" customWidth="1"/>
    <col min="2016" max="2017" width="9" bestFit="1" customWidth="1"/>
    <col min="2018" max="2018" width="11.77734375" bestFit="1" customWidth="1"/>
    <col min="2019" max="2019" width="9.33203125" bestFit="1" customWidth="1"/>
    <col min="2020" max="2020" width="8" bestFit="1" customWidth="1"/>
    <col min="2021" max="2021" width="10" bestFit="1" customWidth="1"/>
    <col min="2022" max="2022" width="11.77734375" bestFit="1" customWidth="1"/>
    <col min="2023" max="2023" width="9.33203125" bestFit="1" customWidth="1"/>
    <col min="2024" max="2024" width="6" bestFit="1" customWidth="1"/>
    <col min="2025" max="2025" width="9" bestFit="1" customWidth="1"/>
    <col min="2026" max="2026" width="11.77734375" bestFit="1" customWidth="1"/>
    <col min="2027" max="2027" width="9.6640625" bestFit="1" customWidth="1"/>
    <col min="2028" max="2028" width="11" bestFit="1" customWidth="1"/>
    <col min="2029" max="2029" width="10" bestFit="1" customWidth="1"/>
    <col min="2030" max="2030" width="11.77734375" bestFit="1" customWidth="1"/>
    <col min="2031" max="2031" width="9.33203125" bestFit="1" customWidth="1"/>
    <col min="2032" max="2033" width="8" bestFit="1" customWidth="1"/>
    <col min="2034" max="2034" width="11.77734375" bestFit="1" customWidth="1"/>
    <col min="2035" max="2035" width="9.33203125" bestFit="1" customWidth="1"/>
    <col min="2036" max="2036" width="7" bestFit="1" customWidth="1"/>
    <col min="2037" max="2037" width="9" bestFit="1" customWidth="1"/>
    <col min="2038" max="2038" width="10.77734375" bestFit="1" customWidth="1"/>
    <col min="2039" max="2039" width="9.33203125" bestFit="1" customWidth="1"/>
    <col min="2040" max="2040" width="6" bestFit="1" customWidth="1"/>
    <col min="2041" max="2041" width="7" bestFit="1" customWidth="1"/>
    <col min="2042" max="2042" width="10.77734375" bestFit="1" customWidth="1"/>
    <col min="2043" max="2043" width="9.33203125" bestFit="1" customWidth="1"/>
    <col min="2044" max="2044" width="10" bestFit="1" customWidth="1"/>
    <col min="2045" max="2045" width="9" bestFit="1" customWidth="1"/>
    <col min="2046" max="2046" width="10.77734375" bestFit="1" customWidth="1"/>
    <col min="2047" max="2047" width="10" bestFit="1" customWidth="1"/>
    <col min="2048" max="2048" width="9" bestFit="1" customWidth="1"/>
    <col min="2049" max="2049" width="10.77734375" bestFit="1" customWidth="1"/>
    <col min="2050" max="2050" width="9" bestFit="1" customWidth="1"/>
    <col min="2051" max="2051" width="10.77734375" bestFit="1" customWidth="1"/>
    <col min="2052" max="2052" width="8" bestFit="1" customWidth="1"/>
    <col min="2053" max="2053" width="10.77734375" bestFit="1" customWidth="1"/>
    <col min="2054" max="2054" width="11" bestFit="1" customWidth="1"/>
    <col min="2055" max="2055" width="9" bestFit="1" customWidth="1"/>
    <col min="2056" max="2056" width="10.77734375" bestFit="1" customWidth="1"/>
    <col min="2057" max="2057" width="9.33203125" bestFit="1" customWidth="1"/>
    <col min="2058" max="2058" width="9" bestFit="1" customWidth="1"/>
    <col min="2059" max="2059" width="10.77734375" bestFit="1" customWidth="1"/>
    <col min="2060" max="2060" width="10" bestFit="1" customWidth="1"/>
    <col min="2061" max="2061" width="9" bestFit="1" customWidth="1"/>
    <col min="2062" max="2062" width="10.77734375" bestFit="1" customWidth="1"/>
    <col min="2063" max="2063" width="9.33203125" bestFit="1" customWidth="1"/>
    <col min="2064" max="2064" width="10" bestFit="1" customWidth="1"/>
    <col min="2065" max="2065" width="9" bestFit="1" customWidth="1"/>
    <col min="2066" max="2066" width="11.77734375" bestFit="1" customWidth="1"/>
    <col min="2067" max="2067" width="10" bestFit="1" customWidth="1"/>
    <col min="2068" max="2068" width="11" bestFit="1" customWidth="1"/>
    <col min="2069" max="2069" width="11.77734375" bestFit="1" customWidth="1"/>
    <col min="2070" max="2071" width="9" bestFit="1" customWidth="1"/>
    <col min="2072" max="2072" width="11.77734375" bestFit="1" customWidth="1"/>
    <col min="2073" max="2074" width="10" bestFit="1" customWidth="1"/>
    <col min="2075" max="2075" width="11.77734375" bestFit="1" customWidth="1"/>
    <col min="2076" max="2076" width="7" bestFit="1" customWidth="1"/>
    <col min="2077" max="2077" width="10" bestFit="1" customWidth="1"/>
    <col min="2078" max="2078" width="11.77734375" bestFit="1" customWidth="1"/>
    <col min="2079" max="2079" width="9.33203125" bestFit="1" customWidth="1"/>
    <col min="2080" max="2080" width="9" bestFit="1" customWidth="1"/>
    <col min="2081" max="2081" width="11.77734375" bestFit="1" customWidth="1"/>
    <col min="2082" max="2082" width="9.33203125" bestFit="1" customWidth="1"/>
    <col min="2083" max="2083" width="9" bestFit="1" customWidth="1"/>
    <col min="2084" max="2084" width="8" bestFit="1" customWidth="1"/>
    <col min="2085" max="2085" width="11.77734375" bestFit="1" customWidth="1"/>
    <col min="2086" max="2086" width="9.33203125" bestFit="1" customWidth="1"/>
    <col min="2087" max="2087" width="7" bestFit="1" customWidth="1"/>
    <col min="2088" max="2088" width="10" bestFit="1" customWidth="1"/>
    <col min="2089" max="2089" width="11.77734375" bestFit="1" customWidth="1"/>
    <col min="2090" max="2091" width="9" bestFit="1" customWidth="1"/>
    <col min="2092" max="2092" width="11.77734375" bestFit="1" customWidth="1"/>
    <col min="2093" max="2093" width="9.33203125" bestFit="1" customWidth="1"/>
    <col min="2094" max="2094" width="9" bestFit="1" customWidth="1"/>
    <col min="2095" max="2095" width="7" bestFit="1" customWidth="1"/>
    <col min="2096" max="2096" width="11.77734375" bestFit="1" customWidth="1"/>
    <col min="2097" max="2097" width="9" bestFit="1" customWidth="1"/>
    <col min="2098" max="2098" width="10" bestFit="1" customWidth="1"/>
    <col min="2099" max="2099" width="11.77734375" bestFit="1" customWidth="1"/>
    <col min="2100" max="2101" width="11" bestFit="1" customWidth="1"/>
    <col min="2102" max="2102" width="11.77734375" bestFit="1" customWidth="1"/>
    <col min="2103" max="2103" width="11" bestFit="1" customWidth="1"/>
    <col min="2104" max="2104" width="10" bestFit="1" customWidth="1"/>
    <col min="2105" max="2105" width="11.77734375" bestFit="1" customWidth="1"/>
    <col min="2106" max="2106" width="9.33203125" bestFit="1" customWidth="1"/>
    <col min="2107" max="2107" width="11" bestFit="1" customWidth="1"/>
    <col min="2108" max="2108" width="10" bestFit="1" customWidth="1"/>
    <col min="2109" max="2109" width="11.77734375" bestFit="1" customWidth="1"/>
    <col min="2110" max="2110" width="10" bestFit="1" customWidth="1"/>
    <col min="2111" max="2111" width="8" bestFit="1" customWidth="1"/>
    <col min="2112" max="2112" width="10" bestFit="1" customWidth="1"/>
    <col min="2113" max="2113" width="11.77734375" bestFit="1" customWidth="1"/>
    <col min="2114" max="2114" width="9.33203125" bestFit="1" customWidth="1"/>
    <col min="2115" max="2115" width="9" bestFit="1" customWidth="1"/>
    <col min="2116" max="2116" width="10" bestFit="1" customWidth="1"/>
    <col min="2117" max="2117" width="11.77734375" bestFit="1" customWidth="1"/>
    <col min="2118" max="2118" width="11" bestFit="1" customWidth="1"/>
    <col min="2119" max="2119" width="10" bestFit="1" customWidth="1"/>
    <col min="2120" max="2120" width="8" bestFit="1" customWidth="1"/>
    <col min="2121" max="2121" width="11.77734375" bestFit="1" customWidth="1"/>
    <col min="2122" max="2122" width="11" bestFit="1" customWidth="1"/>
    <col min="2123" max="2123" width="9" bestFit="1" customWidth="1"/>
    <col min="2124" max="2124" width="11.77734375" bestFit="1" customWidth="1"/>
    <col min="2125" max="2126" width="10" bestFit="1" customWidth="1"/>
    <col min="2127" max="2127" width="11.77734375" bestFit="1" customWidth="1"/>
    <col min="2128" max="2128" width="9.33203125" bestFit="1" customWidth="1"/>
    <col min="2129" max="2129" width="7" bestFit="1" customWidth="1"/>
    <col min="2130" max="2130" width="9.6640625" bestFit="1" customWidth="1"/>
    <col min="2131" max="2131" width="11.77734375" bestFit="1" customWidth="1"/>
    <col min="2132" max="2133" width="10" bestFit="1" customWidth="1"/>
    <col min="2134" max="2134" width="9" bestFit="1" customWidth="1"/>
    <col min="2135" max="2135" width="10.77734375" bestFit="1" customWidth="1"/>
    <col min="2136" max="2136" width="9" bestFit="1" customWidth="1"/>
    <col min="2137" max="2137" width="10.77734375" bestFit="1" customWidth="1"/>
    <col min="2138" max="2139" width="9" bestFit="1" customWidth="1"/>
    <col min="2140" max="2140" width="10.77734375" bestFit="1" customWidth="1"/>
    <col min="2141" max="2141" width="10" bestFit="1" customWidth="1"/>
    <col min="2142" max="2142" width="9" bestFit="1" customWidth="1"/>
    <col min="2143" max="2143" width="10.77734375" bestFit="1" customWidth="1"/>
    <col min="2144" max="2144" width="9.33203125" bestFit="1" customWidth="1"/>
    <col min="2145" max="2145" width="9" bestFit="1" customWidth="1"/>
    <col min="2146" max="2146" width="8" bestFit="1" customWidth="1"/>
    <col min="2147" max="2147" width="10.77734375" bestFit="1" customWidth="1"/>
    <col min="2148" max="2148" width="10" bestFit="1" customWidth="1"/>
    <col min="2149" max="2149" width="9" bestFit="1" customWidth="1"/>
    <col min="2150" max="2150" width="10.77734375" bestFit="1" customWidth="1"/>
    <col min="2151" max="2151" width="8" bestFit="1" customWidth="1"/>
    <col min="2152" max="2152" width="10.77734375" bestFit="1" customWidth="1"/>
    <col min="2153" max="2153" width="11" bestFit="1" customWidth="1"/>
    <col min="2154" max="2154" width="10" bestFit="1" customWidth="1"/>
    <col min="2155" max="2155" width="10.77734375" bestFit="1" customWidth="1"/>
    <col min="2156" max="2156" width="9.33203125" bestFit="1" customWidth="1"/>
    <col min="2157" max="2157" width="8" bestFit="1" customWidth="1"/>
    <col min="2158" max="2158" width="10" bestFit="1" customWidth="1"/>
    <col min="2159" max="2159" width="10.77734375" bestFit="1" customWidth="1"/>
    <col min="2160" max="2160" width="9.33203125" bestFit="1" customWidth="1"/>
    <col min="2161" max="2162" width="9" bestFit="1" customWidth="1"/>
    <col min="2163" max="2163" width="11.77734375" bestFit="1" customWidth="1"/>
    <col min="2164" max="2164" width="9.33203125" bestFit="1" customWidth="1"/>
    <col min="2165" max="2165" width="9" bestFit="1" customWidth="1"/>
    <col min="2166" max="2166" width="8" bestFit="1" customWidth="1"/>
    <col min="2167" max="2167" width="11.77734375" bestFit="1" customWidth="1"/>
    <col min="2168" max="2168" width="9.33203125" bestFit="1" customWidth="1"/>
    <col min="2169" max="2169" width="9" bestFit="1" customWidth="1"/>
    <col min="2170" max="2170" width="8" bestFit="1" customWidth="1"/>
    <col min="2171" max="2171" width="11.77734375" bestFit="1" customWidth="1"/>
    <col min="2172" max="2172" width="9.33203125" bestFit="1" customWidth="1"/>
    <col min="2173" max="2173" width="8" bestFit="1" customWidth="1"/>
    <col min="2174" max="2174" width="9" bestFit="1" customWidth="1"/>
    <col min="2175" max="2175" width="11.77734375" bestFit="1" customWidth="1"/>
    <col min="2176" max="2176" width="9.33203125" bestFit="1" customWidth="1"/>
    <col min="2177" max="2178" width="7" bestFit="1" customWidth="1"/>
    <col min="2179" max="2179" width="11.77734375" bestFit="1" customWidth="1"/>
    <col min="2180" max="2180" width="10" bestFit="1" customWidth="1"/>
    <col min="2181" max="2181" width="11.77734375" bestFit="1" customWidth="1"/>
    <col min="2182" max="2182" width="9" bestFit="1" customWidth="1"/>
    <col min="2183" max="2183" width="11.77734375" bestFit="1" customWidth="1"/>
    <col min="2184" max="2184" width="9.33203125" bestFit="1" customWidth="1"/>
    <col min="2185" max="2185" width="6" bestFit="1" customWidth="1"/>
    <col min="2186" max="2186" width="11.77734375" bestFit="1" customWidth="1"/>
    <col min="2187" max="2187" width="9.33203125" bestFit="1" customWidth="1"/>
    <col min="2188" max="2189" width="9" bestFit="1" customWidth="1"/>
    <col min="2190" max="2190" width="11.77734375" bestFit="1" customWidth="1"/>
    <col min="2191" max="2191" width="10" bestFit="1" customWidth="1"/>
    <col min="2192" max="2193" width="9" bestFit="1" customWidth="1"/>
    <col min="2194" max="2194" width="11.77734375" bestFit="1" customWidth="1"/>
    <col min="2195" max="2195" width="9" bestFit="1" customWidth="1"/>
    <col min="2196" max="2196" width="10" bestFit="1" customWidth="1"/>
    <col min="2197" max="2198" width="11.77734375" bestFit="1" customWidth="1"/>
    <col min="2199" max="2199" width="9.33203125" bestFit="1" customWidth="1"/>
    <col min="2200" max="2200" width="10" bestFit="1" customWidth="1"/>
    <col min="2201" max="2201" width="9" bestFit="1" customWidth="1"/>
    <col min="2202" max="2202" width="11.77734375" bestFit="1" customWidth="1"/>
    <col min="2203" max="2203" width="9.33203125" bestFit="1" customWidth="1"/>
    <col min="2204" max="2204" width="8" bestFit="1" customWidth="1"/>
    <col min="2205" max="2205" width="9" bestFit="1" customWidth="1"/>
    <col min="2206" max="2206" width="11.77734375" bestFit="1" customWidth="1"/>
    <col min="2207" max="2207" width="9.33203125" bestFit="1" customWidth="1"/>
    <col min="2208" max="2208" width="8" bestFit="1" customWidth="1"/>
    <col min="2209" max="2209" width="9" bestFit="1" customWidth="1"/>
    <col min="2210" max="2210" width="11.77734375" bestFit="1" customWidth="1"/>
    <col min="2211" max="2211" width="9.33203125" bestFit="1" customWidth="1"/>
    <col min="2212" max="2212" width="10" bestFit="1" customWidth="1"/>
    <col min="2213" max="2213" width="8" bestFit="1" customWidth="1"/>
    <col min="2214" max="2214" width="11.77734375" bestFit="1" customWidth="1"/>
    <col min="2215" max="2215" width="9.33203125" bestFit="1" customWidth="1"/>
    <col min="2216" max="2216" width="8.6640625" bestFit="1" customWidth="1"/>
    <col min="2217" max="2217" width="10" bestFit="1" customWidth="1"/>
    <col min="2218" max="2218" width="11.77734375" bestFit="1" customWidth="1"/>
    <col min="2219" max="2219" width="10" bestFit="1" customWidth="1"/>
    <col min="2220" max="2220" width="9" bestFit="1" customWidth="1"/>
    <col min="2221" max="2221" width="11.77734375" bestFit="1" customWidth="1"/>
    <col min="2222" max="2222" width="9" bestFit="1" customWidth="1"/>
    <col min="2223" max="2223" width="11.77734375" bestFit="1" customWidth="1"/>
    <col min="2224" max="2224" width="9.33203125" bestFit="1" customWidth="1"/>
    <col min="2225" max="2225" width="9" bestFit="1" customWidth="1"/>
    <col min="2226" max="2226" width="8" bestFit="1" customWidth="1"/>
    <col min="2227" max="2227" width="11.77734375" bestFit="1" customWidth="1"/>
    <col min="2228" max="2228" width="9.33203125" bestFit="1" customWidth="1"/>
    <col min="2229" max="2229" width="9" bestFit="1" customWidth="1"/>
    <col min="2230" max="2230" width="10" bestFit="1" customWidth="1"/>
    <col min="2231" max="2231" width="11.77734375" bestFit="1" customWidth="1"/>
    <col min="2232" max="2232" width="11" bestFit="1" customWidth="1"/>
    <col min="2233" max="2233" width="10" bestFit="1" customWidth="1"/>
    <col min="2234" max="2234" width="11.77734375" bestFit="1" customWidth="1"/>
    <col min="2235" max="2235" width="9.33203125" bestFit="1" customWidth="1"/>
    <col min="2236" max="2236" width="10" bestFit="1" customWidth="1"/>
    <col min="2237" max="2237" width="9" bestFit="1" customWidth="1"/>
    <col min="2238" max="2238" width="10.77734375" bestFit="1" customWidth="1"/>
    <col min="2239" max="2239" width="9.33203125" bestFit="1" customWidth="1"/>
    <col min="2240" max="2241" width="9" bestFit="1" customWidth="1"/>
    <col min="2242" max="2242" width="10.77734375" bestFit="1" customWidth="1"/>
    <col min="2243" max="2244" width="9" bestFit="1" customWidth="1"/>
    <col min="2245" max="2245" width="10.77734375" bestFit="1" customWidth="1"/>
    <col min="2246" max="2246" width="9.33203125" bestFit="1" customWidth="1"/>
    <col min="2247" max="2247" width="9" bestFit="1" customWidth="1"/>
    <col min="2248" max="2248" width="10" bestFit="1" customWidth="1"/>
    <col min="2249" max="2249" width="10.77734375" bestFit="1" customWidth="1"/>
    <col min="2250" max="2251" width="10" bestFit="1" customWidth="1"/>
    <col min="2252" max="2252" width="9" bestFit="1" customWidth="1"/>
    <col min="2253" max="2253" width="10.77734375" bestFit="1" customWidth="1"/>
    <col min="2254" max="2254" width="10" bestFit="1" customWidth="1"/>
    <col min="2255" max="2255" width="9" bestFit="1" customWidth="1"/>
    <col min="2256" max="2256" width="10.77734375" bestFit="1" customWidth="1"/>
    <col min="2257" max="2257" width="9.33203125" bestFit="1" customWidth="1"/>
    <col min="2258" max="2259" width="9" bestFit="1" customWidth="1"/>
    <col min="2260" max="2260" width="10.77734375" bestFit="1" customWidth="1"/>
    <col min="2261" max="2261" width="9.33203125" bestFit="1" customWidth="1"/>
    <col min="2262" max="2262" width="7.6640625" bestFit="1" customWidth="1"/>
    <col min="2263" max="2263" width="10" bestFit="1" customWidth="1"/>
    <col min="2264" max="2264" width="10.77734375" bestFit="1" customWidth="1"/>
    <col min="2265" max="2265" width="8" bestFit="1" customWidth="1"/>
    <col min="2266" max="2266" width="10.77734375" bestFit="1" customWidth="1"/>
    <col min="2267" max="2267" width="9" bestFit="1" customWidth="1"/>
    <col min="2268" max="2268" width="7" bestFit="1" customWidth="1"/>
    <col min="2269" max="2269" width="11.77734375" bestFit="1" customWidth="1"/>
    <col min="2270" max="2270" width="11" bestFit="1" customWidth="1"/>
    <col min="2271" max="2271" width="9" bestFit="1" customWidth="1"/>
    <col min="2272" max="2272" width="11.77734375" bestFit="1" customWidth="1"/>
    <col min="2273" max="2273" width="8" bestFit="1" customWidth="1"/>
    <col min="2274" max="2274" width="10" bestFit="1" customWidth="1"/>
    <col min="2275" max="2275" width="11.77734375" bestFit="1" customWidth="1"/>
    <col min="2276" max="2276" width="10" bestFit="1" customWidth="1"/>
    <col min="2277" max="2277" width="9" bestFit="1" customWidth="1"/>
    <col min="2278" max="2278" width="11.77734375" bestFit="1" customWidth="1"/>
    <col min="2279" max="2279" width="9.33203125" bestFit="1" customWidth="1"/>
    <col min="2280" max="2280" width="9" bestFit="1" customWidth="1"/>
    <col min="2281" max="2281" width="8" bestFit="1" customWidth="1"/>
    <col min="2282" max="2282" width="11.77734375" bestFit="1" customWidth="1"/>
    <col min="2283" max="2283" width="9" bestFit="1" customWidth="1"/>
    <col min="2284" max="2284" width="10" bestFit="1" customWidth="1"/>
    <col min="2285" max="2285" width="11.77734375" bestFit="1" customWidth="1"/>
    <col min="2286" max="2286" width="9.33203125" bestFit="1" customWidth="1"/>
    <col min="2287" max="2287" width="9" bestFit="1" customWidth="1"/>
    <col min="2288" max="2288" width="11.77734375" bestFit="1" customWidth="1"/>
    <col min="2289" max="2289" width="9" bestFit="1" customWidth="1"/>
    <col min="2290" max="2290" width="10" bestFit="1" customWidth="1"/>
    <col min="2291" max="2291" width="11.77734375" bestFit="1" customWidth="1"/>
    <col min="2292" max="2293" width="10" bestFit="1" customWidth="1"/>
    <col min="2294" max="2294" width="11.77734375" bestFit="1" customWidth="1"/>
    <col min="2295" max="2295" width="10" bestFit="1" customWidth="1"/>
    <col min="2296" max="2296" width="9" bestFit="1" customWidth="1"/>
    <col min="2297" max="2297" width="11.77734375" bestFit="1" customWidth="1"/>
    <col min="2298" max="2298" width="8" bestFit="1" customWidth="1"/>
    <col min="2299" max="2299" width="10" bestFit="1" customWidth="1"/>
    <col min="2300" max="2300" width="11.77734375" bestFit="1" customWidth="1"/>
    <col min="2301" max="2302" width="10" bestFit="1" customWidth="1"/>
    <col min="2303" max="2303" width="11.77734375" bestFit="1" customWidth="1"/>
    <col min="2304" max="2304" width="9" bestFit="1" customWidth="1"/>
    <col min="2305" max="2305" width="11.77734375" bestFit="1" customWidth="1"/>
    <col min="2306" max="2306" width="9.33203125" bestFit="1" customWidth="1"/>
    <col min="2307" max="2307" width="9" bestFit="1" customWidth="1"/>
    <col min="2308" max="2308" width="10" bestFit="1" customWidth="1"/>
    <col min="2309" max="2309" width="11.77734375" bestFit="1" customWidth="1"/>
    <col min="2310" max="2310" width="11" bestFit="1" customWidth="1"/>
    <col min="2311" max="2311" width="10" bestFit="1" customWidth="1"/>
    <col min="2312" max="2312" width="11.77734375" bestFit="1" customWidth="1"/>
    <col min="2313" max="2313" width="9.33203125" bestFit="1" customWidth="1"/>
    <col min="2314" max="2315" width="9" bestFit="1" customWidth="1"/>
    <col min="2316" max="2316" width="11.77734375" bestFit="1" customWidth="1"/>
    <col min="2317" max="2317" width="9" bestFit="1" customWidth="1"/>
    <col min="2318" max="2318" width="11" bestFit="1" customWidth="1"/>
    <col min="2319" max="2319" width="11.77734375" bestFit="1" customWidth="1"/>
    <col min="2320" max="2320" width="11" bestFit="1" customWidth="1"/>
    <col min="2321" max="2321" width="8" bestFit="1" customWidth="1"/>
    <col min="2322" max="2322" width="9" bestFit="1" customWidth="1"/>
    <col min="2323" max="2323" width="11.77734375" bestFit="1" customWidth="1"/>
    <col min="2324" max="2324" width="9.33203125" bestFit="1" customWidth="1"/>
    <col min="2325" max="2325" width="7" bestFit="1" customWidth="1"/>
    <col min="2326" max="2326" width="8" bestFit="1" customWidth="1"/>
    <col min="2327" max="2327" width="11.77734375" bestFit="1" customWidth="1"/>
    <col min="2328" max="2328" width="9.33203125" bestFit="1" customWidth="1"/>
    <col min="2329" max="2329" width="9" bestFit="1" customWidth="1"/>
    <col min="2330" max="2330" width="10" bestFit="1" customWidth="1"/>
    <col min="2331" max="2331" width="11.77734375" bestFit="1" customWidth="1"/>
    <col min="2332" max="2332" width="9.33203125" bestFit="1" customWidth="1"/>
    <col min="2333" max="2334" width="9" bestFit="1" customWidth="1"/>
    <col min="2335" max="2335" width="11.77734375" bestFit="1" customWidth="1"/>
    <col min="2336" max="2336" width="9.33203125" bestFit="1" customWidth="1"/>
    <col min="2337" max="2337" width="9" bestFit="1" customWidth="1"/>
    <col min="2338" max="2338" width="10" bestFit="1" customWidth="1"/>
    <col min="2339" max="2339" width="10.77734375" bestFit="1" customWidth="1"/>
    <col min="2340" max="2340" width="9.33203125" bestFit="1" customWidth="1"/>
    <col min="2341" max="2341" width="10" bestFit="1" customWidth="1"/>
    <col min="2342" max="2342" width="10.77734375" bestFit="1" customWidth="1"/>
    <col min="2343" max="2343" width="7" bestFit="1" customWidth="1"/>
    <col min="2344" max="2344" width="10.77734375" bestFit="1" customWidth="1"/>
    <col min="2345" max="2345" width="10" bestFit="1" customWidth="1"/>
    <col min="2346" max="2347" width="9" bestFit="1" customWidth="1"/>
    <col min="2348" max="2348" width="10.77734375" bestFit="1" customWidth="1"/>
    <col min="2349" max="2349" width="8" bestFit="1" customWidth="1"/>
    <col min="2350" max="2350" width="9" bestFit="1" customWidth="1"/>
    <col min="2351" max="2351" width="11" bestFit="1" customWidth="1"/>
    <col min="2352" max="2352" width="10" bestFit="1" customWidth="1"/>
    <col min="2353" max="2353" width="9" bestFit="1" customWidth="1"/>
    <col min="2354" max="2354" width="10.77734375" bestFit="1" customWidth="1"/>
    <col min="2355" max="2355" width="9.33203125" bestFit="1" customWidth="1"/>
    <col min="2356" max="2357" width="8" bestFit="1" customWidth="1"/>
    <col min="2358" max="2358" width="10.77734375" bestFit="1" customWidth="1"/>
    <col min="2359" max="2359" width="9.33203125" bestFit="1" customWidth="1"/>
    <col min="2360" max="2360" width="9" bestFit="1" customWidth="1"/>
    <col min="2361" max="2361" width="10" bestFit="1" customWidth="1"/>
    <col min="2362" max="2362" width="10.77734375" bestFit="1" customWidth="1"/>
    <col min="2363" max="2363" width="9" bestFit="1" customWidth="1"/>
    <col min="2364" max="2364" width="10" bestFit="1" customWidth="1"/>
    <col min="2365" max="2365" width="10.77734375" bestFit="1" customWidth="1"/>
    <col min="2366" max="2366" width="9.33203125" bestFit="1" customWidth="1"/>
    <col min="2367" max="2368" width="9" bestFit="1" customWidth="1"/>
    <col min="2369" max="2369" width="11.77734375" bestFit="1" customWidth="1"/>
    <col min="2370" max="2370" width="9.33203125" bestFit="1" customWidth="1"/>
    <col min="2371" max="2371" width="9" bestFit="1" customWidth="1"/>
    <col min="2372" max="2372" width="11.77734375" bestFit="1" customWidth="1"/>
    <col min="2373" max="2373" width="9.33203125" bestFit="1" customWidth="1"/>
    <col min="2374" max="2374" width="7.6640625" bestFit="1" customWidth="1"/>
    <col min="2375" max="2375" width="10" bestFit="1" customWidth="1"/>
    <col min="2376" max="2376" width="11.77734375" bestFit="1" customWidth="1"/>
    <col min="2377" max="2377" width="9" bestFit="1" customWidth="1"/>
    <col min="2378" max="2378" width="11.77734375" bestFit="1" customWidth="1"/>
    <col min="2379" max="2379" width="6" bestFit="1" customWidth="1"/>
    <col min="2380" max="2380" width="7" bestFit="1" customWidth="1"/>
    <col min="2381" max="2381" width="11.77734375" bestFit="1" customWidth="1"/>
    <col min="2382" max="2382" width="9.33203125" bestFit="1" customWidth="1"/>
    <col min="2383" max="2383" width="11" bestFit="1" customWidth="1"/>
    <col min="2384" max="2384" width="10" bestFit="1" customWidth="1"/>
    <col min="2385" max="2385" width="11.77734375" bestFit="1" customWidth="1"/>
    <col min="2386" max="2386" width="9" bestFit="1" customWidth="1"/>
    <col min="2387" max="2387" width="10" bestFit="1" customWidth="1"/>
    <col min="2388" max="2388" width="11.77734375" bestFit="1" customWidth="1"/>
    <col min="2389" max="2389" width="10" bestFit="1" customWidth="1"/>
    <col min="2390" max="2390" width="9" bestFit="1" customWidth="1"/>
    <col min="2391" max="2391" width="11.77734375" bestFit="1" customWidth="1"/>
    <col min="2392" max="2394" width="10" bestFit="1" customWidth="1"/>
    <col min="2395" max="2395" width="11.77734375" bestFit="1" customWidth="1"/>
    <col min="2396" max="2396" width="9.33203125" bestFit="1" customWidth="1"/>
    <col min="2397" max="2398" width="9" bestFit="1" customWidth="1"/>
    <col min="2399" max="2399" width="11.77734375" bestFit="1" customWidth="1"/>
    <col min="2400" max="2400" width="9.33203125" bestFit="1" customWidth="1"/>
    <col min="2401" max="2401" width="7" bestFit="1" customWidth="1"/>
    <col min="2402" max="2402" width="9" bestFit="1" customWidth="1"/>
    <col min="2403" max="2403" width="11.77734375" bestFit="1" customWidth="1"/>
    <col min="2404" max="2404" width="9.33203125" bestFit="1" customWidth="1"/>
    <col min="2405" max="2405" width="8" bestFit="1" customWidth="1"/>
    <col min="2406" max="2406" width="5.21875" bestFit="1" customWidth="1"/>
    <col min="2407" max="2407" width="11.77734375" bestFit="1" customWidth="1"/>
    <col min="2408" max="2408" width="9.33203125" bestFit="1" customWidth="1"/>
    <col min="2409" max="2410" width="10" bestFit="1" customWidth="1"/>
    <col min="2411" max="2411" width="11.77734375" bestFit="1" customWidth="1"/>
    <col min="2412" max="2412" width="9.33203125" bestFit="1" customWidth="1"/>
    <col min="2413" max="2414" width="10" bestFit="1" customWidth="1"/>
    <col min="2415" max="2415" width="11.77734375" bestFit="1" customWidth="1"/>
    <col min="2416" max="2416" width="11" bestFit="1" customWidth="1"/>
    <col min="2417" max="2417" width="9" bestFit="1" customWidth="1"/>
    <col min="2418" max="2418" width="10" bestFit="1" customWidth="1"/>
    <col min="2419" max="2419" width="11.77734375" bestFit="1" customWidth="1"/>
    <col min="2420" max="2420" width="9.33203125" bestFit="1" customWidth="1"/>
    <col min="2421" max="2421" width="9" bestFit="1" customWidth="1"/>
    <col min="2422" max="2422" width="10" bestFit="1" customWidth="1"/>
    <col min="2423" max="2423" width="11.77734375" bestFit="1" customWidth="1"/>
    <col min="2424" max="2424" width="11" bestFit="1" customWidth="1"/>
    <col min="2425" max="2425" width="8" bestFit="1" customWidth="1"/>
    <col min="2426" max="2426" width="9" bestFit="1" customWidth="1"/>
    <col min="2427" max="2427" width="11.77734375" bestFit="1" customWidth="1"/>
    <col min="2428" max="2428" width="8" bestFit="1" customWidth="1"/>
    <col min="2429" max="2429" width="9" bestFit="1" customWidth="1"/>
    <col min="2430" max="2430" width="11.77734375" bestFit="1" customWidth="1"/>
    <col min="2431" max="2431" width="9.33203125" bestFit="1" customWidth="1"/>
    <col min="2432" max="2432" width="11" bestFit="1" customWidth="1"/>
    <col min="2433" max="2433" width="9" bestFit="1" customWidth="1"/>
    <col min="2434" max="2434" width="11.77734375" bestFit="1" customWidth="1"/>
    <col min="2435" max="2435" width="9" bestFit="1" customWidth="1"/>
    <col min="2436" max="2436" width="10" bestFit="1" customWidth="1"/>
    <col min="2437" max="2437" width="11.77734375" bestFit="1" customWidth="1"/>
    <col min="2438" max="2438" width="10" bestFit="1" customWidth="1"/>
    <col min="2439" max="2439" width="11" bestFit="1" customWidth="1"/>
    <col min="2440" max="2440" width="11.77734375" bestFit="1" customWidth="1"/>
    <col min="2441" max="2441" width="10" bestFit="1" customWidth="1"/>
    <col min="2442" max="2442" width="8" bestFit="1" customWidth="1"/>
    <col min="2443" max="2443" width="11" bestFit="1" customWidth="1"/>
    <col min="2444" max="2444" width="11.77734375" bestFit="1" customWidth="1"/>
    <col min="2445" max="2445" width="9.33203125" bestFit="1" customWidth="1"/>
    <col min="2446" max="2446" width="10" bestFit="1" customWidth="1"/>
    <col min="2447" max="2447" width="9" bestFit="1" customWidth="1"/>
    <col min="2448" max="2448" width="10.77734375" bestFit="1" customWidth="1"/>
    <col min="2449" max="2449" width="9.33203125" bestFit="1" customWidth="1"/>
    <col min="2450" max="2450" width="10" bestFit="1" customWidth="1"/>
    <col min="2451" max="2451" width="11" bestFit="1" customWidth="1"/>
    <col min="2452" max="2452" width="10.77734375" bestFit="1" customWidth="1"/>
    <col min="2453" max="2453" width="9" bestFit="1" customWidth="1"/>
    <col min="2454" max="2454" width="10.77734375" bestFit="1" customWidth="1"/>
    <col min="2455" max="2455" width="9.33203125" bestFit="1" customWidth="1"/>
    <col min="2456" max="2457" width="10" bestFit="1" customWidth="1"/>
    <col min="2458" max="2458" width="10.77734375" bestFit="1" customWidth="1"/>
    <col min="2459" max="2459" width="9" bestFit="1" customWidth="1"/>
    <col min="2460" max="2460" width="10" bestFit="1" customWidth="1"/>
    <col min="2461" max="2461" width="10.77734375" bestFit="1" customWidth="1"/>
    <col min="2462" max="2463" width="10" bestFit="1" customWidth="1"/>
    <col min="2464" max="2464" width="10.77734375" bestFit="1" customWidth="1"/>
    <col min="2465" max="2465" width="10" bestFit="1" customWidth="1"/>
    <col min="2466" max="2466" width="10.77734375" bestFit="1" customWidth="1"/>
    <col min="2467" max="2467" width="9.33203125" bestFit="1" customWidth="1"/>
    <col min="2468" max="2468" width="8" bestFit="1" customWidth="1"/>
    <col min="2469" max="2469" width="9" bestFit="1" customWidth="1"/>
    <col min="2470" max="2470" width="10.77734375" bestFit="1" customWidth="1"/>
    <col min="2471" max="2471" width="9.33203125" bestFit="1" customWidth="1"/>
    <col min="2472" max="2473" width="9" bestFit="1" customWidth="1"/>
    <col min="2474" max="2474" width="10.77734375" bestFit="1" customWidth="1"/>
    <col min="2475" max="2475" width="9.33203125" bestFit="1" customWidth="1"/>
    <col min="2476" max="2476" width="8" bestFit="1" customWidth="1"/>
    <col min="2477" max="2477" width="9" bestFit="1" customWidth="1"/>
    <col min="2478" max="2478" width="11.77734375" bestFit="1" customWidth="1"/>
    <col min="2479" max="2479" width="9" bestFit="1" customWidth="1"/>
    <col min="2480" max="2480" width="10" bestFit="1" customWidth="1"/>
    <col min="2481" max="2481" width="11.77734375" bestFit="1" customWidth="1"/>
    <col min="2482" max="2482" width="10" bestFit="1" customWidth="1"/>
    <col min="2483" max="2483" width="8" bestFit="1" customWidth="1"/>
    <col min="2484" max="2484" width="9" bestFit="1" customWidth="1"/>
    <col min="2485" max="2485" width="11.77734375" bestFit="1" customWidth="1"/>
    <col min="2486" max="2486" width="8" bestFit="1" customWidth="1"/>
    <col min="2487" max="2487" width="9" bestFit="1" customWidth="1"/>
    <col min="2488" max="2488" width="11.77734375" bestFit="1" customWidth="1"/>
    <col min="2489" max="2489" width="9.33203125" bestFit="1" customWidth="1"/>
    <col min="2490" max="2490" width="9" bestFit="1" customWidth="1"/>
    <col min="2491" max="2491" width="8" bestFit="1" customWidth="1"/>
    <col min="2492" max="2492" width="11.77734375" bestFit="1" customWidth="1"/>
    <col min="2493" max="2493" width="9.33203125" bestFit="1" customWidth="1"/>
    <col min="2494" max="2494" width="9" bestFit="1" customWidth="1"/>
    <col min="2495" max="2495" width="11.77734375" bestFit="1" customWidth="1"/>
    <col min="2496" max="2497" width="11" bestFit="1" customWidth="1"/>
    <col min="2498" max="2498" width="11.77734375" bestFit="1" customWidth="1"/>
    <col min="2499" max="2499" width="11" bestFit="1" customWidth="1"/>
    <col min="2500" max="2500" width="10" bestFit="1" customWidth="1"/>
    <col min="2501" max="2501" width="11.77734375" bestFit="1" customWidth="1"/>
    <col min="2502" max="2503" width="10" bestFit="1" customWidth="1"/>
    <col min="2504" max="2504" width="9" bestFit="1" customWidth="1"/>
    <col min="2505" max="2505" width="11.77734375" bestFit="1" customWidth="1"/>
    <col min="2506" max="2506" width="9.33203125" bestFit="1" customWidth="1"/>
    <col min="2507" max="2507" width="9" bestFit="1" customWidth="1"/>
    <col min="2508" max="2508" width="8" bestFit="1" customWidth="1"/>
    <col min="2509" max="2509" width="11.77734375" bestFit="1" customWidth="1"/>
    <col min="2510" max="2510" width="9.33203125" bestFit="1" customWidth="1"/>
    <col min="2511" max="2512" width="10" bestFit="1" customWidth="1"/>
    <col min="2513" max="2513" width="11.77734375" bestFit="1" customWidth="1"/>
    <col min="2514" max="2514" width="9.33203125" bestFit="1" customWidth="1"/>
    <col min="2515" max="2515" width="10" bestFit="1" customWidth="1"/>
    <col min="2516" max="2516" width="7" bestFit="1" customWidth="1"/>
    <col min="2517" max="2517" width="11.77734375" bestFit="1" customWidth="1"/>
    <col min="2518" max="2518" width="9.33203125" bestFit="1" customWidth="1"/>
    <col min="2519" max="2520" width="9" bestFit="1" customWidth="1"/>
    <col min="2521" max="2521" width="11.77734375" bestFit="1" customWidth="1"/>
    <col min="2522" max="2522" width="9.33203125" bestFit="1" customWidth="1"/>
    <col min="2523" max="2523" width="7" bestFit="1" customWidth="1"/>
    <col min="2524" max="2524" width="10" bestFit="1" customWidth="1"/>
    <col min="2525" max="2525" width="11.77734375" bestFit="1" customWidth="1"/>
    <col min="2526" max="2526" width="10" bestFit="1" customWidth="1"/>
    <col min="2527" max="2527" width="9" bestFit="1" customWidth="1"/>
    <col min="2528" max="2528" width="8" bestFit="1" customWidth="1"/>
    <col min="2529" max="2529" width="11.77734375" bestFit="1" customWidth="1"/>
    <col min="2530" max="2530" width="9.33203125" bestFit="1" customWidth="1"/>
    <col min="2531" max="2532" width="9" bestFit="1" customWidth="1"/>
    <col min="2533" max="2533" width="11.77734375" bestFit="1" customWidth="1"/>
    <col min="2534" max="2534" width="9.33203125" bestFit="1" customWidth="1"/>
    <col min="2535" max="2535" width="10" bestFit="1" customWidth="1"/>
    <col min="2536" max="2536" width="9" bestFit="1" customWidth="1"/>
    <col min="2537" max="2537" width="11.77734375" bestFit="1" customWidth="1"/>
    <col min="2538" max="2538" width="8" bestFit="1" customWidth="1"/>
    <col min="2539" max="2539" width="11.77734375" bestFit="1" customWidth="1"/>
    <col min="2540" max="2540" width="9.33203125" bestFit="1" customWidth="1"/>
    <col min="2541" max="2541" width="9" bestFit="1" customWidth="1"/>
    <col min="2542" max="2542" width="10" bestFit="1" customWidth="1"/>
    <col min="2543" max="2543" width="11.77734375" bestFit="1" customWidth="1"/>
    <col min="2544" max="2544" width="10" bestFit="1" customWidth="1"/>
    <col min="2545" max="2545" width="11.77734375" bestFit="1" customWidth="1"/>
    <col min="2546" max="2546" width="9" bestFit="1" customWidth="1"/>
    <col min="2547" max="2547" width="11.77734375" bestFit="1" customWidth="1"/>
    <col min="2548" max="2549" width="9" bestFit="1" customWidth="1"/>
    <col min="2550" max="2550" width="10.77734375" bestFit="1" customWidth="1"/>
    <col min="2551" max="2551" width="8" bestFit="1" customWidth="1"/>
    <col min="2552" max="2552" width="9" bestFit="1" customWidth="1"/>
    <col min="2553" max="2553" width="10.77734375" bestFit="1" customWidth="1"/>
    <col min="2554" max="2554" width="9.33203125" bestFit="1" customWidth="1"/>
    <col min="2555" max="2555" width="10" bestFit="1" customWidth="1"/>
    <col min="2556" max="2556" width="9" bestFit="1" customWidth="1"/>
    <col min="2557" max="2557" width="10.77734375" bestFit="1" customWidth="1"/>
    <col min="2558" max="2559" width="8" bestFit="1" customWidth="1"/>
    <col min="2560" max="2560" width="10.77734375" bestFit="1" customWidth="1"/>
    <col min="2561" max="2561" width="9.33203125" bestFit="1" customWidth="1"/>
    <col min="2562" max="2562" width="10" bestFit="1" customWidth="1"/>
    <col min="2563" max="2563" width="11" bestFit="1" customWidth="1"/>
    <col min="2564" max="2564" width="10.77734375" bestFit="1" customWidth="1"/>
    <col min="2565" max="2565" width="8" bestFit="1" customWidth="1"/>
    <col min="2566" max="2566" width="9" bestFit="1" customWidth="1"/>
    <col min="2567" max="2567" width="10.77734375" bestFit="1" customWidth="1"/>
    <col min="2568" max="2568" width="9" bestFit="1" customWidth="1"/>
    <col min="2569" max="2569" width="10" bestFit="1" customWidth="1"/>
    <col min="2570" max="2570" width="10.77734375" bestFit="1" customWidth="1"/>
    <col min="2571" max="2571" width="9.33203125" bestFit="1" customWidth="1"/>
    <col min="2572" max="2572" width="8" bestFit="1" customWidth="1"/>
    <col min="2573" max="2573" width="9" bestFit="1" customWidth="1"/>
    <col min="2574" max="2574" width="10.77734375" bestFit="1" customWidth="1"/>
    <col min="2575" max="2575" width="9" bestFit="1" customWidth="1"/>
    <col min="2576" max="2576" width="11" bestFit="1" customWidth="1"/>
    <col min="2577" max="2577" width="10.77734375" bestFit="1" customWidth="1"/>
    <col min="2578" max="2578" width="10" bestFit="1" customWidth="1"/>
    <col min="2579" max="2580" width="9" bestFit="1" customWidth="1"/>
    <col min="2581" max="2581" width="11.77734375" bestFit="1" customWidth="1"/>
    <col min="2582" max="2582" width="9.33203125" bestFit="1" customWidth="1"/>
    <col min="2583" max="2584" width="9" bestFit="1" customWidth="1"/>
    <col min="2585" max="2585" width="11.77734375" bestFit="1" customWidth="1"/>
    <col min="2586" max="2586" width="8" bestFit="1" customWidth="1"/>
    <col min="2587" max="2587" width="10" bestFit="1" customWidth="1"/>
    <col min="2588" max="2588" width="11.77734375" bestFit="1" customWidth="1"/>
    <col min="2589" max="2589" width="9.33203125" bestFit="1" customWidth="1"/>
    <col min="2590" max="2590" width="9" bestFit="1" customWidth="1"/>
    <col min="2591" max="2591" width="8" bestFit="1" customWidth="1"/>
    <col min="2592" max="2592" width="11.77734375" bestFit="1" customWidth="1"/>
    <col min="2593" max="2593" width="10" bestFit="1" customWidth="1"/>
    <col min="2594" max="2594" width="11.77734375" bestFit="1" customWidth="1"/>
    <col min="2595" max="2595" width="7" bestFit="1" customWidth="1"/>
    <col min="2596" max="2596" width="10" bestFit="1" customWidth="1"/>
    <col min="2597" max="2597" width="11.77734375" bestFit="1" customWidth="1"/>
    <col min="2598" max="2598" width="9.33203125" bestFit="1" customWidth="1"/>
    <col min="2599" max="2599" width="11" bestFit="1" customWidth="1"/>
    <col min="2600" max="2600" width="9" bestFit="1" customWidth="1"/>
    <col min="2601" max="2601" width="11.77734375" bestFit="1" customWidth="1"/>
    <col min="2602" max="2602" width="9.33203125" bestFit="1" customWidth="1"/>
    <col min="2603" max="2603" width="9" bestFit="1" customWidth="1"/>
    <col min="2604" max="2604" width="8" bestFit="1" customWidth="1"/>
    <col min="2605" max="2605" width="11.77734375" bestFit="1" customWidth="1"/>
    <col min="2606" max="2606" width="9.33203125" bestFit="1" customWidth="1"/>
    <col min="2607" max="2607" width="10" bestFit="1" customWidth="1"/>
    <col min="2608" max="2608" width="8" bestFit="1" customWidth="1"/>
    <col min="2609" max="2609" width="11.77734375" bestFit="1" customWidth="1"/>
    <col min="2610" max="2611" width="10" bestFit="1" customWidth="1"/>
    <col min="2612" max="2612" width="11.77734375" bestFit="1" customWidth="1"/>
    <col min="2613" max="2613" width="9.33203125" bestFit="1" customWidth="1"/>
    <col min="2614" max="2614" width="10" bestFit="1" customWidth="1"/>
    <col min="2615" max="2615" width="9" bestFit="1" customWidth="1"/>
    <col min="2616" max="2616" width="11.77734375" bestFit="1" customWidth="1"/>
    <col min="2617" max="2617" width="11" bestFit="1" customWidth="1"/>
    <col min="2618" max="2618" width="9" bestFit="1" customWidth="1"/>
    <col min="2619" max="2619" width="11.77734375" bestFit="1" customWidth="1"/>
    <col min="2620" max="2620" width="11" bestFit="1" customWidth="1"/>
    <col min="2621" max="2621" width="10" bestFit="1" customWidth="1"/>
    <col min="2622" max="2622" width="11.77734375" bestFit="1" customWidth="1"/>
    <col min="2623" max="2623" width="10" bestFit="1" customWidth="1"/>
    <col min="2624" max="2624" width="11.77734375" bestFit="1" customWidth="1"/>
    <col min="2625" max="2625" width="9" bestFit="1" customWidth="1"/>
    <col min="2626" max="2626" width="11.77734375" bestFit="1" customWidth="1"/>
    <col min="2627" max="2627" width="9.33203125" bestFit="1" customWidth="1"/>
    <col min="2628" max="2629" width="10" bestFit="1" customWidth="1"/>
    <col min="2630" max="2630" width="11.77734375" bestFit="1" customWidth="1"/>
    <col min="2631" max="2632" width="10" bestFit="1" customWidth="1"/>
    <col min="2633" max="2633" width="9" bestFit="1" customWidth="1"/>
    <col min="2634" max="2634" width="11.77734375" bestFit="1" customWidth="1"/>
    <col min="2635" max="2635" width="9" bestFit="1" customWidth="1"/>
    <col min="2636" max="2636" width="10" bestFit="1" customWidth="1"/>
    <col min="2637" max="2637" width="11.77734375" bestFit="1" customWidth="1"/>
    <col min="2638" max="2638" width="10" bestFit="1" customWidth="1"/>
    <col min="2639" max="2639" width="9" bestFit="1" customWidth="1"/>
    <col min="2640" max="2640" width="11" bestFit="1" customWidth="1"/>
    <col min="2641" max="2641" width="11.77734375" bestFit="1" customWidth="1"/>
    <col min="2642" max="2642" width="9" bestFit="1" customWidth="1"/>
    <col min="2643" max="2643" width="11.77734375" bestFit="1" customWidth="1"/>
    <col min="2644" max="2644" width="9.33203125" bestFit="1" customWidth="1"/>
    <col min="2645" max="2646" width="9" bestFit="1" customWidth="1"/>
    <col min="2647" max="2647" width="11.77734375" bestFit="1" customWidth="1"/>
    <col min="2648" max="2648" width="9.33203125" bestFit="1" customWidth="1"/>
    <col min="2649" max="2649" width="8" bestFit="1" customWidth="1"/>
    <col min="2650" max="2650" width="10" bestFit="1" customWidth="1"/>
    <col min="2651" max="2651" width="11.77734375" bestFit="1" customWidth="1"/>
    <col min="2652" max="2652" width="9.33203125" bestFit="1" customWidth="1"/>
    <col min="2653" max="2653" width="8" bestFit="1" customWidth="1"/>
    <col min="2654" max="2654" width="10" bestFit="1" customWidth="1"/>
    <col min="2655" max="2655" width="10.77734375" bestFit="1" customWidth="1"/>
    <col min="2656" max="2656" width="9.33203125" bestFit="1" customWidth="1"/>
    <col min="2657" max="2657" width="8" bestFit="1" customWidth="1"/>
    <col min="2658" max="2658" width="10.77734375" bestFit="1" customWidth="1"/>
    <col min="2659" max="2659" width="11" bestFit="1" customWidth="1"/>
    <col min="2660" max="2660" width="10" bestFit="1" customWidth="1"/>
    <col min="2661" max="2661" width="10.77734375" bestFit="1" customWidth="1"/>
    <col min="2662" max="2662" width="7" bestFit="1" customWidth="1"/>
    <col min="2663" max="2663" width="10" bestFit="1" customWidth="1"/>
    <col min="2664" max="2664" width="10.77734375" bestFit="1" customWidth="1"/>
    <col min="2665" max="2665" width="9.33203125" bestFit="1" customWidth="1"/>
    <col min="2666" max="2666" width="11" bestFit="1" customWidth="1"/>
    <col min="2667" max="2667" width="8" bestFit="1" customWidth="1"/>
    <col min="2668" max="2668" width="10.77734375" bestFit="1" customWidth="1"/>
    <col min="2669" max="2669" width="10" bestFit="1" customWidth="1"/>
    <col min="2670" max="2670" width="10.77734375" bestFit="1" customWidth="1"/>
    <col min="2671" max="2671" width="10" bestFit="1" customWidth="1"/>
    <col min="2672" max="2672" width="8" bestFit="1" customWidth="1"/>
    <col min="2673" max="2673" width="10.77734375" bestFit="1" customWidth="1"/>
    <col min="2674" max="2674" width="9.33203125" bestFit="1" customWidth="1"/>
    <col min="2675" max="2675" width="8" bestFit="1" customWidth="1"/>
    <col min="2676" max="2676" width="11" bestFit="1" customWidth="1"/>
    <col min="2677" max="2677" width="10.77734375" bestFit="1" customWidth="1"/>
    <col min="2678" max="2678" width="9.33203125" bestFit="1" customWidth="1"/>
    <col min="2679" max="2679" width="10" bestFit="1" customWidth="1"/>
    <col min="2680" max="2680" width="8" bestFit="1" customWidth="1"/>
    <col min="2681" max="2681" width="10.77734375" bestFit="1" customWidth="1"/>
    <col min="2682" max="2682" width="9.33203125" bestFit="1" customWidth="1"/>
    <col min="2683" max="2683" width="8" bestFit="1" customWidth="1"/>
    <col min="2684" max="2684" width="9" bestFit="1" customWidth="1"/>
    <col min="2685" max="2685" width="11.77734375" bestFit="1" customWidth="1"/>
    <col min="2686" max="2686" width="9" bestFit="1" customWidth="1"/>
    <col min="2687" max="2687" width="10" bestFit="1" customWidth="1"/>
    <col min="2688" max="2688" width="11.77734375" bestFit="1" customWidth="1"/>
    <col min="2689" max="2689" width="9.33203125" bestFit="1" customWidth="1"/>
    <col min="2690" max="2690" width="10" bestFit="1" customWidth="1"/>
    <col min="2691" max="2691" width="9" bestFit="1" customWidth="1"/>
    <col min="2692" max="2692" width="11.77734375" bestFit="1" customWidth="1"/>
    <col min="2693" max="2693" width="9.33203125" bestFit="1" customWidth="1"/>
    <col min="2694" max="2694" width="10" bestFit="1" customWidth="1"/>
    <col min="2695" max="2695" width="11.77734375" bestFit="1" customWidth="1"/>
    <col min="2696" max="2696" width="10" bestFit="1" customWidth="1"/>
    <col min="2697" max="2697" width="9" bestFit="1" customWidth="1"/>
    <col min="2698" max="2698" width="11.77734375" bestFit="1" customWidth="1"/>
    <col min="2699" max="2699" width="10" bestFit="1" customWidth="1"/>
    <col min="2700" max="2700" width="9" bestFit="1" customWidth="1"/>
    <col min="2701" max="2701" width="11.77734375" bestFit="1" customWidth="1"/>
    <col min="2702" max="2702" width="9.33203125" bestFit="1" customWidth="1"/>
    <col min="2703" max="2703" width="8" bestFit="1" customWidth="1"/>
    <col min="2704" max="2704" width="7" bestFit="1" customWidth="1"/>
    <col min="2705" max="2705" width="11.77734375" bestFit="1" customWidth="1"/>
    <col min="2706" max="2707" width="9" bestFit="1" customWidth="1"/>
    <col min="2708" max="2708" width="11.77734375" bestFit="1" customWidth="1"/>
    <col min="2709" max="2709" width="9.33203125" bestFit="1" customWidth="1"/>
    <col min="2710" max="2711" width="10" bestFit="1" customWidth="1"/>
    <col min="2712" max="2712" width="11.77734375" bestFit="1" customWidth="1"/>
    <col min="2713" max="2714" width="9" bestFit="1" customWidth="1"/>
    <col min="2715" max="2715" width="11.77734375" bestFit="1" customWidth="1"/>
    <col min="2716" max="2716" width="8" bestFit="1" customWidth="1"/>
    <col min="2717" max="2717" width="9" bestFit="1" customWidth="1"/>
    <col min="2718" max="2718" width="11.77734375" bestFit="1" customWidth="1"/>
    <col min="2719" max="2720" width="9" bestFit="1" customWidth="1"/>
    <col min="2721" max="2721" width="11.77734375" bestFit="1" customWidth="1"/>
    <col min="2722" max="2722" width="10" bestFit="1" customWidth="1"/>
    <col min="2723" max="2723" width="11" bestFit="1" customWidth="1"/>
    <col min="2724" max="2724" width="11.77734375" bestFit="1" customWidth="1"/>
    <col min="2725" max="2725" width="9" bestFit="1" customWidth="1"/>
    <col min="2726" max="2726" width="10" bestFit="1" customWidth="1"/>
    <col min="2727" max="2727" width="11.77734375" bestFit="1" customWidth="1"/>
    <col min="2728" max="2728" width="7" bestFit="1" customWidth="1"/>
    <col min="2729" max="2729" width="10" bestFit="1" customWidth="1"/>
    <col min="2730" max="2730" width="11.77734375" bestFit="1" customWidth="1"/>
    <col min="2731" max="2731" width="10" bestFit="1" customWidth="1"/>
    <col min="2732" max="2733" width="9" bestFit="1" customWidth="1"/>
    <col min="2734" max="2734" width="11.77734375" bestFit="1" customWidth="1"/>
    <col min="2735" max="2735" width="9.33203125" bestFit="1" customWidth="1"/>
    <col min="2736" max="2736" width="8" bestFit="1" customWidth="1"/>
    <col min="2737" max="2737" width="8.6640625" bestFit="1" customWidth="1"/>
    <col min="2738" max="2738" width="11.77734375" bestFit="1" customWidth="1"/>
    <col min="2739" max="2739" width="9" bestFit="1" customWidth="1"/>
    <col min="2740" max="2740" width="8" bestFit="1" customWidth="1"/>
    <col min="2741" max="2741" width="11.77734375" bestFit="1" customWidth="1"/>
    <col min="2742" max="2742" width="9.33203125" bestFit="1" customWidth="1"/>
    <col min="2743" max="2743" width="8" bestFit="1" customWidth="1"/>
    <col min="2744" max="2744" width="9" bestFit="1" customWidth="1"/>
    <col min="2745" max="2745" width="11.77734375" bestFit="1" customWidth="1"/>
    <col min="2746" max="2746" width="9" bestFit="1" customWidth="1"/>
    <col min="2747" max="2747" width="11.77734375" bestFit="1" customWidth="1"/>
    <col min="2748" max="2748" width="9.33203125" bestFit="1" customWidth="1"/>
    <col min="2749" max="2749" width="8.6640625" bestFit="1" customWidth="1"/>
    <col min="2750" max="2750" width="9" bestFit="1" customWidth="1"/>
    <col min="2751" max="2751" width="11.77734375" bestFit="1" customWidth="1"/>
    <col min="2752" max="2752" width="9.33203125" bestFit="1" customWidth="1"/>
    <col min="2753" max="2753" width="7" bestFit="1" customWidth="1"/>
    <col min="2754" max="2754" width="9" bestFit="1" customWidth="1"/>
    <col min="2755" max="2755" width="11.77734375" bestFit="1" customWidth="1"/>
    <col min="2756" max="2756" width="9" bestFit="1" customWidth="1"/>
    <col min="2757" max="2757" width="10" bestFit="1" customWidth="1"/>
    <col min="2758" max="2758" width="10.77734375" bestFit="1" customWidth="1"/>
    <col min="2759" max="2759" width="9.33203125" bestFit="1" customWidth="1"/>
    <col min="2760" max="2760" width="8" bestFit="1" customWidth="1"/>
    <col min="2761" max="2761" width="10" bestFit="1" customWidth="1"/>
    <col min="2762" max="2762" width="10.77734375" bestFit="1" customWidth="1"/>
    <col min="2763" max="2763" width="9.33203125" bestFit="1" customWidth="1"/>
    <col min="2764" max="2764" width="9" bestFit="1" customWidth="1"/>
    <col min="2765" max="2765" width="10.77734375" bestFit="1" customWidth="1"/>
    <col min="2766" max="2766" width="10" bestFit="1" customWidth="1"/>
    <col min="2767" max="2767" width="8" bestFit="1" customWidth="1"/>
    <col min="2768" max="2768" width="10.77734375" bestFit="1" customWidth="1"/>
    <col min="2769" max="2769" width="9.33203125" bestFit="1" customWidth="1"/>
    <col min="2770" max="2770" width="9" bestFit="1" customWidth="1"/>
    <col min="2771" max="2771" width="8" bestFit="1" customWidth="1"/>
    <col min="2772" max="2772" width="10.77734375" bestFit="1" customWidth="1"/>
    <col min="2773" max="2773" width="9.33203125" bestFit="1" customWidth="1"/>
    <col min="2774" max="2774" width="9" bestFit="1" customWidth="1"/>
    <col min="2775" max="2775" width="11" bestFit="1" customWidth="1"/>
    <col min="2776" max="2776" width="10.77734375" bestFit="1" customWidth="1"/>
    <col min="2777" max="2777" width="9" bestFit="1" customWidth="1"/>
    <col min="2778" max="2778" width="10.77734375" bestFit="1" customWidth="1"/>
    <col min="2779" max="2779" width="9.33203125" bestFit="1" customWidth="1"/>
    <col min="2780" max="2781" width="9" bestFit="1" customWidth="1"/>
    <col min="2782" max="2782" width="10.77734375" bestFit="1" customWidth="1"/>
    <col min="2783" max="2784" width="9" bestFit="1" customWidth="1"/>
    <col min="2785" max="2785" width="10.77734375" bestFit="1" customWidth="1"/>
    <col min="2786" max="2786" width="9" bestFit="1" customWidth="1"/>
    <col min="2787" max="2787" width="11.77734375" bestFit="1" customWidth="1"/>
    <col min="2788" max="2788" width="10" bestFit="1" customWidth="1"/>
    <col min="2789" max="2789" width="11.77734375" bestFit="1" customWidth="1"/>
    <col min="2790" max="2790" width="10" bestFit="1" customWidth="1"/>
    <col min="2791" max="2791" width="7" bestFit="1" customWidth="1"/>
    <col min="2792" max="2792" width="9" bestFit="1" customWidth="1"/>
    <col min="2793" max="2793" width="11.77734375" bestFit="1" customWidth="1"/>
    <col min="2794" max="2794" width="8" bestFit="1" customWidth="1"/>
    <col min="2795" max="2795" width="11.77734375" bestFit="1" customWidth="1"/>
    <col min="2796" max="2796" width="9.33203125" bestFit="1" customWidth="1"/>
    <col min="2797" max="2797" width="10" bestFit="1" customWidth="1"/>
    <col min="2798" max="2798" width="9" bestFit="1" customWidth="1"/>
    <col min="2799" max="2799" width="11.77734375" bestFit="1" customWidth="1"/>
    <col min="2800" max="2800" width="8" bestFit="1" customWidth="1"/>
    <col min="2801" max="2801" width="11.77734375" bestFit="1" customWidth="1"/>
    <col min="2802" max="2802" width="9.33203125" bestFit="1" customWidth="1"/>
    <col min="2803" max="2803" width="9" bestFit="1" customWidth="1"/>
    <col min="2804" max="2804" width="10" bestFit="1" customWidth="1"/>
    <col min="2805" max="2805" width="11.77734375" bestFit="1" customWidth="1"/>
    <col min="2806" max="2806" width="9.33203125" bestFit="1" customWidth="1"/>
    <col min="2807" max="2807" width="9" bestFit="1" customWidth="1"/>
    <col min="2808" max="2808" width="8" bestFit="1" customWidth="1"/>
    <col min="2809" max="2809" width="11.77734375" bestFit="1" customWidth="1"/>
    <col min="2810" max="2811" width="9" bestFit="1" customWidth="1"/>
    <col min="2812" max="2812" width="11.77734375" bestFit="1" customWidth="1"/>
    <col min="2813" max="2814" width="9" bestFit="1" customWidth="1"/>
    <col min="2815" max="2815" width="11.77734375" bestFit="1" customWidth="1"/>
    <col min="2816" max="2816" width="9.33203125" bestFit="1" customWidth="1"/>
    <col min="2817" max="2818" width="9" bestFit="1" customWidth="1"/>
    <col min="2819" max="2819" width="11.77734375" bestFit="1" customWidth="1"/>
    <col min="2820" max="2820" width="10" bestFit="1" customWidth="1"/>
    <col min="2821" max="2821" width="9" bestFit="1" customWidth="1"/>
    <col min="2822" max="2822" width="11.77734375" bestFit="1" customWidth="1"/>
    <col min="2823" max="2823" width="9.33203125" bestFit="1" customWidth="1"/>
    <col min="2824" max="2824" width="9" bestFit="1" customWidth="1"/>
    <col min="2825" max="2825" width="11" bestFit="1" customWidth="1"/>
    <col min="2826" max="2826" width="11.77734375" bestFit="1" customWidth="1"/>
    <col min="2827" max="2827" width="9" bestFit="1" customWidth="1"/>
    <col min="2828" max="2828" width="11" bestFit="1" customWidth="1"/>
    <col min="2829" max="2829" width="11.77734375" bestFit="1" customWidth="1"/>
    <col min="2830" max="2831" width="9" bestFit="1" customWidth="1"/>
    <col min="2832" max="2832" width="11.77734375" bestFit="1" customWidth="1"/>
    <col min="2833" max="2833" width="9.33203125" bestFit="1" customWidth="1"/>
    <col min="2834" max="2834" width="10" bestFit="1" customWidth="1"/>
    <col min="2835" max="2835" width="9" bestFit="1" customWidth="1"/>
    <col min="2836" max="2836" width="11.77734375" bestFit="1" customWidth="1"/>
    <col min="2837" max="2837" width="9.33203125" bestFit="1" customWidth="1"/>
    <col min="2838" max="2838" width="9" bestFit="1" customWidth="1"/>
    <col min="2839" max="2839" width="10" bestFit="1" customWidth="1"/>
    <col min="2840" max="2840" width="11.77734375" bestFit="1" customWidth="1"/>
    <col min="2841" max="2841" width="9" bestFit="1" customWidth="1"/>
    <col min="2842" max="2842" width="11.77734375" bestFit="1" customWidth="1"/>
    <col min="2843" max="2843" width="9.33203125" bestFit="1" customWidth="1"/>
    <col min="2844" max="2844" width="10" bestFit="1" customWidth="1"/>
    <col min="2845" max="2845" width="9" bestFit="1" customWidth="1"/>
    <col min="2846" max="2846" width="11.77734375" bestFit="1" customWidth="1"/>
    <col min="2847" max="2847" width="10" bestFit="1" customWidth="1"/>
    <col min="2848" max="2848" width="8" bestFit="1" customWidth="1"/>
    <col min="2849" max="2849" width="11.77734375" bestFit="1" customWidth="1"/>
    <col min="2850" max="2850" width="11" bestFit="1" customWidth="1"/>
    <col min="2851" max="2851" width="7" bestFit="1" customWidth="1"/>
    <col min="2852" max="2852" width="11.77734375" bestFit="1" customWidth="1"/>
    <col min="2853" max="2853" width="9.33203125" bestFit="1" customWidth="1"/>
    <col min="2854" max="2854" width="9" bestFit="1" customWidth="1"/>
    <col min="2855" max="2855" width="11.77734375" bestFit="1" customWidth="1"/>
    <col min="2856" max="2858" width="10" bestFit="1" customWidth="1"/>
    <col min="2859" max="2859" width="11.77734375" bestFit="1" customWidth="1"/>
    <col min="2860" max="2861" width="9" bestFit="1" customWidth="1"/>
    <col min="2862" max="2862" width="11.77734375" bestFit="1" customWidth="1"/>
    <col min="2863" max="2863" width="9" bestFit="1" customWidth="1"/>
    <col min="2864" max="2864" width="8" bestFit="1" customWidth="1"/>
    <col min="2865" max="2865" width="11.77734375" bestFit="1" customWidth="1"/>
    <col min="2866" max="2866" width="11" bestFit="1" customWidth="1"/>
    <col min="2867" max="2867" width="8" bestFit="1" customWidth="1"/>
    <col min="2868" max="2868" width="11.77734375" bestFit="1" customWidth="1"/>
    <col min="2869" max="2869" width="9.33203125" bestFit="1" customWidth="1"/>
    <col min="2870" max="2871" width="10" bestFit="1" customWidth="1"/>
    <col min="2872" max="2872" width="11.77734375" bestFit="1" customWidth="1"/>
    <col min="2873" max="2873" width="8" bestFit="1" customWidth="1"/>
    <col min="2874" max="2874" width="9" bestFit="1" customWidth="1"/>
    <col min="2875" max="2875" width="11.77734375" bestFit="1" customWidth="1"/>
    <col min="2876" max="2876" width="8" bestFit="1" customWidth="1"/>
    <col min="2877" max="2877" width="10" bestFit="1" customWidth="1"/>
    <col min="2878" max="2878" width="11.77734375" bestFit="1" customWidth="1"/>
    <col min="2879" max="2879" width="9.33203125" bestFit="1" customWidth="1"/>
    <col min="2880" max="2880" width="10" bestFit="1" customWidth="1"/>
    <col min="2881" max="2881" width="9" bestFit="1" customWidth="1"/>
    <col min="2882" max="2882" width="11.77734375" bestFit="1" customWidth="1"/>
    <col min="2883" max="2883" width="9.33203125" bestFit="1" customWidth="1"/>
    <col min="2884" max="2884" width="9" bestFit="1" customWidth="1"/>
    <col min="2885" max="2885" width="8" bestFit="1" customWidth="1"/>
    <col min="2886" max="2886" width="12.77734375" bestFit="1" customWidth="1"/>
    <col min="2887" max="2887" width="9.33203125" bestFit="1" customWidth="1"/>
    <col min="2888" max="2889" width="10" bestFit="1" customWidth="1"/>
    <col min="2890" max="2890" width="12.77734375" bestFit="1" customWidth="1"/>
    <col min="2891" max="2891" width="9.33203125" bestFit="1" customWidth="1"/>
    <col min="2892" max="2892" width="10" bestFit="1" customWidth="1"/>
    <col min="2893" max="2893" width="8" bestFit="1" customWidth="1"/>
    <col min="2894" max="2894" width="12.77734375" bestFit="1" customWidth="1"/>
    <col min="2895" max="2895" width="9" bestFit="1" customWidth="1"/>
    <col min="2896" max="2896" width="12.77734375" bestFit="1" customWidth="1"/>
    <col min="2897" max="2897" width="9.33203125" bestFit="1" customWidth="1"/>
    <col min="2898" max="2898" width="8" bestFit="1" customWidth="1"/>
    <col min="2899" max="2899" width="9" bestFit="1" customWidth="1"/>
    <col min="2900" max="2900" width="12.77734375" bestFit="1" customWidth="1"/>
    <col min="2901" max="2901" width="8.6640625" bestFit="1" customWidth="1"/>
    <col min="2902" max="2902" width="9" bestFit="1" customWidth="1"/>
    <col min="2903" max="2903" width="12.77734375" bestFit="1" customWidth="1"/>
    <col min="2904" max="2904" width="10" bestFit="1" customWidth="1"/>
    <col min="2905" max="2905" width="8" bestFit="1" customWidth="1"/>
    <col min="2906" max="2906" width="12.77734375" bestFit="1" customWidth="1"/>
    <col min="2907" max="2907" width="9.33203125" bestFit="1" customWidth="1"/>
    <col min="2908" max="2908" width="8" bestFit="1" customWidth="1"/>
    <col min="2909" max="2909" width="10" bestFit="1" customWidth="1"/>
    <col min="2910" max="2910" width="12.77734375" bestFit="1" customWidth="1"/>
    <col min="2911" max="2911" width="9.33203125" bestFit="1" customWidth="1"/>
    <col min="2912" max="2912" width="9" bestFit="1" customWidth="1"/>
    <col min="2913" max="2913" width="12.77734375" bestFit="1" customWidth="1"/>
    <col min="2914" max="2914" width="9" bestFit="1" customWidth="1"/>
    <col min="2915" max="2915" width="10" bestFit="1" customWidth="1"/>
    <col min="2916" max="2916" width="12.77734375" bestFit="1" customWidth="1"/>
    <col min="2917" max="2917" width="9" bestFit="1" customWidth="1"/>
    <col min="2918" max="2918" width="12.77734375" bestFit="1" customWidth="1"/>
    <col min="2919" max="2919" width="9.33203125" bestFit="1" customWidth="1"/>
    <col min="2920" max="2920" width="9" bestFit="1" customWidth="1"/>
    <col min="2921" max="2921" width="8" bestFit="1" customWidth="1"/>
    <col min="2922" max="2922" width="12.77734375" bestFit="1" customWidth="1"/>
    <col min="2923" max="2923" width="9.6640625" bestFit="1" customWidth="1"/>
    <col min="2924" max="2924" width="9" bestFit="1" customWidth="1"/>
    <col min="2925" max="2925" width="12.77734375" bestFit="1" customWidth="1"/>
    <col min="2926" max="2926" width="9.33203125" bestFit="1" customWidth="1"/>
    <col min="2927" max="2927" width="7" bestFit="1" customWidth="1"/>
    <col min="2928" max="2928" width="10" bestFit="1" customWidth="1"/>
    <col min="2929" max="2929" width="12.77734375" bestFit="1" customWidth="1"/>
    <col min="2930" max="2930" width="9.33203125" bestFit="1" customWidth="1"/>
    <col min="2931" max="2932" width="10" bestFit="1" customWidth="1"/>
    <col min="2933" max="2933" width="12.77734375" bestFit="1" customWidth="1"/>
    <col min="2934" max="2935" width="9" bestFit="1" customWidth="1"/>
    <col min="2936" max="2936" width="12.77734375" bestFit="1" customWidth="1"/>
    <col min="2937" max="2937" width="9.33203125" bestFit="1" customWidth="1"/>
    <col min="2938" max="2938" width="11" bestFit="1" customWidth="1"/>
    <col min="2939" max="2939" width="10" bestFit="1" customWidth="1"/>
    <col min="2940" max="2940" width="12.77734375" bestFit="1" customWidth="1"/>
    <col min="2941" max="2941" width="9.6640625" bestFit="1" customWidth="1"/>
    <col min="2942" max="2942" width="10" bestFit="1" customWidth="1"/>
    <col min="2943" max="2943" width="12.77734375" bestFit="1" customWidth="1"/>
    <col min="2944" max="2944" width="9.33203125" bestFit="1" customWidth="1"/>
    <col min="2945" max="2946" width="9" bestFit="1" customWidth="1"/>
    <col min="2947" max="2947" width="12.77734375" bestFit="1" customWidth="1"/>
    <col min="2948" max="2949" width="9" bestFit="1" customWidth="1"/>
    <col min="2950" max="2950" width="12.77734375" bestFit="1" customWidth="1"/>
    <col min="2951" max="2951" width="9.33203125" bestFit="1" customWidth="1"/>
    <col min="2952" max="2952" width="10" bestFit="1" customWidth="1"/>
    <col min="2953" max="2953" width="9" bestFit="1" customWidth="1"/>
    <col min="2954" max="2954" width="12.77734375" bestFit="1" customWidth="1"/>
    <col min="2955" max="2955" width="9.33203125" bestFit="1" customWidth="1"/>
    <col min="2956" max="2956" width="8" bestFit="1" customWidth="1"/>
    <col min="2957" max="2957" width="11" bestFit="1" customWidth="1"/>
    <col min="2958" max="2958" width="12.77734375" bestFit="1" customWidth="1"/>
    <col min="2959" max="2959" width="9.33203125" bestFit="1" customWidth="1"/>
    <col min="2960" max="2961" width="9" bestFit="1" customWidth="1"/>
    <col min="2962" max="2962" width="11.77734375" bestFit="1" customWidth="1"/>
    <col min="2963" max="2963" width="9.33203125" bestFit="1" customWidth="1"/>
    <col min="2964" max="2964" width="10" bestFit="1" customWidth="1"/>
    <col min="2965" max="2965" width="9" bestFit="1" customWidth="1"/>
    <col min="2966" max="2966" width="11.77734375" bestFit="1" customWidth="1"/>
    <col min="2967" max="2967" width="10" bestFit="1" customWidth="1"/>
    <col min="2968" max="2968" width="9" bestFit="1" customWidth="1"/>
    <col min="2969" max="2969" width="11.77734375" bestFit="1" customWidth="1"/>
    <col min="2970" max="2970" width="9.33203125" bestFit="1" customWidth="1"/>
    <col min="2971" max="2971" width="9" bestFit="1" customWidth="1"/>
    <col min="2972" max="2972" width="7" bestFit="1" customWidth="1"/>
    <col min="2973" max="2973" width="11.77734375" bestFit="1" customWidth="1"/>
    <col min="2974" max="2974" width="9.33203125" bestFit="1" customWidth="1"/>
    <col min="2975" max="2976" width="9" bestFit="1" customWidth="1"/>
    <col min="2977" max="2977" width="11.77734375" bestFit="1" customWidth="1"/>
    <col min="2978" max="2978" width="11" bestFit="1" customWidth="1"/>
    <col min="2979" max="2979" width="10" bestFit="1" customWidth="1"/>
    <col min="2980" max="2980" width="11.77734375" bestFit="1" customWidth="1"/>
    <col min="2981" max="2981" width="9.33203125" bestFit="1" customWidth="1"/>
    <col min="2982" max="2982" width="10" bestFit="1" customWidth="1"/>
    <col min="2983" max="2983" width="7" bestFit="1" customWidth="1"/>
    <col min="2984" max="2984" width="11.77734375" bestFit="1" customWidth="1"/>
    <col min="2985" max="2986" width="9" bestFit="1" customWidth="1"/>
    <col min="2987" max="2987" width="11.77734375" bestFit="1" customWidth="1"/>
    <col min="2988" max="2988" width="9.33203125" bestFit="1" customWidth="1"/>
    <col min="2989" max="2990" width="8" bestFit="1" customWidth="1"/>
    <col min="2991" max="2991" width="11.77734375" bestFit="1" customWidth="1"/>
    <col min="2992" max="2992" width="9.33203125" bestFit="1" customWidth="1"/>
    <col min="2993" max="2993" width="7" bestFit="1" customWidth="1"/>
    <col min="2994" max="2994" width="9" bestFit="1" customWidth="1"/>
    <col min="2995" max="2995" width="12.77734375" bestFit="1" customWidth="1"/>
    <col min="2996" max="2996" width="9.33203125" bestFit="1" customWidth="1"/>
    <col min="2997" max="2998" width="10" bestFit="1" customWidth="1"/>
    <col min="2999" max="2999" width="12.77734375" bestFit="1" customWidth="1"/>
    <col min="3000" max="3000" width="9.33203125" bestFit="1" customWidth="1"/>
    <col min="3001" max="3001" width="10" bestFit="1" customWidth="1"/>
    <col min="3002" max="3002" width="7" bestFit="1" customWidth="1"/>
    <col min="3003" max="3003" width="12.77734375" bestFit="1" customWidth="1"/>
    <col min="3004" max="3004" width="10" bestFit="1" customWidth="1"/>
    <col min="3005" max="3005" width="11" bestFit="1" customWidth="1"/>
    <col min="3006" max="3006" width="12.77734375" bestFit="1" customWidth="1"/>
    <col min="3007" max="3007" width="9.33203125" bestFit="1" customWidth="1"/>
    <col min="3008" max="3009" width="9" bestFit="1" customWidth="1"/>
    <col min="3010" max="3010" width="12.77734375" bestFit="1" customWidth="1"/>
    <col min="3011" max="3011" width="9.33203125" bestFit="1" customWidth="1"/>
    <col min="3012" max="3012" width="9" bestFit="1" customWidth="1"/>
    <col min="3013" max="3013" width="10" bestFit="1" customWidth="1"/>
    <col min="3014" max="3014" width="12.77734375" bestFit="1" customWidth="1"/>
    <col min="3015" max="3015" width="9.33203125" bestFit="1" customWidth="1"/>
    <col min="3016" max="3016" width="8" bestFit="1" customWidth="1"/>
    <col min="3017" max="3017" width="9" bestFit="1" customWidth="1"/>
    <col min="3018" max="3018" width="12.77734375" bestFit="1" customWidth="1"/>
    <col min="3019" max="3019" width="9.33203125" bestFit="1" customWidth="1"/>
    <col min="3020" max="3021" width="9" bestFit="1" customWidth="1"/>
    <col min="3022" max="3022" width="12.77734375" bestFit="1" customWidth="1"/>
    <col min="3023" max="3024" width="9" bestFit="1" customWidth="1"/>
    <col min="3025" max="3025" width="12.77734375" bestFit="1" customWidth="1"/>
    <col min="3026" max="3026" width="9" bestFit="1" customWidth="1"/>
    <col min="3027" max="3027" width="10" bestFit="1" customWidth="1"/>
    <col min="3028" max="3028" width="12.77734375" bestFit="1" customWidth="1"/>
    <col min="3029" max="3030" width="9" bestFit="1" customWidth="1"/>
    <col min="3031" max="3031" width="12.77734375" bestFit="1" customWidth="1"/>
    <col min="3032" max="3033" width="9" bestFit="1" customWidth="1"/>
    <col min="3034" max="3034" width="12.77734375" bestFit="1" customWidth="1"/>
    <col min="3035" max="3035" width="9.33203125" bestFit="1" customWidth="1"/>
    <col min="3036" max="3036" width="8" bestFit="1" customWidth="1"/>
    <col min="3037" max="3037" width="10" bestFit="1" customWidth="1"/>
    <col min="3038" max="3038" width="12.77734375" bestFit="1" customWidth="1"/>
    <col min="3039" max="3039" width="9.33203125" bestFit="1" customWidth="1"/>
    <col min="3040" max="3041" width="8" bestFit="1" customWidth="1"/>
    <col min="3042" max="3042" width="12.77734375" bestFit="1" customWidth="1"/>
    <col min="3043" max="3043" width="9.33203125" bestFit="1" customWidth="1"/>
    <col min="3044" max="3045" width="9" bestFit="1" customWidth="1"/>
    <col min="3046" max="3046" width="12.77734375" bestFit="1" customWidth="1"/>
    <col min="3047" max="3048" width="9" bestFit="1" customWidth="1"/>
    <col min="3049" max="3049" width="12.77734375" bestFit="1" customWidth="1"/>
    <col min="3050" max="3051" width="10" bestFit="1" customWidth="1"/>
    <col min="3052" max="3052" width="9" bestFit="1" customWidth="1"/>
    <col min="3053" max="3053" width="12.77734375" bestFit="1" customWidth="1"/>
    <col min="3054" max="3054" width="9" bestFit="1" customWidth="1"/>
    <col min="3055" max="3055" width="10" bestFit="1" customWidth="1"/>
    <col min="3056" max="3057" width="12.77734375" bestFit="1" customWidth="1"/>
    <col min="3058" max="3058" width="9.33203125" bestFit="1" customWidth="1"/>
    <col min="3059" max="3060" width="9" bestFit="1" customWidth="1"/>
    <col min="3061" max="3061" width="12.77734375" bestFit="1" customWidth="1"/>
    <col min="3062" max="3062" width="9.33203125" bestFit="1" customWidth="1"/>
    <col min="3063" max="3063" width="9" bestFit="1" customWidth="1"/>
    <col min="3064" max="3064" width="10" bestFit="1" customWidth="1"/>
    <col min="3065" max="3065" width="12.77734375" bestFit="1" customWidth="1"/>
    <col min="3066" max="3066" width="9.33203125" bestFit="1" customWidth="1"/>
    <col min="3067" max="3067" width="10" bestFit="1" customWidth="1"/>
    <col min="3068" max="3068" width="9" bestFit="1" customWidth="1"/>
    <col min="3069" max="3069" width="11.77734375" bestFit="1" customWidth="1"/>
    <col min="3070" max="3070" width="8" bestFit="1" customWidth="1"/>
    <col min="3071" max="3071" width="10" bestFit="1" customWidth="1"/>
    <col min="3072" max="3072" width="11.77734375" bestFit="1" customWidth="1"/>
    <col min="3073" max="3073" width="9.33203125" bestFit="1" customWidth="1"/>
    <col min="3074" max="3074" width="9" bestFit="1" customWidth="1"/>
    <col min="3075" max="3075" width="10" bestFit="1" customWidth="1"/>
    <col min="3076" max="3076" width="11.77734375" bestFit="1" customWidth="1"/>
    <col min="3077" max="3077" width="9.33203125" bestFit="1" customWidth="1"/>
    <col min="3078" max="3078" width="8" bestFit="1" customWidth="1"/>
    <col min="3079" max="3079" width="11.77734375" bestFit="1" customWidth="1"/>
    <col min="3080" max="3080" width="6" bestFit="1" customWidth="1"/>
    <col min="3081" max="3081" width="8" bestFit="1" customWidth="1"/>
    <col min="3082" max="3082" width="11.77734375" bestFit="1" customWidth="1"/>
    <col min="3083" max="3083" width="9.33203125" bestFit="1" customWidth="1"/>
    <col min="3084" max="3085" width="10" bestFit="1" customWidth="1"/>
    <col min="3086" max="3086" width="11.77734375" bestFit="1" customWidth="1"/>
    <col min="3087" max="3087" width="10" bestFit="1" customWidth="1"/>
    <col min="3088" max="3088" width="11" bestFit="1" customWidth="1"/>
    <col min="3089" max="3089" width="11.77734375" bestFit="1" customWidth="1"/>
    <col min="3090" max="3090" width="10" bestFit="1" customWidth="1"/>
    <col min="3091" max="3091" width="11.77734375" bestFit="1" customWidth="1"/>
    <col min="3092" max="3092" width="9.33203125" bestFit="1" customWidth="1"/>
    <col min="3093" max="3093" width="9" bestFit="1" customWidth="1"/>
    <col min="3094" max="3094" width="10" bestFit="1" customWidth="1"/>
    <col min="3095" max="3095" width="11.77734375" bestFit="1" customWidth="1"/>
    <col min="3096" max="3096" width="9.33203125" bestFit="1" customWidth="1"/>
    <col min="3097" max="3097" width="10" bestFit="1" customWidth="1"/>
    <col min="3098" max="3098" width="11" bestFit="1" customWidth="1"/>
    <col min="3099" max="3099" width="12.77734375" bestFit="1" customWidth="1"/>
    <col min="3100" max="3100" width="10" bestFit="1" customWidth="1"/>
    <col min="3101" max="3101" width="12.77734375" bestFit="1" customWidth="1"/>
    <col min="3102" max="3102" width="9" bestFit="1" customWidth="1"/>
    <col min="3103" max="3103" width="12.77734375" bestFit="1" customWidth="1"/>
    <col min="3104" max="3104" width="10" bestFit="1" customWidth="1"/>
    <col min="3105" max="3105" width="5.21875" bestFit="1" customWidth="1"/>
    <col min="3106" max="3106" width="12.77734375" bestFit="1" customWidth="1"/>
    <col min="3107" max="3107" width="10" bestFit="1" customWidth="1"/>
    <col min="3108" max="3108" width="11" bestFit="1" customWidth="1"/>
    <col min="3109" max="3109" width="8.6640625" bestFit="1" customWidth="1"/>
    <col min="3110" max="3110" width="12.77734375" bestFit="1" customWidth="1"/>
    <col min="3111" max="3111" width="9.33203125" bestFit="1" customWidth="1"/>
    <col min="3112" max="3113" width="9" bestFit="1" customWidth="1"/>
    <col min="3114" max="3114" width="12.77734375" bestFit="1" customWidth="1"/>
    <col min="3115" max="3115" width="10" bestFit="1" customWidth="1"/>
    <col min="3116" max="3116" width="12.77734375" bestFit="1" customWidth="1"/>
    <col min="3117" max="3117" width="9.33203125" bestFit="1" customWidth="1"/>
    <col min="3118" max="3118" width="9" bestFit="1" customWidth="1"/>
    <col min="3119" max="3119" width="10" bestFit="1" customWidth="1"/>
    <col min="3120" max="3120" width="12.77734375" bestFit="1" customWidth="1"/>
    <col min="3121" max="3123" width="10" bestFit="1" customWidth="1"/>
    <col min="3124" max="3124" width="12.77734375" bestFit="1" customWidth="1"/>
    <col min="3125" max="3126" width="9" bestFit="1" customWidth="1"/>
    <col min="3127" max="3127" width="12.77734375" bestFit="1" customWidth="1"/>
    <col min="3128" max="3128" width="10" bestFit="1" customWidth="1"/>
    <col min="3129" max="3129" width="8" bestFit="1" customWidth="1"/>
    <col min="3130" max="3130" width="9" bestFit="1" customWidth="1"/>
    <col min="3131" max="3131" width="12.77734375" bestFit="1" customWidth="1"/>
    <col min="3132" max="3132" width="9.33203125" bestFit="1" customWidth="1"/>
    <col min="3133" max="3133" width="9" bestFit="1" customWidth="1"/>
    <col min="3134" max="3134" width="8" bestFit="1" customWidth="1"/>
    <col min="3135" max="3135" width="12.77734375" bestFit="1" customWidth="1"/>
    <col min="3136" max="3136" width="8" bestFit="1" customWidth="1"/>
    <col min="3137" max="3137" width="11" bestFit="1" customWidth="1"/>
    <col min="3138" max="3138" width="12.77734375" bestFit="1" customWidth="1"/>
    <col min="3139" max="3139" width="9" bestFit="1" customWidth="1"/>
    <col min="3140" max="3140" width="10" bestFit="1" customWidth="1"/>
    <col min="3141" max="3141" width="12.77734375" bestFit="1" customWidth="1"/>
    <col min="3142" max="3142" width="10" bestFit="1" customWidth="1"/>
    <col min="3143" max="3144" width="9" bestFit="1" customWidth="1"/>
    <col min="3145" max="3145" width="12.77734375" bestFit="1" customWidth="1"/>
    <col min="3146" max="3146" width="9.33203125" bestFit="1" customWidth="1"/>
    <col min="3147" max="3148" width="10" bestFit="1" customWidth="1"/>
    <col min="3149" max="3149" width="12.77734375" bestFit="1" customWidth="1"/>
    <col min="3150" max="3151" width="9" bestFit="1" customWidth="1"/>
    <col min="3152" max="3152" width="12.77734375" bestFit="1" customWidth="1"/>
    <col min="3153" max="3153" width="9.33203125" bestFit="1" customWidth="1"/>
    <col min="3154" max="3154" width="9" bestFit="1" customWidth="1"/>
    <col min="3155" max="3155" width="10" bestFit="1" customWidth="1"/>
    <col min="3156" max="3156" width="12.77734375" bestFit="1" customWidth="1"/>
    <col min="3157" max="3157" width="9.33203125" bestFit="1" customWidth="1"/>
    <col min="3158" max="3158" width="9" bestFit="1" customWidth="1"/>
    <col min="3159" max="3159" width="12.77734375" bestFit="1" customWidth="1"/>
    <col min="3160" max="3160" width="9.33203125" bestFit="1" customWidth="1"/>
    <col min="3161" max="3162" width="9" bestFit="1" customWidth="1"/>
    <col min="3163" max="3163" width="12.77734375" bestFit="1" customWidth="1"/>
    <col min="3164" max="3164" width="9.33203125" bestFit="1" customWidth="1"/>
    <col min="3165" max="3165" width="9" bestFit="1" customWidth="1"/>
    <col min="3166" max="3166" width="8" bestFit="1" customWidth="1"/>
    <col min="3167" max="3167" width="12.77734375" bestFit="1" customWidth="1"/>
    <col min="3168" max="3168" width="11" bestFit="1" customWidth="1"/>
    <col min="3169" max="3169" width="20.21875" bestFit="1" customWidth="1"/>
    <col min="3170" max="3170" width="9.33203125" bestFit="1" customWidth="1"/>
    <col min="3171" max="3171" width="6" bestFit="1" customWidth="1"/>
    <col min="3172" max="3172" width="5.21875" bestFit="1" customWidth="1"/>
    <col min="3173" max="3173" width="10.77734375" bestFit="1" customWidth="1"/>
    <col min="3174" max="3174" width="9.33203125" bestFit="1" customWidth="1"/>
    <col min="3175" max="3175" width="6" bestFit="1" customWidth="1"/>
    <col min="3176" max="3176" width="5.21875" bestFit="1" customWidth="1"/>
    <col min="3177" max="3177" width="10.77734375" bestFit="1" customWidth="1"/>
    <col min="3178" max="3178" width="9.33203125" bestFit="1" customWidth="1"/>
    <col min="3179" max="3179" width="6" bestFit="1" customWidth="1"/>
    <col min="3180" max="3180" width="5.21875" bestFit="1" customWidth="1"/>
    <col min="3181" max="3181" width="10.77734375" bestFit="1" customWidth="1"/>
    <col min="3182" max="3182" width="6" bestFit="1" customWidth="1"/>
    <col min="3183" max="3183" width="5.21875" bestFit="1" customWidth="1"/>
    <col min="3184" max="3184" width="10.77734375" bestFit="1" customWidth="1"/>
    <col min="3185" max="3185" width="6" bestFit="1" customWidth="1"/>
    <col min="3186" max="3186" width="5.21875" bestFit="1" customWidth="1"/>
    <col min="3187" max="3187" width="10.77734375" bestFit="1" customWidth="1"/>
    <col min="3188" max="3188" width="6" bestFit="1" customWidth="1"/>
    <col min="3189" max="3189" width="5.21875" bestFit="1" customWidth="1"/>
    <col min="3190" max="3190" width="10.77734375" bestFit="1" customWidth="1"/>
    <col min="3191" max="3191" width="9.33203125" bestFit="1" customWidth="1"/>
    <col min="3192" max="3192" width="5.21875" bestFit="1" customWidth="1"/>
    <col min="3193" max="3193" width="10.77734375" bestFit="1" customWidth="1"/>
    <col min="3194" max="3194" width="9.33203125" bestFit="1" customWidth="1"/>
    <col min="3195" max="3195" width="6" bestFit="1" customWidth="1"/>
    <col min="3196" max="3196" width="5.21875" bestFit="1" customWidth="1"/>
    <col min="3197" max="3197" width="10.77734375" bestFit="1" customWidth="1"/>
    <col min="3198" max="3198" width="6" bestFit="1" customWidth="1"/>
    <col min="3199" max="3199" width="5.21875" bestFit="1" customWidth="1"/>
    <col min="3200" max="3200" width="10.77734375" bestFit="1" customWidth="1"/>
    <col min="3201" max="3201" width="9.33203125" bestFit="1" customWidth="1"/>
    <col min="3202" max="3202" width="6" bestFit="1" customWidth="1"/>
    <col min="3203" max="3203" width="5.21875" bestFit="1" customWidth="1"/>
    <col min="3204" max="3204" width="11.77734375" bestFit="1" customWidth="1"/>
    <col min="3205" max="3205" width="5.21875" bestFit="1" customWidth="1"/>
    <col min="3206" max="3206" width="11.77734375" bestFit="1" customWidth="1"/>
    <col min="3207" max="3207" width="6" bestFit="1" customWidth="1"/>
    <col min="3208" max="3208" width="5.21875" bestFit="1" customWidth="1"/>
    <col min="3209" max="3209" width="11.77734375" bestFit="1" customWidth="1"/>
    <col min="3210" max="3210" width="6" bestFit="1" customWidth="1"/>
    <col min="3211" max="3211" width="5.21875" bestFit="1" customWidth="1"/>
    <col min="3212" max="3212" width="11.77734375" bestFit="1" customWidth="1"/>
    <col min="3213" max="3213" width="9.33203125" bestFit="1" customWidth="1"/>
    <col min="3214" max="3214" width="6" bestFit="1" customWidth="1"/>
    <col min="3215" max="3215" width="5.21875" bestFit="1" customWidth="1"/>
    <col min="3216" max="3216" width="11.77734375" bestFit="1" customWidth="1"/>
    <col min="3217" max="3217" width="9.33203125" bestFit="1" customWidth="1"/>
    <col min="3218" max="3218" width="6" bestFit="1" customWidth="1"/>
    <col min="3219" max="3219" width="5.21875" bestFit="1" customWidth="1"/>
    <col min="3220" max="3220" width="11.77734375" bestFit="1" customWidth="1"/>
    <col min="3221" max="3221" width="9.33203125" bestFit="1" customWidth="1"/>
    <col min="3222" max="3222" width="6" bestFit="1" customWidth="1"/>
    <col min="3223" max="3223" width="5.21875" bestFit="1" customWidth="1"/>
    <col min="3224" max="3224" width="11.77734375" bestFit="1" customWidth="1"/>
    <col min="3225" max="3225" width="6" bestFit="1" customWidth="1"/>
    <col min="3226" max="3226" width="5.21875" bestFit="1" customWidth="1"/>
    <col min="3227" max="3227" width="11.77734375" bestFit="1" customWidth="1"/>
    <col min="3228" max="3228" width="6" bestFit="1" customWidth="1"/>
    <col min="3229" max="3229" width="5.21875" bestFit="1" customWidth="1"/>
    <col min="3230" max="3230" width="11.77734375" bestFit="1" customWidth="1"/>
    <col min="3231" max="3231" width="6" bestFit="1" customWidth="1"/>
    <col min="3232" max="3232" width="5.21875" bestFit="1" customWidth="1"/>
    <col min="3233" max="3233" width="11.77734375" bestFit="1" customWidth="1"/>
    <col min="3234" max="3234" width="6" bestFit="1" customWidth="1"/>
    <col min="3235" max="3235" width="5.21875" bestFit="1" customWidth="1"/>
    <col min="3236" max="3236" width="11.77734375" bestFit="1" customWidth="1"/>
    <col min="3237" max="3237" width="6" bestFit="1" customWidth="1"/>
    <col min="3238" max="3238" width="5.21875" bestFit="1" customWidth="1"/>
    <col min="3239" max="3239" width="11.77734375" bestFit="1" customWidth="1"/>
    <col min="3240" max="3240" width="5.21875" bestFit="1" customWidth="1"/>
    <col min="3241" max="3241" width="11.77734375" bestFit="1" customWidth="1"/>
    <col min="3242" max="3242" width="6" bestFit="1" customWidth="1"/>
    <col min="3243" max="3243" width="5.21875" bestFit="1" customWidth="1"/>
    <col min="3244" max="3244" width="11.77734375" bestFit="1" customWidth="1"/>
    <col min="3245" max="3245" width="6" bestFit="1" customWidth="1"/>
    <col min="3246" max="3246" width="11.77734375" bestFit="1" customWidth="1"/>
    <col min="3247" max="3247" width="6" bestFit="1" customWidth="1"/>
    <col min="3248" max="3248" width="11.77734375" bestFit="1" customWidth="1"/>
    <col min="3249" max="3249" width="5.21875" bestFit="1" customWidth="1"/>
    <col min="3250" max="3250" width="11.77734375" bestFit="1" customWidth="1"/>
    <col min="3251" max="3251" width="6" bestFit="1" customWidth="1"/>
    <col min="3252" max="3252" width="5.21875" bestFit="1" customWidth="1"/>
    <col min="3253" max="3253" width="11.77734375" bestFit="1" customWidth="1"/>
    <col min="3254" max="3254" width="9.33203125" bestFit="1" customWidth="1"/>
    <col min="3255" max="3255" width="6" bestFit="1" customWidth="1"/>
    <col min="3256" max="3256" width="5.21875" bestFit="1" customWidth="1"/>
    <col min="3257" max="3257" width="11.77734375" bestFit="1" customWidth="1"/>
    <col min="3258" max="3258" width="6" bestFit="1" customWidth="1"/>
    <col min="3259" max="3259" width="5.21875" bestFit="1" customWidth="1"/>
    <col min="3260" max="3260" width="11.77734375" bestFit="1" customWidth="1"/>
    <col min="3261" max="3261" width="9.33203125" bestFit="1" customWidth="1"/>
    <col min="3262" max="3262" width="5.21875" bestFit="1" customWidth="1"/>
    <col min="3263" max="3263" width="11.77734375" bestFit="1" customWidth="1"/>
    <col min="3264" max="3264" width="9.33203125" bestFit="1" customWidth="1"/>
    <col min="3265" max="3265" width="6" bestFit="1" customWidth="1"/>
    <col min="3266" max="3266" width="5.21875" bestFit="1" customWidth="1"/>
    <col min="3267" max="3267" width="10.77734375" bestFit="1" customWidth="1"/>
    <col min="3268" max="3268" width="9.33203125" bestFit="1" customWidth="1"/>
    <col min="3269" max="3269" width="6" bestFit="1" customWidth="1"/>
    <col min="3270" max="3270" width="5.21875" bestFit="1" customWidth="1"/>
    <col min="3271" max="3271" width="10.77734375" bestFit="1" customWidth="1"/>
    <col min="3272" max="3272" width="6" bestFit="1" customWidth="1"/>
    <col min="3273" max="3273" width="5.21875" bestFit="1" customWidth="1"/>
    <col min="3274" max="3274" width="10.77734375" bestFit="1" customWidth="1"/>
    <col min="3275" max="3275" width="6" bestFit="1" customWidth="1"/>
    <col min="3276" max="3276" width="10.77734375" bestFit="1" customWidth="1"/>
    <col min="3277" max="3277" width="9.33203125" bestFit="1" customWidth="1"/>
    <col min="3278" max="3278" width="6" bestFit="1" customWidth="1"/>
    <col min="3279" max="3279" width="5.21875" bestFit="1" customWidth="1"/>
    <col min="3280" max="3280" width="10.77734375" bestFit="1" customWidth="1"/>
    <col min="3281" max="3281" width="9.33203125" bestFit="1" customWidth="1"/>
    <col min="3282" max="3282" width="5.21875" bestFit="1" customWidth="1"/>
    <col min="3283" max="3283" width="10.77734375" bestFit="1" customWidth="1"/>
    <col min="3284" max="3284" width="9.33203125" bestFit="1" customWidth="1"/>
    <col min="3285" max="3285" width="6" bestFit="1" customWidth="1"/>
    <col min="3286" max="3286" width="5.21875" bestFit="1" customWidth="1"/>
    <col min="3287" max="3287" width="10.77734375" bestFit="1" customWidth="1"/>
    <col min="3288" max="3288" width="6" bestFit="1" customWidth="1"/>
    <col min="3289" max="3289" width="5.21875" bestFit="1" customWidth="1"/>
    <col min="3290" max="3290" width="10.77734375" bestFit="1" customWidth="1"/>
    <col min="3291" max="3291" width="9.33203125" bestFit="1" customWidth="1"/>
    <col min="3292" max="3292" width="6" bestFit="1" customWidth="1"/>
    <col min="3293" max="3293" width="5.21875" bestFit="1" customWidth="1"/>
    <col min="3294" max="3294" width="10.77734375" bestFit="1" customWidth="1"/>
    <col min="3295" max="3295" width="6" bestFit="1" customWidth="1"/>
    <col min="3296" max="3296" width="5.21875" bestFit="1" customWidth="1"/>
    <col min="3297" max="3297" width="11.77734375" bestFit="1" customWidth="1"/>
    <col min="3298" max="3298" width="5.21875" bestFit="1" customWidth="1"/>
    <col min="3299" max="3299" width="11.77734375" bestFit="1" customWidth="1"/>
    <col min="3300" max="3300" width="6" bestFit="1" customWidth="1"/>
    <col min="3301" max="3301" width="5.21875" bestFit="1" customWidth="1"/>
    <col min="3302" max="3302" width="11.77734375" bestFit="1" customWidth="1"/>
    <col min="3303" max="3303" width="9.33203125" bestFit="1" customWidth="1"/>
    <col min="3304" max="3304" width="6" bestFit="1" customWidth="1"/>
    <col min="3305" max="3305" width="5.21875" bestFit="1" customWidth="1"/>
    <col min="3306" max="3306" width="11.77734375" bestFit="1" customWidth="1"/>
    <col min="3307" max="3307" width="9.33203125" bestFit="1" customWidth="1"/>
    <col min="3308" max="3308" width="6" bestFit="1" customWidth="1"/>
    <col min="3309" max="3309" width="5.21875" bestFit="1" customWidth="1"/>
    <col min="3310" max="3310" width="11.77734375" bestFit="1" customWidth="1"/>
    <col min="3311" max="3311" width="6" bestFit="1" customWidth="1"/>
    <col min="3312" max="3312" width="5.21875" bestFit="1" customWidth="1"/>
    <col min="3313" max="3313" width="11.77734375" bestFit="1" customWidth="1"/>
    <col min="3314" max="3314" width="6" bestFit="1" customWidth="1"/>
    <col min="3315" max="3315" width="5.21875" bestFit="1" customWidth="1"/>
    <col min="3316" max="3316" width="11.77734375" bestFit="1" customWidth="1"/>
    <col min="3317" max="3317" width="6" bestFit="1" customWidth="1"/>
    <col min="3318" max="3318" width="5.21875" bestFit="1" customWidth="1"/>
    <col min="3319" max="3319" width="11.77734375" bestFit="1" customWidth="1"/>
    <col min="3320" max="3320" width="6" bestFit="1" customWidth="1"/>
    <col min="3321" max="3321" width="5.21875" bestFit="1" customWidth="1"/>
    <col min="3322" max="3322" width="11.77734375" bestFit="1" customWidth="1"/>
    <col min="3323" max="3323" width="6" bestFit="1" customWidth="1"/>
    <col min="3324" max="3324" width="5.21875" bestFit="1" customWidth="1"/>
    <col min="3325" max="3325" width="11.77734375" bestFit="1" customWidth="1"/>
    <col min="3326" max="3326" width="9.33203125" bestFit="1" customWidth="1"/>
    <col min="3327" max="3327" width="6" bestFit="1" customWidth="1"/>
    <col min="3328" max="3328" width="5.21875" bestFit="1" customWidth="1"/>
    <col min="3329" max="3329" width="11.77734375" bestFit="1" customWidth="1"/>
    <col min="3330" max="3330" width="5.21875" bestFit="1" customWidth="1"/>
    <col min="3331" max="3331" width="11.77734375" bestFit="1" customWidth="1"/>
    <col min="3332" max="3332" width="9.33203125" bestFit="1" customWidth="1"/>
    <col min="3333" max="3333" width="6" bestFit="1" customWidth="1"/>
    <col min="3334" max="3334" width="5.21875" bestFit="1" customWidth="1"/>
    <col min="3335" max="3335" width="11.77734375" bestFit="1" customWidth="1"/>
    <col min="3336" max="3336" width="9.33203125" bestFit="1" customWidth="1"/>
    <col min="3337" max="3337" width="6" bestFit="1" customWidth="1"/>
    <col min="3338" max="3338" width="5.21875" bestFit="1" customWidth="1"/>
    <col min="3339" max="3339" width="11.77734375" bestFit="1" customWidth="1"/>
    <col min="3340" max="3340" width="9.33203125" bestFit="1" customWidth="1"/>
    <col min="3341" max="3341" width="6" bestFit="1" customWidth="1"/>
    <col min="3342" max="3342" width="5.21875" bestFit="1" customWidth="1"/>
    <col min="3343" max="3343" width="11.77734375" bestFit="1" customWidth="1"/>
    <col min="3344" max="3344" width="9.33203125" bestFit="1" customWidth="1"/>
    <col min="3345" max="3345" width="6" bestFit="1" customWidth="1"/>
    <col min="3346" max="3346" width="5.21875" bestFit="1" customWidth="1"/>
    <col min="3347" max="3347" width="11.77734375" bestFit="1" customWidth="1"/>
    <col min="3348" max="3348" width="9.33203125" bestFit="1" customWidth="1"/>
    <col min="3349" max="3349" width="6" bestFit="1" customWidth="1"/>
    <col min="3350" max="3350" width="5.21875" bestFit="1" customWidth="1"/>
    <col min="3351" max="3351" width="11.77734375" bestFit="1" customWidth="1"/>
    <col min="3352" max="3352" width="9.33203125" bestFit="1" customWidth="1"/>
    <col min="3353" max="3353" width="6" bestFit="1" customWidth="1"/>
    <col min="3354" max="3354" width="5.21875" bestFit="1" customWidth="1"/>
    <col min="3355" max="3355" width="11.77734375" bestFit="1" customWidth="1"/>
    <col min="3356" max="3356" width="5.21875" bestFit="1" customWidth="1"/>
    <col min="3357" max="3357" width="11.77734375" bestFit="1" customWidth="1"/>
    <col min="3358" max="3358" width="9.33203125" bestFit="1" customWidth="1"/>
    <col min="3359" max="3359" width="5.21875" bestFit="1" customWidth="1"/>
    <col min="3360" max="3360" width="11.77734375" bestFit="1" customWidth="1"/>
    <col min="3361" max="3361" width="6" bestFit="1" customWidth="1"/>
    <col min="3362" max="3362" width="5.21875" bestFit="1" customWidth="1"/>
    <col min="3363" max="3363" width="11.77734375" bestFit="1" customWidth="1"/>
    <col min="3364" max="3364" width="5.21875" bestFit="1" customWidth="1"/>
    <col min="3365" max="3365" width="11.77734375" bestFit="1" customWidth="1"/>
    <col min="3366" max="3366" width="9.33203125" bestFit="1" customWidth="1"/>
    <col min="3367" max="3367" width="5.21875" bestFit="1" customWidth="1"/>
    <col min="3368" max="3368" width="10.77734375" bestFit="1" customWidth="1"/>
    <col min="3369" max="3369" width="6" bestFit="1" customWidth="1"/>
    <col min="3370" max="3370" width="5.21875" bestFit="1" customWidth="1"/>
    <col min="3371" max="3371" width="10.77734375" bestFit="1" customWidth="1"/>
    <col min="3372" max="3372" width="6" bestFit="1" customWidth="1"/>
    <col min="3373" max="3373" width="10.77734375" bestFit="1" customWidth="1"/>
    <col min="3374" max="3374" width="9.33203125" bestFit="1" customWidth="1"/>
    <col min="3375" max="3375" width="6" bestFit="1" customWidth="1"/>
    <col min="3376" max="3376" width="5.21875" bestFit="1" customWidth="1"/>
    <col min="3377" max="3377" width="10.77734375" bestFit="1" customWidth="1"/>
    <col min="3378" max="3378" width="9.33203125" bestFit="1" customWidth="1"/>
    <col min="3379" max="3379" width="6" bestFit="1" customWidth="1"/>
    <col min="3380" max="3380" width="5.21875" bestFit="1" customWidth="1"/>
    <col min="3381" max="3381" width="10.77734375" bestFit="1" customWidth="1"/>
    <col min="3382" max="3382" width="9.33203125" bestFit="1" customWidth="1"/>
    <col min="3383" max="3383" width="6" bestFit="1" customWidth="1"/>
    <col min="3384" max="3384" width="5.21875" bestFit="1" customWidth="1"/>
    <col min="3385" max="3385" width="10.77734375" bestFit="1" customWidth="1"/>
    <col min="3386" max="3386" width="6" bestFit="1" customWidth="1"/>
    <col min="3387" max="3387" width="10.77734375" bestFit="1" customWidth="1"/>
    <col min="3388" max="3388" width="9.33203125" bestFit="1" customWidth="1"/>
    <col min="3389" max="3389" width="6" bestFit="1" customWidth="1"/>
    <col min="3390" max="3390" width="5.21875" bestFit="1" customWidth="1"/>
    <col min="3391" max="3391" width="10.77734375" bestFit="1" customWidth="1"/>
    <col min="3392" max="3392" width="9.33203125" bestFit="1" customWidth="1"/>
    <col min="3393" max="3393" width="6" bestFit="1" customWidth="1"/>
    <col min="3394" max="3394" width="5.21875" bestFit="1" customWidth="1"/>
    <col min="3395" max="3395" width="10.77734375" bestFit="1" customWidth="1"/>
    <col min="3396" max="3396" width="9.33203125" bestFit="1" customWidth="1"/>
    <col min="3397" max="3397" width="6" bestFit="1" customWidth="1"/>
    <col min="3398" max="3398" width="5.21875" bestFit="1" customWidth="1"/>
    <col min="3399" max="3399" width="11.77734375" bestFit="1" customWidth="1"/>
    <col min="3400" max="3400" width="6" bestFit="1" customWidth="1"/>
    <col min="3401" max="3401" width="5.21875" bestFit="1" customWidth="1"/>
    <col min="3402" max="3402" width="11.77734375" bestFit="1" customWidth="1"/>
    <col min="3403" max="3403" width="6" bestFit="1" customWidth="1"/>
    <col min="3404" max="3404" width="5.21875" bestFit="1" customWidth="1"/>
    <col min="3405" max="3405" width="11.77734375" bestFit="1" customWidth="1"/>
    <col min="3406" max="3406" width="6" bestFit="1" customWidth="1"/>
    <col min="3407" max="3407" width="5.21875" bestFit="1" customWidth="1"/>
    <col min="3408" max="3408" width="11.77734375" bestFit="1" customWidth="1"/>
    <col min="3409" max="3409" width="9.33203125" bestFit="1" customWidth="1"/>
    <col min="3410" max="3410" width="6" bestFit="1" customWidth="1"/>
    <col min="3411" max="3411" width="5.21875" bestFit="1" customWidth="1"/>
    <col min="3412" max="3412" width="11.77734375" bestFit="1" customWidth="1"/>
    <col min="3413" max="3413" width="9.33203125" bestFit="1" customWidth="1"/>
    <col min="3414" max="3414" width="6" bestFit="1" customWidth="1"/>
    <col min="3415" max="3415" width="5.21875" bestFit="1" customWidth="1"/>
    <col min="3416" max="3416" width="11.77734375" bestFit="1" customWidth="1"/>
    <col min="3417" max="3417" width="6" bestFit="1" customWidth="1"/>
    <col min="3418" max="3418" width="5.21875" bestFit="1" customWidth="1"/>
    <col min="3419" max="3419" width="11.77734375" bestFit="1" customWidth="1"/>
    <col min="3420" max="3420" width="9.33203125" bestFit="1" customWidth="1"/>
    <col min="3421" max="3421" width="6" bestFit="1" customWidth="1"/>
    <col min="3422" max="3422" width="5.21875" bestFit="1" customWidth="1"/>
    <col min="3423" max="3423" width="11.77734375" bestFit="1" customWidth="1"/>
    <col min="3424" max="3424" width="9.33203125" bestFit="1" customWidth="1"/>
    <col min="3425" max="3425" width="6" bestFit="1" customWidth="1"/>
    <col min="3426" max="3426" width="5.21875" bestFit="1" customWidth="1"/>
    <col min="3427" max="3427" width="11.77734375" bestFit="1" customWidth="1"/>
    <col min="3428" max="3428" width="9.33203125" bestFit="1" customWidth="1"/>
    <col min="3429" max="3429" width="6" bestFit="1" customWidth="1"/>
    <col min="3430" max="3430" width="5.21875" bestFit="1" customWidth="1"/>
    <col min="3431" max="3431" width="11.77734375" bestFit="1" customWidth="1"/>
    <col min="3432" max="3432" width="9.33203125" bestFit="1" customWidth="1"/>
    <col min="3433" max="3433" width="6" bestFit="1" customWidth="1"/>
    <col min="3434" max="3434" width="5.21875" bestFit="1" customWidth="1"/>
    <col min="3435" max="3435" width="11.77734375" bestFit="1" customWidth="1"/>
    <col min="3436" max="3436" width="9.33203125" bestFit="1" customWidth="1"/>
    <col min="3437" max="3437" width="6" bestFit="1" customWidth="1"/>
    <col min="3438" max="3438" width="5.21875" bestFit="1" customWidth="1"/>
    <col min="3439" max="3439" width="11.77734375" bestFit="1" customWidth="1"/>
    <col min="3440" max="3440" width="6" bestFit="1" customWidth="1"/>
    <col min="3441" max="3441" width="5.21875" bestFit="1" customWidth="1"/>
    <col min="3442" max="3442" width="11.77734375" bestFit="1" customWidth="1"/>
    <col min="3443" max="3443" width="9.33203125" bestFit="1" customWidth="1"/>
    <col min="3444" max="3444" width="6" bestFit="1" customWidth="1"/>
    <col min="3445" max="3445" width="5.21875" bestFit="1" customWidth="1"/>
    <col min="3446" max="3446" width="11.77734375" bestFit="1" customWidth="1"/>
    <col min="3447" max="3447" width="6" bestFit="1" customWidth="1"/>
    <col min="3448" max="3448" width="5.21875" bestFit="1" customWidth="1"/>
    <col min="3449" max="3449" width="11.77734375" bestFit="1" customWidth="1"/>
    <col min="3450" max="3450" width="9.33203125" bestFit="1" customWidth="1"/>
    <col min="3451" max="3451" width="6" bestFit="1" customWidth="1"/>
    <col min="3452" max="3452" width="5.21875" bestFit="1" customWidth="1"/>
    <col min="3453" max="3453" width="11.77734375" bestFit="1" customWidth="1"/>
    <col min="3454" max="3454" width="6" bestFit="1" customWidth="1"/>
    <col min="3455" max="3455" width="5.21875" bestFit="1" customWidth="1"/>
    <col min="3456" max="3456" width="11.77734375" bestFit="1" customWidth="1"/>
    <col min="3457" max="3457" width="9.33203125" bestFit="1" customWidth="1"/>
    <col min="3458" max="3458" width="6" bestFit="1" customWidth="1"/>
    <col min="3459" max="3459" width="5.21875" bestFit="1" customWidth="1"/>
    <col min="3460" max="3460" width="11.77734375" bestFit="1" customWidth="1"/>
    <col min="3461" max="3461" width="9.33203125" bestFit="1" customWidth="1"/>
    <col min="3462" max="3462" width="6" bestFit="1" customWidth="1"/>
    <col min="3463" max="3463" width="5.21875" bestFit="1" customWidth="1"/>
    <col min="3464" max="3464" width="11.77734375" bestFit="1" customWidth="1"/>
    <col min="3465" max="3465" width="5.21875" bestFit="1" customWidth="1"/>
    <col min="3466" max="3466" width="11.77734375" bestFit="1" customWidth="1"/>
    <col min="3467" max="3467" width="6" bestFit="1" customWidth="1"/>
    <col min="3468" max="3468" width="5.21875" bestFit="1" customWidth="1"/>
    <col min="3469" max="3469" width="11.77734375" bestFit="1" customWidth="1"/>
    <col min="3470" max="3470" width="9.33203125" bestFit="1" customWidth="1"/>
    <col min="3471" max="3471" width="6" bestFit="1" customWidth="1"/>
    <col min="3472" max="3472" width="5.21875" bestFit="1" customWidth="1"/>
    <col min="3473" max="3473" width="11.77734375" bestFit="1" customWidth="1"/>
    <col min="3474" max="3474" width="9.33203125" bestFit="1" customWidth="1"/>
    <col min="3475" max="3475" width="6" bestFit="1" customWidth="1"/>
    <col min="3476" max="3476" width="5.21875" bestFit="1" customWidth="1"/>
    <col min="3477" max="3477" width="10.77734375" bestFit="1" customWidth="1"/>
    <col min="3478" max="3478" width="9.33203125" bestFit="1" customWidth="1"/>
    <col min="3479" max="3479" width="6" bestFit="1" customWidth="1"/>
    <col min="3480" max="3480" width="5.21875" bestFit="1" customWidth="1"/>
    <col min="3481" max="3481" width="10.77734375" bestFit="1" customWidth="1"/>
    <col min="3482" max="3482" width="6" bestFit="1" customWidth="1"/>
    <col min="3483" max="3483" width="5.21875" bestFit="1" customWidth="1"/>
    <col min="3484" max="3484" width="10.77734375" bestFit="1" customWidth="1"/>
    <col min="3485" max="3485" width="6" bestFit="1" customWidth="1"/>
    <col min="3486" max="3486" width="10.77734375" bestFit="1" customWidth="1"/>
    <col min="3487" max="3487" width="9.33203125" bestFit="1" customWidth="1"/>
    <col min="3488" max="3488" width="6" bestFit="1" customWidth="1"/>
    <col min="3489" max="3489" width="5.21875" bestFit="1" customWidth="1"/>
    <col min="3490" max="3490" width="10.77734375" bestFit="1" customWidth="1"/>
    <col min="3491" max="3491" width="6" bestFit="1" customWidth="1"/>
    <col min="3492" max="3492" width="5.21875" bestFit="1" customWidth="1"/>
    <col min="3493" max="3493" width="10.77734375" bestFit="1" customWidth="1"/>
    <col min="3494" max="3494" width="6" bestFit="1" customWidth="1"/>
    <col min="3495" max="3495" width="5.21875" bestFit="1" customWidth="1"/>
    <col min="3496" max="3496" width="10.77734375" bestFit="1" customWidth="1"/>
    <col min="3497" max="3497" width="6" bestFit="1" customWidth="1"/>
    <col min="3498" max="3498" width="5.21875" bestFit="1" customWidth="1"/>
    <col min="3499" max="3499" width="10.77734375" bestFit="1" customWidth="1"/>
    <col min="3500" max="3500" width="6" bestFit="1" customWidth="1"/>
    <col min="3501" max="3501" width="5.21875" bestFit="1" customWidth="1"/>
    <col min="3502" max="3502" width="10.77734375" bestFit="1" customWidth="1"/>
    <col min="3503" max="3503" width="6" bestFit="1" customWidth="1"/>
    <col min="3504" max="3504" width="5.21875" bestFit="1" customWidth="1"/>
    <col min="3505" max="3505" width="11.77734375" bestFit="1" customWidth="1"/>
    <col min="3506" max="3506" width="9.33203125" bestFit="1" customWidth="1"/>
    <col min="3507" max="3507" width="6" bestFit="1" customWidth="1"/>
    <col min="3508" max="3508" width="5.21875" bestFit="1" customWidth="1"/>
    <col min="3509" max="3509" width="11.77734375" bestFit="1" customWidth="1"/>
    <col min="3510" max="3510" width="9.33203125" bestFit="1" customWidth="1"/>
    <col min="3511" max="3511" width="6" bestFit="1" customWidth="1"/>
    <col min="3512" max="3512" width="5.21875" bestFit="1" customWidth="1"/>
    <col min="3513" max="3513" width="11.77734375" bestFit="1" customWidth="1"/>
    <col min="3514" max="3514" width="6" bestFit="1" customWidth="1"/>
    <col min="3515" max="3515" width="5.21875" bestFit="1" customWidth="1"/>
    <col min="3516" max="3516" width="11.77734375" bestFit="1" customWidth="1"/>
    <col min="3517" max="3517" width="6" bestFit="1" customWidth="1"/>
    <col min="3518" max="3518" width="5.21875" bestFit="1" customWidth="1"/>
    <col min="3519" max="3519" width="11.77734375" bestFit="1" customWidth="1"/>
    <col min="3520" max="3520" width="9.33203125" bestFit="1" customWidth="1"/>
    <col min="3521" max="3521" width="6" bestFit="1" customWidth="1"/>
    <col min="3522" max="3522" width="5.21875" bestFit="1" customWidth="1"/>
    <col min="3523" max="3523" width="11.77734375" bestFit="1" customWidth="1"/>
    <col min="3524" max="3524" width="6" bestFit="1" customWidth="1"/>
    <col min="3525" max="3525" width="5.21875" bestFit="1" customWidth="1"/>
    <col min="3526" max="3526" width="11.77734375" bestFit="1" customWidth="1"/>
    <col min="3527" max="3527" width="5.21875" bestFit="1" customWidth="1"/>
    <col min="3528" max="3528" width="11.77734375" bestFit="1" customWidth="1"/>
    <col min="3529" max="3529" width="9.33203125" bestFit="1" customWidth="1"/>
    <col min="3530" max="3530" width="6" bestFit="1" customWidth="1"/>
    <col min="3531" max="3531" width="5.21875" bestFit="1" customWidth="1"/>
    <col min="3532" max="3532" width="11.77734375" bestFit="1" customWidth="1"/>
    <col min="3533" max="3533" width="6" bestFit="1" customWidth="1"/>
    <col min="3534" max="3534" width="5.21875" bestFit="1" customWidth="1"/>
    <col min="3535" max="3535" width="11.77734375" bestFit="1" customWidth="1"/>
    <col min="3536" max="3536" width="6" bestFit="1" customWidth="1"/>
    <col min="3537" max="3537" width="11.77734375" bestFit="1" customWidth="1"/>
    <col min="3538" max="3538" width="6" bestFit="1" customWidth="1"/>
    <col min="3539" max="3539" width="5.21875" bestFit="1" customWidth="1"/>
    <col min="3540" max="3540" width="11.77734375" bestFit="1" customWidth="1"/>
    <col min="3541" max="3541" width="6" bestFit="1" customWidth="1"/>
    <col min="3542" max="3542" width="5.21875" bestFit="1" customWidth="1"/>
    <col min="3543" max="3543" width="11.77734375" bestFit="1" customWidth="1"/>
    <col min="3544" max="3544" width="9.33203125" bestFit="1" customWidth="1"/>
    <col min="3545" max="3545" width="6" bestFit="1" customWidth="1"/>
    <col min="3546" max="3546" width="5.21875" bestFit="1" customWidth="1"/>
    <col min="3547" max="3547" width="11.77734375" bestFit="1" customWidth="1"/>
    <col min="3548" max="3548" width="9.33203125" bestFit="1" customWidth="1"/>
    <col min="3549" max="3549" width="6" bestFit="1" customWidth="1"/>
    <col min="3550" max="3550" width="5.21875" bestFit="1" customWidth="1"/>
    <col min="3551" max="3551" width="11.77734375" bestFit="1" customWidth="1"/>
    <col min="3552" max="3552" width="9.33203125" bestFit="1" customWidth="1"/>
    <col min="3553" max="3553" width="6" bestFit="1" customWidth="1"/>
    <col min="3554" max="3554" width="11.77734375" bestFit="1" customWidth="1"/>
    <col min="3555" max="3555" width="6" bestFit="1" customWidth="1"/>
    <col min="3556" max="3556" width="5.21875" bestFit="1" customWidth="1"/>
    <col min="3557" max="3557" width="11.77734375" bestFit="1" customWidth="1"/>
    <col min="3558" max="3558" width="6" bestFit="1" customWidth="1"/>
    <col min="3559" max="3559" width="5.21875" bestFit="1" customWidth="1"/>
    <col min="3560" max="3560" width="11.77734375" bestFit="1" customWidth="1"/>
    <col min="3561" max="3561" width="5.21875" bestFit="1" customWidth="1"/>
    <col min="3562" max="3562" width="11.77734375" bestFit="1" customWidth="1"/>
    <col min="3563" max="3563" width="6" bestFit="1" customWidth="1"/>
    <col min="3564" max="3564" width="5.21875" bestFit="1" customWidth="1"/>
    <col min="3565" max="3565" width="11.77734375" bestFit="1" customWidth="1"/>
    <col min="3566" max="3566" width="9.33203125" bestFit="1" customWidth="1"/>
    <col min="3567" max="3567" width="6" bestFit="1" customWidth="1"/>
    <col min="3568" max="3568" width="5.21875" bestFit="1" customWidth="1"/>
    <col min="3569" max="3569" width="11.77734375" bestFit="1" customWidth="1"/>
    <col min="3570" max="3570" width="9.33203125" bestFit="1" customWidth="1"/>
    <col min="3571" max="3571" width="6" bestFit="1" customWidth="1"/>
    <col min="3572" max="3572" width="5.21875" bestFit="1" customWidth="1"/>
    <col min="3573" max="3573" width="11.77734375" bestFit="1" customWidth="1"/>
    <col min="3574" max="3574" width="6" bestFit="1" customWidth="1"/>
    <col min="3575" max="3575" width="5.21875" bestFit="1" customWidth="1"/>
    <col min="3576" max="3576" width="11.77734375" bestFit="1" customWidth="1"/>
    <col min="3577" max="3577" width="6" bestFit="1" customWidth="1"/>
    <col min="3578" max="3578" width="5.21875" bestFit="1" customWidth="1"/>
    <col min="3579" max="3579" width="11.77734375" bestFit="1" customWidth="1"/>
    <col min="3580" max="3580" width="6" bestFit="1" customWidth="1"/>
    <col min="3581" max="3581" width="5.21875" bestFit="1" customWidth="1"/>
    <col min="3582" max="3582" width="11.77734375" bestFit="1" customWidth="1"/>
    <col min="3583" max="3583" width="6" bestFit="1" customWidth="1"/>
    <col min="3584" max="3584" width="5.21875" bestFit="1" customWidth="1"/>
    <col min="3585" max="3585" width="11.77734375" bestFit="1" customWidth="1"/>
    <col min="3586" max="3586" width="6" bestFit="1" customWidth="1"/>
    <col min="3587" max="3587" width="5.21875" bestFit="1" customWidth="1"/>
    <col min="3588" max="3588" width="11.77734375" bestFit="1" customWidth="1"/>
    <col min="3589" max="3589" width="9.33203125" bestFit="1" customWidth="1"/>
    <col min="3590" max="3590" width="6" bestFit="1" customWidth="1"/>
    <col min="3591" max="3591" width="5.21875" bestFit="1" customWidth="1"/>
    <col min="3592" max="3592" width="11.77734375" bestFit="1" customWidth="1"/>
    <col min="3593" max="3593" width="9.33203125" bestFit="1" customWidth="1"/>
    <col min="3594" max="3594" width="6" bestFit="1" customWidth="1"/>
    <col min="3595" max="3595" width="5.21875" bestFit="1" customWidth="1"/>
    <col min="3596" max="3596" width="11.77734375" bestFit="1" customWidth="1"/>
    <col min="3597" max="3597" width="6" bestFit="1" customWidth="1"/>
    <col min="3598" max="3598" width="5.21875" bestFit="1" customWidth="1"/>
    <col min="3599" max="3599" width="11.77734375" bestFit="1" customWidth="1"/>
    <col min="3600" max="3600" width="9.33203125" bestFit="1" customWidth="1"/>
    <col min="3601" max="3601" width="6" bestFit="1" customWidth="1"/>
    <col min="3602" max="3602" width="5.21875" bestFit="1" customWidth="1"/>
    <col min="3603" max="3603" width="12.77734375" bestFit="1" customWidth="1"/>
    <col min="3604" max="3604" width="9.33203125" bestFit="1" customWidth="1"/>
    <col min="3605" max="3605" width="6" bestFit="1" customWidth="1"/>
    <col min="3606" max="3606" width="12.77734375" bestFit="1" customWidth="1"/>
    <col min="3607" max="3607" width="6" bestFit="1" customWidth="1"/>
    <col min="3608" max="3608" width="5.21875" bestFit="1" customWidth="1"/>
    <col min="3609" max="3609" width="12.77734375" bestFit="1" customWidth="1"/>
    <col min="3610" max="3610" width="6" bestFit="1" customWidth="1"/>
    <col min="3611" max="3611" width="5.21875" bestFit="1" customWidth="1"/>
    <col min="3612" max="3612" width="12.77734375" bestFit="1" customWidth="1"/>
    <col min="3613" max="3613" width="5.21875" bestFit="1" customWidth="1"/>
    <col min="3614" max="3614" width="12.77734375" bestFit="1" customWidth="1"/>
    <col min="3615" max="3615" width="6" bestFit="1" customWidth="1"/>
    <col min="3616" max="3616" width="5.21875" bestFit="1" customWidth="1"/>
    <col min="3617" max="3617" width="12.77734375" bestFit="1" customWidth="1"/>
    <col min="3618" max="3618" width="9.33203125" bestFit="1" customWidth="1"/>
    <col min="3619" max="3619" width="6" bestFit="1" customWidth="1"/>
    <col min="3620" max="3620" width="5.21875" bestFit="1" customWidth="1"/>
    <col min="3621" max="3621" width="12.77734375" bestFit="1" customWidth="1"/>
    <col min="3622" max="3622" width="6" bestFit="1" customWidth="1"/>
    <col min="3623" max="3623" width="5.21875" bestFit="1" customWidth="1"/>
    <col min="3624" max="3624" width="12.77734375" bestFit="1" customWidth="1"/>
    <col min="3625" max="3625" width="9.33203125" bestFit="1" customWidth="1"/>
    <col min="3626" max="3626" width="6" bestFit="1" customWidth="1"/>
    <col min="3627" max="3627" width="12.77734375" bestFit="1" customWidth="1"/>
    <col min="3628" max="3628" width="9.33203125" bestFit="1" customWidth="1"/>
    <col min="3629" max="3629" width="6" bestFit="1" customWidth="1"/>
    <col min="3630" max="3630" width="5.21875" bestFit="1" customWidth="1"/>
    <col min="3631" max="3631" width="12.77734375" bestFit="1" customWidth="1"/>
    <col min="3632" max="3632" width="6" bestFit="1" customWidth="1"/>
    <col min="3633" max="3633" width="5.21875" bestFit="1" customWidth="1"/>
    <col min="3634" max="3634" width="12.77734375" bestFit="1" customWidth="1"/>
    <col min="3635" max="3635" width="9.33203125" bestFit="1" customWidth="1"/>
    <col min="3636" max="3636" width="6" bestFit="1" customWidth="1"/>
    <col min="3637" max="3637" width="5.21875" bestFit="1" customWidth="1"/>
    <col min="3638" max="3638" width="12.77734375" bestFit="1" customWidth="1"/>
    <col min="3639" max="3639" width="6" bestFit="1" customWidth="1"/>
    <col min="3640" max="3640" width="5.21875" bestFit="1" customWidth="1"/>
    <col min="3641" max="3641" width="12.77734375" bestFit="1" customWidth="1"/>
    <col min="3642" max="3642" width="6" bestFit="1" customWidth="1"/>
    <col min="3643" max="3643" width="5.21875" bestFit="1" customWidth="1"/>
    <col min="3644" max="3644" width="12.77734375" bestFit="1" customWidth="1"/>
    <col min="3645" max="3645" width="6" bestFit="1" customWidth="1"/>
    <col min="3646" max="3646" width="5.21875" bestFit="1" customWidth="1"/>
    <col min="3647" max="3647" width="12.77734375" bestFit="1" customWidth="1"/>
    <col min="3648" max="3648" width="6" bestFit="1" customWidth="1"/>
    <col min="3649" max="3649" width="5.21875" bestFit="1" customWidth="1"/>
    <col min="3650" max="3650" width="12.77734375" bestFit="1" customWidth="1"/>
    <col min="3651" max="3651" width="9.33203125" bestFit="1" customWidth="1"/>
    <col min="3652" max="3652" width="6" bestFit="1" customWidth="1"/>
    <col min="3653" max="3653" width="5.21875" bestFit="1" customWidth="1"/>
    <col min="3654" max="3654" width="12.77734375" bestFit="1" customWidth="1"/>
    <col min="3655" max="3655" width="6" bestFit="1" customWidth="1"/>
    <col min="3656" max="3656" width="5.21875" bestFit="1" customWidth="1"/>
    <col min="3657" max="3657" width="12.77734375" bestFit="1" customWidth="1"/>
    <col min="3658" max="3658" width="9.33203125" bestFit="1" customWidth="1"/>
    <col min="3659" max="3659" width="6" bestFit="1" customWidth="1"/>
    <col min="3660" max="3660" width="5.21875" bestFit="1" customWidth="1"/>
    <col min="3661" max="3661" width="12.77734375" bestFit="1" customWidth="1"/>
    <col min="3662" max="3662" width="5.21875" bestFit="1" customWidth="1"/>
    <col min="3663" max="3663" width="12.77734375" bestFit="1" customWidth="1"/>
    <col min="3664" max="3664" width="9.33203125" bestFit="1" customWidth="1"/>
    <col min="3665" max="3665" width="6" bestFit="1" customWidth="1"/>
    <col min="3666" max="3666" width="5.21875" bestFit="1" customWidth="1"/>
    <col min="3667" max="3667" width="12.77734375" bestFit="1" customWidth="1"/>
    <col min="3668" max="3668" width="9.33203125" bestFit="1" customWidth="1"/>
    <col min="3669" max="3669" width="6" bestFit="1" customWidth="1"/>
    <col min="3670" max="3670" width="5.21875" bestFit="1" customWidth="1"/>
    <col min="3671" max="3671" width="12.77734375" bestFit="1" customWidth="1"/>
    <col min="3672" max="3672" width="6" bestFit="1" customWidth="1"/>
    <col min="3673" max="3673" width="5.21875" bestFit="1" customWidth="1"/>
    <col min="3674" max="3674" width="11.77734375" bestFit="1" customWidth="1"/>
    <col min="3675" max="3675" width="6" bestFit="1" customWidth="1"/>
    <col min="3676" max="3676" width="5.21875" bestFit="1" customWidth="1"/>
    <col min="3677" max="3677" width="11.77734375" bestFit="1" customWidth="1"/>
    <col min="3678" max="3678" width="9.33203125" bestFit="1" customWidth="1"/>
    <col min="3679" max="3679" width="6" bestFit="1" customWidth="1"/>
    <col min="3680" max="3680" width="5.21875" bestFit="1" customWidth="1"/>
    <col min="3681" max="3681" width="11.77734375" bestFit="1" customWidth="1"/>
    <col min="3682" max="3682" width="6" bestFit="1" customWidth="1"/>
    <col min="3683" max="3683" width="5.21875" bestFit="1" customWidth="1"/>
    <col min="3684" max="3684" width="11.77734375" bestFit="1" customWidth="1"/>
    <col min="3685" max="3685" width="6" bestFit="1" customWidth="1"/>
    <col min="3686" max="3686" width="5.21875" bestFit="1" customWidth="1"/>
    <col min="3687" max="3687" width="11.77734375" bestFit="1" customWidth="1"/>
    <col min="3688" max="3688" width="6" bestFit="1" customWidth="1"/>
    <col min="3689" max="3689" width="11.77734375" bestFit="1" customWidth="1"/>
    <col min="3690" max="3690" width="6" bestFit="1" customWidth="1"/>
    <col min="3691" max="3691" width="11.77734375" bestFit="1" customWidth="1"/>
    <col min="3692" max="3692" width="6" bestFit="1" customWidth="1"/>
    <col min="3693" max="3693" width="5.21875" bestFit="1" customWidth="1"/>
    <col min="3694" max="3694" width="11.77734375" bestFit="1" customWidth="1"/>
    <col min="3695" max="3695" width="6" bestFit="1" customWidth="1"/>
    <col min="3696" max="3696" width="5.21875" bestFit="1" customWidth="1"/>
    <col min="3697" max="3697" width="11.77734375" bestFit="1" customWidth="1"/>
    <col min="3698" max="3698" width="9.33203125" bestFit="1" customWidth="1"/>
    <col min="3699" max="3699" width="6" bestFit="1" customWidth="1"/>
    <col min="3700" max="3700" width="5.21875" bestFit="1" customWidth="1"/>
    <col min="3701" max="3701" width="12.77734375" bestFit="1" customWidth="1"/>
    <col min="3702" max="3702" width="9.33203125" bestFit="1" customWidth="1"/>
    <col min="3703" max="3703" width="6" bestFit="1" customWidth="1"/>
    <col min="3704" max="3704" width="5.21875" bestFit="1" customWidth="1"/>
    <col min="3705" max="3705" width="12.77734375" bestFit="1" customWidth="1"/>
    <col min="3706" max="3706" width="6" bestFit="1" customWidth="1"/>
    <col min="3707" max="3707" width="5.21875" bestFit="1" customWidth="1"/>
    <col min="3708" max="3708" width="12.77734375" bestFit="1" customWidth="1"/>
    <col min="3709" max="3709" width="9.33203125" bestFit="1" customWidth="1"/>
    <col min="3710" max="3710" width="6" bestFit="1" customWidth="1"/>
    <col min="3711" max="3711" width="5.21875" bestFit="1" customWidth="1"/>
    <col min="3712" max="3712" width="12.77734375" bestFit="1" customWidth="1"/>
    <col min="3713" max="3713" width="6" bestFit="1" customWidth="1"/>
    <col min="3714" max="3714" width="5.21875" bestFit="1" customWidth="1"/>
    <col min="3715" max="3715" width="12.77734375" bestFit="1" customWidth="1"/>
    <col min="3716" max="3716" width="9.33203125" bestFit="1" customWidth="1"/>
    <col min="3717" max="3717" width="6" bestFit="1" customWidth="1"/>
    <col min="3718" max="3718" width="5.21875" bestFit="1" customWidth="1"/>
    <col min="3719" max="3719" width="12.77734375" bestFit="1" customWidth="1"/>
    <col min="3720" max="3720" width="6" bestFit="1" customWidth="1"/>
    <col min="3721" max="3721" width="5.21875" bestFit="1" customWidth="1"/>
    <col min="3722" max="3722" width="12.77734375" bestFit="1" customWidth="1"/>
    <col min="3723" max="3723" width="9.33203125" bestFit="1" customWidth="1"/>
    <col min="3724" max="3724" width="6" bestFit="1" customWidth="1"/>
    <col min="3725" max="3725" width="5.21875" bestFit="1" customWidth="1"/>
    <col min="3726" max="3726" width="12.77734375" bestFit="1" customWidth="1"/>
    <col min="3727" max="3727" width="9.33203125" bestFit="1" customWidth="1"/>
    <col min="3728" max="3728" width="6" bestFit="1" customWidth="1"/>
    <col min="3729" max="3729" width="12.77734375" bestFit="1" customWidth="1"/>
    <col min="3730" max="3730" width="6" bestFit="1" customWidth="1"/>
    <col min="3731" max="3731" width="5.21875" bestFit="1" customWidth="1"/>
    <col min="3732" max="3732" width="12.77734375" bestFit="1" customWidth="1"/>
    <col min="3733" max="3733" width="5.21875" bestFit="1" customWidth="1"/>
    <col min="3734" max="3734" width="12.77734375" bestFit="1" customWidth="1"/>
    <col min="3735" max="3735" width="9.33203125" bestFit="1" customWidth="1"/>
    <col min="3736" max="3736" width="6" bestFit="1" customWidth="1"/>
    <col min="3737" max="3737" width="5.21875" bestFit="1" customWidth="1"/>
    <col min="3738" max="3738" width="12.77734375" bestFit="1" customWidth="1"/>
    <col min="3739" max="3739" width="9.33203125" bestFit="1" customWidth="1"/>
    <col min="3740" max="3740" width="6" bestFit="1" customWidth="1"/>
    <col min="3741" max="3741" width="5.21875" bestFit="1" customWidth="1"/>
    <col min="3742" max="3742" width="12.77734375" bestFit="1" customWidth="1"/>
    <col min="3743" max="3743" width="9.33203125" bestFit="1" customWidth="1"/>
    <col min="3744" max="3744" width="6" bestFit="1" customWidth="1"/>
    <col min="3745" max="3745" width="5.21875" bestFit="1" customWidth="1"/>
    <col min="3746" max="3746" width="12.77734375" bestFit="1" customWidth="1"/>
    <col min="3747" max="3747" width="9.33203125" bestFit="1" customWidth="1"/>
    <col min="3748" max="3748" width="6" bestFit="1" customWidth="1"/>
    <col min="3749" max="3749" width="5.21875" bestFit="1" customWidth="1"/>
    <col min="3750" max="3750" width="12.77734375" bestFit="1" customWidth="1"/>
    <col min="3751" max="3751" width="5.21875" bestFit="1" customWidth="1"/>
    <col min="3752" max="3752" width="12.77734375" bestFit="1" customWidth="1"/>
    <col min="3753" max="3753" width="9.33203125" bestFit="1" customWidth="1"/>
    <col min="3754" max="3754" width="6" bestFit="1" customWidth="1"/>
    <col min="3755" max="3755" width="5.21875" bestFit="1" customWidth="1"/>
    <col min="3756" max="3756" width="12.77734375" bestFit="1" customWidth="1"/>
    <col min="3757" max="3757" width="6" bestFit="1" customWidth="1"/>
    <col min="3758" max="3758" width="5.21875" bestFit="1" customWidth="1"/>
    <col min="3759" max="3759" width="12.77734375" bestFit="1" customWidth="1"/>
    <col min="3760" max="3760" width="9.33203125" bestFit="1" customWidth="1"/>
    <col min="3761" max="3761" width="6" bestFit="1" customWidth="1"/>
    <col min="3762" max="3762" width="5.21875" bestFit="1" customWidth="1"/>
    <col min="3763" max="3763" width="12.77734375" bestFit="1" customWidth="1"/>
    <col min="3764" max="3764" width="9.33203125" bestFit="1" customWidth="1"/>
    <col min="3765" max="3765" width="6" bestFit="1" customWidth="1"/>
    <col min="3766" max="3766" width="5.21875" bestFit="1" customWidth="1"/>
    <col min="3767" max="3767" width="12.77734375" bestFit="1" customWidth="1"/>
    <col min="3768" max="3768" width="9.33203125" bestFit="1" customWidth="1"/>
    <col min="3769" max="3769" width="6" bestFit="1" customWidth="1"/>
    <col min="3770" max="3770" width="5.21875" bestFit="1" customWidth="1"/>
    <col min="3771" max="3771" width="12.77734375" bestFit="1" customWidth="1"/>
    <col min="3772" max="3772" width="9.33203125" bestFit="1" customWidth="1"/>
    <col min="3773" max="3773" width="6" bestFit="1" customWidth="1"/>
    <col min="3774" max="3774" width="5.21875" bestFit="1" customWidth="1"/>
    <col min="3775" max="3775" width="11.77734375" bestFit="1" customWidth="1"/>
    <col min="3776" max="3776" width="6" bestFit="1" customWidth="1"/>
    <col min="3777" max="3777" width="5.21875" bestFit="1" customWidth="1"/>
    <col min="3778" max="3778" width="11.77734375" bestFit="1" customWidth="1"/>
    <col min="3779" max="3779" width="9.33203125" bestFit="1" customWidth="1"/>
    <col min="3780" max="3780" width="6" bestFit="1" customWidth="1"/>
    <col min="3781" max="3781" width="5.21875" bestFit="1" customWidth="1"/>
    <col min="3782" max="3782" width="11.77734375" bestFit="1" customWidth="1"/>
    <col min="3783" max="3783" width="6" bestFit="1" customWidth="1"/>
    <col min="3784" max="3784" width="5.21875" bestFit="1" customWidth="1"/>
    <col min="3785" max="3785" width="11.77734375" bestFit="1" customWidth="1"/>
    <col min="3786" max="3786" width="9.33203125" bestFit="1" customWidth="1"/>
    <col min="3787" max="3787" width="6" bestFit="1" customWidth="1"/>
    <col min="3788" max="3788" width="5.21875" bestFit="1" customWidth="1"/>
    <col min="3789" max="3789" width="11.77734375" bestFit="1" customWidth="1"/>
    <col min="3790" max="3790" width="9.33203125" bestFit="1" customWidth="1"/>
    <col min="3791" max="3791" width="6" bestFit="1" customWidth="1"/>
    <col min="3792" max="3792" width="5.21875" bestFit="1" customWidth="1"/>
    <col min="3793" max="3793" width="11.77734375" bestFit="1" customWidth="1"/>
    <col min="3794" max="3794" width="9.33203125" bestFit="1" customWidth="1"/>
    <col min="3795" max="3795" width="6" bestFit="1" customWidth="1"/>
    <col min="3796" max="3796" width="5.21875" bestFit="1" customWidth="1"/>
    <col min="3797" max="3797" width="11.77734375" bestFit="1" customWidth="1"/>
    <col min="3798" max="3798" width="6" bestFit="1" customWidth="1"/>
    <col min="3799" max="3799" width="5.21875" bestFit="1" customWidth="1"/>
    <col min="3800" max="3800" width="11.77734375" bestFit="1" customWidth="1"/>
    <col min="3801" max="3801" width="9.33203125" bestFit="1" customWidth="1"/>
    <col min="3802" max="3802" width="6" bestFit="1" customWidth="1"/>
    <col min="3803" max="3803" width="5.21875" bestFit="1" customWidth="1"/>
    <col min="3804" max="3804" width="11.77734375" bestFit="1" customWidth="1"/>
    <col min="3805" max="3805" width="6" bestFit="1" customWidth="1"/>
    <col min="3806" max="3806" width="12.77734375" bestFit="1" customWidth="1"/>
    <col min="3807" max="3807" width="6" bestFit="1" customWidth="1"/>
    <col min="3808" max="3808" width="12.77734375" bestFit="1" customWidth="1"/>
    <col min="3809" max="3809" width="9.33203125" bestFit="1" customWidth="1"/>
    <col min="3810" max="3810" width="6" bestFit="1" customWidth="1"/>
    <col min="3811" max="3811" width="5.21875" bestFit="1" customWidth="1"/>
    <col min="3812" max="3812" width="12.77734375" bestFit="1" customWidth="1"/>
    <col min="3813" max="3813" width="9.33203125" bestFit="1" customWidth="1"/>
    <col min="3814" max="3814" width="6" bestFit="1" customWidth="1"/>
    <col min="3815" max="3815" width="5.21875" bestFit="1" customWidth="1"/>
    <col min="3816" max="3816" width="12.77734375" bestFit="1" customWidth="1"/>
    <col min="3817" max="3817" width="6" bestFit="1" customWidth="1"/>
    <col min="3818" max="3818" width="5.21875" bestFit="1" customWidth="1"/>
    <col min="3819" max="3819" width="12.77734375" bestFit="1" customWidth="1"/>
    <col min="3820" max="3820" width="6" bestFit="1" customWidth="1"/>
    <col min="3821" max="3821" width="5.21875" bestFit="1" customWidth="1"/>
    <col min="3822" max="3822" width="12.77734375" bestFit="1" customWidth="1"/>
    <col min="3823" max="3823" width="9.33203125" bestFit="1" customWidth="1"/>
    <col min="3824" max="3824" width="6" bestFit="1" customWidth="1"/>
    <col min="3825" max="3825" width="5.21875" bestFit="1" customWidth="1"/>
    <col min="3826" max="3826" width="12.77734375" bestFit="1" customWidth="1"/>
    <col min="3827" max="3827" width="6" bestFit="1" customWidth="1"/>
    <col min="3828" max="3828" width="5.21875" bestFit="1" customWidth="1"/>
    <col min="3829" max="3829" width="12.77734375" bestFit="1" customWidth="1"/>
    <col min="3830" max="3830" width="9.33203125" bestFit="1" customWidth="1"/>
    <col min="3831" max="3831" width="6" bestFit="1" customWidth="1"/>
    <col min="3832" max="3832" width="12.77734375" bestFit="1" customWidth="1"/>
    <col min="3833" max="3833" width="6" bestFit="1" customWidth="1"/>
    <col min="3834" max="3834" width="5.21875" bestFit="1" customWidth="1"/>
    <col min="3835" max="3835" width="12.77734375" bestFit="1" customWidth="1"/>
    <col min="3836" max="3836" width="9.33203125" bestFit="1" customWidth="1"/>
    <col min="3837" max="3837" width="6" bestFit="1" customWidth="1"/>
    <col min="3838" max="3838" width="5.21875" bestFit="1" customWidth="1"/>
    <col min="3839" max="3839" width="12.77734375" bestFit="1" customWidth="1"/>
    <col min="3840" max="3840" width="9.33203125" bestFit="1" customWidth="1"/>
    <col min="3841" max="3841" width="6" bestFit="1" customWidth="1"/>
    <col min="3842" max="3842" width="5.21875" bestFit="1" customWidth="1"/>
    <col min="3843" max="3843" width="12.77734375" bestFit="1" customWidth="1"/>
    <col min="3844" max="3844" width="9.33203125" bestFit="1" customWidth="1"/>
    <col min="3845" max="3845" width="6" bestFit="1" customWidth="1"/>
    <col min="3846" max="3846" width="5.21875" bestFit="1" customWidth="1"/>
    <col min="3847" max="3847" width="12.77734375" bestFit="1" customWidth="1"/>
    <col min="3848" max="3848" width="6" bestFit="1" customWidth="1"/>
    <col min="3849" max="3849" width="5.21875" bestFit="1" customWidth="1"/>
    <col min="3850" max="3850" width="12.77734375" bestFit="1" customWidth="1"/>
    <col min="3851" max="3851" width="9.33203125" bestFit="1" customWidth="1"/>
    <col min="3852" max="3852" width="6" bestFit="1" customWidth="1"/>
    <col min="3853" max="3853" width="5.21875" bestFit="1" customWidth="1"/>
    <col min="3854" max="3854" width="12.77734375" bestFit="1" customWidth="1"/>
    <col min="3855" max="3855" width="9.33203125" bestFit="1" customWidth="1"/>
    <col min="3856" max="3856" width="5.21875" bestFit="1" customWidth="1"/>
    <col min="3857" max="3857" width="12.77734375" bestFit="1" customWidth="1"/>
    <col min="3858" max="3858" width="9.33203125" bestFit="1" customWidth="1"/>
    <col min="3859" max="3859" width="6" bestFit="1" customWidth="1"/>
    <col min="3860" max="3860" width="5.21875" bestFit="1" customWidth="1"/>
    <col min="3861" max="3861" width="12.77734375" bestFit="1" customWidth="1"/>
    <col min="3862" max="3862" width="9.33203125" bestFit="1" customWidth="1"/>
    <col min="3863" max="3863" width="6" bestFit="1" customWidth="1"/>
    <col min="3864" max="3864" width="5.21875" bestFit="1" customWidth="1"/>
    <col min="3865" max="3865" width="12.77734375" bestFit="1" customWidth="1"/>
    <col min="3866" max="3866" width="6" bestFit="1" customWidth="1"/>
    <col min="3867" max="3867" width="5.21875" bestFit="1" customWidth="1"/>
    <col min="3868" max="3868" width="12.77734375" bestFit="1" customWidth="1"/>
    <col min="3869" max="3869" width="9.33203125" bestFit="1" customWidth="1"/>
    <col min="3870" max="3870" width="5.21875" bestFit="1" customWidth="1"/>
    <col min="3871" max="3871" width="12.77734375" bestFit="1" customWidth="1"/>
    <col min="3872" max="3872" width="9.33203125" bestFit="1" customWidth="1"/>
    <col min="3873" max="3873" width="6" bestFit="1" customWidth="1"/>
    <col min="3874" max="3874" width="5.21875" bestFit="1" customWidth="1"/>
    <col min="3875" max="3875" width="12.77734375" bestFit="1" customWidth="1"/>
    <col min="3876" max="3876" width="9.33203125" bestFit="1" customWidth="1"/>
    <col min="3877" max="3877" width="6" bestFit="1" customWidth="1"/>
    <col min="3878" max="3878" width="5.21875" bestFit="1" customWidth="1"/>
    <col min="3879" max="3879" width="12.77734375" bestFit="1" customWidth="1"/>
    <col min="3880" max="3880" width="9.33203125" bestFit="1" customWidth="1"/>
    <col min="3881" max="3881" width="6" bestFit="1" customWidth="1"/>
    <col min="3882" max="3882" width="5.21875" bestFit="1" customWidth="1"/>
    <col min="3883" max="3883" width="10.77734375" bestFit="1" customWidth="1"/>
    <col min="3884" max="3884" width="9.33203125" bestFit="1" customWidth="1"/>
    <col min="3885" max="3885" width="6" bestFit="1" customWidth="1"/>
    <col min="3886" max="3886" width="5.21875" bestFit="1" customWidth="1"/>
    <col min="3887" max="3887" width="10.77734375" bestFit="1" customWidth="1"/>
    <col min="3888" max="3888" width="6" bestFit="1" customWidth="1"/>
    <col min="3889" max="3889" width="5.21875" bestFit="1" customWidth="1"/>
    <col min="3890" max="3890" width="10.77734375" bestFit="1" customWidth="1"/>
    <col min="3891" max="3891" width="9.33203125" bestFit="1" customWidth="1"/>
    <col min="3892" max="3892" width="6" bestFit="1" customWidth="1"/>
    <col min="3893" max="3893" width="5.21875" bestFit="1" customWidth="1"/>
    <col min="3894" max="3894" width="10.77734375" bestFit="1" customWidth="1"/>
    <col min="3895" max="3895" width="9.33203125" bestFit="1" customWidth="1"/>
    <col min="3896" max="3896" width="6" bestFit="1" customWidth="1"/>
    <col min="3897" max="3897" width="5.21875" bestFit="1" customWidth="1"/>
    <col min="3898" max="3898" width="10.77734375" bestFit="1" customWidth="1"/>
    <col min="3899" max="3899" width="6" bestFit="1" customWidth="1"/>
    <col min="3900" max="3900" width="5.21875" bestFit="1" customWidth="1"/>
    <col min="3901" max="3901" width="10.77734375" bestFit="1" customWidth="1"/>
    <col min="3902" max="3902" width="6" bestFit="1" customWidth="1"/>
    <col min="3903" max="3903" width="5.21875" bestFit="1" customWidth="1"/>
    <col min="3904" max="3904" width="10.77734375" bestFit="1" customWidth="1"/>
    <col min="3905" max="3905" width="9.33203125" bestFit="1" customWidth="1"/>
    <col min="3906" max="3906" width="6" bestFit="1" customWidth="1"/>
    <col min="3907" max="3907" width="5.21875" bestFit="1" customWidth="1"/>
    <col min="3908" max="3908" width="10.77734375" bestFit="1" customWidth="1"/>
    <col min="3909" max="3909" width="9.33203125" bestFit="1" customWidth="1"/>
    <col min="3910" max="3910" width="6" bestFit="1" customWidth="1"/>
    <col min="3911" max="3911" width="5.21875" bestFit="1" customWidth="1"/>
    <col min="3912" max="3912" width="10.77734375" bestFit="1" customWidth="1"/>
    <col min="3913" max="3913" width="6" bestFit="1" customWidth="1"/>
    <col min="3914" max="3914" width="5.21875" bestFit="1" customWidth="1"/>
    <col min="3915" max="3915" width="11.77734375" bestFit="1" customWidth="1"/>
    <col min="3916" max="3916" width="6" bestFit="1" customWidth="1"/>
    <col min="3917" max="3917" width="5.21875" bestFit="1" customWidth="1"/>
    <col min="3918" max="3918" width="11.77734375" bestFit="1" customWidth="1"/>
    <col min="3919" max="3919" width="6" bestFit="1" customWidth="1"/>
    <col min="3920" max="3920" width="5.21875" bestFit="1" customWidth="1"/>
    <col min="3921" max="3921" width="11.77734375" bestFit="1" customWidth="1"/>
    <col min="3922" max="3922" width="6" bestFit="1" customWidth="1"/>
    <col min="3923" max="3923" width="5.21875" bestFit="1" customWidth="1"/>
    <col min="3924" max="3924" width="11.77734375" bestFit="1" customWidth="1"/>
    <col min="3925" max="3925" width="6" bestFit="1" customWidth="1"/>
    <col min="3926" max="3926" width="5.21875" bestFit="1" customWidth="1"/>
    <col min="3927" max="3927" width="11.77734375" bestFit="1" customWidth="1"/>
    <col min="3928" max="3928" width="6" bestFit="1" customWidth="1"/>
    <col min="3929" max="3929" width="5.21875" bestFit="1" customWidth="1"/>
    <col min="3930" max="3930" width="11.77734375" bestFit="1" customWidth="1"/>
    <col min="3931" max="3931" width="6" bestFit="1" customWidth="1"/>
    <col min="3932" max="3932" width="5.21875" bestFit="1" customWidth="1"/>
    <col min="3933" max="3933" width="11.77734375" bestFit="1" customWidth="1"/>
    <col min="3934" max="3934" width="6" bestFit="1" customWidth="1"/>
    <col min="3935" max="3935" width="5.21875" bestFit="1" customWidth="1"/>
    <col min="3936" max="3936" width="11.77734375" bestFit="1" customWidth="1"/>
    <col min="3937" max="3937" width="9.33203125" bestFit="1" customWidth="1"/>
    <col min="3938" max="3938" width="6" bestFit="1" customWidth="1"/>
    <col min="3939" max="3939" width="5.21875" bestFit="1" customWidth="1"/>
    <col min="3940" max="3940" width="11.77734375" bestFit="1" customWidth="1"/>
    <col min="3941" max="3941" width="6" bestFit="1" customWidth="1"/>
    <col min="3942" max="3942" width="5.21875" bestFit="1" customWidth="1"/>
    <col min="3943" max="3943" width="11.77734375" bestFit="1" customWidth="1"/>
    <col min="3944" max="3944" width="6" bestFit="1" customWidth="1"/>
    <col min="3945" max="3945" width="5.21875" bestFit="1" customWidth="1"/>
    <col min="3946" max="3946" width="11.77734375" bestFit="1" customWidth="1"/>
    <col min="3947" max="3947" width="9.33203125" bestFit="1" customWidth="1"/>
    <col min="3948" max="3948" width="6" bestFit="1" customWidth="1"/>
    <col min="3949" max="3949" width="5.21875" bestFit="1" customWidth="1"/>
    <col min="3950" max="3950" width="11.77734375" bestFit="1" customWidth="1"/>
    <col min="3951" max="3951" width="6" bestFit="1" customWidth="1"/>
    <col min="3952" max="3952" width="11.77734375" bestFit="1" customWidth="1"/>
    <col min="3953" max="3953" width="6" bestFit="1" customWidth="1"/>
    <col min="3954" max="3954" width="5.21875" bestFit="1" customWidth="1"/>
    <col min="3955" max="3955" width="11.77734375" bestFit="1" customWidth="1"/>
    <col min="3956" max="3956" width="6" bestFit="1" customWidth="1"/>
    <col min="3957" max="3957" width="5.21875" bestFit="1" customWidth="1"/>
    <col min="3958" max="3958" width="11.77734375" bestFit="1" customWidth="1"/>
    <col min="3959" max="3959" width="5.21875" bestFit="1" customWidth="1"/>
    <col min="3960" max="3960" width="11.77734375" bestFit="1" customWidth="1"/>
    <col min="3961" max="3961" width="9.33203125" bestFit="1" customWidth="1"/>
    <col min="3962" max="3962" width="6" bestFit="1" customWidth="1"/>
    <col min="3963" max="3963" width="11.77734375" bestFit="1" customWidth="1"/>
    <col min="3964" max="3964" width="6" bestFit="1" customWidth="1"/>
    <col min="3965" max="3965" width="5.21875" bestFit="1" customWidth="1"/>
    <col min="3966" max="3966" width="11.77734375" bestFit="1" customWidth="1"/>
    <col min="3967" max="3967" width="9.33203125" bestFit="1" customWidth="1"/>
    <col min="3968" max="3968" width="6" bestFit="1" customWidth="1"/>
    <col min="3969" max="3969" width="5.21875" bestFit="1" customWidth="1"/>
    <col min="3970" max="3970" width="11.77734375" bestFit="1" customWidth="1"/>
    <col min="3971" max="3971" width="9.33203125" bestFit="1" customWidth="1"/>
    <col min="3972" max="3972" width="6" bestFit="1" customWidth="1"/>
    <col min="3973" max="3973" width="5.21875" bestFit="1" customWidth="1"/>
    <col min="3974" max="3974" width="11.77734375" bestFit="1" customWidth="1"/>
    <col min="3975" max="3975" width="9.33203125" bestFit="1" customWidth="1"/>
    <col min="3976" max="3976" width="6" bestFit="1" customWidth="1"/>
    <col min="3977" max="3977" width="5.21875" bestFit="1" customWidth="1"/>
    <col min="3978" max="3978" width="11.77734375" bestFit="1" customWidth="1"/>
    <col min="3979" max="3979" width="6" bestFit="1" customWidth="1"/>
    <col min="3980" max="3980" width="5.21875" bestFit="1" customWidth="1"/>
    <col min="3981" max="3981" width="11.77734375" bestFit="1" customWidth="1"/>
    <col min="3982" max="3982" width="6" bestFit="1" customWidth="1"/>
    <col min="3983" max="3983" width="10.77734375" bestFit="1" customWidth="1"/>
    <col min="3984" max="3984" width="6" bestFit="1" customWidth="1"/>
    <col min="3985" max="3985" width="5.21875" bestFit="1" customWidth="1"/>
    <col min="3986" max="3986" width="10.77734375" bestFit="1" customWidth="1"/>
    <col min="3987" max="3987" width="9.33203125" bestFit="1" customWidth="1"/>
    <col min="3988" max="3988" width="6" bestFit="1" customWidth="1"/>
    <col min="3989" max="3989" width="5.21875" bestFit="1" customWidth="1"/>
    <col min="3990" max="3990" width="10.77734375" bestFit="1" customWidth="1"/>
    <col min="3991" max="3991" width="9.33203125" bestFit="1" customWidth="1"/>
    <col min="3992" max="3992" width="6" bestFit="1" customWidth="1"/>
    <col min="3993" max="3993" width="5.21875" bestFit="1" customWidth="1"/>
    <col min="3994" max="3994" width="10.77734375" bestFit="1" customWidth="1"/>
    <col min="3995" max="3995" width="6" bestFit="1" customWidth="1"/>
    <col min="3996" max="3996" width="5.21875" bestFit="1" customWidth="1"/>
    <col min="3997" max="3997" width="10.77734375" bestFit="1" customWidth="1"/>
    <col min="3998" max="3998" width="6" bestFit="1" customWidth="1"/>
    <col min="3999" max="3999" width="5.21875" bestFit="1" customWidth="1"/>
    <col min="4000" max="4000" width="10.77734375" bestFit="1" customWidth="1"/>
    <col min="4001" max="4001" width="9.33203125" bestFit="1" customWidth="1"/>
    <col min="4002" max="4002" width="6" bestFit="1" customWidth="1"/>
    <col min="4003" max="4003" width="5.21875" bestFit="1" customWidth="1"/>
    <col min="4004" max="4004" width="10.77734375" bestFit="1" customWidth="1"/>
    <col min="4005" max="4005" width="6" bestFit="1" customWidth="1"/>
    <col min="4006" max="4006" width="5.21875" bestFit="1" customWidth="1"/>
    <col min="4007" max="4007" width="10.77734375" bestFit="1" customWidth="1"/>
    <col min="4008" max="4008" width="9.33203125" bestFit="1" customWidth="1"/>
    <col min="4009" max="4009" width="6" bestFit="1" customWidth="1"/>
    <col min="4010" max="4010" width="5.21875" bestFit="1" customWidth="1"/>
    <col min="4011" max="4011" width="10.77734375" bestFit="1" customWidth="1"/>
    <col min="4012" max="4012" width="9.33203125" bestFit="1" customWidth="1"/>
    <col min="4013" max="4013" width="6" bestFit="1" customWidth="1"/>
    <col min="4014" max="4014" width="11.77734375" bestFit="1" customWidth="1"/>
    <col min="4015" max="4015" width="9.33203125" bestFit="1" customWidth="1"/>
    <col min="4016" max="4016" width="6" bestFit="1" customWidth="1"/>
    <col min="4017" max="4017" width="5.21875" bestFit="1" customWidth="1"/>
    <col min="4018" max="4018" width="11.77734375" bestFit="1" customWidth="1"/>
    <col min="4019" max="4019" width="9.33203125" bestFit="1" customWidth="1"/>
    <col min="4020" max="4020" width="6" bestFit="1" customWidth="1"/>
    <col min="4021" max="4021" width="5.21875" bestFit="1" customWidth="1"/>
    <col min="4022" max="4022" width="11.77734375" bestFit="1" customWidth="1"/>
    <col min="4023" max="4023" width="9.33203125" bestFit="1" customWidth="1"/>
    <col min="4024" max="4024" width="6" bestFit="1" customWidth="1"/>
    <col min="4025" max="4025" width="5.21875" bestFit="1" customWidth="1"/>
    <col min="4026" max="4026" width="11.77734375" bestFit="1" customWidth="1"/>
    <col min="4027" max="4027" width="5.21875" bestFit="1" customWidth="1"/>
    <col min="4028" max="4028" width="11.77734375" bestFit="1" customWidth="1"/>
    <col min="4029" max="4029" width="9.33203125" bestFit="1" customWidth="1"/>
    <col min="4030" max="4030" width="6" bestFit="1" customWidth="1"/>
    <col min="4031" max="4031" width="5.21875" bestFit="1" customWidth="1"/>
    <col min="4032" max="4032" width="11.77734375" bestFit="1" customWidth="1"/>
    <col min="4033" max="4033" width="5.21875" bestFit="1" customWidth="1"/>
    <col min="4034" max="4034" width="11.77734375" bestFit="1" customWidth="1"/>
    <col min="4035" max="4035" width="9.33203125" bestFit="1" customWidth="1"/>
    <col min="4036" max="4036" width="6" bestFit="1" customWidth="1"/>
    <col min="4037" max="4037" width="11.77734375" bestFit="1" customWidth="1"/>
    <col min="4038" max="4038" width="9.33203125" bestFit="1" customWidth="1"/>
    <col min="4039" max="4039" width="6" bestFit="1" customWidth="1"/>
    <col min="4040" max="4040" width="5.21875" bestFit="1" customWidth="1"/>
    <col min="4041" max="4041" width="11.77734375" bestFit="1" customWidth="1"/>
    <col min="4042" max="4042" width="6" bestFit="1" customWidth="1"/>
    <col min="4043" max="4043" width="5.21875" bestFit="1" customWidth="1"/>
    <col min="4044" max="4044" width="11.77734375" bestFit="1" customWidth="1"/>
    <col min="4045" max="4045" width="9.33203125" bestFit="1" customWidth="1"/>
    <col min="4046" max="4046" width="6" bestFit="1" customWidth="1"/>
    <col min="4047" max="4047" width="5.21875" bestFit="1" customWidth="1"/>
    <col min="4048" max="4048" width="11.77734375" bestFit="1" customWidth="1"/>
    <col min="4049" max="4049" width="9.33203125" bestFit="1" customWidth="1"/>
    <col min="4050" max="4050" width="6" bestFit="1" customWidth="1"/>
    <col min="4051" max="4051" width="5.21875" bestFit="1" customWidth="1"/>
    <col min="4052" max="4052" width="11.77734375" bestFit="1" customWidth="1"/>
    <col min="4053" max="4053" width="6" bestFit="1" customWidth="1"/>
    <col min="4054" max="4054" width="5.21875" bestFit="1" customWidth="1"/>
    <col min="4055" max="4055" width="11.77734375" bestFit="1" customWidth="1"/>
    <col min="4056" max="4056" width="9.33203125" bestFit="1" customWidth="1"/>
    <col min="4057" max="4057" width="6" bestFit="1" customWidth="1"/>
    <col min="4058" max="4058" width="5.21875" bestFit="1" customWidth="1"/>
    <col min="4059" max="4059" width="11.77734375" bestFit="1" customWidth="1"/>
    <col min="4060" max="4060" width="6" bestFit="1" customWidth="1"/>
    <col min="4061" max="4061" width="5.21875" bestFit="1" customWidth="1"/>
    <col min="4062" max="4062" width="11.77734375" bestFit="1" customWidth="1"/>
    <col min="4063" max="4063" width="6" bestFit="1" customWidth="1"/>
    <col min="4064" max="4064" width="5.21875" bestFit="1" customWidth="1"/>
    <col min="4065" max="4065" width="11.77734375" bestFit="1" customWidth="1"/>
    <col min="4066" max="4066" width="6" bestFit="1" customWidth="1"/>
    <col min="4067" max="4067" width="5.21875" bestFit="1" customWidth="1"/>
    <col min="4068" max="4068" width="11.77734375" bestFit="1" customWidth="1"/>
    <col min="4069" max="4069" width="5.21875" bestFit="1" customWidth="1"/>
    <col min="4070" max="4070" width="11.77734375" bestFit="1" customWidth="1"/>
    <col min="4071" max="4071" width="9.33203125" bestFit="1" customWidth="1"/>
    <col min="4072" max="4072" width="6" bestFit="1" customWidth="1"/>
    <col min="4073" max="4073" width="5.21875" bestFit="1" customWidth="1"/>
    <col min="4074" max="4074" width="11.77734375" bestFit="1" customWidth="1"/>
    <col min="4075" max="4075" width="6" bestFit="1" customWidth="1"/>
    <col min="4076" max="4076" width="5.21875" bestFit="1" customWidth="1"/>
    <col min="4077" max="4077" width="10.77734375" bestFit="1" customWidth="1"/>
    <col min="4078" max="4078" width="6" bestFit="1" customWidth="1"/>
    <col min="4079" max="4079" width="5.21875" bestFit="1" customWidth="1"/>
    <col min="4080" max="4081" width="10.77734375" bestFit="1" customWidth="1"/>
    <col min="4082" max="4082" width="9.33203125" bestFit="1" customWidth="1"/>
    <col min="4083" max="4083" width="6" bestFit="1" customWidth="1"/>
    <col min="4084" max="4084" width="10.77734375" bestFit="1" customWidth="1"/>
    <col min="4085" max="4085" width="6" bestFit="1" customWidth="1"/>
    <col min="4086" max="4086" width="5.21875" bestFit="1" customWidth="1"/>
    <col min="4087" max="4087" width="10.77734375" bestFit="1" customWidth="1"/>
    <col min="4088" max="4088" width="6" bestFit="1" customWidth="1"/>
    <col min="4089" max="4090" width="10.77734375" bestFit="1" customWidth="1"/>
    <col min="4091" max="4091" width="6" bestFit="1" customWidth="1"/>
    <col min="4092" max="4092" width="5.21875" bestFit="1" customWidth="1"/>
    <col min="4093" max="4093" width="10.77734375" bestFit="1" customWidth="1"/>
    <col min="4094" max="4094" width="9.33203125" bestFit="1" customWidth="1"/>
    <col min="4095" max="4095" width="6" bestFit="1" customWidth="1"/>
    <col min="4096" max="4096" width="5.21875" bestFit="1" customWidth="1"/>
    <col min="4097" max="4097" width="10.77734375" bestFit="1" customWidth="1"/>
    <col min="4098" max="4098" width="9.33203125" bestFit="1" customWidth="1"/>
    <col min="4099" max="4099" width="6" bestFit="1" customWidth="1"/>
    <col min="4100" max="4100" width="5.21875" bestFit="1" customWidth="1"/>
    <col min="4101" max="4101" width="11.77734375" bestFit="1" customWidth="1"/>
    <col min="4102" max="4102" width="6" bestFit="1" customWidth="1"/>
    <col min="4103" max="4103" width="5.21875" bestFit="1" customWidth="1"/>
    <col min="4104" max="4104" width="11.77734375" bestFit="1" customWidth="1"/>
    <col min="4105" max="4105" width="9.33203125" bestFit="1" customWidth="1"/>
    <col min="4106" max="4106" width="6" bestFit="1" customWidth="1"/>
    <col min="4107" max="4107" width="5.21875" bestFit="1" customWidth="1"/>
    <col min="4108" max="4108" width="11.77734375" bestFit="1" customWidth="1"/>
    <col min="4109" max="4109" width="6" bestFit="1" customWidth="1"/>
    <col min="4110" max="4110" width="11.77734375" bestFit="1" customWidth="1"/>
    <col min="4111" max="4111" width="9.33203125" bestFit="1" customWidth="1"/>
    <col min="4112" max="4112" width="5.21875" bestFit="1" customWidth="1"/>
    <col min="4113" max="4113" width="11.77734375" bestFit="1" customWidth="1"/>
    <col min="4114" max="4114" width="9.33203125" bestFit="1" customWidth="1"/>
    <col min="4115" max="4115" width="6" bestFit="1" customWidth="1"/>
    <col min="4116" max="4116" width="5.21875" bestFit="1" customWidth="1"/>
    <col min="4117" max="4117" width="11.77734375" bestFit="1" customWidth="1"/>
    <col min="4118" max="4118" width="9.33203125" bestFit="1" customWidth="1"/>
    <col min="4119" max="4119" width="6" bestFit="1" customWidth="1"/>
    <col min="4120" max="4120" width="5.21875" bestFit="1" customWidth="1"/>
    <col min="4121" max="4121" width="11.77734375" bestFit="1" customWidth="1"/>
    <col min="4122" max="4122" width="6" bestFit="1" customWidth="1"/>
    <col min="4123" max="4123" width="5.21875" bestFit="1" customWidth="1"/>
    <col min="4124" max="4124" width="11.77734375" bestFit="1" customWidth="1"/>
    <col min="4125" max="4125" width="9.33203125" bestFit="1" customWidth="1"/>
    <col min="4126" max="4126" width="6" bestFit="1" customWidth="1"/>
    <col min="4127" max="4127" width="5.21875" bestFit="1" customWidth="1"/>
    <col min="4128" max="4128" width="11.77734375" bestFit="1" customWidth="1"/>
    <col min="4129" max="4129" width="6" bestFit="1" customWidth="1"/>
    <col min="4130" max="4130" width="5.21875" bestFit="1" customWidth="1"/>
    <col min="4131" max="4131" width="11.77734375" bestFit="1" customWidth="1"/>
    <col min="4132" max="4132" width="6" bestFit="1" customWidth="1"/>
    <col min="4133" max="4133" width="5.21875" bestFit="1" customWidth="1"/>
    <col min="4134" max="4134" width="11.77734375" bestFit="1" customWidth="1"/>
    <col min="4135" max="4135" width="5.21875" bestFit="1" customWidth="1"/>
    <col min="4136" max="4136" width="11.77734375" bestFit="1" customWidth="1"/>
    <col min="4137" max="4137" width="6" bestFit="1" customWidth="1"/>
    <col min="4138" max="4138" width="5.21875" bestFit="1" customWidth="1"/>
    <col min="4139" max="4139" width="11.77734375" bestFit="1" customWidth="1"/>
    <col min="4140" max="4140" width="6" bestFit="1" customWidth="1"/>
    <col min="4141" max="4141" width="5.21875" bestFit="1" customWidth="1"/>
    <col min="4142" max="4142" width="11.77734375" bestFit="1" customWidth="1"/>
    <col min="4143" max="4143" width="6" bestFit="1" customWidth="1"/>
    <col min="4144" max="4144" width="5.21875" bestFit="1" customWidth="1"/>
    <col min="4145" max="4145" width="11.77734375" bestFit="1" customWidth="1"/>
    <col min="4146" max="4146" width="9.33203125" bestFit="1" customWidth="1"/>
    <col min="4147" max="4147" width="6" bestFit="1" customWidth="1"/>
    <col min="4148" max="4148" width="5.21875" bestFit="1" customWidth="1"/>
    <col min="4149" max="4149" width="11.77734375" bestFit="1" customWidth="1"/>
    <col min="4150" max="4150" width="6" bestFit="1" customWidth="1"/>
    <col min="4151" max="4151" width="5.21875" bestFit="1" customWidth="1"/>
    <col min="4152" max="4152" width="11.77734375" bestFit="1" customWidth="1"/>
    <col min="4153" max="4153" width="6" bestFit="1" customWidth="1"/>
    <col min="4154" max="4154" width="5.21875" bestFit="1" customWidth="1"/>
    <col min="4155" max="4155" width="11.77734375" bestFit="1" customWidth="1"/>
    <col min="4156" max="4156" width="9.33203125" bestFit="1" customWidth="1"/>
    <col min="4157" max="4157" width="6" bestFit="1" customWidth="1"/>
    <col min="4158" max="4158" width="5.21875" bestFit="1" customWidth="1"/>
    <col min="4159" max="4160" width="11.77734375" bestFit="1" customWidth="1"/>
    <col min="4161" max="4161" width="6" bestFit="1" customWidth="1"/>
    <col min="4162" max="4162" width="5.21875" bestFit="1" customWidth="1"/>
    <col min="4163" max="4163" width="11.77734375" bestFit="1" customWidth="1"/>
    <col min="4164" max="4164" width="9.33203125" bestFit="1" customWidth="1"/>
    <col min="4165" max="4165" width="6" bestFit="1" customWidth="1"/>
    <col min="4166" max="4166" width="5.21875" bestFit="1" customWidth="1"/>
    <col min="4167" max="4167" width="11.77734375" bestFit="1" customWidth="1"/>
    <col min="4168" max="4168" width="6" bestFit="1" customWidth="1"/>
    <col min="4169" max="4169" width="5.21875" bestFit="1" customWidth="1"/>
    <col min="4170" max="4170" width="10.77734375" bestFit="1" customWidth="1"/>
    <col min="4171" max="4171" width="9.33203125" bestFit="1" customWidth="1"/>
    <col min="4172" max="4172" width="6" bestFit="1" customWidth="1"/>
    <col min="4173" max="4173" width="5.21875" bestFit="1" customWidth="1"/>
    <col min="4174" max="4174" width="10.77734375" bestFit="1" customWidth="1"/>
    <col min="4175" max="4175" width="9.33203125" bestFit="1" customWidth="1"/>
    <col min="4176" max="4176" width="6" bestFit="1" customWidth="1"/>
    <col min="4177" max="4177" width="5.21875" bestFit="1" customWidth="1"/>
    <col min="4178" max="4178" width="10.77734375" bestFit="1" customWidth="1"/>
    <col min="4179" max="4179" width="5.21875" bestFit="1" customWidth="1"/>
    <col min="4180" max="4180" width="10.77734375" bestFit="1" customWidth="1"/>
    <col min="4181" max="4181" width="9.33203125" bestFit="1" customWidth="1"/>
    <col min="4182" max="4182" width="6" bestFit="1" customWidth="1"/>
    <col min="4183" max="4183" width="5.21875" bestFit="1" customWidth="1"/>
    <col min="4184" max="4184" width="10.77734375" bestFit="1" customWidth="1"/>
    <col min="4185" max="4185" width="9.33203125" bestFit="1" customWidth="1"/>
    <col min="4186" max="4186" width="6" bestFit="1" customWidth="1"/>
    <col min="4187" max="4187" width="5.21875" bestFit="1" customWidth="1"/>
    <col min="4188" max="4188" width="10.77734375" bestFit="1" customWidth="1"/>
    <col min="4189" max="4189" width="9.33203125" bestFit="1" customWidth="1"/>
    <col min="4190" max="4190" width="6" bestFit="1" customWidth="1"/>
    <col min="4191" max="4191" width="5.21875" bestFit="1" customWidth="1"/>
    <col min="4192" max="4192" width="10.77734375" bestFit="1" customWidth="1"/>
    <col min="4193" max="4193" width="6" bestFit="1" customWidth="1"/>
    <col min="4194" max="4194" width="5.21875" bestFit="1" customWidth="1"/>
    <col min="4195" max="4195" width="10.77734375" bestFit="1" customWidth="1"/>
    <col min="4196" max="4196" width="9.33203125" bestFit="1" customWidth="1"/>
    <col min="4197" max="4197" width="6" bestFit="1" customWidth="1"/>
    <col min="4198" max="4198" width="5.21875" bestFit="1" customWidth="1"/>
    <col min="4199" max="4199" width="10.77734375" bestFit="1" customWidth="1"/>
    <col min="4200" max="4200" width="5.21875" bestFit="1" customWidth="1"/>
    <col min="4201" max="4201" width="11.77734375" bestFit="1" customWidth="1"/>
    <col min="4202" max="4202" width="6" bestFit="1" customWidth="1"/>
    <col min="4203" max="4203" width="5.21875" bestFit="1" customWidth="1"/>
    <col min="4204" max="4204" width="11.77734375" bestFit="1" customWidth="1"/>
    <col min="4205" max="4205" width="6" bestFit="1" customWidth="1"/>
    <col min="4206" max="4206" width="5.21875" bestFit="1" customWidth="1"/>
    <col min="4207" max="4207" width="11.77734375" bestFit="1" customWidth="1"/>
    <col min="4208" max="4208" width="6" bestFit="1" customWidth="1"/>
    <col min="4209" max="4209" width="5.21875" bestFit="1" customWidth="1"/>
    <col min="4210" max="4210" width="11.77734375" bestFit="1" customWidth="1"/>
    <col min="4211" max="4211" width="6" bestFit="1" customWidth="1"/>
    <col min="4212" max="4212" width="5.21875" bestFit="1" customWidth="1"/>
    <col min="4213" max="4213" width="11.77734375" bestFit="1" customWidth="1"/>
    <col min="4214" max="4214" width="9.33203125" bestFit="1" customWidth="1"/>
    <col min="4215" max="4215" width="6" bestFit="1" customWidth="1"/>
    <col min="4216" max="4216" width="5.21875" bestFit="1" customWidth="1"/>
    <col min="4217" max="4217" width="11.77734375" bestFit="1" customWidth="1"/>
    <col min="4218" max="4218" width="6" bestFit="1" customWidth="1"/>
    <col min="4219" max="4219" width="5.21875" bestFit="1" customWidth="1"/>
    <col min="4220" max="4220" width="11.77734375" bestFit="1" customWidth="1"/>
    <col min="4221" max="4221" width="9.33203125" bestFit="1" customWidth="1"/>
    <col min="4222" max="4222" width="6" bestFit="1" customWidth="1"/>
    <col min="4223" max="4223" width="5.21875" bestFit="1" customWidth="1"/>
    <col min="4224" max="4224" width="11.77734375" bestFit="1" customWidth="1"/>
    <col min="4225" max="4225" width="9.33203125" bestFit="1" customWidth="1"/>
    <col min="4226" max="4226" width="6" bestFit="1" customWidth="1"/>
    <col min="4227" max="4227" width="5.21875" bestFit="1" customWidth="1"/>
    <col min="4228" max="4228" width="11.77734375" bestFit="1" customWidth="1"/>
    <col min="4229" max="4229" width="9.33203125" bestFit="1" customWidth="1"/>
    <col min="4230" max="4230" width="6" bestFit="1" customWidth="1"/>
    <col min="4231" max="4231" width="5.21875" bestFit="1" customWidth="1"/>
    <col min="4232" max="4232" width="11.77734375" bestFit="1" customWidth="1"/>
    <col min="4233" max="4233" width="9.33203125" bestFit="1" customWidth="1"/>
    <col min="4234" max="4234" width="6" bestFit="1" customWidth="1"/>
    <col min="4235" max="4235" width="5.21875" bestFit="1" customWidth="1"/>
    <col min="4236" max="4236" width="11.77734375" bestFit="1" customWidth="1"/>
    <col min="4237" max="4237" width="6" bestFit="1" customWidth="1"/>
    <col min="4238" max="4238" width="5.21875" bestFit="1" customWidth="1"/>
    <col min="4239" max="4239" width="11.77734375" bestFit="1" customWidth="1"/>
    <col min="4240" max="4240" width="6" bestFit="1" customWidth="1"/>
    <col min="4241" max="4241" width="5.21875" bestFit="1" customWidth="1"/>
    <col min="4242" max="4242" width="11.77734375" bestFit="1" customWidth="1"/>
    <col min="4243" max="4243" width="9.33203125" bestFit="1" customWidth="1"/>
    <col min="4244" max="4244" width="6" bestFit="1" customWidth="1"/>
    <col min="4245" max="4245" width="5.21875" bestFit="1" customWidth="1"/>
    <col min="4246" max="4246" width="11.77734375" bestFit="1" customWidth="1"/>
    <col min="4247" max="4247" width="6" bestFit="1" customWidth="1"/>
    <col min="4248" max="4248" width="5.21875" bestFit="1" customWidth="1"/>
    <col min="4249" max="4249" width="11.77734375" bestFit="1" customWidth="1"/>
    <col min="4250" max="4250" width="9.33203125" bestFit="1" customWidth="1"/>
    <col min="4251" max="4251" width="6" bestFit="1" customWidth="1"/>
    <col min="4252" max="4252" width="5.21875" bestFit="1" customWidth="1"/>
    <col min="4253" max="4253" width="11.77734375" bestFit="1" customWidth="1"/>
    <col min="4254" max="4254" width="9.33203125" bestFit="1" customWidth="1"/>
    <col min="4255" max="4255" width="6" bestFit="1" customWidth="1"/>
    <col min="4256" max="4256" width="5.21875" bestFit="1" customWidth="1"/>
    <col min="4257" max="4257" width="11.77734375" bestFit="1" customWidth="1"/>
    <col min="4258" max="4258" width="9.33203125" bestFit="1" customWidth="1"/>
    <col min="4259" max="4259" width="6" bestFit="1" customWidth="1"/>
    <col min="4260" max="4260" width="11.77734375" bestFit="1" customWidth="1"/>
    <col min="4261" max="4261" width="9.33203125" bestFit="1" customWidth="1"/>
    <col min="4262" max="4262" width="6" bestFit="1" customWidth="1"/>
    <col min="4263" max="4263" width="5.21875" bestFit="1" customWidth="1"/>
    <col min="4264" max="4264" width="11.77734375" bestFit="1" customWidth="1"/>
    <col min="4265" max="4265" width="9.33203125" bestFit="1" customWidth="1"/>
    <col min="4266" max="4266" width="6" bestFit="1" customWidth="1"/>
    <col min="4267" max="4267" width="5.21875" bestFit="1" customWidth="1"/>
    <col min="4268" max="4268" width="11.77734375" bestFit="1" customWidth="1"/>
    <col min="4269" max="4269" width="6" bestFit="1" customWidth="1"/>
    <col min="4270" max="4270" width="5.21875" bestFit="1" customWidth="1"/>
    <col min="4271" max="4271" width="11.77734375" bestFit="1" customWidth="1"/>
    <col min="4272" max="4272" width="9.33203125" bestFit="1" customWidth="1"/>
    <col min="4273" max="4273" width="6" bestFit="1" customWidth="1"/>
    <col min="4274" max="4274" width="5.21875" bestFit="1" customWidth="1"/>
    <col min="4275" max="4275" width="10.77734375" bestFit="1" customWidth="1"/>
    <col min="4276" max="4276" width="6" bestFit="1" customWidth="1"/>
    <col min="4277" max="4277" width="5.21875" bestFit="1" customWidth="1"/>
    <col min="4278" max="4278" width="10.77734375" bestFit="1" customWidth="1"/>
    <col min="4279" max="4279" width="9.33203125" bestFit="1" customWidth="1"/>
    <col min="4280" max="4280" width="6" bestFit="1" customWidth="1"/>
    <col min="4281" max="4281" width="5.21875" bestFit="1" customWidth="1"/>
    <col min="4282" max="4282" width="10.77734375" bestFit="1" customWidth="1"/>
    <col min="4283" max="4283" width="6" bestFit="1" customWidth="1"/>
    <col min="4284" max="4284" width="5.21875" bestFit="1" customWidth="1"/>
    <col min="4285" max="4285" width="10.77734375" bestFit="1" customWidth="1"/>
    <col min="4286" max="4286" width="9.33203125" bestFit="1" customWidth="1"/>
    <col min="4287" max="4287" width="6" bestFit="1" customWidth="1"/>
    <col min="4288" max="4288" width="5.21875" bestFit="1" customWidth="1"/>
    <col min="4289" max="4289" width="10.77734375" bestFit="1" customWidth="1"/>
    <col min="4290" max="4290" width="9.33203125" bestFit="1" customWidth="1"/>
    <col min="4291" max="4291" width="6" bestFit="1" customWidth="1"/>
    <col min="4292" max="4292" width="5.21875" bestFit="1" customWidth="1"/>
    <col min="4293" max="4293" width="10.77734375" bestFit="1" customWidth="1"/>
    <col min="4294" max="4294" width="9.33203125" bestFit="1" customWidth="1"/>
    <col min="4295" max="4295" width="6" bestFit="1" customWidth="1"/>
    <col min="4296" max="4296" width="10.77734375" bestFit="1" customWidth="1"/>
    <col min="4297" max="4297" width="9.33203125" bestFit="1" customWidth="1"/>
    <col min="4298" max="4298" width="6" bestFit="1" customWidth="1"/>
    <col min="4299" max="4299" width="5.21875" bestFit="1" customWidth="1"/>
    <col min="4300" max="4300" width="10.77734375" bestFit="1" customWidth="1"/>
    <col min="4301" max="4301" width="9.33203125" bestFit="1" customWidth="1"/>
    <col min="4302" max="4302" width="6" bestFit="1" customWidth="1"/>
    <col min="4303" max="4303" width="5.21875" bestFit="1" customWidth="1"/>
    <col min="4304" max="4304" width="10.77734375" bestFit="1" customWidth="1"/>
    <col min="4305" max="4305" width="9.33203125" bestFit="1" customWidth="1"/>
    <col min="4306" max="4306" width="6" bestFit="1" customWidth="1"/>
    <col min="4307" max="4307" width="5.21875" bestFit="1" customWidth="1"/>
    <col min="4308" max="4308" width="11.77734375" bestFit="1" customWidth="1"/>
    <col min="4309" max="4309" width="6" bestFit="1" customWidth="1"/>
    <col min="4310" max="4310" width="5.21875" bestFit="1" customWidth="1"/>
    <col min="4311" max="4311" width="11.77734375" bestFit="1" customWidth="1"/>
    <col min="4312" max="4312" width="9.33203125" bestFit="1" customWidth="1"/>
    <col min="4313" max="4313" width="6" bestFit="1" customWidth="1"/>
    <col min="4314" max="4314" width="5.21875" bestFit="1" customWidth="1"/>
    <col min="4315" max="4315" width="11.77734375" bestFit="1" customWidth="1"/>
    <col min="4316" max="4316" width="9.33203125" bestFit="1" customWidth="1"/>
    <col min="4317" max="4317" width="6" bestFit="1" customWidth="1"/>
    <col min="4318" max="4318" width="5.21875" bestFit="1" customWidth="1"/>
    <col min="4319" max="4319" width="11.77734375" bestFit="1" customWidth="1"/>
    <col min="4320" max="4320" width="6" bestFit="1" customWidth="1"/>
    <col min="4321" max="4321" width="5.21875" bestFit="1" customWidth="1"/>
    <col min="4322" max="4322" width="11.77734375" bestFit="1" customWidth="1"/>
    <col min="4323" max="4323" width="6" bestFit="1" customWidth="1"/>
    <col min="4324" max="4324" width="5.21875" bestFit="1" customWidth="1"/>
    <col min="4325" max="4325" width="11.77734375" bestFit="1" customWidth="1"/>
    <col min="4326" max="4326" width="5.21875" bestFit="1" customWidth="1"/>
    <col min="4327" max="4327" width="11.77734375" bestFit="1" customWidth="1"/>
    <col min="4328" max="4328" width="5.21875" bestFit="1" customWidth="1"/>
    <col min="4329" max="4329" width="11.77734375" bestFit="1" customWidth="1"/>
    <col min="4330" max="4330" width="6" bestFit="1" customWidth="1"/>
    <col min="4331" max="4331" width="5.21875" bestFit="1" customWidth="1"/>
    <col min="4332" max="4332" width="11.77734375" bestFit="1" customWidth="1"/>
    <col min="4333" max="4333" width="5.21875" bestFit="1" customWidth="1"/>
    <col min="4334" max="4334" width="11.77734375" bestFit="1" customWidth="1"/>
    <col min="4335" max="4335" width="9.33203125" bestFit="1" customWidth="1"/>
    <col min="4336" max="4336" width="6" bestFit="1" customWidth="1"/>
    <col min="4337" max="4337" width="5.21875" bestFit="1" customWidth="1"/>
    <col min="4338" max="4338" width="11.77734375" bestFit="1" customWidth="1"/>
    <col min="4339" max="4339" width="6" bestFit="1" customWidth="1"/>
    <col min="4340" max="4340" width="5.21875" bestFit="1" customWidth="1"/>
    <col min="4341" max="4341" width="11.77734375" bestFit="1" customWidth="1"/>
    <col min="4342" max="4342" width="9.33203125" bestFit="1" customWidth="1"/>
    <col min="4343" max="4343" width="6" bestFit="1" customWidth="1"/>
    <col min="4344" max="4344" width="5.21875" bestFit="1" customWidth="1"/>
    <col min="4345" max="4345" width="11.77734375" bestFit="1" customWidth="1"/>
    <col min="4346" max="4346" width="9.33203125" bestFit="1" customWidth="1"/>
    <col min="4347" max="4347" width="6" bestFit="1" customWidth="1"/>
    <col min="4348" max="4348" width="5.21875" bestFit="1" customWidth="1"/>
    <col min="4349" max="4349" width="11.77734375" bestFit="1" customWidth="1"/>
    <col min="4350" max="4350" width="9.33203125" bestFit="1" customWidth="1"/>
    <col min="4351" max="4351" width="6" bestFit="1" customWidth="1"/>
    <col min="4352" max="4352" width="5.21875" bestFit="1" customWidth="1"/>
    <col min="4353" max="4353" width="11.77734375" bestFit="1" customWidth="1"/>
    <col min="4354" max="4354" width="6" bestFit="1" customWidth="1"/>
    <col min="4355" max="4355" width="5.21875" bestFit="1" customWidth="1"/>
    <col min="4356" max="4356" width="11.77734375" bestFit="1" customWidth="1"/>
    <col min="4357" max="4357" width="9.33203125" bestFit="1" customWidth="1"/>
    <col min="4358" max="4358" width="6" bestFit="1" customWidth="1"/>
    <col min="4359" max="4359" width="5.21875" bestFit="1" customWidth="1"/>
    <col min="4360" max="4360" width="11.77734375" bestFit="1" customWidth="1"/>
    <col min="4361" max="4361" width="9.33203125" bestFit="1" customWidth="1"/>
    <col min="4362" max="4362" width="6" bestFit="1" customWidth="1"/>
    <col min="4363" max="4363" width="5.21875" bestFit="1" customWidth="1"/>
    <col min="4364" max="4364" width="11.77734375" bestFit="1" customWidth="1"/>
    <col min="4365" max="4365" width="9.33203125" bestFit="1" customWidth="1"/>
    <col min="4366" max="4366" width="6" bestFit="1" customWidth="1"/>
    <col min="4367" max="4367" width="5.21875" bestFit="1" customWidth="1"/>
    <col min="4368" max="4368" width="11.77734375" bestFit="1" customWidth="1"/>
    <col min="4369" max="4369" width="6" bestFit="1" customWidth="1"/>
    <col min="4370" max="4370" width="5.21875" bestFit="1" customWidth="1"/>
    <col min="4371" max="4371" width="11.77734375" bestFit="1" customWidth="1"/>
    <col min="4372" max="4372" width="9.33203125" bestFit="1" customWidth="1"/>
    <col min="4373" max="4373" width="6" bestFit="1" customWidth="1"/>
    <col min="4374" max="4374" width="11.77734375" bestFit="1" customWidth="1"/>
    <col min="4375" max="4375" width="6" bestFit="1" customWidth="1"/>
    <col min="4376" max="4376" width="5.21875" bestFit="1" customWidth="1"/>
    <col min="4377" max="4377" width="11.77734375" bestFit="1" customWidth="1"/>
    <col min="4378" max="4378" width="6" bestFit="1" customWidth="1"/>
    <col min="4379" max="4379" width="5.21875" bestFit="1" customWidth="1"/>
    <col min="4380" max="4380" width="10.77734375" bestFit="1" customWidth="1"/>
    <col min="4381" max="4381" width="9.33203125" bestFit="1" customWidth="1"/>
    <col min="4382" max="4382" width="6" bestFit="1" customWidth="1"/>
    <col min="4383" max="4383" width="5.21875" bestFit="1" customWidth="1"/>
    <col min="4384" max="4384" width="10.77734375" bestFit="1" customWidth="1"/>
    <col min="4385" max="4385" width="9.33203125" bestFit="1" customWidth="1"/>
    <col min="4386" max="4386" width="6" bestFit="1" customWidth="1"/>
    <col min="4387" max="4387" width="5.21875" bestFit="1" customWidth="1"/>
    <col min="4388" max="4388" width="10.77734375" bestFit="1" customWidth="1"/>
    <col min="4389" max="4389" width="9.33203125" bestFit="1" customWidth="1"/>
    <col min="4390" max="4390" width="6" bestFit="1" customWidth="1"/>
    <col min="4391" max="4391" width="5.21875" bestFit="1" customWidth="1"/>
    <col min="4392" max="4392" width="10.77734375" bestFit="1" customWidth="1"/>
    <col min="4393" max="4393" width="9.33203125" bestFit="1" customWidth="1"/>
    <col min="4394" max="4394" width="6" bestFit="1" customWidth="1"/>
    <col min="4395" max="4395" width="5.21875" bestFit="1" customWidth="1"/>
    <col min="4396" max="4396" width="10.77734375" bestFit="1" customWidth="1"/>
    <col min="4397" max="4397" width="6" bestFit="1" customWidth="1"/>
    <col min="4398" max="4398" width="5.21875" bestFit="1" customWidth="1"/>
    <col min="4399" max="4399" width="10.77734375" bestFit="1" customWidth="1"/>
    <col min="4400" max="4400" width="6" bestFit="1" customWidth="1"/>
    <col min="4401" max="4401" width="5.21875" bestFit="1" customWidth="1"/>
    <col min="4402" max="4402" width="10.77734375" bestFit="1" customWidth="1"/>
    <col min="4403" max="4403" width="9.33203125" bestFit="1" customWidth="1"/>
    <col min="4404" max="4404" width="6" bestFit="1" customWidth="1"/>
    <col min="4405" max="4405" width="5.21875" bestFit="1" customWidth="1"/>
    <col min="4406" max="4406" width="10.77734375" bestFit="1" customWidth="1"/>
    <col min="4407" max="4407" width="6" bestFit="1" customWidth="1"/>
    <col min="4408" max="4408" width="5.21875" bestFit="1" customWidth="1"/>
    <col min="4409" max="4409" width="10.77734375" bestFit="1" customWidth="1"/>
    <col min="4410" max="4410" width="6" bestFit="1" customWidth="1"/>
    <col min="4411" max="4411" width="5.21875" bestFit="1" customWidth="1"/>
    <col min="4412" max="4412" width="11.77734375" bestFit="1" customWidth="1"/>
    <col min="4413" max="4413" width="6" bestFit="1" customWidth="1"/>
    <col min="4414" max="4414" width="5.21875" bestFit="1" customWidth="1"/>
    <col min="4415" max="4415" width="11.77734375" bestFit="1" customWidth="1"/>
    <col min="4416" max="4416" width="6" bestFit="1" customWidth="1"/>
    <col min="4417" max="4417" width="5.21875" bestFit="1" customWidth="1"/>
    <col min="4418" max="4418" width="11.77734375" bestFit="1" customWidth="1"/>
    <col min="4419" max="4419" width="6" bestFit="1" customWidth="1"/>
    <col min="4420" max="4420" width="5.21875" bestFit="1" customWidth="1"/>
    <col min="4421" max="4421" width="11.77734375" bestFit="1" customWidth="1"/>
    <col min="4422" max="4422" width="6" bestFit="1" customWidth="1"/>
    <col min="4423" max="4423" width="5.21875" bestFit="1" customWidth="1"/>
    <col min="4424" max="4424" width="11.77734375" bestFit="1" customWidth="1"/>
    <col min="4425" max="4425" width="9.33203125" bestFit="1" customWidth="1"/>
    <col min="4426" max="4426" width="6" bestFit="1" customWidth="1"/>
    <col min="4427" max="4427" width="5.21875" bestFit="1" customWidth="1"/>
    <col min="4428" max="4428" width="11.77734375" bestFit="1" customWidth="1"/>
    <col min="4429" max="4429" width="9.33203125" bestFit="1" customWidth="1"/>
    <col min="4430" max="4430" width="6" bestFit="1" customWidth="1"/>
    <col min="4431" max="4431" width="5.21875" bestFit="1" customWidth="1"/>
    <col min="4432" max="4433" width="11.77734375" bestFit="1" customWidth="1"/>
    <col min="4434" max="4434" width="5.21875" bestFit="1" customWidth="1"/>
    <col min="4435" max="4435" width="11.77734375" bestFit="1" customWidth="1"/>
    <col min="4436" max="4436" width="6" bestFit="1" customWidth="1"/>
    <col min="4437" max="4437" width="5.21875" bestFit="1" customWidth="1"/>
    <col min="4438" max="4438" width="11.77734375" bestFit="1" customWidth="1"/>
    <col min="4439" max="4439" width="6" bestFit="1" customWidth="1"/>
    <col min="4440" max="4440" width="5.21875" bestFit="1" customWidth="1"/>
    <col min="4441" max="4441" width="11.77734375" bestFit="1" customWidth="1"/>
    <col min="4442" max="4442" width="9.33203125" bestFit="1" customWidth="1"/>
    <col min="4443" max="4443" width="6" bestFit="1" customWidth="1"/>
    <col min="4444" max="4444" width="5.21875" bestFit="1" customWidth="1"/>
    <col min="4445" max="4445" width="11.77734375" bestFit="1" customWidth="1"/>
    <col min="4446" max="4446" width="9.33203125" bestFit="1" customWidth="1"/>
    <col min="4447" max="4447" width="6" bestFit="1" customWidth="1"/>
    <col min="4448" max="4448" width="5.21875" bestFit="1" customWidth="1"/>
    <col min="4449" max="4449" width="11.77734375" bestFit="1" customWidth="1"/>
    <col min="4450" max="4450" width="9.33203125" bestFit="1" customWidth="1"/>
    <col min="4451" max="4451" width="6" bestFit="1" customWidth="1"/>
    <col min="4452" max="4452" width="5.21875" bestFit="1" customWidth="1"/>
    <col min="4453" max="4453" width="11.77734375" bestFit="1" customWidth="1"/>
    <col min="4454" max="4454" width="5.21875" bestFit="1" customWidth="1"/>
    <col min="4455" max="4455" width="11.77734375" bestFit="1" customWidth="1"/>
    <col min="4456" max="4456" width="6" bestFit="1" customWidth="1"/>
    <col min="4457" max="4457" width="5.21875" bestFit="1" customWidth="1"/>
    <col min="4458" max="4458" width="11.77734375" bestFit="1" customWidth="1"/>
    <col min="4459" max="4459" width="6" bestFit="1" customWidth="1"/>
    <col min="4460" max="4460" width="5.21875" bestFit="1" customWidth="1"/>
    <col min="4461" max="4461" width="11.77734375" bestFit="1" customWidth="1"/>
    <col min="4462" max="4462" width="9.33203125" bestFit="1" customWidth="1"/>
    <col min="4463" max="4463" width="6" bestFit="1" customWidth="1"/>
    <col min="4464" max="4464" width="5.21875" bestFit="1" customWidth="1"/>
    <col min="4465" max="4465" width="11.77734375" bestFit="1" customWidth="1"/>
    <col min="4466" max="4466" width="9.33203125" bestFit="1" customWidth="1"/>
    <col min="4467" max="4467" width="5.21875" bestFit="1" customWidth="1"/>
    <col min="4468" max="4468" width="11.77734375" bestFit="1" customWidth="1"/>
    <col min="4469" max="4469" width="9.33203125" bestFit="1" customWidth="1"/>
    <col min="4470" max="4470" width="6" bestFit="1" customWidth="1"/>
    <col min="4471" max="4471" width="5.21875" bestFit="1" customWidth="1"/>
    <col min="4472" max="4472" width="11.77734375" bestFit="1" customWidth="1"/>
    <col min="4473" max="4473" width="9.33203125" bestFit="1" customWidth="1"/>
    <col min="4474" max="4474" width="6" bestFit="1" customWidth="1"/>
    <col min="4475" max="4475" width="5.21875" bestFit="1" customWidth="1"/>
    <col min="4476" max="4476" width="11.77734375" bestFit="1" customWidth="1"/>
    <col min="4477" max="4477" width="6" bestFit="1" customWidth="1"/>
    <col min="4478" max="4478" width="5.21875" bestFit="1" customWidth="1"/>
    <col min="4479" max="4479" width="10.77734375" bestFit="1" customWidth="1"/>
    <col min="4480" max="4480" width="6" bestFit="1" customWidth="1"/>
    <col min="4481" max="4481" width="5.21875" bestFit="1" customWidth="1"/>
    <col min="4482" max="4482" width="10.77734375" bestFit="1" customWidth="1"/>
    <col min="4483" max="4483" width="9.33203125" bestFit="1" customWidth="1"/>
    <col min="4484" max="4484" width="6" bestFit="1" customWidth="1"/>
    <col min="4485" max="4485" width="5.21875" bestFit="1" customWidth="1"/>
    <col min="4486" max="4486" width="10.77734375" bestFit="1" customWidth="1"/>
    <col min="4487" max="4487" width="9.33203125" bestFit="1" customWidth="1"/>
    <col min="4488" max="4488" width="6" bestFit="1" customWidth="1"/>
    <col min="4489" max="4489" width="5.21875" bestFit="1" customWidth="1"/>
    <col min="4490" max="4490" width="10.77734375" bestFit="1" customWidth="1"/>
    <col min="4491" max="4491" width="6" bestFit="1" customWidth="1"/>
    <col min="4492" max="4492" width="5.21875" bestFit="1" customWidth="1"/>
    <col min="4493" max="4493" width="10.77734375" bestFit="1" customWidth="1"/>
    <col min="4494" max="4494" width="9.33203125" bestFit="1" customWidth="1"/>
    <col min="4495" max="4495" width="6" bestFit="1" customWidth="1"/>
    <col min="4496" max="4496" width="10.77734375" bestFit="1" customWidth="1"/>
    <col min="4497" max="4497" width="6" bestFit="1" customWidth="1"/>
    <col min="4498" max="4498" width="5.21875" bestFit="1" customWidth="1"/>
    <col min="4499" max="4499" width="10.77734375" bestFit="1" customWidth="1"/>
    <col min="4500" max="4500" width="6" bestFit="1" customWidth="1"/>
    <col min="4501" max="4501" width="5.21875" bestFit="1" customWidth="1"/>
    <col min="4502" max="4502" width="10.77734375" bestFit="1" customWidth="1"/>
    <col min="4503" max="4503" width="9.33203125" bestFit="1" customWidth="1"/>
    <col min="4504" max="4504" width="5.21875" bestFit="1" customWidth="1"/>
    <col min="4505" max="4505" width="10.77734375" bestFit="1" customWidth="1"/>
    <col min="4506" max="4506" width="9.33203125" bestFit="1" customWidth="1"/>
    <col min="4507" max="4507" width="6" bestFit="1" customWidth="1"/>
    <col min="4508" max="4508" width="5.21875" bestFit="1" customWidth="1"/>
    <col min="4509" max="4509" width="11.77734375" bestFit="1" customWidth="1"/>
    <col min="4510" max="4510" width="9.33203125" bestFit="1" customWidth="1"/>
    <col min="4511" max="4511" width="6" bestFit="1" customWidth="1"/>
    <col min="4512" max="4512" width="5.21875" bestFit="1" customWidth="1"/>
    <col min="4513" max="4513" width="11.77734375" bestFit="1" customWidth="1"/>
    <col min="4514" max="4514" width="6" bestFit="1" customWidth="1"/>
    <col min="4515" max="4515" width="11.77734375" bestFit="1" customWidth="1"/>
    <col min="4516" max="4516" width="9.33203125" bestFit="1" customWidth="1"/>
    <col min="4517" max="4517" width="6" bestFit="1" customWidth="1"/>
    <col min="4518" max="4518" width="5.21875" bestFit="1" customWidth="1"/>
    <col min="4519" max="4519" width="11.77734375" bestFit="1" customWidth="1"/>
    <col min="4520" max="4520" width="6" bestFit="1" customWidth="1"/>
    <col min="4521" max="4521" width="11.77734375" bestFit="1" customWidth="1"/>
    <col min="4522" max="4522" width="9.33203125" bestFit="1" customWidth="1"/>
    <col min="4523" max="4523" width="6" bestFit="1" customWidth="1"/>
    <col min="4524" max="4524" width="5.21875" bestFit="1" customWidth="1"/>
    <col min="4525" max="4525" width="11.77734375" bestFit="1" customWidth="1"/>
    <col min="4526" max="4526" width="9.33203125" bestFit="1" customWidth="1"/>
    <col min="4527" max="4527" width="6" bestFit="1" customWidth="1"/>
    <col min="4528" max="4528" width="5.21875" bestFit="1" customWidth="1"/>
    <col min="4529" max="4529" width="11.77734375" bestFit="1" customWidth="1"/>
    <col min="4530" max="4530" width="6" bestFit="1" customWidth="1"/>
    <col min="4531" max="4531" width="11.77734375" bestFit="1" customWidth="1"/>
    <col min="4532" max="4532" width="6" bestFit="1" customWidth="1"/>
    <col min="4533" max="4533" width="5.21875" bestFit="1" customWidth="1"/>
    <col min="4534" max="4534" width="11.77734375" bestFit="1" customWidth="1"/>
    <col min="4535" max="4535" width="6" bestFit="1" customWidth="1"/>
    <col min="4536" max="4536" width="5.21875" bestFit="1" customWidth="1"/>
    <col min="4537" max="4537" width="11.77734375" bestFit="1" customWidth="1"/>
    <col min="4538" max="4538" width="9.33203125" bestFit="1" customWidth="1"/>
    <col min="4539" max="4539" width="6" bestFit="1" customWidth="1"/>
    <col min="4540" max="4540" width="5.21875" bestFit="1" customWidth="1"/>
    <col min="4541" max="4541" width="11.77734375" bestFit="1" customWidth="1"/>
    <col min="4542" max="4542" width="9.33203125" bestFit="1" customWidth="1"/>
    <col min="4543" max="4543" width="6" bestFit="1" customWidth="1"/>
    <col min="4544" max="4544" width="5.21875" bestFit="1" customWidth="1"/>
    <col min="4545" max="4545" width="11.77734375" bestFit="1" customWidth="1"/>
    <col min="4546" max="4546" width="6" bestFit="1" customWidth="1"/>
    <col min="4547" max="4547" width="5.21875" bestFit="1" customWidth="1"/>
    <col min="4548" max="4548" width="11.77734375" bestFit="1" customWidth="1"/>
    <col min="4549" max="4549" width="9.33203125" bestFit="1" customWidth="1"/>
    <col min="4550" max="4550" width="6" bestFit="1" customWidth="1"/>
    <col min="4551" max="4551" width="5.21875" bestFit="1" customWidth="1"/>
    <col min="4552" max="4552" width="11.77734375" bestFit="1" customWidth="1"/>
    <col min="4553" max="4553" width="6" bestFit="1" customWidth="1"/>
    <col min="4554" max="4554" width="5.21875" bestFit="1" customWidth="1"/>
    <col min="4555" max="4555" width="11.77734375" bestFit="1" customWidth="1"/>
    <col min="4556" max="4556" width="5.21875" bestFit="1" customWidth="1"/>
    <col min="4557" max="4557" width="11.77734375" bestFit="1" customWidth="1"/>
    <col min="4558" max="4558" width="5.21875" bestFit="1" customWidth="1"/>
    <col min="4559" max="4559" width="11.77734375" bestFit="1" customWidth="1"/>
    <col min="4560" max="4560" width="6" bestFit="1" customWidth="1"/>
    <col min="4561" max="4561" width="5.21875" bestFit="1" customWidth="1"/>
    <col min="4562" max="4562" width="11.77734375" bestFit="1" customWidth="1"/>
    <col min="4563" max="4563" width="9.33203125" bestFit="1" customWidth="1"/>
    <col min="4564" max="4564" width="6" bestFit="1" customWidth="1"/>
    <col min="4565" max="4565" width="5.21875" bestFit="1" customWidth="1"/>
    <col min="4566" max="4566" width="11.77734375" bestFit="1" customWidth="1"/>
    <col min="4567" max="4567" width="6" bestFit="1" customWidth="1"/>
    <col min="4568" max="4568" width="5.21875" bestFit="1" customWidth="1"/>
    <col min="4569" max="4569" width="11.77734375" bestFit="1" customWidth="1"/>
    <col min="4570" max="4570" width="9.33203125" bestFit="1" customWidth="1"/>
    <col min="4571" max="4571" width="6" bestFit="1" customWidth="1"/>
    <col min="4572" max="4572" width="5.21875" bestFit="1" customWidth="1"/>
    <col min="4573" max="4573" width="11.77734375" bestFit="1" customWidth="1"/>
    <col min="4574" max="4574" width="5.21875" bestFit="1" customWidth="1"/>
    <col min="4575" max="4575" width="11.77734375" bestFit="1" customWidth="1"/>
    <col min="4576" max="4576" width="6" bestFit="1" customWidth="1"/>
    <col min="4577" max="4577" width="5.21875" bestFit="1" customWidth="1"/>
    <col min="4578" max="4578" width="10.77734375" bestFit="1" customWidth="1"/>
    <col min="4579" max="4579" width="9.33203125" bestFit="1" customWidth="1"/>
    <col min="4580" max="4580" width="6" bestFit="1" customWidth="1"/>
    <col min="4581" max="4581" width="5.21875" bestFit="1" customWidth="1"/>
    <col min="4582" max="4582" width="10.77734375" bestFit="1" customWidth="1"/>
    <col min="4583" max="4583" width="9.33203125" bestFit="1" customWidth="1"/>
    <col min="4584" max="4584" width="6" bestFit="1" customWidth="1"/>
    <col min="4585" max="4585" width="5.21875" bestFit="1" customWidth="1"/>
    <col min="4586" max="4586" width="10.77734375" bestFit="1" customWidth="1"/>
    <col min="4587" max="4587" width="6" bestFit="1" customWidth="1"/>
    <col min="4588" max="4588" width="5.21875" bestFit="1" customWidth="1"/>
    <col min="4589" max="4589" width="10.77734375" bestFit="1" customWidth="1"/>
    <col min="4590" max="4590" width="6" bestFit="1" customWidth="1"/>
    <col min="4591" max="4591" width="5.21875" bestFit="1" customWidth="1"/>
    <col min="4592" max="4592" width="10.77734375" bestFit="1" customWidth="1"/>
    <col min="4593" max="4593" width="6" bestFit="1" customWidth="1"/>
    <col min="4594" max="4594" width="5.21875" bestFit="1" customWidth="1"/>
    <col min="4595" max="4595" width="10.77734375" bestFit="1" customWidth="1"/>
    <col min="4596" max="4596" width="9.33203125" bestFit="1" customWidth="1"/>
    <col min="4597" max="4597" width="6" bestFit="1" customWidth="1"/>
    <col min="4598" max="4598" width="5.21875" bestFit="1" customWidth="1"/>
    <col min="4599" max="4599" width="10.77734375" bestFit="1" customWidth="1"/>
    <col min="4600" max="4600" width="6" bestFit="1" customWidth="1"/>
    <col min="4601" max="4601" width="10.77734375" bestFit="1" customWidth="1"/>
    <col min="4602" max="4602" width="9.33203125" bestFit="1" customWidth="1"/>
    <col min="4603" max="4603" width="6" bestFit="1" customWidth="1"/>
    <col min="4604" max="4604" width="5.21875" bestFit="1" customWidth="1"/>
    <col min="4605" max="4605" width="10.77734375" bestFit="1" customWidth="1"/>
    <col min="4606" max="4606" width="6" bestFit="1" customWidth="1"/>
    <col min="4607" max="4607" width="5.21875" bestFit="1" customWidth="1"/>
    <col min="4608" max="4608" width="11.77734375" bestFit="1" customWidth="1"/>
    <col min="4609" max="4609" width="9.33203125" bestFit="1" customWidth="1"/>
    <col min="4610" max="4610" width="6" bestFit="1" customWidth="1"/>
    <col min="4611" max="4611" width="5.21875" bestFit="1" customWidth="1"/>
    <col min="4612" max="4612" width="11.77734375" bestFit="1" customWidth="1"/>
    <col min="4613" max="4613" width="5.21875" bestFit="1" customWidth="1"/>
    <col min="4614" max="4614" width="11.77734375" bestFit="1" customWidth="1"/>
    <col min="4615" max="4615" width="9.33203125" bestFit="1" customWidth="1"/>
    <col min="4616" max="4616" width="6" bestFit="1" customWidth="1"/>
    <col min="4617" max="4617" width="5.21875" bestFit="1" customWidth="1"/>
    <col min="4618" max="4618" width="11.77734375" bestFit="1" customWidth="1"/>
    <col min="4619" max="4619" width="6" bestFit="1" customWidth="1"/>
    <col min="4620" max="4620" width="5.21875" bestFit="1" customWidth="1"/>
    <col min="4621" max="4621" width="11.77734375" bestFit="1" customWidth="1"/>
    <col min="4622" max="4622" width="9.33203125" bestFit="1" customWidth="1"/>
    <col min="4623" max="4623" width="6" bestFit="1" customWidth="1"/>
    <col min="4624" max="4624" width="5.21875" bestFit="1" customWidth="1"/>
    <col min="4625" max="4625" width="11.77734375" bestFit="1" customWidth="1"/>
    <col min="4626" max="4626" width="9.33203125" bestFit="1" customWidth="1"/>
    <col min="4627" max="4627" width="6" bestFit="1" customWidth="1"/>
    <col min="4628" max="4628" width="5.21875" bestFit="1" customWidth="1"/>
    <col min="4629" max="4629" width="11.77734375" bestFit="1" customWidth="1"/>
    <col min="4630" max="4630" width="5.21875" bestFit="1" customWidth="1"/>
    <col min="4631" max="4631" width="11.77734375" bestFit="1" customWidth="1"/>
    <col min="4632" max="4632" width="9.33203125" bestFit="1" customWidth="1"/>
    <col min="4633" max="4633" width="6" bestFit="1" customWidth="1"/>
    <col min="4634" max="4634" width="5.21875" bestFit="1" customWidth="1"/>
    <col min="4635" max="4635" width="11.77734375" bestFit="1" customWidth="1"/>
    <col min="4636" max="4636" width="6" bestFit="1" customWidth="1"/>
    <col min="4637" max="4637" width="5.21875" bestFit="1" customWidth="1"/>
    <col min="4638" max="4638" width="11.77734375" bestFit="1" customWidth="1"/>
    <col min="4639" max="4639" width="6" bestFit="1" customWidth="1"/>
    <col min="4640" max="4640" width="5.21875" bestFit="1" customWidth="1"/>
    <col min="4641" max="4641" width="11.77734375" bestFit="1" customWidth="1"/>
    <col min="4642" max="4642" width="6" bestFit="1" customWidth="1"/>
    <col min="4643" max="4643" width="5.21875" bestFit="1" customWidth="1"/>
    <col min="4644" max="4644" width="11.77734375" bestFit="1" customWidth="1"/>
    <col min="4645" max="4645" width="9.33203125" bestFit="1" customWidth="1"/>
    <col min="4646" max="4646" width="6" bestFit="1" customWidth="1"/>
    <col min="4647" max="4647" width="5.21875" bestFit="1" customWidth="1"/>
    <col min="4648" max="4648" width="11.77734375" bestFit="1" customWidth="1"/>
    <col min="4649" max="4649" width="9.33203125" bestFit="1" customWidth="1"/>
    <col min="4650" max="4650" width="6" bestFit="1" customWidth="1"/>
    <col min="4651" max="4651" width="5.21875" bestFit="1" customWidth="1"/>
    <col min="4652" max="4652" width="11.77734375" bestFit="1" customWidth="1"/>
    <col min="4653" max="4653" width="9.33203125" bestFit="1" customWidth="1"/>
    <col min="4654" max="4654" width="6" bestFit="1" customWidth="1"/>
    <col min="4655" max="4655" width="5.21875" bestFit="1" customWidth="1"/>
    <col min="4656" max="4656" width="11.77734375" bestFit="1" customWidth="1"/>
    <col min="4657" max="4657" width="6" bestFit="1" customWidth="1"/>
    <col min="4658" max="4658" width="5.21875" bestFit="1" customWidth="1"/>
    <col min="4659" max="4659" width="11.77734375" bestFit="1" customWidth="1"/>
    <col min="4660" max="4660" width="9.33203125" bestFit="1" customWidth="1"/>
    <col min="4661" max="4661" width="6" bestFit="1" customWidth="1"/>
    <col min="4662" max="4662" width="5.21875" bestFit="1" customWidth="1"/>
    <col min="4663" max="4663" width="11.77734375" bestFit="1" customWidth="1"/>
    <col min="4664" max="4664" width="6" bestFit="1" customWidth="1"/>
    <col min="4665" max="4665" width="5.21875" bestFit="1" customWidth="1"/>
    <col min="4666" max="4666" width="11.77734375" bestFit="1" customWidth="1"/>
    <col min="4667" max="4667" width="6" bestFit="1" customWidth="1"/>
    <col min="4668" max="4668" width="5.21875" bestFit="1" customWidth="1"/>
    <col min="4669" max="4669" width="11.77734375" bestFit="1" customWidth="1"/>
    <col min="4670" max="4670" width="9.33203125" bestFit="1" customWidth="1"/>
    <col min="4671" max="4671" width="6" bestFit="1" customWidth="1"/>
    <col min="4672" max="4672" width="5.21875" bestFit="1" customWidth="1"/>
    <col min="4673" max="4673" width="11.77734375" bestFit="1" customWidth="1"/>
    <col min="4674" max="4674" width="5.21875" bestFit="1" customWidth="1"/>
    <col min="4675" max="4675" width="11.77734375" bestFit="1" customWidth="1"/>
    <col min="4676" max="4676" width="9.33203125" bestFit="1" customWidth="1"/>
    <col min="4677" max="4677" width="6" bestFit="1" customWidth="1"/>
    <col min="4678" max="4678" width="5.21875" bestFit="1" customWidth="1"/>
    <col min="4679" max="4679" width="11.77734375" bestFit="1" customWidth="1"/>
    <col min="4680" max="4680" width="6" bestFit="1" customWidth="1"/>
    <col min="4681" max="4681" width="5.21875" bestFit="1" customWidth="1"/>
    <col min="4682" max="4682" width="10.77734375" bestFit="1" customWidth="1"/>
    <col min="4683" max="4683" width="9.33203125" bestFit="1" customWidth="1"/>
    <col min="4684" max="4684" width="6" bestFit="1" customWidth="1"/>
    <col min="4685" max="4685" width="5.21875" bestFit="1" customWidth="1"/>
    <col min="4686" max="4686" width="10.77734375" bestFit="1" customWidth="1"/>
    <col min="4687" max="4687" width="5.21875" bestFit="1" customWidth="1"/>
    <col min="4688" max="4688" width="10.77734375" bestFit="1" customWidth="1"/>
    <col min="4689" max="4689" width="9.33203125" bestFit="1" customWidth="1"/>
    <col min="4690" max="4690" width="6" bestFit="1" customWidth="1"/>
    <col min="4691" max="4691" width="5.21875" bestFit="1" customWidth="1"/>
    <col min="4692" max="4692" width="10.77734375" bestFit="1" customWidth="1"/>
    <col min="4693" max="4693" width="9.33203125" bestFit="1" customWidth="1"/>
    <col min="4694" max="4694" width="6" bestFit="1" customWidth="1"/>
    <col min="4695" max="4695" width="10.77734375" bestFit="1" customWidth="1"/>
    <col min="4696" max="4696" width="6" bestFit="1" customWidth="1"/>
    <col min="4697" max="4697" width="5.21875" bestFit="1" customWidth="1"/>
    <col min="4698" max="4698" width="10.77734375" bestFit="1" customWidth="1"/>
    <col min="4699" max="4699" width="6" bestFit="1" customWidth="1"/>
    <col min="4700" max="4700" width="5.21875" bestFit="1" customWidth="1"/>
    <col min="4701" max="4701" width="10.77734375" bestFit="1" customWidth="1"/>
    <col min="4702" max="4702" width="6" bestFit="1" customWidth="1"/>
    <col min="4703" max="4703" width="5.21875" bestFit="1" customWidth="1"/>
    <col min="4704" max="4704" width="10.77734375" bestFit="1" customWidth="1"/>
    <col min="4705" max="4705" width="5.21875" bestFit="1" customWidth="1"/>
    <col min="4706" max="4706" width="10.77734375" bestFit="1" customWidth="1"/>
    <col min="4707" max="4707" width="9.33203125" bestFit="1" customWidth="1"/>
    <col min="4708" max="4708" width="6" bestFit="1" customWidth="1"/>
    <col min="4709" max="4709" width="5.21875" bestFit="1" customWidth="1"/>
    <col min="4710" max="4710" width="11.77734375" bestFit="1" customWidth="1"/>
    <col min="4711" max="4711" width="6" bestFit="1" customWidth="1"/>
    <col min="4712" max="4712" width="5.21875" bestFit="1" customWidth="1"/>
    <col min="4713" max="4713" width="11.77734375" bestFit="1" customWidth="1"/>
    <col min="4714" max="4714" width="6" bestFit="1" customWidth="1"/>
    <col min="4715" max="4715" width="5.21875" bestFit="1" customWidth="1"/>
    <col min="4716" max="4716" width="11.77734375" bestFit="1" customWidth="1"/>
    <col min="4717" max="4717" width="6" bestFit="1" customWidth="1"/>
    <col min="4718" max="4718" width="5.21875" bestFit="1" customWidth="1"/>
    <col min="4719" max="4719" width="11.77734375" bestFit="1" customWidth="1"/>
    <col min="4720" max="4720" width="6" bestFit="1" customWidth="1"/>
    <col min="4721" max="4721" width="5.21875" bestFit="1" customWidth="1"/>
    <col min="4722" max="4722" width="11.77734375" bestFit="1" customWidth="1"/>
    <col min="4723" max="4723" width="6" bestFit="1" customWidth="1"/>
    <col min="4724" max="4724" width="5.21875" bestFit="1" customWidth="1"/>
    <col min="4725" max="4725" width="11.77734375" bestFit="1" customWidth="1"/>
    <col min="4726" max="4726" width="9.33203125" bestFit="1" customWidth="1"/>
    <col min="4727" max="4727" width="5.21875" bestFit="1" customWidth="1"/>
    <col min="4728" max="4728" width="11.77734375" bestFit="1" customWidth="1"/>
    <col min="4729" max="4729" width="9.33203125" bestFit="1" customWidth="1"/>
    <col min="4730" max="4730" width="5.21875" bestFit="1" customWidth="1"/>
    <col min="4731" max="4731" width="11.77734375" bestFit="1" customWidth="1"/>
    <col min="4732" max="4732" width="9.33203125" bestFit="1" customWidth="1"/>
    <col min="4733" max="4733" width="6" bestFit="1" customWidth="1"/>
    <col min="4734" max="4734" width="5.21875" bestFit="1" customWidth="1"/>
    <col min="4735" max="4735" width="11.77734375" bestFit="1" customWidth="1"/>
    <col min="4736" max="4736" width="9.33203125" bestFit="1" customWidth="1"/>
    <col min="4737" max="4737" width="6" bestFit="1" customWidth="1"/>
    <col min="4738" max="4738" width="5.21875" bestFit="1" customWidth="1"/>
    <col min="4739" max="4739" width="11.77734375" bestFit="1" customWidth="1"/>
    <col min="4740" max="4740" width="9.33203125" bestFit="1" customWidth="1"/>
    <col min="4741" max="4741" width="5.21875" bestFit="1" customWidth="1"/>
    <col min="4742" max="4742" width="11.77734375" bestFit="1" customWidth="1"/>
    <col min="4743" max="4743" width="5.21875" bestFit="1" customWidth="1"/>
    <col min="4744" max="4744" width="11.77734375" bestFit="1" customWidth="1"/>
    <col min="4745" max="4745" width="9.33203125" bestFit="1" customWidth="1"/>
    <col min="4746" max="4746" width="6" bestFit="1" customWidth="1"/>
    <col min="4747" max="4747" width="5.21875" bestFit="1" customWidth="1"/>
    <col min="4748" max="4748" width="11.77734375" bestFit="1" customWidth="1"/>
    <col min="4749" max="4749" width="9.33203125" bestFit="1" customWidth="1"/>
    <col min="4750" max="4750" width="6" bestFit="1" customWidth="1"/>
    <col min="4751" max="4751" width="5.21875" bestFit="1" customWidth="1"/>
    <col min="4752" max="4752" width="11.77734375" bestFit="1" customWidth="1"/>
    <col min="4753" max="4753" width="9.33203125" bestFit="1" customWidth="1"/>
    <col min="4754" max="4754" width="6" bestFit="1" customWidth="1"/>
    <col min="4755" max="4755" width="5.21875" bestFit="1" customWidth="1"/>
    <col min="4756" max="4756" width="11.77734375" bestFit="1" customWidth="1"/>
    <col min="4757" max="4757" width="5.21875" bestFit="1" customWidth="1"/>
    <col min="4758" max="4758" width="11.77734375" bestFit="1" customWidth="1"/>
    <col min="4759" max="4759" width="9.33203125" bestFit="1" customWidth="1"/>
    <col min="4760" max="4760" width="6" bestFit="1" customWidth="1"/>
    <col min="4761" max="4761" width="5.21875" bestFit="1" customWidth="1"/>
    <col min="4762" max="4762" width="11.77734375" bestFit="1" customWidth="1"/>
    <col min="4763" max="4763" width="9.33203125" bestFit="1" customWidth="1"/>
    <col min="4764" max="4764" width="6" bestFit="1" customWidth="1"/>
    <col min="4765" max="4765" width="5.21875" bestFit="1" customWidth="1"/>
    <col min="4766" max="4766" width="11.77734375" bestFit="1" customWidth="1"/>
    <col min="4767" max="4767" width="9.33203125" bestFit="1" customWidth="1"/>
    <col min="4768" max="4768" width="6" bestFit="1" customWidth="1"/>
    <col min="4769" max="4769" width="11.77734375" bestFit="1" customWidth="1"/>
    <col min="4770" max="4770" width="9.33203125" bestFit="1" customWidth="1"/>
    <col min="4771" max="4771" width="6" bestFit="1" customWidth="1"/>
    <col min="4772" max="4772" width="5.21875" bestFit="1" customWidth="1"/>
    <col min="4773" max="4773" width="11.77734375" bestFit="1" customWidth="1"/>
    <col min="4774" max="4774" width="9.33203125" bestFit="1" customWidth="1"/>
    <col min="4775" max="4775" width="6" bestFit="1" customWidth="1"/>
    <col min="4776" max="4776" width="5.21875" bestFit="1" customWidth="1"/>
    <col min="4777" max="4777" width="11.77734375" bestFit="1" customWidth="1"/>
    <col min="4778" max="4778" width="6" bestFit="1" customWidth="1"/>
    <col min="4779" max="4779" width="11.77734375" bestFit="1" customWidth="1"/>
    <col min="4780" max="4780" width="9.33203125" bestFit="1" customWidth="1"/>
    <col min="4781" max="4781" width="6" bestFit="1" customWidth="1"/>
    <col min="4782" max="4782" width="5.21875" bestFit="1" customWidth="1"/>
    <col min="4783" max="4783" width="11.77734375" bestFit="1" customWidth="1"/>
    <col min="4784" max="4784" width="9.33203125" bestFit="1" customWidth="1"/>
    <col min="4785" max="4785" width="6" bestFit="1" customWidth="1"/>
    <col min="4786" max="4786" width="5.21875" bestFit="1" customWidth="1"/>
    <col min="4787" max="4787" width="11.77734375" bestFit="1" customWidth="1"/>
    <col min="4788" max="4788" width="9.33203125" bestFit="1" customWidth="1"/>
    <col min="4789" max="4789" width="6" bestFit="1" customWidth="1"/>
    <col min="4790" max="4790" width="5.21875" bestFit="1" customWidth="1"/>
    <col min="4791" max="4791" width="11.77734375" bestFit="1" customWidth="1"/>
    <col min="4792" max="4792" width="6" bestFit="1" customWidth="1"/>
    <col min="4793" max="4793" width="5.21875" bestFit="1" customWidth="1"/>
    <col min="4794" max="4794" width="11.77734375" bestFit="1" customWidth="1"/>
    <col min="4795" max="4795" width="9.33203125" bestFit="1" customWidth="1"/>
    <col min="4796" max="4796" width="5.21875" bestFit="1" customWidth="1"/>
    <col min="4797" max="4797" width="11.77734375" bestFit="1" customWidth="1"/>
    <col min="4798" max="4798" width="6" bestFit="1" customWidth="1"/>
    <col min="4799" max="4799" width="5.21875" bestFit="1" customWidth="1"/>
    <col min="4800" max="4800" width="11.77734375" bestFit="1" customWidth="1"/>
    <col min="4801" max="4801" width="9.33203125" bestFit="1" customWidth="1"/>
    <col min="4802" max="4802" width="6" bestFit="1" customWidth="1"/>
    <col min="4803" max="4803" width="5.21875" bestFit="1" customWidth="1"/>
    <col min="4804" max="4804" width="11.77734375" bestFit="1" customWidth="1"/>
    <col min="4805" max="4805" width="6" bestFit="1" customWidth="1"/>
    <col min="4806" max="4806" width="5.21875" bestFit="1" customWidth="1"/>
    <col min="4807" max="4807" width="11.77734375" bestFit="1" customWidth="1"/>
    <col min="4808" max="4808" width="9.33203125" bestFit="1" customWidth="1"/>
    <col min="4809" max="4809" width="6" bestFit="1" customWidth="1"/>
    <col min="4810" max="4810" width="5.21875" bestFit="1" customWidth="1"/>
    <col min="4811" max="4811" width="12.77734375" bestFit="1" customWidth="1"/>
    <col min="4812" max="4812" width="9.33203125" bestFit="1" customWidth="1"/>
    <col min="4813" max="4813" width="6" bestFit="1" customWidth="1"/>
    <col min="4814" max="4814" width="5.21875" bestFit="1" customWidth="1"/>
    <col min="4815" max="4816" width="12.77734375" bestFit="1" customWidth="1"/>
    <col min="4817" max="4817" width="9.33203125" bestFit="1" customWidth="1"/>
    <col min="4818" max="4818" width="6" bestFit="1" customWidth="1"/>
    <col min="4819" max="4819" width="5.21875" bestFit="1" customWidth="1"/>
    <col min="4820" max="4820" width="12.77734375" bestFit="1" customWidth="1"/>
    <col min="4821" max="4821" width="9.33203125" bestFit="1" customWidth="1"/>
    <col min="4822" max="4822" width="6" bestFit="1" customWidth="1"/>
    <col min="4823" max="4823" width="5.21875" bestFit="1" customWidth="1"/>
    <col min="4824" max="4824" width="12.77734375" bestFit="1" customWidth="1"/>
    <col min="4825" max="4825" width="9.33203125" bestFit="1" customWidth="1"/>
    <col min="4826" max="4826" width="6" bestFit="1" customWidth="1"/>
    <col min="4827" max="4827" width="12.77734375" bestFit="1" customWidth="1"/>
    <col min="4828" max="4828" width="9.33203125" bestFit="1" customWidth="1"/>
    <col min="4829" max="4829" width="6" bestFit="1" customWidth="1"/>
    <col min="4830" max="4830" width="5.21875" bestFit="1" customWidth="1"/>
    <col min="4831" max="4831" width="12.77734375" bestFit="1" customWidth="1"/>
    <col min="4832" max="4832" width="9.33203125" bestFit="1" customWidth="1"/>
    <col min="4833" max="4833" width="6" bestFit="1" customWidth="1"/>
    <col min="4834" max="4834" width="5.21875" bestFit="1" customWidth="1"/>
    <col min="4835" max="4835" width="12.77734375" bestFit="1" customWidth="1"/>
    <col min="4836" max="4836" width="5.21875" bestFit="1" customWidth="1"/>
    <col min="4837" max="4837" width="12.77734375" bestFit="1" customWidth="1"/>
    <col min="4838" max="4838" width="6" bestFit="1" customWidth="1"/>
    <col min="4839" max="4839" width="5.21875" bestFit="1" customWidth="1"/>
    <col min="4840" max="4840" width="12.77734375" bestFit="1" customWidth="1"/>
    <col min="4841" max="4841" width="6" bestFit="1" customWidth="1"/>
    <col min="4842" max="4842" width="5.21875" bestFit="1" customWidth="1"/>
    <col min="4843" max="4843" width="12.77734375" bestFit="1" customWidth="1"/>
    <col min="4844" max="4844" width="9.33203125" bestFit="1" customWidth="1"/>
    <col min="4845" max="4845" width="6" bestFit="1" customWidth="1"/>
    <col min="4846" max="4846" width="5.21875" bestFit="1" customWidth="1"/>
    <col min="4847" max="4847" width="12.77734375" bestFit="1" customWidth="1"/>
    <col min="4848" max="4848" width="6" bestFit="1" customWidth="1"/>
    <col min="4849" max="4849" width="5.21875" bestFit="1" customWidth="1"/>
    <col min="4850" max="4850" width="12.77734375" bestFit="1" customWidth="1"/>
    <col min="4851" max="4851" width="6" bestFit="1" customWidth="1"/>
    <col min="4852" max="4852" width="5.21875" bestFit="1" customWidth="1"/>
    <col min="4853" max="4853" width="12.77734375" bestFit="1" customWidth="1"/>
    <col min="4854" max="4854" width="9.33203125" bestFit="1" customWidth="1"/>
    <col min="4855" max="4855" width="6" bestFit="1" customWidth="1"/>
    <col min="4856" max="4856" width="12.77734375" bestFit="1" customWidth="1"/>
    <col min="4857" max="4857" width="9.33203125" bestFit="1" customWidth="1"/>
    <col min="4858" max="4858" width="6" bestFit="1" customWidth="1"/>
    <col min="4859" max="4859" width="5.21875" bestFit="1" customWidth="1"/>
    <col min="4860" max="4860" width="12.77734375" bestFit="1" customWidth="1"/>
    <col min="4861" max="4861" width="6" bestFit="1" customWidth="1"/>
    <col min="4862" max="4862" width="5.21875" bestFit="1" customWidth="1"/>
    <col min="4863" max="4863" width="12.77734375" bestFit="1" customWidth="1"/>
    <col min="4864" max="4864" width="6" bestFit="1" customWidth="1"/>
    <col min="4865" max="4865" width="5.21875" bestFit="1" customWidth="1"/>
    <col min="4866" max="4866" width="12.77734375" bestFit="1" customWidth="1"/>
    <col min="4867" max="4867" width="6" bestFit="1" customWidth="1"/>
    <col min="4868" max="4868" width="5.21875" bestFit="1" customWidth="1"/>
    <col min="4869" max="4869" width="12.77734375" bestFit="1" customWidth="1"/>
    <col min="4870" max="4870" width="9.33203125" bestFit="1" customWidth="1"/>
    <col min="4871" max="4871" width="6" bestFit="1" customWidth="1"/>
    <col min="4872" max="4872" width="5.21875" bestFit="1" customWidth="1"/>
    <col min="4873" max="4873" width="12.77734375" bestFit="1" customWidth="1"/>
    <col min="4874" max="4874" width="5.21875" bestFit="1" customWidth="1"/>
    <col min="4875" max="4875" width="12.77734375" bestFit="1" customWidth="1"/>
    <col min="4876" max="4876" width="5.21875" bestFit="1" customWidth="1"/>
    <col min="4877" max="4877" width="12.77734375" bestFit="1" customWidth="1"/>
    <col min="4878" max="4878" width="9.33203125" bestFit="1" customWidth="1"/>
    <col min="4879" max="4879" width="6" bestFit="1" customWidth="1"/>
    <col min="4880" max="4880" width="5.21875" bestFit="1" customWidth="1"/>
    <col min="4881" max="4881" width="11.77734375" bestFit="1" customWidth="1"/>
    <col min="4882" max="4882" width="9.33203125" bestFit="1" customWidth="1"/>
    <col min="4883" max="4883" width="6" bestFit="1" customWidth="1"/>
    <col min="4884" max="4884" width="5.21875" bestFit="1" customWidth="1"/>
    <col min="4885" max="4885" width="11.77734375" bestFit="1" customWidth="1"/>
    <col min="4886" max="4886" width="5.21875" bestFit="1" customWidth="1"/>
    <col min="4887" max="4887" width="11.77734375" bestFit="1" customWidth="1"/>
    <col min="4888" max="4888" width="5.21875" bestFit="1" customWidth="1"/>
    <col min="4889" max="4889" width="11.77734375" bestFit="1" customWidth="1"/>
    <col min="4890" max="4890" width="9.33203125" bestFit="1" customWidth="1"/>
    <col min="4891" max="4891" width="6" bestFit="1" customWidth="1"/>
    <col min="4892" max="4892" width="5.21875" bestFit="1" customWidth="1"/>
    <col min="4893" max="4893" width="11.77734375" bestFit="1" customWidth="1"/>
    <col min="4894" max="4894" width="6" bestFit="1" customWidth="1"/>
    <col min="4895" max="4895" width="5.21875" bestFit="1" customWidth="1"/>
    <col min="4896" max="4896" width="11.77734375" bestFit="1" customWidth="1"/>
    <col min="4897" max="4897" width="9.33203125" bestFit="1" customWidth="1"/>
    <col min="4898" max="4898" width="6" bestFit="1" customWidth="1"/>
    <col min="4899" max="4899" width="5.21875" bestFit="1" customWidth="1"/>
    <col min="4900" max="4900" width="11.77734375" bestFit="1" customWidth="1"/>
    <col min="4901" max="4901" width="9.33203125" bestFit="1" customWidth="1"/>
    <col min="4902" max="4902" width="6" bestFit="1" customWidth="1"/>
    <col min="4903" max="4903" width="5.21875" bestFit="1" customWidth="1"/>
    <col min="4904" max="4904" width="11.77734375" bestFit="1" customWidth="1"/>
    <col min="4905" max="4905" width="6" bestFit="1" customWidth="1"/>
    <col min="4906" max="4906" width="5.21875" bestFit="1" customWidth="1"/>
    <col min="4907" max="4907" width="11.77734375" bestFit="1" customWidth="1"/>
    <col min="4908" max="4908" width="6" bestFit="1" customWidth="1"/>
    <col min="4909" max="4909" width="5.21875" bestFit="1" customWidth="1"/>
    <col min="4910" max="4910" width="12.77734375" bestFit="1" customWidth="1"/>
    <col min="4911" max="4911" width="9.33203125" bestFit="1" customWidth="1"/>
    <col min="4912" max="4912" width="5.21875" bestFit="1" customWidth="1"/>
    <col min="4913" max="4913" width="12.77734375" bestFit="1" customWidth="1"/>
    <col min="4914" max="4914" width="9.33203125" bestFit="1" customWidth="1"/>
    <col min="4915" max="4915" width="6" bestFit="1" customWidth="1"/>
    <col min="4916" max="4916" width="5.21875" bestFit="1" customWidth="1"/>
    <col min="4917" max="4917" width="12.77734375" bestFit="1" customWidth="1"/>
    <col min="4918" max="4918" width="9.33203125" bestFit="1" customWidth="1"/>
    <col min="4919" max="4919" width="6" bestFit="1" customWidth="1"/>
    <col min="4920" max="4920" width="5.21875" bestFit="1" customWidth="1"/>
    <col min="4921" max="4921" width="12.77734375" bestFit="1" customWidth="1"/>
    <col min="4922" max="4922" width="6" bestFit="1" customWidth="1"/>
    <col min="4923" max="4923" width="5.21875" bestFit="1" customWidth="1"/>
    <col min="4924" max="4924" width="12.77734375" bestFit="1" customWidth="1"/>
    <col min="4925" max="4925" width="9.33203125" bestFit="1" customWidth="1"/>
    <col min="4926" max="4926" width="6" bestFit="1" customWidth="1"/>
    <col min="4927" max="4927" width="5.21875" bestFit="1" customWidth="1"/>
    <col min="4928" max="4928" width="12.77734375" bestFit="1" customWidth="1"/>
    <col min="4929" max="4929" width="9.33203125" bestFit="1" customWidth="1"/>
    <col min="4930" max="4930" width="6" bestFit="1" customWidth="1"/>
    <col min="4931" max="4931" width="5.21875" bestFit="1" customWidth="1"/>
    <col min="4932" max="4932" width="12.77734375" bestFit="1" customWidth="1"/>
    <col min="4933" max="4933" width="9.33203125" bestFit="1" customWidth="1"/>
    <col min="4934" max="4934" width="6" bestFit="1" customWidth="1"/>
    <col min="4935" max="4935" width="5.21875" bestFit="1" customWidth="1"/>
    <col min="4936" max="4936" width="12.77734375" bestFit="1" customWidth="1"/>
    <col min="4937" max="4937" width="9.33203125" bestFit="1" customWidth="1"/>
    <col min="4938" max="4938" width="6" bestFit="1" customWidth="1"/>
    <col min="4939" max="4939" width="5.21875" bestFit="1" customWidth="1"/>
    <col min="4940" max="4940" width="12.77734375" bestFit="1" customWidth="1"/>
    <col min="4941" max="4941" width="9.33203125" bestFit="1" customWidth="1"/>
    <col min="4942" max="4942" width="6" bestFit="1" customWidth="1"/>
    <col min="4943" max="4943" width="5.21875" bestFit="1" customWidth="1"/>
    <col min="4944" max="4944" width="12.77734375" bestFit="1" customWidth="1"/>
    <col min="4945" max="4945" width="9.33203125" bestFit="1" customWidth="1"/>
    <col min="4946" max="4946" width="6" bestFit="1" customWidth="1"/>
    <col min="4947" max="4947" width="5.21875" bestFit="1" customWidth="1"/>
    <col min="4948" max="4948" width="12.77734375" bestFit="1" customWidth="1"/>
    <col min="4949" max="4949" width="9.33203125" bestFit="1" customWidth="1"/>
    <col min="4950" max="4950" width="6" bestFit="1" customWidth="1"/>
    <col min="4951" max="4951" width="5.21875" bestFit="1" customWidth="1"/>
    <col min="4952" max="4952" width="12.77734375" bestFit="1" customWidth="1"/>
    <col min="4953" max="4953" width="6" bestFit="1" customWidth="1"/>
    <col min="4954" max="4954" width="5.21875" bestFit="1" customWidth="1"/>
    <col min="4955" max="4955" width="12.77734375" bestFit="1" customWidth="1"/>
    <col min="4956" max="4956" width="9.33203125" bestFit="1" customWidth="1"/>
    <col min="4957" max="4957" width="6" bestFit="1" customWidth="1"/>
    <col min="4958" max="4958" width="5.21875" bestFit="1" customWidth="1"/>
    <col min="4959" max="4959" width="12.77734375" bestFit="1" customWidth="1"/>
    <col min="4960" max="4960" width="6" bestFit="1" customWidth="1"/>
    <col min="4961" max="4961" width="5.21875" bestFit="1" customWidth="1"/>
    <col min="4962" max="4962" width="12.77734375" bestFit="1" customWidth="1"/>
    <col min="4963" max="4963" width="9.33203125" bestFit="1" customWidth="1"/>
    <col min="4964" max="4964" width="6" bestFit="1" customWidth="1"/>
    <col min="4965" max="4965" width="5.21875" bestFit="1" customWidth="1"/>
    <col min="4966" max="4966" width="12.77734375" bestFit="1" customWidth="1"/>
    <col min="4967" max="4967" width="6" bestFit="1" customWidth="1"/>
    <col min="4968" max="4968" width="5.21875" bestFit="1" customWidth="1"/>
    <col min="4969" max="4969" width="12.77734375" bestFit="1" customWidth="1"/>
    <col min="4970" max="4970" width="6" bestFit="1" customWidth="1"/>
    <col min="4971" max="4971" width="5.21875" bestFit="1" customWidth="1"/>
    <col min="4972" max="4972" width="12.77734375" bestFit="1" customWidth="1"/>
    <col min="4973" max="4973" width="6" bestFit="1" customWidth="1"/>
    <col min="4974" max="4974" width="5.21875" bestFit="1" customWidth="1"/>
    <col min="4975" max="4975" width="12.77734375" bestFit="1" customWidth="1"/>
    <col min="4976" max="4976" width="9.33203125" bestFit="1" customWidth="1"/>
    <col min="4977" max="4977" width="6" bestFit="1" customWidth="1"/>
    <col min="4978" max="4978" width="5.21875" bestFit="1" customWidth="1"/>
    <col min="4979" max="4979" width="12.77734375" bestFit="1" customWidth="1"/>
    <col min="4980" max="4980" width="6" bestFit="1" customWidth="1"/>
    <col min="4981" max="4981" width="5.21875" bestFit="1" customWidth="1"/>
    <col min="4982" max="4982" width="12.77734375" bestFit="1" customWidth="1"/>
    <col min="4983" max="4983" width="9.33203125" bestFit="1" customWidth="1"/>
    <col min="4984" max="4984" width="6" bestFit="1" customWidth="1"/>
    <col min="4985" max="4985" width="5.21875" bestFit="1" customWidth="1"/>
    <col min="4986" max="4986" width="11.77734375" bestFit="1" customWidth="1"/>
    <col min="4987" max="4987" width="9.33203125" bestFit="1" customWidth="1"/>
    <col min="4988" max="4988" width="6" bestFit="1" customWidth="1"/>
    <col min="4989" max="4989" width="5.21875" bestFit="1" customWidth="1"/>
    <col min="4990" max="4990" width="11.77734375" bestFit="1" customWidth="1"/>
    <col min="4991" max="4991" width="9.33203125" bestFit="1" customWidth="1"/>
    <col min="4992" max="4992" width="6" bestFit="1" customWidth="1"/>
    <col min="4993" max="4993" width="5.21875" bestFit="1" customWidth="1"/>
    <col min="4994" max="4994" width="11.77734375" bestFit="1" customWidth="1"/>
    <col min="4995" max="4995" width="6" bestFit="1" customWidth="1"/>
    <col min="4996" max="4996" width="5.21875" bestFit="1" customWidth="1"/>
    <col min="4997" max="4997" width="11.77734375" bestFit="1" customWidth="1"/>
    <col min="4998" max="4998" width="9.33203125" bestFit="1" customWidth="1"/>
    <col min="4999" max="4999" width="6" bestFit="1" customWidth="1"/>
    <col min="5000" max="5000" width="5.21875" bestFit="1" customWidth="1"/>
    <col min="5001" max="5001" width="11.77734375" bestFit="1" customWidth="1"/>
    <col min="5002" max="5002" width="6" bestFit="1" customWidth="1"/>
    <col min="5003" max="5003" width="5.21875" bestFit="1" customWidth="1"/>
    <col min="5004" max="5004" width="11.77734375" bestFit="1" customWidth="1"/>
    <col min="5005" max="5005" width="6" bestFit="1" customWidth="1"/>
    <col min="5006" max="5006" width="5.21875" bestFit="1" customWidth="1"/>
    <col min="5007" max="5007" width="11.77734375" bestFit="1" customWidth="1"/>
    <col min="5008" max="5008" width="9.33203125" bestFit="1" customWidth="1"/>
    <col min="5009" max="5009" width="6" bestFit="1" customWidth="1"/>
    <col min="5010" max="5010" width="5.21875" bestFit="1" customWidth="1"/>
    <col min="5011" max="5011" width="11.77734375" bestFit="1" customWidth="1"/>
    <col min="5012" max="5012" width="6" bestFit="1" customWidth="1"/>
    <col min="5013" max="5013" width="5.21875" bestFit="1" customWidth="1"/>
    <col min="5014" max="5014" width="11.77734375" bestFit="1" customWidth="1"/>
    <col min="5015" max="5015" width="6" bestFit="1" customWidth="1"/>
    <col min="5016" max="5016" width="5.21875" bestFit="1" customWidth="1"/>
    <col min="5017" max="5017" width="12.77734375" bestFit="1" customWidth="1"/>
    <col min="5018" max="5018" width="6" bestFit="1" customWidth="1"/>
    <col min="5019" max="5019" width="5.21875" bestFit="1" customWidth="1"/>
    <col min="5020" max="5020" width="12.77734375" bestFit="1" customWidth="1"/>
    <col min="5021" max="5021" width="9.33203125" bestFit="1" customWidth="1"/>
    <col min="5022" max="5022" width="6" bestFit="1" customWidth="1"/>
    <col min="5023" max="5023" width="5.21875" bestFit="1" customWidth="1"/>
    <col min="5024" max="5024" width="12.77734375" bestFit="1" customWidth="1"/>
    <col min="5025" max="5025" width="9.33203125" bestFit="1" customWidth="1"/>
    <col min="5026" max="5026" width="6" bestFit="1" customWidth="1"/>
    <col min="5027" max="5027" width="5.21875" bestFit="1" customWidth="1"/>
    <col min="5028" max="5028" width="12.77734375" bestFit="1" customWidth="1"/>
    <col min="5029" max="5029" width="6" bestFit="1" customWidth="1"/>
    <col min="5030" max="5030" width="5.21875" bestFit="1" customWidth="1"/>
    <col min="5031" max="5031" width="12.77734375" bestFit="1" customWidth="1"/>
    <col min="5032" max="5032" width="6" bestFit="1" customWidth="1"/>
    <col min="5033" max="5033" width="5.21875" bestFit="1" customWidth="1"/>
    <col min="5034" max="5034" width="12.77734375" bestFit="1" customWidth="1"/>
    <col min="5035" max="5035" width="9.33203125" bestFit="1" customWidth="1"/>
    <col min="5036" max="5036" width="6" bestFit="1" customWidth="1"/>
    <col min="5037" max="5037" width="5.21875" bestFit="1" customWidth="1"/>
    <col min="5038" max="5038" width="12.77734375" bestFit="1" customWidth="1"/>
    <col min="5039" max="5039" width="9.33203125" bestFit="1" customWidth="1"/>
    <col min="5040" max="5040" width="6" bestFit="1" customWidth="1"/>
    <col min="5041" max="5041" width="5.21875" bestFit="1" customWidth="1"/>
    <col min="5042" max="5042" width="12.77734375" bestFit="1" customWidth="1"/>
    <col min="5043" max="5043" width="9.33203125" bestFit="1" customWidth="1"/>
    <col min="5044" max="5044" width="6" bestFit="1" customWidth="1"/>
    <col min="5045" max="5045" width="5.21875" bestFit="1" customWidth="1"/>
    <col min="5046" max="5046" width="12.77734375" bestFit="1" customWidth="1"/>
    <col min="5047" max="5047" width="9.33203125" bestFit="1" customWidth="1"/>
    <col min="5048" max="5048" width="6" bestFit="1" customWidth="1"/>
    <col min="5049" max="5049" width="5.21875" bestFit="1" customWidth="1"/>
    <col min="5050" max="5050" width="12.77734375" bestFit="1" customWidth="1"/>
    <col min="5051" max="5051" width="6" bestFit="1" customWidth="1"/>
    <col min="5052" max="5052" width="5.21875" bestFit="1" customWidth="1"/>
    <col min="5053" max="5053" width="12.77734375" bestFit="1" customWidth="1"/>
    <col min="5054" max="5054" width="9.33203125" bestFit="1" customWidth="1"/>
    <col min="5055" max="5055" width="6" bestFit="1" customWidth="1"/>
    <col min="5056" max="5056" width="5.21875" bestFit="1" customWidth="1"/>
    <col min="5057" max="5057" width="12.77734375" bestFit="1" customWidth="1"/>
    <col min="5058" max="5058" width="9.33203125" bestFit="1" customWidth="1"/>
    <col min="5059" max="5059" width="6" bestFit="1" customWidth="1"/>
    <col min="5060" max="5060" width="5.21875" bestFit="1" customWidth="1"/>
    <col min="5061" max="5061" width="12.77734375" bestFit="1" customWidth="1"/>
    <col min="5062" max="5062" width="6" bestFit="1" customWidth="1"/>
    <col min="5063" max="5063" width="5.21875" bestFit="1" customWidth="1"/>
    <col min="5064" max="5064" width="12.77734375" bestFit="1" customWidth="1"/>
    <col min="5065" max="5065" width="9.33203125" bestFit="1" customWidth="1"/>
    <col min="5066" max="5066" width="5.21875" bestFit="1" customWidth="1"/>
    <col min="5067" max="5067" width="12.77734375" bestFit="1" customWidth="1"/>
    <col min="5068" max="5068" width="6" bestFit="1" customWidth="1"/>
    <col min="5069" max="5069" width="5.21875" bestFit="1" customWidth="1"/>
    <col min="5070" max="5070" width="12.77734375" bestFit="1" customWidth="1"/>
    <col min="5071" max="5071" width="9.33203125" bestFit="1" customWidth="1"/>
    <col min="5072" max="5072" width="5.21875" bestFit="1" customWidth="1"/>
    <col min="5073" max="5073" width="12.77734375" bestFit="1" customWidth="1"/>
    <col min="5074" max="5074" width="9.33203125" bestFit="1" customWidth="1"/>
    <col min="5075" max="5075" width="6" bestFit="1" customWidth="1"/>
    <col min="5076" max="5076" width="5.21875" bestFit="1" customWidth="1"/>
    <col min="5077" max="5077" width="12.77734375" bestFit="1" customWidth="1"/>
    <col min="5078" max="5078" width="6" bestFit="1" customWidth="1"/>
    <col min="5079" max="5079" width="5.21875" bestFit="1" customWidth="1"/>
    <col min="5080" max="5080" width="12.77734375" bestFit="1" customWidth="1"/>
    <col min="5081" max="5081" width="9.33203125" bestFit="1" customWidth="1"/>
    <col min="5082" max="5082" width="6" bestFit="1" customWidth="1"/>
    <col min="5083" max="5083" width="5.21875" bestFit="1" customWidth="1"/>
    <col min="5084" max="5084" width="12.77734375" bestFit="1" customWidth="1"/>
    <col min="5085" max="5085" width="6" bestFit="1" customWidth="1"/>
    <col min="5086" max="5086" width="5.21875" bestFit="1" customWidth="1"/>
    <col min="5087" max="5087" width="12.77734375" bestFit="1" customWidth="1"/>
    <col min="5088" max="5088" width="6" bestFit="1" customWidth="1"/>
    <col min="5089" max="5089" width="5.21875" bestFit="1" customWidth="1"/>
    <col min="5090" max="5090" width="12.77734375" bestFit="1" customWidth="1"/>
    <col min="5091" max="5091" width="9.33203125" bestFit="1" customWidth="1"/>
    <col min="5092" max="5092" width="6" bestFit="1" customWidth="1"/>
    <col min="5093" max="5093" width="5.21875" bestFit="1" customWidth="1"/>
    <col min="5094" max="5094" width="10.77734375" bestFit="1" customWidth="1"/>
    <col min="5095" max="5095" width="6" bestFit="1" customWidth="1"/>
    <col min="5096" max="5096" width="5.21875" bestFit="1" customWidth="1"/>
    <col min="5097" max="5097" width="10.77734375" bestFit="1" customWidth="1"/>
    <col min="5098" max="5098" width="9.33203125" bestFit="1" customWidth="1"/>
    <col min="5099" max="5099" width="6" bestFit="1" customWidth="1"/>
    <col min="5100" max="5100" width="5.21875" bestFit="1" customWidth="1"/>
    <col min="5101" max="5101" width="10.77734375" bestFit="1" customWidth="1"/>
    <col min="5102" max="5102" width="9.33203125" bestFit="1" customWidth="1"/>
    <col min="5103" max="5103" width="6" bestFit="1" customWidth="1"/>
    <col min="5104" max="5104" width="5.21875" bestFit="1" customWidth="1"/>
    <col min="5105" max="5105" width="10.77734375" bestFit="1" customWidth="1"/>
    <col min="5106" max="5106" width="9.33203125" bestFit="1" customWidth="1"/>
    <col min="5107" max="5107" width="6" bestFit="1" customWidth="1"/>
    <col min="5108" max="5108" width="5.21875" bestFit="1" customWidth="1"/>
    <col min="5109" max="5109" width="10.77734375" bestFit="1" customWidth="1"/>
    <col min="5110" max="5110" width="6" bestFit="1" customWidth="1"/>
    <col min="5111" max="5111" width="5.21875" bestFit="1" customWidth="1"/>
    <col min="5112" max="5112" width="10.77734375" bestFit="1" customWidth="1"/>
    <col min="5113" max="5113" width="6" bestFit="1" customWidth="1"/>
    <col min="5114" max="5114" width="5.21875" bestFit="1" customWidth="1"/>
    <col min="5115" max="5115" width="10.77734375" bestFit="1" customWidth="1"/>
    <col min="5116" max="5116" width="6" bestFit="1" customWidth="1"/>
    <col min="5117" max="5117" width="5.21875" bestFit="1" customWidth="1"/>
    <col min="5118" max="5118" width="10.77734375" bestFit="1" customWidth="1"/>
    <col min="5119" max="5119" width="9.33203125" bestFit="1" customWidth="1"/>
    <col min="5120" max="5120" width="6" bestFit="1" customWidth="1"/>
    <col min="5121" max="5121" width="5.21875" bestFit="1" customWidth="1"/>
    <col min="5122" max="5122" width="10.77734375" bestFit="1" customWidth="1"/>
    <col min="5123" max="5123" width="9.33203125" bestFit="1" customWidth="1"/>
    <col min="5124" max="5124" width="6" bestFit="1" customWidth="1"/>
    <col min="5125" max="5125" width="5.21875" bestFit="1" customWidth="1"/>
    <col min="5126" max="5126" width="11.77734375" bestFit="1" customWidth="1"/>
    <col min="5127" max="5127" width="9.33203125" bestFit="1" customWidth="1"/>
    <col min="5128" max="5128" width="6" bestFit="1" customWidth="1"/>
    <col min="5129" max="5129" width="5.21875" bestFit="1" customWidth="1"/>
    <col min="5130" max="5130" width="11.77734375" bestFit="1" customWidth="1"/>
    <col min="5131" max="5131" width="9.33203125" bestFit="1" customWidth="1"/>
    <col min="5132" max="5132" width="6" bestFit="1" customWidth="1"/>
    <col min="5133" max="5133" width="5.21875" bestFit="1" customWidth="1"/>
    <col min="5134" max="5134" width="11.77734375" bestFit="1" customWidth="1"/>
    <col min="5135" max="5135" width="9.33203125" bestFit="1" customWidth="1"/>
    <col min="5136" max="5136" width="6" bestFit="1" customWidth="1"/>
    <col min="5137" max="5137" width="5.21875" bestFit="1" customWidth="1"/>
    <col min="5138" max="5138" width="11.77734375" bestFit="1" customWidth="1"/>
    <col min="5139" max="5139" width="9.33203125" bestFit="1" customWidth="1"/>
    <col min="5140" max="5140" width="6" bestFit="1" customWidth="1"/>
    <col min="5141" max="5141" width="5.21875" bestFit="1" customWidth="1"/>
    <col min="5142" max="5142" width="11.77734375" bestFit="1" customWidth="1"/>
    <col min="5143" max="5143" width="9.33203125" bestFit="1" customWidth="1"/>
    <col min="5144" max="5144" width="6" bestFit="1" customWidth="1"/>
    <col min="5145" max="5145" width="5.21875" bestFit="1" customWidth="1"/>
    <col min="5146" max="5146" width="11.77734375" bestFit="1" customWidth="1"/>
    <col min="5147" max="5147" width="9.33203125" bestFit="1" customWidth="1"/>
    <col min="5148" max="5148" width="6" bestFit="1" customWidth="1"/>
    <col min="5149" max="5149" width="5.21875" bestFit="1" customWidth="1"/>
    <col min="5150" max="5150" width="11.77734375" bestFit="1" customWidth="1"/>
    <col min="5151" max="5151" width="9.33203125" bestFit="1" customWidth="1"/>
    <col min="5152" max="5152" width="5.21875" bestFit="1" customWidth="1"/>
    <col min="5153" max="5153" width="11.77734375" bestFit="1" customWidth="1"/>
    <col min="5154" max="5154" width="5.21875" bestFit="1" customWidth="1"/>
    <col min="5155" max="5155" width="11.77734375" bestFit="1" customWidth="1"/>
    <col min="5156" max="5156" width="6" bestFit="1" customWidth="1"/>
    <col min="5157" max="5157" width="5.21875" bestFit="1" customWidth="1"/>
    <col min="5158" max="5158" width="11.77734375" bestFit="1" customWidth="1"/>
    <col min="5159" max="5159" width="6" bestFit="1" customWidth="1"/>
    <col min="5160" max="5160" width="5.21875" bestFit="1" customWidth="1"/>
    <col min="5161" max="5161" width="11.77734375" bestFit="1" customWidth="1"/>
    <col min="5162" max="5162" width="6" bestFit="1" customWidth="1"/>
    <col min="5163" max="5163" width="5.21875" bestFit="1" customWidth="1"/>
    <col min="5164" max="5164" width="11.77734375" bestFit="1" customWidth="1"/>
    <col min="5165" max="5165" width="6" bestFit="1" customWidth="1"/>
    <col min="5166" max="5166" width="5.21875" bestFit="1" customWidth="1"/>
    <col min="5167" max="5167" width="11.77734375" bestFit="1" customWidth="1"/>
    <col min="5168" max="5168" width="9.33203125" bestFit="1" customWidth="1"/>
    <col min="5169" max="5169" width="6" bestFit="1" customWidth="1"/>
    <col min="5170" max="5170" width="5.21875" bestFit="1" customWidth="1"/>
    <col min="5171" max="5171" width="11.77734375" bestFit="1" customWidth="1"/>
    <col min="5172" max="5172" width="6" bestFit="1" customWidth="1"/>
    <col min="5173" max="5173" width="5.21875" bestFit="1" customWidth="1"/>
    <col min="5174" max="5174" width="11.77734375" bestFit="1" customWidth="1"/>
    <col min="5175" max="5175" width="9.33203125" bestFit="1" customWidth="1"/>
    <col min="5176" max="5176" width="6" bestFit="1" customWidth="1"/>
    <col min="5177" max="5177" width="5.21875" bestFit="1" customWidth="1"/>
    <col min="5178" max="5178" width="11.77734375" bestFit="1" customWidth="1"/>
    <col min="5179" max="5179" width="5.21875" bestFit="1" customWidth="1"/>
    <col min="5180" max="5180" width="11.77734375" bestFit="1" customWidth="1"/>
    <col min="5181" max="5181" width="9.33203125" bestFit="1" customWidth="1"/>
    <col min="5182" max="5182" width="6" bestFit="1" customWidth="1"/>
    <col min="5183" max="5183" width="5.21875" bestFit="1" customWidth="1"/>
    <col min="5184" max="5184" width="11.77734375" bestFit="1" customWidth="1"/>
    <col min="5185" max="5185" width="9.33203125" bestFit="1" customWidth="1"/>
    <col min="5186" max="5186" width="6" bestFit="1" customWidth="1"/>
    <col min="5187" max="5187" width="5.21875" bestFit="1" customWidth="1"/>
    <col min="5188" max="5188" width="11.77734375" bestFit="1" customWidth="1"/>
    <col min="5189" max="5189" width="9.33203125" bestFit="1" customWidth="1"/>
    <col min="5190" max="5190" width="6" bestFit="1" customWidth="1"/>
    <col min="5191" max="5191" width="5.21875" bestFit="1" customWidth="1"/>
    <col min="5192" max="5192" width="11.77734375" bestFit="1" customWidth="1"/>
    <col min="5193" max="5193" width="9.33203125" bestFit="1" customWidth="1"/>
    <col min="5194" max="5194" width="6" bestFit="1" customWidth="1"/>
    <col min="5195" max="5195" width="5.21875" bestFit="1" customWidth="1"/>
    <col min="5196" max="5196" width="11.77734375" bestFit="1" customWidth="1"/>
    <col min="5197" max="5197" width="9.33203125" bestFit="1" customWidth="1"/>
    <col min="5198" max="5198" width="6" bestFit="1" customWidth="1"/>
    <col min="5199" max="5199" width="5.21875" bestFit="1" customWidth="1"/>
    <col min="5200" max="5200" width="11.77734375" bestFit="1" customWidth="1"/>
    <col min="5201" max="5201" width="9.33203125" bestFit="1" customWidth="1"/>
    <col min="5202" max="5202" width="6" bestFit="1" customWidth="1"/>
    <col min="5203" max="5203" width="5.21875" bestFit="1" customWidth="1"/>
    <col min="5204" max="5204" width="10.77734375" bestFit="1" customWidth="1"/>
    <col min="5205" max="5205" width="9.33203125" bestFit="1" customWidth="1"/>
    <col min="5206" max="5206" width="6" bestFit="1" customWidth="1"/>
    <col min="5207" max="5207" width="5.21875" bestFit="1" customWidth="1"/>
    <col min="5208" max="5208" width="10.77734375" bestFit="1" customWidth="1"/>
    <col min="5209" max="5209" width="9.33203125" bestFit="1" customWidth="1"/>
    <col min="5210" max="5210" width="6" bestFit="1" customWidth="1"/>
    <col min="5211" max="5211" width="5.21875" bestFit="1" customWidth="1"/>
    <col min="5212" max="5212" width="10.77734375" bestFit="1" customWidth="1"/>
    <col min="5213" max="5213" width="6" bestFit="1" customWidth="1"/>
    <col min="5214" max="5214" width="5.21875" bestFit="1" customWidth="1"/>
    <col min="5215" max="5215" width="10.77734375" bestFit="1" customWidth="1"/>
    <col min="5216" max="5216" width="5.21875" bestFit="1" customWidth="1"/>
    <col min="5217" max="5217" width="10.77734375" bestFit="1" customWidth="1"/>
    <col min="5218" max="5218" width="5.21875" bestFit="1" customWidth="1"/>
    <col min="5219" max="5219" width="10.77734375" bestFit="1" customWidth="1"/>
    <col min="5220" max="5220" width="6" bestFit="1" customWidth="1"/>
    <col min="5221" max="5221" width="5.21875" bestFit="1" customWidth="1"/>
    <col min="5222" max="5222" width="10.77734375" bestFit="1" customWidth="1"/>
    <col min="5223" max="5223" width="9.33203125" bestFit="1" customWidth="1"/>
    <col min="5224" max="5224" width="6" bestFit="1" customWidth="1"/>
    <col min="5225" max="5225" width="10.77734375" bestFit="1" customWidth="1"/>
    <col min="5226" max="5226" width="6" bestFit="1" customWidth="1"/>
    <col min="5227" max="5227" width="5.21875" bestFit="1" customWidth="1"/>
    <col min="5228" max="5228" width="10.77734375" bestFit="1" customWidth="1"/>
    <col min="5229" max="5229" width="9.33203125" bestFit="1" customWidth="1"/>
    <col min="5230" max="5230" width="6" bestFit="1" customWidth="1"/>
    <col min="5231" max="5231" width="5.21875" bestFit="1" customWidth="1"/>
    <col min="5232" max="5232" width="11.77734375" bestFit="1" customWidth="1"/>
    <col min="5233" max="5233" width="6" bestFit="1" customWidth="1"/>
    <col min="5234" max="5234" width="5.21875" bestFit="1" customWidth="1"/>
    <col min="5235" max="5235" width="11.77734375" bestFit="1" customWidth="1"/>
    <col min="5236" max="5236" width="6" bestFit="1" customWidth="1"/>
    <col min="5237" max="5237" width="5.21875" bestFit="1" customWidth="1"/>
    <col min="5238" max="5238" width="11.77734375" bestFit="1" customWidth="1"/>
    <col min="5239" max="5239" width="6" bestFit="1" customWidth="1"/>
    <col min="5240" max="5240" width="5.21875" bestFit="1" customWidth="1"/>
    <col min="5241" max="5241" width="11.77734375" bestFit="1" customWidth="1"/>
    <col min="5242" max="5242" width="6" bestFit="1" customWidth="1"/>
    <col min="5243" max="5243" width="5.21875" bestFit="1" customWidth="1"/>
    <col min="5244" max="5244" width="11.77734375" bestFit="1" customWidth="1"/>
    <col min="5245" max="5245" width="9.33203125" bestFit="1" customWidth="1"/>
    <col min="5246" max="5246" width="5.21875" bestFit="1" customWidth="1"/>
    <col min="5247" max="5247" width="11.77734375" bestFit="1" customWidth="1"/>
    <col min="5248" max="5248" width="9.33203125" bestFit="1" customWidth="1"/>
    <col min="5249" max="5249" width="6" bestFit="1" customWidth="1"/>
    <col min="5250" max="5250" width="5.21875" bestFit="1" customWidth="1"/>
    <col min="5251" max="5251" width="11.77734375" bestFit="1" customWidth="1"/>
    <col min="5252" max="5252" width="9.33203125" bestFit="1" customWidth="1"/>
    <col min="5253" max="5253" width="6" bestFit="1" customWidth="1"/>
    <col min="5254" max="5254" width="5.21875" bestFit="1" customWidth="1"/>
    <col min="5255" max="5255" width="11.77734375" bestFit="1" customWidth="1"/>
    <col min="5256" max="5256" width="6" bestFit="1" customWidth="1"/>
    <col min="5257" max="5257" width="5.21875" bestFit="1" customWidth="1"/>
    <col min="5258" max="5258" width="11.77734375" bestFit="1" customWidth="1"/>
    <col min="5259" max="5259" width="9.33203125" bestFit="1" customWidth="1"/>
    <col min="5260" max="5260" width="6" bestFit="1" customWidth="1"/>
    <col min="5261" max="5261" width="5.21875" bestFit="1" customWidth="1"/>
    <col min="5262" max="5262" width="11.77734375" bestFit="1" customWidth="1"/>
    <col min="5263" max="5263" width="6" bestFit="1" customWidth="1"/>
    <col min="5264" max="5264" width="5.21875" bestFit="1" customWidth="1"/>
    <col min="5265" max="5265" width="11.77734375" bestFit="1" customWidth="1"/>
    <col min="5266" max="5266" width="6" bestFit="1" customWidth="1"/>
    <col min="5267" max="5267" width="5.21875" bestFit="1" customWidth="1"/>
    <col min="5268" max="5268" width="11.77734375" bestFit="1" customWidth="1"/>
    <col min="5269" max="5269" width="6" bestFit="1" customWidth="1"/>
    <col min="5270" max="5270" width="5.21875" bestFit="1" customWidth="1"/>
    <col min="5271" max="5271" width="11.77734375" bestFit="1" customWidth="1"/>
    <col min="5272" max="5272" width="9.33203125" bestFit="1" customWidth="1"/>
    <col min="5273" max="5273" width="6" bestFit="1" customWidth="1"/>
    <col min="5274" max="5274" width="5.21875" bestFit="1" customWidth="1"/>
    <col min="5275" max="5275" width="11.77734375" bestFit="1" customWidth="1"/>
    <col min="5276" max="5276" width="9.33203125" bestFit="1" customWidth="1"/>
    <col min="5277" max="5277" width="6" bestFit="1" customWidth="1"/>
    <col min="5278" max="5278" width="5.21875" bestFit="1" customWidth="1"/>
    <col min="5279" max="5279" width="11.77734375" bestFit="1" customWidth="1"/>
    <col min="5280" max="5280" width="9.33203125" bestFit="1" customWidth="1"/>
    <col min="5281" max="5281" width="6" bestFit="1" customWidth="1"/>
    <col min="5282" max="5282" width="5.21875" bestFit="1" customWidth="1"/>
    <col min="5283" max="5283" width="11.77734375" bestFit="1" customWidth="1"/>
    <col min="5284" max="5284" width="9.33203125" bestFit="1" customWidth="1"/>
    <col min="5285" max="5285" width="6" bestFit="1" customWidth="1"/>
    <col min="5286" max="5286" width="5.21875" bestFit="1" customWidth="1"/>
    <col min="5287" max="5287" width="11.77734375" bestFit="1" customWidth="1"/>
    <col min="5288" max="5288" width="6" bestFit="1" customWidth="1"/>
    <col min="5289" max="5289" width="5.21875" bestFit="1" customWidth="1"/>
    <col min="5290" max="5290" width="11.77734375" bestFit="1" customWidth="1"/>
    <col min="5291" max="5291" width="9.33203125" bestFit="1" customWidth="1"/>
    <col min="5292" max="5292" width="6" bestFit="1" customWidth="1"/>
    <col min="5293" max="5293" width="11.77734375" bestFit="1" customWidth="1"/>
    <col min="5294" max="5294" width="9.33203125" bestFit="1" customWidth="1"/>
    <col min="5295" max="5295" width="6" bestFit="1" customWidth="1"/>
    <col min="5296" max="5296" width="5.21875" bestFit="1" customWidth="1"/>
    <col min="5297" max="5297" width="11.77734375" bestFit="1" customWidth="1"/>
    <col min="5298" max="5298" width="9.33203125" bestFit="1" customWidth="1"/>
    <col min="5299" max="5299" width="6" bestFit="1" customWidth="1"/>
    <col min="5300" max="5300" width="5.21875" bestFit="1" customWidth="1"/>
    <col min="5301" max="5301" width="10.77734375" bestFit="1" customWidth="1"/>
    <col min="5302" max="5302" width="6" bestFit="1" customWidth="1"/>
    <col min="5303" max="5303" width="10.77734375" bestFit="1" customWidth="1"/>
    <col min="5304" max="5304" width="6" bestFit="1" customWidth="1"/>
    <col min="5305" max="5305" width="5.21875" bestFit="1" customWidth="1"/>
    <col min="5306" max="5306" width="10.77734375" bestFit="1" customWidth="1"/>
    <col min="5307" max="5307" width="6" bestFit="1" customWidth="1"/>
    <col min="5308" max="5308" width="5.21875" bestFit="1" customWidth="1"/>
    <col min="5309" max="5309" width="10.77734375" bestFit="1" customWidth="1"/>
    <col min="5310" max="5310" width="9.33203125" bestFit="1" customWidth="1"/>
    <col min="5311" max="5311" width="6" bestFit="1" customWidth="1"/>
    <col min="5312" max="5312" width="5.21875" bestFit="1" customWidth="1"/>
    <col min="5313" max="5313" width="10.77734375" bestFit="1" customWidth="1"/>
    <col min="5314" max="5314" width="6" bestFit="1" customWidth="1"/>
    <col min="5315" max="5315" width="5.21875" bestFit="1" customWidth="1"/>
    <col min="5316" max="5316" width="10.77734375" bestFit="1" customWidth="1"/>
    <col min="5317" max="5317" width="5.21875" bestFit="1" customWidth="1"/>
    <col min="5318" max="5318" width="10.77734375" bestFit="1" customWidth="1"/>
    <col min="5319" max="5319" width="6" bestFit="1" customWidth="1"/>
    <col min="5320" max="5320" width="5.21875" bestFit="1" customWidth="1"/>
    <col min="5321" max="5321" width="10.77734375" bestFit="1" customWidth="1"/>
    <col min="5322" max="5322" width="9.33203125" bestFit="1" customWidth="1"/>
    <col min="5323" max="5323" width="6" bestFit="1" customWidth="1"/>
    <col min="5324" max="5324" width="5.21875" bestFit="1" customWidth="1"/>
    <col min="5325" max="5325" width="10.77734375" bestFit="1" customWidth="1"/>
    <col min="5326" max="5326" width="9.33203125" bestFit="1" customWidth="1"/>
    <col min="5327" max="5327" width="6" bestFit="1" customWidth="1"/>
    <col min="5328" max="5328" width="5.21875" bestFit="1" customWidth="1"/>
    <col min="5329" max="5329" width="11.77734375" bestFit="1" customWidth="1"/>
    <col min="5330" max="5330" width="9.33203125" bestFit="1" customWidth="1"/>
    <col min="5331" max="5331" width="6" bestFit="1" customWidth="1"/>
    <col min="5332" max="5332" width="5.21875" bestFit="1" customWidth="1"/>
    <col min="5333" max="5333" width="11.77734375" bestFit="1" customWidth="1"/>
    <col min="5334" max="5334" width="9.33203125" bestFit="1" customWidth="1"/>
    <col min="5335" max="5335" width="6" bestFit="1" customWidth="1"/>
    <col min="5336" max="5336" width="5.21875" bestFit="1" customWidth="1"/>
    <col min="5337" max="5337" width="11.77734375" bestFit="1" customWidth="1"/>
    <col min="5338" max="5338" width="9.33203125" bestFit="1" customWidth="1"/>
    <col min="5339" max="5339" width="6" bestFit="1" customWidth="1"/>
    <col min="5340" max="5340" width="5.21875" bestFit="1" customWidth="1"/>
    <col min="5341" max="5341" width="11.77734375" bestFit="1" customWidth="1"/>
    <col min="5342" max="5342" width="9.33203125" bestFit="1" customWidth="1"/>
    <col min="5343" max="5343" width="6" bestFit="1" customWidth="1"/>
    <col min="5344" max="5344" width="5.21875" bestFit="1" customWidth="1"/>
    <col min="5345" max="5345" width="11.77734375" bestFit="1" customWidth="1"/>
    <col min="5346" max="5346" width="5.21875" bestFit="1" customWidth="1"/>
    <col min="5347" max="5347" width="11.77734375" bestFit="1" customWidth="1"/>
    <col min="5348" max="5348" width="5.21875" bestFit="1" customWidth="1"/>
    <col min="5349" max="5349" width="11.77734375" bestFit="1" customWidth="1"/>
    <col min="5350" max="5350" width="9.33203125" bestFit="1" customWidth="1"/>
    <col min="5351" max="5351" width="6" bestFit="1" customWidth="1"/>
    <col min="5352" max="5352" width="11.77734375" bestFit="1" customWidth="1"/>
    <col min="5353" max="5353" width="9.33203125" bestFit="1" customWidth="1"/>
    <col min="5354" max="5354" width="6" bestFit="1" customWidth="1"/>
    <col min="5355" max="5355" width="5.21875" bestFit="1" customWidth="1"/>
    <col min="5356" max="5356" width="11.77734375" bestFit="1" customWidth="1"/>
    <col min="5357" max="5357" width="9.33203125" bestFit="1" customWidth="1"/>
    <col min="5358" max="5358" width="6" bestFit="1" customWidth="1"/>
    <col min="5359" max="5359" width="5.21875" bestFit="1" customWidth="1"/>
    <col min="5360" max="5360" width="11.77734375" bestFit="1" customWidth="1"/>
    <col min="5361" max="5361" width="6" bestFit="1" customWidth="1"/>
    <col min="5362" max="5362" width="5.21875" bestFit="1" customWidth="1"/>
    <col min="5363" max="5364" width="11.77734375" bestFit="1" customWidth="1"/>
    <col min="5365" max="5365" width="9.33203125" bestFit="1" customWidth="1"/>
    <col min="5366" max="5366" width="6" bestFit="1" customWidth="1"/>
    <col min="5367" max="5367" width="5.21875" bestFit="1" customWidth="1"/>
    <col min="5368" max="5368" width="11.77734375" bestFit="1" customWidth="1"/>
    <col min="5369" max="5369" width="9.33203125" bestFit="1" customWidth="1"/>
    <col min="5370" max="5370" width="6" bestFit="1" customWidth="1"/>
    <col min="5371" max="5371" width="5.21875" bestFit="1" customWidth="1"/>
    <col min="5372" max="5372" width="11.77734375" bestFit="1" customWidth="1"/>
    <col min="5373" max="5373" width="9.33203125" bestFit="1" customWidth="1"/>
    <col min="5374" max="5374" width="6" bestFit="1" customWidth="1"/>
    <col min="5375" max="5375" width="5.21875" bestFit="1" customWidth="1"/>
    <col min="5376" max="5376" width="11.77734375" bestFit="1" customWidth="1"/>
    <col min="5377" max="5377" width="9.33203125" bestFit="1" customWidth="1"/>
    <col min="5378" max="5378" width="6" bestFit="1" customWidth="1"/>
    <col min="5379" max="5379" width="5.21875" bestFit="1" customWidth="1"/>
    <col min="5380" max="5380" width="11.77734375" bestFit="1" customWidth="1"/>
    <col min="5381" max="5381" width="9.33203125" bestFit="1" customWidth="1"/>
    <col min="5382" max="5382" width="6" bestFit="1" customWidth="1"/>
    <col min="5383" max="5383" width="5.21875" bestFit="1" customWidth="1"/>
    <col min="5384" max="5384" width="11.77734375" bestFit="1" customWidth="1"/>
    <col min="5385" max="5385" width="6" bestFit="1" customWidth="1"/>
    <col min="5386" max="5386" width="5.21875" bestFit="1" customWidth="1"/>
    <col min="5387" max="5387" width="11.77734375" bestFit="1" customWidth="1"/>
    <col min="5388" max="5388" width="5.21875" bestFit="1" customWidth="1"/>
    <col min="5389" max="5389" width="11.77734375" bestFit="1" customWidth="1"/>
    <col min="5390" max="5390" width="9.33203125" bestFit="1" customWidth="1"/>
    <col min="5391" max="5391" width="6" bestFit="1" customWidth="1"/>
    <col min="5392" max="5392" width="5.21875" bestFit="1" customWidth="1"/>
    <col min="5393" max="5393" width="11.77734375" bestFit="1" customWidth="1"/>
    <col min="5394" max="5394" width="9.33203125" bestFit="1" customWidth="1"/>
    <col min="5395" max="5395" width="6" bestFit="1" customWidth="1"/>
    <col min="5396" max="5396" width="5.21875" bestFit="1" customWidth="1"/>
    <col min="5397" max="5397" width="11.77734375" bestFit="1" customWidth="1"/>
    <col min="5398" max="5398" width="6" bestFit="1" customWidth="1"/>
    <col min="5399" max="5399" width="5.21875" bestFit="1" customWidth="1"/>
    <col min="5400" max="5400" width="11.77734375" bestFit="1" customWidth="1"/>
    <col min="5401" max="5401" width="9.33203125" bestFit="1" customWidth="1"/>
    <col min="5402" max="5402" width="6" bestFit="1" customWidth="1"/>
    <col min="5403" max="5403" width="5.21875" bestFit="1" customWidth="1"/>
    <col min="5404" max="5404" width="10.77734375" bestFit="1" customWidth="1"/>
    <col min="5405" max="5405" width="9.33203125" bestFit="1" customWidth="1"/>
    <col min="5406" max="5406" width="6" bestFit="1" customWidth="1"/>
    <col min="5407" max="5407" width="5.21875" bestFit="1" customWidth="1"/>
    <col min="5408" max="5408" width="10.77734375" bestFit="1" customWidth="1"/>
    <col min="5409" max="5409" width="6" bestFit="1" customWidth="1"/>
    <col min="5410" max="5410" width="5.21875" bestFit="1" customWidth="1"/>
    <col min="5411" max="5411" width="10.77734375" bestFit="1" customWidth="1"/>
    <col min="5412" max="5412" width="9.33203125" bestFit="1" customWidth="1"/>
    <col min="5413" max="5413" width="6" bestFit="1" customWidth="1"/>
    <col min="5414" max="5414" width="5.21875" bestFit="1" customWidth="1"/>
    <col min="5415" max="5415" width="10.77734375" bestFit="1" customWidth="1"/>
    <col min="5416" max="5416" width="9.33203125" bestFit="1" customWidth="1"/>
    <col min="5417" max="5417" width="6" bestFit="1" customWidth="1"/>
    <col min="5418" max="5418" width="5.21875" bestFit="1" customWidth="1"/>
    <col min="5419" max="5419" width="10.77734375" bestFit="1" customWidth="1"/>
    <col min="5420" max="5420" width="6" bestFit="1" customWidth="1"/>
    <col min="5421" max="5421" width="5.21875" bestFit="1" customWidth="1"/>
    <col min="5422" max="5422" width="10.77734375" bestFit="1" customWidth="1"/>
    <col min="5423" max="5423" width="9.33203125" bestFit="1" customWidth="1"/>
    <col min="5424" max="5424" width="6" bestFit="1" customWidth="1"/>
    <col min="5425" max="5425" width="5.21875" bestFit="1" customWidth="1"/>
    <col min="5426" max="5426" width="10.77734375" bestFit="1" customWidth="1"/>
    <col min="5427" max="5427" width="9.33203125" bestFit="1" customWidth="1"/>
    <col min="5428" max="5428" width="6" bestFit="1" customWidth="1"/>
    <col min="5429" max="5429" width="5.21875" bestFit="1" customWidth="1"/>
    <col min="5430" max="5430" width="10.77734375" bestFit="1" customWidth="1"/>
    <col min="5431" max="5431" width="6" bestFit="1" customWidth="1"/>
    <col min="5432" max="5432" width="10.77734375" bestFit="1" customWidth="1"/>
    <col min="5433" max="5433" width="6" bestFit="1" customWidth="1"/>
    <col min="5434" max="5434" width="5.21875" bestFit="1" customWidth="1"/>
    <col min="5435" max="5435" width="11.77734375" bestFit="1" customWidth="1"/>
    <col min="5436" max="5436" width="6" bestFit="1" customWidth="1"/>
    <col min="5437" max="5437" width="5.21875" bestFit="1" customWidth="1"/>
    <col min="5438" max="5438" width="11.77734375" bestFit="1" customWidth="1"/>
    <col min="5439" max="5439" width="6" bestFit="1" customWidth="1"/>
    <col min="5440" max="5440" width="5.21875" bestFit="1" customWidth="1"/>
    <col min="5441" max="5441" width="11.77734375" bestFit="1" customWidth="1"/>
    <col min="5442" max="5442" width="6" bestFit="1" customWidth="1"/>
    <col min="5443" max="5443" width="5.21875" bestFit="1" customWidth="1"/>
    <col min="5444" max="5444" width="11.77734375" bestFit="1" customWidth="1"/>
    <col min="5445" max="5445" width="9.33203125" bestFit="1" customWidth="1"/>
    <col min="5446" max="5446" width="6" bestFit="1" customWidth="1"/>
    <col min="5447" max="5447" width="5.21875" bestFit="1" customWidth="1"/>
    <col min="5448" max="5448" width="11.77734375" bestFit="1" customWidth="1"/>
    <col min="5449" max="5449" width="6" bestFit="1" customWidth="1"/>
    <col min="5450" max="5450" width="5.21875" bestFit="1" customWidth="1"/>
    <col min="5451" max="5451" width="11.77734375" bestFit="1" customWidth="1"/>
    <col min="5452" max="5452" width="9.33203125" bestFit="1" customWidth="1"/>
    <col min="5453" max="5453" width="5.21875" bestFit="1" customWidth="1"/>
    <col min="5454" max="5454" width="11.77734375" bestFit="1" customWidth="1"/>
    <col min="5455" max="5455" width="6" bestFit="1" customWidth="1"/>
    <col min="5456" max="5456" width="5.21875" bestFit="1" customWidth="1"/>
    <col min="5457" max="5457" width="11.77734375" bestFit="1" customWidth="1"/>
    <col min="5458" max="5458" width="6" bestFit="1" customWidth="1"/>
    <col min="5459" max="5459" width="5.21875" bestFit="1" customWidth="1"/>
    <col min="5460" max="5460" width="11.77734375" bestFit="1" customWidth="1"/>
    <col min="5461" max="5461" width="6" bestFit="1" customWidth="1"/>
    <col min="5462" max="5462" width="5.21875" bestFit="1" customWidth="1"/>
    <col min="5463" max="5463" width="11.77734375" bestFit="1" customWidth="1"/>
    <col min="5464" max="5464" width="6" bestFit="1" customWidth="1"/>
    <col min="5465" max="5465" width="5.21875" bestFit="1" customWidth="1"/>
    <col min="5466" max="5466" width="11.77734375" bestFit="1" customWidth="1"/>
    <col min="5467" max="5467" width="6" bestFit="1" customWidth="1"/>
    <col min="5468" max="5468" width="5.21875" bestFit="1" customWidth="1"/>
    <col min="5469" max="5469" width="11.77734375" bestFit="1" customWidth="1"/>
    <col min="5470" max="5470" width="6" bestFit="1" customWidth="1"/>
    <col min="5471" max="5471" width="11.77734375" bestFit="1" customWidth="1"/>
    <col min="5472" max="5472" width="9.33203125" bestFit="1" customWidth="1"/>
    <col min="5473" max="5473" width="6" bestFit="1" customWidth="1"/>
    <col min="5474" max="5474" width="5.21875" bestFit="1" customWidth="1"/>
    <col min="5475" max="5475" width="11.77734375" bestFit="1" customWidth="1"/>
    <col min="5476" max="5476" width="6" bestFit="1" customWidth="1"/>
    <col min="5477" max="5477" width="5.21875" bestFit="1" customWidth="1"/>
    <col min="5478" max="5478" width="11.77734375" bestFit="1" customWidth="1"/>
    <col min="5479" max="5479" width="9.33203125" bestFit="1" customWidth="1"/>
    <col min="5480" max="5480" width="6" bestFit="1" customWidth="1"/>
    <col min="5481" max="5481" width="5.21875" bestFit="1" customWidth="1"/>
    <col min="5482" max="5482" width="11.77734375" bestFit="1" customWidth="1"/>
    <col min="5483" max="5483" width="6" bestFit="1" customWidth="1"/>
    <col min="5484" max="5484" width="5.21875" bestFit="1" customWidth="1"/>
    <col min="5485" max="5485" width="11.77734375" bestFit="1" customWidth="1"/>
    <col min="5486" max="5486" width="9.33203125" bestFit="1" customWidth="1"/>
    <col min="5487" max="5487" width="6" bestFit="1" customWidth="1"/>
    <col min="5488" max="5488" width="5.21875" bestFit="1" customWidth="1"/>
    <col min="5489" max="5489" width="11.77734375" bestFit="1" customWidth="1"/>
    <col min="5490" max="5490" width="9.33203125" bestFit="1" customWidth="1"/>
    <col min="5491" max="5491" width="6" bestFit="1" customWidth="1"/>
    <col min="5492" max="5492" width="5.21875" bestFit="1" customWidth="1"/>
    <col min="5493" max="5493" width="11.77734375" bestFit="1" customWidth="1"/>
    <col min="5494" max="5494" width="9.33203125" bestFit="1" customWidth="1"/>
    <col min="5495" max="5495" width="6" bestFit="1" customWidth="1"/>
    <col min="5496" max="5496" width="5.21875" bestFit="1" customWidth="1"/>
    <col min="5497" max="5497" width="11.77734375" bestFit="1" customWidth="1"/>
    <col min="5498" max="5498" width="9.33203125" bestFit="1" customWidth="1"/>
    <col min="5499" max="5499" width="6" bestFit="1" customWidth="1"/>
    <col min="5500" max="5500" width="5.21875" bestFit="1" customWidth="1"/>
    <col min="5501" max="5501" width="11.77734375" bestFit="1" customWidth="1"/>
    <col min="5502" max="5502" width="9.33203125" bestFit="1" customWidth="1"/>
    <col min="5503" max="5503" width="6" bestFit="1" customWidth="1"/>
    <col min="5504" max="5504" width="5.21875" bestFit="1" customWidth="1"/>
    <col min="5505" max="5505" width="10.77734375" bestFit="1" customWidth="1"/>
    <col min="5506" max="5506" width="9.33203125" bestFit="1" customWidth="1"/>
    <col min="5507" max="5507" width="5.21875" bestFit="1" customWidth="1"/>
    <col min="5508" max="5508" width="10.77734375" bestFit="1" customWidth="1"/>
    <col min="5509" max="5509" width="5.21875" bestFit="1" customWidth="1"/>
    <col min="5510" max="5510" width="10.77734375" bestFit="1" customWidth="1"/>
    <col min="5511" max="5511" width="9.33203125" bestFit="1" customWidth="1"/>
    <col min="5512" max="5512" width="6" bestFit="1" customWidth="1"/>
    <col min="5513" max="5513" width="5.21875" bestFit="1" customWidth="1"/>
    <col min="5514" max="5514" width="10.77734375" bestFit="1" customWidth="1"/>
    <col min="5515" max="5515" width="6" bestFit="1" customWidth="1"/>
    <col min="5516" max="5516" width="5.21875" bestFit="1" customWidth="1"/>
    <col min="5517" max="5517" width="10.77734375" bestFit="1" customWidth="1"/>
    <col min="5518" max="5518" width="6" bestFit="1" customWidth="1"/>
    <col min="5519" max="5519" width="5.21875" bestFit="1" customWidth="1"/>
    <col min="5520" max="5520" width="10.77734375" bestFit="1" customWidth="1"/>
    <col min="5521" max="5521" width="9.33203125" bestFit="1" customWidth="1"/>
    <col min="5522" max="5522" width="6" bestFit="1" customWidth="1"/>
    <col min="5523" max="5523" width="5.21875" bestFit="1" customWidth="1"/>
    <col min="5524" max="5524" width="10.77734375" bestFit="1" customWidth="1"/>
    <col min="5525" max="5525" width="9.33203125" bestFit="1" customWidth="1"/>
    <col min="5526" max="5526" width="6" bestFit="1" customWidth="1"/>
    <col min="5527" max="5527" width="5.21875" bestFit="1" customWidth="1"/>
    <col min="5528" max="5528" width="10.77734375" bestFit="1" customWidth="1"/>
    <col min="5529" max="5529" width="6" bestFit="1" customWidth="1"/>
    <col min="5530" max="5530" width="5.21875" bestFit="1" customWidth="1"/>
    <col min="5531" max="5531" width="10.77734375" bestFit="1" customWidth="1"/>
    <col min="5532" max="5532" width="9.33203125" bestFit="1" customWidth="1"/>
    <col min="5533" max="5533" width="6" bestFit="1" customWidth="1"/>
    <col min="5534" max="5534" width="5.21875" bestFit="1" customWidth="1"/>
    <col min="5535" max="5535" width="11.77734375" bestFit="1" customWidth="1"/>
    <col min="5536" max="5536" width="9.33203125" bestFit="1" customWidth="1"/>
    <col min="5537" max="5537" width="5.21875" bestFit="1" customWidth="1"/>
    <col min="5538" max="5538" width="11.77734375" bestFit="1" customWidth="1"/>
    <col min="5539" max="5539" width="9.33203125" bestFit="1" customWidth="1"/>
    <col min="5540" max="5540" width="6" bestFit="1" customWidth="1"/>
    <col min="5541" max="5541" width="5.21875" bestFit="1" customWidth="1"/>
    <col min="5542" max="5542" width="11.77734375" bestFit="1" customWidth="1"/>
    <col min="5543" max="5543" width="6" bestFit="1" customWidth="1"/>
    <col min="5544" max="5544" width="11.77734375" bestFit="1" customWidth="1"/>
    <col min="5545" max="5545" width="6" bestFit="1" customWidth="1"/>
    <col min="5546" max="5546" width="5.21875" bestFit="1" customWidth="1"/>
    <col min="5547" max="5547" width="11.77734375" bestFit="1" customWidth="1"/>
    <col min="5548" max="5548" width="9.33203125" bestFit="1" customWidth="1"/>
    <col min="5549" max="5549" width="6" bestFit="1" customWidth="1"/>
    <col min="5550" max="5550" width="5.21875" bestFit="1" customWidth="1"/>
    <col min="5551" max="5551" width="11.77734375" bestFit="1" customWidth="1"/>
    <col min="5552" max="5552" width="6" bestFit="1" customWidth="1"/>
    <col min="5553" max="5553" width="5.21875" bestFit="1" customWidth="1"/>
    <col min="5554" max="5554" width="11.77734375" bestFit="1" customWidth="1"/>
    <col min="5555" max="5555" width="6" bestFit="1" customWidth="1"/>
    <col min="5556" max="5556" width="5.21875" bestFit="1" customWidth="1"/>
    <col min="5557" max="5557" width="11.77734375" bestFit="1" customWidth="1"/>
    <col min="5558" max="5558" width="9.33203125" bestFit="1" customWidth="1"/>
    <col min="5559" max="5559" width="6" bestFit="1" customWidth="1"/>
    <col min="5560" max="5560" width="5.21875" bestFit="1" customWidth="1"/>
    <col min="5561" max="5561" width="11.77734375" bestFit="1" customWidth="1"/>
    <col min="5562" max="5562" width="9.33203125" bestFit="1" customWidth="1"/>
    <col min="5563" max="5563" width="6" bestFit="1" customWidth="1"/>
    <col min="5564" max="5564" width="5.21875" bestFit="1" customWidth="1"/>
    <col min="5565" max="5565" width="11.77734375" bestFit="1" customWidth="1"/>
    <col min="5566" max="5566" width="9.33203125" bestFit="1" customWidth="1"/>
    <col min="5567" max="5567" width="6" bestFit="1" customWidth="1"/>
    <col min="5568" max="5568" width="5.21875" bestFit="1" customWidth="1"/>
    <col min="5569" max="5569" width="11.77734375" bestFit="1" customWidth="1"/>
    <col min="5570" max="5570" width="9.33203125" bestFit="1" customWidth="1"/>
    <col min="5571" max="5571" width="6" bestFit="1" customWidth="1"/>
    <col min="5572" max="5572" width="5.21875" bestFit="1" customWidth="1"/>
    <col min="5573" max="5573" width="11.77734375" bestFit="1" customWidth="1"/>
    <col min="5574" max="5574" width="9.33203125" bestFit="1" customWidth="1"/>
    <col min="5575" max="5575" width="6" bestFit="1" customWidth="1"/>
    <col min="5576" max="5576" width="5.21875" bestFit="1" customWidth="1"/>
    <col min="5577" max="5577" width="11.77734375" bestFit="1" customWidth="1"/>
    <col min="5578" max="5578" width="9.33203125" bestFit="1" customWidth="1"/>
    <col min="5579" max="5579" width="6" bestFit="1" customWidth="1"/>
    <col min="5580" max="5580" width="5.21875" bestFit="1" customWidth="1"/>
    <col min="5581" max="5581" width="11.77734375" bestFit="1" customWidth="1"/>
    <col min="5582" max="5582" width="9.33203125" bestFit="1" customWidth="1"/>
    <col min="5583" max="5583" width="6" bestFit="1" customWidth="1"/>
    <col min="5584" max="5584" width="5.21875" bestFit="1" customWidth="1"/>
    <col min="5585" max="5585" width="11.77734375" bestFit="1" customWidth="1"/>
    <col min="5586" max="5586" width="9.33203125" bestFit="1" customWidth="1"/>
    <col min="5587" max="5587" width="6" bestFit="1" customWidth="1"/>
    <col min="5588" max="5588" width="5.21875" bestFit="1" customWidth="1"/>
    <col min="5589" max="5589" width="11.77734375" bestFit="1" customWidth="1"/>
    <col min="5590" max="5590" width="9.33203125" bestFit="1" customWidth="1"/>
    <col min="5591" max="5591" width="6" bestFit="1" customWidth="1"/>
    <col min="5592" max="5592" width="5.21875" bestFit="1" customWidth="1"/>
    <col min="5593" max="5593" width="11.77734375" bestFit="1" customWidth="1"/>
    <col min="5594" max="5594" width="6" bestFit="1" customWidth="1"/>
    <col min="5595" max="5595" width="5.21875" bestFit="1" customWidth="1"/>
    <col min="5596" max="5596" width="11.77734375" bestFit="1" customWidth="1"/>
    <col min="5597" max="5597" width="9.33203125" bestFit="1" customWidth="1"/>
    <col min="5598" max="5598" width="6" bestFit="1" customWidth="1"/>
    <col min="5599" max="5599" width="5.21875" bestFit="1" customWidth="1"/>
    <col min="5600" max="5600" width="11.77734375" bestFit="1" customWidth="1"/>
    <col min="5601" max="5601" width="6" bestFit="1" customWidth="1"/>
    <col min="5602" max="5602" width="5.21875" bestFit="1" customWidth="1"/>
    <col min="5603" max="5603" width="11.77734375" bestFit="1" customWidth="1"/>
    <col min="5604" max="5604" width="6" bestFit="1" customWidth="1"/>
    <col min="5605" max="5605" width="5.21875" bestFit="1" customWidth="1"/>
    <col min="5606" max="5606" width="11.77734375" bestFit="1" customWidth="1"/>
    <col min="5607" max="5607" width="9.33203125" bestFit="1" customWidth="1"/>
    <col min="5608" max="5608" width="6" bestFit="1" customWidth="1"/>
    <col min="5609" max="5609" width="5.21875" bestFit="1" customWidth="1"/>
    <col min="5610" max="5610" width="11.77734375" bestFit="1" customWidth="1"/>
    <col min="5611" max="5611" width="9.33203125" bestFit="1" customWidth="1"/>
    <col min="5612" max="5612" width="6" bestFit="1" customWidth="1"/>
    <col min="5613" max="5613" width="5.21875" bestFit="1" customWidth="1"/>
    <col min="5614" max="5614" width="10.77734375" bestFit="1" customWidth="1"/>
    <col min="5615" max="5615" width="9.33203125" bestFit="1" customWidth="1"/>
    <col min="5616" max="5616" width="6" bestFit="1" customWidth="1"/>
    <col min="5617" max="5617" width="5.21875" bestFit="1" customWidth="1"/>
    <col min="5618" max="5618" width="10.77734375" bestFit="1" customWidth="1"/>
    <col min="5619" max="5619" width="5.21875" bestFit="1" customWidth="1"/>
    <col min="5620" max="5620" width="10.77734375" bestFit="1" customWidth="1"/>
    <col min="5621" max="5621" width="9.33203125" bestFit="1" customWidth="1"/>
    <col min="5622" max="5622" width="6" bestFit="1" customWidth="1"/>
    <col min="5623" max="5623" width="5.21875" bestFit="1" customWidth="1"/>
    <col min="5624" max="5624" width="10.77734375" bestFit="1" customWidth="1"/>
    <col min="5625" max="5625" width="6" bestFit="1" customWidth="1"/>
    <col min="5626" max="5626" width="5.21875" bestFit="1" customWidth="1"/>
    <col min="5627" max="5627" width="10.77734375" bestFit="1" customWidth="1"/>
    <col min="5628" max="5628" width="6" bestFit="1" customWidth="1"/>
    <col min="5629" max="5629" width="5.21875" bestFit="1" customWidth="1"/>
    <col min="5630" max="5630" width="10.77734375" bestFit="1" customWidth="1"/>
    <col min="5631" max="5631" width="5.21875" bestFit="1" customWidth="1"/>
    <col min="5632" max="5632" width="10.77734375" bestFit="1" customWidth="1"/>
    <col min="5633" max="5633" width="9.33203125" bestFit="1" customWidth="1"/>
    <col min="5634" max="5634" width="6" bestFit="1" customWidth="1"/>
    <col min="5635" max="5635" width="5.21875" bestFit="1" customWidth="1"/>
    <col min="5636" max="5636" width="10.77734375" bestFit="1" customWidth="1"/>
    <col min="5637" max="5637" width="9.33203125" bestFit="1" customWidth="1"/>
    <col min="5638" max="5638" width="6" bestFit="1" customWidth="1"/>
    <col min="5639" max="5639" width="5.21875" bestFit="1" customWidth="1"/>
    <col min="5640" max="5640" width="10.77734375" bestFit="1" customWidth="1"/>
    <col min="5641" max="5641" width="9.33203125" bestFit="1" customWidth="1"/>
    <col min="5642" max="5642" width="6" bestFit="1" customWidth="1"/>
    <col min="5643" max="5643" width="5.21875" bestFit="1" customWidth="1"/>
    <col min="5644" max="5644" width="11.77734375" bestFit="1" customWidth="1"/>
    <col min="5645" max="5645" width="6" bestFit="1" customWidth="1"/>
    <col min="5646" max="5646" width="5.21875" bestFit="1" customWidth="1"/>
    <col min="5647" max="5647" width="11.77734375" bestFit="1" customWidth="1"/>
    <col min="5648" max="5648" width="9.33203125" bestFit="1" customWidth="1"/>
    <col min="5649" max="5649" width="6" bestFit="1" customWidth="1"/>
    <col min="5650" max="5650" width="5.21875" bestFit="1" customWidth="1"/>
    <col min="5651" max="5651" width="11.77734375" bestFit="1" customWidth="1"/>
    <col min="5652" max="5652" width="6" bestFit="1" customWidth="1"/>
    <col min="5653" max="5653" width="5.21875" bestFit="1" customWidth="1"/>
    <col min="5654" max="5654" width="11.77734375" bestFit="1" customWidth="1"/>
    <col min="5655" max="5655" width="9.33203125" bestFit="1" customWidth="1"/>
    <col min="5656" max="5656" width="6" bestFit="1" customWidth="1"/>
    <col min="5657" max="5657" width="5.21875" bestFit="1" customWidth="1"/>
    <col min="5658" max="5658" width="11.77734375" bestFit="1" customWidth="1"/>
    <col min="5659" max="5659" width="9.33203125" bestFit="1" customWidth="1"/>
    <col min="5660" max="5660" width="6" bestFit="1" customWidth="1"/>
    <col min="5661" max="5661" width="11.77734375" bestFit="1" customWidth="1"/>
    <col min="5662" max="5662" width="6" bestFit="1" customWidth="1"/>
    <col min="5663" max="5663" width="5.21875" bestFit="1" customWidth="1"/>
    <col min="5664" max="5664" width="11.77734375" bestFit="1" customWidth="1"/>
    <col min="5665" max="5665" width="6" bestFit="1" customWidth="1"/>
    <col min="5666" max="5666" width="5.21875" bestFit="1" customWidth="1"/>
    <col min="5667" max="5667" width="11.77734375" bestFit="1" customWidth="1"/>
    <col min="5668" max="5668" width="9.33203125" bestFit="1" customWidth="1"/>
    <col min="5669" max="5669" width="6" bestFit="1" customWidth="1"/>
    <col min="5670" max="5670" width="5.21875" bestFit="1" customWidth="1"/>
    <col min="5671" max="5671" width="11.77734375" bestFit="1" customWidth="1"/>
    <col min="5672" max="5672" width="9.33203125" bestFit="1" customWidth="1"/>
    <col min="5673" max="5673" width="6" bestFit="1" customWidth="1"/>
    <col min="5674" max="5674" width="5.21875" bestFit="1" customWidth="1"/>
    <col min="5675" max="5675" width="11.77734375" bestFit="1" customWidth="1"/>
    <col min="5676" max="5676" width="9.33203125" bestFit="1" customWidth="1"/>
    <col min="5677" max="5677" width="6" bestFit="1" customWidth="1"/>
    <col min="5678" max="5678" width="5.21875" bestFit="1" customWidth="1"/>
    <col min="5679" max="5679" width="11.77734375" bestFit="1" customWidth="1"/>
    <col min="5680" max="5680" width="9.33203125" bestFit="1" customWidth="1"/>
    <col min="5681" max="5681" width="6" bestFit="1" customWidth="1"/>
    <col min="5682" max="5682" width="5.21875" bestFit="1" customWidth="1"/>
    <col min="5683" max="5683" width="11.77734375" bestFit="1" customWidth="1"/>
    <col min="5684" max="5684" width="9.33203125" bestFit="1" customWidth="1"/>
    <col min="5685" max="5685" width="6" bestFit="1" customWidth="1"/>
    <col min="5686" max="5686" width="5.21875" bestFit="1" customWidth="1"/>
    <col min="5687" max="5687" width="11.77734375" bestFit="1" customWidth="1"/>
    <col min="5688" max="5688" width="9.33203125" bestFit="1" customWidth="1"/>
    <col min="5689" max="5689" width="6" bestFit="1" customWidth="1"/>
    <col min="5690" max="5690" width="5.21875" bestFit="1" customWidth="1"/>
    <col min="5691" max="5691" width="11.77734375" bestFit="1" customWidth="1"/>
    <col min="5692" max="5692" width="9.33203125" bestFit="1" customWidth="1"/>
    <col min="5693" max="5693" width="6" bestFit="1" customWidth="1"/>
    <col min="5694" max="5694" width="5.21875" bestFit="1" customWidth="1"/>
    <col min="5695" max="5695" width="11.77734375" bestFit="1" customWidth="1"/>
    <col min="5696" max="5696" width="9.33203125" bestFit="1" customWidth="1"/>
    <col min="5697" max="5697" width="6" bestFit="1" customWidth="1"/>
    <col min="5698" max="5698" width="5.21875" bestFit="1" customWidth="1"/>
    <col min="5699" max="5699" width="11.77734375" bestFit="1" customWidth="1"/>
    <col min="5700" max="5700" width="9.33203125" bestFit="1" customWidth="1"/>
    <col min="5701" max="5701" width="6" bestFit="1" customWidth="1"/>
    <col min="5702" max="5702" width="5.21875" bestFit="1" customWidth="1"/>
    <col min="5703" max="5703" width="11.77734375" bestFit="1" customWidth="1"/>
    <col min="5704" max="5704" width="5.21875" bestFit="1" customWidth="1"/>
    <col min="5705" max="5705" width="11.77734375" bestFit="1" customWidth="1"/>
    <col min="5706" max="5706" width="9.33203125" bestFit="1" customWidth="1"/>
    <col min="5707" max="5707" width="6" bestFit="1" customWidth="1"/>
    <col min="5708" max="5708" width="5.21875" bestFit="1" customWidth="1"/>
    <col min="5709" max="5709" width="11.77734375" bestFit="1" customWidth="1"/>
    <col min="5710" max="5710" width="5.21875" bestFit="1" customWidth="1"/>
    <col min="5711" max="5711" width="11.77734375" bestFit="1" customWidth="1"/>
    <col min="5712" max="5712" width="5.21875" bestFit="1" customWidth="1"/>
    <col min="5713" max="5713" width="11.77734375" bestFit="1" customWidth="1"/>
    <col min="5714" max="5714" width="6" bestFit="1" customWidth="1"/>
    <col min="5715" max="5715" width="5.21875" bestFit="1" customWidth="1"/>
    <col min="5716" max="5716" width="10.77734375" bestFit="1" customWidth="1"/>
    <col min="5717" max="5717" width="6" bestFit="1" customWidth="1"/>
    <col min="5718" max="5718" width="5.21875" bestFit="1" customWidth="1"/>
    <col min="5719" max="5719" width="10.77734375" bestFit="1" customWidth="1"/>
    <col min="5720" max="5720" width="9.33203125" bestFit="1" customWidth="1"/>
    <col min="5721" max="5721" width="6" bestFit="1" customWidth="1"/>
    <col min="5722" max="5722" width="5.21875" bestFit="1" customWidth="1"/>
    <col min="5723" max="5723" width="10.77734375" bestFit="1" customWidth="1"/>
    <col min="5724" max="5724" width="6" bestFit="1" customWidth="1"/>
    <col min="5725" max="5725" width="5.21875" bestFit="1" customWidth="1"/>
    <col min="5726" max="5726" width="10.77734375" bestFit="1" customWidth="1"/>
    <col min="5727" max="5727" width="9.33203125" bestFit="1" customWidth="1"/>
    <col min="5728" max="5728" width="6" bestFit="1" customWidth="1"/>
    <col min="5729" max="5729" width="5.21875" bestFit="1" customWidth="1"/>
    <col min="5730" max="5730" width="10.77734375" bestFit="1" customWidth="1"/>
    <col min="5731" max="5731" width="6" bestFit="1" customWidth="1"/>
    <col min="5732" max="5732" width="5.21875" bestFit="1" customWidth="1"/>
    <col min="5733" max="5733" width="10.77734375" bestFit="1" customWidth="1"/>
    <col min="5734" max="5734" width="6" bestFit="1" customWidth="1"/>
    <col min="5735" max="5735" width="5.21875" bestFit="1" customWidth="1"/>
    <col min="5736" max="5736" width="10.77734375" bestFit="1" customWidth="1"/>
    <col min="5737" max="5737" width="9.33203125" bestFit="1" customWidth="1"/>
    <col min="5738" max="5738" width="6" bestFit="1" customWidth="1"/>
    <col min="5739" max="5739" width="5.21875" bestFit="1" customWidth="1"/>
    <col min="5740" max="5740" width="10.77734375" bestFit="1" customWidth="1"/>
    <col min="5741" max="5741" width="6" bestFit="1" customWidth="1"/>
    <col min="5742" max="5742" width="5.21875" bestFit="1" customWidth="1"/>
    <col min="5743" max="5743" width="10.77734375" bestFit="1" customWidth="1"/>
    <col min="5744" max="5744" width="9.33203125" bestFit="1" customWidth="1"/>
    <col min="5745" max="5745" width="6" bestFit="1" customWidth="1"/>
    <col min="5746" max="5746" width="5.21875" bestFit="1" customWidth="1"/>
    <col min="5747" max="5747" width="11.77734375" bestFit="1" customWidth="1"/>
    <col min="5748" max="5748" width="9.33203125" bestFit="1" customWidth="1"/>
    <col min="5749" max="5749" width="6" bestFit="1" customWidth="1"/>
    <col min="5750" max="5750" width="5.21875" bestFit="1" customWidth="1"/>
    <col min="5751" max="5751" width="11.77734375" bestFit="1" customWidth="1"/>
    <col min="5752" max="5752" width="6" bestFit="1" customWidth="1"/>
    <col min="5753" max="5753" width="5.21875" bestFit="1" customWidth="1"/>
    <col min="5754" max="5754" width="11.77734375" bestFit="1" customWidth="1"/>
    <col min="5755" max="5755" width="9.33203125" bestFit="1" customWidth="1"/>
    <col min="5756" max="5756" width="6" bestFit="1" customWidth="1"/>
    <col min="5757" max="5757" width="5.21875" bestFit="1" customWidth="1"/>
    <col min="5758" max="5758" width="11.77734375" bestFit="1" customWidth="1"/>
    <col min="5759" max="5759" width="5.21875" bestFit="1" customWidth="1"/>
    <col min="5760" max="5760" width="11.77734375" bestFit="1" customWidth="1"/>
    <col min="5761" max="5761" width="6" bestFit="1" customWidth="1"/>
    <col min="5762" max="5762" width="5.21875" bestFit="1" customWidth="1"/>
    <col min="5763" max="5763" width="11.77734375" bestFit="1" customWidth="1"/>
    <col min="5764" max="5764" width="9.33203125" bestFit="1" customWidth="1"/>
    <col min="5765" max="5765" width="6" bestFit="1" customWidth="1"/>
    <col min="5766" max="5766" width="5.21875" bestFit="1" customWidth="1"/>
    <col min="5767" max="5767" width="11.77734375" bestFit="1" customWidth="1"/>
    <col min="5768" max="5768" width="9.33203125" bestFit="1" customWidth="1"/>
    <col min="5769" max="5769" width="6" bestFit="1" customWidth="1"/>
    <col min="5770" max="5770" width="5.21875" bestFit="1" customWidth="1"/>
    <col min="5771" max="5771" width="11.77734375" bestFit="1" customWidth="1"/>
    <col min="5772" max="5772" width="9.33203125" bestFit="1" customWidth="1"/>
    <col min="5773" max="5773" width="6" bestFit="1" customWidth="1"/>
    <col min="5774" max="5774" width="5.21875" bestFit="1" customWidth="1"/>
    <col min="5775" max="5775" width="11.77734375" bestFit="1" customWidth="1"/>
    <col min="5776" max="5776" width="6" bestFit="1" customWidth="1"/>
    <col min="5777" max="5777" width="5.21875" bestFit="1" customWidth="1"/>
    <col min="5778" max="5778" width="11.77734375" bestFit="1" customWidth="1"/>
    <col min="5779" max="5779" width="9.33203125" bestFit="1" customWidth="1"/>
    <col min="5780" max="5780" width="6" bestFit="1" customWidth="1"/>
    <col min="5781" max="5781" width="5.21875" bestFit="1" customWidth="1"/>
    <col min="5782" max="5782" width="11.77734375" bestFit="1" customWidth="1"/>
    <col min="5783" max="5783" width="6" bestFit="1" customWidth="1"/>
    <col min="5784" max="5784" width="5.21875" bestFit="1" customWidth="1"/>
    <col min="5785" max="5785" width="11.77734375" bestFit="1" customWidth="1"/>
    <col min="5786" max="5786" width="6" bestFit="1" customWidth="1"/>
    <col min="5787" max="5787" width="5.21875" bestFit="1" customWidth="1"/>
    <col min="5788" max="5788" width="11.77734375" bestFit="1" customWidth="1"/>
    <col min="5789" max="5789" width="6" bestFit="1" customWidth="1"/>
    <col min="5790" max="5790" width="11.77734375" bestFit="1" customWidth="1"/>
    <col min="5791" max="5791" width="5.21875" bestFit="1" customWidth="1"/>
    <col min="5792" max="5792" width="11.77734375" bestFit="1" customWidth="1"/>
    <col min="5793" max="5793" width="9.33203125" bestFit="1" customWidth="1"/>
    <col min="5794" max="5794" width="6" bestFit="1" customWidth="1"/>
    <col min="5795" max="5795" width="5.21875" bestFit="1" customWidth="1"/>
    <col min="5796" max="5796" width="11.77734375" bestFit="1" customWidth="1"/>
    <col min="5797" max="5797" width="9.33203125" bestFit="1" customWidth="1"/>
    <col min="5798" max="5798" width="6" bestFit="1" customWidth="1"/>
    <col min="5799" max="5799" width="5.21875" bestFit="1" customWidth="1"/>
    <col min="5800" max="5800" width="11.77734375" bestFit="1" customWidth="1"/>
    <col min="5801" max="5801" width="6" bestFit="1" customWidth="1"/>
    <col min="5802" max="5802" width="5.21875" bestFit="1" customWidth="1"/>
    <col min="5803" max="5803" width="11.77734375" bestFit="1" customWidth="1"/>
    <col min="5804" max="5804" width="9.33203125" bestFit="1" customWidth="1"/>
    <col min="5805" max="5805" width="6" bestFit="1" customWidth="1"/>
    <col min="5806" max="5806" width="5.21875" bestFit="1" customWidth="1"/>
    <col min="5807" max="5807" width="11.77734375" bestFit="1" customWidth="1"/>
    <col min="5808" max="5808" width="5.21875" bestFit="1" customWidth="1"/>
    <col min="5809" max="5809" width="11.77734375" bestFit="1" customWidth="1"/>
    <col min="5810" max="5810" width="9.33203125" bestFit="1" customWidth="1"/>
    <col min="5811" max="5811" width="6" bestFit="1" customWidth="1"/>
    <col min="5812" max="5812" width="5.21875" bestFit="1" customWidth="1"/>
    <col min="5813" max="5813" width="11.77734375" bestFit="1" customWidth="1"/>
    <col min="5814" max="5814" width="9.33203125" bestFit="1" customWidth="1"/>
    <col min="5815" max="5815" width="6" bestFit="1" customWidth="1"/>
    <col min="5816" max="5816" width="5.21875" bestFit="1" customWidth="1"/>
    <col min="5817" max="5817" width="11.77734375" bestFit="1" customWidth="1"/>
    <col min="5818" max="5818" width="9.33203125" bestFit="1" customWidth="1"/>
    <col min="5819" max="5819" width="6" bestFit="1" customWidth="1"/>
    <col min="5820" max="5820" width="5.21875" bestFit="1" customWidth="1"/>
    <col min="5821" max="5821" width="10.77734375" bestFit="1" customWidth="1"/>
    <col min="5822" max="5822" width="9.33203125" bestFit="1" customWidth="1"/>
    <col min="5823" max="5823" width="5.21875" bestFit="1" customWidth="1"/>
    <col min="5824" max="5824" width="10.77734375" bestFit="1" customWidth="1"/>
    <col min="5825" max="5825" width="6" bestFit="1" customWidth="1"/>
    <col min="5826" max="5826" width="5.21875" bestFit="1" customWidth="1"/>
    <col min="5827" max="5827" width="10.77734375" bestFit="1" customWidth="1"/>
    <col min="5828" max="5828" width="6" bestFit="1" customWidth="1"/>
    <col min="5829" max="5829" width="5.21875" bestFit="1" customWidth="1"/>
    <col min="5830" max="5830" width="10.77734375" bestFit="1" customWidth="1"/>
    <col min="5831" max="5831" width="9.33203125" bestFit="1" customWidth="1"/>
    <col min="5832" max="5832" width="6" bestFit="1" customWidth="1"/>
    <col min="5833" max="5833" width="5.21875" bestFit="1" customWidth="1"/>
    <col min="5834" max="5834" width="10.77734375" bestFit="1" customWidth="1"/>
    <col min="5835" max="5835" width="5.21875" bestFit="1" customWidth="1"/>
    <col min="5836" max="5836" width="10.77734375" bestFit="1" customWidth="1"/>
    <col min="5837" max="5837" width="6" bestFit="1" customWidth="1"/>
    <col min="5838" max="5838" width="5.21875" bestFit="1" customWidth="1"/>
    <col min="5839" max="5839" width="10.77734375" bestFit="1" customWidth="1"/>
    <col min="5840" max="5840" width="9.33203125" bestFit="1" customWidth="1"/>
    <col min="5841" max="5841" width="6" bestFit="1" customWidth="1"/>
    <col min="5842" max="5842" width="5.21875" bestFit="1" customWidth="1"/>
    <col min="5843" max="5843" width="10.77734375" bestFit="1" customWidth="1"/>
    <col min="5844" max="5844" width="9.33203125" bestFit="1" customWidth="1"/>
    <col min="5845" max="5845" width="6" bestFit="1" customWidth="1"/>
    <col min="5846" max="5846" width="5.21875" bestFit="1" customWidth="1"/>
    <col min="5847" max="5847" width="10.77734375" bestFit="1" customWidth="1"/>
    <col min="5848" max="5848" width="9.33203125" bestFit="1" customWidth="1"/>
    <col min="5849" max="5849" width="6" bestFit="1" customWidth="1"/>
    <col min="5850" max="5850" width="5.21875" bestFit="1" customWidth="1"/>
    <col min="5851" max="5851" width="11.77734375" bestFit="1" customWidth="1"/>
    <col min="5852" max="5852" width="6" bestFit="1" customWidth="1"/>
    <col min="5853" max="5853" width="5.21875" bestFit="1" customWidth="1"/>
    <col min="5854" max="5854" width="11.77734375" bestFit="1" customWidth="1"/>
    <col min="5855" max="5855" width="9.33203125" bestFit="1" customWidth="1"/>
    <col min="5856" max="5856" width="6" bestFit="1" customWidth="1"/>
    <col min="5857" max="5857" width="5.21875" bestFit="1" customWidth="1"/>
    <col min="5858" max="5858" width="11.77734375" bestFit="1" customWidth="1"/>
    <col min="5859" max="5859" width="9.33203125" bestFit="1" customWidth="1"/>
    <col min="5860" max="5860" width="5.21875" bestFit="1" customWidth="1"/>
    <col min="5861" max="5861" width="11.77734375" bestFit="1" customWidth="1"/>
    <col min="5862" max="5862" width="6" bestFit="1" customWidth="1"/>
    <col min="5863" max="5863" width="5.21875" bestFit="1" customWidth="1"/>
    <col min="5864" max="5864" width="11.77734375" bestFit="1" customWidth="1"/>
    <col min="5865" max="5865" width="6" bestFit="1" customWidth="1"/>
    <col min="5866" max="5866" width="5.21875" bestFit="1" customWidth="1"/>
    <col min="5867" max="5867" width="11.77734375" bestFit="1" customWidth="1"/>
    <col min="5868" max="5868" width="9.33203125" bestFit="1" customWidth="1"/>
    <col min="5869" max="5869" width="6" bestFit="1" customWidth="1"/>
    <col min="5870" max="5870" width="5.21875" bestFit="1" customWidth="1"/>
    <col min="5871" max="5871" width="11.77734375" bestFit="1" customWidth="1"/>
    <col min="5872" max="5872" width="6" bestFit="1" customWidth="1"/>
    <col min="5873" max="5873" width="5.21875" bestFit="1" customWidth="1"/>
    <col min="5874" max="5874" width="11.77734375" bestFit="1" customWidth="1"/>
    <col min="5875" max="5875" width="9.33203125" bestFit="1" customWidth="1"/>
    <col min="5876" max="5876" width="6" bestFit="1" customWidth="1"/>
    <col min="5877" max="5877" width="5.21875" bestFit="1" customWidth="1"/>
    <col min="5878" max="5878" width="11.77734375" bestFit="1" customWidth="1"/>
    <col min="5879" max="5879" width="6" bestFit="1" customWidth="1"/>
    <col min="5880" max="5880" width="5.21875" bestFit="1" customWidth="1"/>
    <col min="5881" max="5881" width="11.77734375" bestFit="1" customWidth="1"/>
    <col min="5882" max="5882" width="6" bestFit="1" customWidth="1"/>
    <col min="5883" max="5883" width="5.21875" bestFit="1" customWidth="1"/>
    <col min="5884" max="5884" width="11.77734375" bestFit="1" customWidth="1"/>
    <col min="5885" max="5885" width="6" bestFit="1" customWidth="1"/>
    <col min="5886" max="5886" width="5.21875" bestFit="1" customWidth="1"/>
    <col min="5887" max="5887" width="11.77734375" bestFit="1" customWidth="1"/>
    <col min="5888" max="5888" width="6" bestFit="1" customWidth="1"/>
    <col min="5889" max="5889" width="5.21875" bestFit="1" customWidth="1"/>
    <col min="5890" max="5890" width="11.77734375" bestFit="1" customWidth="1"/>
    <col min="5891" max="5891" width="6" bestFit="1" customWidth="1"/>
    <col min="5892" max="5892" width="5.21875" bestFit="1" customWidth="1"/>
    <col min="5893" max="5893" width="11.77734375" bestFit="1" customWidth="1"/>
    <col min="5894" max="5894" width="6" bestFit="1" customWidth="1"/>
    <col min="5895" max="5895" width="5.21875" bestFit="1" customWidth="1"/>
    <col min="5896" max="5896" width="11.77734375" bestFit="1" customWidth="1"/>
    <col min="5897" max="5897" width="9.33203125" bestFit="1" customWidth="1"/>
    <col min="5898" max="5898" width="6" bestFit="1" customWidth="1"/>
    <col min="5899" max="5899" width="5.21875" bestFit="1" customWidth="1"/>
    <col min="5900" max="5900" width="11.77734375" bestFit="1" customWidth="1"/>
    <col min="5901" max="5901" width="9.33203125" bestFit="1" customWidth="1"/>
    <col min="5902" max="5902" width="6" bestFit="1" customWidth="1"/>
    <col min="5903" max="5903" width="5.21875" bestFit="1" customWidth="1"/>
    <col min="5904" max="5904" width="11.77734375" bestFit="1" customWidth="1"/>
    <col min="5905" max="5905" width="6" bestFit="1" customWidth="1"/>
    <col min="5906" max="5906" width="5.21875" bestFit="1" customWidth="1"/>
    <col min="5907" max="5907" width="11.77734375" bestFit="1" customWidth="1"/>
    <col min="5908" max="5908" width="9.33203125" bestFit="1" customWidth="1"/>
    <col min="5909" max="5909" width="6" bestFit="1" customWidth="1"/>
    <col min="5910" max="5910" width="5.21875" bestFit="1" customWidth="1"/>
    <col min="5911" max="5911" width="11.77734375" bestFit="1" customWidth="1"/>
    <col min="5912" max="5912" width="6" bestFit="1" customWidth="1"/>
    <col min="5913" max="5913" width="11.77734375" bestFit="1" customWidth="1"/>
    <col min="5914" max="5914" width="9.33203125" bestFit="1" customWidth="1"/>
    <col min="5915" max="5915" width="6" bestFit="1" customWidth="1"/>
    <col min="5916" max="5916" width="5.21875" bestFit="1" customWidth="1"/>
    <col min="5917" max="5917" width="11.77734375" bestFit="1" customWidth="1"/>
    <col min="5918" max="5918" width="9.33203125" bestFit="1" customWidth="1"/>
    <col min="5919" max="5919" width="6" bestFit="1" customWidth="1"/>
    <col min="5920" max="5920" width="5.21875" bestFit="1" customWidth="1"/>
    <col min="5921" max="5921" width="11.77734375" bestFit="1" customWidth="1"/>
    <col min="5922" max="5922" width="6" bestFit="1" customWidth="1"/>
    <col min="5923" max="5923" width="5.21875" bestFit="1" customWidth="1"/>
    <col min="5924" max="5924" width="10.77734375" bestFit="1" customWidth="1"/>
    <col min="5925" max="5925" width="9.33203125" bestFit="1" customWidth="1"/>
    <col min="5926" max="5926" width="6" bestFit="1" customWidth="1"/>
    <col min="5927" max="5927" width="5.21875" bestFit="1" customWidth="1"/>
    <col min="5928" max="5928" width="10.77734375" bestFit="1" customWidth="1"/>
    <col min="5929" max="5929" width="9.33203125" bestFit="1" customWidth="1"/>
    <col min="5930" max="5930" width="6" bestFit="1" customWidth="1"/>
    <col min="5931" max="5931" width="10.77734375" bestFit="1" customWidth="1"/>
    <col min="5932" max="5932" width="6" bestFit="1" customWidth="1"/>
    <col min="5933" max="5933" width="5.21875" bestFit="1" customWidth="1"/>
    <col min="5934" max="5934" width="10.77734375" bestFit="1" customWidth="1"/>
    <col min="5935" max="5935" width="9.33203125" bestFit="1" customWidth="1"/>
    <col min="5936" max="5936" width="6" bestFit="1" customWidth="1"/>
    <col min="5937" max="5937" width="5.21875" bestFit="1" customWidth="1"/>
    <col min="5938" max="5938" width="10.77734375" bestFit="1" customWidth="1"/>
    <col min="5939" max="5939" width="9.33203125" bestFit="1" customWidth="1"/>
    <col min="5940" max="5940" width="6" bestFit="1" customWidth="1"/>
    <col min="5941" max="5941" width="5.21875" bestFit="1" customWidth="1"/>
    <col min="5942" max="5942" width="10.77734375" bestFit="1" customWidth="1"/>
    <col min="5943" max="5943" width="5.21875" bestFit="1" customWidth="1"/>
    <col min="5944" max="5944" width="10.77734375" bestFit="1" customWidth="1"/>
    <col min="5945" max="5945" width="9.33203125" bestFit="1" customWidth="1"/>
    <col min="5946" max="5946" width="6" bestFit="1" customWidth="1"/>
    <col min="5947" max="5947" width="5.21875" bestFit="1" customWidth="1"/>
    <col min="5948" max="5948" width="10.77734375" bestFit="1" customWidth="1"/>
    <col min="5949" max="5949" width="6" bestFit="1" customWidth="1"/>
    <col min="5950" max="5950" width="5.21875" bestFit="1" customWidth="1"/>
    <col min="5951" max="5951" width="10.77734375" bestFit="1" customWidth="1"/>
    <col min="5952" max="5952" width="5.21875" bestFit="1" customWidth="1"/>
    <col min="5953" max="5953" width="11.77734375" bestFit="1" customWidth="1"/>
    <col min="5954" max="5954" width="6" bestFit="1" customWidth="1"/>
    <col min="5955" max="5955" width="11.77734375" bestFit="1" customWidth="1"/>
    <col min="5956" max="5956" width="9.33203125" bestFit="1" customWidth="1"/>
    <col min="5957" max="5957" width="6" bestFit="1" customWidth="1"/>
    <col min="5958" max="5958" width="5.21875" bestFit="1" customWidth="1"/>
    <col min="5959" max="5959" width="11.77734375" bestFit="1" customWidth="1"/>
    <col min="5960" max="5960" width="5.21875" bestFit="1" customWidth="1"/>
    <col min="5961" max="5961" width="11.77734375" bestFit="1" customWidth="1"/>
    <col min="5962" max="5962" width="9.33203125" bestFit="1" customWidth="1"/>
    <col min="5963" max="5963" width="6" bestFit="1" customWidth="1"/>
    <col min="5964" max="5964" width="5.21875" bestFit="1" customWidth="1"/>
    <col min="5965" max="5965" width="11.77734375" bestFit="1" customWidth="1"/>
    <col min="5966" max="5966" width="5.21875" bestFit="1" customWidth="1"/>
    <col min="5967" max="5967" width="11.77734375" bestFit="1" customWidth="1"/>
    <col min="5968" max="5968" width="9.33203125" bestFit="1" customWidth="1"/>
    <col min="5969" max="5969" width="6" bestFit="1" customWidth="1"/>
    <col min="5970" max="5970" width="5.21875" bestFit="1" customWidth="1"/>
    <col min="5971" max="5971" width="11.77734375" bestFit="1" customWidth="1"/>
    <col min="5972" max="5972" width="9.33203125" bestFit="1" customWidth="1"/>
    <col min="5973" max="5973" width="6" bestFit="1" customWidth="1"/>
    <col min="5974" max="5974" width="5.21875" bestFit="1" customWidth="1"/>
    <col min="5975" max="5975" width="11.77734375" bestFit="1" customWidth="1"/>
    <col min="5976" max="5976" width="6" bestFit="1" customWidth="1"/>
    <col min="5977" max="5977" width="5.21875" bestFit="1" customWidth="1"/>
    <col min="5978" max="5978" width="11.77734375" bestFit="1" customWidth="1"/>
    <col min="5979" max="5979" width="6" bestFit="1" customWidth="1"/>
    <col min="5980" max="5980" width="5.21875" bestFit="1" customWidth="1"/>
    <col min="5981" max="5981" width="11.77734375" bestFit="1" customWidth="1"/>
    <col min="5982" max="5982" width="9.33203125" bestFit="1" customWidth="1"/>
    <col min="5983" max="5983" width="6" bestFit="1" customWidth="1"/>
    <col min="5984" max="5984" width="5.21875" bestFit="1" customWidth="1"/>
    <col min="5985" max="5985" width="11.77734375" bestFit="1" customWidth="1"/>
    <col min="5986" max="5986" width="6" bestFit="1" customWidth="1"/>
    <col min="5987" max="5987" width="5.21875" bestFit="1" customWidth="1"/>
    <col min="5988" max="5988" width="11.77734375" bestFit="1" customWidth="1"/>
    <col min="5989" max="5989" width="9.33203125" bestFit="1" customWidth="1"/>
    <col min="5990" max="5990" width="6" bestFit="1" customWidth="1"/>
    <col min="5991" max="5991" width="5.21875" bestFit="1" customWidth="1"/>
    <col min="5992" max="5992" width="11.77734375" bestFit="1" customWidth="1"/>
    <col min="5993" max="5993" width="6" bestFit="1" customWidth="1"/>
    <col min="5994" max="5994" width="5.21875" bestFit="1" customWidth="1"/>
    <col min="5995" max="5995" width="11.77734375" bestFit="1" customWidth="1"/>
    <col min="5996" max="5996" width="6" bestFit="1" customWidth="1"/>
    <col min="5997" max="5997" width="5.21875" bestFit="1" customWidth="1"/>
    <col min="5998" max="5998" width="11.77734375" bestFit="1" customWidth="1"/>
    <col min="5999" max="5999" width="9.33203125" bestFit="1" customWidth="1"/>
    <col min="6000" max="6000" width="6" bestFit="1" customWidth="1"/>
    <col min="6001" max="6001" width="5.21875" bestFit="1" customWidth="1"/>
    <col min="6002" max="6002" width="11.77734375" bestFit="1" customWidth="1"/>
    <col min="6003" max="6003" width="9.33203125" bestFit="1" customWidth="1"/>
    <col min="6004" max="6004" width="6" bestFit="1" customWidth="1"/>
    <col min="6005" max="6005" width="5.21875" bestFit="1" customWidth="1"/>
    <col min="6006" max="6006" width="11.77734375" bestFit="1" customWidth="1"/>
    <col min="6007" max="6007" width="5.21875" bestFit="1" customWidth="1"/>
    <col min="6008" max="6008" width="11.77734375" bestFit="1" customWidth="1"/>
    <col min="6009" max="6009" width="9.33203125" bestFit="1" customWidth="1"/>
    <col min="6010" max="6010" width="6" bestFit="1" customWidth="1"/>
    <col min="6011" max="6011" width="5.21875" bestFit="1" customWidth="1"/>
    <col min="6012" max="6012" width="11.77734375" bestFit="1" customWidth="1"/>
    <col min="6013" max="6013" width="9.33203125" bestFit="1" customWidth="1"/>
    <col min="6014" max="6014" width="6" bestFit="1" customWidth="1"/>
    <col min="6015" max="6015" width="11.77734375" bestFit="1" customWidth="1"/>
    <col min="6016" max="6016" width="6" bestFit="1" customWidth="1"/>
    <col min="6017" max="6017" width="5.21875" bestFit="1" customWidth="1"/>
    <col min="6018" max="6018" width="11.77734375" bestFit="1" customWidth="1"/>
    <col min="6019" max="6019" width="9.33203125" bestFit="1" customWidth="1"/>
    <col min="6020" max="6020" width="5.21875" bestFit="1" customWidth="1"/>
    <col min="6021" max="6021" width="11.77734375" bestFit="1" customWidth="1"/>
    <col min="6022" max="6022" width="9.33203125" bestFit="1" customWidth="1"/>
    <col min="6023" max="6023" width="6" bestFit="1" customWidth="1"/>
    <col min="6024" max="6024" width="5.21875" bestFit="1" customWidth="1"/>
    <col min="6025" max="6025" width="11.77734375" bestFit="1" customWidth="1"/>
    <col min="6026" max="6026" width="6" bestFit="1" customWidth="1"/>
    <col min="6027" max="6027" width="5.21875" bestFit="1" customWidth="1"/>
    <col min="6028" max="6028" width="11.77734375" bestFit="1" customWidth="1"/>
    <col min="6029" max="6029" width="6" bestFit="1" customWidth="1"/>
    <col min="6030" max="6030" width="5.21875" bestFit="1" customWidth="1"/>
    <col min="6031" max="6031" width="11.77734375" bestFit="1" customWidth="1"/>
    <col min="6032" max="6032" width="6" bestFit="1" customWidth="1"/>
    <col min="6033" max="6033" width="5.21875" bestFit="1" customWidth="1"/>
    <col min="6034" max="6034" width="11.77734375" bestFit="1" customWidth="1"/>
    <col min="6035" max="6035" width="9.33203125" bestFit="1" customWidth="1"/>
    <col min="6036" max="6036" width="6" bestFit="1" customWidth="1"/>
    <col min="6037" max="6037" width="5.21875" bestFit="1" customWidth="1"/>
    <col min="6038" max="6038" width="11.77734375" bestFit="1" customWidth="1"/>
    <col min="6039" max="6039" width="6" bestFit="1" customWidth="1"/>
    <col min="6040" max="6040" width="5.21875" bestFit="1" customWidth="1"/>
    <col min="6041" max="6041" width="11.77734375" bestFit="1" customWidth="1"/>
    <col min="6042" max="6042" width="6" bestFit="1" customWidth="1"/>
    <col min="6043" max="6043" width="5.21875" bestFit="1" customWidth="1"/>
    <col min="6044" max="6044" width="11.77734375" bestFit="1" customWidth="1"/>
    <col min="6045" max="6045" width="9.33203125" bestFit="1" customWidth="1"/>
    <col min="6046" max="6046" width="6" bestFit="1" customWidth="1"/>
    <col min="6047" max="6047" width="5.21875" bestFit="1" customWidth="1"/>
    <col min="6048" max="6048" width="11.77734375" bestFit="1" customWidth="1"/>
    <col min="6049" max="6049" width="9.33203125" bestFit="1" customWidth="1"/>
    <col min="6050" max="6050" width="6" bestFit="1" customWidth="1"/>
    <col min="6051" max="6051" width="5.21875" bestFit="1" customWidth="1"/>
    <col min="6052" max="6052" width="12.77734375" bestFit="1" customWidth="1"/>
    <col min="6053" max="6053" width="9.33203125" bestFit="1" customWidth="1"/>
    <col min="6054" max="6054" width="6" bestFit="1" customWidth="1"/>
    <col min="6055" max="6055" width="5.21875" bestFit="1" customWidth="1"/>
    <col min="6056" max="6056" width="12.77734375" bestFit="1" customWidth="1"/>
    <col min="6057" max="6057" width="9.33203125" bestFit="1" customWidth="1"/>
    <col min="6058" max="6058" width="6" bestFit="1" customWidth="1"/>
    <col min="6059" max="6059" width="5.21875" bestFit="1" customWidth="1"/>
    <col min="6060" max="6060" width="12.77734375" bestFit="1" customWidth="1"/>
    <col min="6061" max="6061" width="5.21875" bestFit="1" customWidth="1"/>
    <col min="6062" max="6062" width="12.77734375" bestFit="1" customWidth="1"/>
    <col min="6063" max="6063" width="9.33203125" bestFit="1" customWidth="1"/>
    <col min="6064" max="6064" width="6" bestFit="1" customWidth="1"/>
    <col min="6065" max="6065" width="5.21875" bestFit="1" customWidth="1"/>
    <col min="6066" max="6066" width="12.77734375" bestFit="1" customWidth="1"/>
    <col min="6067" max="6067" width="6" bestFit="1" customWidth="1"/>
    <col min="6068" max="6068" width="5.21875" bestFit="1" customWidth="1"/>
    <col min="6069" max="6069" width="12.77734375" bestFit="1" customWidth="1"/>
    <col min="6070" max="6070" width="6" bestFit="1" customWidth="1"/>
    <col min="6071" max="6071" width="5.21875" bestFit="1" customWidth="1"/>
    <col min="6072" max="6072" width="12.77734375" bestFit="1" customWidth="1"/>
    <col min="6073" max="6073" width="9.33203125" bestFit="1" customWidth="1"/>
    <col min="6074" max="6074" width="6" bestFit="1" customWidth="1"/>
    <col min="6075" max="6075" width="5.21875" bestFit="1" customWidth="1"/>
    <col min="6076" max="6076" width="12.77734375" bestFit="1" customWidth="1"/>
    <col min="6077" max="6077" width="9.33203125" bestFit="1" customWidth="1"/>
    <col min="6078" max="6078" width="5.21875" bestFit="1" customWidth="1"/>
    <col min="6079" max="6079" width="12.77734375" bestFit="1" customWidth="1"/>
    <col min="6080" max="6080" width="6" bestFit="1" customWidth="1"/>
    <col min="6081" max="6081" width="5.21875" bestFit="1" customWidth="1"/>
    <col min="6082" max="6082" width="12.77734375" bestFit="1" customWidth="1"/>
    <col min="6083" max="6083" width="6" bestFit="1" customWidth="1"/>
    <col min="6084" max="6084" width="12.77734375" bestFit="1" customWidth="1"/>
    <col min="6085" max="6085" width="9.33203125" bestFit="1" customWidth="1"/>
    <col min="6086" max="6086" width="6" bestFit="1" customWidth="1"/>
    <col min="6087" max="6087" width="5.21875" bestFit="1" customWidth="1"/>
    <col min="6088" max="6088" width="12.77734375" bestFit="1" customWidth="1"/>
    <col min="6089" max="6089" width="6" bestFit="1" customWidth="1"/>
    <col min="6090" max="6090" width="5.21875" bestFit="1" customWidth="1"/>
    <col min="6091" max="6091" width="12.77734375" bestFit="1" customWidth="1"/>
    <col min="6092" max="6092" width="9.33203125" bestFit="1" customWidth="1"/>
    <col min="6093" max="6093" width="6" bestFit="1" customWidth="1"/>
    <col min="6094" max="6094" width="5.21875" bestFit="1" customWidth="1"/>
    <col min="6095" max="6095" width="12.77734375" bestFit="1" customWidth="1"/>
    <col min="6096" max="6096" width="9.33203125" bestFit="1" customWidth="1"/>
    <col min="6097" max="6097" width="6" bestFit="1" customWidth="1"/>
    <col min="6098" max="6098" width="5.21875" bestFit="1" customWidth="1"/>
    <col min="6099" max="6099" width="12.77734375" bestFit="1" customWidth="1"/>
    <col min="6100" max="6100" width="6" bestFit="1" customWidth="1"/>
    <col min="6101" max="6101" width="5.21875" bestFit="1" customWidth="1"/>
    <col min="6102" max="6102" width="12.77734375" bestFit="1" customWidth="1"/>
    <col min="6103" max="6103" width="9.33203125" bestFit="1" customWidth="1"/>
    <col min="6104" max="6104" width="6" bestFit="1" customWidth="1"/>
    <col min="6105" max="6105" width="5.21875" bestFit="1" customWidth="1"/>
    <col min="6106" max="6106" width="12.77734375" bestFit="1" customWidth="1"/>
    <col min="6107" max="6107" width="6" bestFit="1" customWidth="1"/>
    <col min="6108" max="6108" width="5.21875" bestFit="1" customWidth="1"/>
    <col min="6109" max="6109" width="12.77734375" bestFit="1" customWidth="1"/>
    <col min="6110" max="6110" width="9.33203125" bestFit="1" customWidth="1"/>
    <col min="6111" max="6111" width="6" bestFit="1" customWidth="1"/>
    <col min="6112" max="6112" width="5.21875" bestFit="1" customWidth="1"/>
    <col min="6113" max="6113" width="12.77734375" bestFit="1" customWidth="1"/>
    <col min="6114" max="6114" width="6" bestFit="1" customWidth="1"/>
    <col min="6115" max="6115" width="5.21875" bestFit="1" customWidth="1"/>
    <col min="6116" max="6116" width="12.77734375" bestFit="1" customWidth="1"/>
    <col min="6117" max="6117" width="9.33203125" bestFit="1" customWidth="1"/>
    <col min="6118" max="6118" width="6" bestFit="1" customWidth="1"/>
    <col min="6119" max="6119" width="5.21875" bestFit="1" customWidth="1"/>
    <col min="6120" max="6120" width="12.77734375" bestFit="1" customWidth="1"/>
    <col min="6121" max="6121" width="9.33203125" bestFit="1" customWidth="1"/>
    <col min="6122" max="6122" width="6" bestFit="1" customWidth="1"/>
    <col min="6123" max="6123" width="5.21875" bestFit="1" customWidth="1"/>
    <col min="6124" max="6124" width="12.77734375" bestFit="1" customWidth="1"/>
    <col min="6125" max="6125" width="9.33203125" bestFit="1" customWidth="1"/>
    <col min="6126" max="6126" width="6" bestFit="1" customWidth="1"/>
    <col min="6127" max="6127" width="5.21875" bestFit="1" customWidth="1"/>
    <col min="6128" max="6128" width="11.77734375" bestFit="1" customWidth="1"/>
    <col min="6129" max="6129" width="9.33203125" bestFit="1" customWidth="1"/>
    <col min="6130" max="6130" width="6" bestFit="1" customWidth="1"/>
    <col min="6131" max="6131" width="5.21875" bestFit="1" customWidth="1"/>
    <col min="6132" max="6132" width="11.77734375" bestFit="1" customWidth="1"/>
    <col min="6133" max="6133" width="6" bestFit="1" customWidth="1"/>
    <col min="6134" max="6134" width="5.21875" bestFit="1" customWidth="1"/>
    <col min="6135" max="6135" width="11.77734375" bestFit="1" customWidth="1"/>
    <col min="6136" max="6136" width="9.33203125" bestFit="1" customWidth="1"/>
    <col min="6137" max="6137" width="6" bestFit="1" customWidth="1"/>
    <col min="6138" max="6138" width="5.21875" bestFit="1" customWidth="1"/>
    <col min="6139" max="6139" width="11.77734375" bestFit="1" customWidth="1"/>
    <col min="6140" max="6140" width="9.33203125" bestFit="1" customWidth="1"/>
    <col min="6141" max="6141" width="6" bestFit="1" customWidth="1"/>
    <col min="6142" max="6142" width="5.21875" bestFit="1" customWidth="1"/>
    <col min="6143" max="6143" width="11.77734375" bestFit="1" customWidth="1"/>
    <col min="6144" max="6144" width="6" bestFit="1" customWidth="1"/>
    <col min="6145" max="6145" width="5.21875" bestFit="1" customWidth="1"/>
    <col min="6146" max="6146" width="11.77734375" bestFit="1" customWidth="1"/>
    <col min="6147" max="6147" width="9.33203125" bestFit="1" customWidth="1"/>
    <col min="6148" max="6148" width="6" bestFit="1" customWidth="1"/>
    <col min="6149" max="6149" width="5.21875" bestFit="1" customWidth="1"/>
    <col min="6150" max="6150" width="11.77734375" bestFit="1" customWidth="1"/>
    <col min="6151" max="6151" width="6" bestFit="1" customWidth="1"/>
    <col min="6152" max="6152" width="5.21875" bestFit="1" customWidth="1"/>
    <col min="6153" max="6153" width="11.77734375" bestFit="1" customWidth="1"/>
    <col min="6154" max="6154" width="9.33203125" bestFit="1" customWidth="1"/>
    <col min="6155" max="6155" width="6" bestFit="1" customWidth="1"/>
    <col min="6156" max="6156" width="5.21875" bestFit="1" customWidth="1"/>
    <col min="6157" max="6157" width="11.77734375" bestFit="1" customWidth="1"/>
    <col min="6158" max="6158" width="9.33203125" bestFit="1" customWidth="1"/>
    <col min="6159" max="6159" width="6" bestFit="1" customWidth="1"/>
    <col min="6160" max="6160" width="5.21875" bestFit="1" customWidth="1"/>
    <col min="6161" max="6161" width="12.77734375" bestFit="1" customWidth="1"/>
    <col min="6162" max="6162" width="9.33203125" bestFit="1" customWidth="1"/>
    <col min="6163" max="6163" width="6" bestFit="1" customWidth="1"/>
    <col min="6164" max="6164" width="5.21875" bestFit="1" customWidth="1"/>
    <col min="6165" max="6165" width="12.77734375" bestFit="1" customWidth="1"/>
    <col min="6166" max="6166" width="9.33203125" bestFit="1" customWidth="1"/>
    <col min="6167" max="6167" width="6" bestFit="1" customWidth="1"/>
    <col min="6168" max="6168" width="5.21875" bestFit="1" customWidth="1"/>
    <col min="6169" max="6169" width="12.77734375" bestFit="1" customWidth="1"/>
    <col min="6170" max="6170" width="9.33203125" bestFit="1" customWidth="1"/>
    <col min="6171" max="6171" width="5.21875" bestFit="1" customWidth="1"/>
    <col min="6172" max="6172" width="12.77734375" bestFit="1" customWidth="1"/>
    <col min="6173" max="6173" width="9.33203125" bestFit="1" customWidth="1"/>
    <col min="6174" max="6174" width="6" bestFit="1" customWidth="1"/>
    <col min="6175" max="6175" width="5.21875" bestFit="1" customWidth="1"/>
    <col min="6176" max="6176" width="12.77734375" bestFit="1" customWidth="1"/>
    <col min="6177" max="6177" width="9.33203125" bestFit="1" customWidth="1"/>
    <col min="6178" max="6178" width="6" bestFit="1" customWidth="1"/>
    <col min="6179" max="6179" width="5.21875" bestFit="1" customWidth="1"/>
    <col min="6180" max="6180" width="12.77734375" bestFit="1" customWidth="1"/>
    <col min="6181" max="6181" width="9.33203125" bestFit="1" customWidth="1"/>
    <col min="6182" max="6182" width="6" bestFit="1" customWidth="1"/>
    <col min="6183" max="6183" width="5.21875" bestFit="1" customWidth="1"/>
    <col min="6184" max="6184" width="12.77734375" bestFit="1" customWidth="1"/>
    <col min="6185" max="6185" width="9.33203125" bestFit="1" customWidth="1"/>
    <col min="6186" max="6186" width="6" bestFit="1" customWidth="1"/>
    <col min="6187" max="6187" width="5.21875" bestFit="1" customWidth="1"/>
    <col min="6188" max="6188" width="12.77734375" bestFit="1" customWidth="1"/>
    <col min="6189" max="6189" width="6" bestFit="1" customWidth="1"/>
    <col min="6190" max="6190" width="5.21875" bestFit="1" customWidth="1"/>
    <col min="6191" max="6191" width="12.77734375" bestFit="1" customWidth="1"/>
    <col min="6192" max="6192" width="6" bestFit="1" customWidth="1"/>
    <col min="6193" max="6193" width="5.21875" bestFit="1" customWidth="1"/>
    <col min="6194" max="6194" width="12.77734375" bestFit="1" customWidth="1"/>
    <col min="6195" max="6195" width="6" bestFit="1" customWidth="1"/>
    <col min="6196" max="6196" width="5.21875" bestFit="1" customWidth="1"/>
    <col min="6197" max="6197" width="12.77734375" bestFit="1" customWidth="1"/>
    <col min="6198" max="6198" width="6" bestFit="1" customWidth="1"/>
    <col min="6199" max="6199" width="5.21875" bestFit="1" customWidth="1"/>
    <col min="6200" max="6200" width="12.77734375" bestFit="1" customWidth="1"/>
    <col min="6201" max="6201" width="9.33203125" bestFit="1" customWidth="1"/>
    <col min="6202" max="6202" width="6" bestFit="1" customWidth="1"/>
    <col min="6203" max="6203" width="5.21875" bestFit="1" customWidth="1"/>
    <col min="6204" max="6204" width="12.77734375" bestFit="1" customWidth="1"/>
    <col min="6205" max="6205" width="9.33203125" bestFit="1" customWidth="1"/>
    <col min="6206" max="6206" width="6" bestFit="1" customWidth="1"/>
    <col min="6207" max="6207" width="5.21875" bestFit="1" customWidth="1"/>
    <col min="6208" max="6208" width="12.77734375" bestFit="1" customWidth="1"/>
    <col min="6209" max="6209" width="9.33203125" bestFit="1" customWidth="1"/>
    <col min="6210" max="6210" width="6" bestFit="1" customWidth="1"/>
    <col min="6211" max="6211" width="5.21875" bestFit="1" customWidth="1"/>
    <col min="6212" max="6212" width="12.77734375" bestFit="1" customWidth="1"/>
    <col min="6213" max="6213" width="6" bestFit="1" customWidth="1"/>
    <col min="6214" max="6214" width="5.21875" bestFit="1" customWidth="1"/>
    <col min="6215" max="6215" width="12.77734375" bestFit="1" customWidth="1"/>
    <col min="6216" max="6216" width="9.33203125" bestFit="1" customWidth="1"/>
    <col min="6217" max="6217" width="6" bestFit="1" customWidth="1"/>
    <col min="6218" max="6218" width="5.21875" bestFit="1" customWidth="1"/>
    <col min="6219" max="6219" width="12.77734375" bestFit="1" customWidth="1"/>
    <col min="6220" max="6220" width="6" bestFit="1" customWidth="1"/>
    <col min="6221" max="6221" width="5.21875" bestFit="1" customWidth="1"/>
    <col min="6222" max="6223" width="12.77734375" bestFit="1" customWidth="1"/>
    <col min="6224" max="6224" width="9.33203125" bestFit="1" customWidth="1"/>
    <col min="6225" max="6225" width="6" bestFit="1" customWidth="1"/>
    <col min="6226" max="6226" width="5.21875" bestFit="1" customWidth="1"/>
    <col min="6227" max="6227" width="12.77734375" bestFit="1" customWidth="1"/>
    <col min="6228" max="6228" width="9.33203125" bestFit="1" customWidth="1"/>
    <col min="6229" max="6229" width="6" bestFit="1" customWidth="1"/>
    <col min="6230" max="6230" width="5.21875" bestFit="1" customWidth="1"/>
    <col min="6231" max="6231" width="12.77734375" bestFit="1" customWidth="1"/>
    <col min="6232" max="6232" width="9.33203125" bestFit="1" customWidth="1"/>
    <col min="6233" max="6233" width="6" bestFit="1" customWidth="1"/>
    <col min="6234" max="6234" width="5.21875" bestFit="1" customWidth="1"/>
    <col min="6235" max="6235" width="11.77734375" bestFit="1" customWidth="1"/>
    <col min="6236" max="6236" width="6" bestFit="1" customWidth="1"/>
    <col min="6237" max="6237" width="5.21875" bestFit="1" customWidth="1"/>
    <col min="6238" max="6238" width="11.77734375" bestFit="1" customWidth="1"/>
    <col min="6239" max="6239" width="9.33203125" bestFit="1" customWidth="1"/>
    <col min="6240" max="6240" width="6" bestFit="1" customWidth="1"/>
    <col min="6241" max="6241" width="5.21875" bestFit="1" customWidth="1"/>
    <col min="6242" max="6242" width="11.77734375" bestFit="1" customWidth="1"/>
    <col min="6243" max="6243" width="9.33203125" bestFit="1" customWidth="1"/>
    <col min="6244" max="6244" width="5.21875" bestFit="1" customWidth="1"/>
    <col min="6245" max="6245" width="11.77734375" bestFit="1" customWidth="1"/>
    <col min="6246" max="6246" width="6" bestFit="1" customWidth="1"/>
    <col min="6247" max="6247" width="5.21875" bestFit="1" customWidth="1"/>
    <col min="6248" max="6248" width="11.77734375" bestFit="1" customWidth="1"/>
    <col min="6249" max="6249" width="9.33203125" bestFit="1" customWidth="1"/>
    <col min="6250" max="6250" width="6" bestFit="1" customWidth="1"/>
    <col min="6251" max="6251" width="5.21875" bestFit="1" customWidth="1"/>
    <col min="6252" max="6252" width="11.77734375" bestFit="1" customWidth="1"/>
    <col min="6253" max="6253" width="6" bestFit="1" customWidth="1"/>
    <col min="6254" max="6254" width="5.21875" bestFit="1" customWidth="1"/>
    <col min="6255" max="6255" width="11.77734375" bestFit="1" customWidth="1"/>
    <col min="6256" max="6256" width="5.21875" bestFit="1" customWidth="1"/>
    <col min="6257" max="6257" width="11.77734375" bestFit="1" customWidth="1"/>
    <col min="6258" max="6258" width="9.33203125" bestFit="1" customWidth="1"/>
    <col min="6259" max="6259" width="6" bestFit="1" customWidth="1"/>
    <col min="6260" max="6260" width="5.21875" bestFit="1" customWidth="1"/>
    <col min="6261" max="6261" width="11.77734375" bestFit="1" customWidth="1"/>
    <col min="6262" max="6262" width="9.33203125" bestFit="1" customWidth="1"/>
    <col min="6263" max="6263" width="6" bestFit="1" customWidth="1"/>
    <col min="6264" max="6264" width="5.21875" bestFit="1" customWidth="1"/>
    <col min="6265" max="6265" width="12.77734375" bestFit="1" customWidth="1"/>
    <col min="6266" max="6266" width="5.21875" bestFit="1" customWidth="1"/>
    <col min="6267" max="6267" width="12.77734375" bestFit="1" customWidth="1"/>
    <col min="6268" max="6268" width="5.21875" bestFit="1" customWidth="1"/>
    <col min="6269" max="6269" width="12.77734375" bestFit="1" customWidth="1"/>
    <col min="6270" max="6270" width="6" bestFit="1" customWidth="1"/>
    <col min="6271" max="6271" width="5.21875" bestFit="1" customWidth="1"/>
    <col min="6272" max="6272" width="12.77734375" bestFit="1" customWidth="1"/>
    <col min="6273" max="6273" width="9.33203125" bestFit="1" customWidth="1"/>
    <col min="6274" max="6274" width="6" bestFit="1" customWidth="1"/>
    <col min="6275" max="6275" width="5.21875" bestFit="1" customWidth="1"/>
    <col min="6276" max="6276" width="12.77734375" bestFit="1" customWidth="1"/>
    <col min="6277" max="6277" width="9.33203125" bestFit="1" customWidth="1"/>
    <col min="6278" max="6278" width="6" bestFit="1" customWidth="1"/>
    <col min="6279" max="6279" width="5.21875" bestFit="1" customWidth="1"/>
    <col min="6280" max="6280" width="12.77734375" bestFit="1" customWidth="1"/>
    <col min="6281" max="6281" width="5.21875" bestFit="1" customWidth="1"/>
    <col min="6282" max="6282" width="12.77734375" bestFit="1" customWidth="1"/>
    <col min="6283" max="6283" width="9.33203125" bestFit="1" customWidth="1"/>
    <col min="6284" max="6284" width="6" bestFit="1" customWidth="1"/>
    <col min="6285" max="6285" width="5.21875" bestFit="1" customWidth="1"/>
    <col min="6286" max="6286" width="12.77734375" bestFit="1" customWidth="1"/>
    <col min="6287" max="6287" width="9.33203125" bestFit="1" customWidth="1"/>
    <col min="6288" max="6288" width="6" bestFit="1" customWidth="1"/>
    <col min="6289" max="6289" width="5.21875" bestFit="1" customWidth="1"/>
    <col min="6290" max="6290" width="12.77734375" bestFit="1" customWidth="1"/>
    <col min="6291" max="6291" width="6" bestFit="1" customWidth="1"/>
    <col min="6292" max="6292" width="5.21875" bestFit="1" customWidth="1"/>
    <col min="6293" max="6293" width="12.77734375" bestFit="1" customWidth="1"/>
    <col min="6294" max="6294" width="9.33203125" bestFit="1" customWidth="1"/>
    <col min="6295" max="6295" width="6" bestFit="1" customWidth="1"/>
    <col min="6296" max="6296" width="5.21875" bestFit="1" customWidth="1"/>
    <col min="6297" max="6297" width="12.77734375" bestFit="1" customWidth="1"/>
    <col min="6298" max="6298" width="9.33203125" bestFit="1" customWidth="1"/>
    <col min="6299" max="6299" width="6" bestFit="1" customWidth="1"/>
    <col min="6300" max="6300" width="5.21875" bestFit="1" customWidth="1"/>
    <col min="6301" max="6301" width="12.77734375" bestFit="1" customWidth="1"/>
    <col min="6302" max="6302" width="6" bestFit="1" customWidth="1"/>
    <col min="6303" max="6303" width="5.21875" bestFit="1" customWidth="1"/>
    <col min="6304" max="6304" width="12.77734375" bestFit="1" customWidth="1"/>
    <col min="6305" max="6305" width="6" bestFit="1" customWidth="1"/>
    <col min="6306" max="6306" width="5.21875" bestFit="1" customWidth="1"/>
    <col min="6307" max="6307" width="12.77734375" bestFit="1" customWidth="1"/>
    <col min="6308" max="6308" width="9.33203125" bestFit="1" customWidth="1"/>
    <col min="6309" max="6309" width="6" bestFit="1" customWidth="1"/>
    <col min="6310" max="6310" width="5.21875" bestFit="1" customWidth="1"/>
    <col min="6311" max="6311" width="12.77734375" bestFit="1" customWidth="1"/>
    <col min="6312" max="6312" width="9.33203125" bestFit="1" customWidth="1"/>
    <col min="6313" max="6313" width="6" bestFit="1" customWidth="1"/>
    <col min="6314" max="6314" width="5.21875" bestFit="1" customWidth="1"/>
    <col min="6315" max="6315" width="12.77734375" bestFit="1" customWidth="1"/>
    <col min="6316" max="6316" width="6" bestFit="1" customWidth="1"/>
    <col min="6317" max="6317" width="5.21875" bestFit="1" customWidth="1"/>
    <col min="6318" max="6318" width="12.77734375" bestFit="1" customWidth="1"/>
    <col min="6319" max="6319" width="9.33203125" bestFit="1" customWidth="1"/>
    <col min="6320" max="6320" width="6" bestFit="1" customWidth="1"/>
    <col min="6321" max="6321" width="5.21875" bestFit="1" customWidth="1"/>
    <col min="6322" max="6322" width="12.77734375" bestFit="1" customWidth="1"/>
    <col min="6323" max="6323" width="9.33203125" bestFit="1" customWidth="1"/>
    <col min="6324" max="6324" width="6" bestFit="1" customWidth="1"/>
    <col min="6325" max="6325" width="12.77734375" bestFit="1" customWidth="1"/>
    <col min="6326" max="6326" width="9.33203125" bestFit="1" customWidth="1"/>
    <col min="6327" max="6327" width="6" bestFit="1" customWidth="1"/>
    <col min="6328" max="6328" width="5.21875" bestFit="1" customWidth="1"/>
    <col min="6329" max="6329" width="12.77734375" bestFit="1" customWidth="1"/>
    <col min="6330" max="6330" width="9.33203125" bestFit="1" customWidth="1"/>
    <col min="6331" max="6331" width="6" bestFit="1" customWidth="1"/>
    <col min="6332" max="6332" width="5.21875" bestFit="1" customWidth="1"/>
    <col min="6333" max="6333" width="12.77734375" bestFit="1" customWidth="1"/>
    <col min="6334" max="6334" width="6" bestFit="1" customWidth="1"/>
  </cols>
  <sheetData>
    <row r="3" spans="2:7" x14ac:dyDescent="0.3">
      <c r="B3" s="9" t="s">
        <v>9066</v>
      </c>
      <c r="C3" s="9" t="s">
        <v>1</v>
      </c>
    </row>
    <row r="4" spans="2:7" x14ac:dyDescent="0.3">
      <c r="B4" s="9" t="s">
        <v>2</v>
      </c>
      <c r="C4" t="s">
        <v>18</v>
      </c>
      <c r="D4" t="s">
        <v>19</v>
      </c>
      <c r="E4" t="s">
        <v>20</v>
      </c>
      <c r="F4" t="s">
        <v>21</v>
      </c>
      <c r="G4" t="s">
        <v>9072</v>
      </c>
    </row>
    <row r="5" spans="2:7" x14ac:dyDescent="0.3">
      <c r="B5" s="10" t="s">
        <v>9071</v>
      </c>
      <c r="C5" s="13">
        <v>827108.60150000104</v>
      </c>
      <c r="D5" s="13">
        <v>479393.84399999998</v>
      </c>
      <c r="E5" s="13">
        <v>1424571.3865000007</v>
      </c>
      <c r="F5" s="13">
        <v>1391728.3549999993</v>
      </c>
      <c r="G5" s="13">
        <v>4122802.186999999</v>
      </c>
    </row>
    <row r="6" spans="2:7" x14ac:dyDescent="0.3">
      <c r="B6" s="10" t="s">
        <v>9068</v>
      </c>
      <c r="C6" s="13">
        <v>1061775.666</v>
      </c>
      <c r="D6" s="13">
        <v>602459.20949999976</v>
      </c>
      <c r="E6" s="13">
        <v>1451758.9479999987</v>
      </c>
      <c r="F6" s="13">
        <v>1671386.1204999995</v>
      </c>
      <c r="G6" s="13">
        <v>4787379.9439999973</v>
      </c>
    </row>
    <row r="7" spans="2:7" x14ac:dyDescent="0.3">
      <c r="B7" s="10" t="s">
        <v>9070</v>
      </c>
      <c r="C7" s="13">
        <v>1294866.3545000001</v>
      </c>
      <c r="D7" s="13">
        <v>674223.84750000003</v>
      </c>
      <c r="E7" s="13">
        <v>1937285.7374999993</v>
      </c>
      <c r="F7" s="13">
        <v>2300940.4650000026</v>
      </c>
      <c r="G7" s="13">
        <v>6207316.4044999992</v>
      </c>
    </row>
    <row r="8" spans="2:7" x14ac:dyDescent="0.3">
      <c r="B8" s="10" t="s">
        <v>9069</v>
      </c>
      <c r="C8" s="13">
        <v>1352791.338499998</v>
      </c>
      <c r="D8" s="13">
        <v>671395.10750000027</v>
      </c>
      <c r="E8" s="13">
        <v>2030459.2539999997</v>
      </c>
      <c r="F8" s="13">
        <v>2153182.9194999998</v>
      </c>
      <c r="G8" s="13">
        <v>6207828.6194999944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C26CB-1E87-4276-A6FF-FB5B170280A8}">
  <dimension ref="B3:E7"/>
  <sheetViews>
    <sheetView workbookViewId="0">
      <selection activeCell="E4" sqref="E4"/>
    </sheetView>
  </sheetViews>
  <sheetFormatPr defaultRowHeight="14.4" x14ac:dyDescent="0.3"/>
  <cols>
    <col min="2" max="2" width="12.5546875" bestFit="1" customWidth="1"/>
    <col min="3" max="3" width="14.88671875" bestFit="1" customWidth="1"/>
    <col min="4" max="4" width="10.21875" bestFit="1" customWidth="1"/>
    <col min="5" max="5" width="14.21875" bestFit="1" customWidth="1"/>
    <col min="6" max="6" width="18.5546875" bestFit="1" customWidth="1"/>
    <col min="7" max="7" width="21.109375" bestFit="1" customWidth="1"/>
    <col min="8" max="8" width="18.5546875" bestFit="1" customWidth="1"/>
    <col min="9" max="10" width="3.6640625" bestFit="1" customWidth="1"/>
    <col min="11" max="27" width="12.6640625" bestFit="1" customWidth="1"/>
    <col min="28" max="28" width="11.6640625" bestFit="1" customWidth="1"/>
    <col min="29" max="37" width="12.6640625" bestFit="1" customWidth="1"/>
    <col min="38" max="40" width="5.6640625" bestFit="1" customWidth="1"/>
    <col min="41" max="49" width="12.6640625" bestFit="1" customWidth="1"/>
    <col min="50" max="52" width="5.6640625" bestFit="1" customWidth="1"/>
    <col min="53" max="67" width="12.6640625" bestFit="1" customWidth="1"/>
    <col min="68" max="69" width="11.6640625" bestFit="1" customWidth="1"/>
    <col min="70" max="81" width="12.6640625" bestFit="1" customWidth="1"/>
    <col min="82" max="82" width="3" bestFit="1" customWidth="1"/>
    <col min="83" max="84" width="12" bestFit="1" customWidth="1"/>
    <col min="85" max="86" width="11" bestFit="1" customWidth="1"/>
    <col min="87" max="109" width="12" bestFit="1" customWidth="1"/>
    <col min="110" max="113" width="11" bestFit="1" customWidth="1"/>
    <col min="114" max="127" width="12" bestFit="1" customWidth="1"/>
    <col min="128" max="128" width="5" bestFit="1" customWidth="1"/>
    <col min="129" max="147" width="12" bestFit="1" customWidth="1"/>
    <col min="148" max="151" width="11" bestFit="1" customWidth="1"/>
    <col min="152" max="160" width="12" bestFit="1" customWidth="1"/>
    <col min="161" max="161" width="6" bestFit="1" customWidth="1"/>
    <col min="162" max="211" width="12" bestFit="1" customWidth="1"/>
    <col min="212" max="220" width="5" bestFit="1" customWidth="1"/>
    <col min="221" max="228" width="12" bestFit="1" customWidth="1"/>
    <col min="229" max="236" width="11" bestFit="1" customWidth="1"/>
    <col min="237" max="269" width="12" bestFit="1" customWidth="1"/>
    <col min="270" max="274" width="7" bestFit="1" customWidth="1"/>
    <col min="275" max="321" width="12" bestFit="1" customWidth="1"/>
    <col min="322" max="325" width="11" bestFit="1" customWidth="1"/>
    <col min="326" max="333" width="6" bestFit="1" customWidth="1"/>
    <col min="334" max="342" width="12" bestFit="1" customWidth="1"/>
    <col min="343" max="347" width="3" bestFit="1" customWidth="1"/>
    <col min="348" max="381" width="12" bestFit="1" customWidth="1"/>
    <col min="382" max="384" width="11" bestFit="1" customWidth="1"/>
    <col min="385" max="395" width="12" bestFit="1" customWidth="1"/>
    <col min="396" max="406" width="3" bestFit="1" customWidth="1"/>
    <col min="407" max="457" width="12" bestFit="1" customWidth="1"/>
    <col min="458"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5" x14ac:dyDescent="0.3">
      <c r="B3" s="9" t="s">
        <v>2</v>
      </c>
      <c r="C3" t="s">
        <v>9061</v>
      </c>
      <c r="D3" t="s">
        <v>2</v>
      </c>
      <c r="E3" t="s">
        <v>9061</v>
      </c>
    </row>
    <row r="4" spans="2:5" x14ac:dyDescent="0.3">
      <c r="B4" s="10" t="s">
        <v>23</v>
      </c>
      <c r="C4" s="13">
        <v>13169147.647499992</v>
      </c>
      <c r="D4" t="s">
        <v>23</v>
      </c>
      <c r="E4">
        <f>GETPIVOTDATA("[Measures].[Sum of Revenue]",$B$3,"[Sales].[Sales Channel]","[Sales].[Sales Channel].&amp;[Distributor]")</f>
        <v>13169147.647499992</v>
      </c>
    </row>
    <row r="5" spans="2:5" x14ac:dyDescent="0.3">
      <c r="B5" s="10" t="s">
        <v>24</v>
      </c>
      <c r="C5" s="13">
        <v>30102904.694999993</v>
      </c>
      <c r="D5" t="s">
        <v>24</v>
      </c>
      <c r="E5">
        <f>GETPIVOTDATA("[Measures].[Sum of Revenue]",$B$3,"[Sales].[Sales Channel]","[Sales].[Sales Channel].&amp;[In-Store]")</f>
        <v>30102904.694999993</v>
      </c>
    </row>
    <row r="6" spans="2:5" x14ac:dyDescent="0.3">
      <c r="B6" s="10" t="s">
        <v>25</v>
      </c>
      <c r="C6" s="13">
        <v>21698558.862499963</v>
      </c>
      <c r="D6" t="s">
        <v>25</v>
      </c>
      <c r="E6">
        <f>GETPIVOTDATA("[Measures].[Sum of Revenue]",$B$3,"[Sales].[Sales Channel]","[Sales].[Sales Channel].&amp;[Online]")</f>
        <v>21698558.862499963</v>
      </c>
    </row>
    <row r="7" spans="2:5" x14ac:dyDescent="0.3">
      <c r="B7" s="10" t="s">
        <v>26</v>
      </c>
      <c r="C7" s="13">
        <v>8172768.5400000075</v>
      </c>
      <c r="D7" t="s">
        <v>26</v>
      </c>
      <c r="E7">
        <f>GETPIVOTDATA("[Measures].[Sum of Revenue]",$B$3,"[Sales].[Sales Channel]","[Sales].[Sales Channel].&amp;[Wholesale]")</f>
        <v>8172768.5400000075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06A85-B1D1-41B9-9B79-243412DE267F}">
  <dimension ref="B3:D17"/>
  <sheetViews>
    <sheetView workbookViewId="0">
      <selection activeCell="B3" sqref="B3:D17"/>
    </sheetView>
  </sheetViews>
  <sheetFormatPr defaultRowHeight="14.4" x14ac:dyDescent="0.3"/>
  <cols>
    <col min="2" max="2" width="12.5546875" bestFit="1" customWidth="1"/>
    <col min="3" max="4" width="12" bestFit="1" customWidth="1"/>
    <col min="5" max="5" width="6" bestFit="1" customWidth="1"/>
    <col min="6" max="6" width="18.5546875" bestFit="1" customWidth="1"/>
    <col min="7" max="7" width="21.109375" bestFit="1" customWidth="1"/>
    <col min="8" max="8" width="18.5546875" bestFit="1" customWidth="1"/>
    <col min="9" max="10" width="3.6640625" bestFit="1" customWidth="1"/>
    <col min="11" max="27" width="12.6640625" bestFit="1" customWidth="1"/>
    <col min="28" max="28" width="11.6640625" bestFit="1" customWidth="1"/>
    <col min="29" max="37" width="12.6640625" bestFit="1" customWidth="1"/>
    <col min="38" max="40" width="5.6640625" bestFit="1" customWidth="1"/>
    <col min="41" max="49" width="12.6640625" bestFit="1" customWidth="1"/>
    <col min="50" max="52" width="5.6640625" bestFit="1" customWidth="1"/>
    <col min="53" max="67" width="12.6640625" bestFit="1" customWidth="1"/>
    <col min="68" max="69" width="11.6640625" bestFit="1" customWidth="1"/>
    <col min="70" max="81" width="12.6640625" bestFit="1" customWidth="1"/>
    <col min="82" max="82" width="3" bestFit="1" customWidth="1"/>
    <col min="83" max="84" width="12" bestFit="1" customWidth="1"/>
    <col min="85" max="86" width="11" bestFit="1" customWidth="1"/>
    <col min="87" max="109" width="12" bestFit="1" customWidth="1"/>
    <col min="110" max="113" width="11" bestFit="1" customWidth="1"/>
    <col min="114" max="127" width="12" bestFit="1" customWidth="1"/>
    <col min="128" max="128" width="5" bestFit="1" customWidth="1"/>
    <col min="129" max="147" width="12" bestFit="1" customWidth="1"/>
    <col min="148" max="151" width="11" bestFit="1" customWidth="1"/>
    <col min="152" max="160" width="12" bestFit="1" customWidth="1"/>
    <col min="161" max="161" width="6" bestFit="1" customWidth="1"/>
    <col min="162" max="211" width="12" bestFit="1" customWidth="1"/>
    <col min="212" max="220" width="5" bestFit="1" customWidth="1"/>
    <col min="221" max="228" width="12" bestFit="1" customWidth="1"/>
    <col min="229" max="236" width="11" bestFit="1" customWidth="1"/>
    <col min="237" max="269" width="12" bestFit="1" customWidth="1"/>
    <col min="270" max="274" width="7" bestFit="1" customWidth="1"/>
    <col min="275" max="321" width="12" bestFit="1" customWidth="1"/>
    <col min="322" max="325" width="11" bestFit="1" customWidth="1"/>
    <col min="326" max="333" width="6" bestFit="1" customWidth="1"/>
    <col min="334" max="342" width="12" bestFit="1" customWidth="1"/>
    <col min="343" max="347" width="3" bestFit="1" customWidth="1"/>
    <col min="348" max="381" width="12" bestFit="1" customWidth="1"/>
    <col min="382" max="384" width="11" bestFit="1" customWidth="1"/>
    <col min="385" max="395" width="12" bestFit="1" customWidth="1"/>
    <col min="396" max="406" width="3" bestFit="1" customWidth="1"/>
    <col min="407" max="457" width="12" bestFit="1" customWidth="1"/>
    <col min="458" max="461" width="11" bestFit="1" customWidth="1"/>
    <col min="462" max="494" width="12" bestFit="1" customWidth="1"/>
    <col min="495" max="498" width="8" bestFit="1" customWidth="1"/>
    <col min="499" max="500" width="12" bestFit="1" customWidth="1"/>
    <col min="501" max="504" width="11" bestFit="1" customWidth="1"/>
    <col min="505" max="550" width="12" bestFit="1" customWidth="1"/>
    <col min="551" max="555" width="11" bestFit="1" customWidth="1"/>
    <col min="556" max="561" width="12" bestFit="1" customWidth="1"/>
    <col min="562" max="563" width="3" bestFit="1" customWidth="1"/>
    <col min="564" max="569" width="12" bestFit="1" customWidth="1"/>
    <col min="570" max="572" width="7" bestFit="1" customWidth="1"/>
    <col min="573" max="601" width="12" bestFit="1" customWidth="1"/>
    <col min="602" max="606" width="9" bestFit="1" customWidth="1"/>
    <col min="607" max="637" width="12" bestFit="1" customWidth="1"/>
    <col min="638" max="642" width="8" bestFit="1" customWidth="1"/>
    <col min="643" max="654" width="12" bestFit="1" customWidth="1"/>
    <col min="655" max="659" width="3" bestFit="1" customWidth="1"/>
    <col min="660" max="697" width="12" bestFit="1" customWidth="1"/>
    <col min="698" max="701" width="11" bestFit="1" customWidth="1"/>
    <col min="702" max="711" width="12" bestFit="1" customWidth="1"/>
    <col min="712" max="713" width="3" bestFit="1" customWidth="1"/>
    <col min="714" max="757" width="12" bestFit="1" customWidth="1"/>
    <col min="758" max="758" width="3" bestFit="1" customWidth="1"/>
    <col min="759" max="760" width="12" bestFit="1" customWidth="1"/>
    <col min="761" max="764" width="11" bestFit="1" customWidth="1"/>
    <col min="765" max="780" width="12" bestFit="1" customWidth="1"/>
    <col min="781" max="781" width="3" bestFit="1" customWidth="1"/>
    <col min="782" max="798" width="12" bestFit="1" customWidth="1"/>
    <col min="799" max="801" width="3" bestFit="1" customWidth="1"/>
    <col min="802" max="818" width="12" bestFit="1" customWidth="1"/>
    <col min="819" max="821" width="11" bestFit="1" customWidth="1"/>
    <col min="822" max="824" width="3" bestFit="1" customWidth="1"/>
    <col min="825" max="827" width="12" bestFit="1" customWidth="1"/>
    <col min="828" max="832" width="11" bestFit="1" customWidth="1"/>
    <col min="833" max="835" width="5" bestFit="1" customWidth="1"/>
    <col min="836" max="838" width="11" bestFit="1" customWidth="1"/>
    <col min="839" max="840" width="12" bestFit="1" customWidth="1"/>
    <col min="841" max="843" width="3" bestFit="1" customWidth="1"/>
    <col min="844" max="845" width="12" bestFit="1" customWidth="1"/>
    <col min="846" max="848" width="11" bestFit="1" customWidth="1"/>
    <col min="849" max="863" width="12" bestFit="1" customWidth="1"/>
    <col min="864" max="865" width="11" bestFit="1" customWidth="1"/>
    <col min="866" max="870" width="12" bestFit="1" customWidth="1"/>
    <col min="871" max="872" width="4" bestFit="1" customWidth="1"/>
    <col min="873" max="896" width="12" bestFit="1" customWidth="1"/>
    <col min="897" max="898" width="6" bestFit="1" customWidth="1"/>
    <col min="899" max="912" width="12" bestFit="1" customWidth="1"/>
    <col min="913" max="914" width="4" bestFit="1" customWidth="1"/>
    <col min="915" max="919" width="12" bestFit="1" customWidth="1"/>
    <col min="920" max="923" width="7" bestFit="1" customWidth="1"/>
    <col min="924" max="926" width="12" bestFit="1" customWidth="1"/>
    <col min="927" max="930" width="6" bestFit="1" customWidth="1"/>
    <col min="931" max="937" width="12.6640625" bestFit="1" customWidth="1"/>
    <col min="938" max="939" width="3.6640625" bestFit="1" customWidth="1"/>
    <col min="940" max="947" width="12.6640625"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4" x14ac:dyDescent="0.3">
      <c r="B3" s="9" t="s">
        <v>2</v>
      </c>
      <c r="C3" t="s">
        <v>9060</v>
      </c>
      <c r="D3" t="s">
        <v>9065</v>
      </c>
    </row>
    <row r="4" spans="2:4" x14ac:dyDescent="0.3">
      <c r="B4" s="10" t="s">
        <v>3</v>
      </c>
      <c r="C4" s="13"/>
      <c r="D4" s="13"/>
    </row>
    <row r="5" spans="2:4" x14ac:dyDescent="0.3">
      <c r="B5" s="14" t="s">
        <v>9068</v>
      </c>
      <c r="C5" s="13">
        <v>2249845.9300000011</v>
      </c>
      <c r="D5" s="13">
        <v>1602162.3570000005</v>
      </c>
    </row>
    <row r="6" spans="2:4" x14ac:dyDescent="0.3">
      <c r="B6" s="14" t="s">
        <v>9069</v>
      </c>
      <c r="C6" s="13">
        <v>7415845.4199999999</v>
      </c>
      <c r="D6" s="13">
        <v>5286165.7320000017</v>
      </c>
    </row>
    <row r="7" spans="2:4" x14ac:dyDescent="0.3">
      <c r="B7" s="14" t="s">
        <v>9070</v>
      </c>
      <c r="C7" s="13">
        <v>7436941.7099999962</v>
      </c>
      <c r="D7" s="13">
        <v>5267050.6989999982</v>
      </c>
    </row>
    <row r="8" spans="2:4" x14ac:dyDescent="0.3">
      <c r="B8" s="10" t="s">
        <v>4</v>
      </c>
      <c r="C8" s="13"/>
      <c r="D8" s="13"/>
    </row>
    <row r="9" spans="2:4" x14ac:dyDescent="0.3">
      <c r="B9" s="14" t="s">
        <v>9071</v>
      </c>
      <c r="C9" s="13">
        <v>6589445.1425000075</v>
      </c>
      <c r="D9" s="13">
        <v>4637135.0569999982</v>
      </c>
    </row>
    <row r="10" spans="2:4" x14ac:dyDescent="0.3">
      <c r="B10" s="14" t="s">
        <v>9068</v>
      </c>
      <c r="C10" s="13">
        <v>7244569.8025000012</v>
      </c>
      <c r="D10" s="13">
        <v>5158806.4369999981</v>
      </c>
    </row>
    <row r="11" spans="2:4" x14ac:dyDescent="0.3">
      <c r="B11" s="14" t="s">
        <v>9069</v>
      </c>
      <c r="C11" s="13">
        <v>6718858.8250000151</v>
      </c>
      <c r="D11" s="13">
        <v>4705040.1599999955</v>
      </c>
    </row>
    <row r="12" spans="2:4" x14ac:dyDescent="0.3">
      <c r="B12" s="14" t="s">
        <v>9070</v>
      </c>
      <c r="C12" s="13">
        <v>7301421.8150000032</v>
      </c>
      <c r="D12" s="13">
        <v>5172737.4789999984</v>
      </c>
    </row>
    <row r="13" spans="2:4" x14ac:dyDescent="0.3">
      <c r="B13" s="10" t="s">
        <v>5</v>
      </c>
      <c r="C13" s="13"/>
      <c r="D13" s="13"/>
    </row>
    <row r="14" spans="2:4" x14ac:dyDescent="0.3">
      <c r="B14" s="14" t="s">
        <v>9071</v>
      </c>
      <c r="C14" s="13">
        <v>7327600.5575000076</v>
      </c>
      <c r="D14" s="13">
        <v>5157108.456000003</v>
      </c>
    </row>
    <row r="15" spans="2:4" x14ac:dyDescent="0.3">
      <c r="B15" s="14" t="s">
        <v>9068</v>
      </c>
      <c r="C15" s="13">
        <v>6769848.0025000004</v>
      </c>
      <c r="D15" s="13">
        <v>4715914.9970000004</v>
      </c>
    </row>
    <row r="16" spans="2:4" x14ac:dyDescent="0.3">
      <c r="B16" s="14" t="s">
        <v>9069</v>
      </c>
      <c r="C16" s="13">
        <v>7059563.0375000043</v>
      </c>
      <c r="D16" s="13">
        <v>4995232.770999996</v>
      </c>
    </row>
    <row r="17" spans="2:4" x14ac:dyDescent="0.3">
      <c r="B17" s="14" t="s">
        <v>9070</v>
      </c>
      <c r="C17" s="13">
        <v>7029439.5025000013</v>
      </c>
      <c r="D17" s="13">
        <v>5120698.4450000003</v>
      </c>
    </row>
  </sheetData>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A9EDF-C6AB-4378-982A-15AF64A4D6E5}">
  <dimension ref="B3:C21"/>
  <sheetViews>
    <sheetView workbookViewId="0">
      <selection activeCell="B5" sqref="B5"/>
    </sheetView>
  </sheetViews>
  <sheetFormatPr defaultRowHeight="14.4" x14ac:dyDescent="0.3"/>
  <cols>
    <col min="2" max="2" width="21.21875" bestFit="1" customWidth="1"/>
    <col min="3" max="3" width="20.21875" bestFit="1" customWidth="1"/>
    <col min="4" max="5" width="5.5546875" bestFit="1" customWidth="1"/>
    <col min="6" max="6" width="10" bestFit="1" customWidth="1"/>
    <col min="7" max="8" width="5.5546875" bestFit="1" customWidth="1"/>
    <col min="9" max="9" width="8.88671875" bestFit="1" customWidth="1"/>
    <col min="10" max="11" width="5.5546875" bestFit="1" customWidth="1"/>
    <col min="12" max="12" width="12.44140625" bestFit="1" customWidth="1"/>
    <col min="13" max="13" width="5.5546875" bestFit="1" customWidth="1"/>
    <col min="14" max="14" width="6.33203125" bestFit="1" customWidth="1"/>
    <col min="15" max="30" width="12" bestFit="1" customWidth="1"/>
    <col min="31" max="31" width="12.6640625" bestFit="1" customWidth="1"/>
    <col min="32" max="37" width="12" bestFit="1" customWidth="1"/>
    <col min="38" max="38" width="12.6640625" bestFit="1" customWidth="1"/>
    <col min="39" max="39" width="12" bestFit="1" customWidth="1"/>
    <col min="40" max="40" width="12.6640625" bestFit="1" customWidth="1"/>
    <col min="41" max="43" width="12" bestFit="1" customWidth="1"/>
    <col min="44" max="44" width="12.6640625" bestFit="1" customWidth="1"/>
    <col min="45" max="49" width="12" bestFit="1" customWidth="1"/>
    <col min="50" max="51" width="12.6640625" bestFit="1" customWidth="1"/>
    <col min="52" max="54" width="12" bestFit="1" customWidth="1"/>
    <col min="55" max="55" width="12.6640625" bestFit="1" customWidth="1"/>
    <col min="56" max="57" width="12" bestFit="1" customWidth="1"/>
    <col min="58" max="58" width="12.6640625" bestFit="1" customWidth="1"/>
    <col min="59" max="61" width="12" bestFit="1" customWidth="1"/>
    <col min="62" max="62" width="12.6640625" bestFit="1" customWidth="1"/>
    <col min="63" max="71" width="12" bestFit="1" customWidth="1"/>
    <col min="72" max="72" width="12.6640625" bestFit="1" customWidth="1"/>
    <col min="73" max="77" width="12" bestFit="1" customWidth="1"/>
    <col min="78" max="80" width="12.6640625" bestFit="1" customWidth="1"/>
    <col min="81" max="86" width="12" bestFit="1" customWidth="1"/>
    <col min="87" max="87" width="12.6640625" bestFit="1" customWidth="1"/>
    <col min="88" max="98" width="12" bestFit="1" customWidth="1"/>
    <col min="99" max="99" width="12.6640625" bestFit="1" customWidth="1"/>
    <col min="100" max="102" width="12" bestFit="1" customWidth="1"/>
    <col min="103" max="103" width="12.6640625" bestFit="1" customWidth="1"/>
    <col min="104" max="109" width="12" bestFit="1" customWidth="1"/>
    <col min="110" max="110" width="12.6640625" bestFit="1" customWidth="1"/>
    <col min="111" max="115" width="12" bestFit="1" customWidth="1"/>
    <col min="116" max="116" width="12.6640625" bestFit="1" customWidth="1"/>
    <col min="117" max="117" width="12" bestFit="1" customWidth="1"/>
    <col min="118" max="119" width="12.6640625" bestFit="1" customWidth="1"/>
    <col min="120" max="120" width="12" bestFit="1" customWidth="1"/>
    <col min="121" max="122" width="12.6640625" bestFit="1" customWidth="1"/>
    <col min="123" max="130" width="12" bestFit="1" customWidth="1"/>
    <col min="131" max="131" width="12.6640625" bestFit="1" customWidth="1"/>
    <col min="132" max="136" width="12" bestFit="1" customWidth="1"/>
    <col min="137" max="137" width="12.6640625" bestFit="1" customWidth="1"/>
    <col min="138" max="143" width="12" bestFit="1" customWidth="1"/>
    <col min="144" max="145" width="12.6640625" bestFit="1" customWidth="1"/>
    <col min="146" max="150" width="12" bestFit="1" customWidth="1"/>
    <col min="151" max="151" width="12.6640625" bestFit="1" customWidth="1"/>
    <col min="152" max="154" width="12" bestFit="1" customWidth="1"/>
    <col min="155" max="157" width="12.6640625" bestFit="1" customWidth="1"/>
    <col min="158" max="158" width="12" bestFit="1" customWidth="1"/>
    <col min="159" max="159" width="12.6640625" bestFit="1" customWidth="1"/>
    <col min="160" max="160" width="12" bestFit="1" customWidth="1"/>
    <col min="161" max="163" width="12.6640625" bestFit="1" customWidth="1"/>
    <col min="164" max="165" width="12" bestFit="1" customWidth="1"/>
    <col min="166" max="167" width="12.6640625" bestFit="1" customWidth="1"/>
    <col min="168" max="168" width="12" bestFit="1" customWidth="1"/>
    <col min="169" max="169" width="12.6640625" bestFit="1" customWidth="1"/>
    <col min="170" max="176" width="12" bestFit="1" customWidth="1"/>
    <col min="177" max="177" width="12.6640625" bestFit="1" customWidth="1"/>
    <col min="178" max="180" width="12" bestFit="1" customWidth="1"/>
    <col min="181" max="181" width="12.6640625" bestFit="1" customWidth="1"/>
    <col min="182" max="184" width="12" bestFit="1" customWidth="1"/>
    <col min="185" max="185" width="12.6640625" bestFit="1" customWidth="1"/>
    <col min="186" max="186" width="12" bestFit="1" customWidth="1"/>
    <col min="187" max="187" width="12.6640625" bestFit="1" customWidth="1"/>
    <col min="188" max="188" width="12" bestFit="1" customWidth="1"/>
    <col min="189" max="189" width="12.6640625" bestFit="1" customWidth="1"/>
    <col min="190" max="193" width="12" bestFit="1" customWidth="1"/>
    <col min="194" max="194" width="12.6640625" bestFit="1" customWidth="1"/>
    <col min="195" max="196" width="12" bestFit="1" customWidth="1"/>
    <col min="197" max="199" width="12.6640625" bestFit="1" customWidth="1"/>
    <col min="200" max="200" width="12" bestFit="1" customWidth="1"/>
    <col min="201" max="201" width="12.6640625" bestFit="1" customWidth="1"/>
    <col min="202" max="203" width="12" bestFit="1" customWidth="1"/>
    <col min="204" max="204" width="12.6640625" bestFit="1" customWidth="1"/>
    <col min="205" max="208" width="12" bestFit="1" customWidth="1"/>
    <col min="209" max="209" width="12.6640625" bestFit="1" customWidth="1"/>
    <col min="210" max="211" width="12" bestFit="1" customWidth="1"/>
    <col min="212" max="212" width="12.6640625" bestFit="1" customWidth="1"/>
    <col min="213" max="216" width="12" bestFit="1" customWidth="1"/>
    <col min="217" max="217" width="12.6640625" bestFit="1" customWidth="1"/>
    <col min="218" max="218" width="12" bestFit="1" customWidth="1"/>
    <col min="219" max="219" width="12.6640625" bestFit="1" customWidth="1"/>
    <col min="220" max="220" width="12" bestFit="1" customWidth="1"/>
    <col min="221" max="221" width="12.6640625" bestFit="1" customWidth="1"/>
    <col min="222" max="225" width="12" bestFit="1" customWidth="1"/>
    <col min="226" max="227" width="12.6640625" bestFit="1" customWidth="1"/>
    <col min="228" max="228" width="12" bestFit="1" customWidth="1"/>
    <col min="229" max="229" width="12.6640625" bestFit="1" customWidth="1"/>
    <col min="230" max="230" width="12" bestFit="1" customWidth="1"/>
    <col min="231" max="231" width="12.6640625" bestFit="1" customWidth="1"/>
    <col min="232" max="237" width="12" bestFit="1" customWidth="1"/>
    <col min="238" max="238" width="12.6640625" bestFit="1" customWidth="1"/>
    <col min="239" max="247" width="12" bestFit="1" customWidth="1"/>
    <col min="248" max="249" width="12.6640625" bestFit="1" customWidth="1"/>
    <col min="250" max="255" width="12" bestFit="1" customWidth="1"/>
    <col min="256" max="256" width="12.6640625" bestFit="1" customWidth="1"/>
    <col min="257" max="257" width="12" bestFit="1" customWidth="1"/>
    <col min="258" max="258" width="12.6640625" bestFit="1" customWidth="1"/>
    <col min="259" max="269" width="12" bestFit="1" customWidth="1"/>
    <col min="270" max="270" width="12.6640625" bestFit="1" customWidth="1"/>
    <col min="271" max="271" width="12" bestFit="1" customWidth="1"/>
    <col min="272" max="272" width="12.6640625" bestFit="1" customWidth="1"/>
    <col min="273" max="273" width="12" bestFit="1" customWidth="1"/>
    <col min="274" max="274" width="12.6640625" bestFit="1" customWidth="1"/>
    <col min="275" max="286" width="12" bestFit="1" customWidth="1"/>
    <col min="287" max="287" width="12.6640625" bestFit="1" customWidth="1"/>
    <col min="288" max="293" width="12" bestFit="1" customWidth="1"/>
    <col min="294" max="294" width="12.6640625" bestFit="1" customWidth="1"/>
    <col min="295" max="299" width="12" bestFit="1" customWidth="1"/>
    <col min="300" max="301" width="12.6640625" bestFit="1" customWidth="1"/>
    <col min="302" max="303" width="12" bestFit="1" customWidth="1"/>
    <col min="304" max="304" width="9.6640625" bestFit="1" customWidth="1"/>
    <col min="305" max="305" width="12" bestFit="1" customWidth="1"/>
    <col min="306" max="306" width="12.6640625" bestFit="1" customWidth="1"/>
    <col min="307" max="307" width="12" bestFit="1" customWidth="1"/>
    <col min="308" max="309" width="12.6640625" bestFit="1" customWidth="1"/>
    <col min="310" max="311" width="12" bestFit="1" customWidth="1"/>
    <col min="312" max="313" width="12.6640625" bestFit="1" customWidth="1"/>
    <col min="314" max="315" width="12" bestFit="1" customWidth="1"/>
    <col min="316" max="317" width="12.6640625" bestFit="1" customWidth="1"/>
    <col min="318" max="321" width="12" bestFit="1" customWidth="1"/>
    <col min="322" max="322" width="12.6640625" bestFit="1" customWidth="1"/>
    <col min="323" max="327" width="12" bestFit="1" customWidth="1"/>
    <col min="328" max="329" width="12.6640625" bestFit="1" customWidth="1"/>
    <col min="330" max="330" width="12" bestFit="1" customWidth="1"/>
    <col min="331" max="331" width="12.6640625" bestFit="1" customWidth="1"/>
    <col min="332" max="332" width="12" bestFit="1" customWidth="1"/>
    <col min="333" max="333" width="12.6640625" bestFit="1" customWidth="1"/>
    <col min="334" max="334" width="12" bestFit="1" customWidth="1"/>
    <col min="335" max="335" width="12.6640625" bestFit="1" customWidth="1"/>
    <col min="336" max="336" width="12" bestFit="1" customWidth="1"/>
    <col min="337" max="338" width="12.6640625" bestFit="1" customWidth="1"/>
    <col min="339" max="349" width="12" bestFit="1" customWidth="1"/>
    <col min="350" max="350" width="12.6640625" bestFit="1" customWidth="1"/>
    <col min="351" max="353" width="12" bestFit="1" customWidth="1"/>
    <col min="354" max="354" width="12.6640625" bestFit="1" customWidth="1"/>
    <col min="355" max="356" width="12" bestFit="1" customWidth="1"/>
    <col min="357" max="358" width="12.6640625" bestFit="1" customWidth="1"/>
    <col min="359" max="361" width="12" bestFit="1" customWidth="1"/>
    <col min="362" max="364" width="12.6640625" bestFit="1" customWidth="1"/>
    <col min="365" max="368" width="12" bestFit="1" customWidth="1"/>
    <col min="369" max="369" width="12.6640625" bestFit="1" customWidth="1"/>
    <col min="370" max="372" width="12" bestFit="1" customWidth="1"/>
    <col min="373" max="373" width="12.6640625" bestFit="1" customWidth="1"/>
    <col min="374" max="375" width="12" bestFit="1" customWidth="1"/>
    <col min="376" max="376" width="12.6640625" bestFit="1" customWidth="1"/>
    <col min="377" max="384" width="12" bestFit="1" customWidth="1"/>
    <col min="385" max="385" width="12.6640625" bestFit="1" customWidth="1"/>
    <col min="386" max="388" width="12" bestFit="1" customWidth="1"/>
    <col min="389" max="389" width="12.6640625" bestFit="1" customWidth="1"/>
    <col min="390" max="390" width="12" bestFit="1" customWidth="1"/>
    <col min="391" max="391" width="12.6640625" bestFit="1" customWidth="1"/>
    <col min="392" max="392" width="12" bestFit="1" customWidth="1"/>
    <col min="393" max="393" width="12.6640625" bestFit="1" customWidth="1"/>
    <col min="394" max="399" width="12" bestFit="1" customWidth="1"/>
    <col min="400" max="401" width="12.6640625" bestFit="1" customWidth="1"/>
    <col min="402" max="402" width="12" bestFit="1" customWidth="1"/>
    <col min="403" max="403" width="12.6640625" bestFit="1" customWidth="1"/>
    <col min="404" max="404" width="12" bestFit="1" customWidth="1"/>
    <col min="405" max="405" width="12.6640625" bestFit="1" customWidth="1"/>
    <col min="406" max="410" width="12" bestFit="1" customWidth="1"/>
    <col min="411" max="411" width="12.6640625" bestFit="1" customWidth="1"/>
    <col min="412" max="412" width="12" bestFit="1" customWidth="1"/>
    <col min="413" max="413" width="12.6640625" bestFit="1" customWidth="1"/>
    <col min="414" max="414" width="12" bestFit="1" customWidth="1"/>
    <col min="415" max="416" width="12.6640625" bestFit="1" customWidth="1"/>
    <col min="417" max="437" width="12" bestFit="1" customWidth="1"/>
    <col min="438" max="438" width="12.6640625" bestFit="1" customWidth="1"/>
    <col min="439" max="442" width="12" bestFit="1" customWidth="1"/>
    <col min="443" max="443" width="12.6640625" bestFit="1" customWidth="1"/>
    <col min="444" max="445" width="12" bestFit="1" customWidth="1"/>
    <col min="446" max="446" width="12.6640625" bestFit="1" customWidth="1"/>
    <col min="447" max="457" width="12" bestFit="1" customWidth="1"/>
    <col min="458" max="460" width="12.6640625" bestFit="1" customWidth="1"/>
    <col min="461" max="462" width="12" bestFit="1" customWidth="1"/>
    <col min="463" max="463" width="12.6640625" bestFit="1" customWidth="1"/>
    <col min="464" max="468" width="12" bestFit="1" customWidth="1"/>
    <col min="469" max="469" width="12.6640625" bestFit="1" customWidth="1"/>
    <col min="470" max="476" width="12" bestFit="1" customWidth="1"/>
    <col min="477" max="478" width="12.6640625" bestFit="1" customWidth="1"/>
    <col min="479" max="479" width="12" bestFit="1" customWidth="1"/>
    <col min="480" max="481" width="12.6640625" bestFit="1" customWidth="1"/>
    <col min="482" max="487" width="12" bestFit="1" customWidth="1"/>
    <col min="488" max="488" width="12.6640625" bestFit="1" customWidth="1"/>
    <col min="489" max="499" width="12" bestFit="1" customWidth="1"/>
    <col min="500" max="500" width="12.6640625" bestFit="1" customWidth="1"/>
    <col min="501" max="507" width="12" bestFit="1" customWidth="1"/>
    <col min="508" max="508" width="12.6640625" bestFit="1" customWidth="1"/>
    <col min="509" max="514" width="12" bestFit="1" customWidth="1"/>
    <col min="515" max="515" width="12.6640625" bestFit="1" customWidth="1"/>
    <col min="516" max="518" width="12" bestFit="1" customWidth="1"/>
    <col min="519" max="519" width="12.6640625" bestFit="1" customWidth="1"/>
    <col min="520" max="521" width="12" bestFit="1" customWidth="1"/>
    <col min="522" max="522" width="12.6640625" bestFit="1" customWidth="1"/>
    <col min="523" max="524" width="12" bestFit="1" customWidth="1"/>
    <col min="525" max="525" width="12.6640625" bestFit="1" customWidth="1"/>
    <col min="526" max="533" width="12" bestFit="1" customWidth="1"/>
    <col min="534" max="534" width="12.6640625" bestFit="1" customWidth="1"/>
    <col min="535" max="539" width="12" bestFit="1" customWidth="1"/>
    <col min="540" max="541" width="12.6640625" bestFit="1" customWidth="1"/>
    <col min="542" max="542" width="12" bestFit="1" customWidth="1"/>
    <col min="543" max="543" width="12.6640625" bestFit="1" customWidth="1"/>
    <col min="544" max="553" width="12" bestFit="1" customWidth="1"/>
    <col min="554" max="554" width="12.6640625" bestFit="1" customWidth="1"/>
    <col min="555" max="558" width="12" bestFit="1" customWidth="1"/>
    <col min="559" max="559" width="12.6640625" bestFit="1" customWidth="1"/>
    <col min="560" max="569" width="12" bestFit="1" customWidth="1"/>
    <col min="570" max="570" width="12.6640625" bestFit="1" customWidth="1"/>
    <col min="571" max="571" width="12" bestFit="1" customWidth="1"/>
    <col min="572" max="572" width="12.6640625" bestFit="1" customWidth="1"/>
    <col min="573" max="588" width="12" bestFit="1" customWidth="1"/>
    <col min="589" max="589" width="12.6640625" bestFit="1" customWidth="1"/>
    <col min="590" max="593" width="12" bestFit="1" customWidth="1"/>
    <col min="594" max="594" width="12.6640625" bestFit="1" customWidth="1"/>
    <col min="595" max="600" width="12" bestFit="1" customWidth="1"/>
    <col min="601" max="601" width="12.6640625" bestFit="1" customWidth="1"/>
    <col min="602" max="602" width="12" bestFit="1" customWidth="1"/>
    <col min="603" max="604" width="12.6640625" bestFit="1" customWidth="1"/>
    <col min="605" max="610" width="12" bestFit="1" customWidth="1"/>
    <col min="611" max="611" width="12.6640625" bestFit="1" customWidth="1"/>
    <col min="612" max="614" width="12" bestFit="1" customWidth="1"/>
    <col min="615" max="615" width="12.6640625" bestFit="1" customWidth="1"/>
    <col min="616" max="621" width="12" bestFit="1" customWidth="1"/>
    <col min="622" max="622" width="12.6640625" bestFit="1" customWidth="1"/>
    <col min="623" max="632" width="12" bestFit="1" customWidth="1"/>
    <col min="633" max="633" width="12.6640625" bestFit="1" customWidth="1"/>
    <col min="634" max="636" width="12" bestFit="1" customWidth="1"/>
    <col min="637" max="637" width="12.6640625" bestFit="1" customWidth="1"/>
    <col min="638" max="640" width="12" bestFit="1" customWidth="1"/>
    <col min="641" max="641" width="12.6640625" bestFit="1" customWidth="1"/>
    <col min="642" max="642" width="12" bestFit="1" customWidth="1"/>
    <col min="643" max="645" width="12.6640625" bestFit="1" customWidth="1"/>
    <col min="646" max="646" width="12" bestFit="1" customWidth="1"/>
    <col min="647" max="647" width="12.6640625" bestFit="1" customWidth="1"/>
    <col min="648" max="662" width="12" bestFit="1" customWidth="1"/>
    <col min="663" max="663" width="12.6640625" bestFit="1" customWidth="1"/>
    <col min="664" max="665" width="12" bestFit="1" customWidth="1"/>
    <col min="666" max="667" width="12.6640625" bestFit="1" customWidth="1"/>
    <col min="668" max="675" width="12" bestFit="1" customWidth="1"/>
    <col min="676" max="676" width="12.6640625" bestFit="1" customWidth="1"/>
    <col min="677" max="687" width="12" bestFit="1" customWidth="1"/>
    <col min="688" max="688" width="12.6640625" bestFit="1" customWidth="1"/>
    <col min="689" max="690" width="12" bestFit="1" customWidth="1"/>
    <col min="691" max="693" width="12.6640625" bestFit="1" customWidth="1"/>
    <col min="694" max="694" width="12" bestFit="1" customWidth="1"/>
    <col min="695" max="695" width="12.6640625" bestFit="1" customWidth="1"/>
    <col min="696" max="696" width="12" bestFit="1" customWidth="1"/>
    <col min="697" max="697" width="12.6640625" bestFit="1" customWidth="1"/>
    <col min="698" max="701" width="12" bestFit="1" customWidth="1"/>
    <col min="702" max="704" width="12.6640625" bestFit="1" customWidth="1"/>
    <col min="705" max="705" width="12" bestFit="1" customWidth="1"/>
    <col min="706" max="706" width="12.6640625" bestFit="1" customWidth="1"/>
    <col min="707" max="707" width="12" bestFit="1" customWidth="1"/>
    <col min="708" max="708" width="12.6640625" bestFit="1" customWidth="1"/>
    <col min="709" max="712" width="12" bestFit="1" customWidth="1"/>
    <col min="713" max="714" width="12.6640625" bestFit="1" customWidth="1"/>
    <col min="715" max="718" width="12" bestFit="1" customWidth="1"/>
    <col min="719" max="719" width="12.6640625" bestFit="1" customWidth="1"/>
    <col min="720" max="722" width="12" bestFit="1" customWidth="1"/>
    <col min="723" max="724" width="12.6640625" bestFit="1" customWidth="1"/>
    <col min="725" max="725" width="12" bestFit="1" customWidth="1"/>
    <col min="726" max="726" width="12.6640625" bestFit="1" customWidth="1"/>
    <col min="727" max="730" width="12" bestFit="1" customWidth="1"/>
    <col min="731" max="731" width="12.6640625" bestFit="1" customWidth="1"/>
    <col min="732" max="733" width="12" bestFit="1" customWidth="1"/>
    <col min="734" max="734" width="12.6640625" bestFit="1" customWidth="1"/>
    <col min="735" max="752" width="12" bestFit="1" customWidth="1"/>
    <col min="753" max="755" width="12.6640625" bestFit="1" customWidth="1"/>
    <col min="756" max="760" width="12" bestFit="1" customWidth="1"/>
    <col min="761" max="761" width="12.6640625" bestFit="1" customWidth="1"/>
    <col min="762" max="762" width="12" bestFit="1" customWidth="1"/>
    <col min="763" max="763" width="12.6640625" bestFit="1" customWidth="1"/>
    <col min="764" max="780" width="12" bestFit="1" customWidth="1"/>
    <col min="781" max="781" width="12.6640625" bestFit="1" customWidth="1"/>
    <col min="782" max="782" width="12" bestFit="1" customWidth="1"/>
    <col min="783" max="783" width="12.6640625" bestFit="1" customWidth="1"/>
    <col min="784" max="792" width="12" bestFit="1" customWidth="1"/>
    <col min="793" max="794" width="12.6640625" bestFit="1" customWidth="1"/>
    <col min="795" max="795" width="12" bestFit="1" customWidth="1"/>
    <col min="796" max="796" width="12.6640625" bestFit="1" customWidth="1"/>
    <col min="797" max="798" width="12" bestFit="1" customWidth="1"/>
    <col min="799" max="799" width="12.6640625" bestFit="1" customWidth="1"/>
    <col min="800" max="809" width="12" bestFit="1" customWidth="1"/>
    <col min="810" max="810" width="12.6640625" bestFit="1" customWidth="1"/>
    <col min="811" max="817" width="12" bestFit="1" customWidth="1"/>
    <col min="818" max="818" width="12.6640625" bestFit="1" customWidth="1"/>
    <col min="819" max="819" width="12" bestFit="1" customWidth="1"/>
    <col min="820" max="820" width="12.6640625" bestFit="1" customWidth="1"/>
    <col min="821" max="823" width="12" bestFit="1" customWidth="1"/>
    <col min="824" max="824" width="12.6640625" bestFit="1" customWidth="1"/>
    <col min="825" max="829" width="12" bestFit="1" customWidth="1"/>
    <col min="830" max="830" width="12.6640625" bestFit="1" customWidth="1"/>
    <col min="831" max="832" width="12" bestFit="1" customWidth="1"/>
    <col min="833" max="833" width="12.6640625" bestFit="1" customWidth="1"/>
    <col min="834" max="836" width="12" bestFit="1" customWidth="1"/>
    <col min="837" max="838" width="12.6640625" bestFit="1" customWidth="1"/>
    <col min="839" max="839" width="12" bestFit="1" customWidth="1"/>
    <col min="840" max="840" width="12.6640625" bestFit="1" customWidth="1"/>
    <col min="841" max="842" width="12" bestFit="1" customWidth="1"/>
    <col min="843" max="843" width="12.6640625" bestFit="1" customWidth="1"/>
    <col min="844" max="845" width="12" bestFit="1" customWidth="1"/>
    <col min="846" max="846" width="12.6640625" bestFit="1" customWidth="1"/>
    <col min="847" max="849" width="12" bestFit="1" customWidth="1"/>
    <col min="850" max="851" width="12.6640625" bestFit="1" customWidth="1"/>
    <col min="852" max="852" width="12" bestFit="1" customWidth="1"/>
    <col min="853" max="853" width="12.6640625" bestFit="1" customWidth="1"/>
    <col min="854" max="858" width="12" bestFit="1" customWidth="1"/>
    <col min="859" max="859" width="12.6640625" bestFit="1" customWidth="1"/>
    <col min="860" max="863" width="12" bestFit="1" customWidth="1"/>
    <col min="864" max="866" width="12.6640625" bestFit="1" customWidth="1"/>
    <col min="867" max="868" width="12" bestFit="1" customWidth="1"/>
    <col min="869" max="870" width="12.6640625" bestFit="1" customWidth="1"/>
    <col min="871" max="874" width="12" bestFit="1" customWidth="1"/>
    <col min="875" max="875" width="12.6640625" bestFit="1" customWidth="1"/>
    <col min="876" max="876" width="12" bestFit="1" customWidth="1"/>
    <col min="877" max="878" width="12.6640625" bestFit="1" customWidth="1"/>
    <col min="879" max="879" width="12" bestFit="1" customWidth="1"/>
    <col min="880" max="880" width="12.6640625" bestFit="1" customWidth="1"/>
    <col min="881" max="901" width="12" bestFit="1" customWidth="1"/>
    <col min="902" max="904" width="12.6640625" bestFit="1" customWidth="1"/>
    <col min="905" max="908" width="12" bestFit="1" customWidth="1"/>
    <col min="909" max="909" width="12.6640625" bestFit="1" customWidth="1"/>
    <col min="910" max="910" width="12" bestFit="1" customWidth="1"/>
    <col min="911" max="911" width="12.6640625" bestFit="1" customWidth="1"/>
    <col min="912" max="916" width="12" bestFit="1" customWidth="1"/>
    <col min="917" max="917" width="12.6640625" bestFit="1" customWidth="1"/>
    <col min="918" max="925" width="12" bestFit="1" customWidth="1"/>
    <col min="926" max="926" width="12.6640625" bestFit="1" customWidth="1"/>
    <col min="927" max="929" width="12" bestFit="1" customWidth="1"/>
    <col min="930" max="930" width="12.6640625" bestFit="1" customWidth="1"/>
    <col min="931" max="937" width="12" bestFit="1" customWidth="1"/>
    <col min="938" max="939" width="12.6640625" bestFit="1" customWidth="1"/>
    <col min="940" max="940" width="12" bestFit="1" customWidth="1"/>
    <col min="941" max="941" width="12.6640625" bestFit="1" customWidth="1"/>
    <col min="942" max="947" width="12" bestFit="1" customWidth="1"/>
    <col min="948" max="951" width="3.6640625" bestFit="1" customWidth="1"/>
    <col min="952" max="962" width="12.6640625" bestFit="1" customWidth="1"/>
    <col min="963" max="965" width="11.6640625" bestFit="1" customWidth="1"/>
    <col min="966" max="974" width="12.6640625" bestFit="1" customWidth="1"/>
    <col min="975" max="975" width="5.6640625" bestFit="1" customWidth="1"/>
    <col min="976" max="1000" width="12.6640625" bestFit="1" customWidth="1"/>
    <col min="1001" max="1001" width="5.6640625" bestFit="1" customWidth="1"/>
    <col min="1002" max="1030" width="12.6640625" bestFit="1" customWidth="1"/>
    <col min="1031" max="1034" width="11.6640625" bestFit="1" customWidth="1"/>
    <col min="1035" max="1043" width="12.6640625" bestFit="1" customWidth="1"/>
    <col min="1044" max="1044" width="3" bestFit="1" customWidth="1"/>
    <col min="1045" max="1046" width="12" bestFit="1" customWidth="1"/>
    <col min="1047" max="1053" width="11" bestFit="1" customWidth="1"/>
    <col min="1054" max="1093" width="12" bestFit="1" customWidth="1"/>
    <col min="1094" max="1095" width="11" bestFit="1" customWidth="1"/>
    <col min="1096" max="1121" width="12" bestFit="1" customWidth="1"/>
    <col min="1122" max="1131" width="5" bestFit="1" customWidth="1"/>
    <col min="1132" max="1159" width="12" bestFit="1" customWidth="1"/>
    <col min="1160" max="1167" width="11" bestFit="1" customWidth="1"/>
    <col min="1168" max="1181" width="12" bestFit="1" customWidth="1"/>
    <col min="1182" max="1186" width="6" bestFit="1" customWidth="1"/>
    <col min="1187" max="1242" width="12" bestFit="1" customWidth="1"/>
    <col min="1243" max="1249" width="5" bestFit="1" customWidth="1"/>
    <col min="1250" max="1262" width="12" bestFit="1" customWidth="1"/>
    <col min="1263" max="1270" width="11" bestFit="1" customWidth="1"/>
    <col min="1271" max="1326" width="12" bestFit="1" customWidth="1"/>
    <col min="1327" max="1336" width="7" bestFit="1" customWidth="1"/>
    <col min="1337" max="1399" width="12" bestFit="1" customWidth="1"/>
    <col min="1400" max="1402" width="11" bestFit="1" customWidth="1"/>
    <col min="1403" max="1410" width="6" bestFit="1" customWidth="1"/>
    <col min="1411" max="1423" width="12" bestFit="1" customWidth="1"/>
    <col min="1424" max="1428" width="3" bestFit="1" customWidth="1"/>
    <col min="1429" max="1479" width="12" bestFit="1" customWidth="1"/>
    <col min="1480" max="1481" width="11" bestFit="1" customWidth="1"/>
    <col min="1482" max="1502" width="12" bestFit="1" customWidth="1"/>
    <col min="1503" max="1512" width="3" bestFit="1" customWidth="1"/>
    <col min="1513" max="1575" width="12" bestFit="1" customWidth="1"/>
    <col min="1576" max="1582" width="11" bestFit="1" customWidth="1"/>
    <col min="1583" max="1607" width="12" bestFit="1" customWidth="1"/>
    <col min="1608" max="1611" width="11" bestFit="1" customWidth="1"/>
    <col min="1612" max="1622" width="12" bestFit="1" customWidth="1"/>
    <col min="1623" max="1627" width="8" bestFit="1" customWidth="1"/>
    <col min="1628" max="1632" width="12" bestFit="1" customWidth="1"/>
    <col min="1633" max="1637" width="11" bestFit="1" customWidth="1"/>
    <col min="1638" max="1693" width="12" bestFit="1" customWidth="1"/>
    <col min="1694" max="1697" width="11" bestFit="1" customWidth="1"/>
    <col min="1698" max="1707" width="12" bestFit="1" customWidth="1"/>
    <col min="1708" max="1709" width="3" bestFit="1" customWidth="1"/>
    <col min="1710" max="1718" width="12" bestFit="1" customWidth="1"/>
    <col min="1719" max="1722" width="7" bestFit="1" customWidth="1"/>
    <col min="1723" max="1752" width="12" bestFit="1" customWidth="1"/>
    <col min="1753" max="1758" width="9" bestFit="1" customWidth="1"/>
    <col min="1759" max="1789" width="12" bestFit="1" customWidth="1"/>
    <col min="1790" max="1796" width="8" bestFit="1" customWidth="1"/>
    <col min="1797" max="1808" width="12" bestFit="1" customWidth="1"/>
    <col min="1809" max="1812" width="3" bestFit="1" customWidth="1"/>
    <col min="1813" max="1858" width="12" bestFit="1" customWidth="1"/>
    <col min="1859" max="1860" width="11" bestFit="1" customWidth="1"/>
    <col min="1861" max="1878" width="12" bestFit="1" customWidth="1"/>
    <col min="1879" max="1881" width="3" bestFit="1" customWidth="1"/>
    <col min="1882" max="1931" width="12" bestFit="1" customWidth="1"/>
    <col min="1932" max="1933" width="3" bestFit="1" customWidth="1"/>
    <col min="1934" max="1937" width="12" bestFit="1" customWidth="1"/>
    <col min="1938" max="1941" width="11" bestFit="1" customWidth="1"/>
    <col min="1942" max="1956" width="12" bestFit="1" customWidth="1"/>
    <col min="1957" max="1958" width="3" bestFit="1" customWidth="1"/>
    <col min="1959" max="1980" width="12" bestFit="1" customWidth="1"/>
    <col min="1981" max="1982" width="3" bestFit="1" customWidth="1"/>
    <col min="1983" max="1998" width="12" bestFit="1" customWidth="1"/>
    <col min="1999" max="2001" width="11" bestFit="1" customWidth="1"/>
    <col min="2002" max="2004" width="3" bestFit="1" customWidth="1"/>
    <col min="2005" max="2005" width="12" bestFit="1" customWidth="1"/>
    <col min="2006" max="2009" width="11" bestFit="1" customWidth="1"/>
    <col min="2010" max="2013" width="5" bestFit="1" customWidth="1"/>
    <col min="2014" max="2017" width="11" bestFit="1" customWidth="1"/>
    <col min="2018" max="2020" width="12" bestFit="1" customWidth="1"/>
    <col min="2021" max="2023" width="3" bestFit="1" customWidth="1"/>
    <col min="2024" max="2025" width="12" bestFit="1" customWidth="1"/>
    <col min="2026" max="2028" width="11" bestFit="1" customWidth="1"/>
    <col min="2029" max="2047" width="12" bestFit="1" customWidth="1"/>
    <col min="2048" max="2049" width="11" bestFit="1" customWidth="1"/>
    <col min="2050" max="2053" width="12" bestFit="1" customWidth="1"/>
    <col min="2054" max="2055" width="4" bestFit="1" customWidth="1"/>
    <col min="2056" max="2082" width="12" bestFit="1" customWidth="1"/>
    <col min="2083" max="2085" width="6" bestFit="1" customWidth="1"/>
    <col min="2086" max="2106" width="12" bestFit="1" customWidth="1"/>
    <col min="2107" max="2110" width="4" bestFit="1" customWidth="1"/>
    <col min="2111" max="2117" width="12" bestFit="1" customWidth="1"/>
    <col min="2118" max="2121" width="7" bestFit="1" customWidth="1"/>
    <col min="2122" max="2124" width="12" bestFit="1" customWidth="1"/>
    <col min="2125" max="2128" width="6" bestFit="1" customWidth="1"/>
    <col min="2129" max="2143" width="12.6640625" bestFit="1" customWidth="1"/>
    <col min="2144" max="2144" width="3.6640625" bestFit="1" customWidth="1"/>
    <col min="2145" max="2153" width="12.6640625" bestFit="1" customWidth="1"/>
    <col min="2154" max="2154" width="3.6640625" bestFit="1" customWidth="1"/>
    <col min="2155" max="2165" width="12.6640625" bestFit="1" customWidth="1"/>
    <col min="2166" max="2167" width="11.6640625" bestFit="1" customWidth="1"/>
    <col min="2168" max="2194" width="12.6640625" bestFit="1" customWidth="1"/>
    <col min="2195" max="2200" width="5.6640625" bestFit="1" customWidth="1"/>
    <col min="2201" max="2227" width="12.6640625" bestFit="1" customWidth="1"/>
    <col min="2228" max="2236" width="11.6640625" bestFit="1" customWidth="1"/>
    <col min="2237" max="2243" width="12.6640625" bestFit="1" customWidth="1"/>
    <col min="2244" max="2244" width="11.6640625" bestFit="1" customWidth="1"/>
    <col min="2245" max="2245" width="12.6640625" bestFit="1" customWidth="1"/>
    <col min="2246" max="2246" width="11.6640625" bestFit="1" customWidth="1"/>
    <col min="2247" max="2247" width="3" bestFit="1" customWidth="1"/>
    <col min="2248" max="2252" width="12" bestFit="1" customWidth="1"/>
    <col min="2253" max="2267" width="11" bestFit="1" customWidth="1"/>
    <col min="2268" max="2308" width="12" bestFit="1" customWidth="1"/>
    <col min="2309" max="2312" width="11" bestFit="1" customWidth="1"/>
    <col min="2313" max="2346" width="12" bestFit="1" customWidth="1"/>
    <col min="2347" max="2351" width="5" bestFit="1" customWidth="1"/>
    <col min="2352" max="2385" width="12" bestFit="1" customWidth="1"/>
    <col min="2386" max="2393" width="11" bestFit="1" customWidth="1"/>
    <col min="2394" max="2410" width="12" bestFit="1" customWidth="1"/>
    <col min="2411" max="2413" width="6" bestFit="1" customWidth="1"/>
    <col min="2414" max="2484" width="12" bestFit="1" customWidth="1"/>
    <col min="2485" max="2490" width="5" bestFit="1" customWidth="1"/>
    <col min="2491" max="2504" width="12" bestFit="1" customWidth="1"/>
    <col min="2505" max="2512" width="11" bestFit="1" customWidth="1"/>
    <col min="2513" max="2573" width="12" bestFit="1" customWidth="1"/>
    <col min="2574" max="2581" width="7" bestFit="1" customWidth="1"/>
    <col min="2582" max="2634" width="12" bestFit="1" customWidth="1"/>
    <col min="2635" max="2637" width="11" bestFit="1" customWidth="1"/>
    <col min="2638" max="2644" width="6" bestFit="1" customWidth="1"/>
    <col min="2645" max="2658" width="12" bestFit="1" customWidth="1"/>
    <col min="2659" max="2665" width="3" bestFit="1" customWidth="1"/>
    <col min="2666" max="2716" width="12" bestFit="1" customWidth="1"/>
    <col min="2717" max="2721" width="11" bestFit="1" customWidth="1"/>
    <col min="2722" max="2746" width="12" bestFit="1" customWidth="1"/>
    <col min="2747" max="2756" width="3" bestFit="1" customWidth="1"/>
    <col min="2757" max="2819" width="12" bestFit="1" customWidth="1"/>
    <col min="2820" max="2825" width="11" bestFit="1" customWidth="1"/>
    <col min="2826" max="2848" width="12" bestFit="1" customWidth="1"/>
    <col min="2849" max="2849" width="11" bestFit="1" customWidth="1"/>
    <col min="2850" max="2858" width="12" bestFit="1" customWidth="1"/>
    <col min="2859" max="2863" width="8" bestFit="1" customWidth="1"/>
    <col min="2864" max="2866" width="12" bestFit="1" customWidth="1"/>
    <col min="2867" max="2871" width="11" bestFit="1" customWidth="1"/>
    <col min="2872" max="2930" width="12" bestFit="1" customWidth="1"/>
    <col min="2931" max="2933" width="11" bestFit="1" customWidth="1"/>
    <col min="2934" max="2938" width="12" bestFit="1" customWidth="1"/>
    <col min="2939" max="2942" width="3" bestFit="1" customWidth="1"/>
    <col min="2943" max="2951" width="12" bestFit="1" customWidth="1"/>
    <col min="2952" max="2956" width="7" bestFit="1" customWidth="1"/>
    <col min="2957" max="2988" width="12" bestFit="1" customWidth="1"/>
    <col min="2989" max="2993" width="9" bestFit="1" customWidth="1"/>
    <col min="2994" max="3025" width="12" bestFit="1" customWidth="1"/>
    <col min="3026" max="3031" width="8" bestFit="1" customWidth="1"/>
    <col min="3032" max="3040" width="12" bestFit="1" customWidth="1"/>
    <col min="3041" max="3045" width="3" bestFit="1" customWidth="1"/>
    <col min="3046" max="3089" width="12" bestFit="1" customWidth="1"/>
    <col min="3090" max="3092" width="11" bestFit="1" customWidth="1"/>
    <col min="3093" max="3111" width="12" bestFit="1" customWidth="1"/>
    <col min="3112" max="3114" width="3" bestFit="1" customWidth="1"/>
    <col min="3115" max="3171" width="12" bestFit="1" customWidth="1"/>
    <col min="3172" max="3173" width="3" bestFit="1" customWidth="1"/>
    <col min="3174" max="3177" width="12" bestFit="1" customWidth="1"/>
    <col min="3178" max="3181" width="11" bestFit="1" customWidth="1"/>
    <col min="3182" max="3195" width="12" bestFit="1" customWidth="1"/>
    <col min="3196" max="3196" width="3" bestFit="1" customWidth="1"/>
    <col min="3197" max="3217" width="12" bestFit="1" customWidth="1"/>
    <col min="3218" max="3219" width="3" bestFit="1" customWidth="1"/>
    <col min="3220" max="3237" width="12" bestFit="1" customWidth="1"/>
    <col min="3238" max="3239" width="11" bestFit="1" customWidth="1"/>
    <col min="3240" max="3242" width="3" bestFit="1" customWidth="1"/>
    <col min="3243" max="3244" width="12" bestFit="1" customWidth="1"/>
    <col min="3245" max="3249" width="11" bestFit="1" customWidth="1"/>
    <col min="3250" max="3253" width="5" bestFit="1" customWidth="1"/>
    <col min="3254" max="3257" width="11" bestFit="1" customWidth="1"/>
    <col min="3258" max="3258" width="12" bestFit="1" customWidth="1"/>
    <col min="3259" max="3261" width="3" bestFit="1" customWidth="1"/>
    <col min="3262" max="3263" width="12" bestFit="1" customWidth="1"/>
    <col min="3264" max="3267" width="11" bestFit="1" customWidth="1"/>
    <col min="3268" max="3292" width="12" bestFit="1" customWidth="1"/>
    <col min="3293" max="3294" width="11" bestFit="1" customWidth="1"/>
    <col min="3295" max="3299" width="12" bestFit="1" customWidth="1"/>
    <col min="3300" max="3301" width="4" bestFit="1" customWidth="1"/>
    <col min="3302" max="3333" width="12" bestFit="1" customWidth="1"/>
    <col min="3334" max="3335" width="6" bestFit="1" customWidth="1"/>
    <col min="3336" max="3355" width="12" bestFit="1" customWidth="1"/>
    <col min="3356" max="3358" width="4" bestFit="1" customWidth="1"/>
    <col min="3359" max="3365" width="12" bestFit="1" customWidth="1"/>
    <col min="3366" max="3369" width="7" bestFit="1" customWidth="1"/>
    <col min="3370" max="3372" width="12" bestFit="1" customWidth="1"/>
    <col min="3373" max="3376" width="6" bestFit="1" customWidth="1"/>
  </cols>
  <sheetData>
    <row r="3" spans="2:3" x14ac:dyDescent="0.3">
      <c r="B3" s="9" t="s">
        <v>2</v>
      </c>
      <c r="C3" t="s">
        <v>0</v>
      </c>
    </row>
    <row r="4" spans="2:3" x14ac:dyDescent="0.3">
      <c r="B4" s="10" t="s">
        <v>3</v>
      </c>
      <c r="C4" s="13"/>
    </row>
    <row r="5" spans="2:3" x14ac:dyDescent="0.3">
      <c r="B5" s="14" t="s">
        <v>179</v>
      </c>
      <c r="C5" s="13">
        <v>211</v>
      </c>
    </row>
    <row r="6" spans="2:3" x14ac:dyDescent="0.3">
      <c r="B6" s="14" t="s">
        <v>169</v>
      </c>
      <c r="C6" s="13">
        <v>144</v>
      </c>
    </row>
    <row r="7" spans="2:3" x14ac:dyDescent="0.3">
      <c r="B7" s="14" t="s">
        <v>173</v>
      </c>
      <c r="C7" s="13">
        <v>174</v>
      </c>
    </row>
    <row r="8" spans="2:3" x14ac:dyDescent="0.3">
      <c r="B8" s="14" t="s">
        <v>185</v>
      </c>
      <c r="C8" s="13">
        <v>175</v>
      </c>
    </row>
    <row r="9" spans="2:3" x14ac:dyDescent="0.3">
      <c r="B9" s="14" t="s">
        <v>194</v>
      </c>
      <c r="C9" s="13">
        <v>167</v>
      </c>
    </row>
    <row r="10" spans="2:3" x14ac:dyDescent="0.3">
      <c r="B10" s="10" t="s">
        <v>4</v>
      </c>
      <c r="C10" s="13"/>
    </row>
    <row r="11" spans="2:3" x14ac:dyDescent="0.3">
      <c r="B11" s="14" t="s">
        <v>149</v>
      </c>
      <c r="C11" s="13">
        <v>362</v>
      </c>
    </row>
    <row r="12" spans="2:3" x14ac:dyDescent="0.3">
      <c r="B12" s="14" t="s">
        <v>155</v>
      </c>
      <c r="C12" s="13">
        <v>272</v>
      </c>
    </row>
    <row r="13" spans="2:3" x14ac:dyDescent="0.3">
      <c r="B13" s="14" t="s">
        <v>174</v>
      </c>
      <c r="C13" s="13">
        <v>296</v>
      </c>
    </row>
    <row r="14" spans="2:3" x14ac:dyDescent="0.3">
      <c r="B14" s="14" t="s">
        <v>175</v>
      </c>
      <c r="C14" s="13">
        <v>273</v>
      </c>
    </row>
    <row r="15" spans="2:3" x14ac:dyDescent="0.3">
      <c r="B15" s="14" t="s">
        <v>186</v>
      </c>
      <c r="C15" s="13">
        <v>310</v>
      </c>
    </row>
    <row r="16" spans="2:3" x14ac:dyDescent="0.3">
      <c r="B16" s="10" t="s">
        <v>5</v>
      </c>
      <c r="C16" s="13"/>
    </row>
    <row r="17" spans="2:3" x14ac:dyDescent="0.3">
      <c r="B17" s="14" t="s">
        <v>170</v>
      </c>
      <c r="C17" s="13">
        <v>332</v>
      </c>
    </row>
    <row r="18" spans="2:3" x14ac:dyDescent="0.3">
      <c r="B18" s="14" t="s">
        <v>160</v>
      </c>
      <c r="C18" s="13">
        <v>314</v>
      </c>
    </row>
    <row r="19" spans="2:3" x14ac:dyDescent="0.3">
      <c r="B19" s="14" t="s">
        <v>164</v>
      </c>
      <c r="C19" s="13">
        <v>273</v>
      </c>
    </row>
    <row r="20" spans="2:3" x14ac:dyDescent="0.3">
      <c r="B20" s="14" t="s">
        <v>165</v>
      </c>
      <c r="C20" s="13">
        <v>243</v>
      </c>
    </row>
    <row r="21" spans="2:3" x14ac:dyDescent="0.3">
      <c r="B21" s="14" t="s">
        <v>171</v>
      </c>
      <c r="C21" s="13">
        <v>341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U7992"/>
  <sheetViews>
    <sheetView showGridLines="0" zoomScale="110" zoomScaleNormal="110" workbookViewId="0">
      <selection activeCell="W12" sqref="W12"/>
    </sheetView>
  </sheetViews>
  <sheetFormatPr defaultColWidth="8.88671875" defaultRowHeight="10.199999999999999" x14ac:dyDescent="0.2"/>
  <cols>
    <col min="1" max="1" width="16.44140625" style="2" bestFit="1" customWidth="1"/>
    <col min="2" max="2" width="14.44140625" style="2" bestFit="1" customWidth="1"/>
    <col min="3" max="3" width="18.88671875" style="2" bestFit="1" customWidth="1"/>
    <col min="4" max="4" width="16.33203125" style="2" bestFit="1" customWidth="1"/>
    <col min="5" max="5" width="13.5546875" style="3" bestFit="1" customWidth="1"/>
    <col min="6" max="6" width="12.44140625" style="2" bestFit="1" customWidth="1"/>
    <col min="7" max="7" width="15.33203125" style="2" bestFit="1" customWidth="1"/>
    <col min="8" max="8" width="21.88671875" style="2" bestFit="1" customWidth="1"/>
    <col min="9" max="9" width="15.88671875" style="2" bestFit="1" customWidth="1"/>
    <col min="10" max="10" width="12.109375" style="2" bestFit="1" customWidth="1"/>
    <col min="11" max="11" width="14" style="2" bestFit="1" customWidth="1"/>
    <col min="12" max="12" width="17" style="4" bestFit="1" customWidth="1"/>
    <col min="13" max="13" width="19" style="4" bestFit="1" customWidth="1"/>
    <col min="14" max="14" width="13" style="4" bestFit="1" customWidth="1"/>
    <col min="15" max="15" width="12.6640625" style="2" bestFit="1" customWidth="1"/>
    <col min="16" max="16" width="13" style="2" bestFit="1" customWidth="1"/>
    <col min="17" max="17" width="12.6640625" style="2" bestFit="1" customWidth="1"/>
    <col min="18" max="18" width="12.6640625" style="2" customWidth="1"/>
    <col min="19" max="19" width="11.6640625" style="2" bestFit="1" customWidth="1"/>
    <col min="20" max="20" width="11.44140625" style="2" bestFit="1" customWidth="1"/>
    <col min="21" max="16384" width="8.88671875" style="2"/>
  </cols>
  <sheetData>
    <row r="1" spans="1:21" x14ac:dyDescent="0.2">
      <c r="A1" s="6" t="s">
        <v>196</v>
      </c>
      <c r="B1" s="6" t="s">
        <v>197</v>
      </c>
      <c r="C1" s="6" t="s">
        <v>198</v>
      </c>
      <c r="D1" s="6" t="s">
        <v>199</v>
      </c>
      <c r="E1" s="7" t="s">
        <v>200</v>
      </c>
      <c r="F1" s="7" t="s">
        <v>201</v>
      </c>
      <c r="G1" s="7" t="s">
        <v>202</v>
      </c>
      <c r="H1" s="6" t="s">
        <v>203</v>
      </c>
      <c r="I1" s="6" t="s">
        <v>204</v>
      </c>
      <c r="J1" s="6" t="s">
        <v>205</v>
      </c>
      <c r="K1" s="6" t="s">
        <v>206</v>
      </c>
      <c r="L1" s="6" t="s">
        <v>207</v>
      </c>
      <c r="M1" s="6" t="s">
        <v>208</v>
      </c>
      <c r="N1" s="6" t="s">
        <v>209</v>
      </c>
      <c r="O1" s="6" t="s">
        <v>210</v>
      </c>
      <c r="P1" s="8" t="s">
        <v>211</v>
      </c>
      <c r="Q1" s="8" t="s">
        <v>212</v>
      </c>
      <c r="R1" s="8" t="s">
        <v>9062</v>
      </c>
      <c r="S1" s="8" t="s">
        <v>213</v>
      </c>
      <c r="T1" s="8" t="s">
        <v>9060</v>
      </c>
      <c r="U1" s="8" t="s">
        <v>9065</v>
      </c>
    </row>
    <row r="2" spans="1:21" x14ac:dyDescent="0.2">
      <c r="A2" s="6" t="s">
        <v>214</v>
      </c>
      <c r="B2" s="6" t="s">
        <v>24</v>
      </c>
      <c r="C2" s="6" t="s">
        <v>147</v>
      </c>
      <c r="D2" s="7">
        <v>43100</v>
      </c>
      <c r="E2" s="7">
        <v>43251</v>
      </c>
      <c r="F2" s="7">
        <v>43265</v>
      </c>
      <c r="G2" s="7">
        <v>43270</v>
      </c>
      <c r="H2" s="6">
        <f t="shared" ref="H2:H65" si="0">G2-E2</f>
        <v>19</v>
      </c>
      <c r="I2" s="6" t="s">
        <v>215</v>
      </c>
      <c r="J2" s="6">
        <v>6</v>
      </c>
      <c r="K2" s="6">
        <v>15</v>
      </c>
      <c r="L2" s="6">
        <v>259</v>
      </c>
      <c r="M2" s="6">
        <v>12</v>
      </c>
      <c r="N2" s="6">
        <v>5</v>
      </c>
      <c r="O2" s="6">
        <v>7.4999999999999997E-2</v>
      </c>
      <c r="P2" s="8">
        <v>1963.1000000000001</v>
      </c>
      <c r="Q2" s="8">
        <v>1001.181</v>
      </c>
      <c r="R2" s="8">
        <f t="shared" ref="R2:R65" si="1">T2-(Q2*N2)</f>
        <v>4073.432499999999</v>
      </c>
      <c r="S2" s="8">
        <f>(((Sales[[#This Row],[Unit Price]]-(Sales[[#This Row],[Discount Applied]]*Sales[[#This Row],[Unit Price]]))-Q2)/Q2)*100</f>
        <v>81.372549019607845</v>
      </c>
      <c r="T2" s="8">
        <f t="shared" ref="T2:T65" si="2">((P2*N2)-(P2*O2*N2))</f>
        <v>9079.3374999999996</v>
      </c>
      <c r="U2" s="8">
        <f>Sales[[#This Row],[Unit Cost]]*Sales[[#This Row],[Order Quantity]]</f>
        <v>5005.9050000000007</v>
      </c>
    </row>
    <row r="3" spans="1:21" x14ac:dyDescent="0.2">
      <c r="A3" s="6" t="s">
        <v>216</v>
      </c>
      <c r="B3" s="6" t="s">
        <v>25</v>
      </c>
      <c r="C3" s="6" t="s">
        <v>145</v>
      </c>
      <c r="D3" s="7">
        <v>43100</v>
      </c>
      <c r="E3" s="7">
        <v>43251</v>
      </c>
      <c r="F3" s="7">
        <v>43273</v>
      </c>
      <c r="G3" s="7">
        <v>43283</v>
      </c>
      <c r="H3" s="6">
        <f t="shared" si="0"/>
        <v>32</v>
      </c>
      <c r="I3" s="6" t="s">
        <v>215</v>
      </c>
      <c r="J3" s="6">
        <v>14</v>
      </c>
      <c r="K3" s="6">
        <v>20</v>
      </c>
      <c r="L3" s="6">
        <v>196</v>
      </c>
      <c r="M3" s="6">
        <v>27</v>
      </c>
      <c r="N3" s="6">
        <v>3</v>
      </c>
      <c r="O3" s="6">
        <v>7.4999999999999997E-2</v>
      </c>
      <c r="P3" s="8">
        <v>3939.6</v>
      </c>
      <c r="Q3" s="8">
        <v>3348.66</v>
      </c>
      <c r="R3" s="8">
        <f t="shared" si="1"/>
        <v>886.40999999999985</v>
      </c>
      <c r="S3" s="8">
        <f>(((Sales[[#This Row],[Unit Price]]-(Sales[[#This Row],[Discount Applied]]*Sales[[#This Row],[Unit Price]]))-Q3)/Q3)*100</f>
        <v>8.8235294117647136</v>
      </c>
      <c r="T3" s="8">
        <f t="shared" si="2"/>
        <v>10932.39</v>
      </c>
      <c r="U3" s="8">
        <f>Sales[[#This Row],[Unit Cost]]*Sales[[#This Row],[Order Quantity]]</f>
        <v>10045.98</v>
      </c>
    </row>
    <row r="4" spans="1:21" x14ac:dyDescent="0.2">
      <c r="A4" s="6" t="s">
        <v>217</v>
      </c>
      <c r="B4" s="6" t="s">
        <v>23</v>
      </c>
      <c r="C4" s="6" t="s">
        <v>147</v>
      </c>
      <c r="D4" s="7">
        <v>43100</v>
      </c>
      <c r="E4" s="7">
        <v>43251</v>
      </c>
      <c r="F4" s="7">
        <v>43272</v>
      </c>
      <c r="G4" s="7">
        <v>43282</v>
      </c>
      <c r="H4" s="6">
        <f t="shared" si="0"/>
        <v>31</v>
      </c>
      <c r="I4" s="6" t="s">
        <v>215</v>
      </c>
      <c r="J4" s="6">
        <v>21</v>
      </c>
      <c r="K4" s="6">
        <v>16</v>
      </c>
      <c r="L4" s="6">
        <v>213</v>
      </c>
      <c r="M4" s="6">
        <v>16</v>
      </c>
      <c r="N4" s="6">
        <v>1</v>
      </c>
      <c r="O4" s="6">
        <v>0.05</v>
      </c>
      <c r="P4" s="8">
        <v>1775.5</v>
      </c>
      <c r="Q4" s="8">
        <v>781.22</v>
      </c>
      <c r="R4" s="8">
        <f t="shared" si="1"/>
        <v>905.50499999999988</v>
      </c>
      <c r="S4" s="8">
        <f>(((Sales[[#This Row],[Unit Price]]-(Sales[[#This Row],[Discount Applied]]*Sales[[#This Row],[Unit Price]]))-Q4)/Q4)*100</f>
        <v>115.90909090909089</v>
      </c>
      <c r="T4" s="8">
        <f t="shared" si="2"/>
        <v>1686.7249999999999</v>
      </c>
      <c r="U4" s="8">
        <f>Sales[[#This Row],[Unit Cost]]*Sales[[#This Row],[Order Quantity]]</f>
        <v>781.22</v>
      </c>
    </row>
    <row r="5" spans="1:21" x14ac:dyDescent="0.2">
      <c r="A5" s="6" t="s">
        <v>218</v>
      </c>
      <c r="B5" s="6" t="s">
        <v>26</v>
      </c>
      <c r="C5" s="6" t="s">
        <v>145</v>
      </c>
      <c r="D5" s="7">
        <v>43100</v>
      </c>
      <c r="E5" s="7">
        <v>43251</v>
      </c>
      <c r="F5" s="7">
        <v>43253</v>
      </c>
      <c r="G5" s="7">
        <v>43258</v>
      </c>
      <c r="H5" s="6">
        <f t="shared" si="0"/>
        <v>7</v>
      </c>
      <c r="I5" s="6" t="s">
        <v>215</v>
      </c>
      <c r="J5" s="6">
        <v>28</v>
      </c>
      <c r="K5" s="6">
        <v>48</v>
      </c>
      <c r="L5" s="6">
        <v>107</v>
      </c>
      <c r="M5" s="6">
        <v>23</v>
      </c>
      <c r="N5" s="6">
        <v>8</v>
      </c>
      <c r="O5" s="6">
        <v>7.4999999999999997E-2</v>
      </c>
      <c r="P5" s="8">
        <v>2324.9</v>
      </c>
      <c r="Q5" s="8">
        <v>1464.6870000000001</v>
      </c>
      <c r="R5" s="8">
        <f t="shared" si="1"/>
        <v>5486.764000000001</v>
      </c>
      <c r="S5" s="8">
        <f>(((Sales[[#This Row],[Unit Price]]-(Sales[[#This Row],[Discount Applied]]*Sales[[#This Row],[Unit Price]]))-Q5)/Q5)*100</f>
        <v>46.82539682539683</v>
      </c>
      <c r="T5" s="8">
        <f t="shared" si="2"/>
        <v>17204.260000000002</v>
      </c>
      <c r="U5" s="8">
        <f>Sales[[#This Row],[Unit Cost]]*Sales[[#This Row],[Order Quantity]]</f>
        <v>11717.496000000001</v>
      </c>
    </row>
    <row r="6" spans="1:21" x14ac:dyDescent="0.2">
      <c r="A6" s="6" t="s">
        <v>219</v>
      </c>
      <c r="B6" s="6" t="s">
        <v>23</v>
      </c>
      <c r="C6" s="6" t="s">
        <v>145</v>
      </c>
      <c r="D6" s="7">
        <v>43200</v>
      </c>
      <c r="E6" s="7">
        <v>43251</v>
      </c>
      <c r="F6" s="7">
        <v>43267</v>
      </c>
      <c r="G6" s="7">
        <v>43277</v>
      </c>
      <c r="H6" s="6">
        <f t="shared" si="0"/>
        <v>26</v>
      </c>
      <c r="I6" s="6" t="s">
        <v>215</v>
      </c>
      <c r="J6" s="6">
        <v>22</v>
      </c>
      <c r="K6" s="6">
        <v>49</v>
      </c>
      <c r="L6" s="6">
        <v>111</v>
      </c>
      <c r="M6" s="6">
        <v>26</v>
      </c>
      <c r="N6" s="6">
        <v>8</v>
      </c>
      <c r="O6" s="6">
        <v>0.1</v>
      </c>
      <c r="P6" s="8">
        <v>1822.4</v>
      </c>
      <c r="Q6" s="8">
        <v>1476.1440000000002</v>
      </c>
      <c r="R6" s="8">
        <f t="shared" si="1"/>
        <v>1312.1279999999988</v>
      </c>
      <c r="S6" s="8">
        <f>(((Sales[[#This Row],[Unit Price]]-(Sales[[#This Row],[Discount Applied]]*Sales[[#This Row],[Unit Price]]))-Q6)/Q6)*100</f>
        <v>11.1111111111111</v>
      </c>
      <c r="T6" s="8">
        <f t="shared" si="2"/>
        <v>13121.28</v>
      </c>
      <c r="U6" s="8">
        <f>Sales[[#This Row],[Unit Cost]]*Sales[[#This Row],[Order Quantity]]</f>
        <v>11809.152000000002</v>
      </c>
    </row>
    <row r="7" spans="1:21" x14ac:dyDescent="0.2">
      <c r="A7" s="6" t="s">
        <v>220</v>
      </c>
      <c r="B7" s="6" t="s">
        <v>25</v>
      </c>
      <c r="C7" s="6" t="s">
        <v>146</v>
      </c>
      <c r="D7" s="7">
        <v>43100</v>
      </c>
      <c r="E7" s="7">
        <v>43251</v>
      </c>
      <c r="F7" s="7">
        <v>43259</v>
      </c>
      <c r="G7" s="7">
        <v>43264</v>
      </c>
      <c r="H7" s="6">
        <f t="shared" si="0"/>
        <v>13</v>
      </c>
      <c r="I7" s="6" t="s">
        <v>215</v>
      </c>
      <c r="J7" s="6">
        <v>12</v>
      </c>
      <c r="K7" s="6">
        <v>21</v>
      </c>
      <c r="L7" s="6">
        <v>285</v>
      </c>
      <c r="M7" s="6">
        <v>1</v>
      </c>
      <c r="N7" s="6">
        <v>5</v>
      </c>
      <c r="O7" s="6">
        <v>0.05</v>
      </c>
      <c r="P7" s="8">
        <v>1038.5</v>
      </c>
      <c r="Q7" s="8">
        <v>446.55500000000001</v>
      </c>
      <c r="R7" s="8">
        <f t="shared" si="1"/>
        <v>2700.1</v>
      </c>
      <c r="S7" s="8">
        <f>(((Sales[[#This Row],[Unit Price]]-(Sales[[#This Row],[Discount Applied]]*Sales[[#This Row],[Unit Price]]))-Q7)/Q7)*100</f>
        <v>120.93023255813952</v>
      </c>
      <c r="T7" s="8">
        <f t="shared" si="2"/>
        <v>4932.875</v>
      </c>
      <c r="U7" s="8">
        <f>Sales[[#This Row],[Unit Cost]]*Sales[[#This Row],[Order Quantity]]</f>
        <v>2232.7750000000001</v>
      </c>
    </row>
    <row r="8" spans="1:21" x14ac:dyDescent="0.2">
      <c r="A8" s="6" t="s">
        <v>221</v>
      </c>
      <c r="B8" s="6" t="s">
        <v>24</v>
      </c>
      <c r="C8" s="6" t="s">
        <v>148</v>
      </c>
      <c r="D8" s="7">
        <v>43100</v>
      </c>
      <c r="E8" s="7">
        <v>43251</v>
      </c>
      <c r="F8" s="7">
        <v>43259</v>
      </c>
      <c r="G8" s="7">
        <v>43265</v>
      </c>
      <c r="H8" s="6">
        <f t="shared" si="0"/>
        <v>14</v>
      </c>
      <c r="I8" s="6" t="s">
        <v>215</v>
      </c>
      <c r="J8" s="6">
        <v>10</v>
      </c>
      <c r="K8" s="6">
        <v>14</v>
      </c>
      <c r="L8" s="6">
        <v>6</v>
      </c>
      <c r="M8" s="6">
        <v>5</v>
      </c>
      <c r="N8" s="6">
        <v>4</v>
      </c>
      <c r="O8" s="6">
        <v>0.15</v>
      </c>
      <c r="P8" s="8">
        <v>1192.6000000000001</v>
      </c>
      <c r="Q8" s="8">
        <v>536.67000000000007</v>
      </c>
      <c r="R8" s="8">
        <f t="shared" si="1"/>
        <v>1908.1600000000003</v>
      </c>
      <c r="S8" s="8">
        <f>(((Sales[[#This Row],[Unit Price]]-(Sales[[#This Row],[Discount Applied]]*Sales[[#This Row],[Unit Price]]))-Q8)/Q8)*100</f>
        <v>88.8888888888889</v>
      </c>
      <c r="T8" s="8">
        <f t="shared" si="2"/>
        <v>4054.8400000000006</v>
      </c>
      <c r="U8" s="8">
        <f>Sales[[#This Row],[Unit Cost]]*Sales[[#This Row],[Order Quantity]]</f>
        <v>2146.6800000000003</v>
      </c>
    </row>
    <row r="9" spans="1:21" x14ac:dyDescent="0.2">
      <c r="A9" s="6" t="s">
        <v>222</v>
      </c>
      <c r="B9" s="6" t="s">
        <v>24</v>
      </c>
      <c r="C9" s="6" t="s">
        <v>146</v>
      </c>
      <c r="D9" s="7">
        <v>43200</v>
      </c>
      <c r="E9" s="7">
        <v>43251</v>
      </c>
      <c r="F9" s="7">
        <v>43277</v>
      </c>
      <c r="G9" s="7">
        <v>43282</v>
      </c>
      <c r="H9" s="6">
        <f t="shared" si="0"/>
        <v>31</v>
      </c>
      <c r="I9" s="6" t="s">
        <v>215</v>
      </c>
      <c r="J9" s="6">
        <v>6</v>
      </c>
      <c r="K9" s="6">
        <v>9</v>
      </c>
      <c r="L9" s="6">
        <v>280</v>
      </c>
      <c r="M9" s="6">
        <v>46</v>
      </c>
      <c r="N9" s="6">
        <v>5</v>
      </c>
      <c r="O9" s="6">
        <v>0.05</v>
      </c>
      <c r="P9" s="8">
        <v>1815.7</v>
      </c>
      <c r="Q9" s="8">
        <v>1525.1879999999999</v>
      </c>
      <c r="R9" s="8">
        <f t="shared" si="1"/>
        <v>998.63500000000113</v>
      </c>
      <c r="S9" s="8">
        <f>(((Sales[[#This Row],[Unit Price]]-(Sales[[#This Row],[Discount Applied]]*Sales[[#This Row],[Unit Price]]))-Q9)/Q9)*100</f>
        <v>13.095238095238102</v>
      </c>
      <c r="T9" s="8">
        <f t="shared" si="2"/>
        <v>8624.5750000000007</v>
      </c>
      <c r="U9" s="8">
        <f>Sales[[#This Row],[Unit Cost]]*Sales[[#This Row],[Order Quantity]]</f>
        <v>7625.94</v>
      </c>
    </row>
    <row r="10" spans="1:21" x14ac:dyDescent="0.2">
      <c r="A10" s="6" t="s">
        <v>223</v>
      </c>
      <c r="B10" s="6" t="s">
        <v>24</v>
      </c>
      <c r="C10" s="6" t="s">
        <v>146</v>
      </c>
      <c r="D10" s="7">
        <v>43100</v>
      </c>
      <c r="E10" s="7">
        <v>43252</v>
      </c>
      <c r="F10" s="7">
        <v>43267</v>
      </c>
      <c r="G10" s="7">
        <v>43272</v>
      </c>
      <c r="H10" s="6">
        <f t="shared" si="0"/>
        <v>20</v>
      </c>
      <c r="I10" s="6" t="s">
        <v>215</v>
      </c>
      <c r="J10" s="6">
        <v>4</v>
      </c>
      <c r="K10" s="6">
        <v>9</v>
      </c>
      <c r="L10" s="6">
        <v>299</v>
      </c>
      <c r="M10" s="6">
        <v>47</v>
      </c>
      <c r="N10" s="6">
        <v>4</v>
      </c>
      <c r="O10" s="6">
        <v>0.3</v>
      </c>
      <c r="P10" s="8">
        <v>3879.3</v>
      </c>
      <c r="Q10" s="8">
        <v>2211.201</v>
      </c>
      <c r="R10" s="8">
        <f t="shared" si="1"/>
        <v>2017.2360000000008</v>
      </c>
      <c r="S10" s="8">
        <f>(((Sales[[#This Row],[Unit Price]]-(Sales[[#This Row],[Discount Applied]]*Sales[[#This Row],[Unit Price]]))-Q10)/Q10)*100</f>
        <v>22.807017543859658</v>
      </c>
      <c r="T10" s="8">
        <f t="shared" si="2"/>
        <v>10862.04</v>
      </c>
      <c r="U10" s="8">
        <f>Sales[[#This Row],[Unit Cost]]*Sales[[#This Row],[Order Quantity]]</f>
        <v>8844.8040000000001</v>
      </c>
    </row>
    <row r="11" spans="1:21" x14ac:dyDescent="0.2">
      <c r="A11" s="6" t="s">
        <v>224</v>
      </c>
      <c r="B11" s="6" t="s">
        <v>24</v>
      </c>
      <c r="C11" s="6" t="s">
        <v>147</v>
      </c>
      <c r="D11" s="7">
        <v>43100</v>
      </c>
      <c r="E11" s="7">
        <v>43252</v>
      </c>
      <c r="F11" s="7">
        <v>43280</v>
      </c>
      <c r="G11" s="7">
        <v>43282</v>
      </c>
      <c r="H11" s="6">
        <f t="shared" si="0"/>
        <v>30</v>
      </c>
      <c r="I11" s="6" t="s">
        <v>215</v>
      </c>
      <c r="J11" s="6">
        <v>10</v>
      </c>
      <c r="K11" s="6">
        <v>33</v>
      </c>
      <c r="L11" s="6">
        <v>261</v>
      </c>
      <c r="M11" s="6">
        <v>13</v>
      </c>
      <c r="N11" s="6">
        <v>8</v>
      </c>
      <c r="O11" s="6">
        <v>0.05</v>
      </c>
      <c r="P11" s="8">
        <v>1956.4</v>
      </c>
      <c r="Q11" s="8">
        <v>1212.9680000000001</v>
      </c>
      <c r="R11" s="8">
        <f t="shared" si="1"/>
        <v>5164.8960000000006</v>
      </c>
      <c r="S11" s="8">
        <f>(((Sales[[#This Row],[Unit Price]]-(Sales[[#This Row],[Discount Applied]]*Sales[[#This Row],[Unit Price]]))-Q11)/Q11)*100</f>
        <v>53.225806451612911</v>
      </c>
      <c r="T11" s="8">
        <f t="shared" si="2"/>
        <v>14868.640000000001</v>
      </c>
      <c r="U11" s="8">
        <f>Sales[[#This Row],[Unit Cost]]*Sales[[#This Row],[Order Quantity]]</f>
        <v>9703.7440000000006</v>
      </c>
    </row>
    <row r="12" spans="1:21" x14ac:dyDescent="0.2">
      <c r="A12" s="6" t="s">
        <v>225</v>
      </c>
      <c r="B12" s="6" t="s">
        <v>23</v>
      </c>
      <c r="C12" s="6" t="s">
        <v>148</v>
      </c>
      <c r="D12" s="7">
        <v>43100</v>
      </c>
      <c r="E12" s="7">
        <v>43252</v>
      </c>
      <c r="F12" s="7">
        <v>43266</v>
      </c>
      <c r="G12" s="7">
        <v>43271</v>
      </c>
      <c r="H12" s="6">
        <f t="shared" si="0"/>
        <v>19</v>
      </c>
      <c r="I12" s="6" t="s">
        <v>215</v>
      </c>
      <c r="J12" s="6">
        <v>23</v>
      </c>
      <c r="K12" s="6">
        <v>21</v>
      </c>
      <c r="L12" s="6">
        <v>17</v>
      </c>
      <c r="M12" s="6">
        <v>38</v>
      </c>
      <c r="N12" s="6">
        <v>6</v>
      </c>
      <c r="O12" s="6">
        <v>0.1</v>
      </c>
      <c r="P12" s="8">
        <v>201</v>
      </c>
      <c r="Q12" s="8">
        <v>124.62</v>
      </c>
      <c r="R12" s="8">
        <f t="shared" si="1"/>
        <v>337.68000000000006</v>
      </c>
      <c r="S12" s="8">
        <f>(((Sales[[#This Row],[Unit Price]]-(Sales[[#This Row],[Discount Applied]]*Sales[[#This Row],[Unit Price]]))-Q12)/Q12)*100</f>
        <v>45.161290322580641</v>
      </c>
      <c r="T12" s="8">
        <f t="shared" si="2"/>
        <v>1085.4000000000001</v>
      </c>
      <c r="U12" s="8">
        <f>Sales[[#This Row],[Unit Cost]]*Sales[[#This Row],[Order Quantity]]</f>
        <v>747.72</v>
      </c>
    </row>
    <row r="13" spans="1:21" x14ac:dyDescent="0.2">
      <c r="A13" s="6" t="s">
        <v>226</v>
      </c>
      <c r="B13" s="6" t="s">
        <v>24</v>
      </c>
      <c r="C13" s="6" t="s">
        <v>145</v>
      </c>
      <c r="D13" s="7">
        <v>43200</v>
      </c>
      <c r="E13" s="7">
        <v>43252</v>
      </c>
      <c r="F13" s="7">
        <v>43258</v>
      </c>
      <c r="G13" s="7">
        <v>43268</v>
      </c>
      <c r="H13" s="6">
        <f t="shared" si="0"/>
        <v>16</v>
      </c>
      <c r="I13" s="6" t="s">
        <v>215</v>
      </c>
      <c r="J13" s="6">
        <v>10</v>
      </c>
      <c r="K13" s="6">
        <v>21</v>
      </c>
      <c r="L13" s="6">
        <v>152</v>
      </c>
      <c r="M13" s="6">
        <v>40</v>
      </c>
      <c r="N13" s="6">
        <v>5</v>
      </c>
      <c r="O13" s="6">
        <v>0.15</v>
      </c>
      <c r="P13" s="8">
        <v>6277.9000000000005</v>
      </c>
      <c r="Q13" s="8">
        <v>2762.2760000000003</v>
      </c>
      <c r="R13" s="8">
        <f t="shared" si="1"/>
        <v>12869.695000000003</v>
      </c>
      <c r="S13" s="8">
        <f>(((Sales[[#This Row],[Unit Price]]-(Sales[[#This Row],[Discount Applied]]*Sales[[#This Row],[Unit Price]]))-Q13)/Q13)*100</f>
        <v>93.181818181818159</v>
      </c>
      <c r="T13" s="8">
        <f t="shared" si="2"/>
        <v>26681.075000000004</v>
      </c>
      <c r="U13" s="8">
        <f>Sales[[#This Row],[Unit Cost]]*Sales[[#This Row],[Order Quantity]]</f>
        <v>13811.380000000001</v>
      </c>
    </row>
    <row r="14" spans="1:21" x14ac:dyDescent="0.2">
      <c r="A14" s="6" t="s">
        <v>227</v>
      </c>
      <c r="B14" s="6" t="s">
        <v>24</v>
      </c>
      <c r="C14" s="6" t="s">
        <v>146</v>
      </c>
      <c r="D14" s="7">
        <v>43200</v>
      </c>
      <c r="E14" s="7">
        <v>43252</v>
      </c>
      <c r="F14" s="7">
        <v>43273</v>
      </c>
      <c r="G14" s="7">
        <v>43283</v>
      </c>
      <c r="H14" s="6">
        <f t="shared" si="0"/>
        <v>31</v>
      </c>
      <c r="I14" s="6" t="s">
        <v>215</v>
      </c>
      <c r="J14" s="6">
        <v>4</v>
      </c>
      <c r="K14" s="6">
        <v>36</v>
      </c>
      <c r="L14" s="6">
        <v>317</v>
      </c>
      <c r="M14" s="6">
        <v>39</v>
      </c>
      <c r="N14" s="6">
        <v>5</v>
      </c>
      <c r="O14" s="6">
        <v>0.05</v>
      </c>
      <c r="P14" s="8">
        <v>1051.9000000000001</v>
      </c>
      <c r="Q14" s="8">
        <v>641.65899999999999</v>
      </c>
      <c r="R14" s="8">
        <f t="shared" si="1"/>
        <v>1788.2299999999996</v>
      </c>
      <c r="S14" s="8">
        <f>(((Sales[[#This Row],[Unit Price]]-(Sales[[#This Row],[Discount Applied]]*Sales[[#This Row],[Unit Price]]))-Q14)/Q14)*100</f>
        <v>55.73770491803279</v>
      </c>
      <c r="T14" s="8">
        <f t="shared" si="2"/>
        <v>4996.5249999999996</v>
      </c>
      <c r="U14" s="8">
        <f>Sales[[#This Row],[Unit Cost]]*Sales[[#This Row],[Order Quantity]]</f>
        <v>3208.2950000000001</v>
      </c>
    </row>
    <row r="15" spans="1:21" x14ac:dyDescent="0.2">
      <c r="A15" s="6" t="s">
        <v>228</v>
      </c>
      <c r="B15" s="6" t="s">
        <v>24</v>
      </c>
      <c r="C15" s="6" t="s">
        <v>146</v>
      </c>
      <c r="D15" s="7">
        <v>43200</v>
      </c>
      <c r="E15" s="7">
        <v>43252</v>
      </c>
      <c r="F15" s="7">
        <v>43258</v>
      </c>
      <c r="G15" s="7">
        <v>43266</v>
      </c>
      <c r="H15" s="6">
        <f t="shared" si="0"/>
        <v>14</v>
      </c>
      <c r="I15" s="6" t="s">
        <v>215</v>
      </c>
      <c r="J15" s="6">
        <v>8</v>
      </c>
      <c r="K15" s="6">
        <v>17</v>
      </c>
      <c r="L15" s="6">
        <v>291</v>
      </c>
      <c r="M15" s="6">
        <v>32</v>
      </c>
      <c r="N15" s="6">
        <v>6</v>
      </c>
      <c r="O15" s="6">
        <v>0.15</v>
      </c>
      <c r="P15" s="8">
        <v>254.6</v>
      </c>
      <c r="Q15" s="8">
        <v>216.41</v>
      </c>
      <c r="R15" s="8">
        <f t="shared" si="1"/>
        <v>0</v>
      </c>
      <c r="S15" s="8">
        <f>(((Sales[[#This Row],[Unit Price]]-(Sales[[#This Row],[Discount Applied]]*Sales[[#This Row],[Unit Price]]))-Q15)/Q15)*100</f>
        <v>0</v>
      </c>
      <c r="T15" s="8">
        <f t="shared" si="2"/>
        <v>1298.46</v>
      </c>
      <c r="U15" s="8">
        <f>Sales[[#This Row],[Unit Cost]]*Sales[[#This Row],[Order Quantity]]</f>
        <v>1298.46</v>
      </c>
    </row>
    <row r="16" spans="1:21" x14ac:dyDescent="0.2">
      <c r="A16" s="6" t="s">
        <v>229</v>
      </c>
      <c r="B16" s="6" t="s">
        <v>24</v>
      </c>
      <c r="C16" s="6" t="s">
        <v>145</v>
      </c>
      <c r="D16" s="7">
        <v>43100</v>
      </c>
      <c r="E16" s="7">
        <v>43252</v>
      </c>
      <c r="F16" s="7">
        <v>43266</v>
      </c>
      <c r="G16" s="7">
        <v>43271</v>
      </c>
      <c r="H16" s="6">
        <f t="shared" si="0"/>
        <v>19</v>
      </c>
      <c r="I16" s="6" t="s">
        <v>215</v>
      </c>
      <c r="J16" s="6">
        <v>9</v>
      </c>
      <c r="K16" s="6">
        <v>32</v>
      </c>
      <c r="L16" s="6">
        <v>138</v>
      </c>
      <c r="M16" s="6">
        <v>6</v>
      </c>
      <c r="N16" s="6">
        <v>6</v>
      </c>
      <c r="O16" s="6">
        <v>0.15</v>
      </c>
      <c r="P16" s="8">
        <v>3932.9</v>
      </c>
      <c r="Q16" s="8">
        <v>3146.32</v>
      </c>
      <c r="R16" s="8">
        <f t="shared" si="1"/>
        <v>1179.869999999999</v>
      </c>
      <c r="S16" s="8">
        <f>(((Sales[[#This Row],[Unit Price]]-(Sales[[#This Row],[Discount Applied]]*Sales[[#This Row],[Unit Price]]))-Q16)/Q16)*100</f>
        <v>6.2499999999999991</v>
      </c>
      <c r="T16" s="8">
        <f t="shared" si="2"/>
        <v>20057.79</v>
      </c>
      <c r="U16" s="8">
        <f>Sales[[#This Row],[Unit Cost]]*Sales[[#This Row],[Order Quantity]]</f>
        <v>18877.920000000002</v>
      </c>
    </row>
    <row r="17" spans="1:21" x14ac:dyDescent="0.2">
      <c r="A17" s="6" t="s">
        <v>230</v>
      </c>
      <c r="B17" s="6" t="s">
        <v>24</v>
      </c>
      <c r="C17" s="6" t="s">
        <v>143</v>
      </c>
      <c r="D17" s="7">
        <v>43100</v>
      </c>
      <c r="E17" s="7">
        <v>43252</v>
      </c>
      <c r="F17" s="7">
        <v>43275</v>
      </c>
      <c r="G17" s="7">
        <v>43283</v>
      </c>
      <c r="H17" s="6">
        <f t="shared" si="0"/>
        <v>31</v>
      </c>
      <c r="I17" s="6" t="s">
        <v>215</v>
      </c>
      <c r="J17" s="6">
        <v>5</v>
      </c>
      <c r="K17" s="6">
        <v>11</v>
      </c>
      <c r="L17" s="6">
        <v>354</v>
      </c>
      <c r="M17" s="6">
        <v>25</v>
      </c>
      <c r="N17" s="6">
        <v>3</v>
      </c>
      <c r="O17" s="6">
        <v>0.05</v>
      </c>
      <c r="P17" s="8">
        <v>1112.2</v>
      </c>
      <c r="Q17" s="8">
        <v>700.68600000000004</v>
      </c>
      <c r="R17" s="8">
        <f t="shared" si="1"/>
        <v>1067.7120000000004</v>
      </c>
      <c r="S17" s="8">
        <f>(((Sales[[#This Row],[Unit Price]]-(Sales[[#This Row],[Discount Applied]]*Sales[[#This Row],[Unit Price]]))-Q17)/Q17)*100</f>
        <v>50.793650793650805</v>
      </c>
      <c r="T17" s="8">
        <f t="shared" si="2"/>
        <v>3169.7700000000004</v>
      </c>
      <c r="U17" s="8">
        <f>Sales[[#This Row],[Unit Cost]]*Sales[[#This Row],[Order Quantity]]</f>
        <v>2102.058</v>
      </c>
    </row>
    <row r="18" spans="1:21" x14ac:dyDescent="0.2">
      <c r="A18" s="6" t="s">
        <v>231</v>
      </c>
      <c r="B18" s="6" t="s">
        <v>24</v>
      </c>
      <c r="C18" s="6" t="s">
        <v>146</v>
      </c>
      <c r="D18" s="7">
        <v>43200</v>
      </c>
      <c r="E18" s="7">
        <v>43252</v>
      </c>
      <c r="F18" s="7">
        <v>43270</v>
      </c>
      <c r="G18" s="7">
        <v>43278</v>
      </c>
      <c r="H18" s="6">
        <f t="shared" si="0"/>
        <v>26</v>
      </c>
      <c r="I18" s="6" t="s">
        <v>215</v>
      </c>
      <c r="J18" s="6">
        <v>9</v>
      </c>
      <c r="K18" s="6">
        <v>10</v>
      </c>
      <c r="L18" s="6">
        <v>320</v>
      </c>
      <c r="M18" s="6">
        <v>6</v>
      </c>
      <c r="N18" s="6">
        <v>3</v>
      </c>
      <c r="O18" s="6">
        <v>7.4999999999999997E-2</v>
      </c>
      <c r="P18" s="8">
        <v>1239.5</v>
      </c>
      <c r="Q18" s="8">
        <v>904.83499999999992</v>
      </c>
      <c r="R18" s="8">
        <f t="shared" si="1"/>
        <v>725.10750000000053</v>
      </c>
      <c r="S18" s="8">
        <f>(((Sales[[#This Row],[Unit Price]]-(Sales[[#This Row],[Discount Applied]]*Sales[[#This Row],[Unit Price]]))-Q18)/Q18)*100</f>
        <v>26.712328767123289</v>
      </c>
      <c r="T18" s="8">
        <f t="shared" si="2"/>
        <v>3439.6125000000002</v>
      </c>
      <c r="U18" s="8">
        <f>Sales[[#This Row],[Unit Cost]]*Sales[[#This Row],[Order Quantity]]</f>
        <v>2714.5049999999997</v>
      </c>
    </row>
    <row r="19" spans="1:21" x14ac:dyDescent="0.2">
      <c r="A19" s="6" t="s">
        <v>232</v>
      </c>
      <c r="B19" s="6" t="s">
        <v>24</v>
      </c>
      <c r="C19" s="6" t="s">
        <v>148</v>
      </c>
      <c r="D19" s="7">
        <v>43200</v>
      </c>
      <c r="E19" s="7">
        <v>43252</v>
      </c>
      <c r="F19" s="7">
        <v>43257</v>
      </c>
      <c r="G19" s="7">
        <v>43265</v>
      </c>
      <c r="H19" s="6">
        <f t="shared" si="0"/>
        <v>13</v>
      </c>
      <c r="I19" s="6" t="s">
        <v>215</v>
      </c>
      <c r="J19" s="6">
        <v>8</v>
      </c>
      <c r="K19" s="6">
        <v>30</v>
      </c>
      <c r="L19" s="6">
        <v>21</v>
      </c>
      <c r="M19" s="6">
        <v>3</v>
      </c>
      <c r="N19" s="6">
        <v>4</v>
      </c>
      <c r="O19" s="6">
        <v>0.1</v>
      </c>
      <c r="P19" s="8">
        <v>984.9</v>
      </c>
      <c r="Q19" s="8">
        <v>393.96000000000004</v>
      </c>
      <c r="R19" s="8">
        <f t="shared" si="1"/>
        <v>1969.7999999999997</v>
      </c>
      <c r="S19" s="8">
        <f>(((Sales[[#This Row],[Unit Price]]-(Sales[[#This Row],[Discount Applied]]*Sales[[#This Row],[Unit Price]]))-Q19)/Q19)*100</f>
        <v>124.99999999999997</v>
      </c>
      <c r="T19" s="8">
        <f t="shared" si="2"/>
        <v>3545.64</v>
      </c>
      <c r="U19" s="8">
        <f>Sales[[#This Row],[Unit Cost]]*Sales[[#This Row],[Order Quantity]]</f>
        <v>1575.8400000000001</v>
      </c>
    </row>
    <row r="20" spans="1:21" x14ac:dyDescent="0.2">
      <c r="A20" s="6" t="s">
        <v>233</v>
      </c>
      <c r="B20" s="6" t="s">
        <v>24</v>
      </c>
      <c r="C20" s="6" t="s">
        <v>143</v>
      </c>
      <c r="D20" s="7">
        <v>43200</v>
      </c>
      <c r="E20" s="7">
        <v>43252</v>
      </c>
      <c r="F20" s="7">
        <v>43258</v>
      </c>
      <c r="G20" s="7">
        <v>43266</v>
      </c>
      <c r="H20" s="6">
        <f t="shared" si="0"/>
        <v>14</v>
      </c>
      <c r="I20" s="6" t="s">
        <v>215</v>
      </c>
      <c r="J20" s="6">
        <v>5</v>
      </c>
      <c r="K20" s="6">
        <v>5</v>
      </c>
      <c r="L20" s="6">
        <v>349</v>
      </c>
      <c r="M20" s="6">
        <v>20</v>
      </c>
      <c r="N20" s="6">
        <v>4</v>
      </c>
      <c r="O20" s="6">
        <v>0.1</v>
      </c>
      <c r="P20" s="8">
        <v>5581.1</v>
      </c>
      <c r="Q20" s="8">
        <v>4130.0140000000001</v>
      </c>
      <c r="R20" s="8">
        <f t="shared" si="1"/>
        <v>3571.9040000000023</v>
      </c>
      <c r="S20" s="8">
        <f>(((Sales[[#This Row],[Unit Price]]-(Sales[[#This Row],[Discount Applied]]*Sales[[#This Row],[Unit Price]]))-Q20)/Q20)*100</f>
        <v>21.621621621621635</v>
      </c>
      <c r="T20" s="8">
        <f t="shared" si="2"/>
        <v>20091.960000000003</v>
      </c>
      <c r="U20" s="8">
        <f>Sales[[#This Row],[Unit Cost]]*Sales[[#This Row],[Order Quantity]]</f>
        <v>16520.056</v>
      </c>
    </row>
    <row r="21" spans="1:21" x14ac:dyDescent="0.2">
      <c r="A21" s="6" t="s">
        <v>234</v>
      </c>
      <c r="B21" s="6" t="s">
        <v>25</v>
      </c>
      <c r="C21" s="6" t="s">
        <v>145</v>
      </c>
      <c r="D21" s="7">
        <v>43100</v>
      </c>
      <c r="E21" s="7">
        <v>43252</v>
      </c>
      <c r="F21" s="7">
        <v>43262</v>
      </c>
      <c r="G21" s="7">
        <v>43268</v>
      </c>
      <c r="H21" s="6">
        <f t="shared" si="0"/>
        <v>16</v>
      </c>
      <c r="I21" s="6" t="s">
        <v>215</v>
      </c>
      <c r="J21" s="6">
        <v>14</v>
      </c>
      <c r="K21" s="6">
        <v>23</v>
      </c>
      <c r="L21" s="6">
        <v>134</v>
      </c>
      <c r="M21" s="6">
        <v>24</v>
      </c>
      <c r="N21" s="6">
        <v>4</v>
      </c>
      <c r="O21" s="6">
        <v>0.05</v>
      </c>
      <c r="P21" s="8">
        <v>3095.4</v>
      </c>
      <c r="Q21" s="8">
        <v>1795.3319999999999</v>
      </c>
      <c r="R21" s="8">
        <f t="shared" si="1"/>
        <v>4581.1920000000009</v>
      </c>
      <c r="S21" s="8">
        <f>(((Sales[[#This Row],[Unit Price]]-(Sales[[#This Row],[Discount Applied]]*Sales[[#This Row],[Unit Price]]))-Q21)/Q21)*100</f>
        <v>63.793103448275879</v>
      </c>
      <c r="T21" s="8">
        <f t="shared" si="2"/>
        <v>11762.52</v>
      </c>
      <c r="U21" s="8">
        <f>Sales[[#This Row],[Unit Cost]]*Sales[[#This Row],[Order Quantity]]</f>
        <v>7181.3279999999995</v>
      </c>
    </row>
    <row r="22" spans="1:21" x14ac:dyDescent="0.2">
      <c r="A22" s="6" t="s">
        <v>235</v>
      </c>
      <c r="B22" s="6" t="s">
        <v>26</v>
      </c>
      <c r="C22" s="6" t="s">
        <v>145</v>
      </c>
      <c r="D22" s="7">
        <v>43200</v>
      </c>
      <c r="E22" s="7">
        <v>43252</v>
      </c>
      <c r="F22" s="7">
        <v>43269</v>
      </c>
      <c r="G22" s="7">
        <v>43271</v>
      </c>
      <c r="H22" s="6">
        <f t="shared" si="0"/>
        <v>19</v>
      </c>
      <c r="I22" s="6" t="s">
        <v>215</v>
      </c>
      <c r="J22" s="6">
        <v>25</v>
      </c>
      <c r="K22" s="6">
        <v>46</v>
      </c>
      <c r="L22" s="6">
        <v>193</v>
      </c>
      <c r="M22" s="6">
        <v>33</v>
      </c>
      <c r="N22" s="6">
        <v>4</v>
      </c>
      <c r="O22" s="6">
        <v>0.4</v>
      </c>
      <c r="P22" s="8">
        <v>2278</v>
      </c>
      <c r="Q22" s="8">
        <v>1754.06</v>
      </c>
      <c r="R22" s="8">
        <f t="shared" si="1"/>
        <v>-1549.04</v>
      </c>
      <c r="S22" s="8">
        <f>(((Sales[[#This Row],[Unit Price]]-(Sales[[#This Row],[Discount Applied]]*Sales[[#This Row],[Unit Price]]))-Q22)/Q22)*100</f>
        <v>-22.077922077922079</v>
      </c>
      <c r="T22" s="8">
        <f t="shared" si="2"/>
        <v>5467.2</v>
      </c>
      <c r="U22" s="8">
        <f>Sales[[#This Row],[Unit Cost]]*Sales[[#This Row],[Order Quantity]]</f>
        <v>7016.24</v>
      </c>
    </row>
    <row r="23" spans="1:21" x14ac:dyDescent="0.2">
      <c r="A23" s="6" t="s">
        <v>236</v>
      </c>
      <c r="B23" s="6" t="s">
        <v>24</v>
      </c>
      <c r="C23" s="6" t="s">
        <v>146</v>
      </c>
      <c r="D23" s="7">
        <v>43200</v>
      </c>
      <c r="E23" s="7">
        <v>43253</v>
      </c>
      <c r="F23" s="7">
        <v>43261</v>
      </c>
      <c r="G23" s="7">
        <v>43267</v>
      </c>
      <c r="H23" s="6">
        <f t="shared" si="0"/>
        <v>14</v>
      </c>
      <c r="I23" s="6" t="s">
        <v>215</v>
      </c>
      <c r="J23" s="6">
        <v>2</v>
      </c>
      <c r="K23" s="6">
        <v>14</v>
      </c>
      <c r="L23" s="6">
        <v>282</v>
      </c>
      <c r="M23" s="6">
        <v>1</v>
      </c>
      <c r="N23" s="6">
        <v>7</v>
      </c>
      <c r="O23" s="6">
        <v>7.4999999999999997E-2</v>
      </c>
      <c r="P23" s="8">
        <v>991.6</v>
      </c>
      <c r="Q23" s="8">
        <v>654.45600000000002</v>
      </c>
      <c r="R23" s="8">
        <f t="shared" si="1"/>
        <v>1839.4179999999997</v>
      </c>
      <c r="S23" s="8">
        <f>(((Sales[[#This Row],[Unit Price]]-(Sales[[#This Row],[Discount Applied]]*Sales[[#This Row],[Unit Price]]))-Q23)/Q23)*100</f>
        <v>40.151515151515149</v>
      </c>
      <c r="T23" s="8">
        <f t="shared" si="2"/>
        <v>6420.61</v>
      </c>
      <c r="U23" s="8">
        <f>Sales[[#This Row],[Unit Cost]]*Sales[[#This Row],[Order Quantity]]</f>
        <v>4581.192</v>
      </c>
    </row>
    <row r="24" spans="1:21" x14ac:dyDescent="0.2">
      <c r="A24" s="6" t="s">
        <v>237</v>
      </c>
      <c r="B24" s="6" t="s">
        <v>24</v>
      </c>
      <c r="C24" s="6" t="s">
        <v>148</v>
      </c>
      <c r="D24" s="7">
        <v>43200</v>
      </c>
      <c r="E24" s="7">
        <v>43253</v>
      </c>
      <c r="F24" s="7">
        <v>43277</v>
      </c>
      <c r="G24" s="7">
        <v>43279</v>
      </c>
      <c r="H24" s="6">
        <f t="shared" si="0"/>
        <v>26</v>
      </c>
      <c r="I24" s="6" t="s">
        <v>215</v>
      </c>
      <c r="J24" s="6">
        <v>7</v>
      </c>
      <c r="K24" s="6">
        <v>40</v>
      </c>
      <c r="L24" s="6">
        <v>20</v>
      </c>
      <c r="M24" s="6">
        <v>35</v>
      </c>
      <c r="N24" s="6">
        <v>2</v>
      </c>
      <c r="O24" s="6">
        <v>0.2</v>
      </c>
      <c r="P24" s="8">
        <v>3979.8</v>
      </c>
      <c r="Q24" s="8">
        <v>3064.4460000000004</v>
      </c>
      <c r="R24" s="8">
        <f t="shared" si="1"/>
        <v>238.78799999999956</v>
      </c>
      <c r="S24" s="8">
        <f>(((Sales[[#This Row],[Unit Price]]-(Sales[[#This Row],[Discount Applied]]*Sales[[#This Row],[Unit Price]]))-Q24)/Q24)*100</f>
        <v>3.8961038961038885</v>
      </c>
      <c r="T24" s="8">
        <f t="shared" si="2"/>
        <v>6367.68</v>
      </c>
      <c r="U24" s="8">
        <f>Sales[[#This Row],[Unit Cost]]*Sales[[#This Row],[Order Quantity]]</f>
        <v>6128.8920000000007</v>
      </c>
    </row>
    <row r="25" spans="1:21" x14ac:dyDescent="0.2">
      <c r="A25" s="6" t="s">
        <v>238</v>
      </c>
      <c r="B25" s="6" t="s">
        <v>23</v>
      </c>
      <c r="C25" s="6" t="s">
        <v>147</v>
      </c>
      <c r="D25" s="7">
        <v>43100</v>
      </c>
      <c r="E25" s="7">
        <v>43253</v>
      </c>
      <c r="F25" s="7">
        <v>43273</v>
      </c>
      <c r="G25" s="7">
        <v>43283</v>
      </c>
      <c r="H25" s="6">
        <f t="shared" si="0"/>
        <v>30</v>
      </c>
      <c r="I25" s="6" t="s">
        <v>215</v>
      </c>
      <c r="J25" s="6">
        <v>24</v>
      </c>
      <c r="K25" s="6">
        <v>19</v>
      </c>
      <c r="L25" s="6">
        <v>218</v>
      </c>
      <c r="M25" s="6">
        <v>15</v>
      </c>
      <c r="N25" s="6">
        <v>3</v>
      </c>
      <c r="O25" s="6">
        <v>0.4</v>
      </c>
      <c r="P25" s="8">
        <v>1969.8</v>
      </c>
      <c r="Q25" s="8">
        <v>866.71199999999999</v>
      </c>
      <c r="R25" s="8">
        <f t="shared" si="1"/>
        <v>945.50399999999945</v>
      </c>
      <c r="S25" s="8">
        <f>(((Sales[[#This Row],[Unit Price]]-(Sales[[#This Row],[Discount Applied]]*Sales[[#This Row],[Unit Price]]))-Q25)/Q25)*100</f>
        <v>36.363636363636353</v>
      </c>
      <c r="T25" s="8">
        <f t="shared" si="2"/>
        <v>3545.6399999999994</v>
      </c>
      <c r="U25" s="8">
        <f>Sales[[#This Row],[Unit Cost]]*Sales[[#This Row],[Order Quantity]]</f>
        <v>2600.136</v>
      </c>
    </row>
    <row r="26" spans="1:21" x14ac:dyDescent="0.2">
      <c r="A26" s="6" t="s">
        <v>239</v>
      </c>
      <c r="B26" s="6" t="s">
        <v>24</v>
      </c>
      <c r="C26" s="6" t="s">
        <v>145</v>
      </c>
      <c r="D26" s="7">
        <v>43200</v>
      </c>
      <c r="E26" s="7">
        <v>43253</v>
      </c>
      <c r="F26" s="7">
        <v>43267</v>
      </c>
      <c r="G26" s="7">
        <v>43275</v>
      </c>
      <c r="H26" s="6">
        <f t="shared" si="0"/>
        <v>22</v>
      </c>
      <c r="I26" s="6" t="s">
        <v>215</v>
      </c>
      <c r="J26" s="6">
        <v>4</v>
      </c>
      <c r="K26" s="6">
        <v>15</v>
      </c>
      <c r="L26" s="6">
        <v>173</v>
      </c>
      <c r="M26" s="6">
        <v>13</v>
      </c>
      <c r="N26" s="6">
        <v>1</v>
      </c>
      <c r="O26" s="6">
        <v>0.15</v>
      </c>
      <c r="P26" s="8">
        <v>268</v>
      </c>
      <c r="Q26" s="8">
        <v>131.32</v>
      </c>
      <c r="R26" s="8">
        <f t="shared" si="1"/>
        <v>96.480000000000018</v>
      </c>
      <c r="S26" s="8">
        <f>(((Sales[[#This Row],[Unit Price]]-(Sales[[#This Row],[Discount Applied]]*Sales[[#This Row],[Unit Price]]))-Q26)/Q26)*100</f>
        <v>73.469387755102062</v>
      </c>
      <c r="T26" s="8">
        <f t="shared" si="2"/>
        <v>227.8</v>
      </c>
      <c r="U26" s="8">
        <f>Sales[[#This Row],[Unit Cost]]*Sales[[#This Row],[Order Quantity]]</f>
        <v>131.32</v>
      </c>
    </row>
    <row r="27" spans="1:21" x14ac:dyDescent="0.2">
      <c r="A27" s="6" t="s">
        <v>240</v>
      </c>
      <c r="B27" s="6" t="s">
        <v>25</v>
      </c>
      <c r="C27" s="6" t="s">
        <v>145</v>
      </c>
      <c r="D27" s="7">
        <v>43100</v>
      </c>
      <c r="E27" s="7">
        <v>43253</v>
      </c>
      <c r="F27" s="7">
        <v>43272</v>
      </c>
      <c r="G27" s="7">
        <v>43282</v>
      </c>
      <c r="H27" s="6">
        <f t="shared" si="0"/>
        <v>29</v>
      </c>
      <c r="I27" s="6" t="s">
        <v>215</v>
      </c>
      <c r="J27" s="6">
        <v>18</v>
      </c>
      <c r="K27" s="6">
        <v>46</v>
      </c>
      <c r="L27" s="6">
        <v>110</v>
      </c>
      <c r="M27" s="6">
        <v>24</v>
      </c>
      <c r="N27" s="6">
        <v>7</v>
      </c>
      <c r="O27" s="6">
        <v>0.1</v>
      </c>
      <c r="P27" s="8">
        <v>174.20000000000002</v>
      </c>
      <c r="Q27" s="8">
        <v>95.810000000000016</v>
      </c>
      <c r="R27" s="8">
        <f t="shared" si="1"/>
        <v>426.78999999999996</v>
      </c>
      <c r="S27" s="8">
        <f>(((Sales[[#This Row],[Unit Price]]-(Sales[[#This Row],[Discount Applied]]*Sales[[#This Row],[Unit Price]]))-Q27)/Q27)*100</f>
        <v>63.636363636363633</v>
      </c>
      <c r="T27" s="8">
        <f t="shared" si="2"/>
        <v>1097.46</v>
      </c>
      <c r="U27" s="8">
        <f>Sales[[#This Row],[Unit Cost]]*Sales[[#This Row],[Order Quantity]]</f>
        <v>670.67000000000007</v>
      </c>
    </row>
    <row r="28" spans="1:21" x14ac:dyDescent="0.2">
      <c r="A28" s="6" t="s">
        <v>241</v>
      </c>
      <c r="B28" s="6" t="s">
        <v>24</v>
      </c>
      <c r="C28" s="6" t="s">
        <v>147</v>
      </c>
      <c r="D28" s="7">
        <v>43100</v>
      </c>
      <c r="E28" s="7">
        <v>43253</v>
      </c>
      <c r="F28" s="7">
        <v>43277</v>
      </c>
      <c r="G28" s="7">
        <v>43287</v>
      </c>
      <c r="H28" s="6">
        <f t="shared" si="0"/>
        <v>34</v>
      </c>
      <c r="I28" s="6" t="s">
        <v>215</v>
      </c>
      <c r="J28" s="6">
        <v>7</v>
      </c>
      <c r="K28" s="6">
        <v>32</v>
      </c>
      <c r="L28" s="6">
        <v>229</v>
      </c>
      <c r="M28" s="6">
        <v>46</v>
      </c>
      <c r="N28" s="6">
        <v>3</v>
      </c>
      <c r="O28" s="6">
        <v>7.4999999999999997E-2</v>
      </c>
      <c r="P28" s="8">
        <v>2988.2000000000003</v>
      </c>
      <c r="Q28" s="8">
        <v>2510.0880000000002</v>
      </c>
      <c r="R28" s="8">
        <f t="shared" si="1"/>
        <v>761.99099999999999</v>
      </c>
      <c r="S28" s="8">
        <f>(((Sales[[#This Row],[Unit Price]]-(Sales[[#This Row],[Discount Applied]]*Sales[[#This Row],[Unit Price]]))-Q28)/Q28)*100</f>
        <v>10.119047619047612</v>
      </c>
      <c r="T28" s="8">
        <f t="shared" si="2"/>
        <v>8292.255000000001</v>
      </c>
      <c r="U28" s="8">
        <f>Sales[[#This Row],[Unit Cost]]*Sales[[#This Row],[Order Quantity]]</f>
        <v>7530.264000000001</v>
      </c>
    </row>
    <row r="29" spans="1:21" x14ac:dyDescent="0.2">
      <c r="A29" s="6" t="s">
        <v>242</v>
      </c>
      <c r="B29" s="6" t="s">
        <v>24</v>
      </c>
      <c r="C29" s="6" t="s">
        <v>147</v>
      </c>
      <c r="D29" s="7">
        <v>43100</v>
      </c>
      <c r="E29" s="7">
        <v>43253</v>
      </c>
      <c r="F29" s="7">
        <v>43271</v>
      </c>
      <c r="G29" s="7">
        <v>43280</v>
      </c>
      <c r="H29" s="6">
        <f t="shared" si="0"/>
        <v>27</v>
      </c>
      <c r="I29" s="6" t="s">
        <v>215</v>
      </c>
      <c r="J29" s="6">
        <v>9</v>
      </c>
      <c r="K29" s="6">
        <v>32</v>
      </c>
      <c r="L29" s="6">
        <v>238</v>
      </c>
      <c r="M29" s="6">
        <v>36</v>
      </c>
      <c r="N29" s="6">
        <v>4</v>
      </c>
      <c r="O29" s="6">
        <v>0.05</v>
      </c>
      <c r="P29" s="8">
        <v>3999.9</v>
      </c>
      <c r="Q29" s="8">
        <v>2679.9330000000004</v>
      </c>
      <c r="R29" s="8">
        <f t="shared" si="1"/>
        <v>4479.887999999999</v>
      </c>
      <c r="S29" s="8">
        <f>(((Sales[[#This Row],[Unit Price]]-(Sales[[#This Row],[Discount Applied]]*Sales[[#This Row],[Unit Price]]))-Q29)/Q29)*100</f>
        <v>41.791044776119385</v>
      </c>
      <c r="T29" s="8">
        <f t="shared" si="2"/>
        <v>15199.62</v>
      </c>
      <c r="U29" s="8">
        <f>Sales[[#This Row],[Unit Cost]]*Sales[[#This Row],[Order Quantity]]</f>
        <v>10719.732000000002</v>
      </c>
    </row>
    <row r="30" spans="1:21" x14ac:dyDescent="0.2">
      <c r="A30" s="6" t="s">
        <v>243</v>
      </c>
      <c r="B30" s="6" t="s">
        <v>23</v>
      </c>
      <c r="C30" s="6" t="s">
        <v>145</v>
      </c>
      <c r="D30" s="7">
        <v>43200</v>
      </c>
      <c r="E30" s="7">
        <v>43253</v>
      </c>
      <c r="F30" s="7">
        <v>43272</v>
      </c>
      <c r="G30" s="7">
        <v>43273</v>
      </c>
      <c r="H30" s="6">
        <f t="shared" si="0"/>
        <v>20</v>
      </c>
      <c r="I30" s="6" t="s">
        <v>215</v>
      </c>
      <c r="J30" s="6">
        <v>20</v>
      </c>
      <c r="K30" s="6">
        <v>22</v>
      </c>
      <c r="L30" s="6">
        <v>97</v>
      </c>
      <c r="M30" s="6">
        <v>37</v>
      </c>
      <c r="N30" s="6">
        <v>3</v>
      </c>
      <c r="O30" s="6">
        <v>0.05</v>
      </c>
      <c r="P30" s="8">
        <v>5976.4000000000005</v>
      </c>
      <c r="Q30" s="8">
        <v>2450.3240000000001</v>
      </c>
      <c r="R30" s="8">
        <f t="shared" si="1"/>
        <v>9681.7680000000018</v>
      </c>
      <c r="S30" s="8">
        <f>(((Sales[[#This Row],[Unit Price]]-(Sales[[#This Row],[Discount Applied]]*Sales[[#This Row],[Unit Price]]))-Q30)/Q30)*100</f>
        <v>131.70731707317077</v>
      </c>
      <c r="T30" s="8">
        <f t="shared" si="2"/>
        <v>17032.740000000002</v>
      </c>
      <c r="U30" s="8">
        <f>Sales[[#This Row],[Unit Cost]]*Sales[[#This Row],[Order Quantity]]</f>
        <v>7350.9719999999998</v>
      </c>
    </row>
    <row r="31" spans="1:21" x14ac:dyDescent="0.2">
      <c r="A31" s="6" t="s">
        <v>244</v>
      </c>
      <c r="B31" s="6" t="s">
        <v>24</v>
      </c>
      <c r="C31" s="6" t="s">
        <v>145</v>
      </c>
      <c r="D31" s="7">
        <v>43200</v>
      </c>
      <c r="E31" s="7">
        <v>43253</v>
      </c>
      <c r="F31" s="7">
        <v>43278</v>
      </c>
      <c r="G31" s="7">
        <v>43280</v>
      </c>
      <c r="H31" s="6">
        <f t="shared" si="0"/>
        <v>27</v>
      </c>
      <c r="I31" s="6" t="s">
        <v>215</v>
      </c>
      <c r="J31" s="6">
        <v>8</v>
      </c>
      <c r="K31" s="6">
        <v>5</v>
      </c>
      <c r="L31" s="6">
        <v>103</v>
      </c>
      <c r="M31" s="6">
        <v>32</v>
      </c>
      <c r="N31" s="6">
        <v>5</v>
      </c>
      <c r="O31" s="6">
        <v>0.1</v>
      </c>
      <c r="P31" s="8">
        <v>2901.1</v>
      </c>
      <c r="Q31" s="8">
        <v>2378.9019999999996</v>
      </c>
      <c r="R31" s="8">
        <f t="shared" si="1"/>
        <v>1160.4400000000023</v>
      </c>
      <c r="S31" s="8">
        <f>(((Sales[[#This Row],[Unit Price]]-(Sales[[#This Row],[Discount Applied]]*Sales[[#This Row],[Unit Price]]))-Q31)/Q31)*100</f>
        <v>9.7560975609756202</v>
      </c>
      <c r="T31" s="8">
        <f t="shared" si="2"/>
        <v>13054.95</v>
      </c>
      <c r="U31" s="8">
        <f>Sales[[#This Row],[Unit Cost]]*Sales[[#This Row],[Order Quantity]]</f>
        <v>11894.509999999998</v>
      </c>
    </row>
    <row r="32" spans="1:21" x14ac:dyDescent="0.2">
      <c r="A32" s="6" t="s">
        <v>245</v>
      </c>
      <c r="B32" s="6" t="s">
        <v>24</v>
      </c>
      <c r="C32" s="6" t="s">
        <v>146</v>
      </c>
      <c r="D32" s="7">
        <v>43200</v>
      </c>
      <c r="E32" s="7">
        <v>43254</v>
      </c>
      <c r="F32" s="7">
        <v>43277</v>
      </c>
      <c r="G32" s="7">
        <v>43286</v>
      </c>
      <c r="H32" s="6">
        <f t="shared" si="0"/>
        <v>32</v>
      </c>
      <c r="I32" s="6" t="s">
        <v>215</v>
      </c>
      <c r="J32" s="6">
        <v>8</v>
      </c>
      <c r="K32" s="6">
        <v>29</v>
      </c>
      <c r="L32" s="6">
        <v>305</v>
      </c>
      <c r="M32" s="6">
        <v>23</v>
      </c>
      <c r="N32" s="6">
        <v>7</v>
      </c>
      <c r="O32" s="6">
        <v>7.4999999999999997E-2</v>
      </c>
      <c r="P32" s="8">
        <v>6076.9000000000005</v>
      </c>
      <c r="Q32" s="8">
        <v>2734.6050000000005</v>
      </c>
      <c r="R32" s="8">
        <f t="shared" si="1"/>
        <v>20205.692500000001</v>
      </c>
      <c r="S32" s="8">
        <f>(((Sales[[#This Row],[Unit Price]]-(Sales[[#This Row],[Discount Applied]]*Sales[[#This Row],[Unit Price]]))-Q32)/Q32)*100</f>
        <v>105.55555555555554</v>
      </c>
      <c r="T32" s="8">
        <f t="shared" si="2"/>
        <v>39347.927500000005</v>
      </c>
      <c r="U32" s="8">
        <f>Sales[[#This Row],[Unit Cost]]*Sales[[#This Row],[Order Quantity]]</f>
        <v>19142.235000000004</v>
      </c>
    </row>
    <row r="33" spans="1:21" x14ac:dyDescent="0.2">
      <c r="A33" s="6" t="s">
        <v>246</v>
      </c>
      <c r="B33" s="6" t="s">
        <v>25</v>
      </c>
      <c r="C33" s="6" t="s">
        <v>146</v>
      </c>
      <c r="D33" s="7">
        <v>43100</v>
      </c>
      <c r="E33" s="7">
        <v>43254</v>
      </c>
      <c r="F33" s="7">
        <v>43256</v>
      </c>
      <c r="G33" s="7">
        <v>43261</v>
      </c>
      <c r="H33" s="6">
        <f t="shared" si="0"/>
        <v>7</v>
      </c>
      <c r="I33" s="6" t="s">
        <v>215</v>
      </c>
      <c r="J33" s="6">
        <v>13</v>
      </c>
      <c r="K33" s="6">
        <v>35</v>
      </c>
      <c r="L33" s="6">
        <v>303</v>
      </c>
      <c r="M33" s="6">
        <v>14</v>
      </c>
      <c r="N33" s="6">
        <v>7</v>
      </c>
      <c r="O33" s="6">
        <v>0.2</v>
      </c>
      <c r="P33" s="8">
        <v>5735.2</v>
      </c>
      <c r="Q33" s="8">
        <v>4186.6959999999999</v>
      </c>
      <c r="R33" s="8">
        <f t="shared" si="1"/>
        <v>2810.2480000000032</v>
      </c>
      <c r="S33" s="8">
        <f>(((Sales[[#This Row],[Unit Price]]-(Sales[[#This Row],[Discount Applied]]*Sales[[#This Row],[Unit Price]]))-Q33)/Q33)*100</f>
        <v>9.5890410958904102</v>
      </c>
      <c r="T33" s="8">
        <f t="shared" si="2"/>
        <v>32117.120000000003</v>
      </c>
      <c r="U33" s="8">
        <f>Sales[[#This Row],[Unit Cost]]*Sales[[#This Row],[Order Quantity]]</f>
        <v>29306.871999999999</v>
      </c>
    </row>
    <row r="34" spans="1:21" x14ac:dyDescent="0.2">
      <c r="A34" s="6" t="s">
        <v>247</v>
      </c>
      <c r="B34" s="6" t="s">
        <v>25</v>
      </c>
      <c r="C34" s="6" t="s">
        <v>147</v>
      </c>
      <c r="D34" s="7">
        <v>43100</v>
      </c>
      <c r="E34" s="7">
        <v>43254</v>
      </c>
      <c r="F34" s="7">
        <v>43281</v>
      </c>
      <c r="G34" s="7">
        <v>43291</v>
      </c>
      <c r="H34" s="6">
        <f t="shared" si="0"/>
        <v>37</v>
      </c>
      <c r="I34" s="6" t="s">
        <v>215</v>
      </c>
      <c r="J34" s="6">
        <v>19</v>
      </c>
      <c r="K34" s="6">
        <v>46</v>
      </c>
      <c r="L34" s="6">
        <v>217</v>
      </c>
      <c r="M34" s="6">
        <v>7</v>
      </c>
      <c r="N34" s="6">
        <v>3</v>
      </c>
      <c r="O34" s="6">
        <v>0.1</v>
      </c>
      <c r="P34" s="8">
        <v>3919.5</v>
      </c>
      <c r="Q34" s="8">
        <v>2077.335</v>
      </c>
      <c r="R34" s="8">
        <f t="shared" si="1"/>
        <v>4350.6449999999995</v>
      </c>
      <c r="S34" s="8">
        <f>(((Sales[[#This Row],[Unit Price]]-(Sales[[#This Row],[Discount Applied]]*Sales[[#This Row],[Unit Price]]))-Q34)/Q34)*100</f>
        <v>69.811320754716988</v>
      </c>
      <c r="T34" s="8">
        <f t="shared" si="2"/>
        <v>10582.65</v>
      </c>
      <c r="U34" s="8">
        <f>Sales[[#This Row],[Unit Cost]]*Sales[[#This Row],[Order Quantity]]</f>
        <v>6232.0050000000001</v>
      </c>
    </row>
    <row r="35" spans="1:21" x14ac:dyDescent="0.2">
      <c r="A35" s="6" t="s">
        <v>248</v>
      </c>
      <c r="B35" s="6" t="s">
        <v>25</v>
      </c>
      <c r="C35" s="6" t="s">
        <v>143</v>
      </c>
      <c r="D35" s="7">
        <v>43100</v>
      </c>
      <c r="E35" s="7">
        <v>43254</v>
      </c>
      <c r="F35" s="7">
        <v>43281</v>
      </c>
      <c r="G35" s="7">
        <v>43286</v>
      </c>
      <c r="H35" s="6">
        <f t="shared" si="0"/>
        <v>32</v>
      </c>
      <c r="I35" s="6" t="s">
        <v>215</v>
      </c>
      <c r="J35" s="6">
        <v>17</v>
      </c>
      <c r="K35" s="6">
        <v>42</v>
      </c>
      <c r="L35" s="6">
        <v>362</v>
      </c>
      <c r="M35" s="6">
        <v>46</v>
      </c>
      <c r="N35" s="6">
        <v>1</v>
      </c>
      <c r="O35" s="6">
        <v>0.05</v>
      </c>
      <c r="P35" s="8">
        <v>6083.6</v>
      </c>
      <c r="Q35" s="8">
        <v>3832.6680000000001</v>
      </c>
      <c r="R35" s="8">
        <f t="shared" si="1"/>
        <v>1946.752</v>
      </c>
      <c r="S35" s="8">
        <f>(((Sales[[#This Row],[Unit Price]]-(Sales[[#This Row],[Discount Applied]]*Sales[[#This Row],[Unit Price]]))-Q35)/Q35)*100</f>
        <v>50.793650793650791</v>
      </c>
      <c r="T35" s="8">
        <f t="shared" si="2"/>
        <v>5779.42</v>
      </c>
      <c r="U35" s="8">
        <f>Sales[[#This Row],[Unit Cost]]*Sales[[#This Row],[Order Quantity]]</f>
        <v>3832.6680000000001</v>
      </c>
    </row>
    <row r="36" spans="1:21" x14ac:dyDescent="0.2">
      <c r="A36" s="6" t="s">
        <v>249</v>
      </c>
      <c r="B36" s="6" t="s">
        <v>26</v>
      </c>
      <c r="C36" s="6" t="s">
        <v>143</v>
      </c>
      <c r="D36" s="7">
        <v>43200</v>
      </c>
      <c r="E36" s="7">
        <v>43254</v>
      </c>
      <c r="F36" s="7">
        <v>43265</v>
      </c>
      <c r="G36" s="7">
        <v>43266</v>
      </c>
      <c r="H36" s="6">
        <f t="shared" si="0"/>
        <v>12</v>
      </c>
      <c r="I36" s="6" t="s">
        <v>215</v>
      </c>
      <c r="J36" s="6">
        <v>26</v>
      </c>
      <c r="K36" s="6">
        <v>2</v>
      </c>
      <c r="L36" s="6">
        <v>335</v>
      </c>
      <c r="M36" s="6">
        <v>40</v>
      </c>
      <c r="N36" s="6">
        <v>5</v>
      </c>
      <c r="O36" s="6">
        <v>7.4999999999999997E-2</v>
      </c>
      <c r="P36" s="8">
        <v>2566.1</v>
      </c>
      <c r="Q36" s="8">
        <v>1642.3040000000001</v>
      </c>
      <c r="R36" s="8">
        <f t="shared" si="1"/>
        <v>3656.6924999999992</v>
      </c>
      <c r="S36" s="8">
        <f>(((Sales[[#This Row],[Unit Price]]-(Sales[[#This Row],[Discount Applied]]*Sales[[#This Row],[Unit Price]]))-Q36)/Q36)*100</f>
        <v>44.531249999999986</v>
      </c>
      <c r="T36" s="8">
        <f t="shared" si="2"/>
        <v>11868.2125</v>
      </c>
      <c r="U36" s="8">
        <f>Sales[[#This Row],[Unit Cost]]*Sales[[#This Row],[Order Quantity]]</f>
        <v>8211.52</v>
      </c>
    </row>
    <row r="37" spans="1:21" x14ac:dyDescent="0.2">
      <c r="A37" s="6" t="s">
        <v>250</v>
      </c>
      <c r="B37" s="6" t="s">
        <v>23</v>
      </c>
      <c r="C37" s="6" t="s">
        <v>144</v>
      </c>
      <c r="D37" s="7">
        <v>43100</v>
      </c>
      <c r="E37" s="7">
        <v>43254</v>
      </c>
      <c r="F37" s="7">
        <v>43258</v>
      </c>
      <c r="G37" s="7">
        <v>43264</v>
      </c>
      <c r="H37" s="6">
        <f t="shared" si="0"/>
        <v>10</v>
      </c>
      <c r="I37" s="6" t="s">
        <v>215</v>
      </c>
      <c r="J37" s="6">
        <v>22</v>
      </c>
      <c r="K37" s="6">
        <v>28</v>
      </c>
      <c r="L37" s="6">
        <v>84</v>
      </c>
      <c r="M37" s="6">
        <v>38</v>
      </c>
      <c r="N37" s="6">
        <v>2</v>
      </c>
      <c r="O37" s="6">
        <v>7.4999999999999997E-2</v>
      </c>
      <c r="P37" s="8">
        <v>2278</v>
      </c>
      <c r="Q37" s="8">
        <v>1093.44</v>
      </c>
      <c r="R37" s="8">
        <f t="shared" si="1"/>
        <v>2027.42</v>
      </c>
      <c r="S37" s="8">
        <f>(((Sales[[#This Row],[Unit Price]]-(Sales[[#This Row],[Discount Applied]]*Sales[[#This Row],[Unit Price]]))-Q37)/Q37)*100</f>
        <v>92.708333333333343</v>
      </c>
      <c r="T37" s="8">
        <f t="shared" si="2"/>
        <v>4214.3</v>
      </c>
      <c r="U37" s="8">
        <f>Sales[[#This Row],[Unit Cost]]*Sales[[#This Row],[Order Quantity]]</f>
        <v>2186.88</v>
      </c>
    </row>
    <row r="38" spans="1:21" x14ac:dyDescent="0.2">
      <c r="A38" s="6" t="s">
        <v>251</v>
      </c>
      <c r="B38" s="6" t="s">
        <v>24</v>
      </c>
      <c r="C38" s="6" t="s">
        <v>147</v>
      </c>
      <c r="D38" s="7">
        <v>43100</v>
      </c>
      <c r="E38" s="7">
        <v>43254</v>
      </c>
      <c r="F38" s="7">
        <v>43265</v>
      </c>
      <c r="G38" s="7">
        <v>43272</v>
      </c>
      <c r="H38" s="6">
        <f t="shared" si="0"/>
        <v>18</v>
      </c>
      <c r="I38" s="6" t="s">
        <v>215</v>
      </c>
      <c r="J38" s="6">
        <v>7</v>
      </c>
      <c r="K38" s="6">
        <v>46</v>
      </c>
      <c r="L38" s="6">
        <v>256</v>
      </c>
      <c r="M38" s="6">
        <v>1</v>
      </c>
      <c r="N38" s="6">
        <v>1</v>
      </c>
      <c r="O38" s="6">
        <v>7.4999999999999997E-2</v>
      </c>
      <c r="P38" s="8">
        <v>261.3</v>
      </c>
      <c r="Q38" s="8">
        <v>120.19800000000001</v>
      </c>
      <c r="R38" s="8">
        <f t="shared" si="1"/>
        <v>121.50450000000001</v>
      </c>
      <c r="S38" s="8">
        <f>(((Sales[[#This Row],[Unit Price]]-(Sales[[#This Row],[Discount Applied]]*Sales[[#This Row],[Unit Price]]))-Q38)/Q38)*100</f>
        <v>101.08695652173914</v>
      </c>
      <c r="T38" s="8">
        <f t="shared" si="2"/>
        <v>241.70250000000001</v>
      </c>
      <c r="U38" s="8">
        <f>Sales[[#This Row],[Unit Cost]]*Sales[[#This Row],[Order Quantity]]</f>
        <v>120.19800000000001</v>
      </c>
    </row>
    <row r="39" spans="1:21" x14ac:dyDescent="0.2">
      <c r="A39" s="6" t="s">
        <v>252</v>
      </c>
      <c r="B39" s="6" t="s">
        <v>25</v>
      </c>
      <c r="C39" s="6" t="s">
        <v>143</v>
      </c>
      <c r="D39" s="7">
        <v>43100</v>
      </c>
      <c r="E39" s="7">
        <v>43254</v>
      </c>
      <c r="F39" s="7">
        <v>43279</v>
      </c>
      <c r="G39" s="7">
        <v>43289</v>
      </c>
      <c r="H39" s="6">
        <f t="shared" si="0"/>
        <v>35</v>
      </c>
      <c r="I39" s="6" t="s">
        <v>215</v>
      </c>
      <c r="J39" s="6">
        <v>12</v>
      </c>
      <c r="K39" s="6">
        <v>22</v>
      </c>
      <c r="L39" s="6">
        <v>360</v>
      </c>
      <c r="M39" s="6">
        <v>17</v>
      </c>
      <c r="N39" s="6">
        <v>8</v>
      </c>
      <c r="O39" s="6">
        <v>0.05</v>
      </c>
      <c r="P39" s="8">
        <v>998.30000000000007</v>
      </c>
      <c r="Q39" s="8">
        <v>698.81000000000006</v>
      </c>
      <c r="R39" s="8">
        <f t="shared" si="1"/>
        <v>1996.6000000000004</v>
      </c>
      <c r="S39" s="8">
        <f>(((Sales[[#This Row],[Unit Price]]-(Sales[[#This Row],[Discount Applied]]*Sales[[#This Row],[Unit Price]]))-Q39)/Q39)*100</f>
        <v>35.714285714285715</v>
      </c>
      <c r="T39" s="8">
        <f t="shared" si="2"/>
        <v>7587.0800000000008</v>
      </c>
      <c r="U39" s="8">
        <f>Sales[[#This Row],[Unit Cost]]*Sales[[#This Row],[Order Quantity]]</f>
        <v>5590.4800000000005</v>
      </c>
    </row>
    <row r="40" spans="1:21" x14ac:dyDescent="0.2">
      <c r="A40" s="6" t="s">
        <v>253</v>
      </c>
      <c r="B40" s="6" t="s">
        <v>24</v>
      </c>
      <c r="C40" s="6" t="s">
        <v>145</v>
      </c>
      <c r="D40" s="7">
        <v>43100</v>
      </c>
      <c r="E40" s="7">
        <v>43254</v>
      </c>
      <c r="F40" s="7">
        <v>43264</v>
      </c>
      <c r="G40" s="7">
        <v>43272</v>
      </c>
      <c r="H40" s="6">
        <f t="shared" si="0"/>
        <v>18</v>
      </c>
      <c r="I40" s="6" t="s">
        <v>215</v>
      </c>
      <c r="J40" s="6">
        <v>4</v>
      </c>
      <c r="K40" s="6">
        <v>34</v>
      </c>
      <c r="L40" s="6">
        <v>90</v>
      </c>
      <c r="M40" s="6">
        <v>40</v>
      </c>
      <c r="N40" s="6">
        <v>6</v>
      </c>
      <c r="O40" s="6">
        <v>0.2</v>
      </c>
      <c r="P40" s="8">
        <v>3497.4</v>
      </c>
      <c r="Q40" s="8">
        <v>1958.5440000000003</v>
      </c>
      <c r="R40" s="8">
        <f t="shared" si="1"/>
        <v>5036.2559999999976</v>
      </c>
      <c r="S40" s="8">
        <f>(((Sales[[#This Row],[Unit Price]]-(Sales[[#This Row],[Discount Applied]]*Sales[[#This Row],[Unit Price]]))-Q40)/Q40)*100</f>
        <v>42.85714285714284</v>
      </c>
      <c r="T40" s="8">
        <f t="shared" si="2"/>
        <v>16787.52</v>
      </c>
      <c r="U40" s="8">
        <f>Sales[[#This Row],[Unit Cost]]*Sales[[#This Row],[Order Quantity]]</f>
        <v>11751.264000000003</v>
      </c>
    </row>
    <row r="41" spans="1:21" x14ac:dyDescent="0.2">
      <c r="A41" s="6" t="s">
        <v>254</v>
      </c>
      <c r="B41" s="6" t="s">
        <v>24</v>
      </c>
      <c r="C41" s="6" t="s">
        <v>145</v>
      </c>
      <c r="D41" s="7">
        <v>43100</v>
      </c>
      <c r="E41" s="7">
        <v>43254</v>
      </c>
      <c r="F41" s="7">
        <v>43269</v>
      </c>
      <c r="G41" s="7">
        <v>43279</v>
      </c>
      <c r="H41" s="6">
        <f t="shared" si="0"/>
        <v>25</v>
      </c>
      <c r="I41" s="6" t="s">
        <v>215</v>
      </c>
      <c r="J41" s="6">
        <v>9</v>
      </c>
      <c r="K41" s="6">
        <v>26</v>
      </c>
      <c r="L41" s="6">
        <v>196</v>
      </c>
      <c r="M41" s="6">
        <v>25</v>
      </c>
      <c r="N41" s="6">
        <v>4</v>
      </c>
      <c r="O41" s="6">
        <v>0.05</v>
      </c>
      <c r="P41" s="8">
        <v>1132.3</v>
      </c>
      <c r="Q41" s="8">
        <v>486.88899999999995</v>
      </c>
      <c r="R41" s="8">
        <f t="shared" si="1"/>
        <v>2355.1840000000002</v>
      </c>
      <c r="S41" s="8">
        <f>(((Sales[[#This Row],[Unit Price]]-(Sales[[#This Row],[Discount Applied]]*Sales[[#This Row],[Unit Price]]))-Q41)/Q41)*100</f>
        <v>120.93023255813955</v>
      </c>
      <c r="T41" s="8">
        <f t="shared" si="2"/>
        <v>4302.74</v>
      </c>
      <c r="U41" s="8">
        <f>Sales[[#This Row],[Unit Cost]]*Sales[[#This Row],[Order Quantity]]</f>
        <v>1947.5559999999998</v>
      </c>
    </row>
    <row r="42" spans="1:21" x14ac:dyDescent="0.2">
      <c r="A42" s="6" t="s">
        <v>255</v>
      </c>
      <c r="B42" s="6" t="s">
        <v>24</v>
      </c>
      <c r="C42" s="6" t="s">
        <v>148</v>
      </c>
      <c r="D42" s="7">
        <v>43100</v>
      </c>
      <c r="E42" s="7">
        <v>43254</v>
      </c>
      <c r="F42" s="7">
        <v>43266</v>
      </c>
      <c r="G42" s="7">
        <v>43268</v>
      </c>
      <c r="H42" s="6">
        <f t="shared" si="0"/>
        <v>14</v>
      </c>
      <c r="I42" s="6" t="s">
        <v>215</v>
      </c>
      <c r="J42" s="6">
        <v>7</v>
      </c>
      <c r="K42" s="6">
        <v>26</v>
      </c>
      <c r="L42" s="6">
        <v>40</v>
      </c>
      <c r="M42" s="6">
        <v>2</v>
      </c>
      <c r="N42" s="6">
        <v>7</v>
      </c>
      <c r="O42" s="6">
        <v>0.05</v>
      </c>
      <c r="P42" s="8">
        <v>2405.3000000000002</v>
      </c>
      <c r="Q42" s="8">
        <v>1587.4980000000003</v>
      </c>
      <c r="R42" s="8">
        <f t="shared" si="1"/>
        <v>4882.759</v>
      </c>
      <c r="S42" s="8">
        <f>(((Sales[[#This Row],[Unit Price]]-(Sales[[#This Row],[Discount Applied]]*Sales[[#This Row],[Unit Price]]))-Q42)/Q42)*100</f>
        <v>43.939393939393931</v>
      </c>
      <c r="T42" s="8">
        <f t="shared" si="2"/>
        <v>15995.245000000003</v>
      </c>
      <c r="U42" s="8">
        <f>Sales[[#This Row],[Unit Cost]]*Sales[[#This Row],[Order Quantity]]</f>
        <v>11112.486000000003</v>
      </c>
    </row>
    <row r="43" spans="1:21" x14ac:dyDescent="0.2">
      <c r="A43" s="6" t="s">
        <v>256</v>
      </c>
      <c r="B43" s="6" t="s">
        <v>23</v>
      </c>
      <c r="C43" s="6" t="s">
        <v>143</v>
      </c>
      <c r="D43" s="7">
        <v>43100</v>
      </c>
      <c r="E43" s="7">
        <v>43254</v>
      </c>
      <c r="F43" s="7">
        <v>43275</v>
      </c>
      <c r="G43" s="7">
        <v>43284</v>
      </c>
      <c r="H43" s="6">
        <f t="shared" si="0"/>
        <v>30</v>
      </c>
      <c r="I43" s="6" t="s">
        <v>215</v>
      </c>
      <c r="J43" s="6">
        <v>24</v>
      </c>
      <c r="K43" s="6">
        <v>24</v>
      </c>
      <c r="L43" s="6">
        <v>367</v>
      </c>
      <c r="M43" s="6">
        <v>3</v>
      </c>
      <c r="N43" s="6">
        <v>8</v>
      </c>
      <c r="O43" s="6">
        <v>0.05</v>
      </c>
      <c r="P43" s="8">
        <v>5701.7</v>
      </c>
      <c r="Q43" s="8">
        <v>3249.9689999999996</v>
      </c>
      <c r="R43" s="8">
        <f t="shared" si="1"/>
        <v>17333.168000000001</v>
      </c>
      <c r="S43" s="8">
        <f>(((Sales[[#This Row],[Unit Price]]-(Sales[[#This Row],[Discount Applied]]*Sales[[#This Row],[Unit Price]]))-Q43)/Q43)*100</f>
        <v>66.666666666666686</v>
      </c>
      <c r="T43" s="8">
        <f t="shared" si="2"/>
        <v>43332.92</v>
      </c>
      <c r="U43" s="8">
        <f>Sales[[#This Row],[Unit Cost]]*Sales[[#This Row],[Order Quantity]]</f>
        <v>25999.751999999997</v>
      </c>
    </row>
    <row r="44" spans="1:21" x14ac:dyDescent="0.2">
      <c r="A44" s="6" t="s">
        <v>257</v>
      </c>
      <c r="B44" s="6" t="s">
        <v>23</v>
      </c>
      <c r="C44" s="6" t="s">
        <v>147</v>
      </c>
      <c r="D44" s="7">
        <v>43100</v>
      </c>
      <c r="E44" s="7">
        <v>43255</v>
      </c>
      <c r="F44" s="7">
        <v>43260</v>
      </c>
      <c r="G44" s="7">
        <v>43267</v>
      </c>
      <c r="H44" s="6">
        <f t="shared" si="0"/>
        <v>12</v>
      </c>
      <c r="I44" s="6" t="s">
        <v>215</v>
      </c>
      <c r="J44" s="6">
        <v>25</v>
      </c>
      <c r="K44" s="6">
        <v>18</v>
      </c>
      <c r="L44" s="6">
        <v>249</v>
      </c>
      <c r="M44" s="6">
        <v>34</v>
      </c>
      <c r="N44" s="6">
        <v>1</v>
      </c>
      <c r="O44" s="6">
        <v>0.2</v>
      </c>
      <c r="P44" s="8">
        <v>2452.2000000000003</v>
      </c>
      <c r="Q44" s="8">
        <v>1446.798</v>
      </c>
      <c r="R44" s="8">
        <f t="shared" si="1"/>
        <v>514.96200000000022</v>
      </c>
      <c r="S44" s="8">
        <f>(((Sales[[#This Row],[Unit Price]]-(Sales[[#This Row],[Discount Applied]]*Sales[[#This Row],[Unit Price]]))-Q44)/Q44)*100</f>
        <v>35.593220338983066</v>
      </c>
      <c r="T44" s="8">
        <f t="shared" si="2"/>
        <v>1961.7600000000002</v>
      </c>
      <c r="U44" s="8">
        <f>Sales[[#This Row],[Unit Cost]]*Sales[[#This Row],[Order Quantity]]</f>
        <v>1446.798</v>
      </c>
    </row>
    <row r="45" spans="1:21" x14ac:dyDescent="0.2">
      <c r="A45" s="6" t="s">
        <v>258</v>
      </c>
      <c r="B45" s="6" t="s">
        <v>24</v>
      </c>
      <c r="C45" s="6" t="s">
        <v>148</v>
      </c>
      <c r="D45" s="7">
        <v>43100</v>
      </c>
      <c r="E45" s="7">
        <v>43255</v>
      </c>
      <c r="F45" s="7">
        <v>43281</v>
      </c>
      <c r="G45" s="7">
        <v>43285</v>
      </c>
      <c r="H45" s="6">
        <f t="shared" si="0"/>
        <v>30</v>
      </c>
      <c r="I45" s="6" t="s">
        <v>215</v>
      </c>
      <c r="J45" s="6">
        <v>11</v>
      </c>
      <c r="K45" s="6">
        <v>21</v>
      </c>
      <c r="L45" s="6">
        <v>6</v>
      </c>
      <c r="M45" s="6">
        <v>11</v>
      </c>
      <c r="N45" s="6">
        <v>3</v>
      </c>
      <c r="O45" s="6">
        <v>0.05</v>
      </c>
      <c r="P45" s="8">
        <v>3095.4</v>
      </c>
      <c r="Q45" s="8">
        <v>2012.0100000000002</v>
      </c>
      <c r="R45" s="8">
        <f t="shared" si="1"/>
        <v>2785.8600000000006</v>
      </c>
      <c r="S45" s="8">
        <f>(((Sales[[#This Row],[Unit Price]]-(Sales[[#This Row],[Discount Applied]]*Sales[[#This Row],[Unit Price]]))-Q45)/Q45)*100</f>
        <v>46.153846153846146</v>
      </c>
      <c r="T45" s="8">
        <f t="shared" si="2"/>
        <v>8821.8900000000012</v>
      </c>
      <c r="U45" s="8">
        <f>Sales[[#This Row],[Unit Cost]]*Sales[[#This Row],[Order Quantity]]</f>
        <v>6036.0300000000007</v>
      </c>
    </row>
    <row r="46" spans="1:21" x14ac:dyDescent="0.2">
      <c r="A46" s="6" t="s">
        <v>259</v>
      </c>
      <c r="B46" s="6" t="s">
        <v>25</v>
      </c>
      <c r="C46" s="6" t="s">
        <v>147</v>
      </c>
      <c r="D46" s="7">
        <v>43100</v>
      </c>
      <c r="E46" s="7">
        <v>43255</v>
      </c>
      <c r="F46" s="7">
        <v>43263</v>
      </c>
      <c r="G46" s="7">
        <v>43265</v>
      </c>
      <c r="H46" s="6">
        <f t="shared" si="0"/>
        <v>10</v>
      </c>
      <c r="I46" s="6" t="s">
        <v>215</v>
      </c>
      <c r="J46" s="6">
        <v>15</v>
      </c>
      <c r="K46" s="6">
        <v>14</v>
      </c>
      <c r="L46" s="6">
        <v>212</v>
      </c>
      <c r="M46" s="6">
        <v>8</v>
      </c>
      <c r="N46" s="6">
        <v>4</v>
      </c>
      <c r="O46" s="6">
        <v>0.4</v>
      </c>
      <c r="P46" s="8">
        <v>3865.9</v>
      </c>
      <c r="Q46" s="8">
        <v>2164.9040000000005</v>
      </c>
      <c r="R46" s="8">
        <f t="shared" si="1"/>
        <v>618.54399999999805</v>
      </c>
      <c r="S46" s="8">
        <f>(((Sales[[#This Row],[Unit Price]]-(Sales[[#This Row],[Discount Applied]]*Sales[[#This Row],[Unit Price]]))-Q46)/Q46)*100</f>
        <v>7.1428571428571193</v>
      </c>
      <c r="T46" s="8">
        <f t="shared" si="2"/>
        <v>9278.16</v>
      </c>
      <c r="U46" s="8">
        <f>Sales[[#This Row],[Unit Cost]]*Sales[[#This Row],[Order Quantity]]</f>
        <v>8659.6160000000018</v>
      </c>
    </row>
    <row r="47" spans="1:21" x14ac:dyDescent="0.2">
      <c r="A47" s="6" t="s">
        <v>260</v>
      </c>
      <c r="B47" s="6" t="s">
        <v>23</v>
      </c>
      <c r="C47" s="6" t="s">
        <v>148</v>
      </c>
      <c r="D47" s="7">
        <v>43100</v>
      </c>
      <c r="E47" s="7">
        <v>43255</v>
      </c>
      <c r="F47" s="7">
        <v>43261</v>
      </c>
      <c r="G47" s="7">
        <v>43266</v>
      </c>
      <c r="H47" s="6">
        <f t="shared" si="0"/>
        <v>11</v>
      </c>
      <c r="I47" s="6" t="s">
        <v>215</v>
      </c>
      <c r="J47" s="6">
        <v>23</v>
      </c>
      <c r="K47" s="6">
        <v>3</v>
      </c>
      <c r="L47" s="6">
        <v>37</v>
      </c>
      <c r="M47" s="6">
        <v>11</v>
      </c>
      <c r="N47" s="6">
        <v>8</v>
      </c>
      <c r="O47" s="6">
        <v>0.1</v>
      </c>
      <c r="P47" s="8">
        <v>2304.8000000000002</v>
      </c>
      <c r="Q47" s="8">
        <v>1382.88</v>
      </c>
      <c r="R47" s="8">
        <f t="shared" si="1"/>
        <v>5531.52</v>
      </c>
      <c r="S47" s="8">
        <f>(((Sales[[#This Row],[Unit Price]]-(Sales[[#This Row],[Discount Applied]]*Sales[[#This Row],[Unit Price]]))-Q47)/Q47)*100</f>
        <v>50</v>
      </c>
      <c r="T47" s="8">
        <f t="shared" si="2"/>
        <v>16594.560000000001</v>
      </c>
      <c r="U47" s="8">
        <f>Sales[[#This Row],[Unit Cost]]*Sales[[#This Row],[Order Quantity]]</f>
        <v>11063.04</v>
      </c>
    </row>
    <row r="48" spans="1:21" x14ac:dyDescent="0.2">
      <c r="A48" s="6" t="s">
        <v>261</v>
      </c>
      <c r="B48" s="6" t="s">
        <v>25</v>
      </c>
      <c r="C48" s="6" t="s">
        <v>148</v>
      </c>
      <c r="D48" s="7">
        <v>43100</v>
      </c>
      <c r="E48" s="7">
        <v>43255</v>
      </c>
      <c r="F48" s="7">
        <v>43272</v>
      </c>
      <c r="G48" s="7">
        <v>43275</v>
      </c>
      <c r="H48" s="6">
        <f t="shared" si="0"/>
        <v>20</v>
      </c>
      <c r="I48" s="6" t="s">
        <v>215</v>
      </c>
      <c r="J48" s="6">
        <v>17</v>
      </c>
      <c r="K48" s="6">
        <v>13</v>
      </c>
      <c r="L48" s="6">
        <v>38</v>
      </c>
      <c r="M48" s="6">
        <v>35</v>
      </c>
      <c r="N48" s="6">
        <v>3</v>
      </c>
      <c r="O48" s="6">
        <v>0.05</v>
      </c>
      <c r="P48" s="8">
        <v>3195.9</v>
      </c>
      <c r="Q48" s="8">
        <v>1470.114</v>
      </c>
      <c r="R48" s="8">
        <f t="shared" si="1"/>
        <v>4697.973</v>
      </c>
      <c r="S48" s="8">
        <f>(((Sales[[#This Row],[Unit Price]]-(Sales[[#This Row],[Discount Applied]]*Sales[[#This Row],[Unit Price]]))-Q48)/Q48)*100</f>
        <v>106.5217391304348</v>
      </c>
      <c r="T48" s="8">
        <f t="shared" si="2"/>
        <v>9108.3150000000005</v>
      </c>
      <c r="U48" s="8">
        <f>Sales[[#This Row],[Unit Cost]]*Sales[[#This Row],[Order Quantity]]</f>
        <v>4410.3420000000006</v>
      </c>
    </row>
    <row r="49" spans="1:21" x14ac:dyDescent="0.2">
      <c r="A49" s="6" t="s">
        <v>262</v>
      </c>
      <c r="B49" s="6" t="s">
        <v>25</v>
      </c>
      <c r="C49" s="6" t="s">
        <v>146</v>
      </c>
      <c r="D49" s="7">
        <v>43100</v>
      </c>
      <c r="E49" s="7">
        <v>43255</v>
      </c>
      <c r="F49" s="7">
        <v>43270</v>
      </c>
      <c r="G49" s="7">
        <v>43277</v>
      </c>
      <c r="H49" s="6">
        <f t="shared" si="0"/>
        <v>22</v>
      </c>
      <c r="I49" s="6" t="s">
        <v>215</v>
      </c>
      <c r="J49" s="6">
        <v>18</v>
      </c>
      <c r="K49" s="6">
        <v>49</v>
      </c>
      <c r="L49" s="6">
        <v>294</v>
      </c>
      <c r="M49" s="6">
        <v>33</v>
      </c>
      <c r="N49" s="6">
        <v>7</v>
      </c>
      <c r="O49" s="6">
        <v>0.05</v>
      </c>
      <c r="P49" s="8">
        <v>6452.1</v>
      </c>
      <c r="Q49" s="8">
        <v>5161.68</v>
      </c>
      <c r="R49" s="8">
        <f t="shared" si="1"/>
        <v>6774.7050000000017</v>
      </c>
      <c r="S49" s="8">
        <f>(((Sales[[#This Row],[Unit Price]]-(Sales[[#This Row],[Discount Applied]]*Sales[[#This Row],[Unit Price]]))-Q49)/Q49)*100</f>
        <v>18.750000000000007</v>
      </c>
      <c r="T49" s="8">
        <f t="shared" si="2"/>
        <v>42906.465000000004</v>
      </c>
      <c r="U49" s="8">
        <f>Sales[[#This Row],[Unit Cost]]*Sales[[#This Row],[Order Quantity]]</f>
        <v>36131.760000000002</v>
      </c>
    </row>
    <row r="50" spans="1:21" x14ac:dyDescent="0.2">
      <c r="A50" s="6" t="s">
        <v>263</v>
      </c>
      <c r="B50" s="6" t="s">
        <v>23</v>
      </c>
      <c r="C50" s="6" t="s">
        <v>145</v>
      </c>
      <c r="D50" s="7">
        <v>43100</v>
      </c>
      <c r="E50" s="7">
        <v>43256</v>
      </c>
      <c r="F50" s="7">
        <v>43265</v>
      </c>
      <c r="G50" s="7">
        <v>43268</v>
      </c>
      <c r="H50" s="6">
        <f t="shared" si="0"/>
        <v>12</v>
      </c>
      <c r="I50" s="6" t="s">
        <v>215</v>
      </c>
      <c r="J50" s="6">
        <v>24</v>
      </c>
      <c r="K50" s="6">
        <v>4</v>
      </c>
      <c r="L50" s="6">
        <v>105</v>
      </c>
      <c r="M50" s="6">
        <v>16</v>
      </c>
      <c r="N50" s="6">
        <v>3</v>
      </c>
      <c r="O50" s="6">
        <v>0.3</v>
      </c>
      <c r="P50" s="8">
        <v>2003.3</v>
      </c>
      <c r="Q50" s="8">
        <v>921.51800000000003</v>
      </c>
      <c r="R50" s="8">
        <f t="shared" si="1"/>
        <v>1442.3759999999993</v>
      </c>
      <c r="S50" s="8">
        <f>(((Sales[[#This Row],[Unit Price]]-(Sales[[#This Row],[Discount Applied]]*Sales[[#This Row],[Unit Price]]))-Q50)/Q50)*100</f>
        <v>52.173913043478251</v>
      </c>
      <c r="T50" s="8">
        <f t="shared" si="2"/>
        <v>4206.9299999999994</v>
      </c>
      <c r="U50" s="8">
        <f>Sales[[#This Row],[Unit Cost]]*Sales[[#This Row],[Order Quantity]]</f>
        <v>2764.5540000000001</v>
      </c>
    </row>
    <row r="51" spans="1:21" x14ac:dyDescent="0.2">
      <c r="A51" s="6" t="s">
        <v>264</v>
      </c>
      <c r="B51" s="6" t="s">
        <v>23</v>
      </c>
      <c r="C51" s="6" t="s">
        <v>148</v>
      </c>
      <c r="D51" s="7">
        <v>43200</v>
      </c>
      <c r="E51" s="7">
        <v>43256</v>
      </c>
      <c r="F51" s="7">
        <v>43279</v>
      </c>
      <c r="G51" s="7">
        <v>43288</v>
      </c>
      <c r="H51" s="6">
        <f t="shared" si="0"/>
        <v>32</v>
      </c>
      <c r="I51" s="6" t="s">
        <v>215</v>
      </c>
      <c r="J51" s="6">
        <v>23</v>
      </c>
      <c r="K51" s="6">
        <v>20</v>
      </c>
      <c r="L51" s="6">
        <v>17</v>
      </c>
      <c r="M51" s="6">
        <v>8</v>
      </c>
      <c r="N51" s="6">
        <v>8</v>
      </c>
      <c r="O51" s="6">
        <v>0.05</v>
      </c>
      <c r="P51" s="8">
        <v>3638.1</v>
      </c>
      <c r="Q51" s="8">
        <v>1455.24</v>
      </c>
      <c r="R51" s="8">
        <f t="shared" si="1"/>
        <v>16007.639999999998</v>
      </c>
      <c r="S51" s="8">
        <f>(((Sales[[#This Row],[Unit Price]]-(Sales[[#This Row],[Discount Applied]]*Sales[[#This Row],[Unit Price]]))-Q51)/Q51)*100</f>
        <v>137.49999999999997</v>
      </c>
      <c r="T51" s="8">
        <f t="shared" si="2"/>
        <v>27649.559999999998</v>
      </c>
      <c r="U51" s="8">
        <f>Sales[[#This Row],[Unit Cost]]*Sales[[#This Row],[Order Quantity]]</f>
        <v>11641.92</v>
      </c>
    </row>
    <row r="52" spans="1:21" x14ac:dyDescent="0.2">
      <c r="A52" s="6" t="s">
        <v>265</v>
      </c>
      <c r="B52" s="6" t="s">
        <v>24</v>
      </c>
      <c r="C52" s="6" t="s">
        <v>145</v>
      </c>
      <c r="D52" s="7">
        <v>43200</v>
      </c>
      <c r="E52" s="7">
        <v>43256</v>
      </c>
      <c r="F52" s="7">
        <v>43265</v>
      </c>
      <c r="G52" s="7">
        <v>43268</v>
      </c>
      <c r="H52" s="6">
        <f t="shared" si="0"/>
        <v>12</v>
      </c>
      <c r="I52" s="6" t="s">
        <v>215</v>
      </c>
      <c r="J52" s="6">
        <v>4</v>
      </c>
      <c r="K52" s="6">
        <v>19</v>
      </c>
      <c r="L52" s="6">
        <v>109</v>
      </c>
      <c r="M52" s="6">
        <v>44</v>
      </c>
      <c r="N52" s="6">
        <v>3</v>
      </c>
      <c r="O52" s="6">
        <v>7.4999999999999997E-2</v>
      </c>
      <c r="P52" s="8">
        <v>2278</v>
      </c>
      <c r="Q52" s="8">
        <v>1822.4</v>
      </c>
      <c r="R52" s="8">
        <f t="shared" si="1"/>
        <v>854.24999999999909</v>
      </c>
      <c r="S52" s="8">
        <f>(((Sales[[#This Row],[Unit Price]]-(Sales[[#This Row],[Discount Applied]]*Sales[[#This Row],[Unit Price]]))-Q52)/Q52)*100</f>
        <v>15.625</v>
      </c>
      <c r="T52" s="8">
        <f t="shared" si="2"/>
        <v>6321.45</v>
      </c>
      <c r="U52" s="8">
        <f>Sales[[#This Row],[Unit Cost]]*Sales[[#This Row],[Order Quantity]]</f>
        <v>5467.2000000000007</v>
      </c>
    </row>
    <row r="53" spans="1:21" x14ac:dyDescent="0.2">
      <c r="A53" s="6" t="s">
        <v>266</v>
      </c>
      <c r="B53" s="6" t="s">
        <v>25</v>
      </c>
      <c r="C53" s="6" t="s">
        <v>145</v>
      </c>
      <c r="D53" s="7">
        <v>43200</v>
      </c>
      <c r="E53" s="7">
        <v>43256</v>
      </c>
      <c r="F53" s="7">
        <v>43276</v>
      </c>
      <c r="G53" s="7">
        <v>43280</v>
      </c>
      <c r="H53" s="6">
        <f t="shared" si="0"/>
        <v>24</v>
      </c>
      <c r="I53" s="6" t="s">
        <v>215</v>
      </c>
      <c r="J53" s="6">
        <v>16</v>
      </c>
      <c r="K53" s="6">
        <v>25</v>
      </c>
      <c r="L53" s="6">
        <v>141</v>
      </c>
      <c r="M53" s="6">
        <v>22</v>
      </c>
      <c r="N53" s="6">
        <v>6</v>
      </c>
      <c r="O53" s="6">
        <v>0.3</v>
      </c>
      <c r="P53" s="8">
        <v>924.6</v>
      </c>
      <c r="Q53" s="8">
        <v>582.49800000000005</v>
      </c>
      <c r="R53" s="8">
        <f t="shared" si="1"/>
        <v>388.33200000000033</v>
      </c>
      <c r="S53" s="8">
        <f>(((Sales[[#This Row],[Unit Price]]-(Sales[[#This Row],[Discount Applied]]*Sales[[#This Row],[Unit Price]]))-Q53)/Q53)*100</f>
        <v>11.111111111111107</v>
      </c>
      <c r="T53" s="8">
        <f t="shared" si="2"/>
        <v>3883.3200000000006</v>
      </c>
      <c r="U53" s="8">
        <f>Sales[[#This Row],[Unit Cost]]*Sales[[#This Row],[Order Quantity]]</f>
        <v>3494.9880000000003</v>
      </c>
    </row>
    <row r="54" spans="1:21" x14ac:dyDescent="0.2">
      <c r="A54" s="6" t="s">
        <v>267</v>
      </c>
      <c r="B54" s="6" t="s">
        <v>25</v>
      </c>
      <c r="C54" s="6" t="s">
        <v>145</v>
      </c>
      <c r="D54" s="7">
        <v>43200</v>
      </c>
      <c r="E54" s="7">
        <v>43256</v>
      </c>
      <c r="F54" s="7">
        <v>43272</v>
      </c>
      <c r="G54" s="7">
        <v>43282</v>
      </c>
      <c r="H54" s="6">
        <f t="shared" si="0"/>
        <v>26</v>
      </c>
      <c r="I54" s="6" t="s">
        <v>215</v>
      </c>
      <c r="J54" s="6">
        <v>19</v>
      </c>
      <c r="K54" s="6">
        <v>8</v>
      </c>
      <c r="L54" s="6">
        <v>111</v>
      </c>
      <c r="M54" s="6">
        <v>16</v>
      </c>
      <c r="N54" s="6">
        <v>5</v>
      </c>
      <c r="O54" s="6">
        <v>0.05</v>
      </c>
      <c r="P54" s="8">
        <v>3926.2000000000003</v>
      </c>
      <c r="Q54" s="8">
        <v>3062.4360000000001</v>
      </c>
      <c r="R54" s="8">
        <f t="shared" si="1"/>
        <v>3337.2700000000004</v>
      </c>
      <c r="S54" s="8">
        <f>(((Sales[[#This Row],[Unit Price]]-(Sales[[#This Row],[Discount Applied]]*Sales[[#This Row],[Unit Price]]))-Q54)/Q54)*100</f>
        <v>21.794871794871799</v>
      </c>
      <c r="T54" s="8">
        <f t="shared" si="2"/>
        <v>18649.45</v>
      </c>
      <c r="U54" s="8">
        <f>Sales[[#This Row],[Unit Cost]]*Sales[[#This Row],[Order Quantity]]</f>
        <v>15312.18</v>
      </c>
    </row>
    <row r="55" spans="1:21" x14ac:dyDescent="0.2">
      <c r="A55" s="6" t="s">
        <v>268</v>
      </c>
      <c r="B55" s="6" t="s">
        <v>23</v>
      </c>
      <c r="C55" s="6" t="s">
        <v>143</v>
      </c>
      <c r="D55" s="7">
        <v>43100</v>
      </c>
      <c r="E55" s="7">
        <v>43256</v>
      </c>
      <c r="F55" s="7">
        <v>43263</v>
      </c>
      <c r="G55" s="7">
        <v>43269</v>
      </c>
      <c r="H55" s="6">
        <f t="shared" si="0"/>
        <v>13</v>
      </c>
      <c r="I55" s="6" t="s">
        <v>215</v>
      </c>
      <c r="J55" s="6">
        <v>23</v>
      </c>
      <c r="K55" s="6">
        <v>24</v>
      </c>
      <c r="L55" s="6">
        <v>349</v>
      </c>
      <c r="M55" s="6">
        <v>25</v>
      </c>
      <c r="N55" s="6">
        <v>4</v>
      </c>
      <c r="O55" s="6">
        <v>7.4999999999999997E-2</v>
      </c>
      <c r="P55" s="8">
        <v>3825.7000000000003</v>
      </c>
      <c r="Q55" s="8">
        <v>2257.163</v>
      </c>
      <c r="R55" s="8">
        <f t="shared" si="1"/>
        <v>5126.4380000000001</v>
      </c>
      <c r="S55" s="8">
        <f>(((Sales[[#This Row],[Unit Price]]-(Sales[[#This Row],[Discount Applied]]*Sales[[#This Row],[Unit Price]]))-Q55)/Q55)*100</f>
        <v>56.779661016949156</v>
      </c>
      <c r="T55" s="8">
        <f t="shared" si="2"/>
        <v>14155.09</v>
      </c>
      <c r="U55" s="8">
        <f>Sales[[#This Row],[Unit Cost]]*Sales[[#This Row],[Order Quantity]]</f>
        <v>9028.652</v>
      </c>
    </row>
    <row r="56" spans="1:21" x14ac:dyDescent="0.2">
      <c r="A56" s="6" t="s">
        <v>269</v>
      </c>
      <c r="B56" s="6" t="s">
        <v>26</v>
      </c>
      <c r="C56" s="6" t="s">
        <v>143</v>
      </c>
      <c r="D56" s="7">
        <v>43100</v>
      </c>
      <c r="E56" s="7">
        <v>43256</v>
      </c>
      <c r="F56" s="7">
        <v>43284</v>
      </c>
      <c r="G56" s="7">
        <v>43289</v>
      </c>
      <c r="H56" s="6">
        <f t="shared" si="0"/>
        <v>33</v>
      </c>
      <c r="I56" s="6" t="s">
        <v>215</v>
      </c>
      <c r="J56" s="6">
        <v>27</v>
      </c>
      <c r="K56" s="6">
        <v>13</v>
      </c>
      <c r="L56" s="6">
        <v>360</v>
      </c>
      <c r="M56" s="6">
        <v>4</v>
      </c>
      <c r="N56" s="6">
        <v>3</v>
      </c>
      <c r="O56" s="6">
        <v>0.05</v>
      </c>
      <c r="P56" s="8">
        <v>2257.9</v>
      </c>
      <c r="Q56" s="8">
        <v>1377.319</v>
      </c>
      <c r="R56" s="8">
        <f t="shared" si="1"/>
        <v>2303.058</v>
      </c>
      <c r="S56" s="8">
        <f>(((Sales[[#This Row],[Unit Price]]-(Sales[[#This Row],[Discount Applied]]*Sales[[#This Row],[Unit Price]]))-Q56)/Q56)*100</f>
        <v>55.737704918032804</v>
      </c>
      <c r="T56" s="8">
        <f t="shared" si="2"/>
        <v>6435.0150000000003</v>
      </c>
      <c r="U56" s="8">
        <f>Sales[[#This Row],[Unit Cost]]*Sales[[#This Row],[Order Quantity]]</f>
        <v>4131.9570000000003</v>
      </c>
    </row>
    <row r="57" spans="1:21" x14ac:dyDescent="0.2">
      <c r="A57" s="6" t="s">
        <v>270</v>
      </c>
      <c r="B57" s="6" t="s">
        <v>23</v>
      </c>
      <c r="C57" s="6" t="s">
        <v>145</v>
      </c>
      <c r="D57" s="7">
        <v>43100</v>
      </c>
      <c r="E57" s="7">
        <v>43257</v>
      </c>
      <c r="F57" s="7">
        <v>43283</v>
      </c>
      <c r="G57" s="7">
        <v>43289</v>
      </c>
      <c r="H57" s="6">
        <f t="shared" si="0"/>
        <v>32</v>
      </c>
      <c r="I57" s="6" t="s">
        <v>215</v>
      </c>
      <c r="J57" s="6">
        <v>24</v>
      </c>
      <c r="K57" s="6">
        <v>32</v>
      </c>
      <c r="L57" s="6">
        <v>148</v>
      </c>
      <c r="M57" s="6">
        <v>33</v>
      </c>
      <c r="N57" s="6">
        <v>8</v>
      </c>
      <c r="O57" s="6">
        <v>7.4999999999999997E-2</v>
      </c>
      <c r="P57" s="8">
        <v>1112.2</v>
      </c>
      <c r="Q57" s="8">
        <v>756.29600000000005</v>
      </c>
      <c r="R57" s="8">
        <f t="shared" si="1"/>
        <v>2179.9120000000003</v>
      </c>
      <c r="S57" s="8">
        <f>(((Sales[[#This Row],[Unit Price]]-(Sales[[#This Row],[Discount Applied]]*Sales[[#This Row],[Unit Price]]))-Q57)/Q57)*100</f>
        <v>36.029411764705884</v>
      </c>
      <c r="T57" s="8">
        <f t="shared" si="2"/>
        <v>8230.2800000000007</v>
      </c>
      <c r="U57" s="8">
        <f>Sales[[#This Row],[Unit Cost]]*Sales[[#This Row],[Order Quantity]]</f>
        <v>6050.3680000000004</v>
      </c>
    </row>
    <row r="58" spans="1:21" x14ac:dyDescent="0.2">
      <c r="A58" s="6" t="s">
        <v>271</v>
      </c>
      <c r="B58" s="6" t="s">
        <v>25</v>
      </c>
      <c r="C58" s="6" t="s">
        <v>145</v>
      </c>
      <c r="D58" s="7">
        <v>43100</v>
      </c>
      <c r="E58" s="7">
        <v>43257</v>
      </c>
      <c r="F58" s="7">
        <v>43273</v>
      </c>
      <c r="G58" s="7">
        <v>43274</v>
      </c>
      <c r="H58" s="6">
        <f t="shared" si="0"/>
        <v>17</v>
      </c>
      <c r="I58" s="6" t="s">
        <v>215</v>
      </c>
      <c r="J58" s="6">
        <v>19</v>
      </c>
      <c r="K58" s="6">
        <v>28</v>
      </c>
      <c r="L58" s="6">
        <v>103</v>
      </c>
      <c r="M58" s="6">
        <v>45</v>
      </c>
      <c r="N58" s="6">
        <v>8</v>
      </c>
      <c r="O58" s="6">
        <v>0.05</v>
      </c>
      <c r="P58" s="8">
        <v>3557.7000000000003</v>
      </c>
      <c r="Q58" s="8">
        <v>1814.4270000000001</v>
      </c>
      <c r="R58" s="8">
        <f t="shared" si="1"/>
        <v>12523.103999999999</v>
      </c>
      <c r="S58" s="8">
        <f>(((Sales[[#This Row],[Unit Price]]-(Sales[[#This Row],[Discount Applied]]*Sales[[#This Row],[Unit Price]]))-Q58)/Q58)*100</f>
        <v>86.274509803921561</v>
      </c>
      <c r="T58" s="8">
        <f t="shared" si="2"/>
        <v>27038.52</v>
      </c>
      <c r="U58" s="8">
        <f>Sales[[#This Row],[Unit Cost]]*Sales[[#This Row],[Order Quantity]]</f>
        <v>14515.416000000001</v>
      </c>
    </row>
    <row r="59" spans="1:21" x14ac:dyDescent="0.2">
      <c r="A59" s="6" t="s">
        <v>272</v>
      </c>
      <c r="B59" s="6" t="s">
        <v>25</v>
      </c>
      <c r="C59" s="6" t="s">
        <v>144</v>
      </c>
      <c r="D59" s="7">
        <v>43100</v>
      </c>
      <c r="E59" s="7">
        <v>43257</v>
      </c>
      <c r="F59" s="7">
        <v>43260</v>
      </c>
      <c r="G59" s="7">
        <v>43263</v>
      </c>
      <c r="H59" s="6">
        <f t="shared" si="0"/>
        <v>6</v>
      </c>
      <c r="I59" s="6" t="s">
        <v>215</v>
      </c>
      <c r="J59" s="6">
        <v>13</v>
      </c>
      <c r="K59" s="6">
        <v>8</v>
      </c>
      <c r="L59" s="6">
        <v>59</v>
      </c>
      <c r="M59" s="6">
        <v>45</v>
      </c>
      <c r="N59" s="6">
        <v>3</v>
      </c>
      <c r="O59" s="6">
        <v>0.4</v>
      </c>
      <c r="P59" s="8">
        <v>2371.8000000000002</v>
      </c>
      <c r="Q59" s="8">
        <v>1233.3360000000002</v>
      </c>
      <c r="R59" s="8">
        <f t="shared" si="1"/>
        <v>569.23199999999906</v>
      </c>
      <c r="S59" s="8">
        <f>(((Sales[[#This Row],[Unit Price]]-(Sales[[#This Row],[Discount Applied]]*Sales[[#This Row],[Unit Price]]))-Q59)/Q59)*100</f>
        <v>15.384615384615355</v>
      </c>
      <c r="T59" s="8">
        <f t="shared" si="2"/>
        <v>4269.24</v>
      </c>
      <c r="U59" s="8">
        <f>Sales[[#This Row],[Unit Cost]]*Sales[[#This Row],[Order Quantity]]</f>
        <v>3700.0080000000007</v>
      </c>
    </row>
    <row r="60" spans="1:21" x14ac:dyDescent="0.2">
      <c r="A60" s="6" t="s">
        <v>273</v>
      </c>
      <c r="B60" s="6" t="s">
        <v>25</v>
      </c>
      <c r="C60" s="6" t="s">
        <v>144</v>
      </c>
      <c r="D60" s="7">
        <v>43100</v>
      </c>
      <c r="E60" s="7">
        <v>43257</v>
      </c>
      <c r="F60" s="7">
        <v>43282</v>
      </c>
      <c r="G60" s="7">
        <v>43285</v>
      </c>
      <c r="H60" s="6">
        <f t="shared" si="0"/>
        <v>28</v>
      </c>
      <c r="I60" s="6" t="s">
        <v>215</v>
      </c>
      <c r="J60" s="6">
        <v>14</v>
      </c>
      <c r="K60" s="6">
        <v>47</v>
      </c>
      <c r="L60" s="6">
        <v>60</v>
      </c>
      <c r="M60" s="6">
        <v>1</v>
      </c>
      <c r="N60" s="6">
        <v>1</v>
      </c>
      <c r="O60" s="6">
        <v>0.4</v>
      </c>
      <c r="P60" s="8">
        <v>857.6</v>
      </c>
      <c r="Q60" s="8">
        <v>686.08</v>
      </c>
      <c r="R60" s="8">
        <f t="shared" si="1"/>
        <v>-171.5200000000001</v>
      </c>
      <c r="S60" s="8">
        <f>(((Sales[[#This Row],[Unit Price]]-(Sales[[#This Row],[Discount Applied]]*Sales[[#This Row],[Unit Price]]))-Q60)/Q60)*100</f>
        <v>-25.000000000000011</v>
      </c>
      <c r="T60" s="8">
        <f t="shared" si="2"/>
        <v>514.55999999999995</v>
      </c>
      <c r="U60" s="8">
        <f>Sales[[#This Row],[Unit Cost]]*Sales[[#This Row],[Order Quantity]]</f>
        <v>686.08</v>
      </c>
    </row>
    <row r="61" spans="1:21" x14ac:dyDescent="0.2">
      <c r="A61" s="6" t="s">
        <v>274</v>
      </c>
      <c r="B61" s="6" t="s">
        <v>24</v>
      </c>
      <c r="C61" s="6" t="s">
        <v>147</v>
      </c>
      <c r="D61" s="7">
        <v>43100</v>
      </c>
      <c r="E61" s="7">
        <v>43258</v>
      </c>
      <c r="F61" s="7">
        <v>43265</v>
      </c>
      <c r="G61" s="7">
        <v>43267</v>
      </c>
      <c r="H61" s="6">
        <f t="shared" si="0"/>
        <v>9</v>
      </c>
      <c r="I61" s="6" t="s">
        <v>215</v>
      </c>
      <c r="J61" s="6">
        <v>11</v>
      </c>
      <c r="K61" s="6">
        <v>33</v>
      </c>
      <c r="L61" s="6">
        <v>238</v>
      </c>
      <c r="M61" s="6">
        <v>20</v>
      </c>
      <c r="N61" s="6">
        <v>5</v>
      </c>
      <c r="O61" s="6">
        <v>0.3</v>
      </c>
      <c r="P61" s="8">
        <v>3892.7000000000003</v>
      </c>
      <c r="Q61" s="8">
        <v>2880.598</v>
      </c>
      <c r="R61" s="8">
        <f t="shared" si="1"/>
        <v>-778.53999999999905</v>
      </c>
      <c r="S61" s="8">
        <f>(((Sales[[#This Row],[Unit Price]]-(Sales[[#This Row],[Discount Applied]]*Sales[[#This Row],[Unit Price]]))-Q61)/Q61)*100</f>
        <v>-5.4054054054053928</v>
      </c>
      <c r="T61" s="8">
        <f t="shared" si="2"/>
        <v>13624.45</v>
      </c>
      <c r="U61" s="8">
        <f>Sales[[#This Row],[Unit Cost]]*Sales[[#This Row],[Order Quantity]]</f>
        <v>14402.99</v>
      </c>
    </row>
    <row r="62" spans="1:21" x14ac:dyDescent="0.2">
      <c r="A62" s="6" t="s">
        <v>275</v>
      </c>
      <c r="B62" s="6" t="s">
        <v>24</v>
      </c>
      <c r="C62" s="6" t="s">
        <v>145</v>
      </c>
      <c r="D62" s="7">
        <v>43100</v>
      </c>
      <c r="E62" s="7">
        <v>43258</v>
      </c>
      <c r="F62" s="7">
        <v>43264</v>
      </c>
      <c r="G62" s="7">
        <v>43266</v>
      </c>
      <c r="H62" s="6">
        <f t="shared" si="0"/>
        <v>8</v>
      </c>
      <c r="I62" s="6" t="s">
        <v>215</v>
      </c>
      <c r="J62" s="6">
        <v>3</v>
      </c>
      <c r="K62" s="6">
        <v>26</v>
      </c>
      <c r="L62" s="6">
        <v>151</v>
      </c>
      <c r="M62" s="6">
        <v>21</v>
      </c>
      <c r="N62" s="6">
        <v>6</v>
      </c>
      <c r="O62" s="6">
        <v>7.4999999999999997E-2</v>
      </c>
      <c r="P62" s="8">
        <v>3477.3</v>
      </c>
      <c r="Q62" s="8">
        <v>1390.92</v>
      </c>
      <c r="R62" s="8">
        <f t="shared" si="1"/>
        <v>10953.495000000003</v>
      </c>
      <c r="S62" s="8">
        <f>(((Sales[[#This Row],[Unit Price]]-(Sales[[#This Row],[Discount Applied]]*Sales[[#This Row],[Unit Price]]))-Q62)/Q62)*100</f>
        <v>131.25</v>
      </c>
      <c r="T62" s="8">
        <f t="shared" si="2"/>
        <v>19299.015000000003</v>
      </c>
      <c r="U62" s="8">
        <f>Sales[[#This Row],[Unit Cost]]*Sales[[#This Row],[Order Quantity]]</f>
        <v>8345.52</v>
      </c>
    </row>
    <row r="63" spans="1:21" x14ac:dyDescent="0.2">
      <c r="A63" s="6" t="s">
        <v>276</v>
      </c>
      <c r="B63" s="6" t="s">
        <v>25</v>
      </c>
      <c r="C63" s="6" t="s">
        <v>145</v>
      </c>
      <c r="D63" s="7">
        <v>43100</v>
      </c>
      <c r="E63" s="7">
        <v>43258</v>
      </c>
      <c r="F63" s="7">
        <v>43262</v>
      </c>
      <c r="G63" s="7">
        <v>43272</v>
      </c>
      <c r="H63" s="6">
        <f t="shared" si="0"/>
        <v>14</v>
      </c>
      <c r="I63" s="6" t="s">
        <v>215</v>
      </c>
      <c r="J63" s="6">
        <v>13</v>
      </c>
      <c r="K63" s="6">
        <v>20</v>
      </c>
      <c r="L63" s="6">
        <v>152</v>
      </c>
      <c r="M63" s="6">
        <v>44</v>
      </c>
      <c r="N63" s="6">
        <v>5</v>
      </c>
      <c r="O63" s="6">
        <v>0.1</v>
      </c>
      <c r="P63" s="8">
        <v>3738.6</v>
      </c>
      <c r="Q63" s="8">
        <v>2803.95</v>
      </c>
      <c r="R63" s="8">
        <f t="shared" si="1"/>
        <v>2803.9500000000007</v>
      </c>
      <c r="S63" s="8">
        <f>(((Sales[[#This Row],[Unit Price]]-(Sales[[#This Row],[Discount Applied]]*Sales[[#This Row],[Unit Price]]))-Q63)/Q63)*100</f>
        <v>20</v>
      </c>
      <c r="T63" s="8">
        <f t="shared" si="2"/>
        <v>16823.7</v>
      </c>
      <c r="U63" s="8">
        <f>Sales[[#This Row],[Unit Cost]]*Sales[[#This Row],[Order Quantity]]</f>
        <v>14019.75</v>
      </c>
    </row>
    <row r="64" spans="1:21" x14ac:dyDescent="0.2">
      <c r="A64" s="6" t="s">
        <v>277</v>
      </c>
      <c r="B64" s="6" t="s">
        <v>25</v>
      </c>
      <c r="C64" s="6" t="s">
        <v>146</v>
      </c>
      <c r="D64" s="7">
        <v>43200</v>
      </c>
      <c r="E64" s="7">
        <v>43258</v>
      </c>
      <c r="F64" s="7">
        <v>43261</v>
      </c>
      <c r="G64" s="7">
        <v>43264</v>
      </c>
      <c r="H64" s="6">
        <f t="shared" si="0"/>
        <v>6</v>
      </c>
      <c r="I64" s="6" t="s">
        <v>215</v>
      </c>
      <c r="J64" s="6">
        <v>20</v>
      </c>
      <c r="K64" s="6">
        <v>6</v>
      </c>
      <c r="L64" s="6">
        <v>262</v>
      </c>
      <c r="M64" s="6">
        <v>8</v>
      </c>
      <c r="N64" s="6">
        <v>5</v>
      </c>
      <c r="O64" s="6">
        <v>0.3</v>
      </c>
      <c r="P64" s="8">
        <v>1072</v>
      </c>
      <c r="Q64" s="8">
        <v>589.6</v>
      </c>
      <c r="R64" s="8">
        <f t="shared" si="1"/>
        <v>804</v>
      </c>
      <c r="S64" s="8">
        <f>(((Sales[[#This Row],[Unit Price]]-(Sales[[#This Row],[Discount Applied]]*Sales[[#This Row],[Unit Price]]))-Q64)/Q64)*100</f>
        <v>27.27272727272728</v>
      </c>
      <c r="T64" s="8">
        <f t="shared" si="2"/>
        <v>3752</v>
      </c>
      <c r="U64" s="8">
        <f>Sales[[#This Row],[Unit Cost]]*Sales[[#This Row],[Order Quantity]]</f>
        <v>2948</v>
      </c>
    </row>
    <row r="65" spans="1:21" x14ac:dyDescent="0.2">
      <c r="A65" s="6" t="s">
        <v>278</v>
      </c>
      <c r="B65" s="6" t="s">
        <v>24</v>
      </c>
      <c r="C65" s="6" t="s">
        <v>145</v>
      </c>
      <c r="D65" s="7">
        <v>43200</v>
      </c>
      <c r="E65" s="7">
        <v>43258</v>
      </c>
      <c r="F65" s="7">
        <v>43282</v>
      </c>
      <c r="G65" s="7">
        <v>43283</v>
      </c>
      <c r="H65" s="6">
        <f t="shared" si="0"/>
        <v>25</v>
      </c>
      <c r="I65" s="6" t="s">
        <v>215</v>
      </c>
      <c r="J65" s="6">
        <v>5</v>
      </c>
      <c r="K65" s="6">
        <v>40</v>
      </c>
      <c r="L65" s="6">
        <v>120</v>
      </c>
      <c r="M65" s="6">
        <v>46</v>
      </c>
      <c r="N65" s="6">
        <v>7</v>
      </c>
      <c r="O65" s="6">
        <v>0.05</v>
      </c>
      <c r="P65" s="8">
        <v>2257.9</v>
      </c>
      <c r="Q65" s="8">
        <v>1761.162</v>
      </c>
      <c r="R65" s="8">
        <f t="shared" si="1"/>
        <v>2686.9010000000017</v>
      </c>
      <c r="S65" s="8">
        <f>(((Sales[[#This Row],[Unit Price]]-(Sales[[#This Row],[Discount Applied]]*Sales[[#This Row],[Unit Price]]))-Q65)/Q65)*100</f>
        <v>21.794871794871799</v>
      </c>
      <c r="T65" s="8">
        <f t="shared" si="2"/>
        <v>15015.035000000002</v>
      </c>
      <c r="U65" s="8">
        <f>Sales[[#This Row],[Unit Cost]]*Sales[[#This Row],[Order Quantity]]</f>
        <v>12328.134</v>
      </c>
    </row>
    <row r="66" spans="1:21" x14ac:dyDescent="0.2">
      <c r="A66" s="6" t="s">
        <v>279</v>
      </c>
      <c r="B66" s="6" t="s">
        <v>25</v>
      </c>
      <c r="C66" s="6" t="s">
        <v>147</v>
      </c>
      <c r="D66" s="7">
        <v>43200</v>
      </c>
      <c r="E66" s="7">
        <v>43258</v>
      </c>
      <c r="F66" s="7">
        <v>43262</v>
      </c>
      <c r="G66" s="7">
        <v>43264</v>
      </c>
      <c r="H66" s="6">
        <f t="shared" ref="H66:H129" si="3">G66-E66</f>
        <v>6</v>
      </c>
      <c r="I66" s="6" t="s">
        <v>215</v>
      </c>
      <c r="J66" s="6">
        <v>18</v>
      </c>
      <c r="K66" s="6">
        <v>23</v>
      </c>
      <c r="L66" s="6">
        <v>233</v>
      </c>
      <c r="M66" s="6">
        <v>46</v>
      </c>
      <c r="N66" s="6">
        <v>3</v>
      </c>
      <c r="O66" s="6">
        <v>0.1</v>
      </c>
      <c r="P66" s="8">
        <v>1058.6000000000001</v>
      </c>
      <c r="Q66" s="8">
        <v>751.60600000000011</v>
      </c>
      <c r="R66" s="8">
        <f t="shared" ref="R66:R129" si="4">T66-(Q66*N66)</f>
        <v>603.40200000000004</v>
      </c>
      <c r="S66" s="8">
        <f>(((Sales[[#This Row],[Unit Price]]-(Sales[[#This Row],[Discount Applied]]*Sales[[#This Row],[Unit Price]]))-Q66)/Q66)*100</f>
        <v>26.760563380281688</v>
      </c>
      <c r="T66" s="8">
        <f t="shared" ref="T66:T129" si="5">((P66*N66)-(P66*O66*N66))</f>
        <v>2858.2200000000003</v>
      </c>
      <c r="U66" s="8">
        <f>Sales[[#This Row],[Unit Cost]]*Sales[[#This Row],[Order Quantity]]</f>
        <v>2254.8180000000002</v>
      </c>
    </row>
    <row r="67" spans="1:21" x14ac:dyDescent="0.2">
      <c r="A67" s="6" t="s">
        <v>280</v>
      </c>
      <c r="B67" s="6" t="s">
        <v>25</v>
      </c>
      <c r="C67" s="6" t="s">
        <v>144</v>
      </c>
      <c r="D67" s="7">
        <v>43200</v>
      </c>
      <c r="E67" s="7">
        <v>43258</v>
      </c>
      <c r="F67" s="7">
        <v>43266</v>
      </c>
      <c r="G67" s="7">
        <v>43276</v>
      </c>
      <c r="H67" s="6">
        <f t="shared" si="3"/>
        <v>18</v>
      </c>
      <c r="I67" s="6" t="s">
        <v>215</v>
      </c>
      <c r="J67" s="6">
        <v>13</v>
      </c>
      <c r="K67" s="6">
        <v>38</v>
      </c>
      <c r="L67" s="6">
        <v>77</v>
      </c>
      <c r="M67" s="6">
        <v>39</v>
      </c>
      <c r="N67" s="6">
        <v>4</v>
      </c>
      <c r="O67" s="6">
        <v>0.1</v>
      </c>
      <c r="P67" s="8">
        <v>2492.4</v>
      </c>
      <c r="Q67" s="8">
        <v>1296.048</v>
      </c>
      <c r="R67" s="8">
        <f t="shared" si="4"/>
        <v>3788.4479999999994</v>
      </c>
      <c r="S67" s="8">
        <f>(((Sales[[#This Row],[Unit Price]]-(Sales[[#This Row],[Discount Applied]]*Sales[[#This Row],[Unit Price]]))-Q67)/Q67)*100</f>
        <v>73.076923076923066</v>
      </c>
      <c r="T67" s="8">
        <f t="shared" si="5"/>
        <v>8972.64</v>
      </c>
      <c r="U67" s="8">
        <f>Sales[[#This Row],[Unit Cost]]*Sales[[#This Row],[Order Quantity]]</f>
        <v>5184.192</v>
      </c>
    </row>
    <row r="68" spans="1:21" x14ac:dyDescent="0.2">
      <c r="A68" s="6" t="s">
        <v>281</v>
      </c>
      <c r="B68" s="6" t="s">
        <v>24</v>
      </c>
      <c r="C68" s="6" t="s">
        <v>144</v>
      </c>
      <c r="D68" s="7">
        <v>43200</v>
      </c>
      <c r="E68" s="7">
        <v>43258</v>
      </c>
      <c r="F68" s="7">
        <v>43264</v>
      </c>
      <c r="G68" s="7">
        <v>43272</v>
      </c>
      <c r="H68" s="6">
        <f t="shared" si="3"/>
        <v>14</v>
      </c>
      <c r="I68" s="6" t="s">
        <v>215</v>
      </c>
      <c r="J68" s="6">
        <v>4</v>
      </c>
      <c r="K68" s="6">
        <v>30</v>
      </c>
      <c r="L68" s="6">
        <v>69</v>
      </c>
      <c r="M68" s="6">
        <v>11</v>
      </c>
      <c r="N68" s="6">
        <v>5</v>
      </c>
      <c r="O68" s="6">
        <v>0.05</v>
      </c>
      <c r="P68" s="8">
        <v>3852.5</v>
      </c>
      <c r="Q68" s="8">
        <v>2465.6</v>
      </c>
      <c r="R68" s="8">
        <f t="shared" si="4"/>
        <v>5971.375</v>
      </c>
      <c r="S68" s="8">
        <f>(((Sales[[#This Row],[Unit Price]]-(Sales[[#This Row],[Discount Applied]]*Sales[[#This Row],[Unit Price]]))-Q68)/Q68)*100</f>
        <v>48.437500000000007</v>
      </c>
      <c r="T68" s="8">
        <f t="shared" si="5"/>
        <v>18299.375</v>
      </c>
      <c r="U68" s="8">
        <f>Sales[[#This Row],[Unit Cost]]*Sales[[#This Row],[Order Quantity]]</f>
        <v>12328</v>
      </c>
    </row>
    <row r="69" spans="1:21" x14ac:dyDescent="0.2">
      <c r="A69" s="6" t="s">
        <v>282</v>
      </c>
      <c r="B69" s="6" t="s">
        <v>23</v>
      </c>
      <c r="C69" s="6" t="s">
        <v>147</v>
      </c>
      <c r="D69" s="7">
        <v>43100</v>
      </c>
      <c r="E69" s="7">
        <v>43259</v>
      </c>
      <c r="F69" s="7">
        <v>43270</v>
      </c>
      <c r="G69" s="7">
        <v>43276</v>
      </c>
      <c r="H69" s="6">
        <f t="shared" si="3"/>
        <v>17</v>
      </c>
      <c r="I69" s="6" t="s">
        <v>215</v>
      </c>
      <c r="J69" s="6">
        <v>23</v>
      </c>
      <c r="K69" s="6">
        <v>42</v>
      </c>
      <c r="L69" s="6">
        <v>215</v>
      </c>
      <c r="M69" s="6">
        <v>37</v>
      </c>
      <c r="N69" s="6">
        <v>8</v>
      </c>
      <c r="O69" s="6">
        <v>0.05</v>
      </c>
      <c r="P69" s="8">
        <v>241.20000000000002</v>
      </c>
      <c r="Q69" s="8">
        <v>132.66000000000003</v>
      </c>
      <c r="R69" s="8">
        <f t="shared" si="4"/>
        <v>771.83999999999992</v>
      </c>
      <c r="S69" s="8">
        <f>(((Sales[[#This Row],[Unit Price]]-(Sales[[#This Row],[Discount Applied]]*Sales[[#This Row],[Unit Price]]))-Q69)/Q69)*100</f>
        <v>72.727272727272705</v>
      </c>
      <c r="T69" s="8">
        <f t="shared" si="5"/>
        <v>1833.1200000000001</v>
      </c>
      <c r="U69" s="8">
        <f>Sales[[#This Row],[Unit Cost]]*Sales[[#This Row],[Order Quantity]]</f>
        <v>1061.2800000000002</v>
      </c>
    </row>
    <row r="70" spans="1:21" x14ac:dyDescent="0.2">
      <c r="A70" s="6" t="s">
        <v>283</v>
      </c>
      <c r="B70" s="6" t="s">
        <v>24</v>
      </c>
      <c r="C70" s="6" t="s">
        <v>148</v>
      </c>
      <c r="D70" s="7">
        <v>43100</v>
      </c>
      <c r="E70" s="7">
        <v>43259</v>
      </c>
      <c r="F70" s="7">
        <v>43262</v>
      </c>
      <c r="G70" s="7">
        <v>43268</v>
      </c>
      <c r="H70" s="6">
        <f t="shared" si="3"/>
        <v>9</v>
      </c>
      <c r="I70" s="6" t="s">
        <v>215</v>
      </c>
      <c r="J70" s="6">
        <v>9</v>
      </c>
      <c r="K70" s="6">
        <v>1</v>
      </c>
      <c r="L70" s="6">
        <v>30</v>
      </c>
      <c r="M70" s="6">
        <v>35</v>
      </c>
      <c r="N70" s="6">
        <v>2</v>
      </c>
      <c r="O70" s="6">
        <v>0.15</v>
      </c>
      <c r="P70" s="8">
        <v>1051.9000000000001</v>
      </c>
      <c r="Q70" s="8">
        <v>494.39300000000003</v>
      </c>
      <c r="R70" s="8">
        <f t="shared" si="4"/>
        <v>799.44400000000019</v>
      </c>
      <c r="S70" s="8">
        <f>(((Sales[[#This Row],[Unit Price]]-(Sales[[#This Row],[Discount Applied]]*Sales[[#This Row],[Unit Price]]))-Q70)/Q70)*100</f>
        <v>80.85106382978725</v>
      </c>
      <c r="T70" s="8">
        <f t="shared" si="5"/>
        <v>1788.2300000000002</v>
      </c>
      <c r="U70" s="8">
        <f>Sales[[#This Row],[Unit Cost]]*Sales[[#This Row],[Order Quantity]]</f>
        <v>988.78600000000006</v>
      </c>
    </row>
    <row r="71" spans="1:21" x14ac:dyDescent="0.2">
      <c r="A71" s="6" t="s">
        <v>284</v>
      </c>
      <c r="B71" s="6" t="s">
        <v>23</v>
      </c>
      <c r="C71" s="6" t="s">
        <v>145</v>
      </c>
      <c r="D71" s="7">
        <v>43100</v>
      </c>
      <c r="E71" s="7">
        <v>43259</v>
      </c>
      <c r="F71" s="7">
        <v>43265</v>
      </c>
      <c r="G71" s="7">
        <v>43270</v>
      </c>
      <c r="H71" s="6">
        <f t="shared" si="3"/>
        <v>11</v>
      </c>
      <c r="I71" s="6" t="s">
        <v>215</v>
      </c>
      <c r="J71" s="6">
        <v>25</v>
      </c>
      <c r="K71" s="6">
        <v>11</v>
      </c>
      <c r="L71" s="6">
        <v>169</v>
      </c>
      <c r="M71" s="6">
        <v>10</v>
      </c>
      <c r="N71" s="6">
        <v>5</v>
      </c>
      <c r="O71" s="6">
        <v>0.3</v>
      </c>
      <c r="P71" s="8">
        <v>227.8</v>
      </c>
      <c r="Q71" s="8">
        <v>107.066</v>
      </c>
      <c r="R71" s="8">
        <f t="shared" si="4"/>
        <v>261.96999999999991</v>
      </c>
      <c r="S71" s="8">
        <f>(((Sales[[#This Row],[Unit Price]]-(Sales[[#This Row],[Discount Applied]]*Sales[[#This Row],[Unit Price]]))-Q71)/Q71)*100</f>
        <v>48.936170212765958</v>
      </c>
      <c r="T71" s="8">
        <f t="shared" si="5"/>
        <v>797.3</v>
      </c>
      <c r="U71" s="8">
        <f>Sales[[#This Row],[Unit Cost]]*Sales[[#This Row],[Order Quantity]]</f>
        <v>535.33000000000004</v>
      </c>
    </row>
    <row r="72" spans="1:21" x14ac:dyDescent="0.2">
      <c r="A72" s="6" t="s">
        <v>285</v>
      </c>
      <c r="B72" s="6" t="s">
        <v>23</v>
      </c>
      <c r="C72" s="6" t="s">
        <v>143</v>
      </c>
      <c r="D72" s="7">
        <v>43200</v>
      </c>
      <c r="E72" s="7">
        <v>43259</v>
      </c>
      <c r="F72" s="7">
        <v>43265</v>
      </c>
      <c r="G72" s="7">
        <v>43266</v>
      </c>
      <c r="H72" s="6">
        <f t="shared" si="3"/>
        <v>7</v>
      </c>
      <c r="I72" s="6" t="s">
        <v>215</v>
      </c>
      <c r="J72" s="6">
        <v>24</v>
      </c>
      <c r="K72" s="6">
        <v>4</v>
      </c>
      <c r="L72" s="6">
        <v>333</v>
      </c>
      <c r="M72" s="6">
        <v>14</v>
      </c>
      <c r="N72" s="6">
        <v>5</v>
      </c>
      <c r="O72" s="6">
        <v>0.05</v>
      </c>
      <c r="P72" s="8">
        <v>1078.7</v>
      </c>
      <c r="Q72" s="8">
        <v>506.98899999999998</v>
      </c>
      <c r="R72" s="8">
        <f t="shared" si="4"/>
        <v>2588.88</v>
      </c>
      <c r="S72" s="8">
        <f>(((Sales[[#This Row],[Unit Price]]-(Sales[[#This Row],[Discount Applied]]*Sales[[#This Row],[Unit Price]]))-Q72)/Q72)*100</f>
        <v>102.1276595744681</v>
      </c>
      <c r="T72" s="8">
        <f t="shared" si="5"/>
        <v>5123.8249999999998</v>
      </c>
      <c r="U72" s="8">
        <f>Sales[[#This Row],[Unit Cost]]*Sales[[#This Row],[Order Quantity]]</f>
        <v>2534.9449999999997</v>
      </c>
    </row>
    <row r="73" spans="1:21" x14ac:dyDescent="0.2">
      <c r="A73" s="6" t="s">
        <v>286</v>
      </c>
      <c r="B73" s="6" t="s">
        <v>26</v>
      </c>
      <c r="C73" s="6" t="s">
        <v>145</v>
      </c>
      <c r="D73" s="7">
        <v>43200</v>
      </c>
      <c r="E73" s="7">
        <v>43259</v>
      </c>
      <c r="F73" s="7">
        <v>43264</v>
      </c>
      <c r="G73" s="7">
        <v>43271</v>
      </c>
      <c r="H73" s="6">
        <f t="shared" si="3"/>
        <v>12</v>
      </c>
      <c r="I73" s="6" t="s">
        <v>215</v>
      </c>
      <c r="J73" s="6">
        <v>28</v>
      </c>
      <c r="K73" s="6">
        <v>6</v>
      </c>
      <c r="L73" s="6">
        <v>96</v>
      </c>
      <c r="M73" s="6">
        <v>10</v>
      </c>
      <c r="N73" s="6">
        <v>8</v>
      </c>
      <c r="O73" s="6">
        <v>0.15</v>
      </c>
      <c r="P73" s="8">
        <v>1005</v>
      </c>
      <c r="Q73" s="8">
        <v>743.7</v>
      </c>
      <c r="R73" s="8">
        <f t="shared" si="4"/>
        <v>884.39999999999964</v>
      </c>
      <c r="S73" s="8">
        <f>(((Sales[[#This Row],[Unit Price]]-(Sales[[#This Row],[Discount Applied]]*Sales[[#This Row],[Unit Price]]))-Q73)/Q73)*100</f>
        <v>14.864864864864858</v>
      </c>
      <c r="T73" s="8">
        <f t="shared" si="5"/>
        <v>6834</v>
      </c>
      <c r="U73" s="8">
        <f>Sales[[#This Row],[Unit Cost]]*Sales[[#This Row],[Order Quantity]]</f>
        <v>5949.6</v>
      </c>
    </row>
    <row r="74" spans="1:21" x14ac:dyDescent="0.2">
      <c r="A74" s="6" t="s">
        <v>287</v>
      </c>
      <c r="B74" s="6" t="s">
        <v>23</v>
      </c>
      <c r="C74" s="6" t="s">
        <v>146</v>
      </c>
      <c r="D74" s="7">
        <v>43200</v>
      </c>
      <c r="E74" s="7">
        <v>43259</v>
      </c>
      <c r="F74" s="7">
        <v>43284</v>
      </c>
      <c r="G74" s="7">
        <v>43290</v>
      </c>
      <c r="H74" s="6">
        <f t="shared" si="3"/>
        <v>31</v>
      </c>
      <c r="I74" s="6" t="s">
        <v>215</v>
      </c>
      <c r="J74" s="6">
        <v>24</v>
      </c>
      <c r="K74" s="6">
        <v>17</v>
      </c>
      <c r="L74" s="6">
        <v>289</v>
      </c>
      <c r="M74" s="6">
        <v>45</v>
      </c>
      <c r="N74" s="6">
        <v>5</v>
      </c>
      <c r="O74" s="6">
        <v>0.05</v>
      </c>
      <c r="P74" s="8">
        <v>2485.7000000000003</v>
      </c>
      <c r="Q74" s="8">
        <v>1317.4210000000003</v>
      </c>
      <c r="R74" s="8">
        <f t="shared" si="4"/>
        <v>5219.9699999999993</v>
      </c>
      <c r="S74" s="8">
        <f>(((Sales[[#This Row],[Unit Price]]-(Sales[[#This Row],[Discount Applied]]*Sales[[#This Row],[Unit Price]]))-Q74)/Q74)*100</f>
        <v>79.245283018867923</v>
      </c>
      <c r="T74" s="8">
        <f t="shared" si="5"/>
        <v>11807.075000000001</v>
      </c>
      <c r="U74" s="8">
        <f>Sales[[#This Row],[Unit Cost]]*Sales[[#This Row],[Order Quantity]]</f>
        <v>6587.1050000000014</v>
      </c>
    </row>
    <row r="75" spans="1:21" x14ac:dyDescent="0.2">
      <c r="A75" s="6" t="s">
        <v>288</v>
      </c>
      <c r="B75" s="6" t="s">
        <v>24</v>
      </c>
      <c r="C75" s="6" t="s">
        <v>145</v>
      </c>
      <c r="D75" s="7">
        <v>43200</v>
      </c>
      <c r="E75" s="7">
        <v>43259</v>
      </c>
      <c r="F75" s="7">
        <v>43281</v>
      </c>
      <c r="G75" s="7">
        <v>43287</v>
      </c>
      <c r="H75" s="6">
        <f t="shared" si="3"/>
        <v>28</v>
      </c>
      <c r="I75" s="6" t="s">
        <v>215</v>
      </c>
      <c r="J75" s="6">
        <v>3</v>
      </c>
      <c r="K75" s="6">
        <v>7</v>
      </c>
      <c r="L75" s="6">
        <v>140</v>
      </c>
      <c r="M75" s="6">
        <v>22</v>
      </c>
      <c r="N75" s="6">
        <v>3</v>
      </c>
      <c r="O75" s="6">
        <v>0.05</v>
      </c>
      <c r="P75" s="8">
        <v>2659.9</v>
      </c>
      <c r="Q75" s="8">
        <v>2154.5190000000002</v>
      </c>
      <c r="R75" s="8">
        <f t="shared" si="4"/>
        <v>1117.1580000000004</v>
      </c>
      <c r="S75" s="8">
        <f>(((Sales[[#This Row],[Unit Price]]-(Sales[[#This Row],[Discount Applied]]*Sales[[#This Row],[Unit Price]]))-Q75)/Q75)*100</f>
        <v>17.283950617283946</v>
      </c>
      <c r="T75" s="8">
        <f t="shared" si="5"/>
        <v>7580.7150000000011</v>
      </c>
      <c r="U75" s="8">
        <f>Sales[[#This Row],[Unit Cost]]*Sales[[#This Row],[Order Quantity]]</f>
        <v>6463.5570000000007</v>
      </c>
    </row>
    <row r="76" spans="1:21" x14ac:dyDescent="0.2">
      <c r="A76" s="6" t="s">
        <v>289</v>
      </c>
      <c r="B76" s="6" t="s">
        <v>24</v>
      </c>
      <c r="C76" s="6" t="s">
        <v>145</v>
      </c>
      <c r="D76" s="7">
        <v>43200</v>
      </c>
      <c r="E76" s="7">
        <v>43260</v>
      </c>
      <c r="F76" s="7">
        <v>43279</v>
      </c>
      <c r="G76" s="7">
        <v>43284</v>
      </c>
      <c r="H76" s="6">
        <f t="shared" si="3"/>
        <v>24</v>
      </c>
      <c r="I76" s="6" t="s">
        <v>215</v>
      </c>
      <c r="J76" s="6">
        <v>1</v>
      </c>
      <c r="K76" s="6">
        <v>1</v>
      </c>
      <c r="L76" s="6">
        <v>107</v>
      </c>
      <c r="M76" s="6">
        <v>1</v>
      </c>
      <c r="N76" s="6">
        <v>1</v>
      </c>
      <c r="O76" s="6">
        <v>7.4999999999999997E-2</v>
      </c>
      <c r="P76" s="8">
        <v>2224.4</v>
      </c>
      <c r="Q76" s="8">
        <v>1579.3240000000001</v>
      </c>
      <c r="R76" s="8">
        <f t="shared" si="4"/>
        <v>478.24600000000009</v>
      </c>
      <c r="S76" s="8">
        <f>(((Sales[[#This Row],[Unit Price]]-(Sales[[#This Row],[Discount Applied]]*Sales[[#This Row],[Unit Price]]))-Q76)/Q76)*100</f>
        <v>30.281690140845075</v>
      </c>
      <c r="T76" s="8">
        <f t="shared" si="5"/>
        <v>2057.5700000000002</v>
      </c>
      <c r="U76" s="8">
        <f>Sales[[#This Row],[Unit Cost]]*Sales[[#This Row],[Order Quantity]]</f>
        <v>1579.3240000000001</v>
      </c>
    </row>
    <row r="77" spans="1:21" x14ac:dyDescent="0.2">
      <c r="A77" s="6" t="s">
        <v>290</v>
      </c>
      <c r="B77" s="6" t="s">
        <v>24</v>
      </c>
      <c r="C77" s="6" t="s">
        <v>143</v>
      </c>
      <c r="D77" s="7">
        <v>43200</v>
      </c>
      <c r="E77" s="7">
        <v>43260</v>
      </c>
      <c r="F77" s="7">
        <v>43263</v>
      </c>
      <c r="G77" s="7">
        <v>43267</v>
      </c>
      <c r="H77" s="6">
        <f t="shared" si="3"/>
        <v>7</v>
      </c>
      <c r="I77" s="6" t="s">
        <v>215</v>
      </c>
      <c r="J77" s="6">
        <v>11</v>
      </c>
      <c r="K77" s="6">
        <v>27</v>
      </c>
      <c r="L77" s="6">
        <v>338</v>
      </c>
      <c r="M77" s="6">
        <v>35</v>
      </c>
      <c r="N77" s="6">
        <v>7</v>
      </c>
      <c r="O77" s="6">
        <v>0.2</v>
      </c>
      <c r="P77" s="8">
        <v>2472.3000000000002</v>
      </c>
      <c r="Q77" s="8">
        <v>1260.873</v>
      </c>
      <c r="R77" s="8">
        <f t="shared" si="4"/>
        <v>5018.7690000000002</v>
      </c>
      <c r="S77" s="8">
        <f>(((Sales[[#This Row],[Unit Price]]-(Sales[[#This Row],[Discount Applied]]*Sales[[#This Row],[Unit Price]]))-Q77)/Q77)*100</f>
        <v>56.862745098039227</v>
      </c>
      <c r="T77" s="8">
        <f t="shared" si="5"/>
        <v>13844.880000000001</v>
      </c>
      <c r="U77" s="8">
        <f>Sales[[#This Row],[Unit Cost]]*Sales[[#This Row],[Order Quantity]]</f>
        <v>8826.1110000000008</v>
      </c>
    </row>
    <row r="78" spans="1:21" x14ac:dyDescent="0.2">
      <c r="A78" s="6" t="s">
        <v>291</v>
      </c>
      <c r="B78" s="6" t="s">
        <v>24</v>
      </c>
      <c r="C78" s="6" t="s">
        <v>147</v>
      </c>
      <c r="D78" s="7">
        <v>43200</v>
      </c>
      <c r="E78" s="7">
        <v>43260</v>
      </c>
      <c r="F78" s="7">
        <v>43274</v>
      </c>
      <c r="G78" s="7">
        <v>43275</v>
      </c>
      <c r="H78" s="6">
        <f t="shared" si="3"/>
        <v>15</v>
      </c>
      <c r="I78" s="6" t="s">
        <v>215</v>
      </c>
      <c r="J78" s="6">
        <v>5</v>
      </c>
      <c r="K78" s="6">
        <v>33</v>
      </c>
      <c r="L78" s="6">
        <v>232</v>
      </c>
      <c r="M78" s="6">
        <v>15</v>
      </c>
      <c r="N78" s="6">
        <v>5</v>
      </c>
      <c r="O78" s="6">
        <v>0.05</v>
      </c>
      <c r="P78" s="8">
        <v>1011.7</v>
      </c>
      <c r="Q78" s="8">
        <v>799.24300000000005</v>
      </c>
      <c r="R78" s="8">
        <f t="shared" si="4"/>
        <v>809.35999999999967</v>
      </c>
      <c r="S78" s="8">
        <f>(((Sales[[#This Row],[Unit Price]]-(Sales[[#This Row],[Discount Applied]]*Sales[[#This Row],[Unit Price]]))-Q78)/Q78)*100</f>
        <v>20.25316455696202</v>
      </c>
      <c r="T78" s="8">
        <f t="shared" si="5"/>
        <v>4805.5749999999998</v>
      </c>
      <c r="U78" s="8">
        <f>Sales[[#This Row],[Unit Cost]]*Sales[[#This Row],[Order Quantity]]</f>
        <v>3996.2150000000001</v>
      </c>
    </row>
    <row r="79" spans="1:21" x14ac:dyDescent="0.2">
      <c r="A79" s="6" t="s">
        <v>292</v>
      </c>
      <c r="B79" s="6" t="s">
        <v>26</v>
      </c>
      <c r="C79" s="6" t="s">
        <v>147</v>
      </c>
      <c r="D79" s="7">
        <v>43200</v>
      </c>
      <c r="E79" s="7">
        <v>43260</v>
      </c>
      <c r="F79" s="7">
        <v>43286</v>
      </c>
      <c r="G79" s="7">
        <v>43294</v>
      </c>
      <c r="H79" s="6">
        <f t="shared" si="3"/>
        <v>34</v>
      </c>
      <c r="I79" s="6" t="s">
        <v>215</v>
      </c>
      <c r="J79" s="6">
        <v>26</v>
      </c>
      <c r="K79" s="6">
        <v>28</v>
      </c>
      <c r="L79" s="6">
        <v>231</v>
      </c>
      <c r="M79" s="6">
        <v>28</v>
      </c>
      <c r="N79" s="6">
        <v>6</v>
      </c>
      <c r="O79" s="6">
        <v>0.2</v>
      </c>
      <c r="P79" s="8">
        <v>234.5</v>
      </c>
      <c r="Q79" s="8">
        <v>128.97500000000002</v>
      </c>
      <c r="R79" s="8">
        <f t="shared" si="4"/>
        <v>351.74999999999977</v>
      </c>
      <c r="S79" s="8">
        <f>(((Sales[[#This Row],[Unit Price]]-(Sales[[#This Row],[Discount Applied]]*Sales[[#This Row],[Unit Price]]))-Q79)/Q79)*100</f>
        <v>45.454545454545425</v>
      </c>
      <c r="T79" s="8">
        <f t="shared" si="5"/>
        <v>1125.5999999999999</v>
      </c>
      <c r="U79" s="8">
        <f>Sales[[#This Row],[Unit Cost]]*Sales[[#This Row],[Order Quantity]]</f>
        <v>773.85000000000014</v>
      </c>
    </row>
    <row r="80" spans="1:21" x14ac:dyDescent="0.2">
      <c r="A80" s="6" t="s">
        <v>293</v>
      </c>
      <c r="B80" s="6" t="s">
        <v>25</v>
      </c>
      <c r="C80" s="6" t="s">
        <v>145</v>
      </c>
      <c r="D80" s="7">
        <v>43200</v>
      </c>
      <c r="E80" s="7">
        <v>43260</v>
      </c>
      <c r="F80" s="7">
        <v>43265</v>
      </c>
      <c r="G80" s="7">
        <v>43268</v>
      </c>
      <c r="H80" s="6">
        <f t="shared" si="3"/>
        <v>8</v>
      </c>
      <c r="I80" s="6" t="s">
        <v>215</v>
      </c>
      <c r="J80" s="6">
        <v>13</v>
      </c>
      <c r="K80" s="6">
        <v>42</v>
      </c>
      <c r="L80" s="6">
        <v>158</v>
      </c>
      <c r="M80" s="6">
        <v>11</v>
      </c>
      <c r="N80" s="6">
        <v>4</v>
      </c>
      <c r="O80" s="6">
        <v>7.4999999999999997E-2</v>
      </c>
      <c r="P80" s="8">
        <v>261.3</v>
      </c>
      <c r="Q80" s="8">
        <v>143.71500000000003</v>
      </c>
      <c r="R80" s="8">
        <f t="shared" si="4"/>
        <v>391.94999999999993</v>
      </c>
      <c r="S80" s="8">
        <f>(((Sales[[#This Row],[Unit Price]]-(Sales[[#This Row],[Discount Applied]]*Sales[[#This Row],[Unit Price]]))-Q80)/Q80)*100</f>
        <v>68.181818181818159</v>
      </c>
      <c r="T80" s="8">
        <f t="shared" si="5"/>
        <v>966.81000000000006</v>
      </c>
      <c r="U80" s="8">
        <f>Sales[[#This Row],[Unit Cost]]*Sales[[#This Row],[Order Quantity]]</f>
        <v>574.86000000000013</v>
      </c>
    </row>
    <row r="81" spans="1:21" x14ac:dyDescent="0.2">
      <c r="A81" s="6" t="s">
        <v>294</v>
      </c>
      <c r="B81" s="6" t="s">
        <v>25</v>
      </c>
      <c r="C81" s="6" t="s">
        <v>148</v>
      </c>
      <c r="D81" s="7">
        <v>43100</v>
      </c>
      <c r="E81" s="7">
        <v>43260</v>
      </c>
      <c r="F81" s="7">
        <v>43278</v>
      </c>
      <c r="G81" s="7">
        <v>43282</v>
      </c>
      <c r="H81" s="6">
        <f t="shared" si="3"/>
        <v>22</v>
      </c>
      <c r="I81" s="6" t="s">
        <v>215</v>
      </c>
      <c r="J81" s="6">
        <v>18</v>
      </c>
      <c r="K81" s="6">
        <v>5</v>
      </c>
      <c r="L81" s="6">
        <v>36</v>
      </c>
      <c r="M81" s="6">
        <v>29</v>
      </c>
      <c r="N81" s="6">
        <v>7</v>
      </c>
      <c r="O81" s="6">
        <v>0.1</v>
      </c>
      <c r="P81" s="8">
        <v>4006.6</v>
      </c>
      <c r="Q81" s="8">
        <v>2844.6859999999997</v>
      </c>
      <c r="R81" s="8">
        <f t="shared" si="4"/>
        <v>5328.7780000000057</v>
      </c>
      <c r="S81" s="8">
        <f>(((Sales[[#This Row],[Unit Price]]-(Sales[[#This Row],[Discount Applied]]*Sales[[#This Row],[Unit Price]]))-Q81)/Q81)*100</f>
        <v>26.760563380281706</v>
      </c>
      <c r="T81" s="8">
        <f t="shared" si="5"/>
        <v>25241.58</v>
      </c>
      <c r="U81" s="8">
        <f>Sales[[#This Row],[Unit Cost]]*Sales[[#This Row],[Order Quantity]]</f>
        <v>19912.801999999996</v>
      </c>
    </row>
    <row r="82" spans="1:21" x14ac:dyDescent="0.2">
      <c r="A82" s="6" t="s">
        <v>295</v>
      </c>
      <c r="B82" s="6" t="s">
        <v>24</v>
      </c>
      <c r="C82" s="6" t="s">
        <v>147</v>
      </c>
      <c r="D82" s="7">
        <v>43200</v>
      </c>
      <c r="E82" s="7">
        <v>43260</v>
      </c>
      <c r="F82" s="7">
        <v>43286</v>
      </c>
      <c r="G82" s="7">
        <v>43294</v>
      </c>
      <c r="H82" s="6">
        <f t="shared" si="3"/>
        <v>34</v>
      </c>
      <c r="I82" s="6" t="s">
        <v>215</v>
      </c>
      <c r="J82" s="6">
        <v>3</v>
      </c>
      <c r="K82" s="6">
        <v>10</v>
      </c>
      <c r="L82" s="6">
        <v>206</v>
      </c>
      <c r="M82" s="6">
        <v>28</v>
      </c>
      <c r="N82" s="6">
        <v>7</v>
      </c>
      <c r="O82" s="6">
        <v>0.05</v>
      </c>
      <c r="P82" s="8">
        <v>1333.3</v>
      </c>
      <c r="Q82" s="8">
        <v>866.64499999999998</v>
      </c>
      <c r="R82" s="8">
        <f t="shared" si="4"/>
        <v>2799.9300000000003</v>
      </c>
      <c r="S82" s="8">
        <f>(((Sales[[#This Row],[Unit Price]]-(Sales[[#This Row],[Discount Applied]]*Sales[[#This Row],[Unit Price]]))-Q82)/Q82)*100</f>
        <v>46.153846153846153</v>
      </c>
      <c r="T82" s="8">
        <f t="shared" si="5"/>
        <v>8866.4449999999997</v>
      </c>
      <c r="U82" s="8">
        <f>Sales[[#This Row],[Unit Cost]]*Sales[[#This Row],[Order Quantity]]</f>
        <v>6066.5149999999994</v>
      </c>
    </row>
    <row r="83" spans="1:21" x14ac:dyDescent="0.2">
      <c r="A83" s="6" t="s">
        <v>296</v>
      </c>
      <c r="B83" s="6" t="s">
        <v>24</v>
      </c>
      <c r="C83" s="6" t="s">
        <v>147</v>
      </c>
      <c r="D83" s="7">
        <v>43200</v>
      </c>
      <c r="E83" s="7">
        <v>43261</v>
      </c>
      <c r="F83" s="7">
        <v>43288</v>
      </c>
      <c r="G83" s="7">
        <v>43290</v>
      </c>
      <c r="H83" s="6">
        <f t="shared" si="3"/>
        <v>29</v>
      </c>
      <c r="I83" s="6" t="s">
        <v>215</v>
      </c>
      <c r="J83" s="6">
        <v>10</v>
      </c>
      <c r="K83" s="6">
        <v>34</v>
      </c>
      <c r="L83" s="6">
        <v>255</v>
      </c>
      <c r="M83" s="6">
        <v>15</v>
      </c>
      <c r="N83" s="6">
        <v>5</v>
      </c>
      <c r="O83" s="6">
        <v>0.05</v>
      </c>
      <c r="P83" s="8">
        <v>167.5</v>
      </c>
      <c r="Q83" s="8">
        <v>90.45</v>
      </c>
      <c r="R83" s="8">
        <f t="shared" si="4"/>
        <v>343.375</v>
      </c>
      <c r="S83" s="8">
        <f>(((Sales[[#This Row],[Unit Price]]-(Sales[[#This Row],[Discount Applied]]*Sales[[#This Row],[Unit Price]]))-Q83)/Q83)*100</f>
        <v>75.925925925925924</v>
      </c>
      <c r="T83" s="8">
        <f t="shared" si="5"/>
        <v>795.625</v>
      </c>
      <c r="U83" s="8">
        <f>Sales[[#This Row],[Unit Cost]]*Sales[[#This Row],[Order Quantity]]</f>
        <v>452.25</v>
      </c>
    </row>
    <row r="84" spans="1:21" x14ac:dyDescent="0.2">
      <c r="A84" s="6" t="s">
        <v>297</v>
      </c>
      <c r="B84" s="6" t="s">
        <v>25</v>
      </c>
      <c r="C84" s="6" t="s">
        <v>143</v>
      </c>
      <c r="D84" s="7">
        <v>43200</v>
      </c>
      <c r="E84" s="7">
        <v>43261</v>
      </c>
      <c r="F84" s="7">
        <v>43279</v>
      </c>
      <c r="G84" s="7">
        <v>43283</v>
      </c>
      <c r="H84" s="6">
        <f t="shared" si="3"/>
        <v>22</v>
      </c>
      <c r="I84" s="6" t="s">
        <v>215</v>
      </c>
      <c r="J84" s="6">
        <v>14</v>
      </c>
      <c r="K84" s="6">
        <v>23</v>
      </c>
      <c r="L84" s="6">
        <v>336</v>
      </c>
      <c r="M84" s="6">
        <v>27</v>
      </c>
      <c r="N84" s="6">
        <v>7</v>
      </c>
      <c r="O84" s="6">
        <v>7.4999999999999997E-2</v>
      </c>
      <c r="P84" s="8">
        <v>3195.9</v>
      </c>
      <c r="Q84" s="8">
        <v>1821.6629999999998</v>
      </c>
      <c r="R84" s="8">
        <f t="shared" si="4"/>
        <v>7941.8115000000016</v>
      </c>
      <c r="S84" s="8">
        <f>(((Sales[[#This Row],[Unit Price]]-(Sales[[#This Row],[Discount Applied]]*Sales[[#This Row],[Unit Price]]))-Q84)/Q84)*100</f>
        <v>62.28070175438598</v>
      </c>
      <c r="T84" s="8">
        <f t="shared" si="5"/>
        <v>20693.452499999999</v>
      </c>
      <c r="U84" s="8">
        <f>Sales[[#This Row],[Unit Cost]]*Sales[[#This Row],[Order Quantity]]</f>
        <v>12751.640999999998</v>
      </c>
    </row>
    <row r="85" spans="1:21" x14ac:dyDescent="0.2">
      <c r="A85" s="6" t="s">
        <v>298</v>
      </c>
      <c r="B85" s="6" t="s">
        <v>25</v>
      </c>
      <c r="C85" s="6" t="s">
        <v>146</v>
      </c>
      <c r="D85" s="7">
        <v>43200</v>
      </c>
      <c r="E85" s="7">
        <v>43261</v>
      </c>
      <c r="F85" s="7">
        <v>43281</v>
      </c>
      <c r="G85" s="7">
        <v>43286</v>
      </c>
      <c r="H85" s="6">
        <f t="shared" si="3"/>
        <v>25</v>
      </c>
      <c r="I85" s="6" t="s">
        <v>215</v>
      </c>
      <c r="J85" s="6">
        <v>20</v>
      </c>
      <c r="K85" s="6">
        <v>18</v>
      </c>
      <c r="L85" s="6">
        <v>307</v>
      </c>
      <c r="M85" s="6">
        <v>15</v>
      </c>
      <c r="N85" s="6">
        <v>1</v>
      </c>
      <c r="O85" s="6">
        <v>0.05</v>
      </c>
      <c r="P85" s="8">
        <v>1051.9000000000001</v>
      </c>
      <c r="Q85" s="8">
        <v>809.96300000000008</v>
      </c>
      <c r="R85" s="8">
        <f t="shared" si="4"/>
        <v>189.34199999999998</v>
      </c>
      <c r="S85" s="8">
        <f>(((Sales[[#This Row],[Unit Price]]-(Sales[[#This Row],[Discount Applied]]*Sales[[#This Row],[Unit Price]]))-Q85)/Q85)*100</f>
        <v>23.376623376623375</v>
      </c>
      <c r="T85" s="8">
        <f t="shared" si="5"/>
        <v>999.30500000000006</v>
      </c>
      <c r="U85" s="8">
        <f>Sales[[#This Row],[Unit Cost]]*Sales[[#This Row],[Order Quantity]]</f>
        <v>809.96300000000008</v>
      </c>
    </row>
    <row r="86" spans="1:21" x14ac:dyDescent="0.2">
      <c r="A86" s="6" t="s">
        <v>299</v>
      </c>
      <c r="B86" s="6" t="s">
        <v>25</v>
      </c>
      <c r="C86" s="6" t="s">
        <v>148</v>
      </c>
      <c r="D86" s="7">
        <v>43100</v>
      </c>
      <c r="E86" s="7">
        <v>43261</v>
      </c>
      <c r="F86" s="7">
        <v>43281</v>
      </c>
      <c r="G86" s="7">
        <v>43284</v>
      </c>
      <c r="H86" s="6">
        <f t="shared" si="3"/>
        <v>23</v>
      </c>
      <c r="I86" s="6" t="s">
        <v>215</v>
      </c>
      <c r="J86" s="6">
        <v>15</v>
      </c>
      <c r="K86" s="6">
        <v>8</v>
      </c>
      <c r="L86" s="6">
        <v>9</v>
      </c>
      <c r="M86" s="6">
        <v>28</v>
      </c>
      <c r="N86" s="6">
        <v>4</v>
      </c>
      <c r="O86" s="6">
        <v>0.1</v>
      </c>
      <c r="P86" s="8">
        <v>5447.1</v>
      </c>
      <c r="Q86" s="8">
        <v>3540.6150000000002</v>
      </c>
      <c r="R86" s="8">
        <f t="shared" si="4"/>
        <v>5447.1</v>
      </c>
      <c r="S86" s="8">
        <f>(((Sales[[#This Row],[Unit Price]]-(Sales[[#This Row],[Discount Applied]]*Sales[[#This Row],[Unit Price]]))-Q86)/Q86)*100</f>
        <v>38.461538461538467</v>
      </c>
      <c r="T86" s="8">
        <f t="shared" si="5"/>
        <v>19609.560000000001</v>
      </c>
      <c r="U86" s="8">
        <f>Sales[[#This Row],[Unit Cost]]*Sales[[#This Row],[Order Quantity]]</f>
        <v>14162.460000000001</v>
      </c>
    </row>
    <row r="87" spans="1:21" x14ac:dyDescent="0.2">
      <c r="A87" s="6" t="s">
        <v>300</v>
      </c>
      <c r="B87" s="6" t="s">
        <v>25</v>
      </c>
      <c r="C87" s="6" t="s">
        <v>145</v>
      </c>
      <c r="D87" s="7">
        <v>43200</v>
      </c>
      <c r="E87" s="7">
        <v>43261</v>
      </c>
      <c r="F87" s="7">
        <v>43267</v>
      </c>
      <c r="G87" s="7">
        <v>43275</v>
      </c>
      <c r="H87" s="6">
        <f t="shared" si="3"/>
        <v>14</v>
      </c>
      <c r="I87" s="6" t="s">
        <v>215</v>
      </c>
      <c r="J87" s="6">
        <v>13</v>
      </c>
      <c r="K87" s="6">
        <v>36</v>
      </c>
      <c r="L87" s="6">
        <v>200</v>
      </c>
      <c r="M87" s="6">
        <v>18</v>
      </c>
      <c r="N87" s="6">
        <v>2</v>
      </c>
      <c r="O87" s="6">
        <v>7.4999999999999997E-2</v>
      </c>
      <c r="P87" s="8">
        <v>3182.5</v>
      </c>
      <c r="Q87" s="8">
        <v>1973.15</v>
      </c>
      <c r="R87" s="8">
        <f t="shared" si="4"/>
        <v>1941.3249999999998</v>
      </c>
      <c r="S87" s="8">
        <f>(((Sales[[#This Row],[Unit Price]]-(Sales[[#This Row],[Discount Applied]]*Sales[[#This Row],[Unit Price]]))-Q87)/Q87)*100</f>
        <v>49.193548387096769</v>
      </c>
      <c r="T87" s="8">
        <f t="shared" si="5"/>
        <v>5887.625</v>
      </c>
      <c r="U87" s="8">
        <f>Sales[[#This Row],[Unit Cost]]*Sales[[#This Row],[Order Quantity]]</f>
        <v>3946.3</v>
      </c>
    </row>
    <row r="88" spans="1:21" x14ac:dyDescent="0.2">
      <c r="A88" s="6" t="s">
        <v>301</v>
      </c>
      <c r="B88" s="6" t="s">
        <v>24</v>
      </c>
      <c r="C88" s="6" t="s">
        <v>143</v>
      </c>
      <c r="D88" s="7">
        <v>43100</v>
      </c>
      <c r="E88" s="7">
        <v>43262</v>
      </c>
      <c r="F88" s="7">
        <v>43280</v>
      </c>
      <c r="G88" s="7">
        <v>43282</v>
      </c>
      <c r="H88" s="6">
        <f t="shared" si="3"/>
        <v>20</v>
      </c>
      <c r="I88" s="6" t="s">
        <v>215</v>
      </c>
      <c r="J88" s="6">
        <v>6</v>
      </c>
      <c r="K88" s="6">
        <v>47</v>
      </c>
      <c r="L88" s="6">
        <v>337</v>
      </c>
      <c r="M88" s="6">
        <v>30</v>
      </c>
      <c r="N88" s="6">
        <v>3</v>
      </c>
      <c r="O88" s="6">
        <v>0.1</v>
      </c>
      <c r="P88" s="8">
        <v>891.1</v>
      </c>
      <c r="Q88" s="8">
        <v>632.68100000000004</v>
      </c>
      <c r="R88" s="8">
        <f t="shared" si="4"/>
        <v>507.92700000000013</v>
      </c>
      <c r="S88" s="8">
        <f>(((Sales[[#This Row],[Unit Price]]-(Sales[[#This Row],[Discount Applied]]*Sales[[#This Row],[Unit Price]]))-Q88)/Q88)*100</f>
        <v>26.760563380281681</v>
      </c>
      <c r="T88" s="8">
        <f t="shared" si="5"/>
        <v>2405.9700000000003</v>
      </c>
      <c r="U88" s="8">
        <f>Sales[[#This Row],[Unit Cost]]*Sales[[#This Row],[Order Quantity]]</f>
        <v>1898.0430000000001</v>
      </c>
    </row>
    <row r="89" spans="1:21" x14ac:dyDescent="0.2">
      <c r="A89" s="6" t="s">
        <v>302</v>
      </c>
      <c r="B89" s="6" t="s">
        <v>25</v>
      </c>
      <c r="C89" s="6" t="s">
        <v>145</v>
      </c>
      <c r="D89" s="7">
        <v>43100</v>
      </c>
      <c r="E89" s="7">
        <v>43262</v>
      </c>
      <c r="F89" s="7">
        <v>43267</v>
      </c>
      <c r="G89" s="7">
        <v>43270</v>
      </c>
      <c r="H89" s="6">
        <f t="shared" si="3"/>
        <v>8</v>
      </c>
      <c r="I89" s="6" t="s">
        <v>215</v>
      </c>
      <c r="J89" s="6">
        <v>15</v>
      </c>
      <c r="K89" s="6">
        <v>27</v>
      </c>
      <c r="L89" s="6">
        <v>158</v>
      </c>
      <c r="M89" s="6">
        <v>31</v>
      </c>
      <c r="N89" s="6">
        <v>2</v>
      </c>
      <c r="O89" s="6">
        <v>0.2</v>
      </c>
      <c r="P89" s="8">
        <v>3892.7000000000003</v>
      </c>
      <c r="Q89" s="8">
        <v>2724.89</v>
      </c>
      <c r="R89" s="8">
        <f t="shared" si="4"/>
        <v>778.54000000000087</v>
      </c>
      <c r="S89" s="8">
        <f>(((Sales[[#This Row],[Unit Price]]-(Sales[[#This Row],[Discount Applied]]*Sales[[#This Row],[Unit Price]]))-Q89)/Q89)*100</f>
        <v>14.285714285714302</v>
      </c>
      <c r="T89" s="8">
        <f t="shared" si="5"/>
        <v>6228.3200000000006</v>
      </c>
      <c r="U89" s="8">
        <f>Sales[[#This Row],[Unit Cost]]*Sales[[#This Row],[Order Quantity]]</f>
        <v>5449.78</v>
      </c>
    </row>
    <row r="90" spans="1:21" x14ac:dyDescent="0.2">
      <c r="A90" s="6" t="s">
        <v>303</v>
      </c>
      <c r="B90" s="6" t="s">
        <v>25</v>
      </c>
      <c r="C90" s="6" t="s">
        <v>147</v>
      </c>
      <c r="D90" s="7">
        <v>43100</v>
      </c>
      <c r="E90" s="7">
        <v>43262</v>
      </c>
      <c r="F90" s="7">
        <v>43264</v>
      </c>
      <c r="G90" s="7">
        <v>43267</v>
      </c>
      <c r="H90" s="6">
        <f t="shared" si="3"/>
        <v>5</v>
      </c>
      <c r="I90" s="6" t="s">
        <v>215</v>
      </c>
      <c r="J90" s="6">
        <v>13</v>
      </c>
      <c r="K90" s="6">
        <v>5</v>
      </c>
      <c r="L90" s="6">
        <v>249</v>
      </c>
      <c r="M90" s="6">
        <v>8</v>
      </c>
      <c r="N90" s="6">
        <v>2</v>
      </c>
      <c r="O90" s="6">
        <v>0.4</v>
      </c>
      <c r="P90" s="8">
        <v>3953</v>
      </c>
      <c r="Q90" s="8">
        <v>3360.0499999999997</v>
      </c>
      <c r="R90" s="8">
        <f t="shared" si="4"/>
        <v>-1976.4999999999991</v>
      </c>
      <c r="S90" s="8">
        <f>(((Sales[[#This Row],[Unit Price]]-(Sales[[#This Row],[Discount Applied]]*Sales[[#This Row],[Unit Price]]))-Q90)/Q90)*100</f>
        <v>-29.411764705882344</v>
      </c>
      <c r="T90" s="8">
        <f t="shared" si="5"/>
        <v>4743.6000000000004</v>
      </c>
      <c r="U90" s="8">
        <f>Sales[[#This Row],[Unit Cost]]*Sales[[#This Row],[Order Quantity]]</f>
        <v>6720.0999999999995</v>
      </c>
    </row>
    <row r="91" spans="1:21" x14ac:dyDescent="0.2">
      <c r="A91" s="6" t="s">
        <v>304</v>
      </c>
      <c r="B91" s="6" t="s">
        <v>25</v>
      </c>
      <c r="C91" s="6" t="s">
        <v>145</v>
      </c>
      <c r="D91" s="7">
        <v>43100</v>
      </c>
      <c r="E91" s="7">
        <v>43262</v>
      </c>
      <c r="F91" s="7">
        <v>43279</v>
      </c>
      <c r="G91" s="7">
        <v>43288</v>
      </c>
      <c r="H91" s="6">
        <f t="shared" si="3"/>
        <v>26</v>
      </c>
      <c r="I91" s="6" t="s">
        <v>215</v>
      </c>
      <c r="J91" s="6">
        <v>20</v>
      </c>
      <c r="K91" s="6">
        <v>38</v>
      </c>
      <c r="L91" s="6">
        <v>185</v>
      </c>
      <c r="M91" s="6">
        <v>5</v>
      </c>
      <c r="N91" s="6">
        <v>2</v>
      </c>
      <c r="O91" s="6">
        <v>0.3</v>
      </c>
      <c r="P91" s="8">
        <v>924.6</v>
      </c>
      <c r="Q91" s="8">
        <v>545.51400000000001</v>
      </c>
      <c r="R91" s="8">
        <f t="shared" si="4"/>
        <v>203.41200000000003</v>
      </c>
      <c r="S91" s="8">
        <f>(((Sales[[#This Row],[Unit Price]]-(Sales[[#This Row],[Discount Applied]]*Sales[[#This Row],[Unit Price]]))-Q91)/Q91)*100</f>
        <v>18.644067796610173</v>
      </c>
      <c r="T91" s="8">
        <f t="shared" si="5"/>
        <v>1294.44</v>
      </c>
      <c r="U91" s="8">
        <f>Sales[[#This Row],[Unit Cost]]*Sales[[#This Row],[Order Quantity]]</f>
        <v>1091.028</v>
      </c>
    </row>
    <row r="92" spans="1:21" x14ac:dyDescent="0.2">
      <c r="A92" s="6" t="s">
        <v>305</v>
      </c>
      <c r="B92" s="6" t="s">
        <v>25</v>
      </c>
      <c r="C92" s="6" t="s">
        <v>145</v>
      </c>
      <c r="D92" s="7">
        <v>43200</v>
      </c>
      <c r="E92" s="7">
        <v>43262</v>
      </c>
      <c r="F92" s="7">
        <v>43288</v>
      </c>
      <c r="G92" s="7">
        <v>43289</v>
      </c>
      <c r="H92" s="6">
        <f t="shared" si="3"/>
        <v>27</v>
      </c>
      <c r="I92" s="6" t="s">
        <v>215</v>
      </c>
      <c r="J92" s="6">
        <v>20</v>
      </c>
      <c r="K92" s="6">
        <v>21</v>
      </c>
      <c r="L92" s="6">
        <v>189</v>
      </c>
      <c r="M92" s="6">
        <v>10</v>
      </c>
      <c r="N92" s="6">
        <v>7</v>
      </c>
      <c r="O92" s="6">
        <v>0.3</v>
      </c>
      <c r="P92" s="8">
        <v>3430.4</v>
      </c>
      <c r="Q92" s="8">
        <v>1989.6319999999998</v>
      </c>
      <c r="R92" s="8">
        <f t="shared" si="4"/>
        <v>2881.5360000000001</v>
      </c>
      <c r="S92" s="8">
        <f>(((Sales[[#This Row],[Unit Price]]-(Sales[[#This Row],[Discount Applied]]*Sales[[#This Row],[Unit Price]]))-Q92)/Q92)*100</f>
        <v>20.689655172413811</v>
      </c>
      <c r="T92" s="8">
        <f t="shared" si="5"/>
        <v>16808.96</v>
      </c>
      <c r="U92" s="8">
        <f>Sales[[#This Row],[Unit Cost]]*Sales[[#This Row],[Order Quantity]]</f>
        <v>13927.423999999999</v>
      </c>
    </row>
    <row r="93" spans="1:21" x14ac:dyDescent="0.2">
      <c r="A93" s="6" t="s">
        <v>306</v>
      </c>
      <c r="B93" s="6" t="s">
        <v>23</v>
      </c>
      <c r="C93" s="6" t="s">
        <v>145</v>
      </c>
      <c r="D93" s="7">
        <v>43200</v>
      </c>
      <c r="E93" s="7">
        <v>43262</v>
      </c>
      <c r="F93" s="7">
        <v>43279</v>
      </c>
      <c r="G93" s="7">
        <v>43287</v>
      </c>
      <c r="H93" s="6">
        <f t="shared" si="3"/>
        <v>25</v>
      </c>
      <c r="I93" s="6" t="s">
        <v>215</v>
      </c>
      <c r="J93" s="6">
        <v>22</v>
      </c>
      <c r="K93" s="6">
        <v>24</v>
      </c>
      <c r="L93" s="6">
        <v>170</v>
      </c>
      <c r="M93" s="6">
        <v>43</v>
      </c>
      <c r="N93" s="6">
        <v>7</v>
      </c>
      <c r="O93" s="6">
        <v>7.4999999999999997E-2</v>
      </c>
      <c r="P93" s="8">
        <v>1152.4000000000001</v>
      </c>
      <c r="Q93" s="8">
        <v>622.29600000000005</v>
      </c>
      <c r="R93" s="8">
        <f t="shared" si="4"/>
        <v>3105.7180000000008</v>
      </c>
      <c r="S93" s="8">
        <f>(((Sales[[#This Row],[Unit Price]]-(Sales[[#This Row],[Discount Applied]]*Sales[[#This Row],[Unit Price]]))-Q93)/Q93)*100</f>
        <v>71.296296296296291</v>
      </c>
      <c r="T93" s="8">
        <f t="shared" si="5"/>
        <v>7461.7900000000009</v>
      </c>
      <c r="U93" s="8">
        <f>Sales[[#This Row],[Unit Cost]]*Sales[[#This Row],[Order Quantity]]</f>
        <v>4356.0720000000001</v>
      </c>
    </row>
    <row r="94" spans="1:21" x14ac:dyDescent="0.2">
      <c r="A94" s="6" t="s">
        <v>307</v>
      </c>
      <c r="B94" s="6" t="s">
        <v>23</v>
      </c>
      <c r="C94" s="6" t="s">
        <v>145</v>
      </c>
      <c r="D94" s="7">
        <v>43200</v>
      </c>
      <c r="E94" s="7">
        <v>43262</v>
      </c>
      <c r="F94" s="7">
        <v>43272</v>
      </c>
      <c r="G94" s="7">
        <v>43275</v>
      </c>
      <c r="H94" s="6">
        <f t="shared" si="3"/>
        <v>13</v>
      </c>
      <c r="I94" s="6" t="s">
        <v>215</v>
      </c>
      <c r="J94" s="6">
        <v>21</v>
      </c>
      <c r="K94" s="6">
        <v>25</v>
      </c>
      <c r="L94" s="6">
        <v>130</v>
      </c>
      <c r="M94" s="6">
        <v>37</v>
      </c>
      <c r="N94" s="6">
        <v>4</v>
      </c>
      <c r="O94" s="6">
        <v>0.1</v>
      </c>
      <c r="P94" s="8">
        <v>1085.4000000000001</v>
      </c>
      <c r="Q94" s="8">
        <v>922.59</v>
      </c>
      <c r="R94" s="8">
        <f t="shared" si="4"/>
        <v>217.08000000000038</v>
      </c>
      <c r="S94" s="8">
        <f>(((Sales[[#This Row],[Unit Price]]-(Sales[[#This Row],[Discount Applied]]*Sales[[#This Row],[Unit Price]]))-Q94)/Q94)*100</f>
        <v>5.8823529411764808</v>
      </c>
      <c r="T94" s="8">
        <f t="shared" si="5"/>
        <v>3907.4400000000005</v>
      </c>
      <c r="U94" s="8">
        <f>Sales[[#This Row],[Unit Cost]]*Sales[[#This Row],[Order Quantity]]</f>
        <v>3690.36</v>
      </c>
    </row>
    <row r="95" spans="1:21" x14ac:dyDescent="0.2">
      <c r="A95" s="6" t="s">
        <v>308</v>
      </c>
      <c r="B95" s="6" t="s">
        <v>24</v>
      </c>
      <c r="C95" s="6" t="s">
        <v>145</v>
      </c>
      <c r="D95" s="7">
        <v>43100</v>
      </c>
      <c r="E95" s="7">
        <v>43263</v>
      </c>
      <c r="F95" s="7">
        <v>43267</v>
      </c>
      <c r="G95" s="7">
        <v>43273</v>
      </c>
      <c r="H95" s="6">
        <f t="shared" si="3"/>
        <v>10</v>
      </c>
      <c r="I95" s="6" t="s">
        <v>215</v>
      </c>
      <c r="J95" s="6">
        <v>5</v>
      </c>
      <c r="K95" s="6">
        <v>11</v>
      </c>
      <c r="L95" s="6">
        <v>149</v>
      </c>
      <c r="M95" s="6">
        <v>15</v>
      </c>
      <c r="N95" s="6">
        <v>5</v>
      </c>
      <c r="O95" s="6">
        <v>0.1</v>
      </c>
      <c r="P95" s="8">
        <v>5031.7</v>
      </c>
      <c r="Q95" s="8">
        <v>4025.36</v>
      </c>
      <c r="R95" s="8">
        <f t="shared" si="4"/>
        <v>2515.8500000000022</v>
      </c>
      <c r="S95" s="8">
        <f>(((Sales[[#This Row],[Unit Price]]-(Sales[[#This Row],[Discount Applied]]*Sales[[#This Row],[Unit Price]]))-Q95)/Q95)*100</f>
        <v>12.499999999999991</v>
      </c>
      <c r="T95" s="8">
        <f t="shared" si="5"/>
        <v>22642.65</v>
      </c>
      <c r="U95" s="8">
        <f>Sales[[#This Row],[Unit Cost]]*Sales[[#This Row],[Order Quantity]]</f>
        <v>20126.8</v>
      </c>
    </row>
    <row r="96" spans="1:21" x14ac:dyDescent="0.2">
      <c r="A96" s="6" t="s">
        <v>309</v>
      </c>
      <c r="B96" s="6" t="s">
        <v>23</v>
      </c>
      <c r="C96" s="6" t="s">
        <v>145</v>
      </c>
      <c r="D96" s="7">
        <v>43200</v>
      </c>
      <c r="E96" s="7">
        <v>43263</v>
      </c>
      <c r="F96" s="7">
        <v>43279</v>
      </c>
      <c r="G96" s="7">
        <v>43284</v>
      </c>
      <c r="H96" s="6">
        <f t="shared" si="3"/>
        <v>21</v>
      </c>
      <c r="I96" s="6" t="s">
        <v>215</v>
      </c>
      <c r="J96" s="6">
        <v>24</v>
      </c>
      <c r="K96" s="6">
        <v>17</v>
      </c>
      <c r="L96" s="6">
        <v>99</v>
      </c>
      <c r="M96" s="6">
        <v>33</v>
      </c>
      <c r="N96" s="6">
        <v>7</v>
      </c>
      <c r="O96" s="6">
        <v>0.15</v>
      </c>
      <c r="P96" s="8">
        <v>1092.1000000000001</v>
      </c>
      <c r="Q96" s="8">
        <v>436.84000000000009</v>
      </c>
      <c r="R96" s="8">
        <f t="shared" si="4"/>
        <v>3440.1150000000002</v>
      </c>
      <c r="S96" s="8">
        <f>(((Sales[[#This Row],[Unit Price]]-(Sales[[#This Row],[Discount Applied]]*Sales[[#This Row],[Unit Price]]))-Q96)/Q96)*100</f>
        <v>112.49999999999997</v>
      </c>
      <c r="T96" s="8">
        <f t="shared" si="5"/>
        <v>6497.9950000000008</v>
      </c>
      <c r="U96" s="8">
        <f>Sales[[#This Row],[Unit Cost]]*Sales[[#This Row],[Order Quantity]]</f>
        <v>3057.8800000000006</v>
      </c>
    </row>
    <row r="97" spans="1:21" x14ac:dyDescent="0.2">
      <c r="A97" s="6" t="s">
        <v>310</v>
      </c>
      <c r="B97" s="6" t="s">
        <v>26</v>
      </c>
      <c r="C97" s="6" t="s">
        <v>148</v>
      </c>
      <c r="D97" s="7">
        <v>43100</v>
      </c>
      <c r="E97" s="7">
        <v>43263</v>
      </c>
      <c r="F97" s="7">
        <v>43276</v>
      </c>
      <c r="G97" s="7">
        <v>43278</v>
      </c>
      <c r="H97" s="6">
        <f t="shared" si="3"/>
        <v>15</v>
      </c>
      <c r="I97" s="6" t="s">
        <v>215</v>
      </c>
      <c r="J97" s="6">
        <v>27</v>
      </c>
      <c r="K97" s="6">
        <v>5</v>
      </c>
      <c r="L97" s="6">
        <v>21</v>
      </c>
      <c r="M97" s="6">
        <v>17</v>
      </c>
      <c r="N97" s="6">
        <v>7</v>
      </c>
      <c r="O97" s="6">
        <v>0.05</v>
      </c>
      <c r="P97" s="8">
        <v>187.6</v>
      </c>
      <c r="Q97" s="8">
        <v>144.452</v>
      </c>
      <c r="R97" s="8">
        <f t="shared" si="4"/>
        <v>236.37599999999998</v>
      </c>
      <c r="S97" s="8">
        <f>(((Sales[[#This Row],[Unit Price]]-(Sales[[#This Row],[Discount Applied]]*Sales[[#This Row],[Unit Price]]))-Q97)/Q97)*100</f>
        <v>23.376623376623375</v>
      </c>
      <c r="T97" s="8">
        <f t="shared" si="5"/>
        <v>1247.54</v>
      </c>
      <c r="U97" s="8">
        <f>Sales[[#This Row],[Unit Cost]]*Sales[[#This Row],[Order Quantity]]</f>
        <v>1011.164</v>
      </c>
    </row>
    <row r="98" spans="1:21" x14ac:dyDescent="0.2">
      <c r="A98" s="6" t="s">
        <v>311</v>
      </c>
      <c r="B98" s="6" t="s">
        <v>25</v>
      </c>
      <c r="C98" s="6" t="s">
        <v>145</v>
      </c>
      <c r="D98" s="7">
        <v>43100</v>
      </c>
      <c r="E98" s="7">
        <v>43263</v>
      </c>
      <c r="F98" s="7">
        <v>43290</v>
      </c>
      <c r="G98" s="7">
        <v>43297</v>
      </c>
      <c r="H98" s="6">
        <f t="shared" si="3"/>
        <v>34</v>
      </c>
      <c r="I98" s="6" t="s">
        <v>215</v>
      </c>
      <c r="J98" s="6">
        <v>18</v>
      </c>
      <c r="K98" s="6">
        <v>30</v>
      </c>
      <c r="L98" s="6">
        <v>90</v>
      </c>
      <c r="M98" s="6">
        <v>1</v>
      </c>
      <c r="N98" s="6">
        <v>4</v>
      </c>
      <c r="O98" s="6">
        <v>0.05</v>
      </c>
      <c r="P98" s="8">
        <v>3993.2000000000003</v>
      </c>
      <c r="Q98" s="8">
        <v>2835.172</v>
      </c>
      <c r="R98" s="8">
        <f t="shared" si="4"/>
        <v>3833.4720000000016</v>
      </c>
      <c r="S98" s="8">
        <f>(((Sales[[#This Row],[Unit Price]]-(Sales[[#This Row],[Discount Applied]]*Sales[[#This Row],[Unit Price]]))-Q98)/Q98)*100</f>
        <v>33.80281690140847</v>
      </c>
      <c r="T98" s="8">
        <f t="shared" si="5"/>
        <v>15174.160000000002</v>
      </c>
      <c r="U98" s="8">
        <f>Sales[[#This Row],[Unit Cost]]*Sales[[#This Row],[Order Quantity]]</f>
        <v>11340.688</v>
      </c>
    </row>
    <row r="99" spans="1:21" x14ac:dyDescent="0.2">
      <c r="A99" s="6" t="s">
        <v>312</v>
      </c>
      <c r="B99" s="6" t="s">
        <v>25</v>
      </c>
      <c r="C99" s="6" t="s">
        <v>143</v>
      </c>
      <c r="D99" s="7">
        <v>43100</v>
      </c>
      <c r="E99" s="7">
        <v>43263</v>
      </c>
      <c r="F99" s="7">
        <v>43266</v>
      </c>
      <c r="G99" s="7">
        <v>43269</v>
      </c>
      <c r="H99" s="6">
        <f t="shared" si="3"/>
        <v>6</v>
      </c>
      <c r="I99" s="6" t="s">
        <v>215</v>
      </c>
      <c r="J99" s="6">
        <v>14</v>
      </c>
      <c r="K99" s="6">
        <v>9</v>
      </c>
      <c r="L99" s="6">
        <v>360</v>
      </c>
      <c r="M99" s="6">
        <v>15</v>
      </c>
      <c r="N99" s="6">
        <v>5</v>
      </c>
      <c r="O99" s="6">
        <v>0.05</v>
      </c>
      <c r="P99" s="8">
        <v>2472.3000000000002</v>
      </c>
      <c r="Q99" s="8">
        <v>1433.934</v>
      </c>
      <c r="R99" s="8">
        <f t="shared" si="4"/>
        <v>4573.7549999999992</v>
      </c>
      <c r="S99" s="8">
        <f>(((Sales[[#This Row],[Unit Price]]-(Sales[[#This Row],[Discount Applied]]*Sales[[#This Row],[Unit Price]]))-Q99)/Q99)*100</f>
        <v>63.793103448275886</v>
      </c>
      <c r="T99" s="8">
        <f t="shared" si="5"/>
        <v>11743.424999999999</v>
      </c>
      <c r="U99" s="8">
        <f>Sales[[#This Row],[Unit Cost]]*Sales[[#This Row],[Order Quantity]]</f>
        <v>7169.67</v>
      </c>
    </row>
    <row r="100" spans="1:21" x14ac:dyDescent="0.2">
      <c r="A100" s="6" t="s">
        <v>313</v>
      </c>
      <c r="B100" s="6" t="s">
        <v>24</v>
      </c>
      <c r="C100" s="6" t="s">
        <v>148</v>
      </c>
      <c r="D100" s="7">
        <v>43200</v>
      </c>
      <c r="E100" s="7">
        <v>43263</v>
      </c>
      <c r="F100" s="7">
        <v>43286</v>
      </c>
      <c r="G100" s="7">
        <v>43295</v>
      </c>
      <c r="H100" s="6">
        <f t="shared" si="3"/>
        <v>32</v>
      </c>
      <c r="I100" s="6" t="s">
        <v>215</v>
      </c>
      <c r="J100" s="6">
        <v>4</v>
      </c>
      <c r="K100" s="6">
        <v>47</v>
      </c>
      <c r="L100" s="6">
        <v>23</v>
      </c>
      <c r="M100" s="6">
        <v>47</v>
      </c>
      <c r="N100" s="6">
        <v>4</v>
      </c>
      <c r="O100" s="6">
        <v>0.05</v>
      </c>
      <c r="P100" s="8">
        <v>1206</v>
      </c>
      <c r="Q100" s="8">
        <v>844.19999999999993</v>
      </c>
      <c r="R100" s="8">
        <f t="shared" si="4"/>
        <v>1206.0000000000005</v>
      </c>
      <c r="S100" s="8">
        <f>(((Sales[[#This Row],[Unit Price]]-(Sales[[#This Row],[Discount Applied]]*Sales[[#This Row],[Unit Price]]))-Q100)/Q100)*100</f>
        <v>35.71428571428573</v>
      </c>
      <c r="T100" s="8">
        <f t="shared" si="5"/>
        <v>4582.8</v>
      </c>
      <c r="U100" s="8">
        <f>Sales[[#This Row],[Unit Cost]]*Sales[[#This Row],[Order Quantity]]</f>
        <v>3376.7999999999997</v>
      </c>
    </row>
    <row r="101" spans="1:21" x14ac:dyDescent="0.2">
      <c r="A101" s="6" t="s">
        <v>314</v>
      </c>
      <c r="B101" s="6" t="s">
        <v>25</v>
      </c>
      <c r="C101" s="6" t="s">
        <v>145</v>
      </c>
      <c r="D101" s="7">
        <v>43100</v>
      </c>
      <c r="E101" s="7">
        <v>43263</v>
      </c>
      <c r="F101" s="7">
        <v>43273</v>
      </c>
      <c r="G101" s="7">
        <v>43280</v>
      </c>
      <c r="H101" s="6">
        <f t="shared" si="3"/>
        <v>17</v>
      </c>
      <c r="I101" s="6" t="s">
        <v>215</v>
      </c>
      <c r="J101" s="6">
        <v>20</v>
      </c>
      <c r="K101" s="6">
        <v>5</v>
      </c>
      <c r="L101" s="6">
        <v>144</v>
      </c>
      <c r="M101" s="6">
        <v>40</v>
      </c>
      <c r="N101" s="6">
        <v>5</v>
      </c>
      <c r="O101" s="6">
        <v>0.05</v>
      </c>
      <c r="P101" s="8">
        <v>1728.6000000000001</v>
      </c>
      <c r="Q101" s="8">
        <v>985.30200000000002</v>
      </c>
      <c r="R101" s="8">
        <f t="shared" si="4"/>
        <v>3284.34</v>
      </c>
      <c r="S101" s="8">
        <f>(((Sales[[#This Row],[Unit Price]]-(Sales[[#This Row],[Discount Applied]]*Sales[[#This Row],[Unit Price]]))-Q101)/Q101)*100</f>
        <v>66.666666666666671</v>
      </c>
      <c r="T101" s="8">
        <f t="shared" si="5"/>
        <v>8210.85</v>
      </c>
      <c r="U101" s="8">
        <f>Sales[[#This Row],[Unit Cost]]*Sales[[#This Row],[Order Quantity]]</f>
        <v>4926.51</v>
      </c>
    </row>
    <row r="102" spans="1:21" x14ac:dyDescent="0.2">
      <c r="A102" s="6" t="s">
        <v>315</v>
      </c>
      <c r="B102" s="6" t="s">
        <v>26</v>
      </c>
      <c r="C102" s="6" t="s">
        <v>145</v>
      </c>
      <c r="D102" s="7">
        <v>43100</v>
      </c>
      <c r="E102" s="7">
        <v>43263</v>
      </c>
      <c r="F102" s="7">
        <v>43271</v>
      </c>
      <c r="G102" s="7">
        <v>43280</v>
      </c>
      <c r="H102" s="6">
        <f t="shared" si="3"/>
        <v>17</v>
      </c>
      <c r="I102" s="6" t="s">
        <v>215</v>
      </c>
      <c r="J102" s="6">
        <v>28</v>
      </c>
      <c r="K102" s="6">
        <v>23</v>
      </c>
      <c r="L102" s="6">
        <v>134</v>
      </c>
      <c r="M102" s="6">
        <v>23</v>
      </c>
      <c r="N102" s="6">
        <v>7</v>
      </c>
      <c r="O102" s="6">
        <v>7.4999999999999997E-2</v>
      </c>
      <c r="P102" s="8">
        <v>1983.2</v>
      </c>
      <c r="Q102" s="8">
        <v>1447.7360000000001</v>
      </c>
      <c r="R102" s="8">
        <f t="shared" si="4"/>
        <v>2707.0679999999993</v>
      </c>
      <c r="S102" s="8">
        <f>(((Sales[[#This Row],[Unit Price]]-(Sales[[#This Row],[Discount Applied]]*Sales[[#This Row],[Unit Price]]))-Q102)/Q102)*100</f>
        <v>26.712328767123282</v>
      </c>
      <c r="T102" s="8">
        <f t="shared" si="5"/>
        <v>12841.22</v>
      </c>
      <c r="U102" s="8">
        <f>Sales[[#This Row],[Unit Cost]]*Sales[[#This Row],[Order Quantity]]</f>
        <v>10134.152</v>
      </c>
    </row>
    <row r="103" spans="1:21" x14ac:dyDescent="0.2">
      <c r="A103" s="6" t="s">
        <v>316</v>
      </c>
      <c r="B103" s="6" t="s">
        <v>25</v>
      </c>
      <c r="C103" s="6" t="s">
        <v>145</v>
      </c>
      <c r="D103" s="7">
        <v>43200</v>
      </c>
      <c r="E103" s="7">
        <v>43263</v>
      </c>
      <c r="F103" s="7">
        <v>43291</v>
      </c>
      <c r="G103" s="7">
        <v>43295</v>
      </c>
      <c r="H103" s="6">
        <f t="shared" si="3"/>
        <v>32</v>
      </c>
      <c r="I103" s="6" t="s">
        <v>215</v>
      </c>
      <c r="J103" s="6">
        <v>20</v>
      </c>
      <c r="K103" s="6">
        <v>14</v>
      </c>
      <c r="L103" s="6">
        <v>180</v>
      </c>
      <c r="M103" s="6">
        <v>11</v>
      </c>
      <c r="N103" s="6">
        <v>2</v>
      </c>
      <c r="O103" s="6">
        <v>0.2</v>
      </c>
      <c r="P103" s="8">
        <v>5313.1</v>
      </c>
      <c r="Q103" s="8">
        <v>2656.55</v>
      </c>
      <c r="R103" s="8">
        <f t="shared" si="4"/>
        <v>3187.8600000000006</v>
      </c>
      <c r="S103" s="8">
        <f>(((Sales[[#This Row],[Unit Price]]-(Sales[[#This Row],[Discount Applied]]*Sales[[#This Row],[Unit Price]]))-Q103)/Q103)*100</f>
        <v>60.000000000000007</v>
      </c>
      <c r="T103" s="8">
        <f t="shared" si="5"/>
        <v>8500.9600000000009</v>
      </c>
      <c r="U103" s="8">
        <f>Sales[[#This Row],[Unit Cost]]*Sales[[#This Row],[Order Quantity]]</f>
        <v>5313.1</v>
      </c>
    </row>
    <row r="104" spans="1:21" x14ac:dyDescent="0.2">
      <c r="A104" s="6" t="s">
        <v>317</v>
      </c>
      <c r="B104" s="6" t="s">
        <v>23</v>
      </c>
      <c r="C104" s="6" t="s">
        <v>148</v>
      </c>
      <c r="D104" s="7">
        <v>43200</v>
      </c>
      <c r="E104" s="7">
        <v>43263</v>
      </c>
      <c r="F104" s="7">
        <v>43268</v>
      </c>
      <c r="G104" s="7">
        <v>43276</v>
      </c>
      <c r="H104" s="6">
        <f t="shared" si="3"/>
        <v>13</v>
      </c>
      <c r="I104" s="6" t="s">
        <v>215</v>
      </c>
      <c r="J104" s="6">
        <v>20</v>
      </c>
      <c r="K104" s="6">
        <v>44</v>
      </c>
      <c r="L104" s="6">
        <v>58</v>
      </c>
      <c r="M104" s="6">
        <v>23</v>
      </c>
      <c r="N104" s="6">
        <v>5</v>
      </c>
      <c r="O104" s="6">
        <v>7.4999999999999997E-2</v>
      </c>
      <c r="P104" s="8">
        <v>871</v>
      </c>
      <c r="Q104" s="8">
        <v>566.15</v>
      </c>
      <c r="R104" s="8">
        <f t="shared" si="4"/>
        <v>1197.625</v>
      </c>
      <c r="S104" s="8">
        <f>(((Sales[[#This Row],[Unit Price]]-(Sales[[#This Row],[Discount Applied]]*Sales[[#This Row],[Unit Price]]))-Q104)/Q104)*100</f>
        <v>42.307692307692307</v>
      </c>
      <c r="T104" s="8">
        <f t="shared" si="5"/>
        <v>4028.375</v>
      </c>
      <c r="U104" s="8">
        <f>Sales[[#This Row],[Unit Cost]]*Sales[[#This Row],[Order Quantity]]</f>
        <v>2830.75</v>
      </c>
    </row>
    <row r="105" spans="1:21" x14ac:dyDescent="0.2">
      <c r="A105" s="6" t="s">
        <v>318</v>
      </c>
      <c r="B105" s="6" t="s">
        <v>25</v>
      </c>
      <c r="C105" s="6" t="s">
        <v>145</v>
      </c>
      <c r="D105" s="7">
        <v>43100</v>
      </c>
      <c r="E105" s="7">
        <v>43264</v>
      </c>
      <c r="F105" s="7">
        <v>43278</v>
      </c>
      <c r="G105" s="7">
        <v>43282</v>
      </c>
      <c r="H105" s="6">
        <f t="shared" si="3"/>
        <v>18</v>
      </c>
      <c r="I105" s="6" t="s">
        <v>215</v>
      </c>
      <c r="J105" s="6">
        <v>12</v>
      </c>
      <c r="K105" s="6">
        <v>38</v>
      </c>
      <c r="L105" s="6">
        <v>175</v>
      </c>
      <c r="M105" s="6">
        <v>43</v>
      </c>
      <c r="N105" s="6">
        <v>2</v>
      </c>
      <c r="O105" s="6">
        <v>0.1</v>
      </c>
      <c r="P105" s="8">
        <v>2532.6</v>
      </c>
      <c r="Q105" s="8">
        <v>2051.4059999999999</v>
      </c>
      <c r="R105" s="8">
        <f t="shared" si="4"/>
        <v>455.86800000000039</v>
      </c>
      <c r="S105" s="8">
        <f>(((Sales[[#This Row],[Unit Price]]-(Sales[[#This Row],[Discount Applied]]*Sales[[#This Row],[Unit Price]]))-Q105)/Q105)*100</f>
        <v>11.111111111111121</v>
      </c>
      <c r="T105" s="8">
        <f t="shared" si="5"/>
        <v>4558.68</v>
      </c>
      <c r="U105" s="8">
        <f>Sales[[#This Row],[Unit Cost]]*Sales[[#This Row],[Order Quantity]]</f>
        <v>4102.8119999999999</v>
      </c>
    </row>
    <row r="106" spans="1:21" x14ac:dyDescent="0.2">
      <c r="A106" s="6" t="s">
        <v>319</v>
      </c>
      <c r="B106" s="6" t="s">
        <v>25</v>
      </c>
      <c r="C106" s="6" t="s">
        <v>145</v>
      </c>
      <c r="D106" s="7">
        <v>43200</v>
      </c>
      <c r="E106" s="7">
        <v>43264</v>
      </c>
      <c r="F106" s="7">
        <v>43276</v>
      </c>
      <c r="G106" s="7">
        <v>43277</v>
      </c>
      <c r="H106" s="6">
        <f t="shared" si="3"/>
        <v>13</v>
      </c>
      <c r="I106" s="6" t="s">
        <v>215</v>
      </c>
      <c r="J106" s="6">
        <v>14</v>
      </c>
      <c r="K106" s="6">
        <v>14</v>
      </c>
      <c r="L106" s="6">
        <v>95</v>
      </c>
      <c r="M106" s="6">
        <v>1</v>
      </c>
      <c r="N106" s="6">
        <v>4</v>
      </c>
      <c r="O106" s="6">
        <v>7.4999999999999997E-2</v>
      </c>
      <c r="P106" s="8">
        <v>5916.1</v>
      </c>
      <c r="Q106" s="8">
        <v>4673.7190000000001</v>
      </c>
      <c r="R106" s="8">
        <f t="shared" si="4"/>
        <v>3194.6939999999995</v>
      </c>
      <c r="S106" s="8">
        <f>(((Sales[[#This Row],[Unit Price]]-(Sales[[#This Row],[Discount Applied]]*Sales[[#This Row],[Unit Price]]))-Q106)/Q106)*100</f>
        <v>17.088607594936704</v>
      </c>
      <c r="T106" s="8">
        <f t="shared" si="5"/>
        <v>21889.57</v>
      </c>
      <c r="U106" s="8">
        <f>Sales[[#This Row],[Unit Cost]]*Sales[[#This Row],[Order Quantity]]</f>
        <v>18694.876</v>
      </c>
    </row>
    <row r="107" spans="1:21" x14ac:dyDescent="0.2">
      <c r="A107" s="6" t="s">
        <v>320</v>
      </c>
      <c r="B107" s="6" t="s">
        <v>25</v>
      </c>
      <c r="C107" s="6" t="s">
        <v>147</v>
      </c>
      <c r="D107" s="7">
        <v>43100</v>
      </c>
      <c r="E107" s="7">
        <v>43264</v>
      </c>
      <c r="F107" s="7">
        <v>43274</v>
      </c>
      <c r="G107" s="7">
        <v>43282</v>
      </c>
      <c r="H107" s="6">
        <f t="shared" si="3"/>
        <v>18</v>
      </c>
      <c r="I107" s="6" t="s">
        <v>215</v>
      </c>
      <c r="J107" s="6">
        <v>13</v>
      </c>
      <c r="K107" s="6">
        <v>34</v>
      </c>
      <c r="L107" s="6">
        <v>231</v>
      </c>
      <c r="M107" s="6">
        <v>31</v>
      </c>
      <c r="N107" s="6">
        <v>1</v>
      </c>
      <c r="O107" s="6">
        <v>7.4999999999999997E-2</v>
      </c>
      <c r="P107" s="8">
        <v>2887.7000000000003</v>
      </c>
      <c r="Q107" s="8">
        <v>1443.8500000000001</v>
      </c>
      <c r="R107" s="8">
        <f t="shared" si="4"/>
        <v>1227.2725000000003</v>
      </c>
      <c r="S107" s="8">
        <f>(((Sales[[#This Row],[Unit Price]]-(Sales[[#This Row],[Discount Applied]]*Sales[[#This Row],[Unit Price]]))-Q107)/Q107)*100</f>
        <v>85.000000000000014</v>
      </c>
      <c r="T107" s="8">
        <f t="shared" si="5"/>
        <v>2671.1225000000004</v>
      </c>
      <c r="U107" s="8">
        <f>Sales[[#This Row],[Unit Cost]]*Sales[[#This Row],[Order Quantity]]</f>
        <v>1443.8500000000001</v>
      </c>
    </row>
    <row r="108" spans="1:21" x14ac:dyDescent="0.2">
      <c r="A108" s="6" t="s">
        <v>321</v>
      </c>
      <c r="B108" s="6" t="s">
        <v>24</v>
      </c>
      <c r="C108" s="6" t="s">
        <v>145</v>
      </c>
      <c r="D108" s="7">
        <v>43100</v>
      </c>
      <c r="E108" s="7">
        <v>43264</v>
      </c>
      <c r="F108" s="7">
        <v>43271</v>
      </c>
      <c r="G108" s="7">
        <v>43273</v>
      </c>
      <c r="H108" s="6">
        <f t="shared" si="3"/>
        <v>9</v>
      </c>
      <c r="I108" s="6" t="s">
        <v>215</v>
      </c>
      <c r="J108" s="6">
        <v>1</v>
      </c>
      <c r="K108" s="6">
        <v>13</v>
      </c>
      <c r="L108" s="6">
        <v>199</v>
      </c>
      <c r="M108" s="6">
        <v>11</v>
      </c>
      <c r="N108" s="6">
        <v>7</v>
      </c>
      <c r="O108" s="6">
        <v>0.1</v>
      </c>
      <c r="P108" s="8">
        <v>1855.9</v>
      </c>
      <c r="Q108" s="8">
        <v>1447.6020000000001</v>
      </c>
      <c r="R108" s="8">
        <f t="shared" si="4"/>
        <v>1558.9560000000019</v>
      </c>
      <c r="S108" s="8">
        <f>(((Sales[[#This Row],[Unit Price]]-(Sales[[#This Row],[Discount Applied]]*Sales[[#This Row],[Unit Price]]))-Q108)/Q108)*100</f>
        <v>15.384615384615374</v>
      </c>
      <c r="T108" s="8">
        <f t="shared" si="5"/>
        <v>11692.170000000002</v>
      </c>
      <c r="U108" s="8">
        <f>Sales[[#This Row],[Unit Cost]]*Sales[[#This Row],[Order Quantity]]</f>
        <v>10133.214</v>
      </c>
    </row>
    <row r="109" spans="1:21" x14ac:dyDescent="0.2">
      <c r="A109" s="6" t="s">
        <v>322</v>
      </c>
      <c r="B109" s="6" t="s">
        <v>24</v>
      </c>
      <c r="C109" s="6" t="s">
        <v>148</v>
      </c>
      <c r="D109" s="7">
        <v>43200</v>
      </c>
      <c r="E109" s="7">
        <v>43264</v>
      </c>
      <c r="F109" s="7">
        <v>43268</v>
      </c>
      <c r="G109" s="7">
        <v>43270</v>
      </c>
      <c r="H109" s="6">
        <f t="shared" si="3"/>
        <v>6</v>
      </c>
      <c r="I109" s="6" t="s">
        <v>215</v>
      </c>
      <c r="J109" s="6">
        <v>2</v>
      </c>
      <c r="K109" s="6">
        <v>5</v>
      </c>
      <c r="L109" s="6">
        <v>58</v>
      </c>
      <c r="M109" s="6">
        <v>39</v>
      </c>
      <c r="N109" s="6">
        <v>5</v>
      </c>
      <c r="O109" s="6">
        <v>0.1</v>
      </c>
      <c r="P109" s="8">
        <v>207.70000000000002</v>
      </c>
      <c r="Q109" s="8">
        <v>135.00500000000002</v>
      </c>
      <c r="R109" s="8">
        <f t="shared" si="4"/>
        <v>259.62499999999989</v>
      </c>
      <c r="S109" s="8">
        <f>(((Sales[[#This Row],[Unit Price]]-(Sales[[#This Row],[Discount Applied]]*Sales[[#This Row],[Unit Price]]))-Q109)/Q109)*100</f>
        <v>38.461538461538439</v>
      </c>
      <c r="T109" s="8">
        <f t="shared" si="5"/>
        <v>934.65</v>
      </c>
      <c r="U109" s="8">
        <f>Sales[[#This Row],[Unit Cost]]*Sales[[#This Row],[Order Quantity]]</f>
        <v>675.02500000000009</v>
      </c>
    </row>
    <row r="110" spans="1:21" x14ac:dyDescent="0.2">
      <c r="A110" s="6" t="s">
        <v>323</v>
      </c>
      <c r="B110" s="6" t="s">
        <v>24</v>
      </c>
      <c r="C110" s="6" t="s">
        <v>143</v>
      </c>
      <c r="D110" s="7">
        <v>43100</v>
      </c>
      <c r="E110" s="7">
        <v>43264</v>
      </c>
      <c r="F110" s="7">
        <v>43280</v>
      </c>
      <c r="G110" s="7">
        <v>43287</v>
      </c>
      <c r="H110" s="6">
        <f t="shared" si="3"/>
        <v>23</v>
      </c>
      <c r="I110" s="6" t="s">
        <v>215</v>
      </c>
      <c r="J110" s="6">
        <v>2</v>
      </c>
      <c r="K110" s="6">
        <v>2</v>
      </c>
      <c r="L110" s="6">
        <v>345</v>
      </c>
      <c r="M110" s="6">
        <v>3</v>
      </c>
      <c r="N110" s="6">
        <v>3</v>
      </c>
      <c r="O110" s="6">
        <v>0.05</v>
      </c>
      <c r="P110" s="8">
        <v>1058.6000000000001</v>
      </c>
      <c r="Q110" s="8">
        <v>772.77800000000013</v>
      </c>
      <c r="R110" s="8">
        <f t="shared" si="4"/>
        <v>698.67599999999993</v>
      </c>
      <c r="S110" s="8">
        <f>(((Sales[[#This Row],[Unit Price]]-(Sales[[#This Row],[Discount Applied]]*Sales[[#This Row],[Unit Price]]))-Q110)/Q110)*100</f>
        <v>30.136986301369852</v>
      </c>
      <c r="T110" s="8">
        <f t="shared" si="5"/>
        <v>3017.01</v>
      </c>
      <c r="U110" s="8">
        <f>Sales[[#This Row],[Unit Cost]]*Sales[[#This Row],[Order Quantity]]</f>
        <v>2318.3340000000003</v>
      </c>
    </row>
    <row r="111" spans="1:21" x14ac:dyDescent="0.2">
      <c r="A111" s="6" t="s">
        <v>324</v>
      </c>
      <c r="B111" s="6" t="s">
        <v>25</v>
      </c>
      <c r="C111" s="6" t="s">
        <v>147</v>
      </c>
      <c r="D111" s="7">
        <v>43200</v>
      </c>
      <c r="E111" s="7">
        <v>43264</v>
      </c>
      <c r="F111" s="7">
        <v>43284</v>
      </c>
      <c r="G111" s="7">
        <v>43294</v>
      </c>
      <c r="H111" s="6">
        <f t="shared" si="3"/>
        <v>30</v>
      </c>
      <c r="I111" s="6" t="s">
        <v>215</v>
      </c>
      <c r="J111" s="6">
        <v>13</v>
      </c>
      <c r="K111" s="6">
        <v>17</v>
      </c>
      <c r="L111" s="6">
        <v>241</v>
      </c>
      <c r="M111" s="6">
        <v>20</v>
      </c>
      <c r="N111" s="6">
        <v>7</v>
      </c>
      <c r="O111" s="6">
        <v>0.1</v>
      </c>
      <c r="P111" s="8">
        <v>958.1</v>
      </c>
      <c r="Q111" s="8">
        <v>517.37400000000002</v>
      </c>
      <c r="R111" s="8">
        <f t="shared" si="4"/>
        <v>2414.4119999999994</v>
      </c>
      <c r="S111" s="8">
        <f>(((Sales[[#This Row],[Unit Price]]-(Sales[[#This Row],[Discount Applied]]*Sales[[#This Row],[Unit Price]]))-Q111)/Q111)*100</f>
        <v>66.666666666666657</v>
      </c>
      <c r="T111" s="8">
        <f t="shared" si="5"/>
        <v>6036.03</v>
      </c>
      <c r="U111" s="8">
        <f>Sales[[#This Row],[Unit Cost]]*Sales[[#This Row],[Order Quantity]]</f>
        <v>3621.6180000000004</v>
      </c>
    </row>
    <row r="112" spans="1:21" x14ac:dyDescent="0.2">
      <c r="A112" s="6" t="s">
        <v>325</v>
      </c>
      <c r="B112" s="6" t="s">
        <v>24</v>
      </c>
      <c r="C112" s="6" t="s">
        <v>145</v>
      </c>
      <c r="D112" s="7">
        <v>43200</v>
      </c>
      <c r="E112" s="7">
        <v>43264</v>
      </c>
      <c r="F112" s="7">
        <v>43289</v>
      </c>
      <c r="G112" s="7">
        <v>43299</v>
      </c>
      <c r="H112" s="6">
        <f t="shared" si="3"/>
        <v>35</v>
      </c>
      <c r="I112" s="6" t="s">
        <v>215</v>
      </c>
      <c r="J112" s="6">
        <v>6</v>
      </c>
      <c r="K112" s="6">
        <v>40</v>
      </c>
      <c r="L112" s="6">
        <v>186</v>
      </c>
      <c r="M112" s="6">
        <v>27</v>
      </c>
      <c r="N112" s="6">
        <v>7</v>
      </c>
      <c r="O112" s="6">
        <v>0.2</v>
      </c>
      <c r="P112" s="8">
        <v>2659.9</v>
      </c>
      <c r="Q112" s="8">
        <v>1675.7370000000001</v>
      </c>
      <c r="R112" s="8">
        <f t="shared" si="4"/>
        <v>3165.280999999999</v>
      </c>
      <c r="S112" s="8">
        <f>(((Sales[[#This Row],[Unit Price]]-(Sales[[#This Row],[Discount Applied]]*Sales[[#This Row],[Unit Price]]))-Q112)/Q112)*100</f>
        <v>26.984126984126984</v>
      </c>
      <c r="T112" s="8">
        <f t="shared" si="5"/>
        <v>14895.439999999999</v>
      </c>
      <c r="U112" s="8">
        <f>Sales[[#This Row],[Unit Cost]]*Sales[[#This Row],[Order Quantity]]</f>
        <v>11730.159</v>
      </c>
    </row>
    <row r="113" spans="1:21" x14ac:dyDescent="0.2">
      <c r="A113" s="6" t="s">
        <v>326</v>
      </c>
      <c r="B113" s="6" t="s">
        <v>24</v>
      </c>
      <c r="C113" s="6" t="s">
        <v>145</v>
      </c>
      <c r="D113" s="7">
        <v>43100</v>
      </c>
      <c r="E113" s="7">
        <v>43264</v>
      </c>
      <c r="F113" s="7">
        <v>43286</v>
      </c>
      <c r="G113" s="7">
        <v>43294</v>
      </c>
      <c r="H113" s="6">
        <f t="shared" si="3"/>
        <v>30</v>
      </c>
      <c r="I113" s="6" t="s">
        <v>215</v>
      </c>
      <c r="J113" s="6">
        <v>7</v>
      </c>
      <c r="K113" s="6">
        <v>15</v>
      </c>
      <c r="L113" s="6">
        <v>144</v>
      </c>
      <c r="M113" s="6">
        <v>8</v>
      </c>
      <c r="N113" s="6">
        <v>3</v>
      </c>
      <c r="O113" s="6">
        <v>0.1</v>
      </c>
      <c r="P113" s="8">
        <v>2217.7000000000003</v>
      </c>
      <c r="Q113" s="8">
        <v>1707.6290000000004</v>
      </c>
      <c r="R113" s="8">
        <f t="shared" si="4"/>
        <v>864.90299999999934</v>
      </c>
      <c r="S113" s="8">
        <f>(((Sales[[#This Row],[Unit Price]]-(Sales[[#This Row],[Discount Applied]]*Sales[[#This Row],[Unit Price]]))-Q113)/Q113)*100</f>
        <v>16.883116883116873</v>
      </c>
      <c r="T113" s="8">
        <f t="shared" si="5"/>
        <v>5987.79</v>
      </c>
      <c r="U113" s="8">
        <f>Sales[[#This Row],[Unit Cost]]*Sales[[#This Row],[Order Quantity]]</f>
        <v>5122.8870000000006</v>
      </c>
    </row>
    <row r="114" spans="1:21" x14ac:dyDescent="0.2">
      <c r="A114" s="6" t="s">
        <v>327</v>
      </c>
      <c r="B114" s="6" t="s">
        <v>25</v>
      </c>
      <c r="C114" s="6" t="s">
        <v>148</v>
      </c>
      <c r="D114" s="7">
        <v>43100</v>
      </c>
      <c r="E114" s="7">
        <v>43265</v>
      </c>
      <c r="F114" s="7">
        <v>43268</v>
      </c>
      <c r="G114" s="7">
        <v>43271</v>
      </c>
      <c r="H114" s="6">
        <f t="shared" si="3"/>
        <v>6</v>
      </c>
      <c r="I114" s="6" t="s">
        <v>215</v>
      </c>
      <c r="J114" s="6">
        <v>20</v>
      </c>
      <c r="K114" s="6">
        <v>12</v>
      </c>
      <c r="L114" s="6">
        <v>40</v>
      </c>
      <c r="M114" s="6">
        <v>11</v>
      </c>
      <c r="N114" s="6">
        <v>1</v>
      </c>
      <c r="O114" s="6">
        <v>0.3</v>
      </c>
      <c r="P114" s="8">
        <v>1715.2</v>
      </c>
      <c r="Q114" s="8">
        <v>857.6</v>
      </c>
      <c r="R114" s="8">
        <f t="shared" si="4"/>
        <v>343.04000000000008</v>
      </c>
      <c r="S114" s="8">
        <f>(((Sales[[#This Row],[Unit Price]]-(Sales[[#This Row],[Discount Applied]]*Sales[[#This Row],[Unit Price]]))-Q114)/Q114)*100</f>
        <v>40.000000000000007</v>
      </c>
      <c r="T114" s="8">
        <f t="shared" si="5"/>
        <v>1200.6400000000001</v>
      </c>
      <c r="U114" s="8">
        <f>Sales[[#This Row],[Unit Cost]]*Sales[[#This Row],[Order Quantity]]</f>
        <v>857.6</v>
      </c>
    </row>
    <row r="115" spans="1:21" x14ac:dyDescent="0.2">
      <c r="A115" s="6" t="s">
        <v>328</v>
      </c>
      <c r="B115" s="6" t="s">
        <v>24</v>
      </c>
      <c r="C115" s="6" t="s">
        <v>146</v>
      </c>
      <c r="D115" s="7">
        <v>43200</v>
      </c>
      <c r="E115" s="7">
        <v>43265</v>
      </c>
      <c r="F115" s="7">
        <v>43287</v>
      </c>
      <c r="G115" s="7">
        <v>43290</v>
      </c>
      <c r="H115" s="6">
        <f t="shared" si="3"/>
        <v>25</v>
      </c>
      <c r="I115" s="6" t="s">
        <v>215</v>
      </c>
      <c r="J115" s="6">
        <v>6</v>
      </c>
      <c r="K115" s="6">
        <v>25</v>
      </c>
      <c r="L115" s="6">
        <v>288</v>
      </c>
      <c r="M115" s="6">
        <v>32</v>
      </c>
      <c r="N115" s="6">
        <v>7</v>
      </c>
      <c r="O115" s="6">
        <v>0.15</v>
      </c>
      <c r="P115" s="8">
        <v>3932.9</v>
      </c>
      <c r="Q115" s="8">
        <v>1691.1469999999999</v>
      </c>
      <c r="R115" s="8">
        <f t="shared" si="4"/>
        <v>11562.725999999999</v>
      </c>
      <c r="S115" s="8">
        <f>(((Sales[[#This Row],[Unit Price]]-(Sales[[#This Row],[Discount Applied]]*Sales[[#This Row],[Unit Price]]))-Q115)/Q115)*100</f>
        <v>97.67441860465118</v>
      </c>
      <c r="T115" s="8">
        <f t="shared" si="5"/>
        <v>23400.754999999997</v>
      </c>
      <c r="U115" s="8">
        <f>Sales[[#This Row],[Unit Cost]]*Sales[[#This Row],[Order Quantity]]</f>
        <v>11838.028999999999</v>
      </c>
    </row>
    <row r="116" spans="1:21" x14ac:dyDescent="0.2">
      <c r="A116" s="6" t="s">
        <v>329</v>
      </c>
      <c r="B116" s="6" t="s">
        <v>24</v>
      </c>
      <c r="C116" s="6" t="s">
        <v>145</v>
      </c>
      <c r="D116" s="7">
        <v>43100</v>
      </c>
      <c r="E116" s="7">
        <v>43265</v>
      </c>
      <c r="F116" s="7">
        <v>43270</v>
      </c>
      <c r="G116" s="7">
        <v>43271</v>
      </c>
      <c r="H116" s="6">
        <f t="shared" si="3"/>
        <v>6</v>
      </c>
      <c r="I116" s="6" t="s">
        <v>215</v>
      </c>
      <c r="J116" s="6">
        <v>2</v>
      </c>
      <c r="K116" s="6">
        <v>13</v>
      </c>
      <c r="L116" s="6">
        <v>169</v>
      </c>
      <c r="M116" s="6">
        <v>40</v>
      </c>
      <c r="N116" s="6">
        <v>2</v>
      </c>
      <c r="O116" s="6">
        <v>0.05</v>
      </c>
      <c r="P116" s="8">
        <v>2546</v>
      </c>
      <c r="Q116" s="8">
        <v>1909.5</v>
      </c>
      <c r="R116" s="8">
        <f t="shared" si="4"/>
        <v>1018.3999999999996</v>
      </c>
      <c r="S116" s="8">
        <f>(((Sales[[#This Row],[Unit Price]]-(Sales[[#This Row],[Discount Applied]]*Sales[[#This Row],[Unit Price]]))-Q116)/Q116)*100</f>
        <v>26.666666666666654</v>
      </c>
      <c r="T116" s="8">
        <f t="shared" si="5"/>
        <v>4837.3999999999996</v>
      </c>
      <c r="U116" s="8">
        <f>Sales[[#This Row],[Unit Cost]]*Sales[[#This Row],[Order Quantity]]</f>
        <v>3819</v>
      </c>
    </row>
    <row r="117" spans="1:21" x14ac:dyDescent="0.2">
      <c r="A117" s="6" t="s">
        <v>330</v>
      </c>
      <c r="B117" s="6" t="s">
        <v>25</v>
      </c>
      <c r="C117" s="6" t="s">
        <v>146</v>
      </c>
      <c r="D117" s="7">
        <v>43100</v>
      </c>
      <c r="E117" s="7">
        <v>43265</v>
      </c>
      <c r="F117" s="7">
        <v>43277</v>
      </c>
      <c r="G117" s="7">
        <v>43282</v>
      </c>
      <c r="H117" s="6">
        <f t="shared" si="3"/>
        <v>17</v>
      </c>
      <c r="I117" s="6" t="s">
        <v>215</v>
      </c>
      <c r="J117" s="6">
        <v>15</v>
      </c>
      <c r="K117" s="6">
        <v>18</v>
      </c>
      <c r="L117" s="6">
        <v>277</v>
      </c>
      <c r="M117" s="6">
        <v>21</v>
      </c>
      <c r="N117" s="6">
        <v>1</v>
      </c>
      <c r="O117" s="6">
        <v>7.4999999999999997E-2</v>
      </c>
      <c r="P117" s="8">
        <v>837.5</v>
      </c>
      <c r="Q117" s="8">
        <v>603</v>
      </c>
      <c r="R117" s="8">
        <f t="shared" si="4"/>
        <v>171.6875</v>
      </c>
      <c r="S117" s="8">
        <f>(((Sales[[#This Row],[Unit Price]]-(Sales[[#This Row],[Discount Applied]]*Sales[[#This Row],[Unit Price]]))-Q117)/Q117)*100</f>
        <v>28.472222222222221</v>
      </c>
      <c r="T117" s="8">
        <f t="shared" si="5"/>
        <v>774.6875</v>
      </c>
      <c r="U117" s="8">
        <f>Sales[[#This Row],[Unit Cost]]*Sales[[#This Row],[Order Quantity]]</f>
        <v>603</v>
      </c>
    </row>
    <row r="118" spans="1:21" x14ac:dyDescent="0.2">
      <c r="A118" s="6" t="s">
        <v>331</v>
      </c>
      <c r="B118" s="6" t="s">
        <v>25</v>
      </c>
      <c r="C118" s="6" t="s">
        <v>147</v>
      </c>
      <c r="D118" s="7">
        <v>43200</v>
      </c>
      <c r="E118" s="7">
        <v>43265</v>
      </c>
      <c r="F118" s="7">
        <v>43277</v>
      </c>
      <c r="G118" s="7">
        <v>43286</v>
      </c>
      <c r="H118" s="6">
        <f t="shared" si="3"/>
        <v>21</v>
      </c>
      <c r="I118" s="6" t="s">
        <v>215</v>
      </c>
      <c r="J118" s="6">
        <v>16</v>
      </c>
      <c r="K118" s="6">
        <v>3</v>
      </c>
      <c r="L118" s="6">
        <v>219</v>
      </c>
      <c r="M118" s="6">
        <v>12</v>
      </c>
      <c r="N118" s="6">
        <v>3</v>
      </c>
      <c r="O118" s="6">
        <v>0.15</v>
      </c>
      <c r="P118" s="8">
        <v>1809</v>
      </c>
      <c r="Q118" s="8">
        <v>1302.48</v>
      </c>
      <c r="R118" s="8">
        <f t="shared" si="4"/>
        <v>705.50999999999976</v>
      </c>
      <c r="S118" s="8">
        <f>(((Sales[[#This Row],[Unit Price]]-(Sales[[#This Row],[Discount Applied]]*Sales[[#This Row],[Unit Price]]))-Q118)/Q118)*100</f>
        <v>18.055555555555561</v>
      </c>
      <c r="T118" s="8">
        <f t="shared" si="5"/>
        <v>4612.95</v>
      </c>
      <c r="U118" s="8">
        <f>Sales[[#This Row],[Unit Cost]]*Sales[[#This Row],[Order Quantity]]</f>
        <v>3907.44</v>
      </c>
    </row>
    <row r="119" spans="1:21" x14ac:dyDescent="0.2">
      <c r="A119" s="6" t="s">
        <v>332</v>
      </c>
      <c r="B119" s="6" t="s">
        <v>26</v>
      </c>
      <c r="C119" s="6" t="s">
        <v>146</v>
      </c>
      <c r="D119" s="7">
        <v>43200</v>
      </c>
      <c r="E119" s="7">
        <v>43265</v>
      </c>
      <c r="F119" s="7">
        <v>43280</v>
      </c>
      <c r="G119" s="7">
        <v>43284</v>
      </c>
      <c r="H119" s="6">
        <f t="shared" si="3"/>
        <v>19</v>
      </c>
      <c r="I119" s="6" t="s">
        <v>215</v>
      </c>
      <c r="J119" s="6">
        <v>26</v>
      </c>
      <c r="K119" s="6">
        <v>25</v>
      </c>
      <c r="L119" s="6">
        <v>306</v>
      </c>
      <c r="M119" s="6">
        <v>11</v>
      </c>
      <c r="N119" s="6">
        <v>8</v>
      </c>
      <c r="O119" s="6">
        <v>7.4999999999999997E-2</v>
      </c>
      <c r="P119" s="8">
        <v>857.6</v>
      </c>
      <c r="Q119" s="8">
        <v>514.55999999999995</v>
      </c>
      <c r="R119" s="8">
        <f t="shared" si="4"/>
        <v>2229.7600000000002</v>
      </c>
      <c r="S119" s="8">
        <f>(((Sales[[#This Row],[Unit Price]]-(Sales[[#This Row],[Discount Applied]]*Sales[[#This Row],[Unit Price]]))-Q119)/Q119)*100</f>
        <v>54.166666666666671</v>
      </c>
      <c r="T119" s="8">
        <f t="shared" si="5"/>
        <v>6346.24</v>
      </c>
      <c r="U119" s="8">
        <f>Sales[[#This Row],[Unit Cost]]*Sales[[#This Row],[Order Quantity]]</f>
        <v>4116.4799999999996</v>
      </c>
    </row>
    <row r="120" spans="1:21" x14ac:dyDescent="0.2">
      <c r="A120" s="6" t="s">
        <v>333</v>
      </c>
      <c r="B120" s="6" t="s">
        <v>24</v>
      </c>
      <c r="C120" s="6" t="s">
        <v>148</v>
      </c>
      <c r="D120" s="7">
        <v>43100</v>
      </c>
      <c r="E120" s="7">
        <v>43265</v>
      </c>
      <c r="F120" s="7">
        <v>43281</v>
      </c>
      <c r="G120" s="7">
        <v>43288</v>
      </c>
      <c r="H120" s="6">
        <f t="shared" si="3"/>
        <v>23</v>
      </c>
      <c r="I120" s="6" t="s">
        <v>215</v>
      </c>
      <c r="J120" s="6">
        <v>8</v>
      </c>
      <c r="K120" s="6">
        <v>11</v>
      </c>
      <c r="L120" s="6">
        <v>7</v>
      </c>
      <c r="M120" s="6">
        <v>22</v>
      </c>
      <c r="N120" s="6">
        <v>6</v>
      </c>
      <c r="O120" s="6">
        <v>0.05</v>
      </c>
      <c r="P120" s="8">
        <v>1748.7</v>
      </c>
      <c r="Q120" s="8">
        <v>1101.681</v>
      </c>
      <c r="R120" s="8">
        <f t="shared" si="4"/>
        <v>3357.5039999999999</v>
      </c>
      <c r="S120" s="8">
        <f>(((Sales[[#This Row],[Unit Price]]-(Sales[[#This Row],[Discount Applied]]*Sales[[#This Row],[Unit Price]]))-Q120)/Q120)*100</f>
        <v>50.793650793650805</v>
      </c>
      <c r="T120" s="8">
        <f t="shared" si="5"/>
        <v>9967.59</v>
      </c>
      <c r="U120" s="8">
        <f>Sales[[#This Row],[Unit Cost]]*Sales[[#This Row],[Order Quantity]]</f>
        <v>6610.0860000000002</v>
      </c>
    </row>
    <row r="121" spans="1:21" x14ac:dyDescent="0.2">
      <c r="A121" s="6" t="s">
        <v>334</v>
      </c>
      <c r="B121" s="6" t="s">
        <v>26</v>
      </c>
      <c r="C121" s="6" t="s">
        <v>144</v>
      </c>
      <c r="D121" s="7">
        <v>43100</v>
      </c>
      <c r="E121" s="7">
        <v>43265</v>
      </c>
      <c r="F121" s="7">
        <v>43267</v>
      </c>
      <c r="G121" s="7">
        <v>43268</v>
      </c>
      <c r="H121" s="6">
        <f t="shared" si="3"/>
        <v>3</v>
      </c>
      <c r="I121" s="6" t="s">
        <v>215</v>
      </c>
      <c r="J121" s="6">
        <v>28</v>
      </c>
      <c r="K121" s="6">
        <v>44</v>
      </c>
      <c r="L121" s="6">
        <v>78</v>
      </c>
      <c r="M121" s="6">
        <v>4</v>
      </c>
      <c r="N121" s="6">
        <v>1</v>
      </c>
      <c r="O121" s="6">
        <v>7.4999999999999997E-2</v>
      </c>
      <c r="P121" s="8">
        <v>1266.3</v>
      </c>
      <c r="Q121" s="8">
        <v>582.49800000000005</v>
      </c>
      <c r="R121" s="8">
        <f t="shared" si="4"/>
        <v>588.82949999999983</v>
      </c>
      <c r="S121" s="8">
        <f>(((Sales[[#This Row],[Unit Price]]-(Sales[[#This Row],[Discount Applied]]*Sales[[#This Row],[Unit Price]]))-Q121)/Q121)*100</f>
        <v>101.0869565217391</v>
      </c>
      <c r="T121" s="8">
        <f t="shared" si="5"/>
        <v>1171.3274999999999</v>
      </c>
      <c r="U121" s="8">
        <f>Sales[[#This Row],[Unit Cost]]*Sales[[#This Row],[Order Quantity]]</f>
        <v>582.49800000000005</v>
      </c>
    </row>
    <row r="122" spans="1:21" x14ac:dyDescent="0.2">
      <c r="A122" s="6" t="s">
        <v>335</v>
      </c>
      <c r="B122" s="6" t="s">
        <v>24</v>
      </c>
      <c r="C122" s="6" t="s">
        <v>148</v>
      </c>
      <c r="D122" s="7">
        <v>43100</v>
      </c>
      <c r="E122" s="7">
        <v>43265</v>
      </c>
      <c r="F122" s="7">
        <v>43267</v>
      </c>
      <c r="G122" s="7">
        <v>43273</v>
      </c>
      <c r="H122" s="6">
        <f t="shared" si="3"/>
        <v>8</v>
      </c>
      <c r="I122" s="6" t="s">
        <v>215</v>
      </c>
      <c r="J122" s="6">
        <v>3</v>
      </c>
      <c r="K122" s="6">
        <v>30</v>
      </c>
      <c r="L122" s="6">
        <v>28</v>
      </c>
      <c r="M122" s="6">
        <v>9</v>
      </c>
      <c r="N122" s="6">
        <v>5</v>
      </c>
      <c r="O122" s="6">
        <v>0.1</v>
      </c>
      <c r="P122" s="8">
        <v>5058.5</v>
      </c>
      <c r="Q122" s="8">
        <v>3591.5349999999999</v>
      </c>
      <c r="R122" s="8">
        <f t="shared" si="4"/>
        <v>4805.5750000000007</v>
      </c>
      <c r="S122" s="8">
        <f>(((Sales[[#This Row],[Unit Price]]-(Sales[[#This Row],[Discount Applied]]*Sales[[#This Row],[Unit Price]]))-Q122)/Q122)*100</f>
        <v>26.760563380281688</v>
      </c>
      <c r="T122" s="8">
        <f t="shared" si="5"/>
        <v>22763.25</v>
      </c>
      <c r="U122" s="8">
        <f>Sales[[#This Row],[Unit Cost]]*Sales[[#This Row],[Order Quantity]]</f>
        <v>17957.674999999999</v>
      </c>
    </row>
    <row r="123" spans="1:21" x14ac:dyDescent="0.2">
      <c r="A123" s="6" t="s">
        <v>336</v>
      </c>
      <c r="B123" s="6" t="s">
        <v>23</v>
      </c>
      <c r="C123" s="6" t="s">
        <v>148</v>
      </c>
      <c r="D123" s="7">
        <v>43200</v>
      </c>
      <c r="E123" s="7">
        <v>43265</v>
      </c>
      <c r="F123" s="7">
        <v>43279</v>
      </c>
      <c r="G123" s="7">
        <v>43287</v>
      </c>
      <c r="H123" s="6">
        <f t="shared" si="3"/>
        <v>22</v>
      </c>
      <c r="I123" s="6" t="s">
        <v>215</v>
      </c>
      <c r="J123" s="6">
        <v>22</v>
      </c>
      <c r="K123" s="6">
        <v>38</v>
      </c>
      <c r="L123" s="6">
        <v>39</v>
      </c>
      <c r="M123" s="6">
        <v>6</v>
      </c>
      <c r="N123" s="6">
        <v>7</v>
      </c>
      <c r="O123" s="6">
        <v>0.05</v>
      </c>
      <c r="P123" s="8">
        <v>958.1</v>
      </c>
      <c r="Q123" s="8">
        <v>795.22299999999996</v>
      </c>
      <c r="R123" s="8">
        <f t="shared" si="4"/>
        <v>804.80400000000009</v>
      </c>
      <c r="S123" s="8">
        <f>(((Sales[[#This Row],[Unit Price]]-(Sales[[#This Row],[Discount Applied]]*Sales[[#This Row],[Unit Price]]))-Q123)/Q123)*100</f>
        <v>14.457831325301218</v>
      </c>
      <c r="T123" s="8">
        <f t="shared" si="5"/>
        <v>6371.3649999999998</v>
      </c>
      <c r="U123" s="8">
        <f>Sales[[#This Row],[Unit Cost]]*Sales[[#This Row],[Order Quantity]]</f>
        <v>5566.5609999999997</v>
      </c>
    </row>
    <row r="124" spans="1:21" x14ac:dyDescent="0.2">
      <c r="A124" s="6" t="s">
        <v>337</v>
      </c>
      <c r="B124" s="6" t="s">
        <v>25</v>
      </c>
      <c r="C124" s="6" t="s">
        <v>145</v>
      </c>
      <c r="D124" s="7">
        <v>43100</v>
      </c>
      <c r="E124" s="7">
        <v>43265</v>
      </c>
      <c r="F124" s="7">
        <v>43291</v>
      </c>
      <c r="G124" s="7">
        <v>43295</v>
      </c>
      <c r="H124" s="6">
        <f t="shared" si="3"/>
        <v>30</v>
      </c>
      <c r="I124" s="6" t="s">
        <v>215</v>
      </c>
      <c r="J124" s="6">
        <v>19</v>
      </c>
      <c r="K124" s="6">
        <v>47</v>
      </c>
      <c r="L124" s="6">
        <v>122</v>
      </c>
      <c r="M124" s="6">
        <v>2</v>
      </c>
      <c r="N124" s="6">
        <v>8</v>
      </c>
      <c r="O124" s="6">
        <v>0.15</v>
      </c>
      <c r="P124" s="8">
        <v>1802.3</v>
      </c>
      <c r="Q124" s="8">
        <v>756.96600000000001</v>
      </c>
      <c r="R124" s="8">
        <f t="shared" si="4"/>
        <v>6199.9119999999994</v>
      </c>
      <c r="S124" s="8">
        <f>(((Sales[[#This Row],[Unit Price]]-(Sales[[#This Row],[Discount Applied]]*Sales[[#This Row],[Unit Price]]))-Q124)/Q124)*100</f>
        <v>102.38095238095238</v>
      </c>
      <c r="T124" s="8">
        <f t="shared" si="5"/>
        <v>12255.64</v>
      </c>
      <c r="U124" s="8">
        <f>Sales[[#This Row],[Unit Cost]]*Sales[[#This Row],[Order Quantity]]</f>
        <v>6055.7280000000001</v>
      </c>
    </row>
    <row r="125" spans="1:21" x14ac:dyDescent="0.2">
      <c r="A125" s="6" t="s">
        <v>338</v>
      </c>
      <c r="B125" s="6" t="s">
        <v>24</v>
      </c>
      <c r="C125" s="6" t="s">
        <v>148</v>
      </c>
      <c r="D125" s="7">
        <v>43200</v>
      </c>
      <c r="E125" s="7">
        <v>43266</v>
      </c>
      <c r="F125" s="7">
        <v>43288</v>
      </c>
      <c r="G125" s="7">
        <v>43297</v>
      </c>
      <c r="H125" s="6">
        <f t="shared" si="3"/>
        <v>31</v>
      </c>
      <c r="I125" s="6" t="s">
        <v>215</v>
      </c>
      <c r="J125" s="6">
        <v>4</v>
      </c>
      <c r="K125" s="6">
        <v>17</v>
      </c>
      <c r="L125" s="6">
        <v>48</v>
      </c>
      <c r="M125" s="6">
        <v>32</v>
      </c>
      <c r="N125" s="6">
        <v>4</v>
      </c>
      <c r="O125" s="6">
        <v>7.4999999999999997E-2</v>
      </c>
      <c r="P125" s="8">
        <v>6298</v>
      </c>
      <c r="Q125" s="8">
        <v>4534.5599999999995</v>
      </c>
      <c r="R125" s="8">
        <f t="shared" si="4"/>
        <v>5164.3600000000006</v>
      </c>
      <c r="S125" s="8">
        <f>(((Sales[[#This Row],[Unit Price]]-(Sales[[#This Row],[Discount Applied]]*Sales[[#This Row],[Unit Price]]))-Q125)/Q125)*100</f>
        <v>28.472222222222225</v>
      </c>
      <c r="T125" s="8">
        <f t="shared" si="5"/>
        <v>23302.6</v>
      </c>
      <c r="U125" s="8">
        <f>Sales[[#This Row],[Unit Cost]]*Sales[[#This Row],[Order Quantity]]</f>
        <v>18138.239999999998</v>
      </c>
    </row>
    <row r="126" spans="1:21" x14ac:dyDescent="0.2">
      <c r="A126" s="6" t="s">
        <v>339</v>
      </c>
      <c r="B126" s="6" t="s">
        <v>25</v>
      </c>
      <c r="C126" s="6" t="s">
        <v>148</v>
      </c>
      <c r="D126" s="7">
        <v>43100</v>
      </c>
      <c r="E126" s="7">
        <v>43266</v>
      </c>
      <c r="F126" s="7">
        <v>43283</v>
      </c>
      <c r="G126" s="7">
        <v>43287</v>
      </c>
      <c r="H126" s="6">
        <f t="shared" si="3"/>
        <v>21</v>
      </c>
      <c r="I126" s="6" t="s">
        <v>215</v>
      </c>
      <c r="J126" s="6">
        <v>18</v>
      </c>
      <c r="K126" s="6">
        <v>28</v>
      </c>
      <c r="L126" s="6">
        <v>1</v>
      </c>
      <c r="M126" s="6">
        <v>30</v>
      </c>
      <c r="N126" s="6">
        <v>1</v>
      </c>
      <c r="O126" s="6">
        <v>0.1</v>
      </c>
      <c r="P126" s="8">
        <v>2499.1</v>
      </c>
      <c r="Q126" s="8">
        <v>1824.3429999999998</v>
      </c>
      <c r="R126" s="8">
        <f t="shared" si="4"/>
        <v>424.84700000000021</v>
      </c>
      <c r="S126" s="8">
        <f>(((Sales[[#This Row],[Unit Price]]-(Sales[[#This Row],[Discount Applied]]*Sales[[#This Row],[Unit Price]]))-Q126)/Q126)*100</f>
        <v>23.287671232876725</v>
      </c>
      <c r="T126" s="8">
        <f t="shared" si="5"/>
        <v>2249.19</v>
      </c>
      <c r="U126" s="8">
        <f>Sales[[#This Row],[Unit Cost]]*Sales[[#This Row],[Order Quantity]]</f>
        <v>1824.3429999999998</v>
      </c>
    </row>
    <row r="127" spans="1:21" x14ac:dyDescent="0.2">
      <c r="A127" s="6" t="s">
        <v>340</v>
      </c>
      <c r="B127" s="6" t="s">
        <v>24</v>
      </c>
      <c r="C127" s="6" t="s">
        <v>145</v>
      </c>
      <c r="D127" s="7">
        <v>43200</v>
      </c>
      <c r="E127" s="7">
        <v>43266</v>
      </c>
      <c r="F127" s="7">
        <v>43270</v>
      </c>
      <c r="G127" s="7">
        <v>43274</v>
      </c>
      <c r="H127" s="6">
        <f t="shared" si="3"/>
        <v>8</v>
      </c>
      <c r="I127" s="6" t="s">
        <v>215</v>
      </c>
      <c r="J127" s="6">
        <v>8</v>
      </c>
      <c r="K127" s="6">
        <v>5</v>
      </c>
      <c r="L127" s="6">
        <v>198</v>
      </c>
      <c r="M127" s="6">
        <v>23</v>
      </c>
      <c r="N127" s="6">
        <v>3</v>
      </c>
      <c r="O127" s="6">
        <v>0.1</v>
      </c>
      <c r="P127" s="8">
        <v>871</v>
      </c>
      <c r="Q127" s="8">
        <v>705.51</v>
      </c>
      <c r="R127" s="8">
        <f t="shared" si="4"/>
        <v>235.17000000000007</v>
      </c>
      <c r="S127" s="8">
        <f>(((Sales[[#This Row],[Unit Price]]-(Sales[[#This Row],[Discount Applied]]*Sales[[#This Row],[Unit Price]]))-Q127)/Q127)*100</f>
        <v>11.111111111111109</v>
      </c>
      <c r="T127" s="8">
        <f t="shared" si="5"/>
        <v>2351.6999999999998</v>
      </c>
      <c r="U127" s="8">
        <f>Sales[[#This Row],[Unit Cost]]*Sales[[#This Row],[Order Quantity]]</f>
        <v>2116.5299999999997</v>
      </c>
    </row>
    <row r="128" spans="1:21" x14ac:dyDescent="0.2">
      <c r="A128" s="6" t="s">
        <v>341</v>
      </c>
      <c r="B128" s="6" t="s">
        <v>24</v>
      </c>
      <c r="C128" s="6" t="s">
        <v>147</v>
      </c>
      <c r="D128" s="7">
        <v>43100</v>
      </c>
      <c r="E128" s="7">
        <v>43266</v>
      </c>
      <c r="F128" s="7">
        <v>43293</v>
      </c>
      <c r="G128" s="7">
        <v>43299</v>
      </c>
      <c r="H128" s="6">
        <f t="shared" si="3"/>
        <v>33</v>
      </c>
      <c r="I128" s="6" t="s">
        <v>215</v>
      </c>
      <c r="J128" s="6">
        <v>1</v>
      </c>
      <c r="K128" s="6">
        <v>32</v>
      </c>
      <c r="L128" s="6">
        <v>242</v>
      </c>
      <c r="M128" s="6">
        <v>5</v>
      </c>
      <c r="N128" s="6">
        <v>1</v>
      </c>
      <c r="O128" s="6">
        <v>0.05</v>
      </c>
      <c r="P128" s="8">
        <v>750.4</v>
      </c>
      <c r="Q128" s="8">
        <v>360.19199999999995</v>
      </c>
      <c r="R128" s="8">
        <f t="shared" si="4"/>
        <v>352.68800000000005</v>
      </c>
      <c r="S128" s="8">
        <f>(((Sales[[#This Row],[Unit Price]]-(Sales[[#This Row],[Discount Applied]]*Sales[[#This Row],[Unit Price]]))-Q128)/Q128)*100</f>
        <v>97.9166666666667</v>
      </c>
      <c r="T128" s="8">
        <f t="shared" si="5"/>
        <v>712.88</v>
      </c>
      <c r="U128" s="8">
        <f>Sales[[#This Row],[Unit Cost]]*Sales[[#This Row],[Order Quantity]]</f>
        <v>360.19199999999995</v>
      </c>
    </row>
    <row r="129" spans="1:21" x14ac:dyDescent="0.2">
      <c r="A129" s="6" t="s">
        <v>342</v>
      </c>
      <c r="B129" s="6" t="s">
        <v>26</v>
      </c>
      <c r="C129" s="6" t="s">
        <v>145</v>
      </c>
      <c r="D129" s="7">
        <v>43200</v>
      </c>
      <c r="E129" s="7">
        <v>43266</v>
      </c>
      <c r="F129" s="7">
        <v>43274</v>
      </c>
      <c r="G129" s="7">
        <v>43278</v>
      </c>
      <c r="H129" s="6">
        <f t="shared" si="3"/>
        <v>12</v>
      </c>
      <c r="I129" s="6" t="s">
        <v>215</v>
      </c>
      <c r="J129" s="6">
        <v>27</v>
      </c>
      <c r="K129" s="6">
        <v>21</v>
      </c>
      <c r="L129" s="6">
        <v>200</v>
      </c>
      <c r="M129" s="6">
        <v>14</v>
      </c>
      <c r="N129" s="6">
        <v>8</v>
      </c>
      <c r="O129" s="6">
        <v>7.4999999999999997E-2</v>
      </c>
      <c r="P129" s="8">
        <v>763.80000000000007</v>
      </c>
      <c r="Q129" s="8">
        <v>504.10800000000006</v>
      </c>
      <c r="R129" s="8">
        <f t="shared" si="4"/>
        <v>1619.2560000000003</v>
      </c>
      <c r="S129" s="8">
        <f>(((Sales[[#This Row],[Unit Price]]-(Sales[[#This Row],[Discount Applied]]*Sales[[#This Row],[Unit Price]]))-Q129)/Q129)*100</f>
        <v>40.151515151515156</v>
      </c>
      <c r="T129" s="8">
        <f t="shared" si="5"/>
        <v>5652.1200000000008</v>
      </c>
      <c r="U129" s="8">
        <f>Sales[[#This Row],[Unit Cost]]*Sales[[#This Row],[Order Quantity]]</f>
        <v>4032.8640000000005</v>
      </c>
    </row>
    <row r="130" spans="1:21" x14ac:dyDescent="0.2">
      <c r="A130" s="6" t="s">
        <v>343</v>
      </c>
      <c r="B130" s="6" t="s">
        <v>24</v>
      </c>
      <c r="C130" s="6" t="s">
        <v>146</v>
      </c>
      <c r="D130" s="7">
        <v>43100</v>
      </c>
      <c r="E130" s="7">
        <v>43266</v>
      </c>
      <c r="F130" s="7">
        <v>43277</v>
      </c>
      <c r="G130" s="7">
        <v>43283</v>
      </c>
      <c r="H130" s="6">
        <f t="shared" ref="H130:H193" si="6">G130-E130</f>
        <v>17</v>
      </c>
      <c r="I130" s="6" t="s">
        <v>215</v>
      </c>
      <c r="J130" s="6">
        <v>5</v>
      </c>
      <c r="K130" s="6">
        <v>49</v>
      </c>
      <c r="L130" s="6">
        <v>304</v>
      </c>
      <c r="M130" s="6">
        <v>25</v>
      </c>
      <c r="N130" s="6">
        <v>6</v>
      </c>
      <c r="O130" s="6">
        <v>0.1</v>
      </c>
      <c r="P130" s="8">
        <v>844.2</v>
      </c>
      <c r="Q130" s="8">
        <v>565.61400000000003</v>
      </c>
      <c r="R130" s="8">
        <f t="shared" ref="R130:R193" si="7">T130-(Q130*N130)</f>
        <v>1164.9960000000001</v>
      </c>
      <c r="S130" s="8">
        <f>(((Sales[[#This Row],[Unit Price]]-(Sales[[#This Row],[Discount Applied]]*Sales[[#This Row],[Unit Price]]))-Q130)/Q130)*100</f>
        <v>34.328358208955208</v>
      </c>
      <c r="T130" s="8">
        <f t="shared" ref="T130:T193" si="8">((P130*N130)-(P130*O130*N130))</f>
        <v>4558.68</v>
      </c>
      <c r="U130" s="8">
        <f>Sales[[#This Row],[Unit Cost]]*Sales[[#This Row],[Order Quantity]]</f>
        <v>3393.6840000000002</v>
      </c>
    </row>
    <row r="131" spans="1:21" x14ac:dyDescent="0.2">
      <c r="A131" s="6" t="s">
        <v>344</v>
      </c>
      <c r="B131" s="6" t="s">
        <v>24</v>
      </c>
      <c r="C131" s="6" t="s">
        <v>148</v>
      </c>
      <c r="D131" s="7">
        <v>43200</v>
      </c>
      <c r="E131" s="7">
        <v>43266</v>
      </c>
      <c r="F131" s="7">
        <v>43286</v>
      </c>
      <c r="G131" s="7">
        <v>43295</v>
      </c>
      <c r="H131" s="6">
        <f t="shared" si="6"/>
        <v>29</v>
      </c>
      <c r="I131" s="6" t="s">
        <v>215</v>
      </c>
      <c r="J131" s="6">
        <v>2</v>
      </c>
      <c r="K131" s="6">
        <v>6</v>
      </c>
      <c r="L131" s="6">
        <v>31</v>
      </c>
      <c r="M131" s="6">
        <v>27</v>
      </c>
      <c r="N131" s="6">
        <v>7</v>
      </c>
      <c r="O131" s="6">
        <v>0.05</v>
      </c>
      <c r="P131" s="8">
        <v>261.3</v>
      </c>
      <c r="Q131" s="8">
        <v>112.35900000000001</v>
      </c>
      <c r="R131" s="8">
        <f t="shared" si="7"/>
        <v>951.13200000000018</v>
      </c>
      <c r="S131" s="8">
        <f>(((Sales[[#This Row],[Unit Price]]-(Sales[[#This Row],[Discount Applied]]*Sales[[#This Row],[Unit Price]]))-Q131)/Q131)*100</f>
        <v>120.93023255813952</v>
      </c>
      <c r="T131" s="8">
        <f t="shared" si="8"/>
        <v>1737.6450000000002</v>
      </c>
      <c r="U131" s="8">
        <f>Sales[[#This Row],[Unit Cost]]*Sales[[#This Row],[Order Quantity]]</f>
        <v>786.51300000000003</v>
      </c>
    </row>
    <row r="132" spans="1:21" x14ac:dyDescent="0.2">
      <c r="A132" s="6" t="s">
        <v>345</v>
      </c>
      <c r="B132" s="6" t="s">
        <v>25</v>
      </c>
      <c r="C132" s="6" t="s">
        <v>144</v>
      </c>
      <c r="D132" s="7">
        <v>43100</v>
      </c>
      <c r="E132" s="7">
        <v>43266</v>
      </c>
      <c r="F132" s="7">
        <v>43287</v>
      </c>
      <c r="G132" s="7">
        <v>43297</v>
      </c>
      <c r="H132" s="6">
        <f t="shared" si="6"/>
        <v>31</v>
      </c>
      <c r="I132" s="6" t="s">
        <v>215</v>
      </c>
      <c r="J132" s="6">
        <v>19</v>
      </c>
      <c r="K132" s="6">
        <v>47</v>
      </c>
      <c r="L132" s="6">
        <v>71</v>
      </c>
      <c r="M132" s="6">
        <v>33</v>
      </c>
      <c r="N132" s="6">
        <v>2</v>
      </c>
      <c r="O132" s="6">
        <v>0.05</v>
      </c>
      <c r="P132" s="8">
        <v>3999.9</v>
      </c>
      <c r="Q132" s="8">
        <v>2359.9409999999998</v>
      </c>
      <c r="R132" s="8">
        <f t="shared" si="7"/>
        <v>2879.9280000000008</v>
      </c>
      <c r="S132" s="8">
        <f>(((Sales[[#This Row],[Unit Price]]-(Sales[[#This Row],[Discount Applied]]*Sales[[#This Row],[Unit Price]]))-Q132)/Q132)*100</f>
        <v>61.016949152542402</v>
      </c>
      <c r="T132" s="8">
        <f t="shared" si="8"/>
        <v>7599.81</v>
      </c>
      <c r="U132" s="8">
        <f>Sales[[#This Row],[Unit Cost]]*Sales[[#This Row],[Order Quantity]]</f>
        <v>4719.8819999999996</v>
      </c>
    </row>
    <row r="133" spans="1:21" x14ac:dyDescent="0.2">
      <c r="A133" s="6" t="s">
        <v>346</v>
      </c>
      <c r="B133" s="6" t="s">
        <v>24</v>
      </c>
      <c r="C133" s="6" t="s">
        <v>147</v>
      </c>
      <c r="D133" s="7">
        <v>43100</v>
      </c>
      <c r="E133" s="7">
        <v>43266</v>
      </c>
      <c r="F133" s="7">
        <v>43276</v>
      </c>
      <c r="G133" s="7">
        <v>43284</v>
      </c>
      <c r="H133" s="6">
        <f t="shared" si="6"/>
        <v>18</v>
      </c>
      <c r="I133" s="6" t="s">
        <v>215</v>
      </c>
      <c r="J133" s="6">
        <v>4</v>
      </c>
      <c r="K133" s="6">
        <v>32</v>
      </c>
      <c r="L133" s="6">
        <v>250</v>
      </c>
      <c r="M133" s="6">
        <v>18</v>
      </c>
      <c r="N133" s="6">
        <v>6</v>
      </c>
      <c r="O133" s="6">
        <v>0.05</v>
      </c>
      <c r="P133" s="8">
        <v>1112.2</v>
      </c>
      <c r="Q133" s="8">
        <v>811.90600000000006</v>
      </c>
      <c r="R133" s="8">
        <f t="shared" si="7"/>
        <v>1468.1040000000003</v>
      </c>
      <c r="S133" s="8">
        <f>(((Sales[[#This Row],[Unit Price]]-(Sales[[#This Row],[Discount Applied]]*Sales[[#This Row],[Unit Price]]))-Q133)/Q133)*100</f>
        <v>30.136986301369873</v>
      </c>
      <c r="T133" s="8">
        <f t="shared" si="8"/>
        <v>6339.5400000000009</v>
      </c>
      <c r="U133" s="8">
        <f>Sales[[#This Row],[Unit Cost]]*Sales[[#This Row],[Order Quantity]]</f>
        <v>4871.4360000000006</v>
      </c>
    </row>
    <row r="134" spans="1:21" x14ac:dyDescent="0.2">
      <c r="A134" s="6" t="s">
        <v>347</v>
      </c>
      <c r="B134" s="6" t="s">
        <v>24</v>
      </c>
      <c r="C134" s="6" t="s">
        <v>145</v>
      </c>
      <c r="D134" s="7">
        <v>43200</v>
      </c>
      <c r="E134" s="7">
        <v>43266</v>
      </c>
      <c r="F134" s="7">
        <v>43277</v>
      </c>
      <c r="G134" s="7">
        <v>43285</v>
      </c>
      <c r="H134" s="6">
        <f t="shared" si="6"/>
        <v>19</v>
      </c>
      <c r="I134" s="6" t="s">
        <v>215</v>
      </c>
      <c r="J134" s="6">
        <v>10</v>
      </c>
      <c r="K134" s="6">
        <v>18</v>
      </c>
      <c r="L134" s="6">
        <v>167</v>
      </c>
      <c r="M134" s="6">
        <v>2</v>
      </c>
      <c r="N134" s="6">
        <v>2</v>
      </c>
      <c r="O134" s="6">
        <v>7.4999999999999997E-2</v>
      </c>
      <c r="P134" s="8">
        <v>2633.1</v>
      </c>
      <c r="Q134" s="8">
        <v>1843.1699999999998</v>
      </c>
      <c r="R134" s="8">
        <f t="shared" si="7"/>
        <v>1184.895</v>
      </c>
      <c r="S134" s="8">
        <f>(((Sales[[#This Row],[Unit Price]]-(Sales[[#This Row],[Discount Applied]]*Sales[[#This Row],[Unit Price]]))-Q134)/Q134)*100</f>
        <v>32.142857142857146</v>
      </c>
      <c r="T134" s="8">
        <f t="shared" si="8"/>
        <v>4871.2349999999997</v>
      </c>
      <c r="U134" s="8">
        <f>Sales[[#This Row],[Unit Cost]]*Sales[[#This Row],[Order Quantity]]</f>
        <v>3686.3399999999997</v>
      </c>
    </row>
    <row r="135" spans="1:21" x14ac:dyDescent="0.2">
      <c r="A135" s="6" t="s">
        <v>348</v>
      </c>
      <c r="B135" s="6" t="s">
        <v>23</v>
      </c>
      <c r="C135" s="6" t="s">
        <v>145</v>
      </c>
      <c r="D135" s="7">
        <v>43100</v>
      </c>
      <c r="E135" s="7">
        <v>43266</v>
      </c>
      <c r="F135" s="7">
        <v>43290</v>
      </c>
      <c r="G135" s="7">
        <v>43294</v>
      </c>
      <c r="H135" s="6">
        <f t="shared" si="6"/>
        <v>28</v>
      </c>
      <c r="I135" s="6" t="s">
        <v>215</v>
      </c>
      <c r="J135" s="6">
        <v>22</v>
      </c>
      <c r="K135" s="6">
        <v>8</v>
      </c>
      <c r="L135" s="6">
        <v>132</v>
      </c>
      <c r="M135" s="6">
        <v>4</v>
      </c>
      <c r="N135" s="6">
        <v>6</v>
      </c>
      <c r="O135" s="6">
        <v>0.2</v>
      </c>
      <c r="P135" s="8">
        <v>1018.4</v>
      </c>
      <c r="Q135" s="8">
        <v>631.40800000000002</v>
      </c>
      <c r="R135" s="8">
        <f t="shared" si="7"/>
        <v>1099.8719999999994</v>
      </c>
      <c r="S135" s="8">
        <f>(((Sales[[#This Row],[Unit Price]]-(Sales[[#This Row],[Discount Applied]]*Sales[[#This Row],[Unit Price]]))-Q135)/Q135)*100</f>
        <v>29.032258064516132</v>
      </c>
      <c r="T135" s="8">
        <f t="shared" si="8"/>
        <v>4888.32</v>
      </c>
      <c r="U135" s="8">
        <f>Sales[[#This Row],[Unit Cost]]*Sales[[#This Row],[Order Quantity]]</f>
        <v>3788.4480000000003</v>
      </c>
    </row>
    <row r="136" spans="1:21" x14ac:dyDescent="0.2">
      <c r="A136" s="6" t="s">
        <v>349</v>
      </c>
      <c r="B136" s="6" t="s">
        <v>24</v>
      </c>
      <c r="C136" s="6" t="s">
        <v>148</v>
      </c>
      <c r="D136" s="7">
        <v>43200</v>
      </c>
      <c r="E136" s="7">
        <v>43266</v>
      </c>
      <c r="F136" s="7">
        <v>43278</v>
      </c>
      <c r="G136" s="7">
        <v>43281</v>
      </c>
      <c r="H136" s="6">
        <f t="shared" si="6"/>
        <v>15</v>
      </c>
      <c r="I136" s="6" t="s">
        <v>215</v>
      </c>
      <c r="J136" s="6">
        <v>1</v>
      </c>
      <c r="K136" s="6">
        <v>24</v>
      </c>
      <c r="L136" s="6">
        <v>56</v>
      </c>
      <c r="M136" s="6">
        <v>21</v>
      </c>
      <c r="N136" s="6">
        <v>4</v>
      </c>
      <c r="O136" s="6">
        <v>0.15</v>
      </c>
      <c r="P136" s="8">
        <v>5219.3</v>
      </c>
      <c r="Q136" s="8">
        <v>3444.7380000000003</v>
      </c>
      <c r="R136" s="8">
        <f t="shared" si="7"/>
        <v>3966.6680000000015</v>
      </c>
      <c r="S136" s="8">
        <f>(((Sales[[#This Row],[Unit Price]]-(Sales[[#This Row],[Discount Applied]]*Sales[[#This Row],[Unit Price]]))-Q136)/Q136)*100</f>
        <v>28.787878787878796</v>
      </c>
      <c r="T136" s="8">
        <f t="shared" si="8"/>
        <v>17745.620000000003</v>
      </c>
      <c r="U136" s="8">
        <f>Sales[[#This Row],[Unit Cost]]*Sales[[#This Row],[Order Quantity]]</f>
        <v>13778.952000000001</v>
      </c>
    </row>
    <row r="137" spans="1:21" x14ac:dyDescent="0.2">
      <c r="A137" s="6" t="s">
        <v>350</v>
      </c>
      <c r="B137" s="6" t="s">
        <v>23</v>
      </c>
      <c r="C137" s="6" t="s">
        <v>147</v>
      </c>
      <c r="D137" s="7">
        <v>43200</v>
      </c>
      <c r="E137" s="7">
        <v>43266</v>
      </c>
      <c r="F137" s="7">
        <v>43294</v>
      </c>
      <c r="G137" s="7">
        <v>43301</v>
      </c>
      <c r="H137" s="6">
        <f t="shared" si="6"/>
        <v>35</v>
      </c>
      <c r="I137" s="6" t="s">
        <v>215</v>
      </c>
      <c r="J137" s="6">
        <v>21</v>
      </c>
      <c r="K137" s="6">
        <v>11</v>
      </c>
      <c r="L137" s="6">
        <v>259</v>
      </c>
      <c r="M137" s="6">
        <v>26</v>
      </c>
      <c r="N137" s="6">
        <v>1</v>
      </c>
      <c r="O137" s="6">
        <v>0.15</v>
      </c>
      <c r="P137" s="8">
        <v>3999.9</v>
      </c>
      <c r="Q137" s="8">
        <v>2359.9409999999998</v>
      </c>
      <c r="R137" s="8">
        <f t="shared" si="7"/>
        <v>1039.9740000000002</v>
      </c>
      <c r="S137" s="8">
        <f>(((Sales[[#This Row],[Unit Price]]-(Sales[[#This Row],[Discount Applied]]*Sales[[#This Row],[Unit Price]]))-Q137)/Q137)*100</f>
        <v>44.067796610169502</v>
      </c>
      <c r="T137" s="8">
        <f t="shared" si="8"/>
        <v>3399.915</v>
      </c>
      <c r="U137" s="8">
        <f>Sales[[#This Row],[Unit Cost]]*Sales[[#This Row],[Order Quantity]]</f>
        <v>2359.9409999999998</v>
      </c>
    </row>
    <row r="138" spans="1:21" x14ac:dyDescent="0.2">
      <c r="A138" s="6" t="s">
        <v>351</v>
      </c>
      <c r="B138" s="6" t="s">
        <v>25</v>
      </c>
      <c r="C138" s="6" t="s">
        <v>143</v>
      </c>
      <c r="D138" s="7">
        <v>43200</v>
      </c>
      <c r="E138" s="7">
        <v>43267</v>
      </c>
      <c r="F138" s="7">
        <v>43278</v>
      </c>
      <c r="G138" s="7">
        <v>43282</v>
      </c>
      <c r="H138" s="6">
        <f t="shared" si="6"/>
        <v>15</v>
      </c>
      <c r="I138" s="6" t="s">
        <v>215</v>
      </c>
      <c r="J138" s="6">
        <v>20</v>
      </c>
      <c r="K138" s="6">
        <v>50</v>
      </c>
      <c r="L138" s="6">
        <v>341</v>
      </c>
      <c r="M138" s="6">
        <v>25</v>
      </c>
      <c r="N138" s="6">
        <v>5</v>
      </c>
      <c r="O138" s="6">
        <v>0.4</v>
      </c>
      <c r="P138" s="8">
        <v>1721.9</v>
      </c>
      <c r="Q138" s="8">
        <v>1084.797</v>
      </c>
      <c r="R138" s="8">
        <f t="shared" si="7"/>
        <v>-258.28500000000167</v>
      </c>
      <c r="S138" s="8">
        <f>(((Sales[[#This Row],[Unit Price]]-(Sales[[#This Row],[Discount Applied]]*Sales[[#This Row],[Unit Price]]))-Q138)/Q138)*100</f>
        <v>-4.7619047619047761</v>
      </c>
      <c r="T138" s="8">
        <f t="shared" si="8"/>
        <v>5165.6999999999989</v>
      </c>
      <c r="U138" s="8">
        <f>Sales[[#This Row],[Unit Cost]]*Sales[[#This Row],[Order Quantity]]</f>
        <v>5423.9850000000006</v>
      </c>
    </row>
    <row r="139" spans="1:21" x14ac:dyDescent="0.2">
      <c r="A139" s="6" t="s">
        <v>352</v>
      </c>
      <c r="B139" s="6" t="s">
        <v>24</v>
      </c>
      <c r="C139" s="6" t="s">
        <v>145</v>
      </c>
      <c r="D139" s="7">
        <v>43100</v>
      </c>
      <c r="E139" s="7">
        <v>43267</v>
      </c>
      <c r="F139" s="7">
        <v>43286</v>
      </c>
      <c r="G139" s="7">
        <v>43293</v>
      </c>
      <c r="H139" s="6">
        <f t="shared" si="6"/>
        <v>26</v>
      </c>
      <c r="I139" s="6" t="s">
        <v>215</v>
      </c>
      <c r="J139" s="6">
        <v>10</v>
      </c>
      <c r="K139" s="6">
        <v>7</v>
      </c>
      <c r="L139" s="6">
        <v>195</v>
      </c>
      <c r="M139" s="6">
        <v>37</v>
      </c>
      <c r="N139" s="6">
        <v>6</v>
      </c>
      <c r="O139" s="6">
        <v>0.15</v>
      </c>
      <c r="P139" s="8">
        <v>737</v>
      </c>
      <c r="Q139" s="8">
        <v>456.94</v>
      </c>
      <c r="R139" s="8">
        <f t="shared" si="7"/>
        <v>1017.06</v>
      </c>
      <c r="S139" s="8">
        <f>(((Sales[[#This Row],[Unit Price]]-(Sales[[#This Row],[Discount Applied]]*Sales[[#This Row],[Unit Price]]))-Q139)/Q139)*100</f>
        <v>37.096774193548399</v>
      </c>
      <c r="T139" s="8">
        <f t="shared" si="8"/>
        <v>3758.7</v>
      </c>
      <c r="U139" s="8">
        <f>Sales[[#This Row],[Unit Cost]]*Sales[[#This Row],[Order Quantity]]</f>
        <v>2741.64</v>
      </c>
    </row>
    <row r="140" spans="1:21" x14ac:dyDescent="0.2">
      <c r="A140" s="6" t="s">
        <v>353</v>
      </c>
      <c r="B140" s="6" t="s">
        <v>25</v>
      </c>
      <c r="C140" s="6" t="s">
        <v>148</v>
      </c>
      <c r="D140" s="7">
        <v>43200</v>
      </c>
      <c r="E140" s="7">
        <v>43267</v>
      </c>
      <c r="F140" s="7">
        <v>43288</v>
      </c>
      <c r="G140" s="7">
        <v>43296</v>
      </c>
      <c r="H140" s="6">
        <f t="shared" si="6"/>
        <v>29</v>
      </c>
      <c r="I140" s="6" t="s">
        <v>215</v>
      </c>
      <c r="J140" s="6">
        <v>19</v>
      </c>
      <c r="K140" s="6">
        <v>2</v>
      </c>
      <c r="L140" s="6">
        <v>33</v>
      </c>
      <c r="M140" s="6">
        <v>40</v>
      </c>
      <c r="N140" s="6">
        <v>3</v>
      </c>
      <c r="O140" s="6">
        <v>0.05</v>
      </c>
      <c r="P140" s="8">
        <v>1219.4000000000001</v>
      </c>
      <c r="Q140" s="8">
        <v>695.05799999999999</v>
      </c>
      <c r="R140" s="8">
        <f t="shared" si="7"/>
        <v>1390.1160000000004</v>
      </c>
      <c r="S140" s="8">
        <f>(((Sales[[#This Row],[Unit Price]]-(Sales[[#This Row],[Discount Applied]]*Sales[[#This Row],[Unit Price]]))-Q140)/Q140)*100</f>
        <v>66.666666666666671</v>
      </c>
      <c r="T140" s="8">
        <f t="shared" si="8"/>
        <v>3475.2900000000004</v>
      </c>
      <c r="U140" s="8">
        <f>Sales[[#This Row],[Unit Cost]]*Sales[[#This Row],[Order Quantity]]</f>
        <v>2085.174</v>
      </c>
    </row>
    <row r="141" spans="1:21" x14ac:dyDescent="0.2">
      <c r="A141" s="6" t="s">
        <v>354</v>
      </c>
      <c r="B141" s="6" t="s">
        <v>24</v>
      </c>
      <c r="C141" s="6" t="s">
        <v>146</v>
      </c>
      <c r="D141" s="7">
        <v>43100</v>
      </c>
      <c r="E141" s="7">
        <v>43267</v>
      </c>
      <c r="F141" s="7">
        <v>43293</v>
      </c>
      <c r="G141" s="7">
        <v>43298</v>
      </c>
      <c r="H141" s="6">
        <f t="shared" si="6"/>
        <v>31</v>
      </c>
      <c r="I141" s="6" t="s">
        <v>215</v>
      </c>
      <c r="J141" s="6">
        <v>2</v>
      </c>
      <c r="K141" s="6">
        <v>18</v>
      </c>
      <c r="L141" s="6">
        <v>279</v>
      </c>
      <c r="M141" s="6">
        <v>41</v>
      </c>
      <c r="N141" s="6">
        <v>8</v>
      </c>
      <c r="O141" s="6">
        <v>0.05</v>
      </c>
      <c r="P141" s="8">
        <v>891.1</v>
      </c>
      <c r="Q141" s="8">
        <v>712.88000000000011</v>
      </c>
      <c r="R141" s="8">
        <f t="shared" si="7"/>
        <v>1069.3199999999997</v>
      </c>
      <c r="S141" s="8">
        <f>(((Sales[[#This Row],[Unit Price]]-(Sales[[#This Row],[Discount Applied]]*Sales[[#This Row],[Unit Price]]))-Q141)/Q141)*100</f>
        <v>18.749999999999993</v>
      </c>
      <c r="T141" s="8">
        <f t="shared" si="8"/>
        <v>6772.3600000000006</v>
      </c>
      <c r="U141" s="8">
        <f>Sales[[#This Row],[Unit Cost]]*Sales[[#This Row],[Order Quantity]]</f>
        <v>5703.0400000000009</v>
      </c>
    </row>
    <row r="142" spans="1:21" x14ac:dyDescent="0.2">
      <c r="A142" s="6" t="s">
        <v>355</v>
      </c>
      <c r="B142" s="6" t="s">
        <v>24</v>
      </c>
      <c r="C142" s="6" t="s">
        <v>145</v>
      </c>
      <c r="D142" s="7">
        <v>43200</v>
      </c>
      <c r="E142" s="7">
        <v>43267</v>
      </c>
      <c r="F142" s="7">
        <v>43295</v>
      </c>
      <c r="G142" s="7">
        <v>43299</v>
      </c>
      <c r="H142" s="6">
        <f t="shared" si="6"/>
        <v>32</v>
      </c>
      <c r="I142" s="6" t="s">
        <v>215</v>
      </c>
      <c r="J142" s="6">
        <v>7</v>
      </c>
      <c r="K142" s="6">
        <v>28</v>
      </c>
      <c r="L142" s="6">
        <v>148</v>
      </c>
      <c r="M142" s="6">
        <v>9</v>
      </c>
      <c r="N142" s="6">
        <v>1</v>
      </c>
      <c r="O142" s="6">
        <v>0.15</v>
      </c>
      <c r="P142" s="8">
        <v>978.2</v>
      </c>
      <c r="Q142" s="8">
        <v>743.43200000000002</v>
      </c>
      <c r="R142" s="8">
        <f t="shared" si="7"/>
        <v>88.038000000000011</v>
      </c>
      <c r="S142" s="8">
        <f>(((Sales[[#This Row],[Unit Price]]-(Sales[[#This Row],[Discount Applied]]*Sales[[#This Row],[Unit Price]]))-Q142)/Q142)*100</f>
        <v>11.842105263157896</v>
      </c>
      <c r="T142" s="8">
        <f t="shared" si="8"/>
        <v>831.47</v>
      </c>
      <c r="U142" s="8">
        <f>Sales[[#This Row],[Unit Cost]]*Sales[[#This Row],[Order Quantity]]</f>
        <v>743.43200000000002</v>
      </c>
    </row>
    <row r="143" spans="1:21" x14ac:dyDescent="0.2">
      <c r="A143" s="6" t="s">
        <v>356</v>
      </c>
      <c r="B143" s="6" t="s">
        <v>24</v>
      </c>
      <c r="C143" s="6" t="s">
        <v>145</v>
      </c>
      <c r="D143" s="7">
        <v>43200</v>
      </c>
      <c r="E143" s="7">
        <v>43267</v>
      </c>
      <c r="F143" s="7">
        <v>43282</v>
      </c>
      <c r="G143" s="7">
        <v>43291</v>
      </c>
      <c r="H143" s="6">
        <f t="shared" si="6"/>
        <v>24</v>
      </c>
      <c r="I143" s="6" t="s">
        <v>215</v>
      </c>
      <c r="J143" s="6">
        <v>11</v>
      </c>
      <c r="K143" s="6">
        <v>47</v>
      </c>
      <c r="L143" s="6">
        <v>170</v>
      </c>
      <c r="M143" s="6">
        <v>17</v>
      </c>
      <c r="N143" s="6">
        <v>1</v>
      </c>
      <c r="O143" s="6">
        <v>0.15</v>
      </c>
      <c r="P143" s="8">
        <v>3946.3</v>
      </c>
      <c r="Q143" s="8">
        <v>1657.4459999999999</v>
      </c>
      <c r="R143" s="8">
        <f t="shared" si="7"/>
        <v>1696.9090000000001</v>
      </c>
      <c r="S143" s="8">
        <f>(((Sales[[#This Row],[Unit Price]]-(Sales[[#This Row],[Discount Applied]]*Sales[[#This Row],[Unit Price]]))-Q143)/Q143)*100</f>
        <v>102.38095238095239</v>
      </c>
      <c r="T143" s="8">
        <f t="shared" si="8"/>
        <v>3354.355</v>
      </c>
      <c r="U143" s="8">
        <f>Sales[[#This Row],[Unit Cost]]*Sales[[#This Row],[Order Quantity]]</f>
        <v>1657.4459999999999</v>
      </c>
    </row>
    <row r="144" spans="1:21" x14ac:dyDescent="0.2">
      <c r="A144" s="6" t="s">
        <v>357</v>
      </c>
      <c r="B144" s="6" t="s">
        <v>24</v>
      </c>
      <c r="C144" s="6" t="s">
        <v>145</v>
      </c>
      <c r="D144" s="7">
        <v>43200</v>
      </c>
      <c r="E144" s="7">
        <v>43267</v>
      </c>
      <c r="F144" s="7">
        <v>43286</v>
      </c>
      <c r="G144" s="7">
        <v>43287</v>
      </c>
      <c r="H144" s="6">
        <f t="shared" si="6"/>
        <v>20</v>
      </c>
      <c r="I144" s="6" t="s">
        <v>215</v>
      </c>
      <c r="J144" s="6">
        <v>3</v>
      </c>
      <c r="K144" s="6">
        <v>27</v>
      </c>
      <c r="L144" s="6">
        <v>181</v>
      </c>
      <c r="M144" s="6">
        <v>38</v>
      </c>
      <c r="N144" s="6">
        <v>2</v>
      </c>
      <c r="O144" s="6">
        <v>0.4</v>
      </c>
      <c r="P144" s="8">
        <v>1299.8</v>
      </c>
      <c r="Q144" s="8">
        <v>922.85799999999995</v>
      </c>
      <c r="R144" s="8">
        <f t="shared" si="7"/>
        <v>-285.9559999999999</v>
      </c>
      <c r="S144" s="8">
        <f>(((Sales[[#This Row],[Unit Price]]-(Sales[[#This Row],[Discount Applied]]*Sales[[#This Row],[Unit Price]]))-Q144)/Q144)*100</f>
        <v>-15.492957746478869</v>
      </c>
      <c r="T144" s="8">
        <f t="shared" si="8"/>
        <v>1559.76</v>
      </c>
      <c r="U144" s="8">
        <f>Sales[[#This Row],[Unit Cost]]*Sales[[#This Row],[Order Quantity]]</f>
        <v>1845.7159999999999</v>
      </c>
    </row>
    <row r="145" spans="1:21" x14ac:dyDescent="0.2">
      <c r="A145" s="6" t="s">
        <v>358</v>
      </c>
      <c r="B145" s="6" t="s">
        <v>25</v>
      </c>
      <c r="C145" s="6" t="s">
        <v>144</v>
      </c>
      <c r="D145" s="7">
        <v>43200</v>
      </c>
      <c r="E145" s="7">
        <v>43268</v>
      </c>
      <c r="F145" s="7">
        <v>43295</v>
      </c>
      <c r="G145" s="7">
        <v>43305</v>
      </c>
      <c r="H145" s="6">
        <f t="shared" si="6"/>
        <v>37</v>
      </c>
      <c r="I145" s="6" t="s">
        <v>215</v>
      </c>
      <c r="J145" s="6">
        <v>19</v>
      </c>
      <c r="K145" s="6">
        <v>21</v>
      </c>
      <c r="L145" s="6">
        <v>77</v>
      </c>
      <c r="M145" s="6">
        <v>12</v>
      </c>
      <c r="N145" s="6">
        <v>4</v>
      </c>
      <c r="O145" s="6">
        <v>0.05</v>
      </c>
      <c r="P145" s="8">
        <v>5815.6</v>
      </c>
      <c r="Q145" s="8">
        <v>2791.4880000000003</v>
      </c>
      <c r="R145" s="8">
        <f t="shared" si="7"/>
        <v>10933.328000000001</v>
      </c>
      <c r="S145" s="8">
        <f>(((Sales[[#This Row],[Unit Price]]-(Sales[[#This Row],[Discount Applied]]*Sales[[#This Row],[Unit Price]]))-Q145)/Q145)*100</f>
        <v>97.916666666666671</v>
      </c>
      <c r="T145" s="8">
        <f t="shared" si="8"/>
        <v>22099.280000000002</v>
      </c>
      <c r="U145" s="8">
        <f>Sales[[#This Row],[Unit Cost]]*Sales[[#This Row],[Order Quantity]]</f>
        <v>11165.952000000001</v>
      </c>
    </row>
    <row r="146" spans="1:21" x14ac:dyDescent="0.2">
      <c r="A146" s="6" t="s">
        <v>359</v>
      </c>
      <c r="B146" s="6" t="s">
        <v>24</v>
      </c>
      <c r="C146" s="6" t="s">
        <v>145</v>
      </c>
      <c r="D146" s="7">
        <v>43200</v>
      </c>
      <c r="E146" s="7">
        <v>43268</v>
      </c>
      <c r="F146" s="7">
        <v>43289</v>
      </c>
      <c r="G146" s="7">
        <v>43291</v>
      </c>
      <c r="H146" s="6">
        <f t="shared" si="6"/>
        <v>23</v>
      </c>
      <c r="I146" s="6" t="s">
        <v>215</v>
      </c>
      <c r="J146" s="6">
        <v>3</v>
      </c>
      <c r="K146" s="6">
        <v>43</v>
      </c>
      <c r="L146" s="6">
        <v>122</v>
      </c>
      <c r="M146" s="6">
        <v>23</v>
      </c>
      <c r="N146" s="6">
        <v>6</v>
      </c>
      <c r="O146" s="6">
        <v>0.15</v>
      </c>
      <c r="P146" s="8">
        <v>1092.1000000000001</v>
      </c>
      <c r="Q146" s="8">
        <v>655.2600000000001</v>
      </c>
      <c r="R146" s="8">
        <f t="shared" si="7"/>
        <v>1638.1499999999996</v>
      </c>
      <c r="S146" s="8">
        <f>(((Sales[[#This Row],[Unit Price]]-(Sales[[#This Row],[Discount Applied]]*Sales[[#This Row],[Unit Price]]))-Q146)/Q146)*100</f>
        <v>41.666666666666657</v>
      </c>
      <c r="T146" s="8">
        <f t="shared" si="8"/>
        <v>5569.71</v>
      </c>
      <c r="U146" s="8">
        <f>Sales[[#This Row],[Unit Cost]]*Sales[[#This Row],[Order Quantity]]</f>
        <v>3931.5600000000004</v>
      </c>
    </row>
    <row r="147" spans="1:21" x14ac:dyDescent="0.2">
      <c r="A147" s="6" t="s">
        <v>360</v>
      </c>
      <c r="B147" s="6" t="s">
        <v>23</v>
      </c>
      <c r="C147" s="6" t="s">
        <v>148</v>
      </c>
      <c r="D147" s="7">
        <v>43200</v>
      </c>
      <c r="E147" s="7">
        <v>43268</v>
      </c>
      <c r="F147" s="7">
        <v>43291</v>
      </c>
      <c r="G147" s="7">
        <v>43298</v>
      </c>
      <c r="H147" s="6">
        <f t="shared" si="6"/>
        <v>30</v>
      </c>
      <c r="I147" s="6" t="s">
        <v>215</v>
      </c>
      <c r="J147" s="6">
        <v>24</v>
      </c>
      <c r="K147" s="6">
        <v>42</v>
      </c>
      <c r="L147" s="6">
        <v>36</v>
      </c>
      <c r="M147" s="6">
        <v>18</v>
      </c>
      <c r="N147" s="6">
        <v>6</v>
      </c>
      <c r="O147" s="6">
        <v>0.15</v>
      </c>
      <c r="P147" s="8">
        <v>1072</v>
      </c>
      <c r="Q147" s="8">
        <v>643.19999999999993</v>
      </c>
      <c r="R147" s="8">
        <f t="shared" si="7"/>
        <v>1608</v>
      </c>
      <c r="S147" s="8">
        <f>(((Sales[[#This Row],[Unit Price]]-(Sales[[#This Row],[Discount Applied]]*Sales[[#This Row],[Unit Price]]))-Q147)/Q147)*100</f>
        <v>41.666666666666693</v>
      </c>
      <c r="T147" s="8">
        <f t="shared" si="8"/>
        <v>5467.2</v>
      </c>
      <c r="U147" s="8">
        <f>Sales[[#This Row],[Unit Cost]]*Sales[[#This Row],[Order Quantity]]</f>
        <v>3859.2</v>
      </c>
    </row>
    <row r="148" spans="1:21" x14ac:dyDescent="0.2">
      <c r="A148" s="6" t="s">
        <v>361</v>
      </c>
      <c r="B148" s="6" t="s">
        <v>25</v>
      </c>
      <c r="C148" s="6" t="s">
        <v>147</v>
      </c>
      <c r="D148" s="7">
        <v>43200</v>
      </c>
      <c r="E148" s="7">
        <v>43268</v>
      </c>
      <c r="F148" s="7">
        <v>43289</v>
      </c>
      <c r="G148" s="7">
        <v>43290</v>
      </c>
      <c r="H148" s="6">
        <f t="shared" si="6"/>
        <v>22</v>
      </c>
      <c r="I148" s="6" t="s">
        <v>215</v>
      </c>
      <c r="J148" s="6">
        <v>17</v>
      </c>
      <c r="K148" s="6">
        <v>34</v>
      </c>
      <c r="L148" s="6">
        <v>217</v>
      </c>
      <c r="M148" s="6">
        <v>16</v>
      </c>
      <c r="N148" s="6">
        <v>5</v>
      </c>
      <c r="O148" s="6">
        <v>0.05</v>
      </c>
      <c r="P148" s="8">
        <v>4020</v>
      </c>
      <c r="Q148" s="8">
        <v>2653.2000000000003</v>
      </c>
      <c r="R148" s="8">
        <f t="shared" si="7"/>
        <v>5828.9999999999982</v>
      </c>
      <c r="S148" s="8">
        <f>(((Sales[[#This Row],[Unit Price]]-(Sales[[#This Row],[Discount Applied]]*Sales[[#This Row],[Unit Price]]))-Q148)/Q148)*100</f>
        <v>43.939393939393923</v>
      </c>
      <c r="T148" s="8">
        <f t="shared" si="8"/>
        <v>19095</v>
      </c>
      <c r="U148" s="8">
        <f>Sales[[#This Row],[Unit Cost]]*Sales[[#This Row],[Order Quantity]]</f>
        <v>13266.000000000002</v>
      </c>
    </row>
    <row r="149" spans="1:21" x14ac:dyDescent="0.2">
      <c r="A149" s="6" t="s">
        <v>362</v>
      </c>
      <c r="B149" s="6" t="s">
        <v>25</v>
      </c>
      <c r="C149" s="6" t="s">
        <v>144</v>
      </c>
      <c r="D149" s="7">
        <v>43200</v>
      </c>
      <c r="E149" s="7">
        <v>43268</v>
      </c>
      <c r="F149" s="7">
        <v>43291</v>
      </c>
      <c r="G149" s="7">
        <v>43296</v>
      </c>
      <c r="H149" s="6">
        <f t="shared" si="6"/>
        <v>28</v>
      </c>
      <c r="I149" s="6" t="s">
        <v>215</v>
      </c>
      <c r="J149" s="6">
        <v>20</v>
      </c>
      <c r="K149" s="6">
        <v>37</v>
      </c>
      <c r="L149" s="6">
        <v>63</v>
      </c>
      <c r="M149" s="6">
        <v>12</v>
      </c>
      <c r="N149" s="6">
        <v>4</v>
      </c>
      <c r="O149" s="6">
        <v>0.15</v>
      </c>
      <c r="P149" s="8">
        <v>984.9</v>
      </c>
      <c r="Q149" s="8">
        <v>669.73200000000008</v>
      </c>
      <c r="R149" s="8">
        <f t="shared" si="7"/>
        <v>669.73199999999952</v>
      </c>
      <c r="S149" s="8">
        <f>(((Sales[[#This Row],[Unit Price]]-(Sales[[#This Row],[Discount Applied]]*Sales[[#This Row],[Unit Price]]))-Q149)/Q149)*100</f>
        <v>24.999999999999979</v>
      </c>
      <c r="T149" s="8">
        <f t="shared" si="8"/>
        <v>3348.66</v>
      </c>
      <c r="U149" s="8">
        <f>Sales[[#This Row],[Unit Cost]]*Sales[[#This Row],[Order Quantity]]</f>
        <v>2678.9280000000003</v>
      </c>
    </row>
    <row r="150" spans="1:21" x14ac:dyDescent="0.2">
      <c r="A150" s="6" t="s">
        <v>363</v>
      </c>
      <c r="B150" s="6" t="s">
        <v>23</v>
      </c>
      <c r="C150" s="6" t="s">
        <v>143</v>
      </c>
      <c r="D150" s="7">
        <v>43200</v>
      </c>
      <c r="E150" s="7">
        <v>43268</v>
      </c>
      <c r="F150" s="7">
        <v>43283</v>
      </c>
      <c r="G150" s="7">
        <v>43285</v>
      </c>
      <c r="H150" s="6">
        <f t="shared" si="6"/>
        <v>17</v>
      </c>
      <c r="I150" s="6" t="s">
        <v>215</v>
      </c>
      <c r="J150" s="6">
        <v>21</v>
      </c>
      <c r="K150" s="6">
        <v>50</v>
      </c>
      <c r="L150" s="6">
        <v>341</v>
      </c>
      <c r="M150" s="6">
        <v>7</v>
      </c>
      <c r="N150" s="6">
        <v>7</v>
      </c>
      <c r="O150" s="6">
        <v>0.05</v>
      </c>
      <c r="P150" s="8">
        <v>227.8</v>
      </c>
      <c r="Q150" s="8">
        <v>100.232</v>
      </c>
      <c r="R150" s="8">
        <f t="shared" si="7"/>
        <v>813.24600000000009</v>
      </c>
      <c r="S150" s="8">
        <f>(((Sales[[#This Row],[Unit Price]]-(Sales[[#This Row],[Discount Applied]]*Sales[[#This Row],[Unit Price]]))-Q150)/Q150)*100</f>
        <v>115.90909090909093</v>
      </c>
      <c r="T150" s="8">
        <f t="shared" si="8"/>
        <v>1514.8700000000001</v>
      </c>
      <c r="U150" s="8">
        <f>Sales[[#This Row],[Unit Cost]]*Sales[[#This Row],[Order Quantity]]</f>
        <v>701.62400000000002</v>
      </c>
    </row>
    <row r="151" spans="1:21" x14ac:dyDescent="0.2">
      <c r="A151" s="6" t="s">
        <v>364</v>
      </c>
      <c r="B151" s="6" t="s">
        <v>24</v>
      </c>
      <c r="C151" s="6" t="s">
        <v>148</v>
      </c>
      <c r="D151" s="7">
        <v>43100</v>
      </c>
      <c r="E151" s="7">
        <v>43268</v>
      </c>
      <c r="F151" s="7">
        <v>43274</v>
      </c>
      <c r="G151" s="7">
        <v>43277</v>
      </c>
      <c r="H151" s="6">
        <f t="shared" si="6"/>
        <v>9</v>
      </c>
      <c r="I151" s="6" t="s">
        <v>215</v>
      </c>
      <c r="J151" s="6">
        <v>3</v>
      </c>
      <c r="K151" s="6">
        <v>17</v>
      </c>
      <c r="L151" s="6">
        <v>36</v>
      </c>
      <c r="M151" s="6">
        <v>35</v>
      </c>
      <c r="N151" s="6">
        <v>3</v>
      </c>
      <c r="O151" s="6">
        <v>0.15</v>
      </c>
      <c r="P151" s="8">
        <v>3993.2000000000003</v>
      </c>
      <c r="Q151" s="8">
        <v>3314.3560000000002</v>
      </c>
      <c r="R151" s="8">
        <f t="shared" si="7"/>
        <v>239.59199999999873</v>
      </c>
      <c r="S151" s="8">
        <f>(((Sales[[#This Row],[Unit Price]]-(Sales[[#This Row],[Discount Applied]]*Sales[[#This Row],[Unit Price]]))-Q151)/Q151)*100</f>
        <v>2.4096385542168681</v>
      </c>
      <c r="T151" s="8">
        <f t="shared" si="8"/>
        <v>10182.66</v>
      </c>
      <c r="U151" s="8">
        <f>Sales[[#This Row],[Unit Cost]]*Sales[[#This Row],[Order Quantity]]</f>
        <v>9943.0680000000011</v>
      </c>
    </row>
    <row r="152" spans="1:21" x14ac:dyDescent="0.2">
      <c r="A152" s="6" t="s">
        <v>365</v>
      </c>
      <c r="B152" s="6" t="s">
        <v>25</v>
      </c>
      <c r="C152" s="6" t="s">
        <v>145</v>
      </c>
      <c r="D152" s="7">
        <v>43100</v>
      </c>
      <c r="E152" s="7">
        <v>43268</v>
      </c>
      <c r="F152" s="7">
        <v>43280</v>
      </c>
      <c r="G152" s="7">
        <v>43289</v>
      </c>
      <c r="H152" s="6">
        <f t="shared" si="6"/>
        <v>21</v>
      </c>
      <c r="I152" s="6" t="s">
        <v>215</v>
      </c>
      <c r="J152" s="6">
        <v>12</v>
      </c>
      <c r="K152" s="6">
        <v>25</v>
      </c>
      <c r="L152" s="6">
        <v>163</v>
      </c>
      <c r="M152" s="6">
        <v>26</v>
      </c>
      <c r="N152" s="6">
        <v>4</v>
      </c>
      <c r="O152" s="6">
        <v>7.4999999999999997E-2</v>
      </c>
      <c r="P152" s="8">
        <v>221.1</v>
      </c>
      <c r="Q152" s="8">
        <v>185.72399999999999</v>
      </c>
      <c r="R152" s="8">
        <f t="shared" si="7"/>
        <v>75.173999999999978</v>
      </c>
      <c r="S152" s="8">
        <f>(((Sales[[#This Row],[Unit Price]]-(Sales[[#This Row],[Discount Applied]]*Sales[[#This Row],[Unit Price]]))-Q152)/Q152)*100</f>
        <v>10.119047619047617</v>
      </c>
      <c r="T152" s="8">
        <f t="shared" si="8"/>
        <v>818.06999999999994</v>
      </c>
      <c r="U152" s="8">
        <f>Sales[[#This Row],[Unit Cost]]*Sales[[#This Row],[Order Quantity]]</f>
        <v>742.89599999999996</v>
      </c>
    </row>
    <row r="153" spans="1:21" x14ac:dyDescent="0.2">
      <c r="A153" s="6" t="s">
        <v>366</v>
      </c>
      <c r="B153" s="6" t="s">
        <v>25</v>
      </c>
      <c r="C153" s="6" t="s">
        <v>145</v>
      </c>
      <c r="D153" s="7">
        <v>43200</v>
      </c>
      <c r="E153" s="7">
        <v>43269</v>
      </c>
      <c r="F153" s="7">
        <v>43285</v>
      </c>
      <c r="G153" s="7">
        <v>43295</v>
      </c>
      <c r="H153" s="6">
        <f t="shared" si="6"/>
        <v>26</v>
      </c>
      <c r="I153" s="6" t="s">
        <v>215</v>
      </c>
      <c r="J153" s="6">
        <v>12</v>
      </c>
      <c r="K153" s="6">
        <v>21</v>
      </c>
      <c r="L153" s="6">
        <v>101</v>
      </c>
      <c r="M153" s="6">
        <v>43</v>
      </c>
      <c r="N153" s="6">
        <v>6</v>
      </c>
      <c r="O153" s="6">
        <v>7.4999999999999997E-2</v>
      </c>
      <c r="P153" s="8">
        <v>3356.7000000000003</v>
      </c>
      <c r="Q153" s="8">
        <v>2819.6280000000002</v>
      </c>
      <c r="R153" s="8">
        <f t="shared" si="7"/>
        <v>1711.9170000000013</v>
      </c>
      <c r="S153" s="8">
        <f>(((Sales[[#This Row],[Unit Price]]-(Sales[[#This Row],[Discount Applied]]*Sales[[#This Row],[Unit Price]]))-Q153)/Q153)*100</f>
        <v>10.11904761904762</v>
      </c>
      <c r="T153" s="8">
        <f t="shared" si="8"/>
        <v>18629.685000000001</v>
      </c>
      <c r="U153" s="8">
        <f>Sales[[#This Row],[Unit Cost]]*Sales[[#This Row],[Order Quantity]]</f>
        <v>16917.768</v>
      </c>
    </row>
    <row r="154" spans="1:21" x14ac:dyDescent="0.2">
      <c r="A154" s="6" t="s">
        <v>367</v>
      </c>
      <c r="B154" s="6" t="s">
        <v>24</v>
      </c>
      <c r="C154" s="6" t="s">
        <v>146</v>
      </c>
      <c r="D154" s="7">
        <v>43100</v>
      </c>
      <c r="E154" s="7">
        <v>43269</v>
      </c>
      <c r="F154" s="7">
        <v>43290</v>
      </c>
      <c r="G154" s="7">
        <v>43296</v>
      </c>
      <c r="H154" s="6">
        <f t="shared" si="6"/>
        <v>27</v>
      </c>
      <c r="I154" s="6" t="s">
        <v>215</v>
      </c>
      <c r="J154" s="6">
        <v>1</v>
      </c>
      <c r="K154" s="6">
        <v>35</v>
      </c>
      <c r="L154" s="6">
        <v>321</v>
      </c>
      <c r="M154" s="6">
        <v>12</v>
      </c>
      <c r="N154" s="6">
        <v>1</v>
      </c>
      <c r="O154" s="6">
        <v>0.05</v>
      </c>
      <c r="P154" s="8">
        <v>1701.8</v>
      </c>
      <c r="Q154" s="8">
        <v>1157.2240000000002</v>
      </c>
      <c r="R154" s="8">
        <f t="shared" si="7"/>
        <v>459.48599999999988</v>
      </c>
      <c r="S154" s="8">
        <f>(((Sales[[#This Row],[Unit Price]]-(Sales[[#This Row],[Discount Applied]]*Sales[[#This Row],[Unit Price]]))-Q154)/Q154)*100</f>
        <v>39.70588235294116</v>
      </c>
      <c r="T154" s="8">
        <f t="shared" si="8"/>
        <v>1616.71</v>
      </c>
      <c r="U154" s="8">
        <f>Sales[[#This Row],[Unit Cost]]*Sales[[#This Row],[Order Quantity]]</f>
        <v>1157.2240000000002</v>
      </c>
    </row>
    <row r="155" spans="1:21" x14ac:dyDescent="0.2">
      <c r="A155" s="6" t="s">
        <v>368</v>
      </c>
      <c r="B155" s="6" t="s">
        <v>24</v>
      </c>
      <c r="C155" s="6" t="s">
        <v>146</v>
      </c>
      <c r="D155" s="7">
        <v>43200</v>
      </c>
      <c r="E155" s="7">
        <v>43269</v>
      </c>
      <c r="F155" s="7">
        <v>43289</v>
      </c>
      <c r="G155" s="7">
        <v>43290</v>
      </c>
      <c r="H155" s="6">
        <f t="shared" si="6"/>
        <v>21</v>
      </c>
      <c r="I155" s="6" t="s">
        <v>215</v>
      </c>
      <c r="J155" s="6">
        <v>3</v>
      </c>
      <c r="K155" s="6">
        <v>9</v>
      </c>
      <c r="L155" s="6">
        <v>276</v>
      </c>
      <c r="M155" s="6">
        <v>8</v>
      </c>
      <c r="N155" s="6">
        <v>3</v>
      </c>
      <c r="O155" s="6">
        <v>0.15</v>
      </c>
      <c r="P155" s="8">
        <v>2566.1</v>
      </c>
      <c r="Q155" s="8">
        <v>2181.1849999999999</v>
      </c>
      <c r="R155" s="8">
        <f t="shared" si="7"/>
        <v>0</v>
      </c>
      <c r="S155" s="8">
        <f>(((Sales[[#This Row],[Unit Price]]-(Sales[[#This Row],[Discount Applied]]*Sales[[#This Row],[Unit Price]]))-Q155)/Q155)*100</f>
        <v>0</v>
      </c>
      <c r="T155" s="8">
        <f t="shared" si="8"/>
        <v>6543.5549999999994</v>
      </c>
      <c r="U155" s="8">
        <f>Sales[[#This Row],[Unit Cost]]*Sales[[#This Row],[Order Quantity]]</f>
        <v>6543.5550000000003</v>
      </c>
    </row>
    <row r="156" spans="1:21" x14ac:dyDescent="0.2">
      <c r="A156" s="6" t="s">
        <v>369</v>
      </c>
      <c r="B156" s="6" t="s">
        <v>24</v>
      </c>
      <c r="C156" s="6" t="s">
        <v>145</v>
      </c>
      <c r="D156" s="7">
        <v>43100</v>
      </c>
      <c r="E156" s="7">
        <v>43269</v>
      </c>
      <c r="F156" s="7">
        <v>43273</v>
      </c>
      <c r="G156" s="7">
        <v>43277</v>
      </c>
      <c r="H156" s="6">
        <f t="shared" si="6"/>
        <v>8</v>
      </c>
      <c r="I156" s="6" t="s">
        <v>215</v>
      </c>
      <c r="J156" s="6">
        <v>6</v>
      </c>
      <c r="K156" s="6">
        <v>22</v>
      </c>
      <c r="L156" s="6">
        <v>101</v>
      </c>
      <c r="M156" s="6">
        <v>5</v>
      </c>
      <c r="N156" s="6">
        <v>4</v>
      </c>
      <c r="O156" s="6">
        <v>0.05</v>
      </c>
      <c r="P156" s="8">
        <v>221.1</v>
      </c>
      <c r="Q156" s="8">
        <v>126.02699999999999</v>
      </c>
      <c r="R156" s="8">
        <f t="shared" si="7"/>
        <v>336.072</v>
      </c>
      <c r="S156" s="8">
        <f>(((Sales[[#This Row],[Unit Price]]-(Sales[[#This Row],[Discount Applied]]*Sales[[#This Row],[Unit Price]]))-Q156)/Q156)*100</f>
        <v>66.666666666666671</v>
      </c>
      <c r="T156" s="8">
        <f t="shared" si="8"/>
        <v>840.18</v>
      </c>
      <c r="U156" s="8">
        <f>Sales[[#This Row],[Unit Cost]]*Sales[[#This Row],[Order Quantity]]</f>
        <v>504.10799999999995</v>
      </c>
    </row>
    <row r="157" spans="1:21" x14ac:dyDescent="0.2">
      <c r="A157" s="6" t="s">
        <v>370</v>
      </c>
      <c r="B157" s="6" t="s">
        <v>24</v>
      </c>
      <c r="C157" s="6" t="s">
        <v>147</v>
      </c>
      <c r="D157" s="7">
        <v>43200</v>
      </c>
      <c r="E157" s="7">
        <v>43269</v>
      </c>
      <c r="F157" s="7">
        <v>43281</v>
      </c>
      <c r="G157" s="7">
        <v>43286</v>
      </c>
      <c r="H157" s="6">
        <f t="shared" si="6"/>
        <v>17</v>
      </c>
      <c r="I157" s="6" t="s">
        <v>215</v>
      </c>
      <c r="J157" s="6">
        <v>5</v>
      </c>
      <c r="K157" s="6">
        <v>28</v>
      </c>
      <c r="L157" s="6">
        <v>248</v>
      </c>
      <c r="M157" s="6">
        <v>4</v>
      </c>
      <c r="N157" s="6">
        <v>1</v>
      </c>
      <c r="O157" s="6">
        <v>0.1</v>
      </c>
      <c r="P157" s="8">
        <v>1782.2</v>
      </c>
      <c r="Q157" s="8">
        <v>980.21000000000015</v>
      </c>
      <c r="R157" s="8">
        <f t="shared" si="7"/>
        <v>623.76999999999987</v>
      </c>
      <c r="S157" s="8">
        <f>(((Sales[[#This Row],[Unit Price]]-(Sales[[#This Row],[Discount Applied]]*Sales[[#This Row],[Unit Price]]))-Q157)/Q157)*100</f>
        <v>63.636363636363612</v>
      </c>
      <c r="T157" s="8">
        <f t="shared" si="8"/>
        <v>1603.98</v>
      </c>
      <c r="U157" s="8">
        <f>Sales[[#This Row],[Unit Cost]]*Sales[[#This Row],[Order Quantity]]</f>
        <v>980.21000000000015</v>
      </c>
    </row>
    <row r="158" spans="1:21" x14ac:dyDescent="0.2">
      <c r="A158" s="6" t="s">
        <v>371</v>
      </c>
      <c r="B158" s="6" t="s">
        <v>23</v>
      </c>
      <c r="C158" s="6" t="s">
        <v>145</v>
      </c>
      <c r="D158" s="7">
        <v>43100</v>
      </c>
      <c r="E158" s="7">
        <v>43269</v>
      </c>
      <c r="F158" s="7">
        <v>43296</v>
      </c>
      <c r="G158" s="7">
        <v>43297</v>
      </c>
      <c r="H158" s="6">
        <f t="shared" si="6"/>
        <v>28</v>
      </c>
      <c r="I158" s="6" t="s">
        <v>215</v>
      </c>
      <c r="J158" s="6">
        <v>24</v>
      </c>
      <c r="K158" s="6">
        <v>41</v>
      </c>
      <c r="L158" s="6">
        <v>95</v>
      </c>
      <c r="M158" s="6">
        <v>35</v>
      </c>
      <c r="N158" s="6">
        <v>8</v>
      </c>
      <c r="O158" s="6">
        <v>0.05</v>
      </c>
      <c r="P158" s="8">
        <v>2003.3</v>
      </c>
      <c r="Q158" s="8">
        <v>801.32</v>
      </c>
      <c r="R158" s="8">
        <f t="shared" si="7"/>
        <v>8814.52</v>
      </c>
      <c r="S158" s="8">
        <f>(((Sales[[#This Row],[Unit Price]]-(Sales[[#This Row],[Discount Applied]]*Sales[[#This Row],[Unit Price]]))-Q158)/Q158)*100</f>
        <v>137.5</v>
      </c>
      <c r="T158" s="8">
        <f t="shared" si="8"/>
        <v>15225.08</v>
      </c>
      <c r="U158" s="8">
        <f>Sales[[#This Row],[Unit Cost]]*Sales[[#This Row],[Order Quantity]]</f>
        <v>6410.56</v>
      </c>
    </row>
    <row r="159" spans="1:21" x14ac:dyDescent="0.2">
      <c r="A159" s="6" t="s">
        <v>372</v>
      </c>
      <c r="B159" s="6" t="s">
        <v>23</v>
      </c>
      <c r="C159" s="6" t="s">
        <v>148</v>
      </c>
      <c r="D159" s="7">
        <v>43100</v>
      </c>
      <c r="E159" s="7">
        <v>43269</v>
      </c>
      <c r="F159" s="7">
        <v>43290</v>
      </c>
      <c r="G159" s="7">
        <v>43297</v>
      </c>
      <c r="H159" s="6">
        <f t="shared" si="6"/>
        <v>28</v>
      </c>
      <c r="I159" s="6" t="s">
        <v>215</v>
      </c>
      <c r="J159" s="6">
        <v>20</v>
      </c>
      <c r="K159" s="6">
        <v>28</v>
      </c>
      <c r="L159" s="6">
        <v>33</v>
      </c>
      <c r="M159" s="6">
        <v>5</v>
      </c>
      <c r="N159" s="6">
        <v>5</v>
      </c>
      <c r="O159" s="6">
        <v>7.4999999999999997E-2</v>
      </c>
      <c r="P159" s="8">
        <v>2385.2000000000003</v>
      </c>
      <c r="Q159" s="8">
        <v>1502.6760000000002</v>
      </c>
      <c r="R159" s="8">
        <f t="shared" si="7"/>
        <v>3518.17</v>
      </c>
      <c r="S159" s="8">
        <f>(((Sales[[#This Row],[Unit Price]]-(Sales[[#This Row],[Discount Applied]]*Sales[[#This Row],[Unit Price]]))-Q159)/Q159)*100</f>
        <v>46.825396825396837</v>
      </c>
      <c r="T159" s="8">
        <f t="shared" si="8"/>
        <v>11031.550000000001</v>
      </c>
      <c r="U159" s="8">
        <f>Sales[[#This Row],[Unit Cost]]*Sales[[#This Row],[Order Quantity]]</f>
        <v>7513.380000000001</v>
      </c>
    </row>
    <row r="160" spans="1:21" x14ac:dyDescent="0.2">
      <c r="A160" s="6" t="s">
        <v>373</v>
      </c>
      <c r="B160" s="6" t="s">
        <v>25</v>
      </c>
      <c r="C160" s="6" t="s">
        <v>148</v>
      </c>
      <c r="D160" s="7">
        <v>43200</v>
      </c>
      <c r="E160" s="7">
        <v>43269</v>
      </c>
      <c r="F160" s="7">
        <v>43292</v>
      </c>
      <c r="G160" s="7">
        <v>43298</v>
      </c>
      <c r="H160" s="6">
        <f t="shared" si="6"/>
        <v>29</v>
      </c>
      <c r="I160" s="6" t="s">
        <v>215</v>
      </c>
      <c r="J160" s="6">
        <v>13</v>
      </c>
      <c r="K160" s="6">
        <v>22</v>
      </c>
      <c r="L160" s="6">
        <v>12</v>
      </c>
      <c r="M160" s="6">
        <v>21</v>
      </c>
      <c r="N160" s="6">
        <v>1</v>
      </c>
      <c r="O160" s="6">
        <v>0.1</v>
      </c>
      <c r="P160" s="8">
        <v>2231.1</v>
      </c>
      <c r="Q160" s="8">
        <v>1784.88</v>
      </c>
      <c r="R160" s="8">
        <f t="shared" si="7"/>
        <v>223.10999999999967</v>
      </c>
      <c r="S160" s="8">
        <f>(((Sales[[#This Row],[Unit Price]]-(Sales[[#This Row],[Discount Applied]]*Sales[[#This Row],[Unit Price]]))-Q160)/Q160)*100</f>
        <v>12.49999999999998</v>
      </c>
      <c r="T160" s="8">
        <f t="shared" si="8"/>
        <v>2007.9899999999998</v>
      </c>
      <c r="U160" s="8">
        <f>Sales[[#This Row],[Unit Cost]]*Sales[[#This Row],[Order Quantity]]</f>
        <v>1784.88</v>
      </c>
    </row>
    <row r="161" spans="1:21" x14ac:dyDescent="0.2">
      <c r="A161" s="6" t="s">
        <v>374</v>
      </c>
      <c r="B161" s="6" t="s">
        <v>24</v>
      </c>
      <c r="C161" s="6" t="s">
        <v>145</v>
      </c>
      <c r="D161" s="7">
        <v>43200</v>
      </c>
      <c r="E161" s="7">
        <v>43269</v>
      </c>
      <c r="F161" s="7">
        <v>43283</v>
      </c>
      <c r="G161" s="7">
        <v>43288</v>
      </c>
      <c r="H161" s="6">
        <f t="shared" si="6"/>
        <v>19</v>
      </c>
      <c r="I161" s="6" t="s">
        <v>215</v>
      </c>
      <c r="J161" s="6">
        <v>10</v>
      </c>
      <c r="K161" s="6">
        <v>26</v>
      </c>
      <c r="L161" s="6">
        <v>119</v>
      </c>
      <c r="M161" s="6">
        <v>35</v>
      </c>
      <c r="N161" s="6">
        <v>1</v>
      </c>
      <c r="O161" s="6">
        <v>0.05</v>
      </c>
      <c r="P161" s="8">
        <v>1005</v>
      </c>
      <c r="Q161" s="8">
        <v>412.04999999999995</v>
      </c>
      <c r="R161" s="8">
        <f t="shared" si="7"/>
        <v>542.70000000000005</v>
      </c>
      <c r="S161" s="8">
        <f>(((Sales[[#This Row],[Unit Price]]-(Sales[[#This Row],[Discount Applied]]*Sales[[#This Row],[Unit Price]]))-Q161)/Q161)*100</f>
        <v>131.70731707317077</v>
      </c>
      <c r="T161" s="8">
        <f t="shared" si="8"/>
        <v>954.75</v>
      </c>
      <c r="U161" s="8">
        <f>Sales[[#This Row],[Unit Cost]]*Sales[[#This Row],[Order Quantity]]</f>
        <v>412.04999999999995</v>
      </c>
    </row>
    <row r="162" spans="1:21" x14ac:dyDescent="0.2">
      <c r="A162" s="6" t="s">
        <v>375</v>
      </c>
      <c r="B162" s="6" t="s">
        <v>23</v>
      </c>
      <c r="C162" s="6" t="s">
        <v>146</v>
      </c>
      <c r="D162" s="7">
        <v>43200</v>
      </c>
      <c r="E162" s="7">
        <v>43269</v>
      </c>
      <c r="F162" s="7">
        <v>43293</v>
      </c>
      <c r="G162" s="7">
        <v>43300</v>
      </c>
      <c r="H162" s="6">
        <f t="shared" si="6"/>
        <v>31</v>
      </c>
      <c r="I162" s="6" t="s">
        <v>215</v>
      </c>
      <c r="J162" s="6">
        <v>23</v>
      </c>
      <c r="K162" s="6">
        <v>12</v>
      </c>
      <c r="L162" s="6">
        <v>290</v>
      </c>
      <c r="M162" s="6">
        <v>40</v>
      </c>
      <c r="N162" s="6">
        <v>7</v>
      </c>
      <c r="O162" s="6">
        <v>0.05</v>
      </c>
      <c r="P162" s="8">
        <v>2693.4</v>
      </c>
      <c r="Q162" s="8">
        <v>1939.248</v>
      </c>
      <c r="R162" s="8">
        <f t="shared" si="7"/>
        <v>4336.3739999999998</v>
      </c>
      <c r="S162" s="8">
        <f>(((Sales[[#This Row],[Unit Price]]-(Sales[[#This Row],[Discount Applied]]*Sales[[#This Row],[Unit Price]]))-Q162)/Q162)*100</f>
        <v>31.944444444444443</v>
      </c>
      <c r="T162" s="8">
        <f t="shared" si="8"/>
        <v>17911.11</v>
      </c>
      <c r="U162" s="8">
        <f>Sales[[#This Row],[Unit Cost]]*Sales[[#This Row],[Order Quantity]]</f>
        <v>13574.736000000001</v>
      </c>
    </row>
    <row r="163" spans="1:21" x14ac:dyDescent="0.2">
      <c r="A163" s="6" t="s">
        <v>376</v>
      </c>
      <c r="B163" s="6" t="s">
        <v>25</v>
      </c>
      <c r="C163" s="6" t="s">
        <v>145</v>
      </c>
      <c r="D163" s="7">
        <v>43200</v>
      </c>
      <c r="E163" s="7">
        <v>43269</v>
      </c>
      <c r="F163" s="7">
        <v>43291</v>
      </c>
      <c r="G163" s="7">
        <v>43292</v>
      </c>
      <c r="H163" s="6">
        <f t="shared" si="6"/>
        <v>23</v>
      </c>
      <c r="I163" s="6" t="s">
        <v>215</v>
      </c>
      <c r="J163" s="6">
        <v>17</v>
      </c>
      <c r="K163" s="6">
        <v>31</v>
      </c>
      <c r="L163" s="6">
        <v>110</v>
      </c>
      <c r="M163" s="6">
        <v>36</v>
      </c>
      <c r="N163" s="6">
        <v>4</v>
      </c>
      <c r="O163" s="6">
        <v>7.4999999999999997E-2</v>
      </c>
      <c r="P163" s="8">
        <v>1105.5</v>
      </c>
      <c r="Q163" s="8">
        <v>652.245</v>
      </c>
      <c r="R163" s="8">
        <f t="shared" si="7"/>
        <v>1481.37</v>
      </c>
      <c r="S163" s="8">
        <f>(((Sales[[#This Row],[Unit Price]]-(Sales[[#This Row],[Discount Applied]]*Sales[[#This Row],[Unit Price]]))-Q163)/Q163)*100</f>
        <v>56.779661016949149</v>
      </c>
      <c r="T163" s="8">
        <f t="shared" si="8"/>
        <v>4090.35</v>
      </c>
      <c r="U163" s="8">
        <f>Sales[[#This Row],[Unit Cost]]*Sales[[#This Row],[Order Quantity]]</f>
        <v>2608.98</v>
      </c>
    </row>
    <row r="164" spans="1:21" x14ac:dyDescent="0.2">
      <c r="A164" s="6" t="s">
        <v>377</v>
      </c>
      <c r="B164" s="6" t="s">
        <v>25</v>
      </c>
      <c r="C164" s="6" t="s">
        <v>144</v>
      </c>
      <c r="D164" s="7">
        <v>43200</v>
      </c>
      <c r="E164" s="7">
        <v>43270</v>
      </c>
      <c r="F164" s="7">
        <v>43291</v>
      </c>
      <c r="G164" s="7">
        <v>43298</v>
      </c>
      <c r="H164" s="6">
        <f t="shared" si="6"/>
        <v>28</v>
      </c>
      <c r="I164" s="6" t="s">
        <v>215</v>
      </c>
      <c r="J164" s="6">
        <v>17</v>
      </c>
      <c r="K164" s="6">
        <v>25</v>
      </c>
      <c r="L164" s="6">
        <v>87</v>
      </c>
      <c r="M164" s="6">
        <v>39</v>
      </c>
      <c r="N164" s="6">
        <v>1</v>
      </c>
      <c r="O164" s="6">
        <v>7.4999999999999997E-2</v>
      </c>
      <c r="P164" s="8">
        <v>1909.5</v>
      </c>
      <c r="Q164" s="8">
        <v>1088.415</v>
      </c>
      <c r="R164" s="8">
        <f t="shared" si="7"/>
        <v>677.87249999999995</v>
      </c>
      <c r="S164" s="8">
        <f>(((Sales[[#This Row],[Unit Price]]-(Sales[[#This Row],[Discount Applied]]*Sales[[#This Row],[Unit Price]]))-Q164)/Q164)*100</f>
        <v>62.280701754385959</v>
      </c>
      <c r="T164" s="8">
        <f t="shared" si="8"/>
        <v>1766.2874999999999</v>
      </c>
      <c r="U164" s="8">
        <f>Sales[[#This Row],[Unit Cost]]*Sales[[#This Row],[Order Quantity]]</f>
        <v>1088.415</v>
      </c>
    </row>
    <row r="165" spans="1:21" x14ac:dyDescent="0.2">
      <c r="A165" s="6" t="s">
        <v>378</v>
      </c>
      <c r="B165" s="6" t="s">
        <v>23</v>
      </c>
      <c r="C165" s="6" t="s">
        <v>145</v>
      </c>
      <c r="D165" s="7">
        <v>43200</v>
      </c>
      <c r="E165" s="7">
        <v>43270</v>
      </c>
      <c r="F165" s="7">
        <v>43272</v>
      </c>
      <c r="G165" s="7">
        <v>43277</v>
      </c>
      <c r="H165" s="6">
        <f t="shared" si="6"/>
        <v>7</v>
      </c>
      <c r="I165" s="6" t="s">
        <v>215</v>
      </c>
      <c r="J165" s="6">
        <v>21</v>
      </c>
      <c r="K165" s="6">
        <v>35</v>
      </c>
      <c r="L165" s="6">
        <v>177</v>
      </c>
      <c r="M165" s="6">
        <v>38</v>
      </c>
      <c r="N165" s="6">
        <v>7</v>
      </c>
      <c r="O165" s="6">
        <v>0.2</v>
      </c>
      <c r="P165" s="8">
        <v>1118.9000000000001</v>
      </c>
      <c r="Q165" s="8">
        <v>850.36400000000003</v>
      </c>
      <c r="R165" s="8">
        <f t="shared" si="7"/>
        <v>313.29200000000037</v>
      </c>
      <c r="S165" s="8">
        <f>(((Sales[[#This Row],[Unit Price]]-(Sales[[#This Row],[Discount Applied]]*Sales[[#This Row],[Unit Price]]))-Q165)/Q165)*100</f>
        <v>5.2631578947368522</v>
      </c>
      <c r="T165" s="8">
        <f t="shared" si="8"/>
        <v>6265.8400000000011</v>
      </c>
      <c r="U165" s="8">
        <f>Sales[[#This Row],[Unit Cost]]*Sales[[#This Row],[Order Quantity]]</f>
        <v>5952.5480000000007</v>
      </c>
    </row>
    <row r="166" spans="1:21" x14ac:dyDescent="0.2">
      <c r="A166" s="6" t="s">
        <v>379</v>
      </c>
      <c r="B166" s="6" t="s">
        <v>24</v>
      </c>
      <c r="C166" s="6" t="s">
        <v>145</v>
      </c>
      <c r="D166" s="7">
        <v>43200</v>
      </c>
      <c r="E166" s="7">
        <v>43270</v>
      </c>
      <c r="F166" s="7">
        <v>43279</v>
      </c>
      <c r="G166" s="7">
        <v>43284</v>
      </c>
      <c r="H166" s="6">
        <f t="shared" si="6"/>
        <v>14</v>
      </c>
      <c r="I166" s="6" t="s">
        <v>215</v>
      </c>
      <c r="J166" s="6">
        <v>11</v>
      </c>
      <c r="K166" s="6">
        <v>45</v>
      </c>
      <c r="L166" s="6">
        <v>94</v>
      </c>
      <c r="M166" s="6">
        <v>8</v>
      </c>
      <c r="N166" s="6">
        <v>7</v>
      </c>
      <c r="O166" s="6">
        <v>0.2</v>
      </c>
      <c r="P166" s="8">
        <v>1038.5</v>
      </c>
      <c r="Q166" s="8">
        <v>758.10500000000002</v>
      </c>
      <c r="R166" s="8">
        <f t="shared" si="7"/>
        <v>508.86499999999978</v>
      </c>
      <c r="S166" s="8">
        <f>(((Sales[[#This Row],[Unit Price]]-(Sales[[#This Row],[Discount Applied]]*Sales[[#This Row],[Unit Price]]))-Q166)/Q166)*100</f>
        <v>9.5890410958904013</v>
      </c>
      <c r="T166" s="8">
        <f t="shared" si="8"/>
        <v>5815.6</v>
      </c>
      <c r="U166" s="8">
        <f>Sales[[#This Row],[Unit Cost]]*Sales[[#This Row],[Order Quantity]]</f>
        <v>5306.7350000000006</v>
      </c>
    </row>
    <row r="167" spans="1:21" x14ac:dyDescent="0.2">
      <c r="A167" s="6" t="s">
        <v>380</v>
      </c>
      <c r="B167" s="6" t="s">
        <v>24</v>
      </c>
      <c r="C167" s="6" t="s">
        <v>145</v>
      </c>
      <c r="D167" s="7">
        <v>43100</v>
      </c>
      <c r="E167" s="7">
        <v>43270</v>
      </c>
      <c r="F167" s="7">
        <v>43279</v>
      </c>
      <c r="G167" s="7">
        <v>43285</v>
      </c>
      <c r="H167" s="6">
        <f t="shared" si="6"/>
        <v>15</v>
      </c>
      <c r="I167" s="6" t="s">
        <v>215</v>
      </c>
      <c r="J167" s="6">
        <v>1</v>
      </c>
      <c r="K167" s="6">
        <v>19</v>
      </c>
      <c r="L167" s="6">
        <v>126</v>
      </c>
      <c r="M167" s="6">
        <v>19</v>
      </c>
      <c r="N167" s="6">
        <v>6</v>
      </c>
      <c r="O167" s="6">
        <v>0.05</v>
      </c>
      <c r="P167" s="8">
        <v>6324.8</v>
      </c>
      <c r="Q167" s="8">
        <v>4300.8640000000005</v>
      </c>
      <c r="R167" s="8">
        <f t="shared" si="7"/>
        <v>10246.175999999999</v>
      </c>
      <c r="S167" s="8">
        <f>(((Sales[[#This Row],[Unit Price]]-(Sales[[#This Row],[Discount Applied]]*Sales[[#This Row],[Unit Price]]))-Q167)/Q167)*100</f>
        <v>39.705882352941167</v>
      </c>
      <c r="T167" s="8">
        <f t="shared" si="8"/>
        <v>36051.360000000001</v>
      </c>
      <c r="U167" s="8">
        <f>Sales[[#This Row],[Unit Cost]]*Sales[[#This Row],[Order Quantity]]</f>
        <v>25805.184000000001</v>
      </c>
    </row>
    <row r="168" spans="1:21" x14ac:dyDescent="0.2">
      <c r="A168" s="6" t="s">
        <v>381</v>
      </c>
      <c r="B168" s="6" t="s">
        <v>24</v>
      </c>
      <c r="C168" s="6" t="s">
        <v>148</v>
      </c>
      <c r="D168" s="7">
        <v>43100</v>
      </c>
      <c r="E168" s="7">
        <v>43270</v>
      </c>
      <c r="F168" s="7">
        <v>43278</v>
      </c>
      <c r="G168" s="7">
        <v>43282</v>
      </c>
      <c r="H168" s="6">
        <f t="shared" si="6"/>
        <v>12</v>
      </c>
      <c r="I168" s="6" t="s">
        <v>215</v>
      </c>
      <c r="J168" s="6">
        <v>3</v>
      </c>
      <c r="K168" s="6">
        <v>16</v>
      </c>
      <c r="L168" s="6">
        <v>17</v>
      </c>
      <c r="M168" s="6">
        <v>9</v>
      </c>
      <c r="N168" s="6">
        <v>7</v>
      </c>
      <c r="O168" s="6">
        <v>0.2</v>
      </c>
      <c r="P168" s="8">
        <v>1005</v>
      </c>
      <c r="Q168" s="8">
        <v>502.5</v>
      </c>
      <c r="R168" s="8">
        <f t="shared" si="7"/>
        <v>2110.5</v>
      </c>
      <c r="S168" s="8">
        <f>(((Sales[[#This Row],[Unit Price]]-(Sales[[#This Row],[Discount Applied]]*Sales[[#This Row],[Unit Price]]))-Q168)/Q168)*100</f>
        <v>60</v>
      </c>
      <c r="T168" s="8">
        <f t="shared" si="8"/>
        <v>5628</v>
      </c>
      <c r="U168" s="8">
        <f>Sales[[#This Row],[Unit Cost]]*Sales[[#This Row],[Order Quantity]]</f>
        <v>3517.5</v>
      </c>
    </row>
    <row r="169" spans="1:21" x14ac:dyDescent="0.2">
      <c r="A169" s="6" t="s">
        <v>382</v>
      </c>
      <c r="B169" s="6" t="s">
        <v>24</v>
      </c>
      <c r="C169" s="6" t="s">
        <v>145</v>
      </c>
      <c r="D169" s="7">
        <v>43200</v>
      </c>
      <c r="E169" s="7">
        <v>43270</v>
      </c>
      <c r="F169" s="7">
        <v>43295</v>
      </c>
      <c r="G169" s="7">
        <v>43298</v>
      </c>
      <c r="H169" s="6">
        <f t="shared" si="6"/>
        <v>28</v>
      </c>
      <c r="I169" s="6" t="s">
        <v>215</v>
      </c>
      <c r="J169" s="6">
        <v>3</v>
      </c>
      <c r="K169" s="6">
        <v>15</v>
      </c>
      <c r="L169" s="6">
        <v>178</v>
      </c>
      <c r="M169" s="6">
        <v>2</v>
      </c>
      <c r="N169" s="6">
        <v>5</v>
      </c>
      <c r="O169" s="6">
        <v>7.4999999999999997E-2</v>
      </c>
      <c r="P169" s="8">
        <v>1293.1000000000001</v>
      </c>
      <c r="Q169" s="8">
        <v>659.48100000000011</v>
      </c>
      <c r="R169" s="8">
        <f t="shared" si="7"/>
        <v>2683.1824999999999</v>
      </c>
      <c r="S169" s="8">
        <f>(((Sales[[#This Row],[Unit Price]]-(Sales[[#This Row],[Discount Applied]]*Sales[[#This Row],[Unit Price]]))-Q169)/Q169)*100</f>
        <v>81.372549019607817</v>
      </c>
      <c r="T169" s="8">
        <f t="shared" si="8"/>
        <v>5980.5875000000005</v>
      </c>
      <c r="U169" s="8">
        <f>Sales[[#This Row],[Unit Cost]]*Sales[[#This Row],[Order Quantity]]</f>
        <v>3297.4050000000007</v>
      </c>
    </row>
    <row r="170" spans="1:21" x14ac:dyDescent="0.2">
      <c r="A170" s="6" t="s">
        <v>383</v>
      </c>
      <c r="B170" s="6" t="s">
        <v>24</v>
      </c>
      <c r="C170" s="6" t="s">
        <v>144</v>
      </c>
      <c r="D170" s="7">
        <v>43200</v>
      </c>
      <c r="E170" s="7">
        <v>43270</v>
      </c>
      <c r="F170" s="7">
        <v>43297</v>
      </c>
      <c r="G170" s="7">
        <v>43307</v>
      </c>
      <c r="H170" s="6">
        <f t="shared" si="6"/>
        <v>37</v>
      </c>
      <c r="I170" s="6" t="s">
        <v>215</v>
      </c>
      <c r="J170" s="6">
        <v>1</v>
      </c>
      <c r="K170" s="6">
        <v>8</v>
      </c>
      <c r="L170" s="6">
        <v>76</v>
      </c>
      <c r="M170" s="6">
        <v>36</v>
      </c>
      <c r="N170" s="6">
        <v>6</v>
      </c>
      <c r="O170" s="6">
        <v>0.4</v>
      </c>
      <c r="P170" s="8">
        <v>844.2</v>
      </c>
      <c r="Q170" s="8">
        <v>540.28800000000001</v>
      </c>
      <c r="R170" s="8">
        <f t="shared" si="7"/>
        <v>-202.60799999999972</v>
      </c>
      <c r="S170" s="8">
        <f>(((Sales[[#This Row],[Unit Price]]-(Sales[[#This Row],[Discount Applied]]*Sales[[#This Row],[Unit Price]]))-Q170)/Q170)*100</f>
        <v>-6.2500000000000053</v>
      </c>
      <c r="T170" s="8">
        <f t="shared" si="8"/>
        <v>3039.1200000000003</v>
      </c>
      <c r="U170" s="8">
        <f>Sales[[#This Row],[Unit Cost]]*Sales[[#This Row],[Order Quantity]]</f>
        <v>3241.7280000000001</v>
      </c>
    </row>
    <row r="171" spans="1:21" x14ac:dyDescent="0.2">
      <c r="A171" s="6" t="s">
        <v>384</v>
      </c>
      <c r="B171" s="6" t="s">
        <v>24</v>
      </c>
      <c r="C171" s="6" t="s">
        <v>146</v>
      </c>
      <c r="D171" s="7">
        <v>43200</v>
      </c>
      <c r="E171" s="7">
        <v>43270</v>
      </c>
      <c r="F171" s="7">
        <v>43288</v>
      </c>
      <c r="G171" s="7">
        <v>43295</v>
      </c>
      <c r="H171" s="6">
        <f t="shared" si="6"/>
        <v>25</v>
      </c>
      <c r="I171" s="6" t="s">
        <v>215</v>
      </c>
      <c r="J171" s="6">
        <v>6</v>
      </c>
      <c r="K171" s="6">
        <v>27</v>
      </c>
      <c r="L171" s="6">
        <v>318</v>
      </c>
      <c r="M171" s="6">
        <v>1</v>
      </c>
      <c r="N171" s="6">
        <v>4</v>
      </c>
      <c r="O171" s="6">
        <v>0.05</v>
      </c>
      <c r="P171" s="8">
        <v>247.9</v>
      </c>
      <c r="Q171" s="8">
        <v>195.84100000000001</v>
      </c>
      <c r="R171" s="8">
        <f t="shared" si="7"/>
        <v>158.65599999999995</v>
      </c>
      <c r="S171" s="8">
        <f>(((Sales[[#This Row],[Unit Price]]-(Sales[[#This Row],[Discount Applied]]*Sales[[#This Row],[Unit Price]]))-Q171)/Q171)*100</f>
        <v>20.253164556962016</v>
      </c>
      <c r="T171" s="8">
        <f t="shared" si="8"/>
        <v>942.02</v>
      </c>
      <c r="U171" s="8">
        <f>Sales[[#This Row],[Unit Cost]]*Sales[[#This Row],[Order Quantity]]</f>
        <v>783.36400000000003</v>
      </c>
    </row>
    <row r="172" spans="1:21" x14ac:dyDescent="0.2">
      <c r="A172" s="6" t="s">
        <v>385</v>
      </c>
      <c r="B172" s="6" t="s">
        <v>23</v>
      </c>
      <c r="C172" s="6" t="s">
        <v>147</v>
      </c>
      <c r="D172" s="7">
        <v>43100</v>
      </c>
      <c r="E172" s="7">
        <v>43270</v>
      </c>
      <c r="F172" s="7">
        <v>43277</v>
      </c>
      <c r="G172" s="7">
        <v>43279</v>
      </c>
      <c r="H172" s="6">
        <f t="shared" si="6"/>
        <v>9</v>
      </c>
      <c r="I172" s="6" t="s">
        <v>215</v>
      </c>
      <c r="J172" s="6">
        <v>21</v>
      </c>
      <c r="K172" s="6">
        <v>12</v>
      </c>
      <c r="L172" s="6">
        <v>217</v>
      </c>
      <c r="M172" s="6">
        <v>21</v>
      </c>
      <c r="N172" s="6">
        <v>7</v>
      </c>
      <c r="O172" s="6">
        <v>0.3</v>
      </c>
      <c r="P172" s="8">
        <v>174.20000000000002</v>
      </c>
      <c r="Q172" s="8">
        <v>139.36000000000001</v>
      </c>
      <c r="R172" s="8">
        <f t="shared" si="7"/>
        <v>-121.94000000000005</v>
      </c>
      <c r="S172" s="8">
        <f>(((Sales[[#This Row],[Unit Price]]-(Sales[[#This Row],[Discount Applied]]*Sales[[#This Row],[Unit Price]]))-Q172)/Q172)*100</f>
        <v>-12.5</v>
      </c>
      <c r="T172" s="8">
        <f t="shared" si="8"/>
        <v>853.58</v>
      </c>
      <c r="U172" s="8">
        <f>Sales[[#This Row],[Unit Cost]]*Sales[[#This Row],[Order Quantity]]</f>
        <v>975.5200000000001</v>
      </c>
    </row>
    <row r="173" spans="1:21" x14ac:dyDescent="0.2">
      <c r="A173" s="6" t="s">
        <v>386</v>
      </c>
      <c r="B173" s="6" t="s">
        <v>24</v>
      </c>
      <c r="C173" s="6" t="s">
        <v>146</v>
      </c>
      <c r="D173" s="7">
        <v>43200</v>
      </c>
      <c r="E173" s="7">
        <v>43271</v>
      </c>
      <c r="F173" s="7">
        <v>43292</v>
      </c>
      <c r="G173" s="7">
        <v>43298</v>
      </c>
      <c r="H173" s="6">
        <f t="shared" si="6"/>
        <v>27</v>
      </c>
      <c r="I173" s="6" t="s">
        <v>215</v>
      </c>
      <c r="J173" s="6">
        <v>2</v>
      </c>
      <c r="K173" s="6">
        <v>30</v>
      </c>
      <c r="L173" s="6">
        <v>278</v>
      </c>
      <c r="M173" s="6">
        <v>12</v>
      </c>
      <c r="N173" s="6">
        <v>6</v>
      </c>
      <c r="O173" s="6">
        <v>0.1</v>
      </c>
      <c r="P173" s="8">
        <v>1025.1000000000001</v>
      </c>
      <c r="Q173" s="8">
        <v>707.31900000000007</v>
      </c>
      <c r="R173" s="8">
        <f t="shared" si="7"/>
        <v>1291.6259999999993</v>
      </c>
      <c r="S173" s="8">
        <f>(((Sales[[#This Row],[Unit Price]]-(Sales[[#This Row],[Discount Applied]]*Sales[[#This Row],[Unit Price]]))-Q173)/Q173)*100</f>
        <v>30.434782608695659</v>
      </c>
      <c r="T173" s="8">
        <f t="shared" si="8"/>
        <v>5535.54</v>
      </c>
      <c r="U173" s="8">
        <f>Sales[[#This Row],[Unit Cost]]*Sales[[#This Row],[Order Quantity]]</f>
        <v>4243.9140000000007</v>
      </c>
    </row>
    <row r="174" spans="1:21" x14ac:dyDescent="0.2">
      <c r="A174" s="6" t="s">
        <v>387</v>
      </c>
      <c r="B174" s="6" t="s">
        <v>23</v>
      </c>
      <c r="C174" s="6" t="s">
        <v>143</v>
      </c>
      <c r="D174" s="7">
        <v>43100</v>
      </c>
      <c r="E174" s="7">
        <v>43271</v>
      </c>
      <c r="F174" s="7">
        <v>43282</v>
      </c>
      <c r="G174" s="7">
        <v>43287</v>
      </c>
      <c r="H174" s="6">
        <f t="shared" si="6"/>
        <v>16</v>
      </c>
      <c r="I174" s="6" t="s">
        <v>215</v>
      </c>
      <c r="J174" s="6">
        <v>21</v>
      </c>
      <c r="K174" s="6">
        <v>19</v>
      </c>
      <c r="L174" s="6">
        <v>341</v>
      </c>
      <c r="M174" s="6">
        <v>23</v>
      </c>
      <c r="N174" s="6">
        <v>3</v>
      </c>
      <c r="O174" s="6">
        <v>0.15</v>
      </c>
      <c r="P174" s="8">
        <v>3068.6</v>
      </c>
      <c r="Q174" s="8">
        <v>2301.4499999999998</v>
      </c>
      <c r="R174" s="8">
        <f t="shared" si="7"/>
        <v>920.57999999999993</v>
      </c>
      <c r="S174" s="8">
        <f>(((Sales[[#This Row],[Unit Price]]-(Sales[[#This Row],[Discount Applied]]*Sales[[#This Row],[Unit Price]]))-Q174)/Q174)*100</f>
        <v>13.333333333333339</v>
      </c>
      <c r="T174" s="8">
        <f t="shared" si="8"/>
        <v>7824.9299999999994</v>
      </c>
      <c r="U174" s="8">
        <f>Sales[[#This Row],[Unit Cost]]*Sales[[#This Row],[Order Quantity]]</f>
        <v>6904.3499999999995</v>
      </c>
    </row>
    <row r="175" spans="1:21" x14ac:dyDescent="0.2">
      <c r="A175" s="6" t="s">
        <v>388</v>
      </c>
      <c r="B175" s="6" t="s">
        <v>25</v>
      </c>
      <c r="C175" s="6" t="s">
        <v>145</v>
      </c>
      <c r="D175" s="7">
        <v>43100</v>
      </c>
      <c r="E175" s="7">
        <v>43271</v>
      </c>
      <c r="F175" s="7">
        <v>43290</v>
      </c>
      <c r="G175" s="7">
        <v>43292</v>
      </c>
      <c r="H175" s="6">
        <f t="shared" si="6"/>
        <v>21</v>
      </c>
      <c r="I175" s="6" t="s">
        <v>215</v>
      </c>
      <c r="J175" s="6">
        <v>16</v>
      </c>
      <c r="K175" s="6">
        <v>44</v>
      </c>
      <c r="L175" s="6">
        <v>122</v>
      </c>
      <c r="M175" s="6">
        <v>3</v>
      </c>
      <c r="N175" s="6">
        <v>2</v>
      </c>
      <c r="O175" s="6">
        <v>7.4999999999999997E-2</v>
      </c>
      <c r="P175" s="8">
        <v>241.20000000000002</v>
      </c>
      <c r="Q175" s="8">
        <v>115.77600000000001</v>
      </c>
      <c r="R175" s="8">
        <f t="shared" si="7"/>
        <v>214.66800000000001</v>
      </c>
      <c r="S175" s="8">
        <f>(((Sales[[#This Row],[Unit Price]]-(Sales[[#This Row],[Discount Applied]]*Sales[[#This Row],[Unit Price]]))-Q175)/Q175)*100</f>
        <v>92.708333333333329</v>
      </c>
      <c r="T175" s="8">
        <f t="shared" si="8"/>
        <v>446.22</v>
      </c>
      <c r="U175" s="8">
        <f>Sales[[#This Row],[Unit Cost]]*Sales[[#This Row],[Order Quantity]]</f>
        <v>231.55200000000002</v>
      </c>
    </row>
    <row r="176" spans="1:21" x14ac:dyDescent="0.2">
      <c r="A176" s="6" t="s">
        <v>389</v>
      </c>
      <c r="B176" s="6" t="s">
        <v>24</v>
      </c>
      <c r="C176" s="6" t="s">
        <v>145</v>
      </c>
      <c r="D176" s="7">
        <v>43200</v>
      </c>
      <c r="E176" s="7">
        <v>43271</v>
      </c>
      <c r="F176" s="7">
        <v>43293</v>
      </c>
      <c r="G176" s="7">
        <v>43298</v>
      </c>
      <c r="H176" s="6">
        <f t="shared" si="6"/>
        <v>27</v>
      </c>
      <c r="I176" s="6" t="s">
        <v>215</v>
      </c>
      <c r="J176" s="6">
        <v>11</v>
      </c>
      <c r="K176" s="6">
        <v>24</v>
      </c>
      <c r="L176" s="6">
        <v>200</v>
      </c>
      <c r="M176" s="6">
        <v>47</v>
      </c>
      <c r="N176" s="6">
        <v>1</v>
      </c>
      <c r="O176" s="6">
        <v>0.2</v>
      </c>
      <c r="P176" s="8">
        <v>174.20000000000002</v>
      </c>
      <c r="Q176" s="8">
        <v>139.36000000000001</v>
      </c>
      <c r="R176" s="8">
        <f t="shared" si="7"/>
        <v>0</v>
      </c>
      <c r="S176" s="8">
        <f>(((Sales[[#This Row],[Unit Price]]-(Sales[[#This Row],[Discount Applied]]*Sales[[#This Row],[Unit Price]]))-Q176)/Q176)*100</f>
        <v>0</v>
      </c>
      <c r="T176" s="8">
        <f t="shared" si="8"/>
        <v>139.36000000000001</v>
      </c>
      <c r="U176" s="8">
        <f>Sales[[#This Row],[Unit Cost]]*Sales[[#This Row],[Order Quantity]]</f>
        <v>139.36000000000001</v>
      </c>
    </row>
    <row r="177" spans="1:21" x14ac:dyDescent="0.2">
      <c r="A177" s="6" t="s">
        <v>390</v>
      </c>
      <c r="B177" s="6" t="s">
        <v>24</v>
      </c>
      <c r="C177" s="6" t="s">
        <v>148</v>
      </c>
      <c r="D177" s="7">
        <v>43100</v>
      </c>
      <c r="E177" s="7">
        <v>43271</v>
      </c>
      <c r="F177" s="7">
        <v>43284</v>
      </c>
      <c r="G177" s="7">
        <v>43294</v>
      </c>
      <c r="H177" s="6">
        <f t="shared" si="6"/>
        <v>23</v>
      </c>
      <c r="I177" s="6" t="s">
        <v>215</v>
      </c>
      <c r="J177" s="6">
        <v>3</v>
      </c>
      <c r="K177" s="6">
        <v>10</v>
      </c>
      <c r="L177" s="6">
        <v>30</v>
      </c>
      <c r="M177" s="6">
        <v>37</v>
      </c>
      <c r="N177" s="6">
        <v>2</v>
      </c>
      <c r="O177" s="6">
        <v>0.2</v>
      </c>
      <c r="P177" s="8">
        <v>2505.8000000000002</v>
      </c>
      <c r="Q177" s="8">
        <v>1804.1760000000002</v>
      </c>
      <c r="R177" s="8">
        <f t="shared" si="7"/>
        <v>400.92799999999988</v>
      </c>
      <c r="S177" s="8">
        <f>(((Sales[[#This Row],[Unit Price]]-(Sales[[#This Row],[Discount Applied]]*Sales[[#This Row],[Unit Price]]))-Q177)/Q177)*100</f>
        <v>11.111111111111107</v>
      </c>
      <c r="T177" s="8">
        <f t="shared" si="8"/>
        <v>4009.28</v>
      </c>
      <c r="U177" s="8">
        <f>Sales[[#This Row],[Unit Cost]]*Sales[[#This Row],[Order Quantity]]</f>
        <v>3608.3520000000003</v>
      </c>
    </row>
    <row r="178" spans="1:21" x14ac:dyDescent="0.2">
      <c r="A178" s="6" t="s">
        <v>391</v>
      </c>
      <c r="B178" s="6" t="s">
        <v>23</v>
      </c>
      <c r="C178" s="6" t="s">
        <v>147</v>
      </c>
      <c r="D178" s="7">
        <v>43100</v>
      </c>
      <c r="E178" s="7">
        <v>43271</v>
      </c>
      <c r="F178" s="7">
        <v>43298</v>
      </c>
      <c r="G178" s="7">
        <v>43301</v>
      </c>
      <c r="H178" s="6">
        <f t="shared" si="6"/>
        <v>30</v>
      </c>
      <c r="I178" s="6" t="s">
        <v>215</v>
      </c>
      <c r="J178" s="6">
        <v>25</v>
      </c>
      <c r="K178" s="6">
        <v>35</v>
      </c>
      <c r="L178" s="6">
        <v>233</v>
      </c>
      <c r="M178" s="6">
        <v>31</v>
      </c>
      <c r="N178" s="6">
        <v>7</v>
      </c>
      <c r="O178" s="6">
        <v>0.15</v>
      </c>
      <c r="P178" s="8">
        <v>2599.6</v>
      </c>
      <c r="Q178" s="8">
        <v>1637.748</v>
      </c>
      <c r="R178" s="8">
        <f t="shared" si="7"/>
        <v>4003.384</v>
      </c>
      <c r="S178" s="8">
        <f>(((Sales[[#This Row],[Unit Price]]-(Sales[[#This Row],[Discount Applied]]*Sales[[#This Row],[Unit Price]]))-Q178)/Q178)*100</f>
        <v>34.92063492063491</v>
      </c>
      <c r="T178" s="8">
        <f t="shared" si="8"/>
        <v>15467.62</v>
      </c>
      <c r="U178" s="8">
        <f>Sales[[#This Row],[Unit Cost]]*Sales[[#This Row],[Order Quantity]]</f>
        <v>11464.236000000001</v>
      </c>
    </row>
    <row r="179" spans="1:21" x14ac:dyDescent="0.2">
      <c r="A179" s="6" t="s">
        <v>392</v>
      </c>
      <c r="B179" s="6" t="s">
        <v>25</v>
      </c>
      <c r="C179" s="6" t="s">
        <v>145</v>
      </c>
      <c r="D179" s="7">
        <v>43100</v>
      </c>
      <c r="E179" s="7">
        <v>43271</v>
      </c>
      <c r="F179" s="7">
        <v>43275</v>
      </c>
      <c r="G179" s="7">
        <v>43279</v>
      </c>
      <c r="H179" s="6">
        <f t="shared" si="6"/>
        <v>8</v>
      </c>
      <c r="I179" s="6" t="s">
        <v>215</v>
      </c>
      <c r="J179" s="6">
        <v>18</v>
      </c>
      <c r="K179" s="6">
        <v>38</v>
      </c>
      <c r="L179" s="6">
        <v>151</v>
      </c>
      <c r="M179" s="6">
        <v>28</v>
      </c>
      <c r="N179" s="6">
        <v>6</v>
      </c>
      <c r="O179" s="6">
        <v>0.15</v>
      </c>
      <c r="P179" s="8">
        <v>2278</v>
      </c>
      <c r="Q179" s="8">
        <v>1503.48</v>
      </c>
      <c r="R179" s="8">
        <f t="shared" si="7"/>
        <v>2596.9199999999983</v>
      </c>
      <c r="S179" s="8">
        <f>(((Sales[[#This Row],[Unit Price]]-(Sales[[#This Row],[Discount Applied]]*Sales[[#This Row],[Unit Price]]))-Q179)/Q179)*100</f>
        <v>28.787878787878785</v>
      </c>
      <c r="T179" s="8">
        <f t="shared" si="8"/>
        <v>11617.8</v>
      </c>
      <c r="U179" s="8">
        <f>Sales[[#This Row],[Unit Cost]]*Sales[[#This Row],[Order Quantity]]</f>
        <v>9020.880000000001</v>
      </c>
    </row>
    <row r="180" spans="1:21" x14ac:dyDescent="0.2">
      <c r="A180" s="6" t="s">
        <v>393</v>
      </c>
      <c r="B180" s="6" t="s">
        <v>23</v>
      </c>
      <c r="C180" s="6" t="s">
        <v>143</v>
      </c>
      <c r="D180" s="7">
        <v>43200</v>
      </c>
      <c r="E180" s="7">
        <v>43272</v>
      </c>
      <c r="F180" s="7">
        <v>43294</v>
      </c>
      <c r="G180" s="7">
        <v>43302</v>
      </c>
      <c r="H180" s="6">
        <f t="shared" si="6"/>
        <v>30</v>
      </c>
      <c r="I180" s="6" t="s">
        <v>215</v>
      </c>
      <c r="J180" s="6">
        <v>24</v>
      </c>
      <c r="K180" s="6">
        <v>31</v>
      </c>
      <c r="L180" s="6">
        <v>353</v>
      </c>
      <c r="M180" s="6">
        <v>25</v>
      </c>
      <c r="N180" s="6">
        <v>2</v>
      </c>
      <c r="O180" s="6">
        <v>7.4999999999999997E-2</v>
      </c>
      <c r="P180" s="8">
        <v>1092.1000000000001</v>
      </c>
      <c r="Q180" s="8">
        <v>589.73400000000015</v>
      </c>
      <c r="R180" s="8">
        <f t="shared" si="7"/>
        <v>840.91699999999992</v>
      </c>
      <c r="S180" s="8">
        <f>(((Sales[[#This Row],[Unit Price]]-(Sales[[#This Row],[Discount Applied]]*Sales[[#This Row],[Unit Price]]))-Q180)/Q180)*100</f>
        <v>71.296296296296262</v>
      </c>
      <c r="T180" s="8">
        <f t="shared" si="8"/>
        <v>2020.3850000000002</v>
      </c>
      <c r="U180" s="8">
        <f>Sales[[#This Row],[Unit Cost]]*Sales[[#This Row],[Order Quantity]]</f>
        <v>1179.4680000000003</v>
      </c>
    </row>
    <row r="181" spans="1:21" x14ac:dyDescent="0.2">
      <c r="A181" s="6" t="s">
        <v>394</v>
      </c>
      <c r="B181" s="6" t="s">
        <v>26</v>
      </c>
      <c r="C181" s="6" t="s">
        <v>148</v>
      </c>
      <c r="D181" s="7">
        <v>43200</v>
      </c>
      <c r="E181" s="7">
        <v>43272</v>
      </c>
      <c r="F181" s="7">
        <v>43285</v>
      </c>
      <c r="G181" s="7">
        <v>43288</v>
      </c>
      <c r="H181" s="6">
        <f t="shared" si="6"/>
        <v>16</v>
      </c>
      <c r="I181" s="6" t="s">
        <v>215</v>
      </c>
      <c r="J181" s="6">
        <v>25</v>
      </c>
      <c r="K181" s="6">
        <v>40</v>
      </c>
      <c r="L181" s="6">
        <v>43</v>
      </c>
      <c r="M181" s="6">
        <v>7</v>
      </c>
      <c r="N181" s="6">
        <v>5</v>
      </c>
      <c r="O181" s="6">
        <v>0.2</v>
      </c>
      <c r="P181" s="8">
        <v>1139</v>
      </c>
      <c r="Q181" s="8">
        <v>933.9799999999999</v>
      </c>
      <c r="R181" s="8">
        <f t="shared" si="7"/>
        <v>-113.89999999999964</v>
      </c>
      <c r="S181" s="8">
        <f>(((Sales[[#This Row],[Unit Price]]-(Sales[[#This Row],[Discount Applied]]*Sales[[#This Row],[Unit Price]]))-Q181)/Q181)*100</f>
        <v>-2.4390243902438877</v>
      </c>
      <c r="T181" s="8">
        <f t="shared" si="8"/>
        <v>4556</v>
      </c>
      <c r="U181" s="8">
        <f>Sales[[#This Row],[Unit Cost]]*Sales[[#This Row],[Order Quantity]]</f>
        <v>4669.8999999999996</v>
      </c>
    </row>
    <row r="182" spans="1:21" x14ac:dyDescent="0.2">
      <c r="A182" s="6" t="s">
        <v>395</v>
      </c>
      <c r="B182" s="6" t="s">
        <v>24</v>
      </c>
      <c r="C182" s="6" t="s">
        <v>143</v>
      </c>
      <c r="D182" s="7">
        <v>43100</v>
      </c>
      <c r="E182" s="7">
        <v>43272</v>
      </c>
      <c r="F182" s="7">
        <v>43283</v>
      </c>
      <c r="G182" s="7">
        <v>43291</v>
      </c>
      <c r="H182" s="6">
        <f t="shared" si="6"/>
        <v>19</v>
      </c>
      <c r="I182" s="6" t="s">
        <v>215</v>
      </c>
      <c r="J182" s="6">
        <v>4</v>
      </c>
      <c r="K182" s="6">
        <v>9</v>
      </c>
      <c r="L182" s="6">
        <v>339</v>
      </c>
      <c r="M182" s="6">
        <v>47</v>
      </c>
      <c r="N182" s="6">
        <v>2</v>
      </c>
      <c r="O182" s="6">
        <v>0.15</v>
      </c>
      <c r="P182" s="8">
        <v>1675</v>
      </c>
      <c r="Q182" s="8">
        <v>1072</v>
      </c>
      <c r="R182" s="8">
        <f t="shared" si="7"/>
        <v>703.5</v>
      </c>
      <c r="S182" s="8">
        <f>(((Sales[[#This Row],[Unit Price]]-(Sales[[#This Row],[Discount Applied]]*Sales[[#This Row],[Unit Price]]))-Q182)/Q182)*100</f>
        <v>32.8125</v>
      </c>
      <c r="T182" s="8">
        <f t="shared" si="8"/>
        <v>2847.5</v>
      </c>
      <c r="U182" s="8">
        <f>Sales[[#This Row],[Unit Cost]]*Sales[[#This Row],[Order Quantity]]</f>
        <v>2144</v>
      </c>
    </row>
    <row r="183" spans="1:21" x14ac:dyDescent="0.2">
      <c r="A183" s="6" t="s">
        <v>396</v>
      </c>
      <c r="B183" s="6" t="s">
        <v>26</v>
      </c>
      <c r="C183" s="6" t="s">
        <v>147</v>
      </c>
      <c r="D183" s="7">
        <v>43200</v>
      </c>
      <c r="E183" s="7">
        <v>43272</v>
      </c>
      <c r="F183" s="7">
        <v>43280</v>
      </c>
      <c r="G183" s="7">
        <v>43283</v>
      </c>
      <c r="H183" s="6">
        <f t="shared" si="6"/>
        <v>11</v>
      </c>
      <c r="I183" s="6" t="s">
        <v>215</v>
      </c>
      <c r="J183" s="6">
        <v>26</v>
      </c>
      <c r="K183" s="6">
        <v>41</v>
      </c>
      <c r="L183" s="6">
        <v>228</v>
      </c>
      <c r="M183" s="6">
        <v>26</v>
      </c>
      <c r="N183" s="6">
        <v>2</v>
      </c>
      <c r="O183" s="6">
        <v>0.05</v>
      </c>
      <c r="P183" s="8">
        <v>1011.7</v>
      </c>
      <c r="Q183" s="8">
        <v>687.95600000000013</v>
      </c>
      <c r="R183" s="8">
        <f t="shared" si="7"/>
        <v>546.31799999999976</v>
      </c>
      <c r="S183" s="8">
        <f>(((Sales[[#This Row],[Unit Price]]-(Sales[[#This Row],[Discount Applied]]*Sales[[#This Row],[Unit Price]]))-Q183)/Q183)*100</f>
        <v>39.705882352941153</v>
      </c>
      <c r="T183" s="8">
        <f t="shared" si="8"/>
        <v>1922.23</v>
      </c>
      <c r="U183" s="8">
        <f>Sales[[#This Row],[Unit Cost]]*Sales[[#This Row],[Order Quantity]]</f>
        <v>1375.9120000000003</v>
      </c>
    </row>
    <row r="184" spans="1:21" x14ac:dyDescent="0.2">
      <c r="A184" s="6" t="s">
        <v>397</v>
      </c>
      <c r="B184" s="6" t="s">
        <v>26</v>
      </c>
      <c r="C184" s="6" t="s">
        <v>145</v>
      </c>
      <c r="D184" s="7">
        <v>43200</v>
      </c>
      <c r="E184" s="7">
        <v>43272</v>
      </c>
      <c r="F184" s="7">
        <v>43297</v>
      </c>
      <c r="G184" s="7">
        <v>43302</v>
      </c>
      <c r="H184" s="6">
        <f t="shared" si="6"/>
        <v>30</v>
      </c>
      <c r="I184" s="6" t="s">
        <v>215</v>
      </c>
      <c r="J184" s="6">
        <v>27</v>
      </c>
      <c r="K184" s="6">
        <v>11</v>
      </c>
      <c r="L184" s="6">
        <v>128</v>
      </c>
      <c r="M184" s="6">
        <v>46</v>
      </c>
      <c r="N184" s="6">
        <v>7</v>
      </c>
      <c r="O184" s="6">
        <v>0.1</v>
      </c>
      <c r="P184" s="8">
        <v>938</v>
      </c>
      <c r="Q184" s="8">
        <v>412.72</v>
      </c>
      <c r="R184" s="8">
        <f t="shared" si="7"/>
        <v>3020.3599999999997</v>
      </c>
      <c r="S184" s="8">
        <f>(((Sales[[#This Row],[Unit Price]]-(Sales[[#This Row],[Discount Applied]]*Sales[[#This Row],[Unit Price]]))-Q184)/Q184)*100</f>
        <v>104.54545454545455</v>
      </c>
      <c r="T184" s="8">
        <f t="shared" si="8"/>
        <v>5909.4</v>
      </c>
      <c r="U184" s="8">
        <f>Sales[[#This Row],[Unit Cost]]*Sales[[#This Row],[Order Quantity]]</f>
        <v>2889.04</v>
      </c>
    </row>
    <row r="185" spans="1:21" x14ac:dyDescent="0.2">
      <c r="A185" s="6" t="s">
        <v>398</v>
      </c>
      <c r="B185" s="6" t="s">
        <v>26</v>
      </c>
      <c r="C185" s="6" t="s">
        <v>148</v>
      </c>
      <c r="D185" s="7">
        <v>43200</v>
      </c>
      <c r="E185" s="7">
        <v>43272</v>
      </c>
      <c r="F185" s="7">
        <v>43297</v>
      </c>
      <c r="G185" s="7">
        <v>43307</v>
      </c>
      <c r="H185" s="6">
        <f t="shared" si="6"/>
        <v>35</v>
      </c>
      <c r="I185" s="6" t="s">
        <v>215</v>
      </c>
      <c r="J185" s="6">
        <v>28</v>
      </c>
      <c r="K185" s="6">
        <v>48</v>
      </c>
      <c r="L185" s="6">
        <v>55</v>
      </c>
      <c r="M185" s="6">
        <v>2</v>
      </c>
      <c r="N185" s="6">
        <v>8</v>
      </c>
      <c r="O185" s="6">
        <v>0.05</v>
      </c>
      <c r="P185" s="8">
        <v>2566.1</v>
      </c>
      <c r="Q185" s="8">
        <v>1052.1009999999999</v>
      </c>
      <c r="R185" s="8">
        <f t="shared" si="7"/>
        <v>11085.552000000001</v>
      </c>
      <c r="S185" s="8">
        <f>(((Sales[[#This Row],[Unit Price]]-(Sales[[#This Row],[Discount Applied]]*Sales[[#This Row],[Unit Price]]))-Q185)/Q185)*100</f>
        <v>131.70731707317077</v>
      </c>
      <c r="T185" s="8">
        <f t="shared" si="8"/>
        <v>19502.36</v>
      </c>
      <c r="U185" s="8">
        <f>Sales[[#This Row],[Unit Cost]]*Sales[[#This Row],[Order Quantity]]</f>
        <v>8416.8079999999991</v>
      </c>
    </row>
    <row r="186" spans="1:21" x14ac:dyDescent="0.2">
      <c r="A186" s="6" t="s">
        <v>399</v>
      </c>
      <c r="B186" s="6" t="s">
        <v>23</v>
      </c>
      <c r="C186" s="6" t="s">
        <v>145</v>
      </c>
      <c r="D186" s="7">
        <v>43200</v>
      </c>
      <c r="E186" s="7">
        <v>43273</v>
      </c>
      <c r="F186" s="7">
        <v>43297</v>
      </c>
      <c r="G186" s="7">
        <v>43305</v>
      </c>
      <c r="H186" s="6">
        <f t="shared" si="6"/>
        <v>32</v>
      </c>
      <c r="I186" s="6" t="s">
        <v>215</v>
      </c>
      <c r="J186" s="6">
        <v>24</v>
      </c>
      <c r="K186" s="6">
        <v>4</v>
      </c>
      <c r="L186" s="6">
        <v>177</v>
      </c>
      <c r="M186" s="6">
        <v>33</v>
      </c>
      <c r="N186" s="6">
        <v>5</v>
      </c>
      <c r="O186" s="6">
        <v>0.1</v>
      </c>
      <c r="P186" s="8">
        <v>871</v>
      </c>
      <c r="Q186" s="8">
        <v>374.53</v>
      </c>
      <c r="R186" s="8">
        <f t="shared" si="7"/>
        <v>2046.8500000000001</v>
      </c>
      <c r="S186" s="8">
        <f>(((Sales[[#This Row],[Unit Price]]-(Sales[[#This Row],[Discount Applied]]*Sales[[#This Row],[Unit Price]]))-Q186)/Q186)*100</f>
        <v>109.30232558139537</v>
      </c>
      <c r="T186" s="8">
        <f t="shared" si="8"/>
        <v>3919.5</v>
      </c>
      <c r="U186" s="8">
        <f>Sales[[#This Row],[Unit Cost]]*Sales[[#This Row],[Order Quantity]]</f>
        <v>1872.6499999999999</v>
      </c>
    </row>
    <row r="187" spans="1:21" x14ac:dyDescent="0.2">
      <c r="A187" s="6" t="s">
        <v>400</v>
      </c>
      <c r="B187" s="6" t="s">
        <v>24</v>
      </c>
      <c r="C187" s="6" t="s">
        <v>144</v>
      </c>
      <c r="D187" s="7">
        <v>43200</v>
      </c>
      <c r="E187" s="7">
        <v>43273</v>
      </c>
      <c r="F187" s="7">
        <v>43298</v>
      </c>
      <c r="G187" s="7">
        <v>43302</v>
      </c>
      <c r="H187" s="6">
        <f t="shared" si="6"/>
        <v>29</v>
      </c>
      <c r="I187" s="6" t="s">
        <v>215</v>
      </c>
      <c r="J187" s="6">
        <v>2</v>
      </c>
      <c r="K187" s="6">
        <v>4</v>
      </c>
      <c r="L187" s="6">
        <v>81</v>
      </c>
      <c r="M187" s="6">
        <v>18</v>
      </c>
      <c r="N187" s="6">
        <v>1</v>
      </c>
      <c r="O187" s="6">
        <v>0.1</v>
      </c>
      <c r="P187" s="8">
        <v>2485.7000000000003</v>
      </c>
      <c r="Q187" s="8">
        <v>1789.7040000000002</v>
      </c>
      <c r="R187" s="8">
        <f t="shared" si="7"/>
        <v>447.42599999999993</v>
      </c>
      <c r="S187" s="8">
        <f>(((Sales[[#This Row],[Unit Price]]-(Sales[[#This Row],[Discount Applied]]*Sales[[#This Row],[Unit Price]]))-Q187)/Q187)*100</f>
        <v>24.999999999999993</v>
      </c>
      <c r="T187" s="8">
        <f t="shared" si="8"/>
        <v>2237.13</v>
      </c>
      <c r="U187" s="8">
        <f>Sales[[#This Row],[Unit Cost]]*Sales[[#This Row],[Order Quantity]]</f>
        <v>1789.7040000000002</v>
      </c>
    </row>
    <row r="188" spans="1:21" x14ac:dyDescent="0.2">
      <c r="A188" s="6" t="s">
        <v>401</v>
      </c>
      <c r="B188" s="6" t="s">
        <v>24</v>
      </c>
      <c r="C188" s="6" t="s">
        <v>143</v>
      </c>
      <c r="D188" s="7">
        <v>43200</v>
      </c>
      <c r="E188" s="7">
        <v>43273</v>
      </c>
      <c r="F188" s="7">
        <v>43294</v>
      </c>
      <c r="G188" s="7">
        <v>43298</v>
      </c>
      <c r="H188" s="6">
        <f t="shared" si="6"/>
        <v>25</v>
      </c>
      <c r="I188" s="6" t="s">
        <v>215</v>
      </c>
      <c r="J188" s="6">
        <v>1</v>
      </c>
      <c r="K188" s="6">
        <v>40</v>
      </c>
      <c r="L188" s="6">
        <v>365</v>
      </c>
      <c r="M188" s="6">
        <v>41</v>
      </c>
      <c r="N188" s="6">
        <v>4</v>
      </c>
      <c r="O188" s="6">
        <v>0.4</v>
      </c>
      <c r="P188" s="8">
        <v>2345</v>
      </c>
      <c r="Q188" s="8">
        <v>1922.8999999999999</v>
      </c>
      <c r="R188" s="8">
        <f t="shared" si="7"/>
        <v>-2063.5999999999995</v>
      </c>
      <c r="S188" s="8">
        <f>(((Sales[[#This Row],[Unit Price]]-(Sales[[#This Row],[Discount Applied]]*Sales[[#This Row],[Unit Price]]))-Q188)/Q188)*100</f>
        <v>-26.829268292682922</v>
      </c>
      <c r="T188" s="8">
        <f t="shared" si="8"/>
        <v>5628</v>
      </c>
      <c r="U188" s="8">
        <f>Sales[[#This Row],[Unit Cost]]*Sales[[#This Row],[Order Quantity]]</f>
        <v>7691.5999999999995</v>
      </c>
    </row>
    <row r="189" spans="1:21" x14ac:dyDescent="0.2">
      <c r="A189" s="6" t="s">
        <v>402</v>
      </c>
      <c r="B189" s="6" t="s">
        <v>25</v>
      </c>
      <c r="C189" s="6" t="s">
        <v>148</v>
      </c>
      <c r="D189" s="7">
        <v>43200</v>
      </c>
      <c r="E189" s="7">
        <v>43273</v>
      </c>
      <c r="F189" s="7">
        <v>43293</v>
      </c>
      <c r="G189" s="7">
        <v>43302</v>
      </c>
      <c r="H189" s="6">
        <f t="shared" si="6"/>
        <v>29</v>
      </c>
      <c r="I189" s="6" t="s">
        <v>215</v>
      </c>
      <c r="J189" s="6">
        <v>15</v>
      </c>
      <c r="K189" s="6">
        <v>19</v>
      </c>
      <c r="L189" s="6">
        <v>48</v>
      </c>
      <c r="M189" s="6">
        <v>27</v>
      </c>
      <c r="N189" s="6">
        <v>2</v>
      </c>
      <c r="O189" s="6">
        <v>0.05</v>
      </c>
      <c r="P189" s="8">
        <v>1118.9000000000001</v>
      </c>
      <c r="Q189" s="8">
        <v>749.66300000000012</v>
      </c>
      <c r="R189" s="8">
        <f t="shared" si="7"/>
        <v>626.58400000000006</v>
      </c>
      <c r="S189" s="8">
        <f>(((Sales[[#This Row],[Unit Price]]-(Sales[[#This Row],[Discount Applied]]*Sales[[#This Row],[Unit Price]]))-Q189)/Q189)*100</f>
        <v>41.791044776119399</v>
      </c>
      <c r="T189" s="8">
        <f t="shared" si="8"/>
        <v>2125.9100000000003</v>
      </c>
      <c r="U189" s="8">
        <f>Sales[[#This Row],[Unit Cost]]*Sales[[#This Row],[Order Quantity]]</f>
        <v>1499.3260000000002</v>
      </c>
    </row>
    <row r="190" spans="1:21" x14ac:dyDescent="0.2">
      <c r="A190" s="6" t="s">
        <v>403</v>
      </c>
      <c r="B190" s="6" t="s">
        <v>24</v>
      </c>
      <c r="C190" s="6" t="s">
        <v>148</v>
      </c>
      <c r="D190" s="7">
        <v>43200</v>
      </c>
      <c r="E190" s="7">
        <v>43273</v>
      </c>
      <c r="F190" s="7">
        <v>43276</v>
      </c>
      <c r="G190" s="7">
        <v>43283</v>
      </c>
      <c r="H190" s="6">
        <f t="shared" si="6"/>
        <v>10</v>
      </c>
      <c r="I190" s="6" t="s">
        <v>215</v>
      </c>
      <c r="J190" s="6">
        <v>11</v>
      </c>
      <c r="K190" s="6">
        <v>24</v>
      </c>
      <c r="L190" s="6">
        <v>11</v>
      </c>
      <c r="M190" s="6">
        <v>42</v>
      </c>
      <c r="N190" s="6">
        <v>4</v>
      </c>
      <c r="O190" s="6">
        <v>0.1</v>
      </c>
      <c r="P190" s="8">
        <v>1996.6000000000001</v>
      </c>
      <c r="Q190" s="8">
        <v>1397.6200000000001</v>
      </c>
      <c r="R190" s="8">
        <f t="shared" si="7"/>
        <v>1597.2799999999997</v>
      </c>
      <c r="S190" s="8">
        <f>(((Sales[[#This Row],[Unit Price]]-(Sales[[#This Row],[Discount Applied]]*Sales[[#This Row],[Unit Price]]))-Q190)/Q190)*100</f>
        <v>28.571428571428566</v>
      </c>
      <c r="T190" s="8">
        <f t="shared" si="8"/>
        <v>7187.76</v>
      </c>
      <c r="U190" s="8">
        <f>Sales[[#This Row],[Unit Cost]]*Sales[[#This Row],[Order Quantity]]</f>
        <v>5590.4800000000005</v>
      </c>
    </row>
    <row r="191" spans="1:21" x14ac:dyDescent="0.2">
      <c r="A191" s="6" t="s">
        <v>404</v>
      </c>
      <c r="B191" s="6" t="s">
        <v>24</v>
      </c>
      <c r="C191" s="6" t="s">
        <v>145</v>
      </c>
      <c r="D191" s="7">
        <v>43200</v>
      </c>
      <c r="E191" s="7">
        <v>43273</v>
      </c>
      <c r="F191" s="7">
        <v>43291</v>
      </c>
      <c r="G191" s="7">
        <v>43301</v>
      </c>
      <c r="H191" s="6">
        <f t="shared" si="6"/>
        <v>28</v>
      </c>
      <c r="I191" s="6" t="s">
        <v>215</v>
      </c>
      <c r="J191" s="6">
        <v>11</v>
      </c>
      <c r="K191" s="6">
        <v>6</v>
      </c>
      <c r="L191" s="6">
        <v>127</v>
      </c>
      <c r="M191" s="6">
        <v>39</v>
      </c>
      <c r="N191" s="6">
        <v>1</v>
      </c>
      <c r="O191" s="6">
        <v>7.4999999999999997E-2</v>
      </c>
      <c r="P191" s="8">
        <v>710.2</v>
      </c>
      <c r="Q191" s="8">
        <v>390.61000000000007</v>
      </c>
      <c r="R191" s="8">
        <f t="shared" si="7"/>
        <v>266.32499999999999</v>
      </c>
      <c r="S191" s="8">
        <f>(((Sales[[#This Row],[Unit Price]]-(Sales[[#This Row],[Discount Applied]]*Sales[[#This Row],[Unit Price]]))-Q191)/Q191)*100</f>
        <v>68.181818181818159</v>
      </c>
      <c r="T191" s="8">
        <f t="shared" si="8"/>
        <v>656.93500000000006</v>
      </c>
      <c r="U191" s="8">
        <f>Sales[[#This Row],[Unit Cost]]*Sales[[#This Row],[Order Quantity]]</f>
        <v>390.61000000000007</v>
      </c>
    </row>
    <row r="192" spans="1:21" x14ac:dyDescent="0.2">
      <c r="A192" s="6" t="s">
        <v>405</v>
      </c>
      <c r="B192" s="6" t="s">
        <v>25</v>
      </c>
      <c r="C192" s="6" t="s">
        <v>145</v>
      </c>
      <c r="D192" s="7">
        <v>43200</v>
      </c>
      <c r="E192" s="7">
        <v>43273</v>
      </c>
      <c r="F192" s="7">
        <v>43296</v>
      </c>
      <c r="G192" s="7">
        <v>43303</v>
      </c>
      <c r="H192" s="6">
        <f t="shared" si="6"/>
        <v>30</v>
      </c>
      <c r="I192" s="6" t="s">
        <v>215</v>
      </c>
      <c r="J192" s="6">
        <v>13</v>
      </c>
      <c r="K192" s="6">
        <v>6</v>
      </c>
      <c r="L192" s="6">
        <v>201</v>
      </c>
      <c r="M192" s="6">
        <v>35</v>
      </c>
      <c r="N192" s="6">
        <v>4</v>
      </c>
      <c r="O192" s="6">
        <v>0.05</v>
      </c>
      <c r="P192" s="8">
        <v>3979.8</v>
      </c>
      <c r="Q192" s="8">
        <v>1790.91</v>
      </c>
      <c r="R192" s="8">
        <f t="shared" si="7"/>
        <v>7959.6000000000013</v>
      </c>
      <c r="S192" s="8">
        <f>(((Sales[[#This Row],[Unit Price]]-(Sales[[#This Row],[Discount Applied]]*Sales[[#This Row],[Unit Price]]))-Q192)/Q192)*100</f>
        <v>111.11111111111111</v>
      </c>
      <c r="T192" s="8">
        <f t="shared" si="8"/>
        <v>15123.240000000002</v>
      </c>
      <c r="U192" s="8">
        <f>Sales[[#This Row],[Unit Cost]]*Sales[[#This Row],[Order Quantity]]</f>
        <v>7163.64</v>
      </c>
    </row>
    <row r="193" spans="1:21" x14ac:dyDescent="0.2">
      <c r="A193" s="6" t="s">
        <v>406</v>
      </c>
      <c r="B193" s="6" t="s">
        <v>24</v>
      </c>
      <c r="C193" s="6" t="s">
        <v>143</v>
      </c>
      <c r="D193" s="7">
        <v>43100</v>
      </c>
      <c r="E193" s="7">
        <v>43273</v>
      </c>
      <c r="F193" s="7">
        <v>43292</v>
      </c>
      <c r="G193" s="7">
        <v>43294</v>
      </c>
      <c r="H193" s="6">
        <f t="shared" si="6"/>
        <v>21</v>
      </c>
      <c r="I193" s="6" t="s">
        <v>215</v>
      </c>
      <c r="J193" s="6">
        <v>8</v>
      </c>
      <c r="K193" s="6">
        <v>9</v>
      </c>
      <c r="L193" s="6">
        <v>339</v>
      </c>
      <c r="M193" s="6">
        <v>28</v>
      </c>
      <c r="N193" s="6">
        <v>3</v>
      </c>
      <c r="O193" s="6">
        <v>7.4999999999999997E-2</v>
      </c>
      <c r="P193" s="8">
        <v>1025.1000000000001</v>
      </c>
      <c r="Q193" s="8">
        <v>440.79300000000006</v>
      </c>
      <c r="R193" s="8">
        <f t="shared" si="7"/>
        <v>1522.2735</v>
      </c>
      <c r="S193" s="8">
        <f>(((Sales[[#This Row],[Unit Price]]-(Sales[[#This Row],[Discount Applied]]*Sales[[#This Row],[Unit Price]]))-Q193)/Q193)*100</f>
        <v>115.11627906976743</v>
      </c>
      <c r="T193" s="8">
        <f t="shared" si="8"/>
        <v>2844.6525000000001</v>
      </c>
      <c r="U193" s="8">
        <f>Sales[[#This Row],[Unit Cost]]*Sales[[#This Row],[Order Quantity]]</f>
        <v>1322.3790000000001</v>
      </c>
    </row>
    <row r="194" spans="1:21" x14ac:dyDescent="0.2">
      <c r="A194" s="6" t="s">
        <v>407</v>
      </c>
      <c r="B194" s="6" t="s">
        <v>24</v>
      </c>
      <c r="C194" s="6" t="s">
        <v>145</v>
      </c>
      <c r="D194" s="7">
        <v>43100</v>
      </c>
      <c r="E194" s="7">
        <v>43273</v>
      </c>
      <c r="F194" s="7">
        <v>43285</v>
      </c>
      <c r="G194" s="7">
        <v>43290</v>
      </c>
      <c r="H194" s="6">
        <f t="shared" ref="H194:H257" si="9">G194-E194</f>
        <v>17</v>
      </c>
      <c r="I194" s="6" t="s">
        <v>215</v>
      </c>
      <c r="J194" s="6">
        <v>3</v>
      </c>
      <c r="K194" s="6">
        <v>3</v>
      </c>
      <c r="L194" s="6">
        <v>198</v>
      </c>
      <c r="M194" s="6">
        <v>9</v>
      </c>
      <c r="N194" s="6">
        <v>7</v>
      </c>
      <c r="O194" s="6">
        <v>0.2</v>
      </c>
      <c r="P194" s="8">
        <v>2519.2000000000003</v>
      </c>
      <c r="Q194" s="8">
        <v>1309.9840000000002</v>
      </c>
      <c r="R194" s="8">
        <f t="shared" ref="R194:R257" si="10">T194-(Q194*N194)</f>
        <v>4937.6319999999996</v>
      </c>
      <c r="S194" s="8">
        <f>(((Sales[[#This Row],[Unit Price]]-(Sales[[#This Row],[Discount Applied]]*Sales[[#This Row],[Unit Price]]))-Q194)/Q194)*100</f>
        <v>53.846153846153847</v>
      </c>
      <c r="T194" s="8">
        <f t="shared" ref="T194:T257" si="11">((P194*N194)-(P194*O194*N194))</f>
        <v>14107.52</v>
      </c>
      <c r="U194" s="8">
        <f>Sales[[#This Row],[Unit Cost]]*Sales[[#This Row],[Order Quantity]]</f>
        <v>9169.8880000000008</v>
      </c>
    </row>
    <row r="195" spans="1:21" x14ac:dyDescent="0.2">
      <c r="A195" s="6" t="s">
        <v>408</v>
      </c>
      <c r="B195" s="6" t="s">
        <v>25</v>
      </c>
      <c r="C195" s="6" t="s">
        <v>145</v>
      </c>
      <c r="D195" s="7">
        <v>43100</v>
      </c>
      <c r="E195" s="7">
        <v>43273</v>
      </c>
      <c r="F195" s="7">
        <v>43299</v>
      </c>
      <c r="G195" s="7">
        <v>43306</v>
      </c>
      <c r="H195" s="6">
        <f t="shared" si="9"/>
        <v>33</v>
      </c>
      <c r="I195" s="6" t="s">
        <v>215</v>
      </c>
      <c r="J195" s="6">
        <v>15</v>
      </c>
      <c r="K195" s="6">
        <v>36</v>
      </c>
      <c r="L195" s="6">
        <v>150</v>
      </c>
      <c r="M195" s="6">
        <v>2</v>
      </c>
      <c r="N195" s="6">
        <v>7</v>
      </c>
      <c r="O195" s="6">
        <v>0.05</v>
      </c>
      <c r="P195" s="8">
        <v>5031.7</v>
      </c>
      <c r="Q195" s="8">
        <v>3471.8729999999996</v>
      </c>
      <c r="R195" s="8">
        <f t="shared" si="10"/>
        <v>9157.6940000000031</v>
      </c>
      <c r="S195" s="8">
        <f>(((Sales[[#This Row],[Unit Price]]-(Sales[[#This Row],[Discount Applied]]*Sales[[#This Row],[Unit Price]]))-Q195)/Q195)*100</f>
        <v>37.681159420289866</v>
      </c>
      <c r="T195" s="8">
        <f t="shared" si="11"/>
        <v>33460.805</v>
      </c>
      <c r="U195" s="8">
        <f>Sales[[#This Row],[Unit Cost]]*Sales[[#This Row],[Order Quantity]]</f>
        <v>24303.110999999997</v>
      </c>
    </row>
    <row r="196" spans="1:21" x14ac:dyDescent="0.2">
      <c r="A196" s="6" t="s">
        <v>409</v>
      </c>
      <c r="B196" s="6" t="s">
        <v>25</v>
      </c>
      <c r="C196" s="6" t="s">
        <v>146</v>
      </c>
      <c r="D196" s="7">
        <v>43200</v>
      </c>
      <c r="E196" s="7">
        <v>43274</v>
      </c>
      <c r="F196" s="7">
        <v>43282</v>
      </c>
      <c r="G196" s="7">
        <v>43285</v>
      </c>
      <c r="H196" s="6">
        <f t="shared" si="9"/>
        <v>11</v>
      </c>
      <c r="I196" s="6" t="s">
        <v>215</v>
      </c>
      <c r="J196" s="6">
        <v>19</v>
      </c>
      <c r="K196" s="6">
        <v>27</v>
      </c>
      <c r="L196" s="6">
        <v>311</v>
      </c>
      <c r="M196" s="6">
        <v>46</v>
      </c>
      <c r="N196" s="6">
        <v>1</v>
      </c>
      <c r="O196" s="6">
        <v>0.1</v>
      </c>
      <c r="P196" s="8">
        <v>1829.1000000000001</v>
      </c>
      <c r="Q196" s="8">
        <v>768.22199999999998</v>
      </c>
      <c r="R196" s="8">
        <f t="shared" si="10"/>
        <v>877.96800000000007</v>
      </c>
      <c r="S196" s="8">
        <f>(((Sales[[#This Row],[Unit Price]]-(Sales[[#This Row],[Discount Applied]]*Sales[[#This Row],[Unit Price]]))-Q196)/Q196)*100</f>
        <v>114.28571428571431</v>
      </c>
      <c r="T196" s="8">
        <f t="shared" si="11"/>
        <v>1646.19</v>
      </c>
      <c r="U196" s="8">
        <f>Sales[[#This Row],[Unit Cost]]*Sales[[#This Row],[Order Quantity]]</f>
        <v>768.22199999999998</v>
      </c>
    </row>
    <row r="197" spans="1:21" x14ac:dyDescent="0.2">
      <c r="A197" s="6" t="s">
        <v>410</v>
      </c>
      <c r="B197" s="6" t="s">
        <v>24</v>
      </c>
      <c r="C197" s="6" t="s">
        <v>146</v>
      </c>
      <c r="D197" s="7">
        <v>43200</v>
      </c>
      <c r="E197" s="7">
        <v>43274</v>
      </c>
      <c r="F197" s="7">
        <v>43297</v>
      </c>
      <c r="G197" s="7">
        <v>43303</v>
      </c>
      <c r="H197" s="6">
        <f t="shared" si="9"/>
        <v>29</v>
      </c>
      <c r="I197" s="6" t="s">
        <v>215</v>
      </c>
      <c r="J197" s="6">
        <v>5</v>
      </c>
      <c r="K197" s="6">
        <v>29</v>
      </c>
      <c r="L197" s="6">
        <v>304</v>
      </c>
      <c r="M197" s="6">
        <v>25</v>
      </c>
      <c r="N197" s="6">
        <v>5</v>
      </c>
      <c r="O197" s="6">
        <v>7.4999999999999997E-2</v>
      </c>
      <c r="P197" s="8">
        <v>1072</v>
      </c>
      <c r="Q197" s="8">
        <v>900.48</v>
      </c>
      <c r="R197" s="8">
        <f t="shared" si="10"/>
        <v>455.60000000000036</v>
      </c>
      <c r="S197" s="8">
        <f>(((Sales[[#This Row],[Unit Price]]-(Sales[[#This Row],[Discount Applied]]*Sales[[#This Row],[Unit Price]]))-Q197)/Q197)*100</f>
        <v>10.119047619047619</v>
      </c>
      <c r="T197" s="8">
        <f t="shared" si="11"/>
        <v>4958</v>
      </c>
      <c r="U197" s="8">
        <f>Sales[[#This Row],[Unit Cost]]*Sales[[#This Row],[Order Quantity]]</f>
        <v>4502.3999999999996</v>
      </c>
    </row>
    <row r="198" spans="1:21" x14ac:dyDescent="0.2">
      <c r="A198" s="6" t="s">
        <v>411</v>
      </c>
      <c r="B198" s="6" t="s">
        <v>24</v>
      </c>
      <c r="C198" s="6" t="s">
        <v>147</v>
      </c>
      <c r="D198" s="7">
        <v>43200</v>
      </c>
      <c r="E198" s="7">
        <v>43274</v>
      </c>
      <c r="F198" s="7">
        <v>43289</v>
      </c>
      <c r="G198" s="7">
        <v>43295</v>
      </c>
      <c r="H198" s="6">
        <f t="shared" si="9"/>
        <v>21</v>
      </c>
      <c r="I198" s="6" t="s">
        <v>215</v>
      </c>
      <c r="J198" s="6">
        <v>5</v>
      </c>
      <c r="K198" s="6">
        <v>11</v>
      </c>
      <c r="L198" s="6">
        <v>247</v>
      </c>
      <c r="M198" s="6">
        <v>32</v>
      </c>
      <c r="N198" s="6">
        <v>1</v>
      </c>
      <c r="O198" s="6">
        <v>0.2</v>
      </c>
      <c r="P198" s="8">
        <v>2539.3000000000002</v>
      </c>
      <c r="Q198" s="8">
        <v>1828.296</v>
      </c>
      <c r="R198" s="8">
        <f t="shared" si="10"/>
        <v>203.14400000000001</v>
      </c>
      <c r="S198" s="8">
        <f>(((Sales[[#This Row],[Unit Price]]-(Sales[[#This Row],[Discount Applied]]*Sales[[#This Row],[Unit Price]]))-Q198)/Q198)*100</f>
        <v>11.111111111111111</v>
      </c>
      <c r="T198" s="8">
        <f t="shared" si="11"/>
        <v>2031.44</v>
      </c>
      <c r="U198" s="8">
        <f>Sales[[#This Row],[Unit Cost]]*Sales[[#This Row],[Order Quantity]]</f>
        <v>1828.296</v>
      </c>
    </row>
    <row r="199" spans="1:21" x14ac:dyDescent="0.2">
      <c r="A199" s="6" t="s">
        <v>412</v>
      </c>
      <c r="B199" s="6" t="s">
        <v>24</v>
      </c>
      <c r="C199" s="6" t="s">
        <v>146</v>
      </c>
      <c r="D199" s="7">
        <v>43200</v>
      </c>
      <c r="E199" s="7">
        <v>43274</v>
      </c>
      <c r="F199" s="7">
        <v>43292</v>
      </c>
      <c r="G199" s="7">
        <v>43299</v>
      </c>
      <c r="H199" s="6">
        <f t="shared" si="9"/>
        <v>25</v>
      </c>
      <c r="I199" s="6" t="s">
        <v>215</v>
      </c>
      <c r="J199" s="6">
        <v>11</v>
      </c>
      <c r="K199" s="6">
        <v>24</v>
      </c>
      <c r="L199" s="6">
        <v>265</v>
      </c>
      <c r="M199" s="6">
        <v>41</v>
      </c>
      <c r="N199" s="6">
        <v>1</v>
      </c>
      <c r="O199" s="6">
        <v>7.4999999999999997E-2</v>
      </c>
      <c r="P199" s="8">
        <v>3899.4</v>
      </c>
      <c r="Q199" s="8">
        <v>2027.6880000000001</v>
      </c>
      <c r="R199" s="8">
        <f t="shared" si="10"/>
        <v>1579.2570000000001</v>
      </c>
      <c r="S199" s="8">
        <f>(((Sales[[#This Row],[Unit Price]]-(Sales[[#This Row],[Discount Applied]]*Sales[[#This Row],[Unit Price]]))-Q199)/Q199)*100</f>
        <v>77.884615384615387</v>
      </c>
      <c r="T199" s="8">
        <f t="shared" si="11"/>
        <v>3606.9450000000002</v>
      </c>
      <c r="U199" s="8">
        <f>Sales[[#This Row],[Unit Cost]]*Sales[[#This Row],[Order Quantity]]</f>
        <v>2027.6880000000001</v>
      </c>
    </row>
    <row r="200" spans="1:21" x14ac:dyDescent="0.2">
      <c r="A200" s="6" t="s">
        <v>413</v>
      </c>
      <c r="B200" s="6" t="s">
        <v>24</v>
      </c>
      <c r="C200" s="6" t="s">
        <v>143</v>
      </c>
      <c r="D200" s="7">
        <v>43200</v>
      </c>
      <c r="E200" s="7">
        <v>43275</v>
      </c>
      <c r="F200" s="7">
        <v>43278</v>
      </c>
      <c r="G200" s="7">
        <v>43281</v>
      </c>
      <c r="H200" s="6">
        <f t="shared" si="9"/>
        <v>6</v>
      </c>
      <c r="I200" s="6" t="s">
        <v>215</v>
      </c>
      <c r="J200" s="6">
        <v>5</v>
      </c>
      <c r="K200" s="6">
        <v>38</v>
      </c>
      <c r="L200" s="6">
        <v>366</v>
      </c>
      <c r="M200" s="6">
        <v>37</v>
      </c>
      <c r="N200" s="6">
        <v>3</v>
      </c>
      <c r="O200" s="6">
        <v>0.2</v>
      </c>
      <c r="P200" s="8">
        <v>5045.1000000000004</v>
      </c>
      <c r="Q200" s="8">
        <v>3380.2170000000006</v>
      </c>
      <c r="R200" s="8">
        <f t="shared" si="10"/>
        <v>1967.5889999999999</v>
      </c>
      <c r="S200" s="8">
        <f>(((Sales[[#This Row],[Unit Price]]-(Sales[[#This Row],[Discount Applied]]*Sales[[#This Row],[Unit Price]]))-Q200)/Q200)*100</f>
        <v>19.402985074626859</v>
      </c>
      <c r="T200" s="8">
        <f t="shared" si="11"/>
        <v>12108.240000000002</v>
      </c>
      <c r="U200" s="8">
        <f>Sales[[#This Row],[Unit Cost]]*Sales[[#This Row],[Order Quantity]]</f>
        <v>10140.651000000002</v>
      </c>
    </row>
    <row r="201" spans="1:21" x14ac:dyDescent="0.2">
      <c r="A201" s="6" t="s">
        <v>414</v>
      </c>
      <c r="B201" s="6" t="s">
        <v>25</v>
      </c>
      <c r="C201" s="6" t="s">
        <v>145</v>
      </c>
      <c r="D201" s="7">
        <v>43200</v>
      </c>
      <c r="E201" s="7">
        <v>43275</v>
      </c>
      <c r="F201" s="7">
        <v>43295</v>
      </c>
      <c r="G201" s="7">
        <v>43296</v>
      </c>
      <c r="H201" s="6">
        <f t="shared" si="9"/>
        <v>21</v>
      </c>
      <c r="I201" s="6" t="s">
        <v>215</v>
      </c>
      <c r="J201" s="6">
        <v>19</v>
      </c>
      <c r="K201" s="6">
        <v>38</v>
      </c>
      <c r="L201" s="6">
        <v>125</v>
      </c>
      <c r="M201" s="6">
        <v>14</v>
      </c>
      <c r="N201" s="6">
        <v>8</v>
      </c>
      <c r="O201" s="6">
        <v>0.05</v>
      </c>
      <c r="P201" s="8">
        <v>1005</v>
      </c>
      <c r="Q201" s="8">
        <v>522.6</v>
      </c>
      <c r="R201" s="8">
        <f t="shared" si="10"/>
        <v>3457.2</v>
      </c>
      <c r="S201" s="8">
        <f>(((Sales[[#This Row],[Unit Price]]-(Sales[[#This Row],[Discount Applied]]*Sales[[#This Row],[Unit Price]]))-Q201)/Q201)*100</f>
        <v>82.692307692307693</v>
      </c>
      <c r="T201" s="8">
        <f t="shared" si="11"/>
        <v>7638</v>
      </c>
      <c r="U201" s="8">
        <f>Sales[[#This Row],[Unit Cost]]*Sales[[#This Row],[Order Quantity]]</f>
        <v>4180.8</v>
      </c>
    </row>
    <row r="202" spans="1:21" x14ac:dyDescent="0.2">
      <c r="A202" s="6" t="s">
        <v>415</v>
      </c>
      <c r="B202" s="6" t="s">
        <v>26</v>
      </c>
      <c r="C202" s="6" t="s">
        <v>145</v>
      </c>
      <c r="D202" s="7">
        <v>43200</v>
      </c>
      <c r="E202" s="7">
        <v>43275</v>
      </c>
      <c r="F202" s="7">
        <v>43291</v>
      </c>
      <c r="G202" s="7">
        <v>43298</v>
      </c>
      <c r="H202" s="6">
        <f t="shared" si="9"/>
        <v>23</v>
      </c>
      <c r="I202" s="6" t="s">
        <v>215</v>
      </c>
      <c r="J202" s="6">
        <v>27</v>
      </c>
      <c r="K202" s="6">
        <v>20</v>
      </c>
      <c r="L202" s="6">
        <v>182</v>
      </c>
      <c r="M202" s="6">
        <v>47</v>
      </c>
      <c r="N202" s="6">
        <v>7</v>
      </c>
      <c r="O202" s="6">
        <v>0.1</v>
      </c>
      <c r="P202" s="8">
        <v>2438.8000000000002</v>
      </c>
      <c r="Q202" s="8">
        <v>1219.4000000000001</v>
      </c>
      <c r="R202" s="8">
        <f t="shared" si="10"/>
        <v>6828.6400000000012</v>
      </c>
      <c r="S202" s="8">
        <f>(((Sales[[#This Row],[Unit Price]]-(Sales[[#This Row],[Discount Applied]]*Sales[[#This Row],[Unit Price]]))-Q202)/Q202)*100</f>
        <v>80</v>
      </c>
      <c r="T202" s="8">
        <f t="shared" si="11"/>
        <v>15364.440000000002</v>
      </c>
      <c r="U202" s="8">
        <f>Sales[[#This Row],[Unit Cost]]*Sales[[#This Row],[Order Quantity]]</f>
        <v>8535.8000000000011</v>
      </c>
    </row>
    <row r="203" spans="1:21" x14ac:dyDescent="0.2">
      <c r="A203" s="6" t="s">
        <v>416</v>
      </c>
      <c r="B203" s="6" t="s">
        <v>24</v>
      </c>
      <c r="C203" s="6" t="s">
        <v>145</v>
      </c>
      <c r="D203" s="7">
        <v>43200</v>
      </c>
      <c r="E203" s="7">
        <v>43276</v>
      </c>
      <c r="F203" s="7">
        <v>43291</v>
      </c>
      <c r="G203" s="7">
        <v>43294</v>
      </c>
      <c r="H203" s="6">
        <f t="shared" si="9"/>
        <v>18</v>
      </c>
      <c r="I203" s="6" t="s">
        <v>215</v>
      </c>
      <c r="J203" s="6">
        <v>11</v>
      </c>
      <c r="K203" s="6">
        <v>46</v>
      </c>
      <c r="L203" s="6">
        <v>152</v>
      </c>
      <c r="M203" s="6">
        <v>24</v>
      </c>
      <c r="N203" s="6">
        <v>4</v>
      </c>
      <c r="O203" s="6">
        <v>0.3</v>
      </c>
      <c r="P203" s="8">
        <v>3336.6</v>
      </c>
      <c r="Q203" s="8">
        <v>2035.3259999999998</v>
      </c>
      <c r="R203" s="8">
        <f t="shared" si="10"/>
        <v>1201.1760000000004</v>
      </c>
      <c r="S203" s="8">
        <f>(((Sales[[#This Row],[Unit Price]]-(Sales[[#This Row],[Discount Applied]]*Sales[[#This Row],[Unit Price]]))-Q203)/Q203)*100</f>
        <v>14.754098360655743</v>
      </c>
      <c r="T203" s="8">
        <f t="shared" si="11"/>
        <v>9342.48</v>
      </c>
      <c r="U203" s="8">
        <f>Sales[[#This Row],[Unit Cost]]*Sales[[#This Row],[Order Quantity]]</f>
        <v>8141.3039999999992</v>
      </c>
    </row>
    <row r="204" spans="1:21" x14ac:dyDescent="0.2">
      <c r="A204" s="6" t="s">
        <v>417</v>
      </c>
      <c r="B204" s="6" t="s">
        <v>24</v>
      </c>
      <c r="C204" s="6" t="s">
        <v>147</v>
      </c>
      <c r="D204" s="7">
        <v>43200</v>
      </c>
      <c r="E204" s="7">
        <v>43276</v>
      </c>
      <c r="F204" s="7">
        <v>43295</v>
      </c>
      <c r="G204" s="7">
        <v>43296</v>
      </c>
      <c r="H204" s="6">
        <f t="shared" si="9"/>
        <v>20</v>
      </c>
      <c r="I204" s="6" t="s">
        <v>215</v>
      </c>
      <c r="J204" s="6">
        <v>1</v>
      </c>
      <c r="K204" s="6">
        <v>38</v>
      </c>
      <c r="L204" s="6">
        <v>256</v>
      </c>
      <c r="M204" s="6">
        <v>25</v>
      </c>
      <c r="N204" s="6">
        <v>4</v>
      </c>
      <c r="O204" s="6">
        <v>0.15</v>
      </c>
      <c r="P204" s="8">
        <v>1098.8</v>
      </c>
      <c r="Q204" s="8">
        <v>857.06399999999996</v>
      </c>
      <c r="R204" s="8">
        <f t="shared" si="10"/>
        <v>307.66400000000021</v>
      </c>
      <c r="S204" s="8">
        <f>(((Sales[[#This Row],[Unit Price]]-(Sales[[#This Row],[Discount Applied]]*Sales[[#This Row],[Unit Price]]))-Q204)/Q204)*100</f>
        <v>8.9743589743589816</v>
      </c>
      <c r="T204" s="8">
        <f t="shared" si="11"/>
        <v>3735.92</v>
      </c>
      <c r="U204" s="8">
        <f>Sales[[#This Row],[Unit Cost]]*Sales[[#This Row],[Order Quantity]]</f>
        <v>3428.2559999999999</v>
      </c>
    </row>
    <row r="205" spans="1:21" x14ac:dyDescent="0.2">
      <c r="A205" s="6" t="s">
        <v>418</v>
      </c>
      <c r="B205" s="6" t="s">
        <v>25</v>
      </c>
      <c r="C205" s="6" t="s">
        <v>144</v>
      </c>
      <c r="D205" s="7">
        <v>43200</v>
      </c>
      <c r="E205" s="7">
        <v>43276</v>
      </c>
      <c r="F205" s="7">
        <v>43299</v>
      </c>
      <c r="G205" s="7">
        <v>43302</v>
      </c>
      <c r="H205" s="6">
        <f t="shared" si="9"/>
        <v>26</v>
      </c>
      <c r="I205" s="6" t="s">
        <v>215</v>
      </c>
      <c r="J205" s="6">
        <v>19</v>
      </c>
      <c r="K205" s="6">
        <v>5</v>
      </c>
      <c r="L205" s="6">
        <v>66</v>
      </c>
      <c r="M205" s="6">
        <v>20</v>
      </c>
      <c r="N205" s="6">
        <v>2</v>
      </c>
      <c r="O205" s="6">
        <v>7.4999999999999997E-2</v>
      </c>
      <c r="P205" s="8">
        <v>1902.8</v>
      </c>
      <c r="Q205" s="8">
        <v>970.428</v>
      </c>
      <c r="R205" s="8">
        <f t="shared" si="10"/>
        <v>1579.3239999999998</v>
      </c>
      <c r="S205" s="8">
        <f>(((Sales[[#This Row],[Unit Price]]-(Sales[[#This Row],[Discount Applied]]*Sales[[#This Row],[Unit Price]]))-Q205)/Q205)*100</f>
        <v>81.372549019607831</v>
      </c>
      <c r="T205" s="8">
        <f t="shared" si="11"/>
        <v>3520.18</v>
      </c>
      <c r="U205" s="8">
        <f>Sales[[#This Row],[Unit Cost]]*Sales[[#This Row],[Order Quantity]]</f>
        <v>1940.856</v>
      </c>
    </row>
    <row r="206" spans="1:21" x14ac:dyDescent="0.2">
      <c r="A206" s="6" t="s">
        <v>419</v>
      </c>
      <c r="B206" s="6" t="s">
        <v>25</v>
      </c>
      <c r="C206" s="6" t="s">
        <v>145</v>
      </c>
      <c r="D206" s="7">
        <v>43100</v>
      </c>
      <c r="E206" s="7">
        <v>43276</v>
      </c>
      <c r="F206" s="7">
        <v>43286</v>
      </c>
      <c r="G206" s="7">
        <v>43294</v>
      </c>
      <c r="H206" s="6">
        <f t="shared" si="9"/>
        <v>18</v>
      </c>
      <c r="I206" s="6" t="s">
        <v>215</v>
      </c>
      <c r="J206" s="6">
        <v>17</v>
      </c>
      <c r="K206" s="6">
        <v>32</v>
      </c>
      <c r="L206" s="6">
        <v>156</v>
      </c>
      <c r="M206" s="6">
        <v>33</v>
      </c>
      <c r="N206" s="6">
        <v>4</v>
      </c>
      <c r="O206" s="6">
        <v>7.4999999999999997E-2</v>
      </c>
      <c r="P206" s="8">
        <v>3477.3</v>
      </c>
      <c r="Q206" s="8">
        <v>2190.6990000000001</v>
      </c>
      <c r="R206" s="8">
        <f t="shared" si="10"/>
        <v>4103.2139999999999</v>
      </c>
      <c r="S206" s="8">
        <f>(((Sales[[#This Row],[Unit Price]]-(Sales[[#This Row],[Discount Applied]]*Sales[[#This Row],[Unit Price]]))-Q206)/Q206)*100</f>
        <v>46.825396825396822</v>
      </c>
      <c r="T206" s="8">
        <f t="shared" si="11"/>
        <v>12866.01</v>
      </c>
      <c r="U206" s="8">
        <f>Sales[[#This Row],[Unit Cost]]*Sales[[#This Row],[Order Quantity]]</f>
        <v>8762.7960000000003</v>
      </c>
    </row>
    <row r="207" spans="1:21" x14ac:dyDescent="0.2">
      <c r="A207" s="6" t="s">
        <v>420</v>
      </c>
      <c r="B207" s="6" t="s">
        <v>26</v>
      </c>
      <c r="C207" s="6" t="s">
        <v>145</v>
      </c>
      <c r="D207" s="7">
        <v>43200</v>
      </c>
      <c r="E207" s="7">
        <v>43277</v>
      </c>
      <c r="F207" s="7">
        <v>43294</v>
      </c>
      <c r="G207" s="7">
        <v>43298</v>
      </c>
      <c r="H207" s="6">
        <f t="shared" si="9"/>
        <v>21</v>
      </c>
      <c r="I207" s="6" t="s">
        <v>215</v>
      </c>
      <c r="J207" s="6">
        <v>26</v>
      </c>
      <c r="K207" s="6">
        <v>36</v>
      </c>
      <c r="L207" s="6">
        <v>200</v>
      </c>
      <c r="M207" s="6">
        <v>10</v>
      </c>
      <c r="N207" s="6">
        <v>1</v>
      </c>
      <c r="O207" s="6">
        <v>0.1</v>
      </c>
      <c r="P207" s="8">
        <v>2599.6</v>
      </c>
      <c r="Q207" s="8">
        <v>1481.7719999999999</v>
      </c>
      <c r="R207" s="8">
        <f t="shared" si="10"/>
        <v>857.86799999999994</v>
      </c>
      <c r="S207" s="8">
        <f>(((Sales[[#This Row],[Unit Price]]-(Sales[[#This Row],[Discount Applied]]*Sales[[#This Row],[Unit Price]]))-Q207)/Q207)*100</f>
        <v>57.894736842105267</v>
      </c>
      <c r="T207" s="8">
        <f t="shared" si="11"/>
        <v>2339.64</v>
      </c>
      <c r="U207" s="8">
        <f>Sales[[#This Row],[Unit Cost]]*Sales[[#This Row],[Order Quantity]]</f>
        <v>1481.7719999999999</v>
      </c>
    </row>
    <row r="208" spans="1:21" x14ac:dyDescent="0.2">
      <c r="A208" s="6" t="s">
        <v>421</v>
      </c>
      <c r="B208" s="6" t="s">
        <v>25</v>
      </c>
      <c r="C208" s="6" t="s">
        <v>146</v>
      </c>
      <c r="D208" s="7">
        <v>43200</v>
      </c>
      <c r="E208" s="7">
        <v>43277</v>
      </c>
      <c r="F208" s="7">
        <v>43301</v>
      </c>
      <c r="G208" s="7">
        <v>43303</v>
      </c>
      <c r="H208" s="6">
        <f t="shared" si="9"/>
        <v>26</v>
      </c>
      <c r="I208" s="6" t="s">
        <v>215</v>
      </c>
      <c r="J208" s="6">
        <v>12</v>
      </c>
      <c r="K208" s="6">
        <v>1</v>
      </c>
      <c r="L208" s="6">
        <v>299</v>
      </c>
      <c r="M208" s="6">
        <v>7</v>
      </c>
      <c r="N208" s="6">
        <v>1</v>
      </c>
      <c r="O208" s="6">
        <v>7.4999999999999997E-2</v>
      </c>
      <c r="P208" s="8">
        <v>1078.7</v>
      </c>
      <c r="Q208" s="8">
        <v>506.98899999999998</v>
      </c>
      <c r="R208" s="8">
        <f t="shared" si="10"/>
        <v>490.80850000000004</v>
      </c>
      <c r="S208" s="8">
        <f>(((Sales[[#This Row],[Unit Price]]-(Sales[[#This Row],[Discount Applied]]*Sales[[#This Row],[Unit Price]]))-Q208)/Q208)*100</f>
        <v>96.808510638297889</v>
      </c>
      <c r="T208" s="8">
        <f t="shared" si="11"/>
        <v>997.79750000000001</v>
      </c>
      <c r="U208" s="8">
        <f>Sales[[#This Row],[Unit Cost]]*Sales[[#This Row],[Order Quantity]]</f>
        <v>506.98899999999998</v>
      </c>
    </row>
    <row r="209" spans="1:21" x14ac:dyDescent="0.2">
      <c r="A209" s="6" t="s">
        <v>422</v>
      </c>
      <c r="B209" s="6" t="s">
        <v>25</v>
      </c>
      <c r="C209" s="6" t="s">
        <v>145</v>
      </c>
      <c r="D209" s="7">
        <v>43100</v>
      </c>
      <c r="E209" s="7">
        <v>43277</v>
      </c>
      <c r="F209" s="7">
        <v>43296</v>
      </c>
      <c r="G209" s="7">
        <v>43300</v>
      </c>
      <c r="H209" s="6">
        <f t="shared" si="9"/>
        <v>23</v>
      </c>
      <c r="I209" s="6" t="s">
        <v>215</v>
      </c>
      <c r="J209" s="6">
        <v>17</v>
      </c>
      <c r="K209" s="6">
        <v>22</v>
      </c>
      <c r="L209" s="6">
        <v>199</v>
      </c>
      <c r="M209" s="6">
        <v>31</v>
      </c>
      <c r="N209" s="6">
        <v>5</v>
      </c>
      <c r="O209" s="6">
        <v>0.2</v>
      </c>
      <c r="P209" s="8">
        <v>1045.2</v>
      </c>
      <c r="Q209" s="8">
        <v>533.05200000000002</v>
      </c>
      <c r="R209" s="8">
        <f t="shared" si="10"/>
        <v>1515.54</v>
      </c>
      <c r="S209" s="8">
        <f>(((Sales[[#This Row],[Unit Price]]-(Sales[[#This Row],[Discount Applied]]*Sales[[#This Row],[Unit Price]]))-Q209)/Q209)*100</f>
        <v>56.862745098039227</v>
      </c>
      <c r="T209" s="8">
        <f t="shared" si="11"/>
        <v>4180.8</v>
      </c>
      <c r="U209" s="8">
        <f>Sales[[#This Row],[Unit Cost]]*Sales[[#This Row],[Order Quantity]]</f>
        <v>2665.26</v>
      </c>
    </row>
    <row r="210" spans="1:21" x14ac:dyDescent="0.2">
      <c r="A210" s="6" t="s">
        <v>423</v>
      </c>
      <c r="B210" s="6" t="s">
        <v>25</v>
      </c>
      <c r="C210" s="6" t="s">
        <v>145</v>
      </c>
      <c r="D210" s="7">
        <v>43100</v>
      </c>
      <c r="E210" s="7">
        <v>43277</v>
      </c>
      <c r="F210" s="7">
        <v>43300</v>
      </c>
      <c r="G210" s="7">
        <v>43303</v>
      </c>
      <c r="H210" s="6">
        <f t="shared" si="9"/>
        <v>26</v>
      </c>
      <c r="I210" s="6" t="s">
        <v>215</v>
      </c>
      <c r="J210" s="6">
        <v>15</v>
      </c>
      <c r="K210" s="6">
        <v>21</v>
      </c>
      <c r="L210" s="6">
        <v>157</v>
      </c>
      <c r="M210" s="6">
        <v>1</v>
      </c>
      <c r="N210" s="6">
        <v>2</v>
      </c>
      <c r="O210" s="6">
        <v>0.05</v>
      </c>
      <c r="P210" s="8">
        <v>1125.6000000000001</v>
      </c>
      <c r="Q210" s="8">
        <v>787.92000000000007</v>
      </c>
      <c r="R210" s="8">
        <f t="shared" si="10"/>
        <v>562.80000000000018</v>
      </c>
      <c r="S210" s="8">
        <f>(((Sales[[#This Row],[Unit Price]]-(Sales[[#This Row],[Discount Applied]]*Sales[[#This Row],[Unit Price]]))-Q210)/Q210)*100</f>
        <v>35.714285714285722</v>
      </c>
      <c r="T210" s="8">
        <f t="shared" si="11"/>
        <v>2138.6400000000003</v>
      </c>
      <c r="U210" s="8">
        <f>Sales[[#This Row],[Unit Cost]]*Sales[[#This Row],[Order Quantity]]</f>
        <v>1575.8400000000001</v>
      </c>
    </row>
    <row r="211" spans="1:21" x14ac:dyDescent="0.2">
      <c r="A211" s="6" t="s">
        <v>424</v>
      </c>
      <c r="B211" s="6" t="s">
        <v>24</v>
      </c>
      <c r="C211" s="6" t="s">
        <v>145</v>
      </c>
      <c r="D211" s="7">
        <v>43200</v>
      </c>
      <c r="E211" s="7">
        <v>43277</v>
      </c>
      <c r="F211" s="7">
        <v>43297</v>
      </c>
      <c r="G211" s="7">
        <v>43299</v>
      </c>
      <c r="H211" s="6">
        <f t="shared" si="9"/>
        <v>22</v>
      </c>
      <c r="I211" s="6" t="s">
        <v>215</v>
      </c>
      <c r="J211" s="6">
        <v>1</v>
      </c>
      <c r="K211" s="6">
        <v>14</v>
      </c>
      <c r="L211" s="6">
        <v>187</v>
      </c>
      <c r="M211" s="6">
        <v>22</v>
      </c>
      <c r="N211" s="6">
        <v>8</v>
      </c>
      <c r="O211" s="6">
        <v>0.05</v>
      </c>
      <c r="P211" s="8">
        <v>1105.5</v>
      </c>
      <c r="Q211" s="8">
        <v>762.79499999999996</v>
      </c>
      <c r="R211" s="8">
        <f t="shared" si="10"/>
        <v>2299.4399999999996</v>
      </c>
      <c r="S211" s="8">
        <f>(((Sales[[#This Row],[Unit Price]]-(Sales[[#This Row],[Discount Applied]]*Sales[[#This Row],[Unit Price]]))-Q211)/Q211)*100</f>
        <v>37.681159420289852</v>
      </c>
      <c r="T211" s="8">
        <f t="shared" si="11"/>
        <v>8401.7999999999993</v>
      </c>
      <c r="U211" s="8">
        <f>Sales[[#This Row],[Unit Cost]]*Sales[[#This Row],[Order Quantity]]</f>
        <v>6102.36</v>
      </c>
    </row>
    <row r="212" spans="1:21" x14ac:dyDescent="0.2">
      <c r="A212" s="6" t="s">
        <v>425</v>
      </c>
      <c r="B212" s="6" t="s">
        <v>25</v>
      </c>
      <c r="C212" s="6" t="s">
        <v>144</v>
      </c>
      <c r="D212" s="7">
        <v>43100</v>
      </c>
      <c r="E212" s="7">
        <v>43277</v>
      </c>
      <c r="F212" s="7">
        <v>43305</v>
      </c>
      <c r="G212" s="7">
        <v>43315</v>
      </c>
      <c r="H212" s="6">
        <f t="shared" si="9"/>
        <v>38</v>
      </c>
      <c r="I212" s="6" t="s">
        <v>215</v>
      </c>
      <c r="J212" s="6">
        <v>18</v>
      </c>
      <c r="K212" s="6">
        <v>50</v>
      </c>
      <c r="L212" s="6">
        <v>84</v>
      </c>
      <c r="M212" s="6">
        <v>46</v>
      </c>
      <c r="N212" s="6">
        <v>1</v>
      </c>
      <c r="O212" s="6">
        <v>0.1</v>
      </c>
      <c r="P212" s="8">
        <v>2606.3000000000002</v>
      </c>
      <c r="Q212" s="8">
        <v>1668.0320000000002</v>
      </c>
      <c r="R212" s="8">
        <f t="shared" si="10"/>
        <v>677.63799999999992</v>
      </c>
      <c r="S212" s="8">
        <f>(((Sales[[#This Row],[Unit Price]]-(Sales[[#This Row],[Discount Applied]]*Sales[[#This Row],[Unit Price]]))-Q212)/Q212)*100</f>
        <v>40.624999999999986</v>
      </c>
      <c r="T212" s="8">
        <f t="shared" si="11"/>
        <v>2345.67</v>
      </c>
      <c r="U212" s="8">
        <f>Sales[[#This Row],[Unit Cost]]*Sales[[#This Row],[Order Quantity]]</f>
        <v>1668.0320000000002</v>
      </c>
    </row>
    <row r="213" spans="1:21" x14ac:dyDescent="0.2">
      <c r="A213" s="6" t="s">
        <v>426</v>
      </c>
      <c r="B213" s="6" t="s">
        <v>23</v>
      </c>
      <c r="C213" s="6" t="s">
        <v>147</v>
      </c>
      <c r="D213" s="7">
        <v>43200</v>
      </c>
      <c r="E213" s="7">
        <v>43277</v>
      </c>
      <c r="F213" s="7">
        <v>43282</v>
      </c>
      <c r="G213" s="7">
        <v>43292</v>
      </c>
      <c r="H213" s="6">
        <f t="shared" si="9"/>
        <v>15</v>
      </c>
      <c r="I213" s="6" t="s">
        <v>215</v>
      </c>
      <c r="J213" s="6">
        <v>22</v>
      </c>
      <c r="K213" s="6">
        <v>41</v>
      </c>
      <c r="L213" s="6">
        <v>228</v>
      </c>
      <c r="M213" s="6">
        <v>25</v>
      </c>
      <c r="N213" s="6">
        <v>8</v>
      </c>
      <c r="O213" s="6">
        <v>7.4999999999999997E-2</v>
      </c>
      <c r="P213" s="8">
        <v>227.8</v>
      </c>
      <c r="Q213" s="8">
        <v>95.676000000000002</v>
      </c>
      <c r="R213" s="8">
        <f t="shared" si="10"/>
        <v>920.31200000000001</v>
      </c>
      <c r="S213" s="8">
        <f>(((Sales[[#This Row],[Unit Price]]-(Sales[[#This Row],[Discount Applied]]*Sales[[#This Row],[Unit Price]]))-Q213)/Q213)*100</f>
        <v>120.23809523809523</v>
      </c>
      <c r="T213" s="8">
        <f t="shared" si="11"/>
        <v>1685.72</v>
      </c>
      <c r="U213" s="8">
        <f>Sales[[#This Row],[Unit Cost]]*Sales[[#This Row],[Order Quantity]]</f>
        <v>765.40800000000002</v>
      </c>
    </row>
    <row r="214" spans="1:21" x14ac:dyDescent="0.2">
      <c r="A214" s="6" t="s">
        <v>427</v>
      </c>
      <c r="B214" s="6" t="s">
        <v>23</v>
      </c>
      <c r="C214" s="6" t="s">
        <v>145</v>
      </c>
      <c r="D214" s="7">
        <v>43200</v>
      </c>
      <c r="E214" s="7">
        <v>43277</v>
      </c>
      <c r="F214" s="7">
        <v>43301</v>
      </c>
      <c r="G214" s="7">
        <v>43305</v>
      </c>
      <c r="H214" s="6">
        <f t="shared" si="9"/>
        <v>28</v>
      </c>
      <c r="I214" s="6" t="s">
        <v>215</v>
      </c>
      <c r="J214" s="6">
        <v>22</v>
      </c>
      <c r="K214" s="6">
        <v>35</v>
      </c>
      <c r="L214" s="6">
        <v>180</v>
      </c>
      <c r="M214" s="6">
        <v>29</v>
      </c>
      <c r="N214" s="6">
        <v>7</v>
      </c>
      <c r="O214" s="6">
        <v>0.05</v>
      </c>
      <c r="P214" s="8">
        <v>167.5</v>
      </c>
      <c r="Q214" s="8">
        <v>123.95</v>
      </c>
      <c r="R214" s="8">
        <f t="shared" si="10"/>
        <v>246.22500000000002</v>
      </c>
      <c r="S214" s="8">
        <f>(((Sales[[#This Row],[Unit Price]]-(Sales[[#This Row],[Discount Applied]]*Sales[[#This Row],[Unit Price]]))-Q214)/Q214)*100</f>
        <v>28.378378378378379</v>
      </c>
      <c r="T214" s="8">
        <f t="shared" si="11"/>
        <v>1113.875</v>
      </c>
      <c r="U214" s="8">
        <f>Sales[[#This Row],[Unit Cost]]*Sales[[#This Row],[Order Quantity]]</f>
        <v>867.65</v>
      </c>
    </row>
    <row r="215" spans="1:21" x14ac:dyDescent="0.2">
      <c r="A215" s="6" t="s">
        <v>428</v>
      </c>
      <c r="B215" s="6" t="s">
        <v>24</v>
      </c>
      <c r="C215" s="6" t="s">
        <v>147</v>
      </c>
      <c r="D215" s="7">
        <v>43100</v>
      </c>
      <c r="E215" s="7">
        <v>43277</v>
      </c>
      <c r="F215" s="7">
        <v>43289</v>
      </c>
      <c r="G215" s="7">
        <v>43292</v>
      </c>
      <c r="H215" s="6">
        <f t="shared" si="9"/>
        <v>15</v>
      </c>
      <c r="I215" s="6" t="s">
        <v>215</v>
      </c>
      <c r="J215" s="6">
        <v>7</v>
      </c>
      <c r="K215" s="6">
        <v>21</v>
      </c>
      <c r="L215" s="6">
        <v>250</v>
      </c>
      <c r="M215" s="6">
        <v>16</v>
      </c>
      <c r="N215" s="6">
        <v>3</v>
      </c>
      <c r="O215" s="6">
        <v>0.1</v>
      </c>
      <c r="P215" s="8">
        <v>1145.7</v>
      </c>
      <c r="Q215" s="8">
        <v>538.47900000000004</v>
      </c>
      <c r="R215" s="8">
        <f t="shared" si="10"/>
        <v>1477.9530000000002</v>
      </c>
      <c r="S215" s="8">
        <f>(((Sales[[#This Row],[Unit Price]]-(Sales[[#This Row],[Discount Applied]]*Sales[[#This Row],[Unit Price]]))-Q215)/Q215)*100</f>
        <v>91.489361702127667</v>
      </c>
      <c r="T215" s="8">
        <f t="shared" si="11"/>
        <v>3093.3900000000003</v>
      </c>
      <c r="U215" s="8">
        <f>Sales[[#This Row],[Unit Cost]]*Sales[[#This Row],[Order Quantity]]</f>
        <v>1615.4370000000001</v>
      </c>
    </row>
    <row r="216" spans="1:21" x14ac:dyDescent="0.2">
      <c r="A216" s="6" t="s">
        <v>429</v>
      </c>
      <c r="B216" s="6" t="s">
        <v>24</v>
      </c>
      <c r="C216" s="6" t="s">
        <v>146</v>
      </c>
      <c r="D216" s="7">
        <v>43200</v>
      </c>
      <c r="E216" s="7">
        <v>43277</v>
      </c>
      <c r="F216" s="7">
        <v>43293</v>
      </c>
      <c r="G216" s="7">
        <v>43294</v>
      </c>
      <c r="H216" s="6">
        <f t="shared" si="9"/>
        <v>17</v>
      </c>
      <c r="I216" s="6" t="s">
        <v>215</v>
      </c>
      <c r="J216" s="6">
        <v>4</v>
      </c>
      <c r="K216" s="6">
        <v>37</v>
      </c>
      <c r="L216" s="6">
        <v>326</v>
      </c>
      <c r="M216" s="6">
        <v>36</v>
      </c>
      <c r="N216" s="6">
        <v>7</v>
      </c>
      <c r="O216" s="6">
        <v>7.4999999999999997E-2</v>
      </c>
      <c r="P216" s="8">
        <v>2599.6</v>
      </c>
      <c r="Q216" s="8">
        <v>2157.6679999999997</v>
      </c>
      <c r="R216" s="8">
        <f t="shared" si="10"/>
        <v>1728.7340000000022</v>
      </c>
      <c r="S216" s="8">
        <f>(((Sales[[#This Row],[Unit Price]]-(Sales[[#This Row],[Discount Applied]]*Sales[[#This Row],[Unit Price]]))-Q216)/Q216)*100</f>
        <v>11.445783132530144</v>
      </c>
      <c r="T216" s="8">
        <f t="shared" si="11"/>
        <v>16832.41</v>
      </c>
      <c r="U216" s="8">
        <f>Sales[[#This Row],[Unit Cost]]*Sales[[#This Row],[Order Quantity]]</f>
        <v>15103.675999999998</v>
      </c>
    </row>
    <row r="217" spans="1:21" x14ac:dyDescent="0.2">
      <c r="A217" s="6" t="s">
        <v>430</v>
      </c>
      <c r="B217" s="6" t="s">
        <v>23</v>
      </c>
      <c r="C217" s="6" t="s">
        <v>145</v>
      </c>
      <c r="D217" s="7">
        <v>43200</v>
      </c>
      <c r="E217" s="7">
        <v>43278</v>
      </c>
      <c r="F217" s="7">
        <v>43290</v>
      </c>
      <c r="G217" s="7">
        <v>43298</v>
      </c>
      <c r="H217" s="6">
        <f t="shared" si="9"/>
        <v>20</v>
      </c>
      <c r="I217" s="6" t="s">
        <v>215</v>
      </c>
      <c r="J217" s="6">
        <v>24</v>
      </c>
      <c r="K217" s="6">
        <v>14</v>
      </c>
      <c r="L217" s="6">
        <v>136</v>
      </c>
      <c r="M217" s="6">
        <v>18</v>
      </c>
      <c r="N217" s="6">
        <v>1</v>
      </c>
      <c r="O217" s="6">
        <v>0.05</v>
      </c>
      <c r="P217" s="8">
        <v>3939.6</v>
      </c>
      <c r="Q217" s="8">
        <v>1969.8</v>
      </c>
      <c r="R217" s="8">
        <f t="shared" si="10"/>
        <v>1772.82</v>
      </c>
      <c r="S217" s="8">
        <f>(((Sales[[#This Row],[Unit Price]]-(Sales[[#This Row],[Discount Applied]]*Sales[[#This Row],[Unit Price]]))-Q217)/Q217)*100</f>
        <v>90</v>
      </c>
      <c r="T217" s="8">
        <f t="shared" si="11"/>
        <v>3742.62</v>
      </c>
      <c r="U217" s="8">
        <f>Sales[[#This Row],[Unit Cost]]*Sales[[#This Row],[Order Quantity]]</f>
        <v>1969.8</v>
      </c>
    </row>
    <row r="218" spans="1:21" x14ac:dyDescent="0.2">
      <c r="A218" s="6" t="s">
        <v>431</v>
      </c>
      <c r="B218" s="6" t="s">
        <v>24</v>
      </c>
      <c r="C218" s="6" t="s">
        <v>145</v>
      </c>
      <c r="D218" s="7">
        <v>43200</v>
      </c>
      <c r="E218" s="7">
        <v>43278</v>
      </c>
      <c r="F218" s="7">
        <v>43299</v>
      </c>
      <c r="G218" s="7">
        <v>43302</v>
      </c>
      <c r="H218" s="6">
        <f t="shared" si="9"/>
        <v>24</v>
      </c>
      <c r="I218" s="6" t="s">
        <v>215</v>
      </c>
      <c r="J218" s="6">
        <v>2</v>
      </c>
      <c r="K218" s="6">
        <v>18</v>
      </c>
      <c r="L218" s="6">
        <v>112</v>
      </c>
      <c r="M218" s="6">
        <v>37</v>
      </c>
      <c r="N218" s="6">
        <v>8</v>
      </c>
      <c r="O218" s="6">
        <v>7.4999999999999997E-2</v>
      </c>
      <c r="P218" s="8">
        <v>2881</v>
      </c>
      <c r="Q218" s="8">
        <v>1584.5500000000002</v>
      </c>
      <c r="R218" s="8">
        <f t="shared" si="10"/>
        <v>8643</v>
      </c>
      <c r="S218" s="8">
        <f>(((Sales[[#This Row],[Unit Price]]-(Sales[[#This Row],[Discount Applied]]*Sales[[#This Row],[Unit Price]]))-Q218)/Q218)*100</f>
        <v>68.181818181818173</v>
      </c>
      <c r="T218" s="8">
        <f t="shared" si="11"/>
        <v>21319.4</v>
      </c>
      <c r="U218" s="8">
        <f>Sales[[#This Row],[Unit Cost]]*Sales[[#This Row],[Order Quantity]]</f>
        <v>12676.400000000001</v>
      </c>
    </row>
    <row r="219" spans="1:21" x14ac:dyDescent="0.2">
      <c r="A219" s="6" t="s">
        <v>432</v>
      </c>
      <c r="B219" s="6" t="s">
        <v>24</v>
      </c>
      <c r="C219" s="6" t="s">
        <v>145</v>
      </c>
      <c r="D219" s="7">
        <v>43200</v>
      </c>
      <c r="E219" s="7">
        <v>43278</v>
      </c>
      <c r="F219" s="7">
        <v>43285</v>
      </c>
      <c r="G219" s="7">
        <v>43287</v>
      </c>
      <c r="H219" s="6">
        <f t="shared" si="9"/>
        <v>9</v>
      </c>
      <c r="I219" s="6" t="s">
        <v>215</v>
      </c>
      <c r="J219" s="6">
        <v>3</v>
      </c>
      <c r="K219" s="6">
        <v>22</v>
      </c>
      <c r="L219" s="6">
        <v>108</v>
      </c>
      <c r="M219" s="6">
        <v>43</v>
      </c>
      <c r="N219" s="6">
        <v>2</v>
      </c>
      <c r="O219" s="6">
        <v>0.05</v>
      </c>
      <c r="P219" s="8">
        <v>3852.5</v>
      </c>
      <c r="Q219" s="8">
        <v>2003.3000000000002</v>
      </c>
      <c r="R219" s="8">
        <f t="shared" si="10"/>
        <v>3313.1499999999996</v>
      </c>
      <c r="S219" s="8">
        <f>(((Sales[[#This Row],[Unit Price]]-(Sales[[#This Row],[Discount Applied]]*Sales[[#This Row],[Unit Price]]))-Q219)/Q219)*100</f>
        <v>82.692307692307679</v>
      </c>
      <c r="T219" s="8">
        <f t="shared" si="11"/>
        <v>7319.75</v>
      </c>
      <c r="U219" s="8">
        <f>Sales[[#This Row],[Unit Cost]]*Sales[[#This Row],[Order Quantity]]</f>
        <v>4006.6000000000004</v>
      </c>
    </row>
    <row r="220" spans="1:21" x14ac:dyDescent="0.2">
      <c r="A220" s="6" t="s">
        <v>433</v>
      </c>
      <c r="B220" s="6" t="s">
        <v>26</v>
      </c>
      <c r="C220" s="6" t="s">
        <v>148</v>
      </c>
      <c r="D220" s="7">
        <v>43200</v>
      </c>
      <c r="E220" s="7">
        <v>43278</v>
      </c>
      <c r="F220" s="7">
        <v>43285</v>
      </c>
      <c r="G220" s="7">
        <v>43291</v>
      </c>
      <c r="H220" s="6">
        <f t="shared" si="9"/>
        <v>13</v>
      </c>
      <c r="I220" s="6" t="s">
        <v>215</v>
      </c>
      <c r="J220" s="6">
        <v>27</v>
      </c>
      <c r="K220" s="6">
        <v>48</v>
      </c>
      <c r="L220" s="6">
        <v>56</v>
      </c>
      <c r="M220" s="6">
        <v>42</v>
      </c>
      <c r="N220" s="6">
        <v>2</v>
      </c>
      <c r="O220" s="6">
        <v>0.05</v>
      </c>
      <c r="P220" s="8">
        <v>1139</v>
      </c>
      <c r="Q220" s="8">
        <v>546.72</v>
      </c>
      <c r="R220" s="8">
        <f t="shared" si="10"/>
        <v>1070.6599999999999</v>
      </c>
      <c r="S220" s="8">
        <f>(((Sales[[#This Row],[Unit Price]]-(Sales[[#This Row],[Discount Applied]]*Sales[[#This Row],[Unit Price]]))-Q220)/Q220)*100</f>
        <v>97.916666666666657</v>
      </c>
      <c r="T220" s="8">
        <f t="shared" si="11"/>
        <v>2164.1</v>
      </c>
      <c r="U220" s="8">
        <f>Sales[[#This Row],[Unit Cost]]*Sales[[#This Row],[Order Quantity]]</f>
        <v>1093.44</v>
      </c>
    </row>
    <row r="221" spans="1:21" x14ac:dyDescent="0.2">
      <c r="A221" s="6" t="s">
        <v>434</v>
      </c>
      <c r="B221" s="6" t="s">
        <v>23</v>
      </c>
      <c r="C221" s="6" t="s">
        <v>145</v>
      </c>
      <c r="D221" s="7">
        <v>43200</v>
      </c>
      <c r="E221" s="7">
        <v>43278</v>
      </c>
      <c r="F221" s="7">
        <v>43287</v>
      </c>
      <c r="G221" s="7">
        <v>43290</v>
      </c>
      <c r="H221" s="6">
        <f t="shared" si="9"/>
        <v>12</v>
      </c>
      <c r="I221" s="6" t="s">
        <v>215</v>
      </c>
      <c r="J221" s="6">
        <v>23</v>
      </c>
      <c r="K221" s="6">
        <v>7</v>
      </c>
      <c r="L221" s="6">
        <v>195</v>
      </c>
      <c r="M221" s="6">
        <v>25</v>
      </c>
      <c r="N221" s="6">
        <v>4</v>
      </c>
      <c r="O221" s="6">
        <v>0.05</v>
      </c>
      <c r="P221" s="8">
        <v>2519.2000000000003</v>
      </c>
      <c r="Q221" s="8">
        <v>2040.5520000000004</v>
      </c>
      <c r="R221" s="8">
        <f t="shared" si="10"/>
        <v>1410.7519999999995</v>
      </c>
      <c r="S221" s="8">
        <f>(((Sales[[#This Row],[Unit Price]]-(Sales[[#This Row],[Discount Applied]]*Sales[[#This Row],[Unit Price]]))-Q221)/Q221)*100</f>
        <v>17.283950617283942</v>
      </c>
      <c r="T221" s="8">
        <f t="shared" si="11"/>
        <v>9572.9600000000009</v>
      </c>
      <c r="U221" s="8">
        <f>Sales[[#This Row],[Unit Cost]]*Sales[[#This Row],[Order Quantity]]</f>
        <v>8162.2080000000014</v>
      </c>
    </row>
    <row r="222" spans="1:21" x14ac:dyDescent="0.2">
      <c r="A222" s="6" t="s">
        <v>435</v>
      </c>
      <c r="B222" s="6" t="s">
        <v>24</v>
      </c>
      <c r="C222" s="6" t="s">
        <v>144</v>
      </c>
      <c r="D222" s="7">
        <v>43100</v>
      </c>
      <c r="E222" s="7">
        <v>43278</v>
      </c>
      <c r="F222" s="7">
        <v>43299</v>
      </c>
      <c r="G222" s="7">
        <v>43304</v>
      </c>
      <c r="H222" s="6">
        <f t="shared" si="9"/>
        <v>26</v>
      </c>
      <c r="I222" s="6" t="s">
        <v>215</v>
      </c>
      <c r="J222" s="6">
        <v>9</v>
      </c>
      <c r="K222" s="6">
        <v>33</v>
      </c>
      <c r="L222" s="6">
        <v>82</v>
      </c>
      <c r="M222" s="6">
        <v>42</v>
      </c>
      <c r="N222" s="6">
        <v>1</v>
      </c>
      <c r="O222" s="6">
        <v>0.15</v>
      </c>
      <c r="P222" s="8">
        <v>1192.6000000000001</v>
      </c>
      <c r="Q222" s="8">
        <v>703.63400000000001</v>
      </c>
      <c r="R222" s="8">
        <f t="shared" si="10"/>
        <v>310.07600000000014</v>
      </c>
      <c r="S222" s="8">
        <f>(((Sales[[#This Row],[Unit Price]]-(Sales[[#This Row],[Discount Applied]]*Sales[[#This Row],[Unit Price]]))-Q222)/Q222)*100</f>
        <v>44.067796610169509</v>
      </c>
      <c r="T222" s="8">
        <f t="shared" si="11"/>
        <v>1013.7100000000002</v>
      </c>
      <c r="U222" s="8">
        <f>Sales[[#This Row],[Unit Cost]]*Sales[[#This Row],[Order Quantity]]</f>
        <v>703.63400000000001</v>
      </c>
    </row>
    <row r="223" spans="1:21" x14ac:dyDescent="0.2">
      <c r="A223" s="6" t="s">
        <v>436</v>
      </c>
      <c r="B223" s="6" t="s">
        <v>24</v>
      </c>
      <c r="C223" s="6" t="s">
        <v>147</v>
      </c>
      <c r="D223" s="7">
        <v>43200</v>
      </c>
      <c r="E223" s="7">
        <v>43278</v>
      </c>
      <c r="F223" s="7">
        <v>43280</v>
      </c>
      <c r="G223" s="7">
        <v>43290</v>
      </c>
      <c r="H223" s="6">
        <f t="shared" si="9"/>
        <v>12</v>
      </c>
      <c r="I223" s="6" t="s">
        <v>215</v>
      </c>
      <c r="J223" s="6">
        <v>5</v>
      </c>
      <c r="K223" s="6">
        <v>18</v>
      </c>
      <c r="L223" s="6">
        <v>215</v>
      </c>
      <c r="M223" s="6">
        <v>14</v>
      </c>
      <c r="N223" s="6">
        <v>5</v>
      </c>
      <c r="O223" s="6">
        <v>7.4999999999999997E-2</v>
      </c>
      <c r="P223" s="8">
        <v>2412</v>
      </c>
      <c r="Q223" s="8">
        <v>1013.04</v>
      </c>
      <c r="R223" s="8">
        <f t="shared" si="10"/>
        <v>6090.3</v>
      </c>
      <c r="S223" s="8">
        <f>(((Sales[[#This Row],[Unit Price]]-(Sales[[#This Row],[Discount Applied]]*Sales[[#This Row],[Unit Price]]))-Q223)/Q223)*100</f>
        <v>120.23809523809523</v>
      </c>
      <c r="T223" s="8">
        <f t="shared" si="11"/>
        <v>11155.5</v>
      </c>
      <c r="U223" s="8">
        <f>Sales[[#This Row],[Unit Cost]]*Sales[[#This Row],[Order Quantity]]</f>
        <v>5065.2</v>
      </c>
    </row>
    <row r="224" spans="1:21" x14ac:dyDescent="0.2">
      <c r="A224" s="6" t="s">
        <v>437</v>
      </c>
      <c r="B224" s="6" t="s">
        <v>24</v>
      </c>
      <c r="C224" s="6" t="s">
        <v>145</v>
      </c>
      <c r="D224" s="7">
        <v>43200</v>
      </c>
      <c r="E224" s="7">
        <v>43278</v>
      </c>
      <c r="F224" s="7">
        <v>43299</v>
      </c>
      <c r="G224" s="7">
        <v>43303</v>
      </c>
      <c r="H224" s="6">
        <f t="shared" si="9"/>
        <v>25</v>
      </c>
      <c r="I224" s="6" t="s">
        <v>215</v>
      </c>
      <c r="J224" s="6">
        <v>9</v>
      </c>
      <c r="K224" s="6">
        <v>6</v>
      </c>
      <c r="L224" s="6">
        <v>134</v>
      </c>
      <c r="M224" s="6">
        <v>47</v>
      </c>
      <c r="N224" s="6">
        <v>7</v>
      </c>
      <c r="O224" s="6">
        <v>0.05</v>
      </c>
      <c r="P224" s="8">
        <v>2479</v>
      </c>
      <c r="Q224" s="8">
        <v>2057.5699999999997</v>
      </c>
      <c r="R224" s="8">
        <f t="shared" si="10"/>
        <v>2082.3600000000006</v>
      </c>
      <c r="S224" s="8">
        <f>(((Sales[[#This Row],[Unit Price]]-(Sales[[#This Row],[Discount Applied]]*Sales[[#This Row],[Unit Price]]))-Q224)/Q224)*100</f>
        <v>14.457831325301228</v>
      </c>
      <c r="T224" s="8">
        <f t="shared" si="11"/>
        <v>16485.349999999999</v>
      </c>
      <c r="U224" s="8">
        <f>Sales[[#This Row],[Unit Cost]]*Sales[[#This Row],[Order Quantity]]</f>
        <v>14402.989999999998</v>
      </c>
    </row>
    <row r="225" spans="1:21" x14ac:dyDescent="0.2">
      <c r="A225" s="6" t="s">
        <v>438</v>
      </c>
      <c r="B225" s="6" t="s">
        <v>26</v>
      </c>
      <c r="C225" s="6" t="s">
        <v>146</v>
      </c>
      <c r="D225" s="7">
        <v>43200</v>
      </c>
      <c r="E225" s="7">
        <v>43278</v>
      </c>
      <c r="F225" s="7">
        <v>43294</v>
      </c>
      <c r="G225" s="7">
        <v>43295</v>
      </c>
      <c r="H225" s="6">
        <f t="shared" si="9"/>
        <v>17</v>
      </c>
      <c r="I225" s="6" t="s">
        <v>215</v>
      </c>
      <c r="J225" s="6">
        <v>26</v>
      </c>
      <c r="K225" s="6">
        <v>10</v>
      </c>
      <c r="L225" s="6">
        <v>322</v>
      </c>
      <c r="M225" s="6">
        <v>35</v>
      </c>
      <c r="N225" s="6">
        <v>7</v>
      </c>
      <c r="O225" s="6">
        <v>0.1</v>
      </c>
      <c r="P225" s="8">
        <v>1956.4</v>
      </c>
      <c r="Q225" s="8">
        <v>1330.3520000000001</v>
      </c>
      <c r="R225" s="8">
        <f t="shared" si="10"/>
        <v>3012.8560000000016</v>
      </c>
      <c r="S225" s="8">
        <f>(((Sales[[#This Row],[Unit Price]]-(Sales[[#This Row],[Discount Applied]]*Sales[[#This Row],[Unit Price]]))-Q225)/Q225)*100</f>
        <v>32.35294117647058</v>
      </c>
      <c r="T225" s="8">
        <f t="shared" si="11"/>
        <v>12325.320000000002</v>
      </c>
      <c r="U225" s="8">
        <f>Sales[[#This Row],[Unit Cost]]*Sales[[#This Row],[Order Quantity]]</f>
        <v>9312.4639999999999</v>
      </c>
    </row>
    <row r="226" spans="1:21" x14ac:dyDescent="0.2">
      <c r="A226" s="6" t="s">
        <v>439</v>
      </c>
      <c r="B226" s="6" t="s">
        <v>25</v>
      </c>
      <c r="C226" s="6" t="s">
        <v>145</v>
      </c>
      <c r="D226" s="7">
        <v>43200</v>
      </c>
      <c r="E226" s="7">
        <v>43278</v>
      </c>
      <c r="F226" s="7">
        <v>43286</v>
      </c>
      <c r="G226" s="7">
        <v>43295</v>
      </c>
      <c r="H226" s="6">
        <f t="shared" si="9"/>
        <v>17</v>
      </c>
      <c r="I226" s="6" t="s">
        <v>215</v>
      </c>
      <c r="J226" s="6">
        <v>15</v>
      </c>
      <c r="K226" s="6">
        <v>4</v>
      </c>
      <c r="L226" s="6">
        <v>176</v>
      </c>
      <c r="M226" s="6">
        <v>42</v>
      </c>
      <c r="N226" s="6">
        <v>5</v>
      </c>
      <c r="O226" s="6">
        <v>0.3</v>
      </c>
      <c r="P226" s="8">
        <v>1078.7</v>
      </c>
      <c r="Q226" s="8">
        <v>722.72900000000004</v>
      </c>
      <c r="R226" s="8">
        <f t="shared" si="10"/>
        <v>161.80499999999938</v>
      </c>
      <c r="S226" s="8">
        <f>(((Sales[[#This Row],[Unit Price]]-(Sales[[#This Row],[Discount Applied]]*Sales[[#This Row],[Unit Price]]))-Q226)/Q226)*100</f>
        <v>4.4776119402985062</v>
      </c>
      <c r="T226" s="8">
        <f t="shared" si="11"/>
        <v>3775.45</v>
      </c>
      <c r="U226" s="8">
        <f>Sales[[#This Row],[Unit Cost]]*Sales[[#This Row],[Order Quantity]]</f>
        <v>3613.6450000000004</v>
      </c>
    </row>
    <row r="227" spans="1:21" x14ac:dyDescent="0.2">
      <c r="A227" s="6" t="s">
        <v>440</v>
      </c>
      <c r="B227" s="6" t="s">
        <v>24</v>
      </c>
      <c r="C227" s="6" t="s">
        <v>144</v>
      </c>
      <c r="D227" s="7">
        <v>43100</v>
      </c>
      <c r="E227" s="7">
        <v>43278</v>
      </c>
      <c r="F227" s="7">
        <v>43293</v>
      </c>
      <c r="G227" s="7">
        <v>43303</v>
      </c>
      <c r="H227" s="6">
        <f t="shared" si="9"/>
        <v>25</v>
      </c>
      <c r="I227" s="6" t="s">
        <v>215</v>
      </c>
      <c r="J227" s="6">
        <v>6</v>
      </c>
      <c r="K227" s="6">
        <v>22</v>
      </c>
      <c r="L227" s="6">
        <v>70</v>
      </c>
      <c r="M227" s="6">
        <v>26</v>
      </c>
      <c r="N227" s="6">
        <v>1</v>
      </c>
      <c r="O227" s="6">
        <v>7.4999999999999997E-2</v>
      </c>
      <c r="P227" s="8">
        <v>1212.7</v>
      </c>
      <c r="Q227" s="8">
        <v>945.90600000000006</v>
      </c>
      <c r="R227" s="8">
        <f t="shared" si="10"/>
        <v>175.84149999999988</v>
      </c>
      <c r="S227" s="8">
        <f>(((Sales[[#This Row],[Unit Price]]-(Sales[[#This Row],[Discount Applied]]*Sales[[#This Row],[Unit Price]]))-Q227)/Q227)*100</f>
        <v>18.589743589743577</v>
      </c>
      <c r="T227" s="8">
        <f t="shared" si="11"/>
        <v>1121.7474999999999</v>
      </c>
      <c r="U227" s="8">
        <f>Sales[[#This Row],[Unit Cost]]*Sales[[#This Row],[Order Quantity]]</f>
        <v>945.90600000000006</v>
      </c>
    </row>
    <row r="228" spans="1:21" x14ac:dyDescent="0.2">
      <c r="A228" s="6" t="s">
        <v>441</v>
      </c>
      <c r="B228" s="6" t="s">
        <v>25</v>
      </c>
      <c r="C228" s="6" t="s">
        <v>147</v>
      </c>
      <c r="D228" s="7">
        <v>43200</v>
      </c>
      <c r="E228" s="7">
        <v>43278</v>
      </c>
      <c r="F228" s="7">
        <v>43287</v>
      </c>
      <c r="G228" s="7">
        <v>43294</v>
      </c>
      <c r="H228" s="6">
        <f t="shared" si="9"/>
        <v>16</v>
      </c>
      <c r="I228" s="6" t="s">
        <v>215</v>
      </c>
      <c r="J228" s="6">
        <v>18</v>
      </c>
      <c r="K228" s="6">
        <v>48</v>
      </c>
      <c r="L228" s="6">
        <v>252</v>
      </c>
      <c r="M228" s="6">
        <v>29</v>
      </c>
      <c r="N228" s="6">
        <v>5</v>
      </c>
      <c r="O228" s="6">
        <v>7.4999999999999997E-2</v>
      </c>
      <c r="P228" s="8">
        <v>978.2</v>
      </c>
      <c r="Q228" s="8">
        <v>821.68799999999999</v>
      </c>
      <c r="R228" s="8">
        <f t="shared" si="10"/>
        <v>415.73500000000058</v>
      </c>
      <c r="S228" s="8">
        <f>(((Sales[[#This Row],[Unit Price]]-(Sales[[#This Row],[Discount Applied]]*Sales[[#This Row],[Unit Price]]))-Q228)/Q228)*100</f>
        <v>10.119047619047624</v>
      </c>
      <c r="T228" s="8">
        <f t="shared" si="11"/>
        <v>4524.1750000000002</v>
      </c>
      <c r="U228" s="8">
        <f>Sales[[#This Row],[Unit Cost]]*Sales[[#This Row],[Order Quantity]]</f>
        <v>4108.4399999999996</v>
      </c>
    </row>
    <row r="229" spans="1:21" x14ac:dyDescent="0.2">
      <c r="A229" s="6" t="s">
        <v>442</v>
      </c>
      <c r="B229" s="6" t="s">
        <v>24</v>
      </c>
      <c r="C229" s="6" t="s">
        <v>146</v>
      </c>
      <c r="D229" s="7">
        <v>43200</v>
      </c>
      <c r="E229" s="7">
        <v>43278</v>
      </c>
      <c r="F229" s="7">
        <v>43295</v>
      </c>
      <c r="G229" s="7">
        <v>43299</v>
      </c>
      <c r="H229" s="6">
        <f t="shared" si="9"/>
        <v>21</v>
      </c>
      <c r="I229" s="6" t="s">
        <v>215</v>
      </c>
      <c r="J229" s="6">
        <v>4</v>
      </c>
      <c r="K229" s="6">
        <v>28</v>
      </c>
      <c r="L229" s="6">
        <v>275</v>
      </c>
      <c r="M229" s="6">
        <v>45</v>
      </c>
      <c r="N229" s="6">
        <v>3</v>
      </c>
      <c r="O229" s="6">
        <v>0.05</v>
      </c>
      <c r="P229" s="8">
        <v>174.20000000000002</v>
      </c>
      <c r="Q229" s="8">
        <v>120.19800000000001</v>
      </c>
      <c r="R229" s="8">
        <f t="shared" si="10"/>
        <v>135.87599999999998</v>
      </c>
      <c r="S229" s="8">
        <f>(((Sales[[#This Row],[Unit Price]]-(Sales[[#This Row],[Discount Applied]]*Sales[[#This Row],[Unit Price]]))-Q229)/Q229)*100</f>
        <v>37.681159420289859</v>
      </c>
      <c r="T229" s="8">
        <f t="shared" si="11"/>
        <v>496.47</v>
      </c>
      <c r="U229" s="8">
        <f>Sales[[#This Row],[Unit Cost]]*Sales[[#This Row],[Order Quantity]]</f>
        <v>360.59400000000005</v>
      </c>
    </row>
    <row r="230" spans="1:21" x14ac:dyDescent="0.2">
      <c r="A230" s="6" t="s">
        <v>443</v>
      </c>
      <c r="B230" s="6" t="s">
        <v>25</v>
      </c>
      <c r="C230" s="6" t="s">
        <v>147</v>
      </c>
      <c r="D230" s="7">
        <v>43200</v>
      </c>
      <c r="E230" s="7">
        <v>43278</v>
      </c>
      <c r="F230" s="7">
        <v>43289</v>
      </c>
      <c r="G230" s="7">
        <v>43293</v>
      </c>
      <c r="H230" s="6">
        <f t="shared" si="9"/>
        <v>15</v>
      </c>
      <c r="I230" s="6" t="s">
        <v>215</v>
      </c>
      <c r="J230" s="6">
        <v>19</v>
      </c>
      <c r="K230" s="6">
        <v>25</v>
      </c>
      <c r="L230" s="6">
        <v>226</v>
      </c>
      <c r="M230" s="6">
        <v>17</v>
      </c>
      <c r="N230" s="6">
        <v>3</v>
      </c>
      <c r="O230" s="6">
        <v>0.15</v>
      </c>
      <c r="P230" s="8">
        <v>1125.6000000000001</v>
      </c>
      <c r="Q230" s="8">
        <v>630.33600000000013</v>
      </c>
      <c r="R230" s="8">
        <f t="shared" si="10"/>
        <v>979.27199999999993</v>
      </c>
      <c r="S230" s="8">
        <f>(((Sales[[#This Row],[Unit Price]]-(Sales[[#This Row],[Discount Applied]]*Sales[[#This Row],[Unit Price]]))-Q230)/Q230)*100</f>
        <v>51.78571428571427</v>
      </c>
      <c r="T230" s="8">
        <f t="shared" si="11"/>
        <v>2870.28</v>
      </c>
      <c r="U230" s="8">
        <f>Sales[[#This Row],[Unit Cost]]*Sales[[#This Row],[Order Quantity]]</f>
        <v>1891.0080000000003</v>
      </c>
    </row>
    <row r="231" spans="1:21" x14ac:dyDescent="0.2">
      <c r="A231" s="6" t="s">
        <v>444</v>
      </c>
      <c r="B231" s="6" t="s">
        <v>25</v>
      </c>
      <c r="C231" s="6" t="s">
        <v>146</v>
      </c>
      <c r="D231" s="7">
        <v>43200</v>
      </c>
      <c r="E231" s="7">
        <v>43279</v>
      </c>
      <c r="F231" s="7">
        <v>43291</v>
      </c>
      <c r="G231" s="7">
        <v>43292</v>
      </c>
      <c r="H231" s="6">
        <f t="shared" si="9"/>
        <v>13</v>
      </c>
      <c r="I231" s="6" t="s">
        <v>215</v>
      </c>
      <c r="J231" s="6">
        <v>20</v>
      </c>
      <c r="K231" s="6">
        <v>49</v>
      </c>
      <c r="L231" s="6">
        <v>288</v>
      </c>
      <c r="M231" s="6">
        <v>6</v>
      </c>
      <c r="N231" s="6">
        <v>6</v>
      </c>
      <c r="O231" s="6">
        <v>0.15</v>
      </c>
      <c r="P231" s="8">
        <v>1065.3</v>
      </c>
      <c r="Q231" s="8">
        <v>468.73199999999997</v>
      </c>
      <c r="R231" s="8">
        <f t="shared" si="10"/>
        <v>2620.637999999999</v>
      </c>
      <c r="S231" s="8">
        <f>(((Sales[[#This Row],[Unit Price]]-(Sales[[#This Row],[Discount Applied]]*Sales[[#This Row],[Unit Price]]))-Q231)/Q231)*100</f>
        <v>93.181818181818187</v>
      </c>
      <c r="T231" s="8">
        <f t="shared" si="11"/>
        <v>5433.0299999999988</v>
      </c>
      <c r="U231" s="8">
        <f>Sales[[#This Row],[Unit Cost]]*Sales[[#This Row],[Order Quantity]]</f>
        <v>2812.3919999999998</v>
      </c>
    </row>
    <row r="232" spans="1:21" x14ac:dyDescent="0.2">
      <c r="A232" s="6" t="s">
        <v>445</v>
      </c>
      <c r="B232" s="6" t="s">
        <v>25</v>
      </c>
      <c r="C232" s="6" t="s">
        <v>144</v>
      </c>
      <c r="D232" s="7">
        <v>43200</v>
      </c>
      <c r="E232" s="7">
        <v>43279</v>
      </c>
      <c r="F232" s="7">
        <v>43297</v>
      </c>
      <c r="G232" s="7">
        <v>43303</v>
      </c>
      <c r="H232" s="6">
        <f t="shared" si="9"/>
        <v>24</v>
      </c>
      <c r="I232" s="6" t="s">
        <v>215</v>
      </c>
      <c r="J232" s="6">
        <v>15</v>
      </c>
      <c r="K232" s="6">
        <v>11</v>
      </c>
      <c r="L232" s="6">
        <v>60</v>
      </c>
      <c r="M232" s="6">
        <v>12</v>
      </c>
      <c r="N232" s="6">
        <v>5</v>
      </c>
      <c r="O232" s="6">
        <v>7.4999999999999997E-2</v>
      </c>
      <c r="P232" s="8">
        <v>3892.7000000000003</v>
      </c>
      <c r="Q232" s="8">
        <v>2724.89</v>
      </c>
      <c r="R232" s="8">
        <f t="shared" si="10"/>
        <v>4379.2875000000004</v>
      </c>
      <c r="S232" s="8">
        <f>(((Sales[[#This Row],[Unit Price]]-(Sales[[#This Row],[Discount Applied]]*Sales[[#This Row],[Unit Price]]))-Q232)/Q232)*100</f>
        <v>32.14285714285716</v>
      </c>
      <c r="T232" s="8">
        <f t="shared" si="11"/>
        <v>18003.737499999999</v>
      </c>
      <c r="U232" s="8">
        <f>Sales[[#This Row],[Unit Cost]]*Sales[[#This Row],[Order Quantity]]</f>
        <v>13624.449999999999</v>
      </c>
    </row>
    <row r="233" spans="1:21" x14ac:dyDescent="0.2">
      <c r="A233" s="6" t="s">
        <v>446</v>
      </c>
      <c r="B233" s="6" t="s">
        <v>25</v>
      </c>
      <c r="C233" s="6" t="s">
        <v>146</v>
      </c>
      <c r="D233" s="7">
        <v>43200</v>
      </c>
      <c r="E233" s="7">
        <v>43279</v>
      </c>
      <c r="F233" s="7">
        <v>43299</v>
      </c>
      <c r="G233" s="7">
        <v>43307</v>
      </c>
      <c r="H233" s="6">
        <f t="shared" si="9"/>
        <v>28</v>
      </c>
      <c r="I233" s="6" t="s">
        <v>215</v>
      </c>
      <c r="J233" s="6">
        <v>17</v>
      </c>
      <c r="K233" s="6">
        <v>19</v>
      </c>
      <c r="L233" s="6">
        <v>297</v>
      </c>
      <c r="M233" s="6">
        <v>9</v>
      </c>
      <c r="N233" s="6">
        <v>2</v>
      </c>
      <c r="O233" s="6">
        <v>0.3</v>
      </c>
      <c r="P233" s="8">
        <v>207.70000000000002</v>
      </c>
      <c r="Q233" s="8">
        <v>120.46600000000001</v>
      </c>
      <c r="R233" s="8">
        <f t="shared" si="10"/>
        <v>49.848000000000013</v>
      </c>
      <c r="S233" s="8">
        <f>(((Sales[[#This Row],[Unit Price]]-(Sales[[#This Row],[Discount Applied]]*Sales[[#This Row],[Unit Price]]))-Q233)/Q233)*100</f>
        <v>20.689655172413797</v>
      </c>
      <c r="T233" s="8">
        <f t="shared" si="11"/>
        <v>290.78000000000003</v>
      </c>
      <c r="U233" s="8">
        <f>Sales[[#This Row],[Unit Cost]]*Sales[[#This Row],[Order Quantity]]</f>
        <v>240.93200000000002</v>
      </c>
    </row>
    <row r="234" spans="1:21" x14ac:dyDescent="0.2">
      <c r="A234" s="6" t="s">
        <v>447</v>
      </c>
      <c r="B234" s="6" t="s">
        <v>24</v>
      </c>
      <c r="C234" s="6" t="s">
        <v>144</v>
      </c>
      <c r="D234" s="7">
        <v>43200</v>
      </c>
      <c r="E234" s="7">
        <v>43279</v>
      </c>
      <c r="F234" s="7">
        <v>43294</v>
      </c>
      <c r="G234" s="7">
        <v>43299</v>
      </c>
      <c r="H234" s="6">
        <f t="shared" si="9"/>
        <v>20</v>
      </c>
      <c r="I234" s="6" t="s">
        <v>215</v>
      </c>
      <c r="J234" s="6">
        <v>3</v>
      </c>
      <c r="K234" s="6">
        <v>20</v>
      </c>
      <c r="L234" s="6">
        <v>75</v>
      </c>
      <c r="M234" s="6">
        <v>23</v>
      </c>
      <c r="N234" s="6">
        <v>7</v>
      </c>
      <c r="O234" s="6">
        <v>0.3</v>
      </c>
      <c r="P234" s="8">
        <v>1185.9000000000001</v>
      </c>
      <c r="Q234" s="8">
        <v>948.72000000000014</v>
      </c>
      <c r="R234" s="8">
        <f t="shared" si="10"/>
        <v>-830.13000000000011</v>
      </c>
      <c r="S234" s="8">
        <f>(((Sales[[#This Row],[Unit Price]]-(Sales[[#This Row],[Discount Applied]]*Sales[[#This Row],[Unit Price]]))-Q234)/Q234)*100</f>
        <v>-12.500000000000004</v>
      </c>
      <c r="T234" s="8">
        <f t="shared" si="11"/>
        <v>5810.9100000000008</v>
      </c>
      <c r="U234" s="8">
        <f>Sales[[#This Row],[Unit Cost]]*Sales[[#This Row],[Order Quantity]]</f>
        <v>6641.0400000000009</v>
      </c>
    </row>
    <row r="235" spans="1:21" x14ac:dyDescent="0.2">
      <c r="A235" s="6" t="s">
        <v>448</v>
      </c>
      <c r="B235" s="6" t="s">
        <v>24</v>
      </c>
      <c r="C235" s="6" t="s">
        <v>143</v>
      </c>
      <c r="D235" s="7">
        <v>43200</v>
      </c>
      <c r="E235" s="7">
        <v>43279</v>
      </c>
      <c r="F235" s="7">
        <v>43291</v>
      </c>
      <c r="G235" s="7">
        <v>43298</v>
      </c>
      <c r="H235" s="6">
        <f t="shared" si="9"/>
        <v>19</v>
      </c>
      <c r="I235" s="6" t="s">
        <v>215</v>
      </c>
      <c r="J235" s="6">
        <v>10</v>
      </c>
      <c r="K235" s="6">
        <v>15</v>
      </c>
      <c r="L235" s="6">
        <v>352</v>
      </c>
      <c r="M235" s="6">
        <v>18</v>
      </c>
      <c r="N235" s="6">
        <v>2</v>
      </c>
      <c r="O235" s="6">
        <v>0.15</v>
      </c>
      <c r="P235" s="8">
        <v>2586.2000000000003</v>
      </c>
      <c r="Q235" s="8">
        <v>1629.3060000000003</v>
      </c>
      <c r="R235" s="8">
        <f t="shared" si="10"/>
        <v>1137.9280000000003</v>
      </c>
      <c r="S235" s="8">
        <f>(((Sales[[#This Row],[Unit Price]]-(Sales[[#This Row],[Discount Applied]]*Sales[[#This Row],[Unit Price]]))-Q235)/Q235)*100</f>
        <v>34.920634920634924</v>
      </c>
      <c r="T235" s="8">
        <f t="shared" si="11"/>
        <v>4396.5400000000009</v>
      </c>
      <c r="U235" s="8">
        <f>Sales[[#This Row],[Unit Cost]]*Sales[[#This Row],[Order Quantity]]</f>
        <v>3258.6120000000005</v>
      </c>
    </row>
    <row r="236" spans="1:21" x14ac:dyDescent="0.2">
      <c r="A236" s="6" t="s">
        <v>449</v>
      </c>
      <c r="B236" s="6" t="s">
        <v>24</v>
      </c>
      <c r="C236" s="6" t="s">
        <v>148</v>
      </c>
      <c r="D236" s="7">
        <v>43200</v>
      </c>
      <c r="E236" s="7">
        <v>43279</v>
      </c>
      <c r="F236" s="7">
        <v>43289</v>
      </c>
      <c r="G236" s="7">
        <v>43294</v>
      </c>
      <c r="H236" s="6">
        <f t="shared" si="9"/>
        <v>15</v>
      </c>
      <c r="I236" s="6" t="s">
        <v>215</v>
      </c>
      <c r="J236" s="6">
        <v>8</v>
      </c>
      <c r="K236" s="6">
        <v>26</v>
      </c>
      <c r="L236" s="6">
        <v>25</v>
      </c>
      <c r="M236" s="6">
        <v>30</v>
      </c>
      <c r="N236" s="6">
        <v>4</v>
      </c>
      <c r="O236" s="6">
        <v>0.3</v>
      </c>
      <c r="P236" s="8">
        <v>2579.5</v>
      </c>
      <c r="Q236" s="8">
        <v>1960.42</v>
      </c>
      <c r="R236" s="8">
        <f t="shared" si="10"/>
        <v>-619.07999999999993</v>
      </c>
      <c r="S236" s="8">
        <f>(((Sales[[#This Row],[Unit Price]]-(Sales[[#This Row],[Discount Applied]]*Sales[[#This Row],[Unit Price]]))-Q236)/Q236)*100</f>
        <v>-7.8947368421052611</v>
      </c>
      <c r="T236" s="8">
        <f t="shared" si="11"/>
        <v>7222.6</v>
      </c>
      <c r="U236" s="8">
        <f>Sales[[#This Row],[Unit Cost]]*Sales[[#This Row],[Order Quantity]]</f>
        <v>7841.68</v>
      </c>
    </row>
    <row r="237" spans="1:21" x14ac:dyDescent="0.2">
      <c r="A237" s="6" t="s">
        <v>450</v>
      </c>
      <c r="B237" s="6" t="s">
        <v>25</v>
      </c>
      <c r="C237" s="6" t="s">
        <v>148</v>
      </c>
      <c r="D237" s="7">
        <v>43200</v>
      </c>
      <c r="E237" s="7">
        <v>43279</v>
      </c>
      <c r="F237" s="7">
        <v>43302</v>
      </c>
      <c r="G237" s="7">
        <v>43308</v>
      </c>
      <c r="H237" s="6">
        <f t="shared" si="9"/>
        <v>29</v>
      </c>
      <c r="I237" s="6" t="s">
        <v>215</v>
      </c>
      <c r="J237" s="6">
        <v>16</v>
      </c>
      <c r="K237" s="6">
        <v>7</v>
      </c>
      <c r="L237" s="6">
        <v>23</v>
      </c>
      <c r="M237" s="6">
        <v>36</v>
      </c>
      <c r="N237" s="6">
        <v>8</v>
      </c>
      <c r="O237" s="6">
        <v>7.4999999999999997E-2</v>
      </c>
      <c r="P237" s="8">
        <v>6378.4000000000005</v>
      </c>
      <c r="Q237" s="8">
        <v>2806.4960000000001</v>
      </c>
      <c r="R237" s="8">
        <f t="shared" si="10"/>
        <v>24748.192000000003</v>
      </c>
      <c r="S237" s="8">
        <f>(((Sales[[#This Row],[Unit Price]]-(Sales[[#This Row],[Discount Applied]]*Sales[[#This Row],[Unit Price]]))-Q237)/Q237)*100</f>
        <v>110.22727272727273</v>
      </c>
      <c r="T237" s="8">
        <f t="shared" si="11"/>
        <v>47200.160000000003</v>
      </c>
      <c r="U237" s="8">
        <f>Sales[[#This Row],[Unit Cost]]*Sales[[#This Row],[Order Quantity]]</f>
        <v>22451.968000000001</v>
      </c>
    </row>
    <row r="238" spans="1:21" x14ac:dyDescent="0.2">
      <c r="A238" s="6" t="s">
        <v>451</v>
      </c>
      <c r="B238" s="6" t="s">
        <v>23</v>
      </c>
      <c r="C238" s="6" t="s">
        <v>146</v>
      </c>
      <c r="D238" s="7">
        <v>43200</v>
      </c>
      <c r="E238" s="7">
        <v>43279</v>
      </c>
      <c r="F238" s="7">
        <v>43284</v>
      </c>
      <c r="G238" s="7">
        <v>43292</v>
      </c>
      <c r="H238" s="6">
        <f t="shared" si="9"/>
        <v>13</v>
      </c>
      <c r="I238" s="6" t="s">
        <v>215</v>
      </c>
      <c r="J238" s="6">
        <v>24</v>
      </c>
      <c r="K238" s="6">
        <v>26</v>
      </c>
      <c r="L238" s="6">
        <v>292</v>
      </c>
      <c r="M238" s="6">
        <v>31</v>
      </c>
      <c r="N238" s="6">
        <v>7</v>
      </c>
      <c r="O238" s="6">
        <v>0.2</v>
      </c>
      <c r="P238" s="8">
        <v>3008.3</v>
      </c>
      <c r="Q238" s="8">
        <v>2226.1420000000003</v>
      </c>
      <c r="R238" s="8">
        <f t="shared" si="10"/>
        <v>1263.4860000000008</v>
      </c>
      <c r="S238" s="8">
        <f>(((Sales[[#This Row],[Unit Price]]-(Sales[[#This Row],[Discount Applied]]*Sales[[#This Row],[Unit Price]]))-Q238)/Q238)*100</f>
        <v>8.1081081081081088</v>
      </c>
      <c r="T238" s="8">
        <f t="shared" si="11"/>
        <v>16846.480000000003</v>
      </c>
      <c r="U238" s="8">
        <f>Sales[[#This Row],[Unit Cost]]*Sales[[#This Row],[Order Quantity]]</f>
        <v>15582.994000000002</v>
      </c>
    </row>
    <row r="239" spans="1:21" x14ac:dyDescent="0.2">
      <c r="A239" s="6" t="s">
        <v>452</v>
      </c>
      <c r="B239" s="6" t="s">
        <v>24</v>
      </c>
      <c r="C239" s="6" t="s">
        <v>145</v>
      </c>
      <c r="D239" s="7">
        <v>43200</v>
      </c>
      <c r="E239" s="7">
        <v>43279</v>
      </c>
      <c r="F239" s="7">
        <v>43306</v>
      </c>
      <c r="G239" s="7">
        <v>43313</v>
      </c>
      <c r="H239" s="6">
        <f t="shared" si="9"/>
        <v>34</v>
      </c>
      <c r="I239" s="6" t="s">
        <v>215</v>
      </c>
      <c r="J239" s="6">
        <v>11</v>
      </c>
      <c r="K239" s="6">
        <v>49</v>
      </c>
      <c r="L239" s="6">
        <v>140</v>
      </c>
      <c r="M239" s="6">
        <v>20</v>
      </c>
      <c r="N239" s="6">
        <v>3</v>
      </c>
      <c r="O239" s="6">
        <v>7.4999999999999997E-2</v>
      </c>
      <c r="P239" s="8">
        <v>1755.4</v>
      </c>
      <c r="Q239" s="8">
        <v>930.36200000000008</v>
      </c>
      <c r="R239" s="8">
        <f t="shared" si="10"/>
        <v>2080.1490000000003</v>
      </c>
      <c r="S239" s="8">
        <f>(((Sales[[#This Row],[Unit Price]]-(Sales[[#This Row],[Discount Applied]]*Sales[[#This Row],[Unit Price]]))-Q239)/Q239)*100</f>
        <v>74.528301886792448</v>
      </c>
      <c r="T239" s="8">
        <f t="shared" si="11"/>
        <v>4871.2350000000006</v>
      </c>
      <c r="U239" s="8">
        <f>Sales[[#This Row],[Unit Cost]]*Sales[[#This Row],[Order Quantity]]</f>
        <v>2791.0860000000002</v>
      </c>
    </row>
    <row r="240" spans="1:21" x14ac:dyDescent="0.2">
      <c r="A240" s="6" t="s">
        <v>453</v>
      </c>
      <c r="B240" s="6" t="s">
        <v>25</v>
      </c>
      <c r="C240" s="6" t="s">
        <v>145</v>
      </c>
      <c r="D240" s="7">
        <v>43100</v>
      </c>
      <c r="E240" s="7">
        <v>43279</v>
      </c>
      <c r="F240" s="7">
        <v>43290</v>
      </c>
      <c r="G240" s="7">
        <v>43291</v>
      </c>
      <c r="H240" s="6">
        <f t="shared" si="9"/>
        <v>12</v>
      </c>
      <c r="I240" s="6" t="s">
        <v>215</v>
      </c>
      <c r="J240" s="6">
        <v>13</v>
      </c>
      <c r="K240" s="6">
        <v>28</v>
      </c>
      <c r="L240" s="6">
        <v>171</v>
      </c>
      <c r="M240" s="6">
        <v>14</v>
      </c>
      <c r="N240" s="6">
        <v>8</v>
      </c>
      <c r="O240" s="6">
        <v>7.4999999999999997E-2</v>
      </c>
      <c r="P240" s="8">
        <v>1139</v>
      </c>
      <c r="Q240" s="8">
        <v>740.35</v>
      </c>
      <c r="R240" s="8">
        <f t="shared" si="10"/>
        <v>2505.8000000000002</v>
      </c>
      <c r="S240" s="8">
        <f>(((Sales[[#This Row],[Unit Price]]-(Sales[[#This Row],[Discount Applied]]*Sales[[#This Row],[Unit Price]]))-Q240)/Q240)*100</f>
        <v>42.307692307692307</v>
      </c>
      <c r="T240" s="8">
        <f t="shared" si="11"/>
        <v>8428.6</v>
      </c>
      <c r="U240" s="8">
        <f>Sales[[#This Row],[Unit Cost]]*Sales[[#This Row],[Order Quantity]]</f>
        <v>5922.8</v>
      </c>
    </row>
    <row r="241" spans="1:21" x14ac:dyDescent="0.2">
      <c r="A241" s="6" t="s">
        <v>454</v>
      </c>
      <c r="B241" s="6" t="s">
        <v>24</v>
      </c>
      <c r="C241" s="6" t="s">
        <v>148</v>
      </c>
      <c r="D241" s="7">
        <v>43200</v>
      </c>
      <c r="E241" s="7">
        <v>43279</v>
      </c>
      <c r="F241" s="7">
        <v>43294</v>
      </c>
      <c r="G241" s="7">
        <v>43298</v>
      </c>
      <c r="H241" s="6">
        <f t="shared" si="9"/>
        <v>19</v>
      </c>
      <c r="I241" s="6" t="s">
        <v>215</v>
      </c>
      <c r="J241" s="6">
        <v>11</v>
      </c>
      <c r="K241" s="6">
        <v>46</v>
      </c>
      <c r="L241" s="6">
        <v>44</v>
      </c>
      <c r="M241" s="6">
        <v>38</v>
      </c>
      <c r="N241" s="6">
        <v>5</v>
      </c>
      <c r="O241" s="6">
        <v>7.4999999999999997E-2</v>
      </c>
      <c r="P241" s="8">
        <v>6157.3</v>
      </c>
      <c r="Q241" s="8">
        <v>4556.402</v>
      </c>
      <c r="R241" s="8">
        <f t="shared" si="10"/>
        <v>5695.5024999999987</v>
      </c>
      <c r="S241" s="8">
        <f>(((Sales[[#This Row],[Unit Price]]-(Sales[[#This Row],[Discount Applied]]*Sales[[#This Row],[Unit Price]]))-Q241)/Q241)*100</f>
        <v>25.000000000000011</v>
      </c>
      <c r="T241" s="8">
        <f t="shared" si="11"/>
        <v>28477.512500000001</v>
      </c>
      <c r="U241" s="8">
        <f>Sales[[#This Row],[Unit Cost]]*Sales[[#This Row],[Order Quantity]]</f>
        <v>22782.010000000002</v>
      </c>
    </row>
    <row r="242" spans="1:21" x14ac:dyDescent="0.2">
      <c r="A242" s="6" t="s">
        <v>455</v>
      </c>
      <c r="B242" s="6" t="s">
        <v>25</v>
      </c>
      <c r="C242" s="6" t="s">
        <v>148</v>
      </c>
      <c r="D242" s="7">
        <v>43200</v>
      </c>
      <c r="E242" s="7">
        <v>43279</v>
      </c>
      <c r="F242" s="7">
        <v>43306</v>
      </c>
      <c r="G242" s="7">
        <v>43315</v>
      </c>
      <c r="H242" s="6">
        <f t="shared" si="9"/>
        <v>36</v>
      </c>
      <c r="I242" s="6" t="s">
        <v>215</v>
      </c>
      <c r="J242" s="6">
        <v>18</v>
      </c>
      <c r="K242" s="6">
        <v>33</v>
      </c>
      <c r="L242" s="6">
        <v>43</v>
      </c>
      <c r="M242" s="6">
        <v>40</v>
      </c>
      <c r="N242" s="6">
        <v>7</v>
      </c>
      <c r="O242" s="6">
        <v>0.1</v>
      </c>
      <c r="P242" s="8">
        <v>2231.1</v>
      </c>
      <c r="Q242" s="8">
        <v>1093.239</v>
      </c>
      <c r="R242" s="8">
        <f t="shared" si="10"/>
        <v>6403.2569999999978</v>
      </c>
      <c r="S242" s="8">
        <f>(((Sales[[#This Row],[Unit Price]]-(Sales[[#This Row],[Discount Applied]]*Sales[[#This Row],[Unit Price]]))-Q242)/Q242)*100</f>
        <v>83.673469387755077</v>
      </c>
      <c r="T242" s="8">
        <f t="shared" si="11"/>
        <v>14055.929999999998</v>
      </c>
      <c r="U242" s="8">
        <f>Sales[[#This Row],[Unit Cost]]*Sales[[#This Row],[Order Quantity]]</f>
        <v>7652.6730000000007</v>
      </c>
    </row>
    <row r="243" spans="1:21" x14ac:dyDescent="0.2">
      <c r="A243" s="6" t="s">
        <v>456</v>
      </c>
      <c r="B243" s="6" t="s">
        <v>24</v>
      </c>
      <c r="C243" s="6" t="s">
        <v>144</v>
      </c>
      <c r="D243" s="7">
        <v>43200</v>
      </c>
      <c r="E243" s="7">
        <v>43279</v>
      </c>
      <c r="F243" s="7">
        <v>43296</v>
      </c>
      <c r="G243" s="7">
        <v>43299</v>
      </c>
      <c r="H243" s="6">
        <f t="shared" si="9"/>
        <v>20</v>
      </c>
      <c r="I243" s="6" t="s">
        <v>215</v>
      </c>
      <c r="J243" s="6">
        <v>11</v>
      </c>
      <c r="K243" s="6">
        <v>23</v>
      </c>
      <c r="L243" s="6">
        <v>64</v>
      </c>
      <c r="M243" s="6">
        <v>8</v>
      </c>
      <c r="N243" s="6">
        <v>7</v>
      </c>
      <c r="O243" s="6">
        <v>0.1</v>
      </c>
      <c r="P243" s="8">
        <v>2479</v>
      </c>
      <c r="Q243" s="8">
        <v>1859.25</v>
      </c>
      <c r="R243" s="8">
        <f t="shared" si="10"/>
        <v>2602.9500000000007</v>
      </c>
      <c r="S243" s="8">
        <f>(((Sales[[#This Row],[Unit Price]]-(Sales[[#This Row],[Discount Applied]]*Sales[[#This Row],[Unit Price]]))-Q243)/Q243)*100</f>
        <v>19.999999999999996</v>
      </c>
      <c r="T243" s="8">
        <f t="shared" si="11"/>
        <v>15617.7</v>
      </c>
      <c r="U243" s="8">
        <f>Sales[[#This Row],[Unit Cost]]*Sales[[#This Row],[Order Quantity]]</f>
        <v>13014.75</v>
      </c>
    </row>
    <row r="244" spans="1:21" x14ac:dyDescent="0.2">
      <c r="A244" s="6" t="s">
        <v>457</v>
      </c>
      <c r="B244" s="6" t="s">
        <v>23</v>
      </c>
      <c r="C244" s="6" t="s">
        <v>148</v>
      </c>
      <c r="D244" s="7">
        <v>43200</v>
      </c>
      <c r="E244" s="7">
        <v>43280</v>
      </c>
      <c r="F244" s="7">
        <v>43287</v>
      </c>
      <c r="G244" s="7">
        <v>43296</v>
      </c>
      <c r="H244" s="6">
        <f t="shared" si="9"/>
        <v>16</v>
      </c>
      <c r="I244" s="6" t="s">
        <v>215</v>
      </c>
      <c r="J244" s="6">
        <v>21</v>
      </c>
      <c r="K244" s="6">
        <v>35</v>
      </c>
      <c r="L244" s="6">
        <v>18</v>
      </c>
      <c r="M244" s="6">
        <v>10</v>
      </c>
      <c r="N244" s="6">
        <v>4</v>
      </c>
      <c r="O244" s="6">
        <v>0.05</v>
      </c>
      <c r="P244" s="8">
        <v>6391.8</v>
      </c>
      <c r="Q244" s="8">
        <v>4793.8500000000004</v>
      </c>
      <c r="R244" s="8">
        <f t="shared" si="10"/>
        <v>5113.4399999999987</v>
      </c>
      <c r="S244" s="8">
        <f>(((Sales[[#This Row],[Unit Price]]-(Sales[[#This Row],[Discount Applied]]*Sales[[#This Row],[Unit Price]]))-Q244)/Q244)*100</f>
        <v>26.666666666666654</v>
      </c>
      <c r="T244" s="8">
        <f t="shared" si="11"/>
        <v>24288.84</v>
      </c>
      <c r="U244" s="8">
        <f>Sales[[#This Row],[Unit Cost]]*Sales[[#This Row],[Order Quantity]]</f>
        <v>19175.400000000001</v>
      </c>
    </row>
    <row r="245" spans="1:21" x14ac:dyDescent="0.2">
      <c r="A245" s="6" t="s">
        <v>458</v>
      </c>
      <c r="B245" s="6" t="s">
        <v>26</v>
      </c>
      <c r="C245" s="6" t="s">
        <v>146</v>
      </c>
      <c r="D245" s="7">
        <v>43200</v>
      </c>
      <c r="E245" s="7">
        <v>43280</v>
      </c>
      <c r="F245" s="7">
        <v>43300</v>
      </c>
      <c r="G245" s="7">
        <v>43301</v>
      </c>
      <c r="H245" s="6">
        <f t="shared" si="9"/>
        <v>21</v>
      </c>
      <c r="I245" s="6" t="s">
        <v>215</v>
      </c>
      <c r="J245" s="6">
        <v>27</v>
      </c>
      <c r="K245" s="6">
        <v>4</v>
      </c>
      <c r="L245" s="6">
        <v>263</v>
      </c>
      <c r="M245" s="6">
        <v>39</v>
      </c>
      <c r="N245" s="6">
        <v>2</v>
      </c>
      <c r="O245" s="6">
        <v>0.05</v>
      </c>
      <c r="P245" s="8">
        <v>1139</v>
      </c>
      <c r="Q245" s="8">
        <v>660.62</v>
      </c>
      <c r="R245" s="8">
        <f t="shared" si="10"/>
        <v>842.8599999999999</v>
      </c>
      <c r="S245" s="8">
        <f>(((Sales[[#This Row],[Unit Price]]-(Sales[[#This Row],[Discount Applied]]*Sales[[#This Row],[Unit Price]]))-Q245)/Q245)*100</f>
        <v>63.793103448275858</v>
      </c>
      <c r="T245" s="8">
        <f t="shared" si="11"/>
        <v>2164.1</v>
      </c>
      <c r="U245" s="8">
        <f>Sales[[#This Row],[Unit Cost]]*Sales[[#This Row],[Order Quantity]]</f>
        <v>1321.24</v>
      </c>
    </row>
    <row r="246" spans="1:21" x14ac:dyDescent="0.2">
      <c r="A246" s="6" t="s">
        <v>459</v>
      </c>
      <c r="B246" s="6" t="s">
        <v>25</v>
      </c>
      <c r="C246" s="6" t="s">
        <v>145</v>
      </c>
      <c r="D246" s="7">
        <v>43200</v>
      </c>
      <c r="E246" s="7">
        <v>43280</v>
      </c>
      <c r="F246" s="7">
        <v>43282</v>
      </c>
      <c r="G246" s="7">
        <v>43289</v>
      </c>
      <c r="H246" s="6">
        <f t="shared" si="9"/>
        <v>9</v>
      </c>
      <c r="I246" s="6" t="s">
        <v>215</v>
      </c>
      <c r="J246" s="6">
        <v>20</v>
      </c>
      <c r="K246" s="6">
        <v>38</v>
      </c>
      <c r="L246" s="6">
        <v>196</v>
      </c>
      <c r="M246" s="6">
        <v>36</v>
      </c>
      <c r="N246" s="6">
        <v>3</v>
      </c>
      <c r="O246" s="6">
        <v>0.1</v>
      </c>
      <c r="P246" s="8">
        <v>2586.2000000000003</v>
      </c>
      <c r="Q246" s="8">
        <v>1681.0300000000002</v>
      </c>
      <c r="R246" s="8">
        <f t="shared" si="10"/>
        <v>1939.6499999999996</v>
      </c>
      <c r="S246" s="8">
        <f>(((Sales[[#This Row],[Unit Price]]-(Sales[[#This Row],[Discount Applied]]*Sales[[#This Row],[Unit Price]]))-Q246)/Q246)*100</f>
        <v>38.461538461538467</v>
      </c>
      <c r="T246" s="8">
        <f t="shared" si="11"/>
        <v>6982.74</v>
      </c>
      <c r="U246" s="8">
        <f>Sales[[#This Row],[Unit Cost]]*Sales[[#This Row],[Order Quantity]]</f>
        <v>5043.09</v>
      </c>
    </row>
    <row r="247" spans="1:21" x14ac:dyDescent="0.2">
      <c r="A247" s="6" t="s">
        <v>460</v>
      </c>
      <c r="B247" s="6" t="s">
        <v>24</v>
      </c>
      <c r="C247" s="6" t="s">
        <v>147</v>
      </c>
      <c r="D247" s="7">
        <v>43200</v>
      </c>
      <c r="E247" s="7">
        <v>43280</v>
      </c>
      <c r="F247" s="7">
        <v>43285</v>
      </c>
      <c r="G247" s="7">
        <v>43289</v>
      </c>
      <c r="H247" s="6">
        <f t="shared" si="9"/>
        <v>9</v>
      </c>
      <c r="I247" s="6" t="s">
        <v>215</v>
      </c>
      <c r="J247" s="6">
        <v>1</v>
      </c>
      <c r="K247" s="6">
        <v>36</v>
      </c>
      <c r="L247" s="6">
        <v>206</v>
      </c>
      <c r="M247" s="6">
        <v>35</v>
      </c>
      <c r="N247" s="6">
        <v>4</v>
      </c>
      <c r="O247" s="6">
        <v>0.05</v>
      </c>
      <c r="P247" s="8">
        <v>3899.4</v>
      </c>
      <c r="Q247" s="8">
        <v>1871.712</v>
      </c>
      <c r="R247" s="8">
        <f t="shared" si="10"/>
        <v>7330.8720000000012</v>
      </c>
      <c r="S247" s="8">
        <f>(((Sales[[#This Row],[Unit Price]]-(Sales[[#This Row],[Discount Applied]]*Sales[[#This Row],[Unit Price]]))-Q247)/Q247)*100</f>
        <v>97.916666666666686</v>
      </c>
      <c r="T247" s="8">
        <f t="shared" si="11"/>
        <v>14817.720000000001</v>
      </c>
      <c r="U247" s="8">
        <f>Sales[[#This Row],[Unit Cost]]*Sales[[#This Row],[Order Quantity]]</f>
        <v>7486.848</v>
      </c>
    </row>
    <row r="248" spans="1:21" x14ac:dyDescent="0.2">
      <c r="A248" s="6" t="s">
        <v>461</v>
      </c>
      <c r="B248" s="6" t="s">
        <v>24</v>
      </c>
      <c r="C248" s="6" t="s">
        <v>144</v>
      </c>
      <c r="D248" s="7">
        <v>43200</v>
      </c>
      <c r="E248" s="7">
        <v>43280</v>
      </c>
      <c r="F248" s="7">
        <v>43305</v>
      </c>
      <c r="G248" s="7">
        <v>43310</v>
      </c>
      <c r="H248" s="6">
        <f t="shared" si="9"/>
        <v>30</v>
      </c>
      <c r="I248" s="6" t="s">
        <v>215</v>
      </c>
      <c r="J248" s="6">
        <v>8</v>
      </c>
      <c r="K248" s="6">
        <v>25</v>
      </c>
      <c r="L248" s="6">
        <v>80</v>
      </c>
      <c r="M248" s="6">
        <v>43</v>
      </c>
      <c r="N248" s="6">
        <v>8</v>
      </c>
      <c r="O248" s="6">
        <v>0.05</v>
      </c>
      <c r="P248" s="8">
        <v>951.4</v>
      </c>
      <c r="Q248" s="8">
        <v>599.38199999999995</v>
      </c>
      <c r="R248" s="8">
        <f t="shared" si="10"/>
        <v>2435.5839999999998</v>
      </c>
      <c r="S248" s="8">
        <f>(((Sales[[#This Row],[Unit Price]]-(Sales[[#This Row],[Discount Applied]]*Sales[[#This Row],[Unit Price]]))-Q248)/Q248)*100</f>
        <v>50.793650793650791</v>
      </c>
      <c r="T248" s="8">
        <f t="shared" si="11"/>
        <v>7230.6399999999994</v>
      </c>
      <c r="U248" s="8">
        <f>Sales[[#This Row],[Unit Cost]]*Sales[[#This Row],[Order Quantity]]</f>
        <v>4795.0559999999996</v>
      </c>
    </row>
    <row r="249" spans="1:21" x14ac:dyDescent="0.2">
      <c r="A249" s="6" t="s">
        <v>462</v>
      </c>
      <c r="B249" s="6" t="s">
        <v>24</v>
      </c>
      <c r="C249" s="6" t="s">
        <v>145</v>
      </c>
      <c r="D249" s="7">
        <v>43200</v>
      </c>
      <c r="E249" s="7">
        <v>43281</v>
      </c>
      <c r="F249" s="7">
        <v>43301</v>
      </c>
      <c r="G249" s="7">
        <v>43305</v>
      </c>
      <c r="H249" s="6">
        <f t="shared" si="9"/>
        <v>24</v>
      </c>
      <c r="I249" s="6" t="s">
        <v>215</v>
      </c>
      <c r="J249" s="6">
        <v>4</v>
      </c>
      <c r="K249" s="6">
        <v>8</v>
      </c>
      <c r="L249" s="6">
        <v>172</v>
      </c>
      <c r="M249" s="6">
        <v>38</v>
      </c>
      <c r="N249" s="6">
        <v>1</v>
      </c>
      <c r="O249" s="6">
        <v>0.05</v>
      </c>
      <c r="P249" s="8">
        <v>5607.9000000000005</v>
      </c>
      <c r="Q249" s="8">
        <v>3476.8980000000001</v>
      </c>
      <c r="R249" s="8">
        <f t="shared" si="10"/>
        <v>1850.607</v>
      </c>
      <c r="S249" s="8">
        <f>(((Sales[[#This Row],[Unit Price]]-(Sales[[#This Row],[Discount Applied]]*Sales[[#This Row],[Unit Price]]))-Q249)/Q249)*100</f>
        <v>53.225806451612897</v>
      </c>
      <c r="T249" s="8">
        <f t="shared" si="11"/>
        <v>5327.5050000000001</v>
      </c>
      <c r="U249" s="8">
        <f>Sales[[#This Row],[Unit Cost]]*Sales[[#This Row],[Order Quantity]]</f>
        <v>3476.8980000000001</v>
      </c>
    </row>
    <row r="250" spans="1:21" x14ac:dyDescent="0.2">
      <c r="A250" s="6" t="s">
        <v>463</v>
      </c>
      <c r="B250" s="6" t="s">
        <v>24</v>
      </c>
      <c r="C250" s="6" t="s">
        <v>146</v>
      </c>
      <c r="D250" s="7">
        <v>43200</v>
      </c>
      <c r="E250" s="7">
        <v>43281</v>
      </c>
      <c r="F250" s="7">
        <v>43285</v>
      </c>
      <c r="G250" s="7">
        <v>43292</v>
      </c>
      <c r="H250" s="6">
        <f t="shared" si="9"/>
        <v>11</v>
      </c>
      <c r="I250" s="6" t="s">
        <v>215</v>
      </c>
      <c r="J250" s="6">
        <v>6</v>
      </c>
      <c r="K250" s="6">
        <v>12</v>
      </c>
      <c r="L250" s="6">
        <v>274</v>
      </c>
      <c r="M250" s="6">
        <v>37</v>
      </c>
      <c r="N250" s="6">
        <v>2</v>
      </c>
      <c r="O250" s="6">
        <v>7.4999999999999997E-2</v>
      </c>
      <c r="P250" s="8">
        <v>1165.8</v>
      </c>
      <c r="Q250" s="8">
        <v>827.71799999999996</v>
      </c>
      <c r="R250" s="8">
        <f t="shared" si="10"/>
        <v>501.2940000000001</v>
      </c>
      <c r="S250" s="8">
        <f>(((Sales[[#This Row],[Unit Price]]-(Sales[[#This Row],[Discount Applied]]*Sales[[#This Row],[Unit Price]]))-Q250)/Q250)*100</f>
        <v>30.281690140845079</v>
      </c>
      <c r="T250" s="8">
        <f t="shared" si="11"/>
        <v>2156.73</v>
      </c>
      <c r="U250" s="8">
        <f>Sales[[#This Row],[Unit Cost]]*Sales[[#This Row],[Order Quantity]]</f>
        <v>1655.4359999999999</v>
      </c>
    </row>
    <row r="251" spans="1:21" x14ac:dyDescent="0.2">
      <c r="A251" s="6" t="s">
        <v>464</v>
      </c>
      <c r="B251" s="6" t="s">
        <v>25</v>
      </c>
      <c r="C251" s="6" t="s">
        <v>146</v>
      </c>
      <c r="D251" s="7">
        <v>43200</v>
      </c>
      <c r="E251" s="7">
        <v>43281</v>
      </c>
      <c r="F251" s="7">
        <v>43308</v>
      </c>
      <c r="G251" s="7">
        <v>43318</v>
      </c>
      <c r="H251" s="6">
        <f t="shared" si="9"/>
        <v>37</v>
      </c>
      <c r="I251" s="6" t="s">
        <v>215</v>
      </c>
      <c r="J251" s="6">
        <v>16</v>
      </c>
      <c r="K251" s="6">
        <v>17</v>
      </c>
      <c r="L251" s="6">
        <v>277</v>
      </c>
      <c r="M251" s="6">
        <v>44</v>
      </c>
      <c r="N251" s="6">
        <v>2</v>
      </c>
      <c r="O251" s="6">
        <v>0.05</v>
      </c>
      <c r="P251" s="8">
        <v>1949.7</v>
      </c>
      <c r="Q251" s="8">
        <v>1520.7660000000001</v>
      </c>
      <c r="R251" s="8">
        <f t="shared" si="10"/>
        <v>662.89800000000014</v>
      </c>
      <c r="S251" s="8">
        <f>(((Sales[[#This Row],[Unit Price]]-(Sales[[#This Row],[Discount Applied]]*Sales[[#This Row],[Unit Price]]))-Q251)/Q251)*100</f>
        <v>21.794871794871799</v>
      </c>
      <c r="T251" s="8">
        <f t="shared" si="11"/>
        <v>3704.4300000000003</v>
      </c>
      <c r="U251" s="8">
        <f>Sales[[#This Row],[Unit Cost]]*Sales[[#This Row],[Order Quantity]]</f>
        <v>3041.5320000000002</v>
      </c>
    </row>
    <row r="252" spans="1:21" x14ac:dyDescent="0.2">
      <c r="A252" s="6" t="s">
        <v>465</v>
      </c>
      <c r="B252" s="6" t="s">
        <v>23</v>
      </c>
      <c r="C252" s="6" t="s">
        <v>145</v>
      </c>
      <c r="D252" s="7">
        <v>43200</v>
      </c>
      <c r="E252" s="7">
        <v>43281</v>
      </c>
      <c r="F252" s="7">
        <v>43292</v>
      </c>
      <c r="G252" s="7">
        <v>43297</v>
      </c>
      <c r="H252" s="6">
        <f t="shared" si="9"/>
        <v>16</v>
      </c>
      <c r="I252" s="6" t="s">
        <v>215</v>
      </c>
      <c r="J252" s="6">
        <v>21</v>
      </c>
      <c r="K252" s="6">
        <v>40</v>
      </c>
      <c r="L252" s="6">
        <v>147</v>
      </c>
      <c r="M252" s="6">
        <v>34</v>
      </c>
      <c r="N252" s="6">
        <v>8</v>
      </c>
      <c r="O252" s="6">
        <v>0.1</v>
      </c>
      <c r="P252" s="8">
        <v>3685</v>
      </c>
      <c r="Q252" s="8">
        <v>2690.0499999999997</v>
      </c>
      <c r="R252" s="8">
        <f t="shared" si="10"/>
        <v>5011.6000000000022</v>
      </c>
      <c r="S252" s="8">
        <f>(((Sales[[#This Row],[Unit Price]]-(Sales[[#This Row],[Discount Applied]]*Sales[[#This Row],[Unit Price]]))-Q252)/Q252)*100</f>
        <v>23.287671232876725</v>
      </c>
      <c r="T252" s="8">
        <f t="shared" si="11"/>
        <v>26532</v>
      </c>
      <c r="U252" s="8">
        <f>Sales[[#This Row],[Unit Cost]]*Sales[[#This Row],[Order Quantity]]</f>
        <v>21520.399999999998</v>
      </c>
    </row>
    <row r="253" spans="1:21" x14ac:dyDescent="0.2">
      <c r="A253" s="6" t="s">
        <v>466</v>
      </c>
      <c r="B253" s="6" t="s">
        <v>23</v>
      </c>
      <c r="C253" s="6" t="s">
        <v>143</v>
      </c>
      <c r="D253" s="7">
        <v>43200</v>
      </c>
      <c r="E253" s="7">
        <v>43281</v>
      </c>
      <c r="F253" s="7">
        <v>43298</v>
      </c>
      <c r="G253" s="7">
        <v>43307</v>
      </c>
      <c r="H253" s="6">
        <f t="shared" si="9"/>
        <v>26</v>
      </c>
      <c r="I253" s="6" t="s">
        <v>215</v>
      </c>
      <c r="J253" s="6">
        <v>20</v>
      </c>
      <c r="K253" s="6">
        <v>3</v>
      </c>
      <c r="L253" s="6">
        <v>332</v>
      </c>
      <c r="M253" s="6">
        <v>17</v>
      </c>
      <c r="N253" s="6">
        <v>2</v>
      </c>
      <c r="O253" s="6">
        <v>0.4</v>
      </c>
      <c r="P253" s="8">
        <v>2633.1</v>
      </c>
      <c r="Q253" s="8">
        <v>1816.8389999999997</v>
      </c>
      <c r="R253" s="8">
        <f t="shared" si="10"/>
        <v>-473.95799999999963</v>
      </c>
      <c r="S253" s="8">
        <f>(((Sales[[#This Row],[Unit Price]]-(Sales[[#This Row],[Discount Applied]]*Sales[[#This Row],[Unit Price]]))-Q253)/Q253)*100</f>
        <v>-13.043478260869556</v>
      </c>
      <c r="T253" s="8">
        <f t="shared" si="11"/>
        <v>3159.72</v>
      </c>
      <c r="U253" s="8">
        <f>Sales[[#This Row],[Unit Cost]]*Sales[[#This Row],[Order Quantity]]</f>
        <v>3633.6779999999994</v>
      </c>
    </row>
    <row r="254" spans="1:21" x14ac:dyDescent="0.2">
      <c r="A254" s="6" t="s">
        <v>467</v>
      </c>
      <c r="B254" s="6" t="s">
        <v>25</v>
      </c>
      <c r="C254" s="6" t="s">
        <v>146</v>
      </c>
      <c r="D254" s="7">
        <v>43200</v>
      </c>
      <c r="E254" s="7">
        <v>43281</v>
      </c>
      <c r="F254" s="7">
        <v>43292</v>
      </c>
      <c r="G254" s="7">
        <v>43294</v>
      </c>
      <c r="H254" s="6">
        <f t="shared" si="9"/>
        <v>13</v>
      </c>
      <c r="I254" s="6" t="s">
        <v>215</v>
      </c>
      <c r="J254" s="6">
        <v>19</v>
      </c>
      <c r="K254" s="6">
        <v>26</v>
      </c>
      <c r="L254" s="6">
        <v>274</v>
      </c>
      <c r="M254" s="6">
        <v>23</v>
      </c>
      <c r="N254" s="6">
        <v>1</v>
      </c>
      <c r="O254" s="6">
        <v>7.4999999999999997E-2</v>
      </c>
      <c r="P254" s="8">
        <v>1072</v>
      </c>
      <c r="Q254" s="8">
        <v>460.96</v>
      </c>
      <c r="R254" s="8">
        <f t="shared" si="10"/>
        <v>530.6400000000001</v>
      </c>
      <c r="S254" s="8">
        <f>(((Sales[[#This Row],[Unit Price]]-(Sales[[#This Row],[Discount Applied]]*Sales[[#This Row],[Unit Price]]))-Q254)/Q254)*100</f>
        <v>115.11627906976747</v>
      </c>
      <c r="T254" s="8">
        <f t="shared" si="11"/>
        <v>991.6</v>
      </c>
      <c r="U254" s="8">
        <f>Sales[[#This Row],[Unit Cost]]*Sales[[#This Row],[Order Quantity]]</f>
        <v>460.96</v>
      </c>
    </row>
    <row r="255" spans="1:21" x14ac:dyDescent="0.2">
      <c r="A255" s="6" t="s">
        <v>468</v>
      </c>
      <c r="B255" s="6" t="s">
        <v>24</v>
      </c>
      <c r="C255" s="6" t="s">
        <v>148</v>
      </c>
      <c r="D255" s="7">
        <v>43200</v>
      </c>
      <c r="E255" s="7">
        <v>43281</v>
      </c>
      <c r="F255" s="7">
        <v>43285</v>
      </c>
      <c r="G255" s="7">
        <v>43286</v>
      </c>
      <c r="H255" s="6">
        <f t="shared" si="9"/>
        <v>5</v>
      </c>
      <c r="I255" s="6" t="s">
        <v>215</v>
      </c>
      <c r="J255" s="6">
        <v>1</v>
      </c>
      <c r="K255" s="6">
        <v>38</v>
      </c>
      <c r="L255" s="6">
        <v>33</v>
      </c>
      <c r="M255" s="6">
        <v>8</v>
      </c>
      <c r="N255" s="6">
        <v>1</v>
      </c>
      <c r="O255" s="6">
        <v>7.4999999999999997E-2</v>
      </c>
      <c r="P255" s="8">
        <v>3537.6</v>
      </c>
      <c r="Q255" s="8">
        <v>1910.3040000000001</v>
      </c>
      <c r="R255" s="8">
        <f t="shared" si="10"/>
        <v>1361.9759999999997</v>
      </c>
      <c r="S255" s="8">
        <f>(((Sales[[#This Row],[Unit Price]]-(Sales[[#This Row],[Discount Applied]]*Sales[[#This Row],[Unit Price]]))-Q255)/Q255)*100</f>
        <v>71.296296296296276</v>
      </c>
      <c r="T255" s="8">
        <f t="shared" si="11"/>
        <v>3272.2799999999997</v>
      </c>
      <c r="U255" s="8">
        <f>Sales[[#This Row],[Unit Cost]]*Sales[[#This Row],[Order Quantity]]</f>
        <v>1910.3040000000001</v>
      </c>
    </row>
    <row r="256" spans="1:21" x14ac:dyDescent="0.2">
      <c r="A256" s="6" t="s">
        <v>469</v>
      </c>
      <c r="B256" s="6" t="s">
        <v>24</v>
      </c>
      <c r="C256" s="6" t="s">
        <v>147</v>
      </c>
      <c r="D256" s="7">
        <v>43200</v>
      </c>
      <c r="E256" s="7">
        <v>43281</v>
      </c>
      <c r="F256" s="7">
        <v>43302</v>
      </c>
      <c r="G256" s="7">
        <v>43305</v>
      </c>
      <c r="H256" s="6">
        <f t="shared" si="9"/>
        <v>24</v>
      </c>
      <c r="I256" s="6" t="s">
        <v>215</v>
      </c>
      <c r="J256" s="6">
        <v>9</v>
      </c>
      <c r="K256" s="6">
        <v>41</v>
      </c>
      <c r="L256" s="6">
        <v>233</v>
      </c>
      <c r="M256" s="6">
        <v>13</v>
      </c>
      <c r="N256" s="6">
        <v>8</v>
      </c>
      <c r="O256" s="6">
        <v>0.2</v>
      </c>
      <c r="P256" s="8">
        <v>1092.1000000000001</v>
      </c>
      <c r="Q256" s="8">
        <v>622.49700000000007</v>
      </c>
      <c r="R256" s="8">
        <f t="shared" si="10"/>
        <v>2009.4639999999999</v>
      </c>
      <c r="S256" s="8">
        <f>(((Sales[[#This Row],[Unit Price]]-(Sales[[#This Row],[Discount Applied]]*Sales[[#This Row],[Unit Price]]))-Q256)/Q256)*100</f>
        <v>40.350877192982452</v>
      </c>
      <c r="T256" s="8">
        <f t="shared" si="11"/>
        <v>6989.4400000000005</v>
      </c>
      <c r="U256" s="8">
        <f>Sales[[#This Row],[Unit Cost]]*Sales[[#This Row],[Order Quantity]]</f>
        <v>4979.9760000000006</v>
      </c>
    </row>
    <row r="257" spans="1:21" x14ac:dyDescent="0.2">
      <c r="A257" s="6" t="s">
        <v>470</v>
      </c>
      <c r="B257" s="6" t="s">
        <v>24</v>
      </c>
      <c r="C257" s="6" t="s">
        <v>146</v>
      </c>
      <c r="D257" s="7">
        <v>43100</v>
      </c>
      <c r="E257" s="7">
        <v>43281</v>
      </c>
      <c r="F257" s="7">
        <v>43301</v>
      </c>
      <c r="G257" s="7">
        <v>43303</v>
      </c>
      <c r="H257" s="6">
        <f t="shared" si="9"/>
        <v>22</v>
      </c>
      <c r="I257" s="6" t="s">
        <v>215</v>
      </c>
      <c r="J257" s="6">
        <v>12</v>
      </c>
      <c r="K257" s="6">
        <v>17</v>
      </c>
      <c r="L257" s="6">
        <v>262</v>
      </c>
      <c r="M257" s="6">
        <v>5</v>
      </c>
      <c r="N257" s="6">
        <v>4</v>
      </c>
      <c r="O257" s="6">
        <v>0.05</v>
      </c>
      <c r="P257" s="8">
        <v>1748.7</v>
      </c>
      <c r="Q257" s="8">
        <v>1136.655</v>
      </c>
      <c r="R257" s="8">
        <f t="shared" si="10"/>
        <v>2098.4400000000005</v>
      </c>
      <c r="S257" s="8">
        <f>(((Sales[[#This Row],[Unit Price]]-(Sales[[#This Row],[Discount Applied]]*Sales[[#This Row],[Unit Price]]))-Q257)/Q257)*100</f>
        <v>46.153846153846168</v>
      </c>
      <c r="T257" s="8">
        <f t="shared" si="11"/>
        <v>6645.06</v>
      </c>
      <c r="U257" s="8">
        <f>Sales[[#This Row],[Unit Cost]]*Sales[[#This Row],[Order Quantity]]</f>
        <v>4546.62</v>
      </c>
    </row>
    <row r="258" spans="1:21" x14ac:dyDescent="0.2">
      <c r="A258" s="6" t="s">
        <v>471</v>
      </c>
      <c r="B258" s="6" t="s">
        <v>25</v>
      </c>
      <c r="C258" s="6" t="s">
        <v>148</v>
      </c>
      <c r="D258" s="7">
        <v>43200</v>
      </c>
      <c r="E258" s="7">
        <v>43281</v>
      </c>
      <c r="F258" s="7">
        <v>43305</v>
      </c>
      <c r="G258" s="7">
        <v>43310</v>
      </c>
      <c r="H258" s="6">
        <f t="shared" ref="H258:H321" si="12">G258-E258</f>
        <v>29</v>
      </c>
      <c r="I258" s="6" t="s">
        <v>215</v>
      </c>
      <c r="J258" s="6">
        <v>18</v>
      </c>
      <c r="K258" s="6">
        <v>49</v>
      </c>
      <c r="L258" s="6">
        <v>6</v>
      </c>
      <c r="M258" s="6">
        <v>9</v>
      </c>
      <c r="N258" s="6">
        <v>8</v>
      </c>
      <c r="O258" s="6">
        <v>7.4999999999999997E-2</v>
      </c>
      <c r="P258" s="8">
        <v>891.1</v>
      </c>
      <c r="Q258" s="8">
        <v>739.61299999999994</v>
      </c>
      <c r="R258" s="8">
        <f t="shared" ref="R258:R321" si="13">T258-(Q258*N258)</f>
        <v>677.23600000000079</v>
      </c>
      <c r="S258" s="8">
        <f>(((Sales[[#This Row],[Unit Price]]-(Sales[[#This Row],[Discount Applied]]*Sales[[#This Row],[Unit Price]]))-Q258)/Q258)*100</f>
        <v>11.445783132530135</v>
      </c>
      <c r="T258" s="8">
        <f t="shared" ref="T258:T321" si="14">((P258*N258)-(P258*O258*N258))</f>
        <v>6594.14</v>
      </c>
      <c r="U258" s="8">
        <f>Sales[[#This Row],[Unit Cost]]*Sales[[#This Row],[Order Quantity]]</f>
        <v>5916.9039999999995</v>
      </c>
    </row>
    <row r="259" spans="1:21" x14ac:dyDescent="0.2">
      <c r="A259" s="6" t="s">
        <v>472</v>
      </c>
      <c r="B259" s="6" t="s">
        <v>24</v>
      </c>
      <c r="C259" s="6" t="s">
        <v>145</v>
      </c>
      <c r="D259" s="7">
        <v>43200</v>
      </c>
      <c r="E259" s="7">
        <v>43281</v>
      </c>
      <c r="F259" s="7">
        <v>43302</v>
      </c>
      <c r="G259" s="7">
        <v>43309</v>
      </c>
      <c r="H259" s="6">
        <f t="shared" si="12"/>
        <v>28</v>
      </c>
      <c r="I259" s="6" t="s">
        <v>215</v>
      </c>
      <c r="J259" s="6">
        <v>2</v>
      </c>
      <c r="K259" s="6">
        <v>41</v>
      </c>
      <c r="L259" s="6">
        <v>159</v>
      </c>
      <c r="M259" s="6">
        <v>23</v>
      </c>
      <c r="N259" s="6">
        <v>5</v>
      </c>
      <c r="O259" s="6">
        <v>0.05</v>
      </c>
      <c r="P259" s="8">
        <v>3082</v>
      </c>
      <c r="Q259" s="8">
        <v>1510.18</v>
      </c>
      <c r="R259" s="8">
        <f t="shared" si="13"/>
        <v>7088.5999999999995</v>
      </c>
      <c r="S259" s="8">
        <f>(((Sales[[#This Row],[Unit Price]]-(Sales[[#This Row],[Discount Applied]]*Sales[[#This Row],[Unit Price]]))-Q259)/Q259)*100</f>
        <v>93.877551020408163</v>
      </c>
      <c r="T259" s="8">
        <f t="shared" si="14"/>
        <v>14639.5</v>
      </c>
      <c r="U259" s="8">
        <f>Sales[[#This Row],[Unit Cost]]*Sales[[#This Row],[Order Quantity]]</f>
        <v>7550.9000000000005</v>
      </c>
    </row>
    <row r="260" spans="1:21" x14ac:dyDescent="0.2">
      <c r="A260" s="6" t="s">
        <v>473</v>
      </c>
      <c r="B260" s="6" t="s">
        <v>24</v>
      </c>
      <c r="C260" s="6" t="s">
        <v>145</v>
      </c>
      <c r="D260" s="7">
        <v>43200</v>
      </c>
      <c r="E260" s="7">
        <v>43281</v>
      </c>
      <c r="F260" s="7">
        <v>43298</v>
      </c>
      <c r="G260" s="7">
        <v>43302</v>
      </c>
      <c r="H260" s="6">
        <f t="shared" si="12"/>
        <v>21</v>
      </c>
      <c r="I260" s="6" t="s">
        <v>215</v>
      </c>
      <c r="J260" s="6">
        <v>9</v>
      </c>
      <c r="K260" s="6">
        <v>34</v>
      </c>
      <c r="L260" s="6">
        <v>148</v>
      </c>
      <c r="M260" s="6">
        <v>15</v>
      </c>
      <c r="N260" s="6">
        <v>5</v>
      </c>
      <c r="O260" s="6">
        <v>7.4999999999999997E-2</v>
      </c>
      <c r="P260" s="8">
        <v>1125.6000000000001</v>
      </c>
      <c r="Q260" s="8">
        <v>776.66399999999999</v>
      </c>
      <c r="R260" s="8">
        <f t="shared" si="13"/>
        <v>1322.5800000000008</v>
      </c>
      <c r="S260" s="8">
        <f>(((Sales[[#This Row],[Unit Price]]-(Sales[[#This Row],[Discount Applied]]*Sales[[#This Row],[Unit Price]]))-Q260)/Q260)*100</f>
        <v>34.057971014492765</v>
      </c>
      <c r="T260" s="8">
        <f t="shared" si="14"/>
        <v>5205.9000000000005</v>
      </c>
      <c r="U260" s="8">
        <f>Sales[[#This Row],[Unit Cost]]*Sales[[#This Row],[Order Quantity]]</f>
        <v>3883.3199999999997</v>
      </c>
    </row>
    <row r="261" spans="1:21" x14ac:dyDescent="0.2">
      <c r="A261" s="6" t="s">
        <v>474</v>
      </c>
      <c r="B261" s="6" t="s">
        <v>24</v>
      </c>
      <c r="C261" s="6" t="s">
        <v>145</v>
      </c>
      <c r="D261" s="7">
        <v>43200</v>
      </c>
      <c r="E261" s="7">
        <v>43281</v>
      </c>
      <c r="F261" s="7">
        <v>43294</v>
      </c>
      <c r="G261" s="7">
        <v>43299</v>
      </c>
      <c r="H261" s="6">
        <f t="shared" si="12"/>
        <v>18</v>
      </c>
      <c r="I261" s="6" t="s">
        <v>215</v>
      </c>
      <c r="J261" s="6">
        <v>7</v>
      </c>
      <c r="K261" s="6">
        <v>46</v>
      </c>
      <c r="L261" s="6">
        <v>102</v>
      </c>
      <c r="M261" s="6">
        <v>22</v>
      </c>
      <c r="N261" s="6">
        <v>6</v>
      </c>
      <c r="O261" s="6">
        <v>7.4999999999999997E-2</v>
      </c>
      <c r="P261" s="8">
        <v>1252.9000000000001</v>
      </c>
      <c r="Q261" s="8">
        <v>651.50800000000004</v>
      </c>
      <c r="R261" s="8">
        <f t="shared" si="13"/>
        <v>3044.547</v>
      </c>
      <c r="S261" s="8">
        <f>(((Sales[[#This Row],[Unit Price]]-(Sales[[#This Row],[Discount Applied]]*Sales[[#This Row],[Unit Price]]))-Q261)/Q261)*100</f>
        <v>77.884615384615401</v>
      </c>
      <c r="T261" s="8">
        <f t="shared" si="14"/>
        <v>6953.5950000000003</v>
      </c>
      <c r="U261" s="8">
        <f>Sales[[#This Row],[Unit Cost]]*Sales[[#This Row],[Order Quantity]]</f>
        <v>3909.0480000000002</v>
      </c>
    </row>
    <row r="262" spans="1:21" x14ac:dyDescent="0.2">
      <c r="A262" s="6" t="s">
        <v>475</v>
      </c>
      <c r="B262" s="6" t="s">
        <v>26</v>
      </c>
      <c r="C262" s="6" t="s">
        <v>143</v>
      </c>
      <c r="D262" s="7">
        <v>43200</v>
      </c>
      <c r="E262" s="7">
        <v>43282</v>
      </c>
      <c r="F262" s="7">
        <v>43285</v>
      </c>
      <c r="G262" s="7">
        <v>43290</v>
      </c>
      <c r="H262" s="6">
        <f t="shared" si="12"/>
        <v>8</v>
      </c>
      <c r="I262" s="6" t="s">
        <v>215</v>
      </c>
      <c r="J262" s="6">
        <v>28</v>
      </c>
      <c r="K262" s="6">
        <v>44</v>
      </c>
      <c r="L262" s="6">
        <v>362</v>
      </c>
      <c r="M262" s="6">
        <v>45</v>
      </c>
      <c r="N262" s="6">
        <v>1</v>
      </c>
      <c r="O262" s="6">
        <v>7.4999999999999997E-2</v>
      </c>
      <c r="P262" s="8">
        <v>837.5</v>
      </c>
      <c r="Q262" s="8">
        <v>527.625</v>
      </c>
      <c r="R262" s="8">
        <f t="shared" si="13"/>
        <v>247.0625</v>
      </c>
      <c r="S262" s="8">
        <f>(((Sales[[#This Row],[Unit Price]]-(Sales[[#This Row],[Discount Applied]]*Sales[[#This Row],[Unit Price]]))-Q262)/Q262)*100</f>
        <v>46.825396825396822</v>
      </c>
      <c r="T262" s="8">
        <f t="shared" si="14"/>
        <v>774.6875</v>
      </c>
      <c r="U262" s="8">
        <f>Sales[[#This Row],[Unit Cost]]*Sales[[#This Row],[Order Quantity]]</f>
        <v>527.625</v>
      </c>
    </row>
    <row r="263" spans="1:21" x14ac:dyDescent="0.2">
      <c r="A263" s="6" t="s">
        <v>476</v>
      </c>
      <c r="B263" s="6" t="s">
        <v>26</v>
      </c>
      <c r="C263" s="6" t="s">
        <v>146</v>
      </c>
      <c r="D263" s="7">
        <v>43200</v>
      </c>
      <c r="E263" s="7">
        <v>43282</v>
      </c>
      <c r="F263" s="7">
        <v>43310</v>
      </c>
      <c r="G263" s="7">
        <v>43320</v>
      </c>
      <c r="H263" s="6">
        <f t="shared" si="12"/>
        <v>38</v>
      </c>
      <c r="I263" s="6" t="s">
        <v>215</v>
      </c>
      <c r="J263" s="6">
        <v>25</v>
      </c>
      <c r="K263" s="6">
        <v>21</v>
      </c>
      <c r="L263" s="6">
        <v>295</v>
      </c>
      <c r="M263" s="6">
        <v>40</v>
      </c>
      <c r="N263" s="6">
        <v>1</v>
      </c>
      <c r="O263" s="6">
        <v>7.4999999999999997E-2</v>
      </c>
      <c r="P263" s="8">
        <v>1031.8</v>
      </c>
      <c r="Q263" s="8">
        <v>773.84999999999991</v>
      </c>
      <c r="R263" s="8">
        <f t="shared" si="13"/>
        <v>180.56500000000005</v>
      </c>
      <c r="S263" s="8">
        <f>(((Sales[[#This Row],[Unit Price]]-(Sales[[#This Row],[Discount Applied]]*Sales[[#This Row],[Unit Price]]))-Q263)/Q263)*100</f>
        <v>23.333333333333343</v>
      </c>
      <c r="T263" s="8">
        <f t="shared" si="14"/>
        <v>954.41499999999996</v>
      </c>
      <c r="U263" s="8">
        <f>Sales[[#This Row],[Unit Cost]]*Sales[[#This Row],[Order Quantity]]</f>
        <v>773.84999999999991</v>
      </c>
    </row>
    <row r="264" spans="1:21" x14ac:dyDescent="0.2">
      <c r="A264" s="6" t="s">
        <v>477</v>
      </c>
      <c r="B264" s="6" t="s">
        <v>25</v>
      </c>
      <c r="C264" s="6" t="s">
        <v>147</v>
      </c>
      <c r="D264" s="7">
        <v>43200</v>
      </c>
      <c r="E264" s="7">
        <v>43282</v>
      </c>
      <c r="F264" s="7">
        <v>43287</v>
      </c>
      <c r="G264" s="7">
        <v>43290</v>
      </c>
      <c r="H264" s="6">
        <f t="shared" si="12"/>
        <v>8</v>
      </c>
      <c r="I264" s="6" t="s">
        <v>215</v>
      </c>
      <c r="J264" s="6">
        <v>14</v>
      </c>
      <c r="K264" s="6">
        <v>7</v>
      </c>
      <c r="L264" s="6">
        <v>256</v>
      </c>
      <c r="M264" s="6">
        <v>28</v>
      </c>
      <c r="N264" s="6">
        <v>4</v>
      </c>
      <c r="O264" s="6">
        <v>0.15</v>
      </c>
      <c r="P264" s="8">
        <v>2385.2000000000003</v>
      </c>
      <c r="Q264" s="8">
        <v>1454.9720000000002</v>
      </c>
      <c r="R264" s="8">
        <f t="shared" si="13"/>
        <v>2289.7920000000004</v>
      </c>
      <c r="S264" s="8">
        <f>(((Sales[[#This Row],[Unit Price]]-(Sales[[#This Row],[Discount Applied]]*Sales[[#This Row],[Unit Price]]))-Q264)/Q264)*100</f>
        <v>39.344262295081968</v>
      </c>
      <c r="T264" s="8">
        <f t="shared" si="14"/>
        <v>8109.6800000000012</v>
      </c>
      <c r="U264" s="8">
        <f>Sales[[#This Row],[Unit Cost]]*Sales[[#This Row],[Order Quantity]]</f>
        <v>5819.8880000000008</v>
      </c>
    </row>
    <row r="265" spans="1:21" x14ac:dyDescent="0.2">
      <c r="A265" s="6" t="s">
        <v>478</v>
      </c>
      <c r="B265" s="6" t="s">
        <v>24</v>
      </c>
      <c r="C265" s="6" t="s">
        <v>145</v>
      </c>
      <c r="D265" s="7">
        <v>43200</v>
      </c>
      <c r="E265" s="7">
        <v>43282</v>
      </c>
      <c r="F265" s="7">
        <v>43297</v>
      </c>
      <c r="G265" s="7">
        <v>43299</v>
      </c>
      <c r="H265" s="6">
        <f t="shared" si="12"/>
        <v>17</v>
      </c>
      <c r="I265" s="6" t="s">
        <v>215</v>
      </c>
      <c r="J265" s="6">
        <v>1</v>
      </c>
      <c r="K265" s="6">
        <v>48</v>
      </c>
      <c r="L265" s="6">
        <v>154</v>
      </c>
      <c r="M265" s="6">
        <v>30</v>
      </c>
      <c r="N265" s="6">
        <v>2</v>
      </c>
      <c r="O265" s="6">
        <v>0.05</v>
      </c>
      <c r="P265" s="8">
        <v>1802.3</v>
      </c>
      <c r="Q265" s="8">
        <v>1153.472</v>
      </c>
      <c r="R265" s="8">
        <f t="shared" si="13"/>
        <v>1117.4259999999999</v>
      </c>
      <c r="S265" s="8">
        <f>(((Sales[[#This Row],[Unit Price]]-(Sales[[#This Row],[Discount Applied]]*Sales[[#This Row],[Unit Price]]))-Q265)/Q265)*100</f>
        <v>48.4375</v>
      </c>
      <c r="T265" s="8">
        <f t="shared" si="14"/>
        <v>3424.37</v>
      </c>
      <c r="U265" s="8">
        <f>Sales[[#This Row],[Unit Cost]]*Sales[[#This Row],[Order Quantity]]</f>
        <v>2306.944</v>
      </c>
    </row>
    <row r="266" spans="1:21" x14ac:dyDescent="0.2">
      <c r="A266" s="6" t="s">
        <v>479</v>
      </c>
      <c r="B266" s="6" t="s">
        <v>26</v>
      </c>
      <c r="C266" s="6" t="s">
        <v>146</v>
      </c>
      <c r="D266" s="7">
        <v>43200</v>
      </c>
      <c r="E266" s="7">
        <v>43282</v>
      </c>
      <c r="F266" s="7">
        <v>43300</v>
      </c>
      <c r="G266" s="7">
        <v>43303</v>
      </c>
      <c r="H266" s="6">
        <f t="shared" si="12"/>
        <v>21</v>
      </c>
      <c r="I266" s="6" t="s">
        <v>215</v>
      </c>
      <c r="J266" s="6">
        <v>26</v>
      </c>
      <c r="K266" s="6">
        <v>40</v>
      </c>
      <c r="L266" s="6">
        <v>270</v>
      </c>
      <c r="M266" s="6">
        <v>27</v>
      </c>
      <c r="N266" s="6">
        <v>5</v>
      </c>
      <c r="O266" s="6">
        <v>0.05</v>
      </c>
      <c r="P266" s="8">
        <v>1018.4</v>
      </c>
      <c r="Q266" s="8">
        <v>753.61599999999999</v>
      </c>
      <c r="R266" s="8">
        <f t="shared" si="13"/>
        <v>1069.3199999999997</v>
      </c>
      <c r="S266" s="8">
        <f>(((Sales[[#This Row],[Unit Price]]-(Sales[[#This Row],[Discount Applied]]*Sales[[#This Row],[Unit Price]]))-Q266)/Q266)*100</f>
        <v>28.378378378378383</v>
      </c>
      <c r="T266" s="8">
        <f t="shared" si="14"/>
        <v>4837.3999999999996</v>
      </c>
      <c r="U266" s="8">
        <f>Sales[[#This Row],[Unit Cost]]*Sales[[#This Row],[Order Quantity]]</f>
        <v>3768.08</v>
      </c>
    </row>
    <row r="267" spans="1:21" x14ac:dyDescent="0.2">
      <c r="A267" s="6" t="s">
        <v>480</v>
      </c>
      <c r="B267" s="6" t="s">
        <v>25</v>
      </c>
      <c r="C267" s="6" t="s">
        <v>145</v>
      </c>
      <c r="D267" s="7">
        <v>43200</v>
      </c>
      <c r="E267" s="7">
        <v>43282</v>
      </c>
      <c r="F267" s="7">
        <v>43288</v>
      </c>
      <c r="G267" s="7">
        <v>43293</v>
      </c>
      <c r="H267" s="6">
        <f t="shared" si="12"/>
        <v>11</v>
      </c>
      <c r="I267" s="6" t="s">
        <v>215</v>
      </c>
      <c r="J267" s="6">
        <v>13</v>
      </c>
      <c r="K267" s="6">
        <v>35</v>
      </c>
      <c r="L267" s="6">
        <v>102</v>
      </c>
      <c r="M267" s="6">
        <v>40</v>
      </c>
      <c r="N267" s="6">
        <v>7</v>
      </c>
      <c r="O267" s="6">
        <v>0.4</v>
      </c>
      <c r="P267" s="8">
        <v>3946.3</v>
      </c>
      <c r="Q267" s="8">
        <v>1815.2980000000002</v>
      </c>
      <c r="R267" s="8">
        <f t="shared" si="13"/>
        <v>3867.373999999998</v>
      </c>
      <c r="S267" s="8">
        <f>(((Sales[[#This Row],[Unit Price]]-(Sales[[#This Row],[Discount Applied]]*Sales[[#This Row],[Unit Price]]))-Q267)/Q267)*100</f>
        <v>30.43478260869562</v>
      </c>
      <c r="T267" s="8">
        <f t="shared" si="14"/>
        <v>16574.46</v>
      </c>
      <c r="U267" s="8">
        <f>Sales[[#This Row],[Unit Cost]]*Sales[[#This Row],[Order Quantity]]</f>
        <v>12707.086000000001</v>
      </c>
    </row>
    <row r="268" spans="1:21" x14ac:dyDescent="0.2">
      <c r="A268" s="6" t="s">
        <v>481</v>
      </c>
      <c r="B268" s="6" t="s">
        <v>24</v>
      </c>
      <c r="C268" s="6" t="s">
        <v>145</v>
      </c>
      <c r="D268" s="7">
        <v>43200</v>
      </c>
      <c r="E268" s="7">
        <v>43282</v>
      </c>
      <c r="F268" s="7">
        <v>43301</v>
      </c>
      <c r="G268" s="7">
        <v>43302</v>
      </c>
      <c r="H268" s="6">
        <f t="shared" si="12"/>
        <v>20</v>
      </c>
      <c r="I268" s="6" t="s">
        <v>215</v>
      </c>
      <c r="J268" s="6">
        <v>9</v>
      </c>
      <c r="K268" s="6">
        <v>21</v>
      </c>
      <c r="L268" s="6">
        <v>131</v>
      </c>
      <c r="M268" s="6">
        <v>15</v>
      </c>
      <c r="N268" s="6">
        <v>7</v>
      </c>
      <c r="O268" s="6">
        <v>0.2</v>
      </c>
      <c r="P268" s="8">
        <v>3953</v>
      </c>
      <c r="Q268" s="8">
        <v>2095.09</v>
      </c>
      <c r="R268" s="8">
        <f t="shared" si="13"/>
        <v>7471.1699999999983</v>
      </c>
      <c r="S268" s="8">
        <f>(((Sales[[#This Row],[Unit Price]]-(Sales[[#This Row],[Discount Applied]]*Sales[[#This Row],[Unit Price]]))-Q268)/Q268)*100</f>
        <v>50.943396226415082</v>
      </c>
      <c r="T268" s="8">
        <f t="shared" si="14"/>
        <v>22136.799999999999</v>
      </c>
      <c r="U268" s="8">
        <f>Sales[[#This Row],[Unit Cost]]*Sales[[#This Row],[Order Quantity]]</f>
        <v>14665.630000000001</v>
      </c>
    </row>
    <row r="269" spans="1:21" x14ac:dyDescent="0.2">
      <c r="A269" s="6" t="s">
        <v>482</v>
      </c>
      <c r="B269" s="6" t="s">
        <v>24</v>
      </c>
      <c r="C269" s="6" t="s">
        <v>145</v>
      </c>
      <c r="D269" s="7">
        <v>43100</v>
      </c>
      <c r="E269" s="7">
        <v>43283</v>
      </c>
      <c r="F269" s="7">
        <v>43297</v>
      </c>
      <c r="G269" s="7">
        <v>43303</v>
      </c>
      <c r="H269" s="6">
        <f t="shared" si="12"/>
        <v>20</v>
      </c>
      <c r="I269" s="6" t="s">
        <v>215</v>
      </c>
      <c r="J269" s="6">
        <v>11</v>
      </c>
      <c r="K269" s="6">
        <v>1</v>
      </c>
      <c r="L269" s="6">
        <v>160</v>
      </c>
      <c r="M269" s="6">
        <v>33</v>
      </c>
      <c r="N269" s="6">
        <v>6</v>
      </c>
      <c r="O269" s="6">
        <v>7.4999999999999997E-2</v>
      </c>
      <c r="P269" s="8">
        <v>5098.7</v>
      </c>
      <c r="Q269" s="8">
        <v>3416.1289999999999</v>
      </c>
      <c r="R269" s="8">
        <f t="shared" si="13"/>
        <v>7801.0109999999986</v>
      </c>
      <c r="S269" s="8">
        <f>(((Sales[[#This Row],[Unit Price]]-(Sales[[#This Row],[Discount Applied]]*Sales[[#This Row],[Unit Price]]))-Q269)/Q269)*100</f>
        <v>38.059701492537307</v>
      </c>
      <c r="T269" s="8">
        <f t="shared" si="14"/>
        <v>28297.784999999996</v>
      </c>
      <c r="U269" s="8">
        <f>Sales[[#This Row],[Unit Cost]]*Sales[[#This Row],[Order Quantity]]</f>
        <v>20496.773999999998</v>
      </c>
    </row>
    <row r="270" spans="1:21" x14ac:dyDescent="0.2">
      <c r="A270" s="6" t="s">
        <v>483</v>
      </c>
      <c r="B270" s="6" t="s">
        <v>25</v>
      </c>
      <c r="C270" s="6" t="s">
        <v>143</v>
      </c>
      <c r="D270" s="7">
        <v>43200</v>
      </c>
      <c r="E270" s="7">
        <v>43283</v>
      </c>
      <c r="F270" s="7">
        <v>43291</v>
      </c>
      <c r="G270" s="7">
        <v>43296</v>
      </c>
      <c r="H270" s="6">
        <f t="shared" si="12"/>
        <v>13</v>
      </c>
      <c r="I270" s="6" t="s">
        <v>215</v>
      </c>
      <c r="J270" s="6">
        <v>15</v>
      </c>
      <c r="K270" s="6">
        <v>9</v>
      </c>
      <c r="L270" s="6">
        <v>347</v>
      </c>
      <c r="M270" s="6">
        <v>5</v>
      </c>
      <c r="N270" s="6">
        <v>8</v>
      </c>
      <c r="O270" s="6">
        <v>7.4999999999999997E-2</v>
      </c>
      <c r="P270" s="8">
        <v>3758.7000000000003</v>
      </c>
      <c r="Q270" s="8">
        <v>1954.5240000000001</v>
      </c>
      <c r="R270" s="8">
        <f t="shared" si="13"/>
        <v>12178.188</v>
      </c>
      <c r="S270" s="8">
        <f>(((Sales[[#This Row],[Unit Price]]-(Sales[[#This Row],[Discount Applied]]*Sales[[#This Row],[Unit Price]]))-Q270)/Q270)*100</f>
        <v>77.884615384615387</v>
      </c>
      <c r="T270" s="8">
        <f t="shared" si="14"/>
        <v>27814.38</v>
      </c>
      <c r="U270" s="8">
        <f>Sales[[#This Row],[Unit Cost]]*Sales[[#This Row],[Order Quantity]]</f>
        <v>15636.192000000001</v>
      </c>
    </row>
    <row r="271" spans="1:21" x14ac:dyDescent="0.2">
      <c r="A271" s="6" t="s">
        <v>484</v>
      </c>
      <c r="B271" s="6" t="s">
        <v>23</v>
      </c>
      <c r="C271" s="6" t="s">
        <v>148</v>
      </c>
      <c r="D271" s="7">
        <v>43200</v>
      </c>
      <c r="E271" s="7">
        <v>43283</v>
      </c>
      <c r="F271" s="7">
        <v>43288</v>
      </c>
      <c r="G271" s="7">
        <v>43292</v>
      </c>
      <c r="H271" s="6">
        <f t="shared" si="12"/>
        <v>9</v>
      </c>
      <c r="I271" s="6" t="s">
        <v>215</v>
      </c>
      <c r="J271" s="6">
        <v>24</v>
      </c>
      <c r="K271" s="6">
        <v>9</v>
      </c>
      <c r="L271" s="6">
        <v>45</v>
      </c>
      <c r="M271" s="6">
        <v>18</v>
      </c>
      <c r="N271" s="6">
        <v>7</v>
      </c>
      <c r="O271" s="6">
        <v>0.15</v>
      </c>
      <c r="P271" s="8">
        <v>911.2</v>
      </c>
      <c r="Q271" s="8">
        <v>610.50400000000002</v>
      </c>
      <c r="R271" s="8">
        <f t="shared" si="13"/>
        <v>1148.1120000000001</v>
      </c>
      <c r="S271" s="8">
        <f>(((Sales[[#This Row],[Unit Price]]-(Sales[[#This Row],[Discount Applied]]*Sales[[#This Row],[Unit Price]]))-Q271)/Q271)*100</f>
        <v>26.865671641791039</v>
      </c>
      <c r="T271" s="8">
        <f t="shared" si="14"/>
        <v>5421.64</v>
      </c>
      <c r="U271" s="8">
        <f>Sales[[#This Row],[Unit Cost]]*Sales[[#This Row],[Order Quantity]]</f>
        <v>4273.5280000000002</v>
      </c>
    </row>
    <row r="272" spans="1:21" x14ac:dyDescent="0.2">
      <c r="A272" s="6" t="s">
        <v>485</v>
      </c>
      <c r="B272" s="6" t="s">
        <v>23</v>
      </c>
      <c r="C272" s="6" t="s">
        <v>147</v>
      </c>
      <c r="D272" s="7">
        <v>43200</v>
      </c>
      <c r="E272" s="7">
        <v>43283</v>
      </c>
      <c r="F272" s="7">
        <v>43285</v>
      </c>
      <c r="G272" s="7">
        <v>43287</v>
      </c>
      <c r="H272" s="6">
        <f t="shared" si="12"/>
        <v>4</v>
      </c>
      <c r="I272" s="6" t="s">
        <v>215</v>
      </c>
      <c r="J272" s="6">
        <v>21</v>
      </c>
      <c r="K272" s="6">
        <v>26</v>
      </c>
      <c r="L272" s="6">
        <v>238</v>
      </c>
      <c r="M272" s="6">
        <v>22</v>
      </c>
      <c r="N272" s="6">
        <v>3</v>
      </c>
      <c r="O272" s="6">
        <v>0.4</v>
      </c>
      <c r="P272" s="8">
        <v>904.5</v>
      </c>
      <c r="Q272" s="8">
        <v>379.89</v>
      </c>
      <c r="R272" s="8">
        <f t="shared" si="13"/>
        <v>488.42999999999984</v>
      </c>
      <c r="S272" s="8">
        <f>(((Sales[[#This Row],[Unit Price]]-(Sales[[#This Row],[Discount Applied]]*Sales[[#This Row],[Unit Price]]))-Q272)/Q272)*100</f>
        <v>42.857142857142875</v>
      </c>
      <c r="T272" s="8">
        <f t="shared" si="14"/>
        <v>1628.1</v>
      </c>
      <c r="U272" s="8">
        <f>Sales[[#This Row],[Unit Cost]]*Sales[[#This Row],[Order Quantity]]</f>
        <v>1139.67</v>
      </c>
    </row>
    <row r="273" spans="1:21" x14ac:dyDescent="0.2">
      <c r="A273" s="6" t="s">
        <v>486</v>
      </c>
      <c r="B273" s="6" t="s">
        <v>25</v>
      </c>
      <c r="C273" s="6" t="s">
        <v>145</v>
      </c>
      <c r="D273" s="7">
        <v>43200</v>
      </c>
      <c r="E273" s="7">
        <v>43283</v>
      </c>
      <c r="F273" s="7">
        <v>43289</v>
      </c>
      <c r="G273" s="7">
        <v>43299</v>
      </c>
      <c r="H273" s="6">
        <f t="shared" si="12"/>
        <v>16</v>
      </c>
      <c r="I273" s="6" t="s">
        <v>215</v>
      </c>
      <c r="J273" s="6">
        <v>18</v>
      </c>
      <c r="K273" s="6">
        <v>21</v>
      </c>
      <c r="L273" s="6">
        <v>128</v>
      </c>
      <c r="M273" s="6">
        <v>5</v>
      </c>
      <c r="N273" s="6">
        <v>3</v>
      </c>
      <c r="O273" s="6">
        <v>0.05</v>
      </c>
      <c r="P273" s="8">
        <v>911.2</v>
      </c>
      <c r="Q273" s="8">
        <v>410.04</v>
      </c>
      <c r="R273" s="8">
        <f t="shared" si="13"/>
        <v>1366.8000000000004</v>
      </c>
      <c r="S273" s="8">
        <f>(((Sales[[#This Row],[Unit Price]]-(Sales[[#This Row],[Discount Applied]]*Sales[[#This Row],[Unit Price]]))-Q273)/Q273)*100</f>
        <v>111.11111111111111</v>
      </c>
      <c r="T273" s="8">
        <f t="shared" si="14"/>
        <v>2596.9200000000005</v>
      </c>
      <c r="U273" s="8">
        <f>Sales[[#This Row],[Unit Cost]]*Sales[[#This Row],[Order Quantity]]</f>
        <v>1230.1200000000001</v>
      </c>
    </row>
    <row r="274" spans="1:21" x14ac:dyDescent="0.2">
      <c r="A274" s="6" t="s">
        <v>487</v>
      </c>
      <c r="B274" s="6" t="s">
        <v>25</v>
      </c>
      <c r="C274" s="6" t="s">
        <v>148</v>
      </c>
      <c r="D274" s="7">
        <v>43200</v>
      </c>
      <c r="E274" s="7">
        <v>43283</v>
      </c>
      <c r="F274" s="7">
        <v>43289</v>
      </c>
      <c r="G274" s="7">
        <v>43292</v>
      </c>
      <c r="H274" s="6">
        <f t="shared" si="12"/>
        <v>9</v>
      </c>
      <c r="I274" s="6" t="s">
        <v>215</v>
      </c>
      <c r="J274" s="6">
        <v>19</v>
      </c>
      <c r="K274" s="6">
        <v>6</v>
      </c>
      <c r="L274" s="6">
        <v>39</v>
      </c>
      <c r="M274" s="6">
        <v>21</v>
      </c>
      <c r="N274" s="6">
        <v>5</v>
      </c>
      <c r="O274" s="6">
        <v>0.3</v>
      </c>
      <c r="P274" s="8">
        <v>227.8</v>
      </c>
      <c r="Q274" s="8">
        <v>134.40199999999999</v>
      </c>
      <c r="R274" s="8">
        <f t="shared" si="13"/>
        <v>125.28999999999996</v>
      </c>
      <c r="S274" s="8">
        <f>(((Sales[[#This Row],[Unit Price]]-(Sales[[#This Row],[Discount Applied]]*Sales[[#This Row],[Unit Price]]))-Q274)/Q274)*100</f>
        <v>18.644067796610187</v>
      </c>
      <c r="T274" s="8">
        <f t="shared" si="14"/>
        <v>797.3</v>
      </c>
      <c r="U274" s="8">
        <f>Sales[[#This Row],[Unit Cost]]*Sales[[#This Row],[Order Quantity]]</f>
        <v>672.01</v>
      </c>
    </row>
    <row r="275" spans="1:21" x14ac:dyDescent="0.2">
      <c r="A275" s="6" t="s">
        <v>488</v>
      </c>
      <c r="B275" s="6" t="s">
        <v>24</v>
      </c>
      <c r="C275" s="6" t="s">
        <v>144</v>
      </c>
      <c r="D275" s="7">
        <v>43200</v>
      </c>
      <c r="E275" s="7">
        <v>43283</v>
      </c>
      <c r="F275" s="7">
        <v>43302</v>
      </c>
      <c r="G275" s="7">
        <v>43308</v>
      </c>
      <c r="H275" s="6">
        <f t="shared" si="12"/>
        <v>25</v>
      </c>
      <c r="I275" s="6" t="s">
        <v>215</v>
      </c>
      <c r="J275" s="6">
        <v>3</v>
      </c>
      <c r="K275" s="6">
        <v>14</v>
      </c>
      <c r="L275" s="6">
        <v>69</v>
      </c>
      <c r="M275" s="6">
        <v>40</v>
      </c>
      <c r="N275" s="6">
        <v>4</v>
      </c>
      <c r="O275" s="6">
        <v>7.4999999999999997E-2</v>
      </c>
      <c r="P275" s="8">
        <v>254.6</v>
      </c>
      <c r="Q275" s="8">
        <v>117.116</v>
      </c>
      <c r="R275" s="8">
        <f t="shared" si="13"/>
        <v>473.55599999999998</v>
      </c>
      <c r="S275" s="8">
        <f>(((Sales[[#This Row],[Unit Price]]-(Sales[[#This Row],[Discount Applied]]*Sales[[#This Row],[Unit Price]]))-Q275)/Q275)*100</f>
        <v>101.08695652173914</v>
      </c>
      <c r="T275" s="8">
        <f t="shared" si="14"/>
        <v>942.02</v>
      </c>
      <c r="U275" s="8">
        <f>Sales[[#This Row],[Unit Cost]]*Sales[[#This Row],[Order Quantity]]</f>
        <v>468.464</v>
      </c>
    </row>
    <row r="276" spans="1:21" x14ac:dyDescent="0.2">
      <c r="A276" s="6" t="s">
        <v>489</v>
      </c>
      <c r="B276" s="6" t="s">
        <v>26</v>
      </c>
      <c r="C276" s="6" t="s">
        <v>148</v>
      </c>
      <c r="D276" s="7">
        <v>43100</v>
      </c>
      <c r="E276" s="7">
        <v>43283</v>
      </c>
      <c r="F276" s="7">
        <v>43301</v>
      </c>
      <c r="G276" s="7">
        <v>43302</v>
      </c>
      <c r="H276" s="6">
        <f t="shared" si="12"/>
        <v>19</v>
      </c>
      <c r="I276" s="6" t="s">
        <v>215</v>
      </c>
      <c r="J276" s="6">
        <v>27</v>
      </c>
      <c r="K276" s="6">
        <v>33</v>
      </c>
      <c r="L276" s="6">
        <v>29</v>
      </c>
      <c r="M276" s="6">
        <v>35</v>
      </c>
      <c r="N276" s="6">
        <v>3</v>
      </c>
      <c r="O276" s="6">
        <v>7.4999999999999997E-2</v>
      </c>
      <c r="P276" s="8">
        <v>683.4</v>
      </c>
      <c r="Q276" s="8">
        <v>444.21</v>
      </c>
      <c r="R276" s="8">
        <f t="shared" si="13"/>
        <v>563.80500000000006</v>
      </c>
      <c r="S276" s="8">
        <f>(((Sales[[#This Row],[Unit Price]]-(Sales[[#This Row],[Discount Applied]]*Sales[[#This Row],[Unit Price]]))-Q276)/Q276)*100</f>
        <v>42.307692307692314</v>
      </c>
      <c r="T276" s="8">
        <f t="shared" si="14"/>
        <v>1896.4349999999999</v>
      </c>
      <c r="U276" s="8">
        <f>Sales[[#This Row],[Unit Cost]]*Sales[[#This Row],[Order Quantity]]</f>
        <v>1332.6299999999999</v>
      </c>
    </row>
    <row r="277" spans="1:21" x14ac:dyDescent="0.2">
      <c r="A277" s="6" t="s">
        <v>490</v>
      </c>
      <c r="B277" s="6" t="s">
        <v>24</v>
      </c>
      <c r="C277" s="6" t="s">
        <v>145</v>
      </c>
      <c r="D277" s="7">
        <v>43200</v>
      </c>
      <c r="E277" s="7">
        <v>43284</v>
      </c>
      <c r="F277" s="7">
        <v>43296</v>
      </c>
      <c r="G277" s="7">
        <v>43301</v>
      </c>
      <c r="H277" s="6">
        <f t="shared" si="12"/>
        <v>17</v>
      </c>
      <c r="I277" s="6" t="s">
        <v>215</v>
      </c>
      <c r="J277" s="6">
        <v>4</v>
      </c>
      <c r="K277" s="6">
        <v>43</v>
      </c>
      <c r="L277" s="6">
        <v>159</v>
      </c>
      <c r="M277" s="6">
        <v>20</v>
      </c>
      <c r="N277" s="6">
        <v>7</v>
      </c>
      <c r="O277" s="6">
        <v>0.05</v>
      </c>
      <c r="P277" s="8">
        <v>3919.5</v>
      </c>
      <c r="Q277" s="8">
        <v>2234.1149999999998</v>
      </c>
      <c r="R277" s="8">
        <f t="shared" si="13"/>
        <v>10425.870000000001</v>
      </c>
      <c r="S277" s="8">
        <f>(((Sales[[#This Row],[Unit Price]]-(Sales[[#This Row],[Discount Applied]]*Sales[[#This Row],[Unit Price]]))-Q277)/Q277)*100</f>
        <v>66.666666666666686</v>
      </c>
      <c r="T277" s="8">
        <f t="shared" si="14"/>
        <v>26064.674999999999</v>
      </c>
      <c r="U277" s="8">
        <f>Sales[[#This Row],[Unit Cost]]*Sales[[#This Row],[Order Quantity]]</f>
        <v>15638.804999999998</v>
      </c>
    </row>
    <row r="278" spans="1:21" x14ac:dyDescent="0.2">
      <c r="A278" s="6" t="s">
        <v>491</v>
      </c>
      <c r="B278" s="6" t="s">
        <v>26</v>
      </c>
      <c r="C278" s="6" t="s">
        <v>143</v>
      </c>
      <c r="D278" s="7">
        <v>43200</v>
      </c>
      <c r="E278" s="7">
        <v>43284</v>
      </c>
      <c r="F278" s="7">
        <v>43305</v>
      </c>
      <c r="G278" s="7">
        <v>43306</v>
      </c>
      <c r="H278" s="6">
        <f t="shared" si="12"/>
        <v>22</v>
      </c>
      <c r="I278" s="6" t="s">
        <v>215</v>
      </c>
      <c r="J278" s="6">
        <v>26</v>
      </c>
      <c r="K278" s="6">
        <v>25</v>
      </c>
      <c r="L278" s="6">
        <v>353</v>
      </c>
      <c r="M278" s="6">
        <v>12</v>
      </c>
      <c r="N278" s="6">
        <v>8</v>
      </c>
      <c r="O278" s="6">
        <v>0.05</v>
      </c>
      <c r="P278" s="8">
        <v>1092.1000000000001</v>
      </c>
      <c r="Q278" s="8">
        <v>786.31200000000013</v>
      </c>
      <c r="R278" s="8">
        <f t="shared" si="13"/>
        <v>2009.4639999999999</v>
      </c>
      <c r="S278" s="8">
        <f>(((Sales[[#This Row],[Unit Price]]-(Sales[[#This Row],[Discount Applied]]*Sales[[#This Row],[Unit Price]]))-Q278)/Q278)*100</f>
        <v>31.944444444444436</v>
      </c>
      <c r="T278" s="8">
        <f t="shared" si="14"/>
        <v>8299.9600000000009</v>
      </c>
      <c r="U278" s="8">
        <f>Sales[[#This Row],[Unit Cost]]*Sales[[#This Row],[Order Quantity]]</f>
        <v>6290.496000000001</v>
      </c>
    </row>
    <row r="279" spans="1:21" x14ac:dyDescent="0.2">
      <c r="A279" s="6" t="s">
        <v>492</v>
      </c>
      <c r="B279" s="6" t="s">
        <v>24</v>
      </c>
      <c r="C279" s="6" t="s">
        <v>145</v>
      </c>
      <c r="D279" s="7">
        <v>43200</v>
      </c>
      <c r="E279" s="7">
        <v>43285</v>
      </c>
      <c r="F279" s="7">
        <v>43305</v>
      </c>
      <c r="G279" s="7">
        <v>43315</v>
      </c>
      <c r="H279" s="6">
        <f t="shared" si="12"/>
        <v>30</v>
      </c>
      <c r="I279" s="6" t="s">
        <v>215</v>
      </c>
      <c r="J279" s="6">
        <v>4</v>
      </c>
      <c r="K279" s="6">
        <v>10</v>
      </c>
      <c r="L279" s="6">
        <v>199</v>
      </c>
      <c r="M279" s="6">
        <v>20</v>
      </c>
      <c r="N279" s="6">
        <v>4</v>
      </c>
      <c r="O279" s="6">
        <v>0.05</v>
      </c>
      <c r="P279" s="8">
        <v>924.6</v>
      </c>
      <c r="Q279" s="8">
        <v>536.26800000000003</v>
      </c>
      <c r="R279" s="8">
        <f t="shared" si="13"/>
        <v>1368.4079999999999</v>
      </c>
      <c r="S279" s="8">
        <f>(((Sales[[#This Row],[Unit Price]]-(Sales[[#This Row],[Discount Applied]]*Sales[[#This Row],[Unit Price]]))-Q279)/Q279)*100</f>
        <v>63.793103448275858</v>
      </c>
      <c r="T279" s="8">
        <f t="shared" si="14"/>
        <v>3513.48</v>
      </c>
      <c r="U279" s="8">
        <f>Sales[[#This Row],[Unit Cost]]*Sales[[#This Row],[Order Quantity]]</f>
        <v>2145.0720000000001</v>
      </c>
    </row>
    <row r="280" spans="1:21" x14ac:dyDescent="0.2">
      <c r="A280" s="6" t="s">
        <v>493</v>
      </c>
      <c r="B280" s="6" t="s">
        <v>25</v>
      </c>
      <c r="C280" s="6" t="s">
        <v>145</v>
      </c>
      <c r="D280" s="7">
        <v>43200</v>
      </c>
      <c r="E280" s="7">
        <v>43285</v>
      </c>
      <c r="F280" s="7">
        <v>43312</v>
      </c>
      <c r="G280" s="7">
        <v>43318</v>
      </c>
      <c r="H280" s="6">
        <f t="shared" si="12"/>
        <v>33</v>
      </c>
      <c r="I280" s="6" t="s">
        <v>215</v>
      </c>
      <c r="J280" s="6">
        <v>17</v>
      </c>
      <c r="K280" s="6">
        <v>45</v>
      </c>
      <c r="L280" s="6">
        <v>182</v>
      </c>
      <c r="M280" s="6">
        <v>22</v>
      </c>
      <c r="N280" s="6">
        <v>8</v>
      </c>
      <c r="O280" s="6">
        <v>0.05</v>
      </c>
      <c r="P280" s="8">
        <v>1018.4</v>
      </c>
      <c r="Q280" s="8">
        <v>794.35199999999998</v>
      </c>
      <c r="R280" s="8">
        <f t="shared" si="13"/>
        <v>1385.0240000000003</v>
      </c>
      <c r="S280" s="8">
        <f>(((Sales[[#This Row],[Unit Price]]-(Sales[[#This Row],[Discount Applied]]*Sales[[#This Row],[Unit Price]]))-Q280)/Q280)*100</f>
        <v>21.794871794871799</v>
      </c>
      <c r="T280" s="8">
        <f t="shared" si="14"/>
        <v>7739.84</v>
      </c>
      <c r="U280" s="8">
        <f>Sales[[#This Row],[Unit Cost]]*Sales[[#This Row],[Order Quantity]]</f>
        <v>6354.8159999999998</v>
      </c>
    </row>
    <row r="281" spans="1:21" x14ac:dyDescent="0.2">
      <c r="A281" s="6" t="s">
        <v>494</v>
      </c>
      <c r="B281" s="6" t="s">
        <v>24</v>
      </c>
      <c r="C281" s="6" t="s">
        <v>143</v>
      </c>
      <c r="D281" s="7">
        <v>43200</v>
      </c>
      <c r="E281" s="7">
        <v>43285</v>
      </c>
      <c r="F281" s="7">
        <v>43306</v>
      </c>
      <c r="G281" s="7">
        <v>43309</v>
      </c>
      <c r="H281" s="6">
        <f t="shared" si="12"/>
        <v>24</v>
      </c>
      <c r="I281" s="6" t="s">
        <v>215</v>
      </c>
      <c r="J281" s="6">
        <v>1</v>
      </c>
      <c r="K281" s="6">
        <v>19</v>
      </c>
      <c r="L281" s="6">
        <v>358</v>
      </c>
      <c r="M281" s="6">
        <v>13</v>
      </c>
      <c r="N281" s="6">
        <v>7</v>
      </c>
      <c r="O281" s="6">
        <v>0.2</v>
      </c>
      <c r="P281" s="8">
        <v>1788.9</v>
      </c>
      <c r="Q281" s="8">
        <v>1305.8969999999999</v>
      </c>
      <c r="R281" s="8">
        <f t="shared" si="13"/>
        <v>876.56100000000151</v>
      </c>
      <c r="S281" s="8">
        <f>(((Sales[[#This Row],[Unit Price]]-(Sales[[#This Row],[Discount Applied]]*Sales[[#This Row],[Unit Price]]))-Q281)/Q281)*100</f>
        <v>9.5890410958904262</v>
      </c>
      <c r="T281" s="8">
        <f t="shared" si="14"/>
        <v>10017.84</v>
      </c>
      <c r="U281" s="8">
        <f>Sales[[#This Row],[Unit Cost]]*Sales[[#This Row],[Order Quantity]]</f>
        <v>9141.2789999999986</v>
      </c>
    </row>
    <row r="282" spans="1:21" x14ac:dyDescent="0.2">
      <c r="A282" s="6" t="s">
        <v>495</v>
      </c>
      <c r="B282" s="6" t="s">
        <v>23</v>
      </c>
      <c r="C282" s="6" t="s">
        <v>144</v>
      </c>
      <c r="D282" s="7">
        <v>43200</v>
      </c>
      <c r="E282" s="7">
        <v>43285</v>
      </c>
      <c r="F282" s="7">
        <v>43313</v>
      </c>
      <c r="G282" s="7">
        <v>43320</v>
      </c>
      <c r="H282" s="6">
        <f t="shared" si="12"/>
        <v>35</v>
      </c>
      <c r="I282" s="6" t="s">
        <v>215</v>
      </c>
      <c r="J282" s="6">
        <v>23</v>
      </c>
      <c r="K282" s="6">
        <v>17</v>
      </c>
      <c r="L282" s="6">
        <v>80</v>
      </c>
      <c r="M282" s="6">
        <v>47</v>
      </c>
      <c r="N282" s="6">
        <v>2</v>
      </c>
      <c r="O282" s="6">
        <v>0.3</v>
      </c>
      <c r="P282" s="8">
        <v>944.7</v>
      </c>
      <c r="Q282" s="8">
        <v>538.47899999999993</v>
      </c>
      <c r="R282" s="8">
        <f t="shared" si="13"/>
        <v>245.62200000000007</v>
      </c>
      <c r="S282" s="8">
        <f>(((Sales[[#This Row],[Unit Price]]-(Sales[[#This Row],[Discount Applied]]*Sales[[#This Row],[Unit Price]]))-Q282)/Q282)*100</f>
        <v>22.807017543859658</v>
      </c>
      <c r="T282" s="8">
        <f t="shared" si="14"/>
        <v>1322.58</v>
      </c>
      <c r="U282" s="8">
        <f>Sales[[#This Row],[Unit Cost]]*Sales[[#This Row],[Order Quantity]]</f>
        <v>1076.9579999999999</v>
      </c>
    </row>
    <row r="283" spans="1:21" x14ac:dyDescent="0.2">
      <c r="A283" s="6" t="s">
        <v>496</v>
      </c>
      <c r="B283" s="6" t="s">
        <v>26</v>
      </c>
      <c r="C283" s="6" t="s">
        <v>145</v>
      </c>
      <c r="D283" s="7">
        <v>43100</v>
      </c>
      <c r="E283" s="7">
        <v>43285</v>
      </c>
      <c r="F283" s="7">
        <v>43311</v>
      </c>
      <c r="G283" s="7">
        <v>43312</v>
      </c>
      <c r="H283" s="6">
        <f t="shared" si="12"/>
        <v>27</v>
      </c>
      <c r="I283" s="6" t="s">
        <v>215</v>
      </c>
      <c r="J283" s="6">
        <v>25</v>
      </c>
      <c r="K283" s="6">
        <v>39</v>
      </c>
      <c r="L283" s="6">
        <v>140</v>
      </c>
      <c r="M283" s="6">
        <v>29</v>
      </c>
      <c r="N283" s="6">
        <v>3</v>
      </c>
      <c r="O283" s="6">
        <v>0.1</v>
      </c>
      <c r="P283" s="8">
        <v>3959.7000000000003</v>
      </c>
      <c r="Q283" s="8">
        <v>2573.8050000000003</v>
      </c>
      <c r="R283" s="8">
        <f t="shared" si="13"/>
        <v>2969.7749999999996</v>
      </c>
      <c r="S283" s="8">
        <f>(((Sales[[#This Row],[Unit Price]]-(Sales[[#This Row],[Discount Applied]]*Sales[[#This Row],[Unit Price]]))-Q283)/Q283)*100</f>
        <v>38.461538461538467</v>
      </c>
      <c r="T283" s="8">
        <f t="shared" si="14"/>
        <v>10691.19</v>
      </c>
      <c r="U283" s="8">
        <f>Sales[[#This Row],[Unit Cost]]*Sales[[#This Row],[Order Quantity]]</f>
        <v>7721.4150000000009</v>
      </c>
    </row>
    <row r="284" spans="1:21" x14ac:dyDescent="0.2">
      <c r="A284" s="6" t="s">
        <v>497</v>
      </c>
      <c r="B284" s="6" t="s">
        <v>24</v>
      </c>
      <c r="C284" s="6" t="s">
        <v>145</v>
      </c>
      <c r="D284" s="7">
        <v>43200</v>
      </c>
      <c r="E284" s="7">
        <v>43285</v>
      </c>
      <c r="F284" s="7">
        <v>43300</v>
      </c>
      <c r="G284" s="7">
        <v>43306</v>
      </c>
      <c r="H284" s="6">
        <f t="shared" si="12"/>
        <v>21</v>
      </c>
      <c r="I284" s="6" t="s">
        <v>215</v>
      </c>
      <c r="J284" s="6">
        <v>6</v>
      </c>
      <c r="K284" s="6">
        <v>11</v>
      </c>
      <c r="L284" s="6">
        <v>146</v>
      </c>
      <c r="M284" s="6">
        <v>41</v>
      </c>
      <c r="N284" s="6">
        <v>5</v>
      </c>
      <c r="O284" s="6">
        <v>0.05</v>
      </c>
      <c r="P284" s="8">
        <v>167.5</v>
      </c>
      <c r="Q284" s="8">
        <v>70.349999999999994</v>
      </c>
      <c r="R284" s="8">
        <f t="shared" si="13"/>
        <v>443.875</v>
      </c>
      <c r="S284" s="8">
        <f>(((Sales[[#This Row],[Unit Price]]-(Sales[[#This Row],[Discount Applied]]*Sales[[#This Row],[Unit Price]]))-Q284)/Q284)*100</f>
        <v>126.1904761904762</v>
      </c>
      <c r="T284" s="8">
        <f t="shared" si="14"/>
        <v>795.625</v>
      </c>
      <c r="U284" s="8">
        <f>Sales[[#This Row],[Unit Cost]]*Sales[[#This Row],[Order Quantity]]</f>
        <v>351.75</v>
      </c>
    </row>
    <row r="285" spans="1:21" x14ac:dyDescent="0.2">
      <c r="A285" s="6" t="s">
        <v>498</v>
      </c>
      <c r="B285" s="6" t="s">
        <v>26</v>
      </c>
      <c r="C285" s="6" t="s">
        <v>145</v>
      </c>
      <c r="D285" s="7">
        <v>43200</v>
      </c>
      <c r="E285" s="7">
        <v>43285</v>
      </c>
      <c r="F285" s="7">
        <v>43296</v>
      </c>
      <c r="G285" s="7">
        <v>43304</v>
      </c>
      <c r="H285" s="6">
        <f t="shared" si="12"/>
        <v>19</v>
      </c>
      <c r="I285" s="6" t="s">
        <v>215</v>
      </c>
      <c r="J285" s="6">
        <v>25</v>
      </c>
      <c r="K285" s="6">
        <v>23</v>
      </c>
      <c r="L285" s="6">
        <v>104</v>
      </c>
      <c r="M285" s="6">
        <v>22</v>
      </c>
      <c r="N285" s="6">
        <v>2</v>
      </c>
      <c r="O285" s="6">
        <v>0.05</v>
      </c>
      <c r="P285" s="8">
        <v>3872.6</v>
      </c>
      <c r="Q285" s="8">
        <v>1975.0260000000001</v>
      </c>
      <c r="R285" s="8">
        <f t="shared" si="13"/>
        <v>3407.8879999999995</v>
      </c>
      <c r="S285" s="8">
        <f>(((Sales[[#This Row],[Unit Price]]-(Sales[[#This Row],[Discount Applied]]*Sales[[#This Row],[Unit Price]]))-Q285)/Q285)*100</f>
        <v>86.274509803921546</v>
      </c>
      <c r="T285" s="8">
        <f t="shared" si="14"/>
        <v>7357.94</v>
      </c>
      <c r="U285" s="8">
        <f>Sales[[#This Row],[Unit Cost]]*Sales[[#This Row],[Order Quantity]]</f>
        <v>3950.0520000000001</v>
      </c>
    </row>
    <row r="286" spans="1:21" x14ac:dyDescent="0.2">
      <c r="A286" s="6" t="s">
        <v>499</v>
      </c>
      <c r="B286" s="6" t="s">
        <v>24</v>
      </c>
      <c r="C286" s="6" t="s">
        <v>145</v>
      </c>
      <c r="D286" s="7">
        <v>43100</v>
      </c>
      <c r="E286" s="7">
        <v>43285</v>
      </c>
      <c r="F286" s="7">
        <v>43295</v>
      </c>
      <c r="G286" s="7">
        <v>43304</v>
      </c>
      <c r="H286" s="6">
        <f t="shared" si="12"/>
        <v>19</v>
      </c>
      <c r="I286" s="6" t="s">
        <v>215</v>
      </c>
      <c r="J286" s="6">
        <v>12</v>
      </c>
      <c r="K286" s="6">
        <v>12</v>
      </c>
      <c r="L286" s="6">
        <v>185</v>
      </c>
      <c r="M286" s="6">
        <v>23</v>
      </c>
      <c r="N286" s="6">
        <v>8</v>
      </c>
      <c r="O286" s="6">
        <v>0.05</v>
      </c>
      <c r="P286" s="8">
        <v>6539.2</v>
      </c>
      <c r="Q286" s="8">
        <v>3858.1279999999997</v>
      </c>
      <c r="R286" s="8">
        <f t="shared" si="13"/>
        <v>18832.896000000001</v>
      </c>
      <c r="S286" s="8">
        <f>(((Sales[[#This Row],[Unit Price]]-(Sales[[#This Row],[Discount Applied]]*Sales[[#This Row],[Unit Price]]))-Q286)/Q286)*100</f>
        <v>61.016949152542374</v>
      </c>
      <c r="T286" s="8">
        <f t="shared" si="14"/>
        <v>49697.919999999998</v>
      </c>
      <c r="U286" s="8">
        <f>Sales[[#This Row],[Unit Cost]]*Sales[[#This Row],[Order Quantity]]</f>
        <v>30865.023999999998</v>
      </c>
    </row>
    <row r="287" spans="1:21" x14ac:dyDescent="0.2">
      <c r="A287" s="6" t="s">
        <v>500</v>
      </c>
      <c r="B287" s="6" t="s">
        <v>23</v>
      </c>
      <c r="C287" s="6" t="s">
        <v>148</v>
      </c>
      <c r="D287" s="7">
        <v>43200</v>
      </c>
      <c r="E287" s="7">
        <v>43285</v>
      </c>
      <c r="F287" s="7">
        <v>43304</v>
      </c>
      <c r="G287" s="7">
        <v>43305</v>
      </c>
      <c r="H287" s="6">
        <f t="shared" si="12"/>
        <v>20</v>
      </c>
      <c r="I287" s="6" t="s">
        <v>215</v>
      </c>
      <c r="J287" s="6">
        <v>23</v>
      </c>
      <c r="K287" s="6">
        <v>44</v>
      </c>
      <c r="L287" s="6">
        <v>51</v>
      </c>
      <c r="M287" s="6">
        <v>6</v>
      </c>
      <c r="N287" s="6">
        <v>1</v>
      </c>
      <c r="O287" s="6">
        <v>0.1</v>
      </c>
      <c r="P287" s="8">
        <v>1025.1000000000001</v>
      </c>
      <c r="Q287" s="8">
        <v>779.07600000000014</v>
      </c>
      <c r="R287" s="8">
        <f t="shared" si="13"/>
        <v>143.51400000000001</v>
      </c>
      <c r="S287" s="8">
        <f>(((Sales[[#This Row],[Unit Price]]-(Sales[[#This Row],[Discount Applied]]*Sales[[#This Row],[Unit Price]]))-Q287)/Q287)*100</f>
        <v>18.421052631578945</v>
      </c>
      <c r="T287" s="8">
        <f t="shared" si="14"/>
        <v>922.59000000000015</v>
      </c>
      <c r="U287" s="8">
        <f>Sales[[#This Row],[Unit Cost]]*Sales[[#This Row],[Order Quantity]]</f>
        <v>779.07600000000014</v>
      </c>
    </row>
    <row r="288" spans="1:21" x14ac:dyDescent="0.2">
      <c r="A288" s="6" t="s">
        <v>501</v>
      </c>
      <c r="B288" s="6" t="s">
        <v>23</v>
      </c>
      <c r="C288" s="6" t="s">
        <v>145</v>
      </c>
      <c r="D288" s="7">
        <v>43200</v>
      </c>
      <c r="E288" s="7">
        <v>43285</v>
      </c>
      <c r="F288" s="7">
        <v>43288</v>
      </c>
      <c r="G288" s="7">
        <v>43297</v>
      </c>
      <c r="H288" s="6">
        <f t="shared" si="12"/>
        <v>12</v>
      </c>
      <c r="I288" s="6" t="s">
        <v>215</v>
      </c>
      <c r="J288" s="6">
        <v>21</v>
      </c>
      <c r="K288" s="6">
        <v>31</v>
      </c>
      <c r="L288" s="6">
        <v>190</v>
      </c>
      <c r="M288" s="6">
        <v>29</v>
      </c>
      <c r="N288" s="6">
        <v>3</v>
      </c>
      <c r="O288" s="6">
        <v>0.1</v>
      </c>
      <c r="P288" s="8">
        <v>938</v>
      </c>
      <c r="Q288" s="8">
        <v>572.17999999999995</v>
      </c>
      <c r="R288" s="8">
        <f t="shared" si="13"/>
        <v>816.06</v>
      </c>
      <c r="S288" s="8">
        <f>(((Sales[[#This Row],[Unit Price]]-(Sales[[#This Row],[Discount Applied]]*Sales[[#This Row],[Unit Price]]))-Q288)/Q288)*100</f>
        <v>47.540983606557397</v>
      </c>
      <c r="T288" s="8">
        <f t="shared" si="14"/>
        <v>2532.6</v>
      </c>
      <c r="U288" s="8">
        <f>Sales[[#This Row],[Unit Cost]]*Sales[[#This Row],[Order Quantity]]</f>
        <v>1716.54</v>
      </c>
    </row>
    <row r="289" spans="1:21" x14ac:dyDescent="0.2">
      <c r="A289" s="6" t="s">
        <v>502</v>
      </c>
      <c r="B289" s="6" t="s">
        <v>26</v>
      </c>
      <c r="C289" s="6" t="s">
        <v>143</v>
      </c>
      <c r="D289" s="7">
        <v>43200</v>
      </c>
      <c r="E289" s="7">
        <v>43285</v>
      </c>
      <c r="F289" s="7">
        <v>43289</v>
      </c>
      <c r="G289" s="7">
        <v>43297</v>
      </c>
      <c r="H289" s="6">
        <f t="shared" si="12"/>
        <v>12</v>
      </c>
      <c r="I289" s="6" t="s">
        <v>215</v>
      </c>
      <c r="J289" s="6">
        <v>26</v>
      </c>
      <c r="K289" s="6">
        <v>19</v>
      </c>
      <c r="L289" s="6">
        <v>355</v>
      </c>
      <c r="M289" s="6">
        <v>27</v>
      </c>
      <c r="N289" s="6">
        <v>3</v>
      </c>
      <c r="O289" s="6">
        <v>7.4999999999999997E-2</v>
      </c>
      <c r="P289" s="8">
        <v>1045.2</v>
      </c>
      <c r="Q289" s="8">
        <v>804.80400000000009</v>
      </c>
      <c r="R289" s="8">
        <f t="shared" si="13"/>
        <v>486.01800000000003</v>
      </c>
      <c r="S289" s="8">
        <f>(((Sales[[#This Row],[Unit Price]]-(Sales[[#This Row],[Discount Applied]]*Sales[[#This Row],[Unit Price]]))-Q289)/Q289)*100</f>
        <v>20.129870129870124</v>
      </c>
      <c r="T289" s="8">
        <f t="shared" si="14"/>
        <v>2900.4300000000003</v>
      </c>
      <c r="U289" s="8">
        <f>Sales[[#This Row],[Unit Cost]]*Sales[[#This Row],[Order Quantity]]</f>
        <v>2414.4120000000003</v>
      </c>
    </row>
    <row r="290" spans="1:21" x14ac:dyDescent="0.2">
      <c r="A290" s="6" t="s">
        <v>503</v>
      </c>
      <c r="B290" s="6" t="s">
        <v>26</v>
      </c>
      <c r="C290" s="6" t="s">
        <v>147</v>
      </c>
      <c r="D290" s="7">
        <v>43200</v>
      </c>
      <c r="E290" s="7">
        <v>43285</v>
      </c>
      <c r="F290" s="7">
        <v>43300</v>
      </c>
      <c r="G290" s="7">
        <v>43306</v>
      </c>
      <c r="H290" s="6">
        <f t="shared" si="12"/>
        <v>21</v>
      </c>
      <c r="I290" s="6" t="s">
        <v>215</v>
      </c>
      <c r="J290" s="6">
        <v>28</v>
      </c>
      <c r="K290" s="6">
        <v>20</v>
      </c>
      <c r="L290" s="6">
        <v>205</v>
      </c>
      <c r="M290" s="6">
        <v>19</v>
      </c>
      <c r="N290" s="6">
        <v>8</v>
      </c>
      <c r="O290" s="6">
        <v>0.15</v>
      </c>
      <c r="P290" s="8">
        <v>167.5</v>
      </c>
      <c r="Q290" s="8">
        <v>112.22500000000001</v>
      </c>
      <c r="R290" s="8">
        <f t="shared" si="13"/>
        <v>241.19999999999993</v>
      </c>
      <c r="S290" s="8">
        <f>(((Sales[[#This Row],[Unit Price]]-(Sales[[#This Row],[Discount Applied]]*Sales[[#This Row],[Unit Price]]))-Q290)/Q290)*100</f>
        <v>26.865671641791032</v>
      </c>
      <c r="T290" s="8">
        <f t="shared" si="14"/>
        <v>1139</v>
      </c>
      <c r="U290" s="8">
        <f>Sales[[#This Row],[Unit Cost]]*Sales[[#This Row],[Order Quantity]]</f>
        <v>897.80000000000007</v>
      </c>
    </row>
    <row r="291" spans="1:21" x14ac:dyDescent="0.2">
      <c r="A291" s="6" t="s">
        <v>504</v>
      </c>
      <c r="B291" s="6" t="s">
        <v>25</v>
      </c>
      <c r="C291" s="6" t="s">
        <v>143</v>
      </c>
      <c r="D291" s="7">
        <v>43200</v>
      </c>
      <c r="E291" s="7">
        <v>43285</v>
      </c>
      <c r="F291" s="7">
        <v>43311</v>
      </c>
      <c r="G291" s="7">
        <v>43312</v>
      </c>
      <c r="H291" s="6">
        <f t="shared" si="12"/>
        <v>27</v>
      </c>
      <c r="I291" s="6" t="s">
        <v>215</v>
      </c>
      <c r="J291" s="6">
        <v>15</v>
      </c>
      <c r="K291" s="6">
        <v>44</v>
      </c>
      <c r="L291" s="6">
        <v>334</v>
      </c>
      <c r="M291" s="6">
        <v>45</v>
      </c>
      <c r="N291" s="6">
        <v>5</v>
      </c>
      <c r="O291" s="6">
        <v>7.4999999999999997E-2</v>
      </c>
      <c r="P291" s="8">
        <v>1721.9</v>
      </c>
      <c r="Q291" s="8">
        <v>1377.5200000000002</v>
      </c>
      <c r="R291" s="8">
        <f t="shared" si="13"/>
        <v>1076.1874999999991</v>
      </c>
      <c r="S291" s="8">
        <f>(((Sales[[#This Row],[Unit Price]]-(Sales[[#This Row],[Discount Applied]]*Sales[[#This Row],[Unit Price]]))-Q291)/Q291)*100</f>
        <v>15.624999999999995</v>
      </c>
      <c r="T291" s="8">
        <f t="shared" si="14"/>
        <v>7963.7875000000004</v>
      </c>
      <c r="U291" s="8">
        <f>Sales[[#This Row],[Unit Cost]]*Sales[[#This Row],[Order Quantity]]</f>
        <v>6887.6000000000013</v>
      </c>
    </row>
    <row r="292" spans="1:21" x14ac:dyDescent="0.2">
      <c r="A292" s="6" t="s">
        <v>505</v>
      </c>
      <c r="B292" s="6" t="s">
        <v>25</v>
      </c>
      <c r="C292" s="6" t="s">
        <v>147</v>
      </c>
      <c r="D292" s="7">
        <v>43200</v>
      </c>
      <c r="E292" s="7">
        <v>43286</v>
      </c>
      <c r="F292" s="7">
        <v>43297</v>
      </c>
      <c r="G292" s="7">
        <v>43300</v>
      </c>
      <c r="H292" s="6">
        <f t="shared" si="12"/>
        <v>14</v>
      </c>
      <c r="I292" s="6" t="s">
        <v>215</v>
      </c>
      <c r="J292" s="6">
        <v>13</v>
      </c>
      <c r="K292" s="6">
        <v>30</v>
      </c>
      <c r="L292" s="6">
        <v>242</v>
      </c>
      <c r="M292" s="6">
        <v>28</v>
      </c>
      <c r="N292" s="6">
        <v>3</v>
      </c>
      <c r="O292" s="6">
        <v>0.1</v>
      </c>
      <c r="P292" s="8">
        <v>676.7</v>
      </c>
      <c r="Q292" s="8">
        <v>466.923</v>
      </c>
      <c r="R292" s="8">
        <f t="shared" si="13"/>
        <v>426.32100000000014</v>
      </c>
      <c r="S292" s="8">
        <f>(((Sales[[#This Row],[Unit Price]]-(Sales[[#This Row],[Discount Applied]]*Sales[[#This Row],[Unit Price]]))-Q292)/Q292)*100</f>
        <v>30.43478260869567</v>
      </c>
      <c r="T292" s="8">
        <f t="shared" si="14"/>
        <v>1827.0900000000001</v>
      </c>
      <c r="U292" s="8">
        <f>Sales[[#This Row],[Unit Cost]]*Sales[[#This Row],[Order Quantity]]</f>
        <v>1400.769</v>
      </c>
    </row>
    <row r="293" spans="1:21" x14ac:dyDescent="0.2">
      <c r="A293" s="6" t="s">
        <v>506</v>
      </c>
      <c r="B293" s="6" t="s">
        <v>24</v>
      </c>
      <c r="C293" s="6" t="s">
        <v>145</v>
      </c>
      <c r="D293" s="7">
        <v>43200</v>
      </c>
      <c r="E293" s="7">
        <v>43286</v>
      </c>
      <c r="F293" s="7">
        <v>43292</v>
      </c>
      <c r="G293" s="7">
        <v>43299</v>
      </c>
      <c r="H293" s="6">
        <f t="shared" si="12"/>
        <v>13</v>
      </c>
      <c r="I293" s="6" t="s">
        <v>215</v>
      </c>
      <c r="J293" s="6">
        <v>4</v>
      </c>
      <c r="K293" s="6">
        <v>47</v>
      </c>
      <c r="L293" s="6">
        <v>162</v>
      </c>
      <c r="M293" s="6">
        <v>24</v>
      </c>
      <c r="N293" s="6">
        <v>2</v>
      </c>
      <c r="O293" s="6">
        <v>7.4999999999999997E-2</v>
      </c>
      <c r="P293" s="8">
        <v>167.5</v>
      </c>
      <c r="Q293" s="8">
        <v>82.075000000000003</v>
      </c>
      <c r="R293" s="8">
        <f t="shared" si="13"/>
        <v>145.72499999999999</v>
      </c>
      <c r="S293" s="8">
        <f>(((Sales[[#This Row],[Unit Price]]-(Sales[[#This Row],[Discount Applied]]*Sales[[#This Row],[Unit Price]]))-Q293)/Q293)*100</f>
        <v>88.775510204081627</v>
      </c>
      <c r="T293" s="8">
        <f t="shared" si="14"/>
        <v>309.875</v>
      </c>
      <c r="U293" s="8">
        <f>Sales[[#This Row],[Unit Cost]]*Sales[[#This Row],[Order Quantity]]</f>
        <v>164.15</v>
      </c>
    </row>
    <row r="294" spans="1:21" x14ac:dyDescent="0.2">
      <c r="A294" s="6" t="s">
        <v>507</v>
      </c>
      <c r="B294" s="6" t="s">
        <v>24</v>
      </c>
      <c r="C294" s="6" t="s">
        <v>147</v>
      </c>
      <c r="D294" s="7">
        <v>43200</v>
      </c>
      <c r="E294" s="7">
        <v>43286</v>
      </c>
      <c r="F294" s="7">
        <v>43290</v>
      </c>
      <c r="G294" s="7">
        <v>43298</v>
      </c>
      <c r="H294" s="6">
        <f t="shared" si="12"/>
        <v>12</v>
      </c>
      <c r="I294" s="6" t="s">
        <v>215</v>
      </c>
      <c r="J294" s="6">
        <v>4</v>
      </c>
      <c r="K294" s="6">
        <v>26</v>
      </c>
      <c r="L294" s="6">
        <v>255</v>
      </c>
      <c r="M294" s="6">
        <v>12</v>
      </c>
      <c r="N294" s="6">
        <v>5</v>
      </c>
      <c r="O294" s="6">
        <v>7.4999999999999997E-2</v>
      </c>
      <c r="P294" s="8">
        <v>1118.9000000000001</v>
      </c>
      <c r="Q294" s="8">
        <v>895.12000000000012</v>
      </c>
      <c r="R294" s="8">
        <f t="shared" si="13"/>
        <v>699.3125</v>
      </c>
      <c r="S294" s="8">
        <f>(((Sales[[#This Row],[Unit Price]]-(Sales[[#This Row],[Discount Applied]]*Sales[[#This Row],[Unit Price]]))-Q294)/Q294)*100</f>
        <v>15.624999999999991</v>
      </c>
      <c r="T294" s="8">
        <f t="shared" si="14"/>
        <v>5174.9125000000004</v>
      </c>
      <c r="U294" s="8">
        <f>Sales[[#This Row],[Unit Cost]]*Sales[[#This Row],[Order Quantity]]</f>
        <v>4475.6000000000004</v>
      </c>
    </row>
    <row r="295" spans="1:21" x14ac:dyDescent="0.2">
      <c r="A295" s="6" t="s">
        <v>508</v>
      </c>
      <c r="B295" s="6" t="s">
        <v>26</v>
      </c>
      <c r="C295" s="6" t="s">
        <v>148</v>
      </c>
      <c r="D295" s="7">
        <v>43200</v>
      </c>
      <c r="E295" s="7">
        <v>43286</v>
      </c>
      <c r="F295" s="7">
        <v>43311</v>
      </c>
      <c r="G295" s="7">
        <v>43321</v>
      </c>
      <c r="H295" s="6">
        <f t="shared" si="12"/>
        <v>35</v>
      </c>
      <c r="I295" s="6" t="s">
        <v>215</v>
      </c>
      <c r="J295" s="6">
        <v>26</v>
      </c>
      <c r="K295" s="6">
        <v>17</v>
      </c>
      <c r="L295" s="6">
        <v>24</v>
      </c>
      <c r="M295" s="6">
        <v>32</v>
      </c>
      <c r="N295" s="6">
        <v>3</v>
      </c>
      <c r="O295" s="6">
        <v>7.4999999999999997E-2</v>
      </c>
      <c r="P295" s="8">
        <v>1139</v>
      </c>
      <c r="Q295" s="8">
        <v>933.9799999999999</v>
      </c>
      <c r="R295" s="8">
        <f t="shared" si="13"/>
        <v>358.78500000000031</v>
      </c>
      <c r="S295" s="8">
        <f>(((Sales[[#This Row],[Unit Price]]-(Sales[[#This Row],[Discount Applied]]*Sales[[#This Row],[Unit Price]]))-Q295)/Q295)*100</f>
        <v>12.804878048780505</v>
      </c>
      <c r="T295" s="8">
        <f t="shared" si="14"/>
        <v>3160.7249999999999</v>
      </c>
      <c r="U295" s="8">
        <f>Sales[[#This Row],[Unit Cost]]*Sales[[#This Row],[Order Quantity]]</f>
        <v>2801.9399999999996</v>
      </c>
    </row>
    <row r="296" spans="1:21" x14ac:dyDescent="0.2">
      <c r="A296" s="6" t="s">
        <v>509</v>
      </c>
      <c r="B296" s="6" t="s">
        <v>24</v>
      </c>
      <c r="C296" s="6" t="s">
        <v>146</v>
      </c>
      <c r="D296" s="7">
        <v>43200</v>
      </c>
      <c r="E296" s="7">
        <v>43286</v>
      </c>
      <c r="F296" s="7">
        <v>43297</v>
      </c>
      <c r="G296" s="7">
        <v>43307</v>
      </c>
      <c r="H296" s="6">
        <f t="shared" si="12"/>
        <v>21</v>
      </c>
      <c r="I296" s="6" t="s">
        <v>215</v>
      </c>
      <c r="J296" s="6">
        <v>8</v>
      </c>
      <c r="K296" s="6">
        <v>44</v>
      </c>
      <c r="L296" s="6">
        <v>278</v>
      </c>
      <c r="M296" s="6">
        <v>41</v>
      </c>
      <c r="N296" s="6">
        <v>4</v>
      </c>
      <c r="O296" s="6">
        <v>0.1</v>
      </c>
      <c r="P296" s="8">
        <v>1748.7</v>
      </c>
      <c r="Q296" s="8">
        <v>751.94100000000003</v>
      </c>
      <c r="R296" s="8">
        <f t="shared" si="13"/>
        <v>3287.5559999999996</v>
      </c>
      <c r="S296" s="8">
        <f>(((Sales[[#This Row],[Unit Price]]-(Sales[[#This Row],[Discount Applied]]*Sales[[#This Row],[Unit Price]]))-Q296)/Q296)*100</f>
        <v>109.30232558139532</v>
      </c>
      <c r="T296" s="8">
        <f t="shared" si="14"/>
        <v>6295.32</v>
      </c>
      <c r="U296" s="8">
        <f>Sales[[#This Row],[Unit Cost]]*Sales[[#This Row],[Order Quantity]]</f>
        <v>3007.7640000000001</v>
      </c>
    </row>
    <row r="297" spans="1:21" x14ac:dyDescent="0.2">
      <c r="A297" s="6" t="s">
        <v>510</v>
      </c>
      <c r="B297" s="6" t="s">
        <v>24</v>
      </c>
      <c r="C297" s="6" t="s">
        <v>147</v>
      </c>
      <c r="D297" s="7">
        <v>43200</v>
      </c>
      <c r="E297" s="7">
        <v>43286</v>
      </c>
      <c r="F297" s="7">
        <v>43299</v>
      </c>
      <c r="G297" s="7">
        <v>43306</v>
      </c>
      <c r="H297" s="6">
        <f t="shared" si="12"/>
        <v>20</v>
      </c>
      <c r="I297" s="6" t="s">
        <v>215</v>
      </c>
      <c r="J297" s="6">
        <v>5</v>
      </c>
      <c r="K297" s="6">
        <v>13</v>
      </c>
      <c r="L297" s="6">
        <v>258</v>
      </c>
      <c r="M297" s="6">
        <v>27</v>
      </c>
      <c r="N297" s="6">
        <v>8</v>
      </c>
      <c r="O297" s="6">
        <v>0.05</v>
      </c>
      <c r="P297" s="8">
        <v>1728.6000000000001</v>
      </c>
      <c r="Q297" s="8">
        <v>1140.8760000000002</v>
      </c>
      <c r="R297" s="8">
        <f t="shared" si="13"/>
        <v>4010.351999999999</v>
      </c>
      <c r="S297" s="8">
        <f>(((Sales[[#This Row],[Unit Price]]-(Sales[[#This Row],[Discount Applied]]*Sales[[#This Row],[Unit Price]]))-Q297)/Q297)*100</f>
        <v>43.939393939393923</v>
      </c>
      <c r="T297" s="8">
        <f t="shared" si="14"/>
        <v>13137.36</v>
      </c>
      <c r="U297" s="8">
        <f>Sales[[#This Row],[Unit Cost]]*Sales[[#This Row],[Order Quantity]]</f>
        <v>9127.0080000000016</v>
      </c>
    </row>
    <row r="298" spans="1:21" x14ac:dyDescent="0.2">
      <c r="A298" s="6" t="s">
        <v>511</v>
      </c>
      <c r="B298" s="6" t="s">
        <v>26</v>
      </c>
      <c r="C298" s="6" t="s">
        <v>145</v>
      </c>
      <c r="D298" s="7">
        <v>43200</v>
      </c>
      <c r="E298" s="7">
        <v>43286</v>
      </c>
      <c r="F298" s="7">
        <v>43297</v>
      </c>
      <c r="G298" s="7">
        <v>43307</v>
      </c>
      <c r="H298" s="6">
        <f t="shared" si="12"/>
        <v>21</v>
      </c>
      <c r="I298" s="6" t="s">
        <v>215</v>
      </c>
      <c r="J298" s="6">
        <v>27</v>
      </c>
      <c r="K298" s="6">
        <v>13</v>
      </c>
      <c r="L298" s="6">
        <v>183</v>
      </c>
      <c r="M298" s="6">
        <v>23</v>
      </c>
      <c r="N298" s="6">
        <v>8</v>
      </c>
      <c r="O298" s="6">
        <v>7.4999999999999997E-2</v>
      </c>
      <c r="P298" s="8">
        <v>1112.2</v>
      </c>
      <c r="Q298" s="8">
        <v>500.49</v>
      </c>
      <c r="R298" s="8">
        <f t="shared" si="13"/>
        <v>4226.3600000000006</v>
      </c>
      <c r="S298" s="8">
        <f>(((Sales[[#This Row],[Unit Price]]-(Sales[[#This Row],[Discount Applied]]*Sales[[#This Row],[Unit Price]]))-Q298)/Q298)*100</f>
        <v>105.55555555555556</v>
      </c>
      <c r="T298" s="8">
        <f t="shared" si="14"/>
        <v>8230.2800000000007</v>
      </c>
      <c r="U298" s="8">
        <f>Sales[[#This Row],[Unit Cost]]*Sales[[#This Row],[Order Quantity]]</f>
        <v>4003.92</v>
      </c>
    </row>
    <row r="299" spans="1:21" x14ac:dyDescent="0.2">
      <c r="A299" s="6" t="s">
        <v>512</v>
      </c>
      <c r="B299" s="6" t="s">
        <v>24</v>
      </c>
      <c r="C299" s="6" t="s">
        <v>148</v>
      </c>
      <c r="D299" s="7">
        <v>43200</v>
      </c>
      <c r="E299" s="7">
        <v>43286</v>
      </c>
      <c r="F299" s="7">
        <v>43294</v>
      </c>
      <c r="G299" s="7">
        <v>43299</v>
      </c>
      <c r="H299" s="6">
        <f t="shared" si="12"/>
        <v>13</v>
      </c>
      <c r="I299" s="6" t="s">
        <v>215</v>
      </c>
      <c r="J299" s="6">
        <v>3</v>
      </c>
      <c r="K299" s="6">
        <v>9</v>
      </c>
      <c r="L299" s="6">
        <v>58</v>
      </c>
      <c r="M299" s="6">
        <v>1</v>
      </c>
      <c r="N299" s="6">
        <v>6</v>
      </c>
      <c r="O299" s="6">
        <v>0.05</v>
      </c>
      <c r="P299" s="8">
        <v>2385.2000000000003</v>
      </c>
      <c r="Q299" s="8">
        <v>1454.9720000000002</v>
      </c>
      <c r="R299" s="8">
        <f t="shared" si="13"/>
        <v>4865.8079999999991</v>
      </c>
      <c r="S299" s="8">
        <f>(((Sales[[#This Row],[Unit Price]]-(Sales[[#This Row],[Discount Applied]]*Sales[[#This Row],[Unit Price]]))-Q299)/Q299)*100</f>
        <v>55.737704918032769</v>
      </c>
      <c r="T299" s="8">
        <f t="shared" si="14"/>
        <v>13595.640000000001</v>
      </c>
      <c r="U299" s="8">
        <f>Sales[[#This Row],[Unit Cost]]*Sales[[#This Row],[Order Quantity]]</f>
        <v>8729.8320000000022</v>
      </c>
    </row>
    <row r="300" spans="1:21" x14ac:dyDescent="0.2">
      <c r="A300" s="6" t="s">
        <v>513</v>
      </c>
      <c r="B300" s="6" t="s">
        <v>26</v>
      </c>
      <c r="C300" s="6" t="s">
        <v>144</v>
      </c>
      <c r="D300" s="7">
        <v>43100</v>
      </c>
      <c r="E300" s="7">
        <v>43286</v>
      </c>
      <c r="F300" s="7">
        <v>43291</v>
      </c>
      <c r="G300" s="7">
        <v>43298</v>
      </c>
      <c r="H300" s="6">
        <f t="shared" si="12"/>
        <v>12</v>
      </c>
      <c r="I300" s="6" t="s">
        <v>215</v>
      </c>
      <c r="J300" s="6">
        <v>26</v>
      </c>
      <c r="K300" s="6">
        <v>18</v>
      </c>
      <c r="L300" s="6">
        <v>83</v>
      </c>
      <c r="M300" s="6">
        <v>3</v>
      </c>
      <c r="N300" s="6">
        <v>8</v>
      </c>
      <c r="O300" s="6">
        <v>0.3</v>
      </c>
      <c r="P300" s="8">
        <v>221.1</v>
      </c>
      <c r="Q300" s="8">
        <v>172.458</v>
      </c>
      <c r="R300" s="8">
        <f t="shared" si="13"/>
        <v>-141.50400000000013</v>
      </c>
      <c r="S300" s="8">
        <f>(((Sales[[#This Row],[Unit Price]]-(Sales[[#This Row],[Discount Applied]]*Sales[[#This Row],[Unit Price]]))-Q300)/Q300)*100</f>
        <v>-10.256410256410266</v>
      </c>
      <c r="T300" s="8">
        <f t="shared" si="14"/>
        <v>1238.1599999999999</v>
      </c>
      <c r="U300" s="8">
        <f>Sales[[#This Row],[Unit Cost]]*Sales[[#This Row],[Order Quantity]]</f>
        <v>1379.664</v>
      </c>
    </row>
    <row r="301" spans="1:21" x14ac:dyDescent="0.2">
      <c r="A301" s="6" t="s">
        <v>514</v>
      </c>
      <c r="B301" s="6" t="s">
        <v>23</v>
      </c>
      <c r="C301" s="6" t="s">
        <v>145</v>
      </c>
      <c r="D301" s="7">
        <v>43200</v>
      </c>
      <c r="E301" s="7">
        <v>43287</v>
      </c>
      <c r="F301" s="7">
        <v>43314</v>
      </c>
      <c r="G301" s="7">
        <v>43324</v>
      </c>
      <c r="H301" s="6">
        <f t="shared" si="12"/>
        <v>37</v>
      </c>
      <c r="I301" s="6" t="s">
        <v>215</v>
      </c>
      <c r="J301" s="6">
        <v>23</v>
      </c>
      <c r="K301" s="6">
        <v>1</v>
      </c>
      <c r="L301" s="6">
        <v>120</v>
      </c>
      <c r="M301" s="6">
        <v>29</v>
      </c>
      <c r="N301" s="6">
        <v>7</v>
      </c>
      <c r="O301" s="6">
        <v>0.05</v>
      </c>
      <c r="P301" s="8">
        <v>5708.4000000000005</v>
      </c>
      <c r="Q301" s="8">
        <v>2682.9480000000003</v>
      </c>
      <c r="R301" s="8">
        <f t="shared" si="13"/>
        <v>19180.223999999998</v>
      </c>
      <c r="S301" s="8">
        <f>(((Sales[[#This Row],[Unit Price]]-(Sales[[#This Row],[Discount Applied]]*Sales[[#This Row],[Unit Price]]))-Q301)/Q301)*100</f>
        <v>102.12765957446808</v>
      </c>
      <c r="T301" s="8">
        <f t="shared" si="14"/>
        <v>37960.86</v>
      </c>
      <c r="U301" s="8">
        <f>Sales[[#This Row],[Unit Cost]]*Sales[[#This Row],[Order Quantity]]</f>
        <v>18780.636000000002</v>
      </c>
    </row>
    <row r="302" spans="1:21" x14ac:dyDescent="0.2">
      <c r="A302" s="6" t="s">
        <v>515</v>
      </c>
      <c r="B302" s="6" t="s">
        <v>25</v>
      </c>
      <c r="C302" s="6" t="s">
        <v>146</v>
      </c>
      <c r="D302" s="7">
        <v>43200</v>
      </c>
      <c r="E302" s="7">
        <v>43287</v>
      </c>
      <c r="F302" s="7">
        <v>43307</v>
      </c>
      <c r="G302" s="7">
        <v>43315</v>
      </c>
      <c r="H302" s="6">
        <f t="shared" si="12"/>
        <v>28</v>
      </c>
      <c r="I302" s="6" t="s">
        <v>215</v>
      </c>
      <c r="J302" s="6">
        <v>18</v>
      </c>
      <c r="K302" s="6">
        <v>38</v>
      </c>
      <c r="L302" s="6">
        <v>288</v>
      </c>
      <c r="M302" s="6">
        <v>40</v>
      </c>
      <c r="N302" s="6">
        <v>1</v>
      </c>
      <c r="O302" s="6">
        <v>0.3</v>
      </c>
      <c r="P302" s="8">
        <v>1038.5</v>
      </c>
      <c r="Q302" s="8">
        <v>830.80000000000007</v>
      </c>
      <c r="R302" s="8">
        <f t="shared" si="13"/>
        <v>-103.85000000000002</v>
      </c>
      <c r="S302" s="8">
        <f>(((Sales[[#This Row],[Unit Price]]-(Sales[[#This Row],[Discount Applied]]*Sales[[#This Row],[Unit Price]]))-Q302)/Q302)*100</f>
        <v>-12.500000000000004</v>
      </c>
      <c r="T302" s="8">
        <f t="shared" si="14"/>
        <v>726.95</v>
      </c>
      <c r="U302" s="8">
        <f>Sales[[#This Row],[Unit Cost]]*Sales[[#This Row],[Order Quantity]]</f>
        <v>830.80000000000007</v>
      </c>
    </row>
    <row r="303" spans="1:21" x14ac:dyDescent="0.2">
      <c r="A303" s="6" t="s">
        <v>516</v>
      </c>
      <c r="B303" s="6" t="s">
        <v>24</v>
      </c>
      <c r="C303" s="6" t="s">
        <v>148</v>
      </c>
      <c r="D303" s="7">
        <v>43200</v>
      </c>
      <c r="E303" s="7">
        <v>43287</v>
      </c>
      <c r="F303" s="7">
        <v>43290</v>
      </c>
      <c r="G303" s="7">
        <v>43300</v>
      </c>
      <c r="H303" s="6">
        <f t="shared" si="12"/>
        <v>13</v>
      </c>
      <c r="I303" s="6" t="s">
        <v>215</v>
      </c>
      <c r="J303" s="6">
        <v>5</v>
      </c>
      <c r="K303" s="6">
        <v>43</v>
      </c>
      <c r="L303" s="6">
        <v>19</v>
      </c>
      <c r="M303" s="6">
        <v>35</v>
      </c>
      <c r="N303" s="6">
        <v>4</v>
      </c>
      <c r="O303" s="6">
        <v>0.15</v>
      </c>
      <c r="P303" s="8">
        <v>3993.2000000000003</v>
      </c>
      <c r="Q303" s="8">
        <v>3234.4920000000006</v>
      </c>
      <c r="R303" s="8">
        <f t="shared" si="13"/>
        <v>638.91199999999844</v>
      </c>
      <c r="S303" s="8">
        <f>(((Sales[[#This Row],[Unit Price]]-(Sales[[#This Row],[Discount Applied]]*Sales[[#This Row],[Unit Price]]))-Q303)/Q303)*100</f>
        <v>4.9382716049382589</v>
      </c>
      <c r="T303" s="8">
        <f t="shared" si="14"/>
        <v>13576.880000000001</v>
      </c>
      <c r="U303" s="8">
        <f>Sales[[#This Row],[Unit Cost]]*Sales[[#This Row],[Order Quantity]]</f>
        <v>12937.968000000003</v>
      </c>
    </row>
    <row r="304" spans="1:21" x14ac:dyDescent="0.2">
      <c r="A304" s="6" t="s">
        <v>517</v>
      </c>
      <c r="B304" s="6" t="s">
        <v>25</v>
      </c>
      <c r="C304" s="6" t="s">
        <v>145</v>
      </c>
      <c r="D304" s="7">
        <v>43100</v>
      </c>
      <c r="E304" s="7">
        <v>43287</v>
      </c>
      <c r="F304" s="7">
        <v>43313</v>
      </c>
      <c r="G304" s="7">
        <v>43316</v>
      </c>
      <c r="H304" s="6">
        <f t="shared" si="12"/>
        <v>29</v>
      </c>
      <c r="I304" s="6" t="s">
        <v>215</v>
      </c>
      <c r="J304" s="6">
        <v>16</v>
      </c>
      <c r="K304" s="6">
        <v>14</v>
      </c>
      <c r="L304" s="6">
        <v>191</v>
      </c>
      <c r="M304" s="6">
        <v>33</v>
      </c>
      <c r="N304" s="6">
        <v>8</v>
      </c>
      <c r="O304" s="6">
        <v>0.2</v>
      </c>
      <c r="P304" s="8">
        <v>1085.4000000000001</v>
      </c>
      <c r="Q304" s="8">
        <v>792.3420000000001</v>
      </c>
      <c r="R304" s="8">
        <f t="shared" si="13"/>
        <v>607.82399999999961</v>
      </c>
      <c r="S304" s="8">
        <f>(((Sales[[#This Row],[Unit Price]]-(Sales[[#This Row],[Discount Applied]]*Sales[[#This Row],[Unit Price]]))-Q304)/Q304)*100</f>
        <v>9.5890410958904031</v>
      </c>
      <c r="T304" s="8">
        <f t="shared" si="14"/>
        <v>6946.56</v>
      </c>
      <c r="U304" s="8">
        <f>Sales[[#This Row],[Unit Cost]]*Sales[[#This Row],[Order Quantity]]</f>
        <v>6338.7360000000008</v>
      </c>
    </row>
    <row r="305" spans="1:21" x14ac:dyDescent="0.2">
      <c r="A305" s="6" t="s">
        <v>518</v>
      </c>
      <c r="B305" s="6" t="s">
        <v>25</v>
      </c>
      <c r="C305" s="6" t="s">
        <v>146</v>
      </c>
      <c r="D305" s="7">
        <v>43200</v>
      </c>
      <c r="E305" s="7">
        <v>43287</v>
      </c>
      <c r="F305" s="7">
        <v>43302</v>
      </c>
      <c r="G305" s="7">
        <v>43303</v>
      </c>
      <c r="H305" s="6">
        <f t="shared" si="12"/>
        <v>16</v>
      </c>
      <c r="I305" s="6" t="s">
        <v>215</v>
      </c>
      <c r="J305" s="6">
        <v>12</v>
      </c>
      <c r="K305" s="6">
        <v>36</v>
      </c>
      <c r="L305" s="6">
        <v>278</v>
      </c>
      <c r="M305" s="6">
        <v>23</v>
      </c>
      <c r="N305" s="6">
        <v>7</v>
      </c>
      <c r="O305" s="6">
        <v>0.1</v>
      </c>
      <c r="P305" s="8">
        <v>3886</v>
      </c>
      <c r="Q305" s="8">
        <v>2020.72</v>
      </c>
      <c r="R305" s="8">
        <f t="shared" si="13"/>
        <v>10336.759999999998</v>
      </c>
      <c r="S305" s="8">
        <f>(((Sales[[#This Row],[Unit Price]]-(Sales[[#This Row],[Discount Applied]]*Sales[[#This Row],[Unit Price]]))-Q305)/Q305)*100</f>
        <v>73.07692307692308</v>
      </c>
      <c r="T305" s="8">
        <f t="shared" si="14"/>
        <v>24481.8</v>
      </c>
      <c r="U305" s="8">
        <f>Sales[[#This Row],[Unit Cost]]*Sales[[#This Row],[Order Quantity]]</f>
        <v>14145.04</v>
      </c>
    </row>
    <row r="306" spans="1:21" x14ac:dyDescent="0.2">
      <c r="A306" s="6" t="s">
        <v>519</v>
      </c>
      <c r="B306" s="6" t="s">
        <v>24</v>
      </c>
      <c r="C306" s="6" t="s">
        <v>146</v>
      </c>
      <c r="D306" s="7">
        <v>43200</v>
      </c>
      <c r="E306" s="7">
        <v>43287</v>
      </c>
      <c r="F306" s="7">
        <v>43302</v>
      </c>
      <c r="G306" s="7">
        <v>43306</v>
      </c>
      <c r="H306" s="6">
        <f t="shared" si="12"/>
        <v>19</v>
      </c>
      <c r="I306" s="6" t="s">
        <v>215</v>
      </c>
      <c r="J306" s="6">
        <v>6</v>
      </c>
      <c r="K306" s="6">
        <v>21</v>
      </c>
      <c r="L306" s="6">
        <v>294</v>
      </c>
      <c r="M306" s="6">
        <v>4</v>
      </c>
      <c r="N306" s="6">
        <v>3</v>
      </c>
      <c r="O306" s="6">
        <v>0.2</v>
      </c>
      <c r="P306" s="8">
        <v>3986.5</v>
      </c>
      <c r="Q306" s="8">
        <v>2670.9550000000004</v>
      </c>
      <c r="R306" s="8">
        <f t="shared" si="13"/>
        <v>1554.7349999999988</v>
      </c>
      <c r="S306" s="8">
        <f>(((Sales[[#This Row],[Unit Price]]-(Sales[[#This Row],[Discount Applied]]*Sales[[#This Row],[Unit Price]]))-Q306)/Q306)*100</f>
        <v>19.402985074626841</v>
      </c>
      <c r="T306" s="8">
        <f t="shared" si="14"/>
        <v>9567.6</v>
      </c>
      <c r="U306" s="8">
        <f>Sales[[#This Row],[Unit Cost]]*Sales[[#This Row],[Order Quantity]]</f>
        <v>8012.8650000000016</v>
      </c>
    </row>
    <row r="307" spans="1:21" x14ac:dyDescent="0.2">
      <c r="A307" s="6" t="s">
        <v>520</v>
      </c>
      <c r="B307" s="6" t="s">
        <v>25</v>
      </c>
      <c r="C307" s="6" t="s">
        <v>145</v>
      </c>
      <c r="D307" s="7">
        <v>43200</v>
      </c>
      <c r="E307" s="7">
        <v>43287</v>
      </c>
      <c r="F307" s="7">
        <v>43308</v>
      </c>
      <c r="G307" s="7">
        <v>43311</v>
      </c>
      <c r="H307" s="6">
        <f t="shared" si="12"/>
        <v>24</v>
      </c>
      <c r="I307" s="6" t="s">
        <v>215</v>
      </c>
      <c r="J307" s="6">
        <v>18</v>
      </c>
      <c r="K307" s="6">
        <v>41</v>
      </c>
      <c r="L307" s="6">
        <v>120</v>
      </c>
      <c r="M307" s="6">
        <v>32</v>
      </c>
      <c r="N307" s="6">
        <v>3</v>
      </c>
      <c r="O307" s="6">
        <v>7.4999999999999997E-2</v>
      </c>
      <c r="P307" s="8">
        <v>1206</v>
      </c>
      <c r="Q307" s="8">
        <v>988.92</v>
      </c>
      <c r="R307" s="8">
        <f t="shared" si="13"/>
        <v>379.89000000000033</v>
      </c>
      <c r="S307" s="8">
        <f>(((Sales[[#This Row],[Unit Price]]-(Sales[[#This Row],[Discount Applied]]*Sales[[#This Row],[Unit Price]]))-Q307)/Q307)*100</f>
        <v>12.804878048780488</v>
      </c>
      <c r="T307" s="8">
        <f t="shared" si="14"/>
        <v>3346.65</v>
      </c>
      <c r="U307" s="8">
        <f>Sales[[#This Row],[Unit Cost]]*Sales[[#This Row],[Order Quantity]]</f>
        <v>2966.7599999999998</v>
      </c>
    </row>
    <row r="308" spans="1:21" x14ac:dyDescent="0.2">
      <c r="A308" s="6" t="s">
        <v>521</v>
      </c>
      <c r="B308" s="6" t="s">
        <v>26</v>
      </c>
      <c r="C308" s="6" t="s">
        <v>143</v>
      </c>
      <c r="D308" s="7">
        <v>43200</v>
      </c>
      <c r="E308" s="7">
        <v>43288</v>
      </c>
      <c r="F308" s="7">
        <v>43294</v>
      </c>
      <c r="G308" s="7">
        <v>43297</v>
      </c>
      <c r="H308" s="6">
        <f t="shared" si="12"/>
        <v>9</v>
      </c>
      <c r="I308" s="6" t="s">
        <v>215</v>
      </c>
      <c r="J308" s="6">
        <v>28</v>
      </c>
      <c r="K308" s="6">
        <v>38</v>
      </c>
      <c r="L308" s="6">
        <v>357</v>
      </c>
      <c r="M308" s="6">
        <v>7</v>
      </c>
      <c r="N308" s="6">
        <v>1</v>
      </c>
      <c r="O308" s="6">
        <v>0.3</v>
      </c>
      <c r="P308" s="8">
        <v>1842.5</v>
      </c>
      <c r="Q308" s="8">
        <v>1050.2249999999999</v>
      </c>
      <c r="R308" s="8">
        <f t="shared" si="13"/>
        <v>239.52500000000009</v>
      </c>
      <c r="S308" s="8">
        <f>(((Sales[[#This Row],[Unit Price]]-(Sales[[#This Row],[Discount Applied]]*Sales[[#This Row],[Unit Price]]))-Q308)/Q308)*100</f>
        <v>22.807017543859658</v>
      </c>
      <c r="T308" s="8">
        <f t="shared" si="14"/>
        <v>1289.75</v>
      </c>
      <c r="U308" s="8">
        <f>Sales[[#This Row],[Unit Cost]]*Sales[[#This Row],[Order Quantity]]</f>
        <v>1050.2249999999999</v>
      </c>
    </row>
    <row r="309" spans="1:21" x14ac:dyDescent="0.2">
      <c r="A309" s="6" t="s">
        <v>522</v>
      </c>
      <c r="B309" s="6" t="s">
        <v>26</v>
      </c>
      <c r="C309" s="6" t="s">
        <v>146</v>
      </c>
      <c r="D309" s="7">
        <v>43200</v>
      </c>
      <c r="E309" s="7">
        <v>43288</v>
      </c>
      <c r="F309" s="7">
        <v>43302</v>
      </c>
      <c r="G309" s="7">
        <v>43308</v>
      </c>
      <c r="H309" s="6">
        <f t="shared" si="12"/>
        <v>20</v>
      </c>
      <c r="I309" s="6" t="s">
        <v>215</v>
      </c>
      <c r="J309" s="6">
        <v>27</v>
      </c>
      <c r="K309" s="6">
        <v>22</v>
      </c>
      <c r="L309" s="6">
        <v>296</v>
      </c>
      <c r="M309" s="6">
        <v>35</v>
      </c>
      <c r="N309" s="6">
        <v>3</v>
      </c>
      <c r="O309" s="6">
        <v>0.05</v>
      </c>
      <c r="P309" s="8">
        <v>5051.8</v>
      </c>
      <c r="Q309" s="8">
        <v>2930.0439999999999</v>
      </c>
      <c r="R309" s="8">
        <f t="shared" si="13"/>
        <v>5607.4980000000014</v>
      </c>
      <c r="S309" s="8">
        <f>(((Sales[[#This Row],[Unit Price]]-(Sales[[#This Row],[Discount Applied]]*Sales[[#This Row],[Unit Price]]))-Q309)/Q309)*100</f>
        <v>63.793103448275865</v>
      </c>
      <c r="T309" s="8">
        <f t="shared" si="14"/>
        <v>14397.630000000001</v>
      </c>
      <c r="U309" s="8">
        <f>Sales[[#This Row],[Unit Cost]]*Sales[[#This Row],[Order Quantity]]</f>
        <v>8790.1319999999996</v>
      </c>
    </row>
    <row r="310" spans="1:21" x14ac:dyDescent="0.2">
      <c r="A310" s="6" t="s">
        <v>523</v>
      </c>
      <c r="B310" s="6" t="s">
        <v>25</v>
      </c>
      <c r="C310" s="6" t="s">
        <v>147</v>
      </c>
      <c r="D310" s="7">
        <v>43200</v>
      </c>
      <c r="E310" s="7">
        <v>43288</v>
      </c>
      <c r="F310" s="7">
        <v>43301</v>
      </c>
      <c r="G310" s="7">
        <v>43308</v>
      </c>
      <c r="H310" s="6">
        <f t="shared" si="12"/>
        <v>20</v>
      </c>
      <c r="I310" s="6" t="s">
        <v>215</v>
      </c>
      <c r="J310" s="6">
        <v>14</v>
      </c>
      <c r="K310" s="6">
        <v>4</v>
      </c>
      <c r="L310" s="6">
        <v>248</v>
      </c>
      <c r="M310" s="6">
        <v>39</v>
      </c>
      <c r="N310" s="6">
        <v>1</v>
      </c>
      <c r="O310" s="6">
        <v>7.4999999999999997E-2</v>
      </c>
      <c r="P310" s="8">
        <v>1165.8</v>
      </c>
      <c r="Q310" s="8">
        <v>466.32</v>
      </c>
      <c r="R310" s="8">
        <f t="shared" si="13"/>
        <v>612.04500000000007</v>
      </c>
      <c r="S310" s="8">
        <f>(((Sales[[#This Row],[Unit Price]]-(Sales[[#This Row],[Discount Applied]]*Sales[[#This Row],[Unit Price]]))-Q310)/Q310)*100</f>
        <v>131.25000000000003</v>
      </c>
      <c r="T310" s="8">
        <f t="shared" si="14"/>
        <v>1078.365</v>
      </c>
      <c r="U310" s="8">
        <f>Sales[[#This Row],[Unit Cost]]*Sales[[#This Row],[Order Quantity]]</f>
        <v>466.32</v>
      </c>
    </row>
    <row r="311" spans="1:21" x14ac:dyDescent="0.2">
      <c r="A311" s="6" t="s">
        <v>524</v>
      </c>
      <c r="B311" s="6" t="s">
        <v>25</v>
      </c>
      <c r="C311" s="6" t="s">
        <v>143</v>
      </c>
      <c r="D311" s="7">
        <v>43200</v>
      </c>
      <c r="E311" s="7">
        <v>43288</v>
      </c>
      <c r="F311" s="7">
        <v>43306</v>
      </c>
      <c r="G311" s="7">
        <v>43307</v>
      </c>
      <c r="H311" s="6">
        <f t="shared" si="12"/>
        <v>19</v>
      </c>
      <c r="I311" s="6" t="s">
        <v>215</v>
      </c>
      <c r="J311" s="6">
        <v>15</v>
      </c>
      <c r="K311" s="6">
        <v>21</v>
      </c>
      <c r="L311" s="6">
        <v>333</v>
      </c>
      <c r="M311" s="6">
        <v>2</v>
      </c>
      <c r="N311" s="6">
        <v>8</v>
      </c>
      <c r="O311" s="6">
        <v>7.4999999999999997E-2</v>
      </c>
      <c r="P311" s="8">
        <v>3966.4</v>
      </c>
      <c r="Q311" s="8">
        <v>2340.1759999999999</v>
      </c>
      <c r="R311" s="8">
        <f t="shared" si="13"/>
        <v>10629.952000000001</v>
      </c>
      <c r="S311" s="8">
        <f>(((Sales[[#This Row],[Unit Price]]-(Sales[[#This Row],[Discount Applied]]*Sales[[#This Row],[Unit Price]]))-Q311)/Q311)*100</f>
        <v>56.779661016949156</v>
      </c>
      <c r="T311" s="8">
        <f t="shared" si="14"/>
        <v>29351.360000000001</v>
      </c>
      <c r="U311" s="8">
        <f>Sales[[#This Row],[Unit Cost]]*Sales[[#This Row],[Order Quantity]]</f>
        <v>18721.407999999999</v>
      </c>
    </row>
    <row r="312" spans="1:21" x14ac:dyDescent="0.2">
      <c r="A312" s="6" t="s">
        <v>525</v>
      </c>
      <c r="B312" s="6" t="s">
        <v>25</v>
      </c>
      <c r="C312" s="6" t="s">
        <v>146</v>
      </c>
      <c r="D312" s="7">
        <v>43200</v>
      </c>
      <c r="E312" s="7">
        <v>43288</v>
      </c>
      <c r="F312" s="7">
        <v>43306</v>
      </c>
      <c r="G312" s="7">
        <v>43315</v>
      </c>
      <c r="H312" s="6">
        <f t="shared" si="12"/>
        <v>27</v>
      </c>
      <c r="I312" s="6" t="s">
        <v>215</v>
      </c>
      <c r="J312" s="6">
        <v>13</v>
      </c>
      <c r="K312" s="6">
        <v>17</v>
      </c>
      <c r="L312" s="6">
        <v>322</v>
      </c>
      <c r="M312" s="6">
        <v>22</v>
      </c>
      <c r="N312" s="6">
        <v>3</v>
      </c>
      <c r="O312" s="6">
        <v>0.2</v>
      </c>
      <c r="P312" s="8">
        <v>1802.3</v>
      </c>
      <c r="Q312" s="8">
        <v>1495.9089999999999</v>
      </c>
      <c r="R312" s="8">
        <f t="shared" si="13"/>
        <v>-162.20700000000033</v>
      </c>
      <c r="S312" s="8">
        <f>(((Sales[[#This Row],[Unit Price]]-(Sales[[#This Row],[Discount Applied]]*Sales[[#This Row],[Unit Price]]))-Q312)/Q312)*100</f>
        <v>-3.6144578313252991</v>
      </c>
      <c r="T312" s="8">
        <f t="shared" si="14"/>
        <v>4325.5199999999995</v>
      </c>
      <c r="U312" s="8">
        <f>Sales[[#This Row],[Unit Cost]]*Sales[[#This Row],[Order Quantity]]</f>
        <v>4487.7269999999999</v>
      </c>
    </row>
    <row r="313" spans="1:21" x14ac:dyDescent="0.2">
      <c r="A313" s="6" t="s">
        <v>526</v>
      </c>
      <c r="B313" s="6" t="s">
        <v>25</v>
      </c>
      <c r="C313" s="6" t="s">
        <v>145</v>
      </c>
      <c r="D313" s="7">
        <v>43200</v>
      </c>
      <c r="E313" s="7">
        <v>43289</v>
      </c>
      <c r="F313" s="7">
        <v>43303</v>
      </c>
      <c r="G313" s="7">
        <v>43312</v>
      </c>
      <c r="H313" s="6">
        <f t="shared" si="12"/>
        <v>23</v>
      </c>
      <c r="I313" s="6" t="s">
        <v>215</v>
      </c>
      <c r="J313" s="6">
        <v>19</v>
      </c>
      <c r="K313" s="6">
        <v>36</v>
      </c>
      <c r="L313" s="6">
        <v>153</v>
      </c>
      <c r="M313" s="6">
        <v>31</v>
      </c>
      <c r="N313" s="6">
        <v>5</v>
      </c>
      <c r="O313" s="6">
        <v>7.4999999999999997E-2</v>
      </c>
      <c r="P313" s="8">
        <v>1105.5</v>
      </c>
      <c r="Q313" s="8">
        <v>851.23500000000001</v>
      </c>
      <c r="R313" s="8">
        <f t="shared" si="13"/>
        <v>856.76249999999982</v>
      </c>
      <c r="S313" s="8">
        <f>(((Sales[[#This Row],[Unit Price]]-(Sales[[#This Row],[Discount Applied]]*Sales[[#This Row],[Unit Price]]))-Q313)/Q313)*100</f>
        <v>20.129870129870124</v>
      </c>
      <c r="T313" s="8">
        <f t="shared" si="14"/>
        <v>5112.9375</v>
      </c>
      <c r="U313" s="8">
        <f>Sales[[#This Row],[Unit Cost]]*Sales[[#This Row],[Order Quantity]]</f>
        <v>4256.1750000000002</v>
      </c>
    </row>
    <row r="314" spans="1:21" x14ac:dyDescent="0.2">
      <c r="A314" s="6" t="s">
        <v>527</v>
      </c>
      <c r="B314" s="6" t="s">
        <v>25</v>
      </c>
      <c r="C314" s="6" t="s">
        <v>148</v>
      </c>
      <c r="D314" s="7">
        <v>43200</v>
      </c>
      <c r="E314" s="7">
        <v>43289</v>
      </c>
      <c r="F314" s="7">
        <v>43305</v>
      </c>
      <c r="G314" s="7">
        <v>43309</v>
      </c>
      <c r="H314" s="6">
        <f t="shared" si="12"/>
        <v>20</v>
      </c>
      <c r="I314" s="6" t="s">
        <v>215</v>
      </c>
      <c r="J314" s="6">
        <v>12</v>
      </c>
      <c r="K314" s="6">
        <v>16</v>
      </c>
      <c r="L314" s="6">
        <v>46</v>
      </c>
      <c r="M314" s="6">
        <v>32</v>
      </c>
      <c r="N314" s="6">
        <v>7</v>
      </c>
      <c r="O314" s="6">
        <v>0.05</v>
      </c>
      <c r="P314" s="8">
        <v>1889.4</v>
      </c>
      <c r="Q314" s="8">
        <v>1398.1559999999999</v>
      </c>
      <c r="R314" s="8">
        <f t="shared" si="13"/>
        <v>2777.4179999999997</v>
      </c>
      <c r="S314" s="8">
        <f>(((Sales[[#This Row],[Unit Price]]-(Sales[[#This Row],[Discount Applied]]*Sales[[#This Row],[Unit Price]]))-Q314)/Q314)*100</f>
        <v>28.37837837837839</v>
      </c>
      <c r="T314" s="8">
        <f t="shared" si="14"/>
        <v>12564.51</v>
      </c>
      <c r="U314" s="8">
        <f>Sales[[#This Row],[Unit Cost]]*Sales[[#This Row],[Order Quantity]]</f>
        <v>9787.0920000000006</v>
      </c>
    </row>
    <row r="315" spans="1:21" x14ac:dyDescent="0.2">
      <c r="A315" s="6" t="s">
        <v>528</v>
      </c>
      <c r="B315" s="6" t="s">
        <v>25</v>
      </c>
      <c r="C315" s="6" t="s">
        <v>143</v>
      </c>
      <c r="D315" s="7">
        <v>43200</v>
      </c>
      <c r="E315" s="7">
        <v>43289</v>
      </c>
      <c r="F315" s="7">
        <v>43312</v>
      </c>
      <c r="G315" s="7">
        <v>43313</v>
      </c>
      <c r="H315" s="6">
        <f t="shared" si="12"/>
        <v>24</v>
      </c>
      <c r="I315" s="6" t="s">
        <v>215</v>
      </c>
      <c r="J315" s="6">
        <v>15</v>
      </c>
      <c r="K315" s="6">
        <v>40</v>
      </c>
      <c r="L315" s="6">
        <v>351</v>
      </c>
      <c r="M315" s="6">
        <v>4</v>
      </c>
      <c r="N315" s="6">
        <v>7</v>
      </c>
      <c r="O315" s="6">
        <v>7.4999999999999997E-2</v>
      </c>
      <c r="P315" s="8">
        <v>1018.4</v>
      </c>
      <c r="Q315" s="8">
        <v>661.96</v>
      </c>
      <c r="R315" s="8">
        <f t="shared" si="13"/>
        <v>1960.42</v>
      </c>
      <c r="S315" s="8">
        <f>(((Sales[[#This Row],[Unit Price]]-(Sales[[#This Row],[Discount Applied]]*Sales[[#This Row],[Unit Price]]))-Q315)/Q315)*100</f>
        <v>42.307692307692299</v>
      </c>
      <c r="T315" s="8">
        <f t="shared" si="14"/>
        <v>6594.14</v>
      </c>
      <c r="U315" s="8">
        <f>Sales[[#This Row],[Unit Cost]]*Sales[[#This Row],[Order Quantity]]</f>
        <v>4633.72</v>
      </c>
    </row>
    <row r="316" spans="1:21" x14ac:dyDescent="0.2">
      <c r="A316" s="6" t="s">
        <v>529</v>
      </c>
      <c r="B316" s="6" t="s">
        <v>24</v>
      </c>
      <c r="C316" s="6" t="s">
        <v>146</v>
      </c>
      <c r="D316" s="7">
        <v>43200</v>
      </c>
      <c r="E316" s="7">
        <v>43289</v>
      </c>
      <c r="F316" s="7">
        <v>43302</v>
      </c>
      <c r="G316" s="7">
        <v>43303</v>
      </c>
      <c r="H316" s="6">
        <f t="shared" si="12"/>
        <v>14</v>
      </c>
      <c r="I316" s="6" t="s">
        <v>215</v>
      </c>
      <c r="J316" s="6">
        <v>3</v>
      </c>
      <c r="K316" s="6">
        <v>8</v>
      </c>
      <c r="L316" s="6">
        <v>293</v>
      </c>
      <c r="M316" s="6">
        <v>40</v>
      </c>
      <c r="N316" s="6">
        <v>5</v>
      </c>
      <c r="O316" s="6">
        <v>0.05</v>
      </c>
      <c r="P316" s="8">
        <v>3865.9</v>
      </c>
      <c r="Q316" s="8">
        <v>2822.107</v>
      </c>
      <c r="R316" s="8">
        <f t="shared" si="13"/>
        <v>4252.4900000000016</v>
      </c>
      <c r="S316" s="8">
        <f>(((Sales[[#This Row],[Unit Price]]-(Sales[[#This Row],[Discount Applied]]*Sales[[#This Row],[Unit Price]]))-Q316)/Q316)*100</f>
        <v>30.136986301369866</v>
      </c>
      <c r="T316" s="8">
        <f t="shared" si="14"/>
        <v>18363.025000000001</v>
      </c>
      <c r="U316" s="8">
        <f>Sales[[#This Row],[Unit Cost]]*Sales[[#This Row],[Order Quantity]]</f>
        <v>14110.535</v>
      </c>
    </row>
    <row r="317" spans="1:21" x14ac:dyDescent="0.2">
      <c r="A317" s="6" t="s">
        <v>530</v>
      </c>
      <c r="B317" s="6" t="s">
        <v>26</v>
      </c>
      <c r="C317" s="6" t="s">
        <v>147</v>
      </c>
      <c r="D317" s="7">
        <v>43200</v>
      </c>
      <c r="E317" s="7">
        <v>43289</v>
      </c>
      <c r="F317" s="7">
        <v>43291</v>
      </c>
      <c r="G317" s="7">
        <v>43296</v>
      </c>
      <c r="H317" s="6">
        <f t="shared" si="12"/>
        <v>7</v>
      </c>
      <c r="I317" s="6" t="s">
        <v>215</v>
      </c>
      <c r="J317" s="6">
        <v>28</v>
      </c>
      <c r="K317" s="6">
        <v>30</v>
      </c>
      <c r="L317" s="6">
        <v>256</v>
      </c>
      <c r="M317" s="6">
        <v>13</v>
      </c>
      <c r="N317" s="6">
        <v>7</v>
      </c>
      <c r="O317" s="6">
        <v>0.1</v>
      </c>
      <c r="P317" s="8">
        <v>998.30000000000007</v>
      </c>
      <c r="Q317" s="8">
        <v>449.23500000000001</v>
      </c>
      <c r="R317" s="8">
        <f t="shared" si="13"/>
        <v>3144.645</v>
      </c>
      <c r="S317" s="8">
        <f>(((Sales[[#This Row],[Unit Price]]-(Sales[[#This Row],[Discount Applied]]*Sales[[#This Row],[Unit Price]]))-Q317)/Q317)*100</f>
        <v>100</v>
      </c>
      <c r="T317" s="8">
        <f t="shared" si="14"/>
        <v>6289.29</v>
      </c>
      <c r="U317" s="8">
        <f>Sales[[#This Row],[Unit Cost]]*Sales[[#This Row],[Order Quantity]]</f>
        <v>3144.645</v>
      </c>
    </row>
    <row r="318" spans="1:21" x14ac:dyDescent="0.2">
      <c r="A318" s="6" t="s">
        <v>531</v>
      </c>
      <c r="B318" s="6" t="s">
        <v>25</v>
      </c>
      <c r="C318" s="6" t="s">
        <v>145</v>
      </c>
      <c r="D318" s="7">
        <v>43200</v>
      </c>
      <c r="E318" s="7">
        <v>43289</v>
      </c>
      <c r="F318" s="7">
        <v>43311</v>
      </c>
      <c r="G318" s="7">
        <v>43317</v>
      </c>
      <c r="H318" s="6">
        <f t="shared" si="12"/>
        <v>28</v>
      </c>
      <c r="I318" s="6" t="s">
        <v>215</v>
      </c>
      <c r="J318" s="6">
        <v>18</v>
      </c>
      <c r="K318" s="6">
        <v>48</v>
      </c>
      <c r="L318" s="6">
        <v>148</v>
      </c>
      <c r="M318" s="6">
        <v>31</v>
      </c>
      <c r="N318" s="6">
        <v>2</v>
      </c>
      <c r="O318" s="6">
        <v>7.4999999999999997E-2</v>
      </c>
      <c r="P318" s="8">
        <v>254.6</v>
      </c>
      <c r="Q318" s="8">
        <v>127.3</v>
      </c>
      <c r="R318" s="8">
        <f t="shared" si="13"/>
        <v>216.41</v>
      </c>
      <c r="S318" s="8">
        <f>(((Sales[[#This Row],[Unit Price]]-(Sales[[#This Row],[Discount Applied]]*Sales[[#This Row],[Unit Price]]))-Q318)/Q318)*100</f>
        <v>85</v>
      </c>
      <c r="T318" s="8">
        <f t="shared" si="14"/>
        <v>471.01</v>
      </c>
      <c r="U318" s="8">
        <f>Sales[[#This Row],[Unit Cost]]*Sales[[#This Row],[Order Quantity]]</f>
        <v>254.6</v>
      </c>
    </row>
    <row r="319" spans="1:21" x14ac:dyDescent="0.2">
      <c r="A319" s="6" t="s">
        <v>532</v>
      </c>
      <c r="B319" s="6" t="s">
        <v>25</v>
      </c>
      <c r="C319" s="6" t="s">
        <v>148</v>
      </c>
      <c r="D319" s="7">
        <v>43200</v>
      </c>
      <c r="E319" s="7">
        <v>43289</v>
      </c>
      <c r="F319" s="7">
        <v>43314</v>
      </c>
      <c r="G319" s="7">
        <v>43317</v>
      </c>
      <c r="H319" s="6">
        <f t="shared" si="12"/>
        <v>28</v>
      </c>
      <c r="I319" s="6" t="s">
        <v>215</v>
      </c>
      <c r="J319" s="6">
        <v>13</v>
      </c>
      <c r="K319" s="6">
        <v>13</v>
      </c>
      <c r="L319" s="6">
        <v>6</v>
      </c>
      <c r="M319" s="6">
        <v>38</v>
      </c>
      <c r="N319" s="6">
        <v>5</v>
      </c>
      <c r="O319" s="6">
        <v>0.4</v>
      </c>
      <c r="P319" s="8">
        <v>703.5</v>
      </c>
      <c r="Q319" s="8">
        <v>316.57499999999999</v>
      </c>
      <c r="R319" s="8">
        <f t="shared" si="13"/>
        <v>527.625</v>
      </c>
      <c r="S319" s="8">
        <f>(((Sales[[#This Row],[Unit Price]]-(Sales[[#This Row],[Discount Applied]]*Sales[[#This Row],[Unit Price]]))-Q319)/Q319)*100</f>
        <v>33.333333333333329</v>
      </c>
      <c r="T319" s="8">
        <f t="shared" si="14"/>
        <v>2110.5</v>
      </c>
      <c r="U319" s="8">
        <f>Sales[[#This Row],[Unit Cost]]*Sales[[#This Row],[Order Quantity]]</f>
        <v>1582.875</v>
      </c>
    </row>
    <row r="320" spans="1:21" x14ac:dyDescent="0.2">
      <c r="A320" s="6" t="s">
        <v>533</v>
      </c>
      <c r="B320" s="6" t="s">
        <v>23</v>
      </c>
      <c r="C320" s="6" t="s">
        <v>144</v>
      </c>
      <c r="D320" s="7">
        <v>43200</v>
      </c>
      <c r="E320" s="7">
        <v>43289</v>
      </c>
      <c r="F320" s="7">
        <v>43316</v>
      </c>
      <c r="G320" s="7">
        <v>43325</v>
      </c>
      <c r="H320" s="6">
        <f t="shared" si="12"/>
        <v>36</v>
      </c>
      <c r="I320" s="6" t="s">
        <v>215</v>
      </c>
      <c r="J320" s="6">
        <v>23</v>
      </c>
      <c r="K320" s="6">
        <v>47</v>
      </c>
      <c r="L320" s="6">
        <v>62</v>
      </c>
      <c r="M320" s="6">
        <v>1</v>
      </c>
      <c r="N320" s="6">
        <v>6</v>
      </c>
      <c r="O320" s="6">
        <v>0.05</v>
      </c>
      <c r="P320" s="8">
        <v>1092.1000000000001</v>
      </c>
      <c r="Q320" s="8">
        <v>546.05000000000007</v>
      </c>
      <c r="R320" s="8">
        <f t="shared" si="13"/>
        <v>2948.67</v>
      </c>
      <c r="S320" s="8">
        <f>(((Sales[[#This Row],[Unit Price]]-(Sales[[#This Row],[Discount Applied]]*Sales[[#This Row],[Unit Price]]))-Q320)/Q320)*100</f>
        <v>90</v>
      </c>
      <c r="T320" s="8">
        <f t="shared" si="14"/>
        <v>6224.97</v>
      </c>
      <c r="U320" s="8">
        <f>Sales[[#This Row],[Unit Cost]]*Sales[[#This Row],[Order Quantity]]</f>
        <v>3276.3</v>
      </c>
    </row>
    <row r="321" spans="1:21" x14ac:dyDescent="0.2">
      <c r="A321" s="6" t="s">
        <v>534</v>
      </c>
      <c r="B321" s="6" t="s">
        <v>25</v>
      </c>
      <c r="C321" s="6" t="s">
        <v>144</v>
      </c>
      <c r="D321" s="7">
        <v>43200</v>
      </c>
      <c r="E321" s="7">
        <v>43289</v>
      </c>
      <c r="F321" s="7">
        <v>43308</v>
      </c>
      <c r="G321" s="7">
        <v>43316</v>
      </c>
      <c r="H321" s="6">
        <f t="shared" si="12"/>
        <v>27</v>
      </c>
      <c r="I321" s="6" t="s">
        <v>215</v>
      </c>
      <c r="J321" s="6">
        <v>16</v>
      </c>
      <c r="K321" s="6">
        <v>6</v>
      </c>
      <c r="L321" s="6">
        <v>61</v>
      </c>
      <c r="M321" s="6">
        <v>3</v>
      </c>
      <c r="N321" s="6">
        <v>4</v>
      </c>
      <c r="O321" s="6">
        <v>0.05</v>
      </c>
      <c r="P321" s="8">
        <v>1038.5</v>
      </c>
      <c r="Q321" s="8">
        <v>560.79000000000008</v>
      </c>
      <c r="R321" s="8">
        <f t="shared" si="13"/>
        <v>1703.1399999999999</v>
      </c>
      <c r="S321" s="8">
        <f>(((Sales[[#This Row],[Unit Price]]-(Sales[[#This Row],[Discount Applied]]*Sales[[#This Row],[Unit Price]]))-Q321)/Q321)*100</f>
        <v>75.92592592592591</v>
      </c>
      <c r="T321" s="8">
        <f t="shared" si="14"/>
        <v>3946.3</v>
      </c>
      <c r="U321" s="8">
        <f>Sales[[#This Row],[Unit Cost]]*Sales[[#This Row],[Order Quantity]]</f>
        <v>2243.1600000000003</v>
      </c>
    </row>
    <row r="322" spans="1:21" x14ac:dyDescent="0.2">
      <c r="A322" s="6" t="s">
        <v>535</v>
      </c>
      <c r="B322" s="6" t="s">
        <v>24</v>
      </c>
      <c r="C322" s="6" t="s">
        <v>145</v>
      </c>
      <c r="D322" s="7">
        <v>43200</v>
      </c>
      <c r="E322" s="7">
        <v>43289</v>
      </c>
      <c r="F322" s="7">
        <v>43313</v>
      </c>
      <c r="G322" s="7">
        <v>43317</v>
      </c>
      <c r="H322" s="6">
        <f t="shared" ref="H322:H385" si="15">G322-E322</f>
        <v>28</v>
      </c>
      <c r="I322" s="6" t="s">
        <v>215</v>
      </c>
      <c r="J322" s="6">
        <v>3</v>
      </c>
      <c r="K322" s="6">
        <v>50</v>
      </c>
      <c r="L322" s="6">
        <v>188</v>
      </c>
      <c r="M322" s="6">
        <v>37</v>
      </c>
      <c r="N322" s="6">
        <v>4</v>
      </c>
      <c r="O322" s="6">
        <v>0.15</v>
      </c>
      <c r="P322" s="8">
        <v>2398.6</v>
      </c>
      <c r="Q322" s="8">
        <v>1894.894</v>
      </c>
      <c r="R322" s="8">
        <f t="shared" ref="R322:R385" si="16">T322-(Q322*N322)</f>
        <v>575.66399999999976</v>
      </c>
      <c r="S322" s="8">
        <f>(((Sales[[#This Row],[Unit Price]]-(Sales[[#This Row],[Discount Applied]]*Sales[[#This Row],[Unit Price]]))-Q322)/Q322)*100</f>
        <v>7.5949367088607573</v>
      </c>
      <c r="T322" s="8">
        <f t="shared" ref="T322:T385" si="17">((P322*N322)-(P322*O322*N322))</f>
        <v>8155.24</v>
      </c>
      <c r="U322" s="8">
        <f>Sales[[#This Row],[Unit Cost]]*Sales[[#This Row],[Order Quantity]]</f>
        <v>7579.576</v>
      </c>
    </row>
    <row r="323" spans="1:21" x14ac:dyDescent="0.2">
      <c r="A323" s="6" t="s">
        <v>536</v>
      </c>
      <c r="B323" s="6" t="s">
        <v>26</v>
      </c>
      <c r="C323" s="6" t="s">
        <v>145</v>
      </c>
      <c r="D323" s="7">
        <v>43200</v>
      </c>
      <c r="E323" s="7">
        <v>43290</v>
      </c>
      <c r="F323" s="7">
        <v>43293</v>
      </c>
      <c r="G323" s="7">
        <v>43295</v>
      </c>
      <c r="H323" s="6">
        <f t="shared" si="15"/>
        <v>5</v>
      </c>
      <c r="I323" s="6" t="s">
        <v>215</v>
      </c>
      <c r="J323" s="6">
        <v>28</v>
      </c>
      <c r="K323" s="6">
        <v>32</v>
      </c>
      <c r="L323" s="6">
        <v>150</v>
      </c>
      <c r="M323" s="6">
        <v>7</v>
      </c>
      <c r="N323" s="6">
        <v>4</v>
      </c>
      <c r="O323" s="6">
        <v>0.05</v>
      </c>
      <c r="P323" s="8">
        <v>897.80000000000007</v>
      </c>
      <c r="Q323" s="8">
        <v>368.09800000000001</v>
      </c>
      <c r="R323" s="8">
        <f t="shared" si="16"/>
        <v>1939.2480000000003</v>
      </c>
      <c r="S323" s="8">
        <f>(((Sales[[#This Row],[Unit Price]]-(Sales[[#This Row],[Discount Applied]]*Sales[[#This Row],[Unit Price]]))-Q323)/Q323)*100</f>
        <v>131.70731707317074</v>
      </c>
      <c r="T323" s="8">
        <f t="shared" si="17"/>
        <v>3411.6400000000003</v>
      </c>
      <c r="U323" s="8">
        <f>Sales[[#This Row],[Unit Cost]]*Sales[[#This Row],[Order Quantity]]</f>
        <v>1472.3920000000001</v>
      </c>
    </row>
    <row r="324" spans="1:21" x14ac:dyDescent="0.2">
      <c r="A324" s="6" t="s">
        <v>537</v>
      </c>
      <c r="B324" s="6" t="s">
        <v>23</v>
      </c>
      <c r="C324" s="6" t="s">
        <v>148</v>
      </c>
      <c r="D324" s="7">
        <v>43200</v>
      </c>
      <c r="E324" s="7">
        <v>43290</v>
      </c>
      <c r="F324" s="7">
        <v>43310</v>
      </c>
      <c r="G324" s="7">
        <v>43318</v>
      </c>
      <c r="H324" s="6">
        <f t="shared" si="15"/>
        <v>28</v>
      </c>
      <c r="I324" s="6" t="s">
        <v>215</v>
      </c>
      <c r="J324" s="6">
        <v>25</v>
      </c>
      <c r="K324" s="6">
        <v>30</v>
      </c>
      <c r="L324" s="6">
        <v>39</v>
      </c>
      <c r="M324" s="6">
        <v>46</v>
      </c>
      <c r="N324" s="6">
        <v>7</v>
      </c>
      <c r="O324" s="6">
        <v>0.15</v>
      </c>
      <c r="P324" s="8">
        <v>5212.6000000000004</v>
      </c>
      <c r="Q324" s="8">
        <v>3179.6860000000001</v>
      </c>
      <c r="R324" s="8">
        <f t="shared" si="16"/>
        <v>8757.1680000000051</v>
      </c>
      <c r="S324" s="8">
        <f>(((Sales[[#This Row],[Unit Price]]-(Sales[[#This Row],[Discount Applied]]*Sales[[#This Row],[Unit Price]]))-Q324)/Q324)*100</f>
        <v>39.344262295081961</v>
      </c>
      <c r="T324" s="8">
        <f t="shared" si="17"/>
        <v>31014.970000000005</v>
      </c>
      <c r="U324" s="8">
        <f>Sales[[#This Row],[Unit Cost]]*Sales[[#This Row],[Order Quantity]]</f>
        <v>22257.802</v>
      </c>
    </row>
    <row r="325" spans="1:21" x14ac:dyDescent="0.2">
      <c r="A325" s="6" t="s">
        <v>538</v>
      </c>
      <c r="B325" s="6" t="s">
        <v>25</v>
      </c>
      <c r="C325" s="6" t="s">
        <v>145</v>
      </c>
      <c r="D325" s="7">
        <v>43200</v>
      </c>
      <c r="E325" s="7">
        <v>43290</v>
      </c>
      <c r="F325" s="7">
        <v>43294</v>
      </c>
      <c r="G325" s="7">
        <v>43301</v>
      </c>
      <c r="H325" s="6">
        <f t="shared" si="15"/>
        <v>11</v>
      </c>
      <c r="I325" s="6" t="s">
        <v>215</v>
      </c>
      <c r="J325" s="6">
        <v>15</v>
      </c>
      <c r="K325" s="6">
        <v>46</v>
      </c>
      <c r="L325" s="6">
        <v>102</v>
      </c>
      <c r="M325" s="6">
        <v>22</v>
      </c>
      <c r="N325" s="6">
        <v>3</v>
      </c>
      <c r="O325" s="6">
        <v>0.05</v>
      </c>
      <c r="P325" s="8">
        <v>254.6</v>
      </c>
      <c r="Q325" s="8">
        <v>206.226</v>
      </c>
      <c r="R325" s="8">
        <f t="shared" si="16"/>
        <v>106.9319999999999</v>
      </c>
      <c r="S325" s="8">
        <f>(((Sales[[#This Row],[Unit Price]]-(Sales[[#This Row],[Discount Applied]]*Sales[[#This Row],[Unit Price]]))-Q325)/Q325)*100</f>
        <v>17.283950617283953</v>
      </c>
      <c r="T325" s="8">
        <f t="shared" si="17"/>
        <v>725.6099999999999</v>
      </c>
      <c r="U325" s="8">
        <f>Sales[[#This Row],[Unit Cost]]*Sales[[#This Row],[Order Quantity]]</f>
        <v>618.678</v>
      </c>
    </row>
    <row r="326" spans="1:21" x14ac:dyDescent="0.2">
      <c r="A326" s="6" t="s">
        <v>539</v>
      </c>
      <c r="B326" s="6" t="s">
        <v>24</v>
      </c>
      <c r="C326" s="6" t="s">
        <v>147</v>
      </c>
      <c r="D326" s="7">
        <v>43200</v>
      </c>
      <c r="E326" s="7">
        <v>43290</v>
      </c>
      <c r="F326" s="7">
        <v>43312</v>
      </c>
      <c r="G326" s="7">
        <v>43316</v>
      </c>
      <c r="H326" s="6">
        <f t="shared" si="15"/>
        <v>26</v>
      </c>
      <c r="I326" s="6" t="s">
        <v>215</v>
      </c>
      <c r="J326" s="6">
        <v>3</v>
      </c>
      <c r="K326" s="6">
        <v>29</v>
      </c>
      <c r="L326" s="6">
        <v>236</v>
      </c>
      <c r="M326" s="6">
        <v>3</v>
      </c>
      <c r="N326" s="6">
        <v>4</v>
      </c>
      <c r="O326" s="6">
        <v>7.4999999999999997E-2</v>
      </c>
      <c r="P326" s="8">
        <v>3926.2000000000003</v>
      </c>
      <c r="Q326" s="8">
        <v>2120.1480000000001</v>
      </c>
      <c r="R326" s="8">
        <f t="shared" si="16"/>
        <v>6046.348</v>
      </c>
      <c r="S326" s="8">
        <f>(((Sales[[#This Row],[Unit Price]]-(Sales[[#This Row],[Discount Applied]]*Sales[[#This Row],[Unit Price]]))-Q326)/Q326)*100</f>
        <v>71.296296296296291</v>
      </c>
      <c r="T326" s="8">
        <f t="shared" si="17"/>
        <v>14526.94</v>
      </c>
      <c r="U326" s="8">
        <f>Sales[[#This Row],[Unit Cost]]*Sales[[#This Row],[Order Quantity]]</f>
        <v>8480.5920000000006</v>
      </c>
    </row>
    <row r="327" spans="1:21" x14ac:dyDescent="0.2">
      <c r="A327" s="6" t="s">
        <v>540</v>
      </c>
      <c r="B327" s="6" t="s">
        <v>25</v>
      </c>
      <c r="C327" s="6" t="s">
        <v>146</v>
      </c>
      <c r="D327" s="7">
        <v>43200</v>
      </c>
      <c r="E327" s="7">
        <v>43290</v>
      </c>
      <c r="F327" s="7">
        <v>43308</v>
      </c>
      <c r="G327" s="7">
        <v>43317</v>
      </c>
      <c r="H327" s="6">
        <f t="shared" si="15"/>
        <v>27</v>
      </c>
      <c r="I327" s="6" t="s">
        <v>215</v>
      </c>
      <c r="J327" s="6">
        <v>17</v>
      </c>
      <c r="K327" s="6">
        <v>13</v>
      </c>
      <c r="L327" s="6">
        <v>312</v>
      </c>
      <c r="M327" s="6">
        <v>12</v>
      </c>
      <c r="N327" s="6">
        <v>8</v>
      </c>
      <c r="O327" s="6">
        <v>0.1</v>
      </c>
      <c r="P327" s="8">
        <v>1165.8</v>
      </c>
      <c r="Q327" s="8">
        <v>582.9</v>
      </c>
      <c r="R327" s="8">
        <f t="shared" si="16"/>
        <v>3730.5600000000004</v>
      </c>
      <c r="S327" s="8">
        <f>(((Sales[[#This Row],[Unit Price]]-(Sales[[#This Row],[Discount Applied]]*Sales[[#This Row],[Unit Price]]))-Q327)/Q327)*100</f>
        <v>80.000000000000014</v>
      </c>
      <c r="T327" s="8">
        <f t="shared" si="17"/>
        <v>8393.76</v>
      </c>
      <c r="U327" s="8">
        <f>Sales[[#This Row],[Unit Cost]]*Sales[[#This Row],[Order Quantity]]</f>
        <v>4663.2</v>
      </c>
    </row>
    <row r="328" spans="1:21" x14ac:dyDescent="0.2">
      <c r="A328" s="6" t="s">
        <v>541</v>
      </c>
      <c r="B328" s="6" t="s">
        <v>24</v>
      </c>
      <c r="C328" s="6" t="s">
        <v>145</v>
      </c>
      <c r="D328" s="7">
        <v>43200</v>
      </c>
      <c r="E328" s="7">
        <v>43290</v>
      </c>
      <c r="F328" s="7">
        <v>43314</v>
      </c>
      <c r="G328" s="7">
        <v>43319</v>
      </c>
      <c r="H328" s="6">
        <f t="shared" si="15"/>
        <v>29</v>
      </c>
      <c r="I328" s="6" t="s">
        <v>215</v>
      </c>
      <c r="J328" s="6">
        <v>7</v>
      </c>
      <c r="K328" s="6">
        <v>44</v>
      </c>
      <c r="L328" s="6">
        <v>183</v>
      </c>
      <c r="M328" s="6">
        <v>6</v>
      </c>
      <c r="N328" s="6">
        <v>1</v>
      </c>
      <c r="O328" s="6">
        <v>0.15</v>
      </c>
      <c r="P328" s="8">
        <v>3859.2000000000003</v>
      </c>
      <c r="Q328" s="8">
        <v>2354.1120000000001</v>
      </c>
      <c r="R328" s="8">
        <f t="shared" si="16"/>
        <v>926.20800000000008</v>
      </c>
      <c r="S328" s="8">
        <f>(((Sales[[#This Row],[Unit Price]]-(Sales[[#This Row],[Discount Applied]]*Sales[[#This Row],[Unit Price]]))-Q328)/Q328)*100</f>
        <v>39.344262295081975</v>
      </c>
      <c r="T328" s="8">
        <f t="shared" si="17"/>
        <v>3280.32</v>
      </c>
      <c r="U328" s="8">
        <f>Sales[[#This Row],[Unit Cost]]*Sales[[#This Row],[Order Quantity]]</f>
        <v>2354.1120000000001</v>
      </c>
    </row>
    <row r="329" spans="1:21" x14ac:dyDescent="0.2">
      <c r="A329" s="6" t="s">
        <v>542</v>
      </c>
      <c r="B329" s="6" t="s">
        <v>24</v>
      </c>
      <c r="C329" s="6" t="s">
        <v>144</v>
      </c>
      <c r="D329" s="7">
        <v>43200</v>
      </c>
      <c r="E329" s="7">
        <v>43290</v>
      </c>
      <c r="F329" s="7">
        <v>43310</v>
      </c>
      <c r="G329" s="7">
        <v>43312</v>
      </c>
      <c r="H329" s="6">
        <f t="shared" si="15"/>
        <v>22</v>
      </c>
      <c r="I329" s="6" t="s">
        <v>215</v>
      </c>
      <c r="J329" s="6">
        <v>3</v>
      </c>
      <c r="K329" s="6">
        <v>4</v>
      </c>
      <c r="L329" s="6">
        <v>69</v>
      </c>
      <c r="M329" s="6">
        <v>41</v>
      </c>
      <c r="N329" s="6">
        <v>6</v>
      </c>
      <c r="O329" s="6">
        <v>0.05</v>
      </c>
      <c r="P329" s="8">
        <v>167.5</v>
      </c>
      <c r="Q329" s="8">
        <v>100.5</v>
      </c>
      <c r="R329" s="8">
        <f t="shared" si="16"/>
        <v>351.75</v>
      </c>
      <c r="S329" s="8">
        <f>(((Sales[[#This Row],[Unit Price]]-(Sales[[#This Row],[Discount Applied]]*Sales[[#This Row],[Unit Price]]))-Q329)/Q329)*100</f>
        <v>58.333333333333336</v>
      </c>
      <c r="T329" s="8">
        <f t="shared" si="17"/>
        <v>954.75</v>
      </c>
      <c r="U329" s="8">
        <f>Sales[[#This Row],[Unit Cost]]*Sales[[#This Row],[Order Quantity]]</f>
        <v>603</v>
      </c>
    </row>
    <row r="330" spans="1:21" x14ac:dyDescent="0.2">
      <c r="A330" s="6" t="s">
        <v>543</v>
      </c>
      <c r="B330" s="6" t="s">
        <v>23</v>
      </c>
      <c r="C330" s="6" t="s">
        <v>143</v>
      </c>
      <c r="D330" s="7">
        <v>43200</v>
      </c>
      <c r="E330" s="7">
        <v>43290</v>
      </c>
      <c r="F330" s="7">
        <v>43296</v>
      </c>
      <c r="G330" s="7">
        <v>43298</v>
      </c>
      <c r="H330" s="6">
        <f t="shared" si="15"/>
        <v>8</v>
      </c>
      <c r="I330" s="6" t="s">
        <v>215</v>
      </c>
      <c r="J330" s="6">
        <v>21</v>
      </c>
      <c r="K330" s="6">
        <v>22</v>
      </c>
      <c r="L330" s="6">
        <v>330</v>
      </c>
      <c r="M330" s="6">
        <v>24</v>
      </c>
      <c r="N330" s="6">
        <v>8</v>
      </c>
      <c r="O330" s="6">
        <v>0.05</v>
      </c>
      <c r="P330" s="8">
        <v>1681.7</v>
      </c>
      <c r="Q330" s="8">
        <v>891.30100000000004</v>
      </c>
      <c r="R330" s="8">
        <f t="shared" si="16"/>
        <v>5650.5119999999997</v>
      </c>
      <c r="S330" s="8">
        <f>(((Sales[[#This Row],[Unit Price]]-(Sales[[#This Row],[Discount Applied]]*Sales[[#This Row],[Unit Price]]))-Q330)/Q330)*100</f>
        <v>79.245283018867923</v>
      </c>
      <c r="T330" s="8">
        <f t="shared" si="17"/>
        <v>12780.92</v>
      </c>
      <c r="U330" s="8">
        <f>Sales[[#This Row],[Unit Cost]]*Sales[[#This Row],[Order Quantity]]</f>
        <v>7130.4080000000004</v>
      </c>
    </row>
    <row r="331" spans="1:21" x14ac:dyDescent="0.2">
      <c r="A331" s="6" t="s">
        <v>544</v>
      </c>
      <c r="B331" s="6" t="s">
        <v>23</v>
      </c>
      <c r="C331" s="6" t="s">
        <v>145</v>
      </c>
      <c r="D331" s="7">
        <v>43200</v>
      </c>
      <c r="E331" s="7">
        <v>43290</v>
      </c>
      <c r="F331" s="7">
        <v>43318</v>
      </c>
      <c r="G331" s="7">
        <v>43319</v>
      </c>
      <c r="H331" s="6">
        <f t="shared" si="15"/>
        <v>29</v>
      </c>
      <c r="I331" s="6" t="s">
        <v>215</v>
      </c>
      <c r="J331" s="6">
        <v>22</v>
      </c>
      <c r="K331" s="6">
        <v>38</v>
      </c>
      <c r="L331" s="6">
        <v>137</v>
      </c>
      <c r="M331" s="6">
        <v>3</v>
      </c>
      <c r="N331" s="6">
        <v>8</v>
      </c>
      <c r="O331" s="6">
        <v>0.05</v>
      </c>
      <c r="P331" s="8">
        <v>924.6</v>
      </c>
      <c r="Q331" s="8">
        <v>665.71199999999999</v>
      </c>
      <c r="R331" s="8">
        <f t="shared" si="16"/>
        <v>1701.2640000000001</v>
      </c>
      <c r="S331" s="8">
        <f>(((Sales[[#This Row],[Unit Price]]-(Sales[[#This Row],[Discount Applied]]*Sales[[#This Row],[Unit Price]]))-Q331)/Q331)*100</f>
        <v>31.944444444444446</v>
      </c>
      <c r="T331" s="8">
        <f t="shared" si="17"/>
        <v>7026.96</v>
      </c>
      <c r="U331" s="8">
        <f>Sales[[#This Row],[Unit Cost]]*Sales[[#This Row],[Order Quantity]]</f>
        <v>5325.6959999999999</v>
      </c>
    </row>
    <row r="332" spans="1:21" x14ac:dyDescent="0.2">
      <c r="A332" s="6" t="s">
        <v>545</v>
      </c>
      <c r="B332" s="6" t="s">
        <v>23</v>
      </c>
      <c r="C332" s="6" t="s">
        <v>145</v>
      </c>
      <c r="D332" s="7">
        <v>43200</v>
      </c>
      <c r="E332" s="7">
        <v>43290</v>
      </c>
      <c r="F332" s="7">
        <v>43304</v>
      </c>
      <c r="G332" s="7">
        <v>43314</v>
      </c>
      <c r="H332" s="6">
        <f t="shared" si="15"/>
        <v>24</v>
      </c>
      <c r="I332" s="6" t="s">
        <v>215</v>
      </c>
      <c r="J332" s="6">
        <v>23</v>
      </c>
      <c r="K332" s="6">
        <v>13</v>
      </c>
      <c r="L332" s="6">
        <v>119</v>
      </c>
      <c r="M332" s="6">
        <v>21</v>
      </c>
      <c r="N332" s="6">
        <v>6</v>
      </c>
      <c r="O332" s="6">
        <v>0.1</v>
      </c>
      <c r="P332" s="8">
        <v>3966.4</v>
      </c>
      <c r="Q332" s="8">
        <v>3371.44</v>
      </c>
      <c r="R332" s="8">
        <f t="shared" si="16"/>
        <v>1189.9200000000019</v>
      </c>
      <c r="S332" s="8">
        <f>(((Sales[[#This Row],[Unit Price]]-(Sales[[#This Row],[Discount Applied]]*Sales[[#This Row],[Unit Price]]))-Q332)/Q332)*100</f>
        <v>5.8823529411764754</v>
      </c>
      <c r="T332" s="8">
        <f t="shared" si="17"/>
        <v>21418.560000000001</v>
      </c>
      <c r="U332" s="8">
        <f>Sales[[#This Row],[Unit Cost]]*Sales[[#This Row],[Order Quantity]]</f>
        <v>20228.64</v>
      </c>
    </row>
    <row r="333" spans="1:21" x14ac:dyDescent="0.2">
      <c r="A333" s="6" t="s">
        <v>546</v>
      </c>
      <c r="B333" s="6" t="s">
        <v>25</v>
      </c>
      <c r="C333" s="6" t="s">
        <v>146</v>
      </c>
      <c r="D333" s="7">
        <v>43200</v>
      </c>
      <c r="E333" s="7">
        <v>43290</v>
      </c>
      <c r="F333" s="7">
        <v>43308</v>
      </c>
      <c r="G333" s="7">
        <v>43313</v>
      </c>
      <c r="H333" s="6">
        <f t="shared" si="15"/>
        <v>23</v>
      </c>
      <c r="I333" s="6" t="s">
        <v>215</v>
      </c>
      <c r="J333" s="6">
        <v>15</v>
      </c>
      <c r="K333" s="6">
        <v>19</v>
      </c>
      <c r="L333" s="6">
        <v>283</v>
      </c>
      <c r="M333" s="6">
        <v>43</v>
      </c>
      <c r="N333" s="6">
        <v>7</v>
      </c>
      <c r="O333" s="6">
        <v>0.1</v>
      </c>
      <c r="P333" s="8">
        <v>938</v>
      </c>
      <c r="Q333" s="8">
        <v>450.24</v>
      </c>
      <c r="R333" s="8">
        <f t="shared" si="16"/>
        <v>2757.7199999999993</v>
      </c>
      <c r="S333" s="8">
        <f>(((Sales[[#This Row],[Unit Price]]-(Sales[[#This Row],[Discount Applied]]*Sales[[#This Row],[Unit Price]]))-Q333)/Q333)*100</f>
        <v>87.500000000000014</v>
      </c>
      <c r="T333" s="8">
        <f t="shared" si="17"/>
        <v>5909.4</v>
      </c>
      <c r="U333" s="8">
        <f>Sales[[#This Row],[Unit Cost]]*Sales[[#This Row],[Order Quantity]]</f>
        <v>3151.6800000000003</v>
      </c>
    </row>
    <row r="334" spans="1:21" x14ac:dyDescent="0.2">
      <c r="A334" s="6" t="s">
        <v>547</v>
      </c>
      <c r="B334" s="6" t="s">
        <v>24</v>
      </c>
      <c r="C334" s="6" t="s">
        <v>144</v>
      </c>
      <c r="D334" s="7">
        <v>43200</v>
      </c>
      <c r="E334" s="7">
        <v>43291</v>
      </c>
      <c r="F334" s="7">
        <v>43313</v>
      </c>
      <c r="G334" s="7">
        <v>43314</v>
      </c>
      <c r="H334" s="6">
        <f t="shared" si="15"/>
        <v>23</v>
      </c>
      <c r="I334" s="6" t="s">
        <v>215</v>
      </c>
      <c r="J334" s="6">
        <v>7</v>
      </c>
      <c r="K334" s="6">
        <v>20</v>
      </c>
      <c r="L334" s="6">
        <v>81</v>
      </c>
      <c r="M334" s="6">
        <v>30</v>
      </c>
      <c r="N334" s="6">
        <v>6</v>
      </c>
      <c r="O334" s="6">
        <v>0.2</v>
      </c>
      <c r="P334" s="8">
        <v>1983.2</v>
      </c>
      <c r="Q334" s="8">
        <v>1090.7600000000002</v>
      </c>
      <c r="R334" s="8">
        <f t="shared" si="16"/>
        <v>2974.7999999999993</v>
      </c>
      <c r="S334" s="8">
        <f>(((Sales[[#This Row],[Unit Price]]-(Sales[[#This Row],[Discount Applied]]*Sales[[#This Row],[Unit Price]]))-Q334)/Q334)*100</f>
        <v>45.454545454545418</v>
      </c>
      <c r="T334" s="8">
        <f t="shared" si="17"/>
        <v>9519.36</v>
      </c>
      <c r="U334" s="8">
        <f>Sales[[#This Row],[Unit Cost]]*Sales[[#This Row],[Order Quantity]]</f>
        <v>6544.5600000000013</v>
      </c>
    </row>
    <row r="335" spans="1:21" x14ac:dyDescent="0.2">
      <c r="A335" s="6" t="s">
        <v>548</v>
      </c>
      <c r="B335" s="6" t="s">
        <v>24</v>
      </c>
      <c r="C335" s="6" t="s">
        <v>145</v>
      </c>
      <c r="D335" s="7">
        <v>43200</v>
      </c>
      <c r="E335" s="7">
        <v>43291</v>
      </c>
      <c r="F335" s="7">
        <v>43302</v>
      </c>
      <c r="G335" s="7">
        <v>43312</v>
      </c>
      <c r="H335" s="6">
        <f t="shared" si="15"/>
        <v>21</v>
      </c>
      <c r="I335" s="6" t="s">
        <v>215</v>
      </c>
      <c r="J335" s="6">
        <v>10</v>
      </c>
      <c r="K335" s="6">
        <v>27</v>
      </c>
      <c r="L335" s="6">
        <v>165</v>
      </c>
      <c r="M335" s="6">
        <v>7</v>
      </c>
      <c r="N335" s="6">
        <v>7</v>
      </c>
      <c r="O335" s="6">
        <v>7.4999999999999997E-2</v>
      </c>
      <c r="P335" s="8">
        <v>2586.2000000000003</v>
      </c>
      <c r="Q335" s="8">
        <v>2094.8220000000006</v>
      </c>
      <c r="R335" s="8">
        <f t="shared" si="16"/>
        <v>2081.890999999996</v>
      </c>
      <c r="S335" s="8">
        <f>(((Sales[[#This Row],[Unit Price]]-(Sales[[#This Row],[Discount Applied]]*Sales[[#This Row],[Unit Price]]))-Q335)/Q335)*100</f>
        <v>14.197530864197505</v>
      </c>
      <c r="T335" s="8">
        <f t="shared" si="17"/>
        <v>16745.645</v>
      </c>
      <c r="U335" s="8">
        <f>Sales[[#This Row],[Unit Cost]]*Sales[[#This Row],[Order Quantity]]</f>
        <v>14663.754000000004</v>
      </c>
    </row>
    <row r="336" spans="1:21" x14ac:dyDescent="0.2">
      <c r="A336" s="6" t="s">
        <v>549</v>
      </c>
      <c r="B336" s="6" t="s">
        <v>24</v>
      </c>
      <c r="C336" s="6" t="s">
        <v>144</v>
      </c>
      <c r="D336" s="7">
        <v>43200</v>
      </c>
      <c r="E336" s="7">
        <v>43292</v>
      </c>
      <c r="F336" s="7">
        <v>43306</v>
      </c>
      <c r="G336" s="7">
        <v>43314</v>
      </c>
      <c r="H336" s="6">
        <f t="shared" si="15"/>
        <v>22</v>
      </c>
      <c r="I336" s="6" t="s">
        <v>215</v>
      </c>
      <c r="J336" s="6">
        <v>7</v>
      </c>
      <c r="K336" s="6">
        <v>14</v>
      </c>
      <c r="L336" s="6">
        <v>87</v>
      </c>
      <c r="M336" s="6">
        <v>2</v>
      </c>
      <c r="N336" s="6">
        <v>3</v>
      </c>
      <c r="O336" s="6">
        <v>0.05</v>
      </c>
      <c r="P336" s="8">
        <v>3061.9</v>
      </c>
      <c r="Q336" s="8">
        <v>2051.473</v>
      </c>
      <c r="R336" s="8">
        <f t="shared" si="16"/>
        <v>2571.996000000001</v>
      </c>
      <c r="S336" s="8">
        <f>(((Sales[[#This Row],[Unit Price]]-(Sales[[#This Row],[Discount Applied]]*Sales[[#This Row],[Unit Price]]))-Q336)/Q336)*100</f>
        <v>41.791044776119421</v>
      </c>
      <c r="T336" s="8">
        <f t="shared" si="17"/>
        <v>8726.4150000000009</v>
      </c>
      <c r="U336" s="8">
        <f>Sales[[#This Row],[Unit Cost]]*Sales[[#This Row],[Order Quantity]]</f>
        <v>6154.4189999999999</v>
      </c>
    </row>
    <row r="337" spans="1:21" x14ac:dyDescent="0.2">
      <c r="A337" s="6" t="s">
        <v>550</v>
      </c>
      <c r="B337" s="6" t="s">
        <v>26</v>
      </c>
      <c r="C337" s="6" t="s">
        <v>146</v>
      </c>
      <c r="D337" s="7">
        <v>43200</v>
      </c>
      <c r="E337" s="7">
        <v>43292</v>
      </c>
      <c r="F337" s="7">
        <v>43305</v>
      </c>
      <c r="G337" s="7">
        <v>43312</v>
      </c>
      <c r="H337" s="6">
        <f t="shared" si="15"/>
        <v>20</v>
      </c>
      <c r="I337" s="6" t="s">
        <v>215</v>
      </c>
      <c r="J337" s="6">
        <v>28</v>
      </c>
      <c r="K337" s="6">
        <v>30</v>
      </c>
      <c r="L337" s="6">
        <v>323</v>
      </c>
      <c r="M337" s="6">
        <v>39</v>
      </c>
      <c r="N337" s="6">
        <v>1</v>
      </c>
      <c r="O337" s="6">
        <v>0.2</v>
      </c>
      <c r="P337" s="8">
        <v>1051.9000000000001</v>
      </c>
      <c r="Q337" s="8">
        <v>452.31700000000001</v>
      </c>
      <c r="R337" s="8">
        <f t="shared" si="16"/>
        <v>389.20300000000009</v>
      </c>
      <c r="S337" s="8">
        <f>(((Sales[[#This Row],[Unit Price]]-(Sales[[#This Row],[Discount Applied]]*Sales[[#This Row],[Unit Price]]))-Q337)/Q337)*100</f>
        <v>86.046511627906995</v>
      </c>
      <c r="T337" s="8">
        <f t="shared" si="17"/>
        <v>841.5200000000001</v>
      </c>
      <c r="U337" s="8">
        <f>Sales[[#This Row],[Unit Cost]]*Sales[[#This Row],[Order Quantity]]</f>
        <v>452.31700000000001</v>
      </c>
    </row>
    <row r="338" spans="1:21" x14ac:dyDescent="0.2">
      <c r="A338" s="6" t="s">
        <v>551</v>
      </c>
      <c r="B338" s="6" t="s">
        <v>23</v>
      </c>
      <c r="C338" s="6" t="s">
        <v>147</v>
      </c>
      <c r="D338" s="7">
        <v>43200</v>
      </c>
      <c r="E338" s="7">
        <v>43292</v>
      </c>
      <c r="F338" s="7">
        <v>43297</v>
      </c>
      <c r="G338" s="7">
        <v>43303</v>
      </c>
      <c r="H338" s="6">
        <f t="shared" si="15"/>
        <v>11</v>
      </c>
      <c r="I338" s="6" t="s">
        <v>215</v>
      </c>
      <c r="J338" s="6">
        <v>21</v>
      </c>
      <c r="K338" s="6">
        <v>11</v>
      </c>
      <c r="L338" s="6">
        <v>225</v>
      </c>
      <c r="M338" s="6">
        <v>2</v>
      </c>
      <c r="N338" s="6">
        <v>8</v>
      </c>
      <c r="O338" s="6">
        <v>0.15</v>
      </c>
      <c r="P338" s="8">
        <v>261.3</v>
      </c>
      <c r="Q338" s="8">
        <v>104.52000000000001</v>
      </c>
      <c r="R338" s="8">
        <f t="shared" si="16"/>
        <v>940.68000000000006</v>
      </c>
      <c r="S338" s="8">
        <f>(((Sales[[#This Row],[Unit Price]]-(Sales[[#This Row],[Discount Applied]]*Sales[[#This Row],[Unit Price]]))-Q338)/Q338)*100</f>
        <v>112.5</v>
      </c>
      <c r="T338" s="8">
        <f t="shared" si="17"/>
        <v>1776.8400000000001</v>
      </c>
      <c r="U338" s="8">
        <f>Sales[[#This Row],[Unit Cost]]*Sales[[#This Row],[Order Quantity]]</f>
        <v>836.16000000000008</v>
      </c>
    </row>
    <row r="339" spans="1:21" x14ac:dyDescent="0.2">
      <c r="A339" s="6" t="s">
        <v>552</v>
      </c>
      <c r="B339" s="6" t="s">
        <v>24</v>
      </c>
      <c r="C339" s="6" t="s">
        <v>145</v>
      </c>
      <c r="D339" s="7">
        <v>43200</v>
      </c>
      <c r="E339" s="7">
        <v>43292</v>
      </c>
      <c r="F339" s="7">
        <v>43308</v>
      </c>
      <c r="G339" s="7">
        <v>43313</v>
      </c>
      <c r="H339" s="6">
        <f t="shared" si="15"/>
        <v>21</v>
      </c>
      <c r="I339" s="6" t="s">
        <v>215</v>
      </c>
      <c r="J339" s="6">
        <v>11</v>
      </c>
      <c r="K339" s="6">
        <v>4</v>
      </c>
      <c r="L339" s="6">
        <v>138</v>
      </c>
      <c r="M339" s="6">
        <v>37</v>
      </c>
      <c r="N339" s="6">
        <v>6</v>
      </c>
      <c r="O339" s="6">
        <v>0.05</v>
      </c>
      <c r="P339" s="8">
        <v>6143.9000000000005</v>
      </c>
      <c r="Q339" s="8">
        <v>3071.9500000000003</v>
      </c>
      <c r="R339" s="8">
        <f t="shared" si="16"/>
        <v>16588.530000000002</v>
      </c>
      <c r="S339" s="8">
        <f>(((Sales[[#This Row],[Unit Price]]-(Sales[[#This Row],[Discount Applied]]*Sales[[#This Row],[Unit Price]]))-Q339)/Q339)*100</f>
        <v>90.000000000000014</v>
      </c>
      <c r="T339" s="8">
        <f t="shared" si="17"/>
        <v>35020.230000000003</v>
      </c>
      <c r="U339" s="8">
        <f>Sales[[#This Row],[Unit Cost]]*Sales[[#This Row],[Order Quantity]]</f>
        <v>18431.7</v>
      </c>
    </row>
    <row r="340" spans="1:21" x14ac:dyDescent="0.2">
      <c r="A340" s="6" t="s">
        <v>553</v>
      </c>
      <c r="B340" s="6" t="s">
        <v>23</v>
      </c>
      <c r="C340" s="6" t="s">
        <v>145</v>
      </c>
      <c r="D340" s="7">
        <v>43200</v>
      </c>
      <c r="E340" s="7">
        <v>43292</v>
      </c>
      <c r="F340" s="7">
        <v>43312</v>
      </c>
      <c r="G340" s="7">
        <v>43315</v>
      </c>
      <c r="H340" s="6">
        <f t="shared" si="15"/>
        <v>23</v>
      </c>
      <c r="I340" s="6" t="s">
        <v>215</v>
      </c>
      <c r="J340" s="6">
        <v>20</v>
      </c>
      <c r="K340" s="6">
        <v>45</v>
      </c>
      <c r="L340" s="6">
        <v>143</v>
      </c>
      <c r="M340" s="6">
        <v>43</v>
      </c>
      <c r="N340" s="6">
        <v>7</v>
      </c>
      <c r="O340" s="6">
        <v>0.2</v>
      </c>
      <c r="P340" s="8">
        <v>2472.3000000000002</v>
      </c>
      <c r="Q340" s="8">
        <v>1928.3940000000002</v>
      </c>
      <c r="R340" s="8">
        <f t="shared" si="16"/>
        <v>346.12199999999939</v>
      </c>
      <c r="S340" s="8">
        <f>(((Sales[[#This Row],[Unit Price]]-(Sales[[#This Row],[Discount Applied]]*Sales[[#This Row],[Unit Price]]))-Q340)/Q340)*100</f>
        <v>2.564102564102559</v>
      </c>
      <c r="T340" s="8">
        <f t="shared" si="17"/>
        <v>13844.880000000001</v>
      </c>
      <c r="U340" s="8">
        <f>Sales[[#This Row],[Unit Cost]]*Sales[[#This Row],[Order Quantity]]</f>
        <v>13498.758000000002</v>
      </c>
    </row>
    <row r="341" spans="1:21" x14ac:dyDescent="0.2">
      <c r="A341" s="6" t="s">
        <v>554</v>
      </c>
      <c r="B341" s="6" t="s">
        <v>24</v>
      </c>
      <c r="C341" s="6" t="s">
        <v>146</v>
      </c>
      <c r="D341" s="7">
        <v>43200</v>
      </c>
      <c r="E341" s="7">
        <v>43292</v>
      </c>
      <c r="F341" s="7">
        <v>43307</v>
      </c>
      <c r="G341" s="7">
        <v>43308</v>
      </c>
      <c r="H341" s="6">
        <f t="shared" si="15"/>
        <v>16</v>
      </c>
      <c r="I341" s="6" t="s">
        <v>215</v>
      </c>
      <c r="J341" s="6">
        <v>2</v>
      </c>
      <c r="K341" s="6">
        <v>6</v>
      </c>
      <c r="L341" s="6">
        <v>316</v>
      </c>
      <c r="M341" s="6">
        <v>9</v>
      </c>
      <c r="N341" s="6">
        <v>3</v>
      </c>
      <c r="O341" s="6">
        <v>7.4999999999999997E-2</v>
      </c>
      <c r="P341" s="8">
        <v>3892.7000000000003</v>
      </c>
      <c r="Q341" s="8">
        <v>3075.2330000000002</v>
      </c>
      <c r="R341" s="8">
        <f t="shared" si="16"/>
        <v>1576.5434999999998</v>
      </c>
      <c r="S341" s="8">
        <f>(((Sales[[#This Row],[Unit Price]]-(Sales[[#This Row],[Discount Applied]]*Sales[[#This Row],[Unit Price]]))-Q341)/Q341)*100</f>
        <v>17.088607594936715</v>
      </c>
      <c r="T341" s="8">
        <f t="shared" si="17"/>
        <v>10802.2425</v>
      </c>
      <c r="U341" s="8">
        <f>Sales[[#This Row],[Unit Cost]]*Sales[[#This Row],[Order Quantity]]</f>
        <v>9225.6990000000005</v>
      </c>
    </row>
    <row r="342" spans="1:21" x14ac:dyDescent="0.2">
      <c r="A342" s="6" t="s">
        <v>555</v>
      </c>
      <c r="B342" s="6" t="s">
        <v>24</v>
      </c>
      <c r="C342" s="6" t="s">
        <v>147</v>
      </c>
      <c r="D342" s="7">
        <v>43200</v>
      </c>
      <c r="E342" s="7">
        <v>43292</v>
      </c>
      <c r="F342" s="7">
        <v>43317</v>
      </c>
      <c r="G342" s="7">
        <v>43323</v>
      </c>
      <c r="H342" s="6">
        <f t="shared" si="15"/>
        <v>31</v>
      </c>
      <c r="I342" s="6" t="s">
        <v>215</v>
      </c>
      <c r="J342" s="6">
        <v>11</v>
      </c>
      <c r="K342" s="6">
        <v>33</v>
      </c>
      <c r="L342" s="6">
        <v>216</v>
      </c>
      <c r="M342" s="6">
        <v>14</v>
      </c>
      <c r="N342" s="6">
        <v>1</v>
      </c>
      <c r="O342" s="6">
        <v>0.05</v>
      </c>
      <c r="P342" s="8">
        <v>964.80000000000007</v>
      </c>
      <c r="Q342" s="8">
        <v>492.04800000000006</v>
      </c>
      <c r="R342" s="8">
        <f t="shared" si="16"/>
        <v>424.512</v>
      </c>
      <c r="S342" s="8">
        <f>(((Sales[[#This Row],[Unit Price]]-(Sales[[#This Row],[Discount Applied]]*Sales[[#This Row],[Unit Price]]))-Q342)/Q342)*100</f>
        <v>86.274509803921561</v>
      </c>
      <c r="T342" s="8">
        <f t="shared" si="17"/>
        <v>916.56000000000006</v>
      </c>
      <c r="U342" s="8">
        <f>Sales[[#This Row],[Unit Cost]]*Sales[[#This Row],[Order Quantity]]</f>
        <v>492.04800000000006</v>
      </c>
    </row>
    <row r="343" spans="1:21" x14ac:dyDescent="0.2">
      <c r="A343" s="6" t="s">
        <v>556</v>
      </c>
      <c r="B343" s="6" t="s">
        <v>24</v>
      </c>
      <c r="C343" s="6" t="s">
        <v>143</v>
      </c>
      <c r="D343" s="7">
        <v>43200</v>
      </c>
      <c r="E343" s="7">
        <v>43292</v>
      </c>
      <c r="F343" s="7">
        <v>43311</v>
      </c>
      <c r="G343" s="7">
        <v>43317</v>
      </c>
      <c r="H343" s="6">
        <f t="shared" si="15"/>
        <v>25</v>
      </c>
      <c r="I343" s="6" t="s">
        <v>215</v>
      </c>
      <c r="J343" s="6">
        <v>2</v>
      </c>
      <c r="K343" s="6">
        <v>46</v>
      </c>
      <c r="L343" s="6">
        <v>342</v>
      </c>
      <c r="M343" s="6">
        <v>12</v>
      </c>
      <c r="N343" s="6">
        <v>8</v>
      </c>
      <c r="O343" s="6">
        <v>0.2</v>
      </c>
      <c r="P343" s="8">
        <v>3832.4</v>
      </c>
      <c r="Q343" s="8">
        <v>3104.2440000000001</v>
      </c>
      <c r="R343" s="8">
        <f t="shared" si="16"/>
        <v>-306.59200000000055</v>
      </c>
      <c r="S343" s="8">
        <f>(((Sales[[#This Row],[Unit Price]]-(Sales[[#This Row],[Discount Applied]]*Sales[[#This Row],[Unit Price]]))-Q343)/Q343)*100</f>
        <v>-1.2345679012345701</v>
      </c>
      <c r="T343" s="8">
        <f t="shared" si="17"/>
        <v>24527.360000000001</v>
      </c>
      <c r="U343" s="8">
        <f>Sales[[#This Row],[Unit Cost]]*Sales[[#This Row],[Order Quantity]]</f>
        <v>24833.952000000001</v>
      </c>
    </row>
    <row r="344" spans="1:21" x14ac:dyDescent="0.2">
      <c r="A344" s="6" t="s">
        <v>557</v>
      </c>
      <c r="B344" s="6" t="s">
        <v>24</v>
      </c>
      <c r="C344" s="6" t="s">
        <v>145</v>
      </c>
      <c r="D344" s="7">
        <v>43200</v>
      </c>
      <c r="E344" s="7">
        <v>43292</v>
      </c>
      <c r="F344" s="7">
        <v>43306</v>
      </c>
      <c r="G344" s="7">
        <v>43314</v>
      </c>
      <c r="H344" s="6">
        <f t="shared" si="15"/>
        <v>22</v>
      </c>
      <c r="I344" s="6" t="s">
        <v>215</v>
      </c>
      <c r="J344" s="6">
        <v>2</v>
      </c>
      <c r="K344" s="6">
        <v>12</v>
      </c>
      <c r="L344" s="6">
        <v>190</v>
      </c>
      <c r="M344" s="6">
        <v>45</v>
      </c>
      <c r="N344" s="6">
        <v>7</v>
      </c>
      <c r="O344" s="6">
        <v>0.2</v>
      </c>
      <c r="P344" s="8">
        <v>964.80000000000007</v>
      </c>
      <c r="Q344" s="8">
        <v>781.48800000000006</v>
      </c>
      <c r="R344" s="8">
        <f t="shared" si="16"/>
        <v>-67.536000000000058</v>
      </c>
      <c r="S344" s="8">
        <f>(((Sales[[#This Row],[Unit Price]]-(Sales[[#This Row],[Discount Applied]]*Sales[[#This Row],[Unit Price]]))-Q344)/Q344)*100</f>
        <v>-1.2345679012345709</v>
      </c>
      <c r="T344" s="8">
        <f t="shared" si="17"/>
        <v>5402.88</v>
      </c>
      <c r="U344" s="8">
        <f>Sales[[#This Row],[Unit Cost]]*Sales[[#This Row],[Order Quantity]]</f>
        <v>5470.4160000000002</v>
      </c>
    </row>
    <row r="345" spans="1:21" x14ac:dyDescent="0.2">
      <c r="A345" s="6" t="s">
        <v>558</v>
      </c>
      <c r="B345" s="6" t="s">
        <v>24</v>
      </c>
      <c r="C345" s="6" t="s">
        <v>145</v>
      </c>
      <c r="D345" s="7">
        <v>43200</v>
      </c>
      <c r="E345" s="7">
        <v>43292</v>
      </c>
      <c r="F345" s="7">
        <v>43305</v>
      </c>
      <c r="G345" s="7">
        <v>43310</v>
      </c>
      <c r="H345" s="6">
        <f t="shared" si="15"/>
        <v>18</v>
      </c>
      <c r="I345" s="6" t="s">
        <v>215</v>
      </c>
      <c r="J345" s="6">
        <v>6</v>
      </c>
      <c r="K345" s="6">
        <v>48</v>
      </c>
      <c r="L345" s="6">
        <v>122</v>
      </c>
      <c r="M345" s="6">
        <v>40</v>
      </c>
      <c r="N345" s="6">
        <v>1</v>
      </c>
      <c r="O345" s="6">
        <v>0.05</v>
      </c>
      <c r="P345" s="8">
        <v>1118.9000000000001</v>
      </c>
      <c r="Q345" s="8">
        <v>794.41899999999998</v>
      </c>
      <c r="R345" s="8">
        <f t="shared" si="16"/>
        <v>268.53600000000017</v>
      </c>
      <c r="S345" s="8">
        <f>(((Sales[[#This Row],[Unit Price]]-(Sales[[#This Row],[Discount Applied]]*Sales[[#This Row],[Unit Price]]))-Q345)/Q345)*100</f>
        <v>33.80281690140847</v>
      </c>
      <c r="T345" s="8">
        <f t="shared" si="17"/>
        <v>1062.9550000000002</v>
      </c>
      <c r="U345" s="8">
        <f>Sales[[#This Row],[Unit Cost]]*Sales[[#This Row],[Order Quantity]]</f>
        <v>794.41899999999998</v>
      </c>
    </row>
    <row r="346" spans="1:21" x14ac:dyDescent="0.2">
      <c r="A346" s="6" t="s">
        <v>559</v>
      </c>
      <c r="B346" s="6" t="s">
        <v>25</v>
      </c>
      <c r="C346" s="6" t="s">
        <v>146</v>
      </c>
      <c r="D346" s="7">
        <v>43200</v>
      </c>
      <c r="E346" s="7">
        <v>43292</v>
      </c>
      <c r="F346" s="7">
        <v>43312</v>
      </c>
      <c r="G346" s="7">
        <v>43318</v>
      </c>
      <c r="H346" s="6">
        <f t="shared" si="15"/>
        <v>26</v>
      </c>
      <c r="I346" s="6" t="s">
        <v>215</v>
      </c>
      <c r="J346" s="6">
        <v>16</v>
      </c>
      <c r="K346" s="6">
        <v>43</v>
      </c>
      <c r="L346" s="6">
        <v>319</v>
      </c>
      <c r="M346" s="6">
        <v>6</v>
      </c>
      <c r="N346" s="6">
        <v>8</v>
      </c>
      <c r="O346" s="6">
        <v>0.05</v>
      </c>
      <c r="P346" s="8">
        <v>180.9</v>
      </c>
      <c r="Q346" s="8">
        <v>74.168999999999997</v>
      </c>
      <c r="R346" s="8">
        <f t="shared" si="16"/>
        <v>781.48800000000017</v>
      </c>
      <c r="S346" s="8">
        <f>(((Sales[[#This Row],[Unit Price]]-(Sales[[#This Row],[Discount Applied]]*Sales[[#This Row],[Unit Price]]))-Q346)/Q346)*100</f>
        <v>131.70731707317077</v>
      </c>
      <c r="T346" s="8">
        <f t="shared" si="17"/>
        <v>1374.8400000000001</v>
      </c>
      <c r="U346" s="8">
        <f>Sales[[#This Row],[Unit Cost]]*Sales[[#This Row],[Order Quantity]]</f>
        <v>593.35199999999998</v>
      </c>
    </row>
    <row r="347" spans="1:21" x14ac:dyDescent="0.2">
      <c r="A347" s="6" t="s">
        <v>560</v>
      </c>
      <c r="B347" s="6" t="s">
        <v>23</v>
      </c>
      <c r="C347" s="6" t="s">
        <v>145</v>
      </c>
      <c r="D347" s="7">
        <v>43200</v>
      </c>
      <c r="E347" s="7">
        <v>43292</v>
      </c>
      <c r="F347" s="7">
        <v>43319</v>
      </c>
      <c r="G347" s="7">
        <v>43320</v>
      </c>
      <c r="H347" s="6">
        <f t="shared" si="15"/>
        <v>28</v>
      </c>
      <c r="I347" s="6" t="s">
        <v>215</v>
      </c>
      <c r="J347" s="6">
        <v>22</v>
      </c>
      <c r="K347" s="6">
        <v>23</v>
      </c>
      <c r="L347" s="6">
        <v>96</v>
      </c>
      <c r="M347" s="6">
        <v>24</v>
      </c>
      <c r="N347" s="6">
        <v>7</v>
      </c>
      <c r="O347" s="6">
        <v>0.05</v>
      </c>
      <c r="P347" s="8">
        <v>844.2</v>
      </c>
      <c r="Q347" s="8">
        <v>346.12200000000001</v>
      </c>
      <c r="R347" s="8">
        <f t="shared" si="16"/>
        <v>3191.076</v>
      </c>
      <c r="S347" s="8">
        <f>(((Sales[[#This Row],[Unit Price]]-(Sales[[#This Row],[Discount Applied]]*Sales[[#This Row],[Unit Price]]))-Q347)/Q347)*100</f>
        <v>131.70731707317071</v>
      </c>
      <c r="T347" s="8">
        <f t="shared" si="17"/>
        <v>5613.93</v>
      </c>
      <c r="U347" s="8">
        <f>Sales[[#This Row],[Unit Cost]]*Sales[[#This Row],[Order Quantity]]</f>
        <v>2422.8540000000003</v>
      </c>
    </row>
    <row r="348" spans="1:21" x14ac:dyDescent="0.2">
      <c r="A348" s="6" t="s">
        <v>561</v>
      </c>
      <c r="B348" s="6" t="s">
        <v>24</v>
      </c>
      <c r="C348" s="6" t="s">
        <v>145</v>
      </c>
      <c r="D348" s="7">
        <v>43200</v>
      </c>
      <c r="E348" s="7">
        <v>43292</v>
      </c>
      <c r="F348" s="7">
        <v>43315</v>
      </c>
      <c r="G348" s="7">
        <v>43318</v>
      </c>
      <c r="H348" s="6">
        <f t="shared" si="15"/>
        <v>26</v>
      </c>
      <c r="I348" s="6" t="s">
        <v>215</v>
      </c>
      <c r="J348" s="6">
        <v>7</v>
      </c>
      <c r="K348" s="6">
        <v>25</v>
      </c>
      <c r="L348" s="6">
        <v>96</v>
      </c>
      <c r="M348" s="6">
        <v>11</v>
      </c>
      <c r="N348" s="6">
        <v>7</v>
      </c>
      <c r="O348" s="6">
        <v>0.2</v>
      </c>
      <c r="P348" s="8">
        <v>3490.7000000000003</v>
      </c>
      <c r="Q348" s="8">
        <v>1780.2570000000001</v>
      </c>
      <c r="R348" s="8">
        <f t="shared" si="16"/>
        <v>7086.121000000001</v>
      </c>
      <c r="S348" s="8">
        <f>(((Sales[[#This Row],[Unit Price]]-(Sales[[#This Row],[Discount Applied]]*Sales[[#This Row],[Unit Price]]))-Q348)/Q348)*100</f>
        <v>56.862745098039234</v>
      </c>
      <c r="T348" s="8">
        <f t="shared" si="17"/>
        <v>19547.920000000002</v>
      </c>
      <c r="U348" s="8">
        <f>Sales[[#This Row],[Unit Cost]]*Sales[[#This Row],[Order Quantity]]</f>
        <v>12461.799000000001</v>
      </c>
    </row>
    <row r="349" spans="1:21" x14ac:dyDescent="0.2">
      <c r="A349" s="6" t="s">
        <v>562</v>
      </c>
      <c r="B349" s="6" t="s">
        <v>25</v>
      </c>
      <c r="C349" s="6" t="s">
        <v>144</v>
      </c>
      <c r="D349" s="7">
        <v>43200</v>
      </c>
      <c r="E349" s="7">
        <v>43293</v>
      </c>
      <c r="F349" s="7">
        <v>43320</v>
      </c>
      <c r="G349" s="7">
        <v>43323</v>
      </c>
      <c r="H349" s="6">
        <f t="shared" si="15"/>
        <v>30</v>
      </c>
      <c r="I349" s="6" t="s">
        <v>215</v>
      </c>
      <c r="J349" s="6">
        <v>20</v>
      </c>
      <c r="K349" s="6">
        <v>39</v>
      </c>
      <c r="L349" s="6">
        <v>66</v>
      </c>
      <c r="M349" s="6">
        <v>9</v>
      </c>
      <c r="N349" s="6">
        <v>5</v>
      </c>
      <c r="O349" s="6">
        <v>0.2</v>
      </c>
      <c r="P349" s="8">
        <v>1112.2</v>
      </c>
      <c r="Q349" s="8">
        <v>778.54</v>
      </c>
      <c r="R349" s="8">
        <f t="shared" si="16"/>
        <v>556.10000000000036</v>
      </c>
      <c r="S349" s="8">
        <f>(((Sales[[#This Row],[Unit Price]]-(Sales[[#This Row],[Discount Applied]]*Sales[[#This Row],[Unit Price]]))-Q349)/Q349)*100</f>
        <v>14.28571428571429</v>
      </c>
      <c r="T349" s="8">
        <f t="shared" si="17"/>
        <v>4448.8</v>
      </c>
      <c r="U349" s="8">
        <f>Sales[[#This Row],[Unit Cost]]*Sales[[#This Row],[Order Quantity]]</f>
        <v>3892.7</v>
      </c>
    </row>
    <row r="350" spans="1:21" x14ac:dyDescent="0.2">
      <c r="A350" s="6" t="s">
        <v>563</v>
      </c>
      <c r="B350" s="6" t="s">
        <v>24</v>
      </c>
      <c r="C350" s="6" t="s">
        <v>145</v>
      </c>
      <c r="D350" s="7">
        <v>43200</v>
      </c>
      <c r="E350" s="7">
        <v>43293</v>
      </c>
      <c r="F350" s="7">
        <v>43320</v>
      </c>
      <c r="G350" s="7">
        <v>43327</v>
      </c>
      <c r="H350" s="6">
        <f t="shared" si="15"/>
        <v>34</v>
      </c>
      <c r="I350" s="6" t="s">
        <v>215</v>
      </c>
      <c r="J350" s="6">
        <v>11</v>
      </c>
      <c r="K350" s="6">
        <v>42</v>
      </c>
      <c r="L350" s="6">
        <v>128</v>
      </c>
      <c r="M350" s="6">
        <v>37</v>
      </c>
      <c r="N350" s="6">
        <v>1</v>
      </c>
      <c r="O350" s="6">
        <v>0.05</v>
      </c>
      <c r="P350" s="8">
        <v>1072</v>
      </c>
      <c r="Q350" s="8">
        <v>568.16000000000008</v>
      </c>
      <c r="R350" s="8">
        <f t="shared" si="16"/>
        <v>450.2399999999999</v>
      </c>
      <c r="S350" s="8">
        <f>(((Sales[[#This Row],[Unit Price]]-(Sales[[#This Row],[Discount Applied]]*Sales[[#This Row],[Unit Price]]))-Q350)/Q350)*100</f>
        <v>79.245283018867894</v>
      </c>
      <c r="T350" s="8">
        <f t="shared" si="17"/>
        <v>1018.4</v>
      </c>
      <c r="U350" s="8">
        <f>Sales[[#This Row],[Unit Cost]]*Sales[[#This Row],[Order Quantity]]</f>
        <v>568.16000000000008</v>
      </c>
    </row>
    <row r="351" spans="1:21" x14ac:dyDescent="0.2">
      <c r="A351" s="6" t="s">
        <v>564</v>
      </c>
      <c r="B351" s="6" t="s">
        <v>23</v>
      </c>
      <c r="C351" s="6" t="s">
        <v>148</v>
      </c>
      <c r="D351" s="7">
        <v>43200</v>
      </c>
      <c r="E351" s="7">
        <v>43293</v>
      </c>
      <c r="F351" s="7">
        <v>43310</v>
      </c>
      <c r="G351" s="7">
        <v>43316</v>
      </c>
      <c r="H351" s="6">
        <f t="shared" si="15"/>
        <v>23</v>
      </c>
      <c r="I351" s="6" t="s">
        <v>215</v>
      </c>
      <c r="J351" s="6">
        <v>24</v>
      </c>
      <c r="K351" s="6">
        <v>20</v>
      </c>
      <c r="L351" s="6">
        <v>1</v>
      </c>
      <c r="M351" s="6">
        <v>41</v>
      </c>
      <c r="N351" s="6">
        <v>3</v>
      </c>
      <c r="O351" s="6">
        <v>7.4999999999999997E-2</v>
      </c>
      <c r="P351" s="8">
        <v>1078.7</v>
      </c>
      <c r="Q351" s="8">
        <v>906.10800000000006</v>
      </c>
      <c r="R351" s="8">
        <f t="shared" si="16"/>
        <v>275.06850000000031</v>
      </c>
      <c r="S351" s="8">
        <f>(((Sales[[#This Row],[Unit Price]]-(Sales[[#This Row],[Discount Applied]]*Sales[[#This Row],[Unit Price]]))-Q351)/Q351)*100</f>
        <v>10.119047619047613</v>
      </c>
      <c r="T351" s="8">
        <f t="shared" si="17"/>
        <v>2993.3925000000004</v>
      </c>
      <c r="U351" s="8">
        <f>Sales[[#This Row],[Unit Cost]]*Sales[[#This Row],[Order Quantity]]</f>
        <v>2718.3240000000001</v>
      </c>
    </row>
    <row r="352" spans="1:21" x14ac:dyDescent="0.2">
      <c r="A352" s="6" t="s">
        <v>565</v>
      </c>
      <c r="B352" s="6" t="s">
        <v>26</v>
      </c>
      <c r="C352" s="6" t="s">
        <v>146</v>
      </c>
      <c r="D352" s="7">
        <v>43200</v>
      </c>
      <c r="E352" s="7">
        <v>43293</v>
      </c>
      <c r="F352" s="7">
        <v>43307</v>
      </c>
      <c r="G352" s="7">
        <v>43313</v>
      </c>
      <c r="H352" s="6">
        <f t="shared" si="15"/>
        <v>20</v>
      </c>
      <c r="I352" s="6" t="s">
        <v>215</v>
      </c>
      <c r="J352" s="6">
        <v>26</v>
      </c>
      <c r="K352" s="6">
        <v>10</v>
      </c>
      <c r="L352" s="6">
        <v>273</v>
      </c>
      <c r="M352" s="6">
        <v>25</v>
      </c>
      <c r="N352" s="6">
        <v>7</v>
      </c>
      <c r="O352" s="6">
        <v>7.4999999999999997E-2</v>
      </c>
      <c r="P352" s="8">
        <v>5433.7</v>
      </c>
      <c r="Q352" s="8">
        <v>3857.9269999999997</v>
      </c>
      <c r="R352" s="8">
        <f t="shared" si="16"/>
        <v>8177.7185000000063</v>
      </c>
      <c r="S352" s="8">
        <f>(((Sales[[#This Row],[Unit Price]]-(Sales[[#This Row],[Discount Applied]]*Sales[[#This Row],[Unit Price]]))-Q352)/Q352)*100</f>
        <v>30.281690140845075</v>
      </c>
      <c r="T352" s="8">
        <f t="shared" si="17"/>
        <v>35183.207500000004</v>
      </c>
      <c r="U352" s="8">
        <f>Sales[[#This Row],[Unit Cost]]*Sales[[#This Row],[Order Quantity]]</f>
        <v>27005.488999999998</v>
      </c>
    </row>
    <row r="353" spans="1:21" x14ac:dyDescent="0.2">
      <c r="A353" s="6" t="s">
        <v>566</v>
      </c>
      <c r="B353" s="6" t="s">
        <v>25</v>
      </c>
      <c r="C353" s="6" t="s">
        <v>146</v>
      </c>
      <c r="D353" s="7">
        <v>43200</v>
      </c>
      <c r="E353" s="7">
        <v>43293</v>
      </c>
      <c r="F353" s="7">
        <v>43295</v>
      </c>
      <c r="G353" s="7">
        <v>43299</v>
      </c>
      <c r="H353" s="6">
        <f t="shared" si="15"/>
        <v>6</v>
      </c>
      <c r="I353" s="6" t="s">
        <v>215</v>
      </c>
      <c r="J353" s="6">
        <v>16</v>
      </c>
      <c r="K353" s="6">
        <v>17</v>
      </c>
      <c r="L353" s="6">
        <v>309</v>
      </c>
      <c r="M353" s="6">
        <v>24</v>
      </c>
      <c r="N353" s="6">
        <v>8</v>
      </c>
      <c r="O353" s="6">
        <v>0.05</v>
      </c>
      <c r="P353" s="8">
        <v>3906.1</v>
      </c>
      <c r="Q353" s="8">
        <v>3163.9410000000003</v>
      </c>
      <c r="R353" s="8">
        <f t="shared" si="16"/>
        <v>4374.8319999999985</v>
      </c>
      <c r="S353" s="8">
        <f>(((Sales[[#This Row],[Unit Price]]-(Sales[[#This Row],[Discount Applied]]*Sales[[#This Row],[Unit Price]]))-Q353)/Q353)*100</f>
        <v>17.283950617283946</v>
      </c>
      <c r="T353" s="8">
        <f t="shared" si="17"/>
        <v>29686.36</v>
      </c>
      <c r="U353" s="8">
        <f>Sales[[#This Row],[Unit Cost]]*Sales[[#This Row],[Order Quantity]]</f>
        <v>25311.528000000002</v>
      </c>
    </row>
    <row r="354" spans="1:21" x14ac:dyDescent="0.2">
      <c r="A354" s="6" t="s">
        <v>567</v>
      </c>
      <c r="B354" s="6" t="s">
        <v>25</v>
      </c>
      <c r="C354" s="6" t="s">
        <v>145</v>
      </c>
      <c r="D354" s="7">
        <v>43200</v>
      </c>
      <c r="E354" s="7">
        <v>43293</v>
      </c>
      <c r="F354" s="7">
        <v>43301</v>
      </c>
      <c r="G354" s="7">
        <v>43306</v>
      </c>
      <c r="H354" s="6">
        <f t="shared" si="15"/>
        <v>13</v>
      </c>
      <c r="I354" s="6" t="s">
        <v>215</v>
      </c>
      <c r="J354" s="6">
        <v>13</v>
      </c>
      <c r="K354" s="6">
        <v>21</v>
      </c>
      <c r="L354" s="6">
        <v>103</v>
      </c>
      <c r="M354" s="6">
        <v>30</v>
      </c>
      <c r="N354" s="6">
        <v>4</v>
      </c>
      <c r="O354" s="6">
        <v>0.15</v>
      </c>
      <c r="P354" s="8">
        <v>2458.9</v>
      </c>
      <c r="Q354" s="8">
        <v>2090.0650000000001</v>
      </c>
      <c r="R354" s="8">
        <f t="shared" si="16"/>
        <v>0</v>
      </c>
      <c r="S354" s="8">
        <f>(((Sales[[#This Row],[Unit Price]]-(Sales[[#This Row],[Discount Applied]]*Sales[[#This Row],[Unit Price]]))-Q354)/Q354)*100</f>
        <v>0</v>
      </c>
      <c r="T354" s="8">
        <f t="shared" si="17"/>
        <v>8360.26</v>
      </c>
      <c r="U354" s="8">
        <f>Sales[[#This Row],[Unit Cost]]*Sales[[#This Row],[Order Quantity]]</f>
        <v>8360.26</v>
      </c>
    </row>
    <row r="355" spans="1:21" x14ac:dyDescent="0.2">
      <c r="A355" s="6" t="s">
        <v>568</v>
      </c>
      <c r="B355" s="6" t="s">
        <v>23</v>
      </c>
      <c r="C355" s="6" t="s">
        <v>147</v>
      </c>
      <c r="D355" s="7">
        <v>43200</v>
      </c>
      <c r="E355" s="7">
        <v>43293</v>
      </c>
      <c r="F355" s="7">
        <v>43311</v>
      </c>
      <c r="G355" s="7">
        <v>43313</v>
      </c>
      <c r="H355" s="6">
        <f t="shared" si="15"/>
        <v>20</v>
      </c>
      <c r="I355" s="6" t="s">
        <v>215</v>
      </c>
      <c r="J355" s="6">
        <v>24</v>
      </c>
      <c r="K355" s="6">
        <v>8</v>
      </c>
      <c r="L355" s="6">
        <v>258</v>
      </c>
      <c r="M355" s="6">
        <v>10</v>
      </c>
      <c r="N355" s="6">
        <v>3</v>
      </c>
      <c r="O355" s="6">
        <v>7.4999999999999997E-2</v>
      </c>
      <c r="P355" s="8">
        <v>1112.2</v>
      </c>
      <c r="Q355" s="8">
        <v>856.39400000000001</v>
      </c>
      <c r="R355" s="8">
        <f t="shared" si="16"/>
        <v>517.17300000000068</v>
      </c>
      <c r="S355" s="8">
        <f>(((Sales[[#This Row],[Unit Price]]-(Sales[[#This Row],[Discount Applied]]*Sales[[#This Row],[Unit Price]]))-Q355)/Q355)*100</f>
        <v>20.129870129870138</v>
      </c>
      <c r="T355" s="8">
        <f t="shared" si="17"/>
        <v>3086.3550000000005</v>
      </c>
      <c r="U355" s="8">
        <f>Sales[[#This Row],[Unit Cost]]*Sales[[#This Row],[Order Quantity]]</f>
        <v>2569.1819999999998</v>
      </c>
    </row>
    <row r="356" spans="1:21" x14ac:dyDescent="0.2">
      <c r="A356" s="6" t="s">
        <v>569</v>
      </c>
      <c r="B356" s="6" t="s">
        <v>24</v>
      </c>
      <c r="C356" s="6" t="s">
        <v>145</v>
      </c>
      <c r="D356" s="7">
        <v>43200</v>
      </c>
      <c r="E356" s="7">
        <v>43293</v>
      </c>
      <c r="F356" s="7">
        <v>43297</v>
      </c>
      <c r="G356" s="7">
        <v>43298</v>
      </c>
      <c r="H356" s="6">
        <f t="shared" si="15"/>
        <v>5</v>
      </c>
      <c r="I356" s="6" t="s">
        <v>215</v>
      </c>
      <c r="J356" s="6">
        <v>10</v>
      </c>
      <c r="K356" s="6">
        <v>31</v>
      </c>
      <c r="L356" s="6">
        <v>149</v>
      </c>
      <c r="M356" s="6">
        <v>47</v>
      </c>
      <c r="N356" s="6">
        <v>4</v>
      </c>
      <c r="O356" s="6">
        <v>0.05</v>
      </c>
      <c r="P356" s="8">
        <v>1065.3</v>
      </c>
      <c r="Q356" s="8">
        <v>745.70999999999992</v>
      </c>
      <c r="R356" s="8">
        <f t="shared" si="16"/>
        <v>1065.3000000000002</v>
      </c>
      <c r="S356" s="8">
        <f>(((Sales[[#This Row],[Unit Price]]-(Sales[[#This Row],[Discount Applied]]*Sales[[#This Row],[Unit Price]]))-Q356)/Q356)*100</f>
        <v>35.71428571428573</v>
      </c>
      <c r="T356" s="8">
        <f t="shared" si="17"/>
        <v>4048.14</v>
      </c>
      <c r="U356" s="8">
        <f>Sales[[#This Row],[Unit Cost]]*Sales[[#This Row],[Order Quantity]]</f>
        <v>2982.8399999999997</v>
      </c>
    </row>
    <row r="357" spans="1:21" x14ac:dyDescent="0.2">
      <c r="A357" s="6" t="s">
        <v>570</v>
      </c>
      <c r="B357" s="6" t="s">
        <v>24</v>
      </c>
      <c r="C357" s="6" t="s">
        <v>146</v>
      </c>
      <c r="D357" s="7">
        <v>43200</v>
      </c>
      <c r="E357" s="7">
        <v>43293</v>
      </c>
      <c r="F357" s="7">
        <v>43305</v>
      </c>
      <c r="G357" s="7">
        <v>43311</v>
      </c>
      <c r="H357" s="6">
        <f t="shared" si="15"/>
        <v>18</v>
      </c>
      <c r="I357" s="6" t="s">
        <v>215</v>
      </c>
      <c r="J357" s="6">
        <v>1</v>
      </c>
      <c r="K357" s="6">
        <v>5</v>
      </c>
      <c r="L357" s="6">
        <v>298</v>
      </c>
      <c r="M357" s="6">
        <v>35</v>
      </c>
      <c r="N357" s="6">
        <v>6</v>
      </c>
      <c r="O357" s="6">
        <v>7.4999999999999997E-2</v>
      </c>
      <c r="P357" s="8">
        <v>1862.6000000000001</v>
      </c>
      <c r="Q357" s="8">
        <v>1359.6980000000001</v>
      </c>
      <c r="R357" s="8">
        <f t="shared" si="16"/>
        <v>2179.2420000000002</v>
      </c>
      <c r="S357" s="8">
        <f>(((Sales[[#This Row],[Unit Price]]-(Sales[[#This Row],[Discount Applied]]*Sales[[#This Row],[Unit Price]]))-Q357)/Q357)*100</f>
        <v>26.712328767123296</v>
      </c>
      <c r="T357" s="8">
        <f t="shared" si="17"/>
        <v>10337.43</v>
      </c>
      <c r="U357" s="8">
        <f>Sales[[#This Row],[Unit Cost]]*Sales[[#This Row],[Order Quantity]]</f>
        <v>8158.1880000000001</v>
      </c>
    </row>
    <row r="358" spans="1:21" x14ac:dyDescent="0.2">
      <c r="A358" s="6" t="s">
        <v>571</v>
      </c>
      <c r="B358" s="6" t="s">
        <v>26</v>
      </c>
      <c r="C358" s="6" t="s">
        <v>146</v>
      </c>
      <c r="D358" s="7">
        <v>43200</v>
      </c>
      <c r="E358" s="7">
        <v>43293</v>
      </c>
      <c r="F358" s="7">
        <v>43312</v>
      </c>
      <c r="G358" s="7">
        <v>43316</v>
      </c>
      <c r="H358" s="6">
        <f t="shared" si="15"/>
        <v>23</v>
      </c>
      <c r="I358" s="6" t="s">
        <v>215</v>
      </c>
      <c r="J358" s="6">
        <v>27</v>
      </c>
      <c r="K358" s="6">
        <v>11</v>
      </c>
      <c r="L358" s="6">
        <v>273</v>
      </c>
      <c r="M358" s="6">
        <v>7</v>
      </c>
      <c r="N358" s="6">
        <v>7</v>
      </c>
      <c r="O358" s="6">
        <v>0.2</v>
      </c>
      <c r="P358" s="8">
        <v>1822.4</v>
      </c>
      <c r="Q358" s="8">
        <v>1184.5600000000002</v>
      </c>
      <c r="R358" s="8">
        <f t="shared" si="16"/>
        <v>1913.5199999999986</v>
      </c>
      <c r="S358" s="8">
        <f>(((Sales[[#This Row],[Unit Price]]-(Sales[[#This Row],[Discount Applied]]*Sales[[#This Row],[Unit Price]]))-Q358)/Q358)*100</f>
        <v>23.076923076923066</v>
      </c>
      <c r="T358" s="8">
        <f t="shared" si="17"/>
        <v>10205.44</v>
      </c>
      <c r="U358" s="8">
        <f>Sales[[#This Row],[Unit Cost]]*Sales[[#This Row],[Order Quantity]]</f>
        <v>8291.9200000000019</v>
      </c>
    </row>
    <row r="359" spans="1:21" x14ac:dyDescent="0.2">
      <c r="A359" s="6" t="s">
        <v>572</v>
      </c>
      <c r="B359" s="6" t="s">
        <v>26</v>
      </c>
      <c r="C359" s="6" t="s">
        <v>145</v>
      </c>
      <c r="D359" s="7">
        <v>43200</v>
      </c>
      <c r="E359" s="7">
        <v>43293</v>
      </c>
      <c r="F359" s="7">
        <v>43302</v>
      </c>
      <c r="G359" s="7">
        <v>43310</v>
      </c>
      <c r="H359" s="6">
        <f t="shared" si="15"/>
        <v>17</v>
      </c>
      <c r="I359" s="6" t="s">
        <v>215</v>
      </c>
      <c r="J359" s="6">
        <v>26</v>
      </c>
      <c r="K359" s="6">
        <v>35</v>
      </c>
      <c r="L359" s="6">
        <v>161</v>
      </c>
      <c r="M359" s="6">
        <v>12</v>
      </c>
      <c r="N359" s="6">
        <v>7</v>
      </c>
      <c r="O359" s="6">
        <v>0.05</v>
      </c>
      <c r="P359" s="8">
        <v>1065.3</v>
      </c>
      <c r="Q359" s="8">
        <v>575.26200000000006</v>
      </c>
      <c r="R359" s="8">
        <f t="shared" si="16"/>
        <v>3057.4109999999987</v>
      </c>
      <c r="S359" s="8">
        <f>(((Sales[[#This Row],[Unit Price]]-(Sales[[#This Row],[Discount Applied]]*Sales[[#This Row],[Unit Price]]))-Q359)/Q359)*100</f>
        <v>75.92592592592591</v>
      </c>
      <c r="T359" s="8">
        <f t="shared" si="17"/>
        <v>7084.244999999999</v>
      </c>
      <c r="U359" s="8">
        <f>Sales[[#This Row],[Unit Cost]]*Sales[[#This Row],[Order Quantity]]</f>
        <v>4026.8340000000003</v>
      </c>
    </row>
    <row r="360" spans="1:21" x14ac:dyDescent="0.2">
      <c r="A360" s="6" t="s">
        <v>573</v>
      </c>
      <c r="B360" s="6" t="s">
        <v>25</v>
      </c>
      <c r="C360" s="6" t="s">
        <v>148</v>
      </c>
      <c r="D360" s="7">
        <v>43200</v>
      </c>
      <c r="E360" s="7">
        <v>43293</v>
      </c>
      <c r="F360" s="7">
        <v>43305</v>
      </c>
      <c r="G360" s="7">
        <v>43312</v>
      </c>
      <c r="H360" s="6">
        <f t="shared" si="15"/>
        <v>19</v>
      </c>
      <c r="I360" s="6" t="s">
        <v>215</v>
      </c>
      <c r="J360" s="6">
        <v>17</v>
      </c>
      <c r="K360" s="6">
        <v>26</v>
      </c>
      <c r="L360" s="6">
        <v>29</v>
      </c>
      <c r="M360" s="6">
        <v>16</v>
      </c>
      <c r="N360" s="6">
        <v>3</v>
      </c>
      <c r="O360" s="6">
        <v>0.05</v>
      </c>
      <c r="P360" s="8">
        <v>5875.9000000000005</v>
      </c>
      <c r="Q360" s="8">
        <v>4289.4070000000002</v>
      </c>
      <c r="R360" s="8">
        <f t="shared" si="16"/>
        <v>3878.094000000001</v>
      </c>
      <c r="S360" s="8">
        <f>(((Sales[[#This Row],[Unit Price]]-(Sales[[#This Row],[Discount Applied]]*Sales[[#This Row],[Unit Price]]))-Q360)/Q360)*100</f>
        <v>30.136986301369866</v>
      </c>
      <c r="T360" s="8">
        <f t="shared" si="17"/>
        <v>16746.315000000002</v>
      </c>
      <c r="U360" s="8">
        <f>Sales[[#This Row],[Unit Cost]]*Sales[[#This Row],[Order Quantity]]</f>
        <v>12868.221000000001</v>
      </c>
    </row>
    <row r="361" spans="1:21" x14ac:dyDescent="0.2">
      <c r="A361" s="6" t="s">
        <v>574</v>
      </c>
      <c r="B361" s="6" t="s">
        <v>24</v>
      </c>
      <c r="C361" s="6" t="s">
        <v>145</v>
      </c>
      <c r="D361" s="7">
        <v>43200</v>
      </c>
      <c r="E361" s="7">
        <v>43293</v>
      </c>
      <c r="F361" s="7">
        <v>43313</v>
      </c>
      <c r="G361" s="7">
        <v>43318</v>
      </c>
      <c r="H361" s="6">
        <f t="shared" si="15"/>
        <v>25</v>
      </c>
      <c r="I361" s="6" t="s">
        <v>215</v>
      </c>
      <c r="J361" s="6">
        <v>1</v>
      </c>
      <c r="K361" s="6">
        <v>10</v>
      </c>
      <c r="L361" s="6">
        <v>151</v>
      </c>
      <c r="M361" s="6">
        <v>22</v>
      </c>
      <c r="N361" s="6">
        <v>3</v>
      </c>
      <c r="O361" s="6">
        <v>7.4999999999999997E-2</v>
      </c>
      <c r="P361" s="8">
        <v>1728.6000000000001</v>
      </c>
      <c r="Q361" s="8">
        <v>708.726</v>
      </c>
      <c r="R361" s="8">
        <f t="shared" si="16"/>
        <v>2670.6869999999999</v>
      </c>
      <c r="S361" s="8">
        <f>(((Sales[[#This Row],[Unit Price]]-(Sales[[#This Row],[Discount Applied]]*Sales[[#This Row],[Unit Price]]))-Q361)/Q361)*100</f>
        <v>125.609756097561</v>
      </c>
      <c r="T361" s="8">
        <f t="shared" si="17"/>
        <v>4796.8649999999998</v>
      </c>
      <c r="U361" s="8">
        <f>Sales[[#This Row],[Unit Cost]]*Sales[[#This Row],[Order Quantity]]</f>
        <v>2126.1779999999999</v>
      </c>
    </row>
    <row r="362" spans="1:21" x14ac:dyDescent="0.2">
      <c r="A362" s="6" t="s">
        <v>575</v>
      </c>
      <c r="B362" s="6" t="s">
        <v>23</v>
      </c>
      <c r="C362" s="6" t="s">
        <v>145</v>
      </c>
      <c r="D362" s="7">
        <v>43200</v>
      </c>
      <c r="E362" s="7">
        <v>43294</v>
      </c>
      <c r="F362" s="7">
        <v>43299</v>
      </c>
      <c r="G362" s="7">
        <v>43306</v>
      </c>
      <c r="H362" s="6">
        <f t="shared" si="15"/>
        <v>12</v>
      </c>
      <c r="I362" s="6" t="s">
        <v>215</v>
      </c>
      <c r="J362" s="6">
        <v>24</v>
      </c>
      <c r="K362" s="6">
        <v>50</v>
      </c>
      <c r="L362" s="6">
        <v>125</v>
      </c>
      <c r="M362" s="6">
        <v>45</v>
      </c>
      <c r="N362" s="6">
        <v>4</v>
      </c>
      <c r="O362" s="6">
        <v>0.05</v>
      </c>
      <c r="P362" s="8">
        <v>3832.4</v>
      </c>
      <c r="Q362" s="8">
        <v>2452.7360000000003</v>
      </c>
      <c r="R362" s="8">
        <f t="shared" si="16"/>
        <v>4752.1759999999995</v>
      </c>
      <c r="S362" s="8">
        <f>(((Sales[[#This Row],[Unit Price]]-(Sales[[#This Row],[Discount Applied]]*Sales[[#This Row],[Unit Price]]))-Q362)/Q362)*100</f>
        <v>48.437499999999986</v>
      </c>
      <c r="T362" s="8">
        <f t="shared" si="17"/>
        <v>14563.12</v>
      </c>
      <c r="U362" s="8">
        <f>Sales[[#This Row],[Unit Cost]]*Sales[[#This Row],[Order Quantity]]</f>
        <v>9810.9440000000013</v>
      </c>
    </row>
    <row r="363" spans="1:21" x14ac:dyDescent="0.2">
      <c r="A363" s="6" t="s">
        <v>576</v>
      </c>
      <c r="B363" s="6" t="s">
        <v>23</v>
      </c>
      <c r="C363" s="6" t="s">
        <v>146</v>
      </c>
      <c r="D363" s="7">
        <v>43200</v>
      </c>
      <c r="E363" s="7">
        <v>43294</v>
      </c>
      <c r="F363" s="7">
        <v>43322</v>
      </c>
      <c r="G363" s="7">
        <v>43329</v>
      </c>
      <c r="H363" s="6">
        <f t="shared" si="15"/>
        <v>35</v>
      </c>
      <c r="I363" s="6" t="s">
        <v>215</v>
      </c>
      <c r="J363" s="6">
        <v>22</v>
      </c>
      <c r="K363" s="6">
        <v>24</v>
      </c>
      <c r="L363" s="6">
        <v>261</v>
      </c>
      <c r="M363" s="6">
        <v>7</v>
      </c>
      <c r="N363" s="6">
        <v>1</v>
      </c>
      <c r="O363" s="6">
        <v>0.05</v>
      </c>
      <c r="P363" s="8">
        <v>1025.1000000000001</v>
      </c>
      <c r="Q363" s="8">
        <v>861.08400000000006</v>
      </c>
      <c r="R363" s="8">
        <f t="shared" si="16"/>
        <v>112.76100000000008</v>
      </c>
      <c r="S363" s="8">
        <f>(((Sales[[#This Row],[Unit Price]]-(Sales[[#This Row],[Discount Applied]]*Sales[[#This Row],[Unit Price]]))-Q363)/Q363)*100</f>
        <v>13.095238095238104</v>
      </c>
      <c r="T363" s="8">
        <f t="shared" si="17"/>
        <v>973.84500000000014</v>
      </c>
      <c r="U363" s="8">
        <f>Sales[[#This Row],[Unit Cost]]*Sales[[#This Row],[Order Quantity]]</f>
        <v>861.08400000000006</v>
      </c>
    </row>
    <row r="364" spans="1:21" x14ac:dyDescent="0.2">
      <c r="A364" s="6" t="s">
        <v>577</v>
      </c>
      <c r="B364" s="6" t="s">
        <v>23</v>
      </c>
      <c r="C364" s="6" t="s">
        <v>145</v>
      </c>
      <c r="D364" s="7">
        <v>43200</v>
      </c>
      <c r="E364" s="7">
        <v>43294</v>
      </c>
      <c r="F364" s="7">
        <v>43314</v>
      </c>
      <c r="G364" s="7">
        <v>43324</v>
      </c>
      <c r="H364" s="6">
        <f t="shared" si="15"/>
        <v>30</v>
      </c>
      <c r="I364" s="6" t="s">
        <v>215</v>
      </c>
      <c r="J364" s="6">
        <v>24</v>
      </c>
      <c r="K364" s="6">
        <v>1</v>
      </c>
      <c r="L364" s="6">
        <v>115</v>
      </c>
      <c r="M364" s="6">
        <v>45</v>
      </c>
      <c r="N364" s="6">
        <v>4</v>
      </c>
      <c r="O364" s="6">
        <v>0.05</v>
      </c>
      <c r="P364" s="8">
        <v>1815.7</v>
      </c>
      <c r="Q364" s="8">
        <v>944.1640000000001</v>
      </c>
      <c r="R364" s="8">
        <f t="shared" si="16"/>
        <v>3123.0039999999995</v>
      </c>
      <c r="S364" s="8">
        <f>(((Sales[[#This Row],[Unit Price]]-(Sales[[#This Row],[Discount Applied]]*Sales[[#This Row],[Unit Price]]))-Q364)/Q364)*100</f>
        <v>82.692307692307665</v>
      </c>
      <c r="T364" s="8">
        <f t="shared" si="17"/>
        <v>6899.66</v>
      </c>
      <c r="U364" s="8">
        <f>Sales[[#This Row],[Unit Cost]]*Sales[[#This Row],[Order Quantity]]</f>
        <v>3776.6560000000004</v>
      </c>
    </row>
    <row r="365" spans="1:21" x14ac:dyDescent="0.2">
      <c r="A365" s="6" t="s">
        <v>578</v>
      </c>
      <c r="B365" s="6" t="s">
        <v>24</v>
      </c>
      <c r="C365" s="6" t="s">
        <v>146</v>
      </c>
      <c r="D365" s="7">
        <v>43200</v>
      </c>
      <c r="E365" s="7">
        <v>43294</v>
      </c>
      <c r="F365" s="7">
        <v>43303</v>
      </c>
      <c r="G365" s="7">
        <v>43306</v>
      </c>
      <c r="H365" s="6">
        <f t="shared" si="15"/>
        <v>12</v>
      </c>
      <c r="I365" s="6" t="s">
        <v>215</v>
      </c>
      <c r="J365" s="6">
        <v>4</v>
      </c>
      <c r="K365" s="6">
        <v>22</v>
      </c>
      <c r="L365" s="6">
        <v>294</v>
      </c>
      <c r="M365" s="6">
        <v>1</v>
      </c>
      <c r="N365" s="6">
        <v>2</v>
      </c>
      <c r="O365" s="6">
        <v>7.4999999999999997E-2</v>
      </c>
      <c r="P365" s="8">
        <v>3839.1</v>
      </c>
      <c r="Q365" s="8">
        <v>1689.204</v>
      </c>
      <c r="R365" s="8">
        <f t="shared" si="16"/>
        <v>3723.9270000000001</v>
      </c>
      <c r="S365" s="8">
        <f>(((Sales[[#This Row],[Unit Price]]-(Sales[[#This Row],[Discount Applied]]*Sales[[#This Row],[Unit Price]]))-Q365)/Q365)*100</f>
        <v>110.22727272727273</v>
      </c>
      <c r="T365" s="8">
        <f t="shared" si="17"/>
        <v>7102.335</v>
      </c>
      <c r="U365" s="8">
        <f>Sales[[#This Row],[Unit Cost]]*Sales[[#This Row],[Order Quantity]]</f>
        <v>3378.4079999999999</v>
      </c>
    </row>
    <row r="366" spans="1:21" x14ac:dyDescent="0.2">
      <c r="A366" s="6" t="s">
        <v>579</v>
      </c>
      <c r="B366" s="6" t="s">
        <v>24</v>
      </c>
      <c r="C366" s="6" t="s">
        <v>148</v>
      </c>
      <c r="D366" s="7">
        <v>43200</v>
      </c>
      <c r="E366" s="7">
        <v>43294</v>
      </c>
      <c r="F366" s="7">
        <v>43296</v>
      </c>
      <c r="G366" s="7">
        <v>43304</v>
      </c>
      <c r="H366" s="6">
        <f t="shared" si="15"/>
        <v>10</v>
      </c>
      <c r="I366" s="6" t="s">
        <v>215</v>
      </c>
      <c r="J366" s="6">
        <v>10</v>
      </c>
      <c r="K366" s="6">
        <v>15</v>
      </c>
      <c r="L366" s="6">
        <v>56</v>
      </c>
      <c r="M366" s="6">
        <v>14</v>
      </c>
      <c r="N366" s="6">
        <v>1</v>
      </c>
      <c r="O366" s="6">
        <v>0.05</v>
      </c>
      <c r="P366" s="8">
        <v>2425.4</v>
      </c>
      <c r="Q366" s="8">
        <v>1430.9859999999999</v>
      </c>
      <c r="R366" s="8">
        <f t="shared" si="16"/>
        <v>873.14400000000023</v>
      </c>
      <c r="S366" s="8">
        <f>(((Sales[[#This Row],[Unit Price]]-(Sales[[#This Row],[Discount Applied]]*Sales[[#This Row],[Unit Price]]))-Q366)/Q366)*100</f>
        <v>61.016949152542402</v>
      </c>
      <c r="T366" s="8">
        <f t="shared" si="17"/>
        <v>2304.13</v>
      </c>
      <c r="U366" s="8">
        <f>Sales[[#This Row],[Unit Cost]]*Sales[[#This Row],[Order Quantity]]</f>
        <v>1430.9859999999999</v>
      </c>
    </row>
    <row r="367" spans="1:21" x14ac:dyDescent="0.2">
      <c r="A367" s="6" t="s">
        <v>580</v>
      </c>
      <c r="B367" s="6" t="s">
        <v>24</v>
      </c>
      <c r="C367" s="6" t="s">
        <v>147</v>
      </c>
      <c r="D367" s="7">
        <v>43200</v>
      </c>
      <c r="E367" s="7">
        <v>43294</v>
      </c>
      <c r="F367" s="7">
        <v>43297</v>
      </c>
      <c r="G367" s="7">
        <v>43303</v>
      </c>
      <c r="H367" s="6">
        <f t="shared" si="15"/>
        <v>9</v>
      </c>
      <c r="I367" s="6" t="s">
        <v>215</v>
      </c>
      <c r="J367" s="6">
        <v>6</v>
      </c>
      <c r="K367" s="6">
        <v>38</v>
      </c>
      <c r="L367" s="6">
        <v>218</v>
      </c>
      <c r="M367" s="6">
        <v>13</v>
      </c>
      <c r="N367" s="6">
        <v>6</v>
      </c>
      <c r="O367" s="6">
        <v>0.15</v>
      </c>
      <c r="P367" s="8">
        <v>3865.9</v>
      </c>
      <c r="Q367" s="8">
        <v>1971.6090000000002</v>
      </c>
      <c r="R367" s="8">
        <f t="shared" si="16"/>
        <v>7886.4359999999997</v>
      </c>
      <c r="S367" s="8">
        <f>(((Sales[[#This Row],[Unit Price]]-(Sales[[#This Row],[Discount Applied]]*Sales[[#This Row],[Unit Price]]))-Q367)/Q367)*100</f>
        <v>66.666666666666671</v>
      </c>
      <c r="T367" s="8">
        <f t="shared" si="17"/>
        <v>19716.09</v>
      </c>
      <c r="U367" s="8">
        <f>Sales[[#This Row],[Unit Cost]]*Sales[[#This Row],[Order Quantity]]</f>
        <v>11829.654</v>
      </c>
    </row>
    <row r="368" spans="1:21" x14ac:dyDescent="0.2">
      <c r="A368" s="6" t="s">
        <v>581</v>
      </c>
      <c r="B368" s="6" t="s">
        <v>24</v>
      </c>
      <c r="C368" s="6" t="s">
        <v>143</v>
      </c>
      <c r="D368" s="7">
        <v>43200</v>
      </c>
      <c r="E368" s="7">
        <v>43294</v>
      </c>
      <c r="F368" s="7">
        <v>43315</v>
      </c>
      <c r="G368" s="7">
        <v>43319</v>
      </c>
      <c r="H368" s="6">
        <f t="shared" si="15"/>
        <v>25</v>
      </c>
      <c r="I368" s="6" t="s">
        <v>215</v>
      </c>
      <c r="J368" s="6">
        <v>2</v>
      </c>
      <c r="K368" s="6">
        <v>45</v>
      </c>
      <c r="L368" s="6">
        <v>351</v>
      </c>
      <c r="M368" s="6">
        <v>23</v>
      </c>
      <c r="N368" s="6">
        <v>2</v>
      </c>
      <c r="O368" s="6">
        <v>7.4999999999999997E-2</v>
      </c>
      <c r="P368" s="8">
        <v>2653.2000000000003</v>
      </c>
      <c r="Q368" s="8">
        <v>1857.24</v>
      </c>
      <c r="R368" s="8">
        <f t="shared" si="16"/>
        <v>1193.94</v>
      </c>
      <c r="S368" s="8">
        <f>(((Sales[[#This Row],[Unit Price]]-(Sales[[#This Row],[Discount Applied]]*Sales[[#This Row],[Unit Price]]))-Q368)/Q368)*100</f>
        <v>32.142857142857146</v>
      </c>
      <c r="T368" s="8">
        <f t="shared" si="17"/>
        <v>4908.42</v>
      </c>
      <c r="U368" s="8">
        <f>Sales[[#This Row],[Unit Cost]]*Sales[[#This Row],[Order Quantity]]</f>
        <v>3714.48</v>
      </c>
    </row>
    <row r="369" spans="1:21" x14ac:dyDescent="0.2">
      <c r="A369" s="6" t="s">
        <v>582</v>
      </c>
      <c r="B369" s="6" t="s">
        <v>25</v>
      </c>
      <c r="C369" s="6" t="s">
        <v>145</v>
      </c>
      <c r="D369" s="7">
        <v>43200</v>
      </c>
      <c r="E369" s="7">
        <v>43294</v>
      </c>
      <c r="F369" s="7">
        <v>43308</v>
      </c>
      <c r="G369" s="7">
        <v>43315</v>
      </c>
      <c r="H369" s="6">
        <f t="shared" si="15"/>
        <v>21</v>
      </c>
      <c r="I369" s="6" t="s">
        <v>215</v>
      </c>
      <c r="J369" s="6">
        <v>13</v>
      </c>
      <c r="K369" s="6">
        <v>42</v>
      </c>
      <c r="L369" s="6">
        <v>90</v>
      </c>
      <c r="M369" s="6">
        <v>3</v>
      </c>
      <c r="N369" s="6">
        <v>2</v>
      </c>
      <c r="O369" s="6">
        <v>0.15</v>
      </c>
      <c r="P369" s="8">
        <v>991.6</v>
      </c>
      <c r="Q369" s="8">
        <v>594.96</v>
      </c>
      <c r="R369" s="8">
        <f t="shared" si="16"/>
        <v>495.79999999999995</v>
      </c>
      <c r="S369" s="8">
        <f>(((Sales[[#This Row],[Unit Price]]-(Sales[[#This Row],[Discount Applied]]*Sales[[#This Row],[Unit Price]]))-Q369)/Q369)*100</f>
        <v>41.666666666666664</v>
      </c>
      <c r="T369" s="8">
        <f t="shared" si="17"/>
        <v>1685.72</v>
      </c>
      <c r="U369" s="8">
        <f>Sales[[#This Row],[Unit Cost]]*Sales[[#This Row],[Order Quantity]]</f>
        <v>1189.92</v>
      </c>
    </row>
    <row r="370" spans="1:21" x14ac:dyDescent="0.2">
      <c r="A370" s="6" t="s">
        <v>583</v>
      </c>
      <c r="B370" s="6" t="s">
        <v>23</v>
      </c>
      <c r="C370" s="6" t="s">
        <v>143</v>
      </c>
      <c r="D370" s="7">
        <v>43200</v>
      </c>
      <c r="E370" s="7">
        <v>43294</v>
      </c>
      <c r="F370" s="7">
        <v>43302</v>
      </c>
      <c r="G370" s="7">
        <v>43306</v>
      </c>
      <c r="H370" s="6">
        <f t="shared" si="15"/>
        <v>12</v>
      </c>
      <c r="I370" s="6" t="s">
        <v>215</v>
      </c>
      <c r="J370" s="6">
        <v>23</v>
      </c>
      <c r="K370" s="6">
        <v>9</v>
      </c>
      <c r="L370" s="6">
        <v>345</v>
      </c>
      <c r="M370" s="6">
        <v>28</v>
      </c>
      <c r="N370" s="6">
        <v>5</v>
      </c>
      <c r="O370" s="6">
        <v>0.1</v>
      </c>
      <c r="P370" s="8">
        <v>2512.5</v>
      </c>
      <c r="Q370" s="8">
        <v>2060.25</v>
      </c>
      <c r="R370" s="8">
        <f t="shared" si="16"/>
        <v>1005</v>
      </c>
      <c r="S370" s="8">
        <f>(((Sales[[#This Row],[Unit Price]]-(Sales[[#This Row],[Discount Applied]]*Sales[[#This Row],[Unit Price]]))-Q370)/Q370)*100</f>
        <v>9.7560975609756095</v>
      </c>
      <c r="T370" s="8">
        <f t="shared" si="17"/>
        <v>11306.25</v>
      </c>
      <c r="U370" s="8">
        <f>Sales[[#This Row],[Unit Cost]]*Sales[[#This Row],[Order Quantity]]</f>
        <v>10301.25</v>
      </c>
    </row>
    <row r="371" spans="1:21" x14ac:dyDescent="0.2">
      <c r="A371" s="6" t="s">
        <v>584</v>
      </c>
      <c r="B371" s="6" t="s">
        <v>23</v>
      </c>
      <c r="C371" s="6" t="s">
        <v>148</v>
      </c>
      <c r="D371" s="7">
        <v>43200</v>
      </c>
      <c r="E371" s="7">
        <v>43295</v>
      </c>
      <c r="F371" s="7">
        <v>43319</v>
      </c>
      <c r="G371" s="7">
        <v>43329</v>
      </c>
      <c r="H371" s="6">
        <f t="shared" si="15"/>
        <v>34</v>
      </c>
      <c r="I371" s="6" t="s">
        <v>215</v>
      </c>
      <c r="J371" s="6">
        <v>20</v>
      </c>
      <c r="K371" s="6">
        <v>6</v>
      </c>
      <c r="L371" s="6">
        <v>42</v>
      </c>
      <c r="M371" s="6">
        <v>16</v>
      </c>
      <c r="N371" s="6">
        <v>6</v>
      </c>
      <c r="O371" s="6">
        <v>0.1</v>
      </c>
      <c r="P371" s="8">
        <v>2613</v>
      </c>
      <c r="Q371" s="8">
        <v>1332.63</v>
      </c>
      <c r="R371" s="8">
        <f t="shared" si="16"/>
        <v>6114.42</v>
      </c>
      <c r="S371" s="8">
        <f>(((Sales[[#This Row],[Unit Price]]-(Sales[[#This Row],[Discount Applied]]*Sales[[#This Row],[Unit Price]]))-Q371)/Q371)*100</f>
        <v>76.470588235294088</v>
      </c>
      <c r="T371" s="8">
        <f t="shared" si="17"/>
        <v>14110.2</v>
      </c>
      <c r="U371" s="8">
        <f>Sales[[#This Row],[Unit Cost]]*Sales[[#This Row],[Order Quantity]]</f>
        <v>7995.7800000000007</v>
      </c>
    </row>
    <row r="372" spans="1:21" x14ac:dyDescent="0.2">
      <c r="A372" s="6" t="s">
        <v>585</v>
      </c>
      <c r="B372" s="6" t="s">
        <v>23</v>
      </c>
      <c r="C372" s="6" t="s">
        <v>143</v>
      </c>
      <c r="D372" s="7">
        <v>43200</v>
      </c>
      <c r="E372" s="7">
        <v>43295</v>
      </c>
      <c r="F372" s="7">
        <v>43320</v>
      </c>
      <c r="G372" s="7">
        <v>43323</v>
      </c>
      <c r="H372" s="6">
        <f t="shared" si="15"/>
        <v>28</v>
      </c>
      <c r="I372" s="6" t="s">
        <v>215</v>
      </c>
      <c r="J372" s="6">
        <v>25</v>
      </c>
      <c r="K372" s="6">
        <v>1</v>
      </c>
      <c r="L372" s="6">
        <v>362</v>
      </c>
      <c r="M372" s="6">
        <v>27</v>
      </c>
      <c r="N372" s="6">
        <v>5</v>
      </c>
      <c r="O372" s="6">
        <v>0.15</v>
      </c>
      <c r="P372" s="8">
        <v>5721.8</v>
      </c>
      <c r="Q372" s="8">
        <v>3375.8620000000001</v>
      </c>
      <c r="R372" s="8">
        <f t="shared" si="16"/>
        <v>7438.34</v>
      </c>
      <c r="S372" s="8">
        <f>(((Sales[[#This Row],[Unit Price]]-(Sales[[#This Row],[Discount Applied]]*Sales[[#This Row],[Unit Price]]))-Q372)/Q372)*100</f>
        <v>44.067796610169509</v>
      </c>
      <c r="T372" s="8">
        <f t="shared" si="17"/>
        <v>24317.65</v>
      </c>
      <c r="U372" s="8">
        <f>Sales[[#This Row],[Unit Cost]]*Sales[[#This Row],[Order Quantity]]</f>
        <v>16879.310000000001</v>
      </c>
    </row>
    <row r="373" spans="1:21" x14ac:dyDescent="0.2">
      <c r="A373" s="6" t="s">
        <v>586</v>
      </c>
      <c r="B373" s="6" t="s">
        <v>24</v>
      </c>
      <c r="C373" s="6" t="s">
        <v>147</v>
      </c>
      <c r="D373" s="7">
        <v>43200</v>
      </c>
      <c r="E373" s="7">
        <v>43295</v>
      </c>
      <c r="F373" s="7">
        <v>43298</v>
      </c>
      <c r="G373" s="7">
        <v>43305</v>
      </c>
      <c r="H373" s="6">
        <f t="shared" si="15"/>
        <v>10</v>
      </c>
      <c r="I373" s="6" t="s">
        <v>215</v>
      </c>
      <c r="J373" s="6">
        <v>4</v>
      </c>
      <c r="K373" s="6">
        <v>8</v>
      </c>
      <c r="L373" s="6">
        <v>233</v>
      </c>
      <c r="M373" s="6">
        <v>7</v>
      </c>
      <c r="N373" s="6">
        <v>2</v>
      </c>
      <c r="O373" s="6">
        <v>7.4999999999999997E-2</v>
      </c>
      <c r="P373" s="8">
        <v>1768.8</v>
      </c>
      <c r="Q373" s="8">
        <v>831.3359999999999</v>
      </c>
      <c r="R373" s="8">
        <f t="shared" si="16"/>
        <v>1609.6079999999999</v>
      </c>
      <c r="S373" s="8">
        <f>(((Sales[[#This Row],[Unit Price]]-(Sales[[#This Row],[Discount Applied]]*Sales[[#This Row],[Unit Price]]))-Q373)/Q373)*100</f>
        <v>96.808510638297889</v>
      </c>
      <c r="T373" s="8">
        <f t="shared" si="17"/>
        <v>3272.2799999999997</v>
      </c>
      <c r="U373" s="8">
        <f>Sales[[#This Row],[Unit Cost]]*Sales[[#This Row],[Order Quantity]]</f>
        <v>1662.6719999999998</v>
      </c>
    </row>
    <row r="374" spans="1:21" x14ac:dyDescent="0.2">
      <c r="A374" s="6" t="s">
        <v>587</v>
      </c>
      <c r="B374" s="6" t="s">
        <v>25</v>
      </c>
      <c r="C374" s="6" t="s">
        <v>147</v>
      </c>
      <c r="D374" s="7">
        <v>43200</v>
      </c>
      <c r="E374" s="7">
        <v>43295</v>
      </c>
      <c r="F374" s="7">
        <v>43312</v>
      </c>
      <c r="G374" s="7">
        <v>43316</v>
      </c>
      <c r="H374" s="6">
        <f t="shared" si="15"/>
        <v>21</v>
      </c>
      <c r="I374" s="6" t="s">
        <v>215</v>
      </c>
      <c r="J374" s="6">
        <v>20</v>
      </c>
      <c r="K374" s="6">
        <v>19</v>
      </c>
      <c r="L374" s="6">
        <v>220</v>
      </c>
      <c r="M374" s="6">
        <v>21</v>
      </c>
      <c r="N374" s="6">
        <v>5</v>
      </c>
      <c r="O374" s="6">
        <v>0.1</v>
      </c>
      <c r="P374" s="8">
        <v>2606.3000000000002</v>
      </c>
      <c r="Q374" s="8">
        <v>1251.0240000000001</v>
      </c>
      <c r="R374" s="8">
        <f t="shared" si="16"/>
        <v>5473.23</v>
      </c>
      <c r="S374" s="8">
        <f>(((Sales[[#This Row],[Unit Price]]-(Sales[[#This Row],[Discount Applied]]*Sales[[#This Row],[Unit Price]]))-Q374)/Q374)*100</f>
        <v>87.499999999999986</v>
      </c>
      <c r="T374" s="8">
        <f t="shared" si="17"/>
        <v>11728.35</v>
      </c>
      <c r="U374" s="8">
        <f>Sales[[#This Row],[Unit Cost]]*Sales[[#This Row],[Order Quantity]]</f>
        <v>6255.1200000000008</v>
      </c>
    </row>
    <row r="375" spans="1:21" x14ac:dyDescent="0.2">
      <c r="A375" s="6" t="s">
        <v>588</v>
      </c>
      <c r="B375" s="6" t="s">
        <v>25</v>
      </c>
      <c r="C375" s="6" t="s">
        <v>143</v>
      </c>
      <c r="D375" s="7">
        <v>43200</v>
      </c>
      <c r="E375" s="7">
        <v>43295</v>
      </c>
      <c r="F375" s="7">
        <v>43303</v>
      </c>
      <c r="G375" s="7">
        <v>43309</v>
      </c>
      <c r="H375" s="6">
        <f t="shared" si="15"/>
        <v>14</v>
      </c>
      <c r="I375" s="6" t="s">
        <v>215</v>
      </c>
      <c r="J375" s="6">
        <v>18</v>
      </c>
      <c r="K375" s="6">
        <v>10</v>
      </c>
      <c r="L375" s="6">
        <v>332</v>
      </c>
      <c r="M375" s="6">
        <v>34</v>
      </c>
      <c r="N375" s="6">
        <v>8</v>
      </c>
      <c r="O375" s="6">
        <v>0.1</v>
      </c>
      <c r="P375" s="8">
        <v>2452.2000000000003</v>
      </c>
      <c r="Q375" s="8">
        <v>1569.4080000000001</v>
      </c>
      <c r="R375" s="8">
        <f t="shared" si="16"/>
        <v>5100.5760000000028</v>
      </c>
      <c r="S375" s="8">
        <f>(((Sales[[#This Row],[Unit Price]]-(Sales[[#This Row],[Discount Applied]]*Sales[[#This Row],[Unit Price]]))-Q375)/Q375)*100</f>
        <v>40.625000000000014</v>
      </c>
      <c r="T375" s="8">
        <f t="shared" si="17"/>
        <v>17655.840000000004</v>
      </c>
      <c r="U375" s="8">
        <f>Sales[[#This Row],[Unit Cost]]*Sales[[#This Row],[Order Quantity]]</f>
        <v>12555.264000000001</v>
      </c>
    </row>
    <row r="376" spans="1:21" x14ac:dyDescent="0.2">
      <c r="A376" s="6" t="s">
        <v>589</v>
      </c>
      <c r="B376" s="6" t="s">
        <v>23</v>
      </c>
      <c r="C376" s="6" t="s">
        <v>147</v>
      </c>
      <c r="D376" s="7">
        <v>43200</v>
      </c>
      <c r="E376" s="7">
        <v>43295</v>
      </c>
      <c r="F376" s="7">
        <v>43298</v>
      </c>
      <c r="G376" s="7">
        <v>43304</v>
      </c>
      <c r="H376" s="6">
        <f t="shared" si="15"/>
        <v>9</v>
      </c>
      <c r="I376" s="6" t="s">
        <v>215</v>
      </c>
      <c r="J376" s="6">
        <v>21</v>
      </c>
      <c r="K376" s="6">
        <v>49</v>
      </c>
      <c r="L376" s="6">
        <v>211</v>
      </c>
      <c r="M376" s="6">
        <v>44</v>
      </c>
      <c r="N376" s="6">
        <v>1</v>
      </c>
      <c r="O376" s="6">
        <v>0.05</v>
      </c>
      <c r="P376" s="8">
        <v>964.80000000000007</v>
      </c>
      <c r="Q376" s="8">
        <v>694.65600000000006</v>
      </c>
      <c r="R376" s="8">
        <f t="shared" si="16"/>
        <v>221.904</v>
      </c>
      <c r="S376" s="8">
        <f>(((Sales[[#This Row],[Unit Price]]-(Sales[[#This Row],[Discount Applied]]*Sales[[#This Row],[Unit Price]]))-Q376)/Q376)*100</f>
        <v>31.944444444444443</v>
      </c>
      <c r="T376" s="8">
        <f t="shared" si="17"/>
        <v>916.56000000000006</v>
      </c>
      <c r="U376" s="8">
        <f>Sales[[#This Row],[Unit Cost]]*Sales[[#This Row],[Order Quantity]]</f>
        <v>694.65600000000006</v>
      </c>
    </row>
    <row r="377" spans="1:21" x14ac:dyDescent="0.2">
      <c r="A377" s="6" t="s">
        <v>590</v>
      </c>
      <c r="B377" s="6" t="s">
        <v>23</v>
      </c>
      <c r="C377" s="6" t="s">
        <v>145</v>
      </c>
      <c r="D377" s="7">
        <v>43200</v>
      </c>
      <c r="E377" s="7">
        <v>43296</v>
      </c>
      <c r="F377" s="7">
        <v>43315</v>
      </c>
      <c r="G377" s="7">
        <v>43322</v>
      </c>
      <c r="H377" s="6">
        <f t="shared" si="15"/>
        <v>26</v>
      </c>
      <c r="I377" s="6" t="s">
        <v>215</v>
      </c>
      <c r="J377" s="6">
        <v>24</v>
      </c>
      <c r="K377" s="6">
        <v>44</v>
      </c>
      <c r="L377" s="6">
        <v>90</v>
      </c>
      <c r="M377" s="6">
        <v>38</v>
      </c>
      <c r="N377" s="6">
        <v>5</v>
      </c>
      <c r="O377" s="6">
        <v>0.05</v>
      </c>
      <c r="P377" s="8">
        <v>1125.6000000000001</v>
      </c>
      <c r="Q377" s="8">
        <v>562.80000000000007</v>
      </c>
      <c r="R377" s="8">
        <f t="shared" si="16"/>
        <v>2532.6000000000008</v>
      </c>
      <c r="S377" s="8">
        <f>(((Sales[[#This Row],[Unit Price]]-(Sales[[#This Row],[Discount Applied]]*Sales[[#This Row],[Unit Price]]))-Q377)/Q377)*100</f>
        <v>90</v>
      </c>
      <c r="T377" s="8">
        <f t="shared" si="17"/>
        <v>5346.6000000000013</v>
      </c>
      <c r="U377" s="8">
        <f>Sales[[#This Row],[Unit Cost]]*Sales[[#This Row],[Order Quantity]]</f>
        <v>2814.0000000000005</v>
      </c>
    </row>
    <row r="378" spans="1:21" x14ac:dyDescent="0.2">
      <c r="A378" s="6" t="s">
        <v>591</v>
      </c>
      <c r="B378" s="6" t="s">
        <v>23</v>
      </c>
      <c r="C378" s="6" t="s">
        <v>146</v>
      </c>
      <c r="D378" s="7">
        <v>43200</v>
      </c>
      <c r="E378" s="7">
        <v>43296</v>
      </c>
      <c r="F378" s="7">
        <v>43319</v>
      </c>
      <c r="G378" s="7">
        <v>43321</v>
      </c>
      <c r="H378" s="6">
        <f t="shared" si="15"/>
        <v>25</v>
      </c>
      <c r="I378" s="6" t="s">
        <v>215</v>
      </c>
      <c r="J378" s="6">
        <v>21</v>
      </c>
      <c r="K378" s="6">
        <v>30</v>
      </c>
      <c r="L378" s="6">
        <v>316</v>
      </c>
      <c r="M378" s="6">
        <v>30</v>
      </c>
      <c r="N378" s="6">
        <v>5</v>
      </c>
      <c r="O378" s="6">
        <v>0.05</v>
      </c>
      <c r="P378" s="8">
        <v>857.6</v>
      </c>
      <c r="Q378" s="8">
        <v>548.86400000000003</v>
      </c>
      <c r="R378" s="8">
        <f t="shared" si="16"/>
        <v>1329.2799999999997</v>
      </c>
      <c r="S378" s="8">
        <f>(((Sales[[#This Row],[Unit Price]]-(Sales[[#This Row],[Discount Applied]]*Sales[[#This Row],[Unit Price]]))-Q378)/Q378)*100</f>
        <v>48.437499999999993</v>
      </c>
      <c r="T378" s="8">
        <f t="shared" si="17"/>
        <v>4073.6</v>
      </c>
      <c r="U378" s="8">
        <f>Sales[[#This Row],[Unit Cost]]*Sales[[#This Row],[Order Quantity]]</f>
        <v>2744.32</v>
      </c>
    </row>
    <row r="379" spans="1:21" x14ac:dyDescent="0.2">
      <c r="A379" s="6" t="s">
        <v>592</v>
      </c>
      <c r="B379" s="6" t="s">
        <v>24</v>
      </c>
      <c r="C379" s="6" t="s">
        <v>148</v>
      </c>
      <c r="D379" s="7">
        <v>43200</v>
      </c>
      <c r="E379" s="7">
        <v>43296</v>
      </c>
      <c r="F379" s="7">
        <v>43300</v>
      </c>
      <c r="G379" s="7">
        <v>43301</v>
      </c>
      <c r="H379" s="6">
        <f t="shared" si="15"/>
        <v>5</v>
      </c>
      <c r="I379" s="6" t="s">
        <v>215</v>
      </c>
      <c r="J379" s="6">
        <v>5</v>
      </c>
      <c r="K379" s="6">
        <v>37</v>
      </c>
      <c r="L379" s="6">
        <v>28</v>
      </c>
      <c r="M379" s="6">
        <v>2</v>
      </c>
      <c r="N379" s="6">
        <v>7</v>
      </c>
      <c r="O379" s="6">
        <v>7.4999999999999997E-2</v>
      </c>
      <c r="P379" s="8">
        <v>3906.1</v>
      </c>
      <c r="Q379" s="8">
        <v>1796.806</v>
      </c>
      <c r="R379" s="8">
        <f t="shared" si="16"/>
        <v>12714.355500000001</v>
      </c>
      <c r="S379" s="8">
        <f>(((Sales[[#This Row],[Unit Price]]-(Sales[[#This Row],[Discount Applied]]*Sales[[#This Row],[Unit Price]]))-Q379)/Q379)*100</f>
        <v>101.08695652173911</v>
      </c>
      <c r="T379" s="8">
        <f t="shared" si="17"/>
        <v>25291.997500000001</v>
      </c>
      <c r="U379" s="8">
        <f>Sales[[#This Row],[Unit Cost]]*Sales[[#This Row],[Order Quantity]]</f>
        <v>12577.642</v>
      </c>
    </row>
    <row r="380" spans="1:21" x14ac:dyDescent="0.2">
      <c r="A380" s="6" t="s">
        <v>593</v>
      </c>
      <c r="B380" s="6" t="s">
        <v>24</v>
      </c>
      <c r="C380" s="6" t="s">
        <v>145</v>
      </c>
      <c r="D380" s="7">
        <v>43200</v>
      </c>
      <c r="E380" s="7">
        <v>43296</v>
      </c>
      <c r="F380" s="7">
        <v>43300</v>
      </c>
      <c r="G380" s="7">
        <v>43304</v>
      </c>
      <c r="H380" s="6">
        <f t="shared" si="15"/>
        <v>8</v>
      </c>
      <c r="I380" s="6" t="s">
        <v>215</v>
      </c>
      <c r="J380" s="6">
        <v>10</v>
      </c>
      <c r="K380" s="6">
        <v>8</v>
      </c>
      <c r="L380" s="6">
        <v>162</v>
      </c>
      <c r="M380" s="6">
        <v>25</v>
      </c>
      <c r="N380" s="6">
        <v>5</v>
      </c>
      <c r="O380" s="6">
        <v>0.15</v>
      </c>
      <c r="P380" s="8">
        <v>1078.7</v>
      </c>
      <c r="Q380" s="8">
        <v>506.98899999999998</v>
      </c>
      <c r="R380" s="8">
        <f t="shared" si="16"/>
        <v>2049.5300000000007</v>
      </c>
      <c r="S380" s="8">
        <f>(((Sales[[#This Row],[Unit Price]]-(Sales[[#This Row],[Discount Applied]]*Sales[[#This Row],[Unit Price]]))-Q380)/Q380)*100</f>
        <v>80.851063829787236</v>
      </c>
      <c r="T380" s="8">
        <f t="shared" si="17"/>
        <v>4584.4750000000004</v>
      </c>
      <c r="U380" s="8">
        <f>Sales[[#This Row],[Unit Cost]]*Sales[[#This Row],[Order Quantity]]</f>
        <v>2534.9449999999997</v>
      </c>
    </row>
    <row r="381" spans="1:21" x14ac:dyDescent="0.2">
      <c r="A381" s="6" t="s">
        <v>594</v>
      </c>
      <c r="B381" s="6" t="s">
        <v>25</v>
      </c>
      <c r="C381" s="6" t="s">
        <v>146</v>
      </c>
      <c r="D381" s="7">
        <v>43200</v>
      </c>
      <c r="E381" s="7">
        <v>43296</v>
      </c>
      <c r="F381" s="7">
        <v>43322</v>
      </c>
      <c r="G381" s="7">
        <v>43325</v>
      </c>
      <c r="H381" s="6">
        <f t="shared" si="15"/>
        <v>29</v>
      </c>
      <c r="I381" s="6" t="s">
        <v>215</v>
      </c>
      <c r="J381" s="6">
        <v>18</v>
      </c>
      <c r="K381" s="6">
        <v>13</v>
      </c>
      <c r="L381" s="6">
        <v>279</v>
      </c>
      <c r="M381" s="6">
        <v>29</v>
      </c>
      <c r="N381" s="6">
        <v>1</v>
      </c>
      <c r="O381" s="6">
        <v>0.4</v>
      </c>
      <c r="P381" s="8">
        <v>2432.1</v>
      </c>
      <c r="Q381" s="8">
        <v>1264.692</v>
      </c>
      <c r="R381" s="8">
        <f t="shared" si="16"/>
        <v>194.56799999999976</v>
      </c>
      <c r="S381" s="8">
        <f>(((Sales[[#This Row],[Unit Price]]-(Sales[[#This Row],[Discount Applied]]*Sales[[#This Row],[Unit Price]]))-Q381)/Q381)*100</f>
        <v>15.384615384615365</v>
      </c>
      <c r="T381" s="8">
        <f t="shared" si="17"/>
        <v>1459.2599999999998</v>
      </c>
      <c r="U381" s="8">
        <f>Sales[[#This Row],[Unit Cost]]*Sales[[#This Row],[Order Quantity]]</f>
        <v>1264.692</v>
      </c>
    </row>
    <row r="382" spans="1:21" x14ac:dyDescent="0.2">
      <c r="A382" s="6" t="s">
        <v>595</v>
      </c>
      <c r="B382" s="6" t="s">
        <v>25</v>
      </c>
      <c r="C382" s="6" t="s">
        <v>145</v>
      </c>
      <c r="D382" s="7">
        <v>43200</v>
      </c>
      <c r="E382" s="7">
        <v>43296</v>
      </c>
      <c r="F382" s="7">
        <v>43315</v>
      </c>
      <c r="G382" s="7">
        <v>43324</v>
      </c>
      <c r="H382" s="6">
        <f t="shared" si="15"/>
        <v>28</v>
      </c>
      <c r="I382" s="6" t="s">
        <v>215</v>
      </c>
      <c r="J382" s="6">
        <v>18</v>
      </c>
      <c r="K382" s="6">
        <v>2</v>
      </c>
      <c r="L382" s="6">
        <v>91</v>
      </c>
      <c r="M382" s="6">
        <v>30</v>
      </c>
      <c r="N382" s="6">
        <v>8</v>
      </c>
      <c r="O382" s="6">
        <v>0.05</v>
      </c>
      <c r="P382" s="8">
        <v>958.1</v>
      </c>
      <c r="Q382" s="8">
        <v>536.53600000000006</v>
      </c>
      <c r="R382" s="8">
        <f t="shared" si="16"/>
        <v>2989.2719999999999</v>
      </c>
      <c r="S382" s="8">
        <f>(((Sales[[#This Row],[Unit Price]]-(Sales[[#This Row],[Discount Applied]]*Sales[[#This Row],[Unit Price]]))-Q382)/Q382)*100</f>
        <v>69.642857142857125</v>
      </c>
      <c r="T382" s="8">
        <f t="shared" si="17"/>
        <v>7281.56</v>
      </c>
      <c r="U382" s="8">
        <f>Sales[[#This Row],[Unit Cost]]*Sales[[#This Row],[Order Quantity]]</f>
        <v>4292.2880000000005</v>
      </c>
    </row>
    <row r="383" spans="1:21" x14ac:dyDescent="0.2">
      <c r="A383" s="6" t="s">
        <v>596</v>
      </c>
      <c r="B383" s="6" t="s">
        <v>26</v>
      </c>
      <c r="C383" s="6" t="s">
        <v>145</v>
      </c>
      <c r="D383" s="7">
        <v>43200</v>
      </c>
      <c r="E383" s="7">
        <v>43297</v>
      </c>
      <c r="F383" s="7">
        <v>43311</v>
      </c>
      <c r="G383" s="7">
        <v>43319</v>
      </c>
      <c r="H383" s="6">
        <f t="shared" si="15"/>
        <v>22</v>
      </c>
      <c r="I383" s="6" t="s">
        <v>215</v>
      </c>
      <c r="J383" s="6">
        <v>25</v>
      </c>
      <c r="K383" s="6">
        <v>42</v>
      </c>
      <c r="L383" s="6">
        <v>139</v>
      </c>
      <c r="M383" s="6">
        <v>45</v>
      </c>
      <c r="N383" s="6">
        <v>8</v>
      </c>
      <c r="O383" s="6">
        <v>0.05</v>
      </c>
      <c r="P383" s="8">
        <v>864.30000000000007</v>
      </c>
      <c r="Q383" s="8">
        <v>726.01200000000006</v>
      </c>
      <c r="R383" s="8">
        <f t="shared" si="16"/>
        <v>760.58399999999983</v>
      </c>
      <c r="S383" s="8">
        <f>(((Sales[[#This Row],[Unit Price]]-(Sales[[#This Row],[Discount Applied]]*Sales[[#This Row],[Unit Price]]))-Q383)/Q383)*100</f>
        <v>13.09523809523809</v>
      </c>
      <c r="T383" s="8">
        <f t="shared" si="17"/>
        <v>6568.68</v>
      </c>
      <c r="U383" s="8">
        <f>Sales[[#This Row],[Unit Cost]]*Sales[[#This Row],[Order Quantity]]</f>
        <v>5808.0960000000005</v>
      </c>
    </row>
    <row r="384" spans="1:21" x14ac:dyDescent="0.2">
      <c r="A384" s="6" t="s">
        <v>597</v>
      </c>
      <c r="B384" s="6" t="s">
        <v>24</v>
      </c>
      <c r="C384" s="6" t="s">
        <v>145</v>
      </c>
      <c r="D384" s="7">
        <v>43200</v>
      </c>
      <c r="E384" s="7">
        <v>43297</v>
      </c>
      <c r="F384" s="7">
        <v>43308</v>
      </c>
      <c r="G384" s="7">
        <v>43317</v>
      </c>
      <c r="H384" s="6">
        <f t="shared" si="15"/>
        <v>20</v>
      </c>
      <c r="I384" s="6" t="s">
        <v>215</v>
      </c>
      <c r="J384" s="6">
        <v>7</v>
      </c>
      <c r="K384" s="6">
        <v>40</v>
      </c>
      <c r="L384" s="6">
        <v>146</v>
      </c>
      <c r="M384" s="6">
        <v>8</v>
      </c>
      <c r="N384" s="6">
        <v>2</v>
      </c>
      <c r="O384" s="6">
        <v>0.05</v>
      </c>
      <c r="P384" s="8">
        <v>864.30000000000007</v>
      </c>
      <c r="Q384" s="8">
        <v>700.08300000000008</v>
      </c>
      <c r="R384" s="8">
        <f t="shared" si="16"/>
        <v>242.00399999999991</v>
      </c>
      <c r="S384" s="8">
        <f>(((Sales[[#This Row],[Unit Price]]-(Sales[[#This Row],[Discount Applied]]*Sales[[#This Row],[Unit Price]]))-Q384)/Q384)*100</f>
        <v>17.283950617283942</v>
      </c>
      <c r="T384" s="8">
        <f t="shared" si="17"/>
        <v>1642.17</v>
      </c>
      <c r="U384" s="8">
        <f>Sales[[#This Row],[Unit Cost]]*Sales[[#This Row],[Order Quantity]]</f>
        <v>1400.1660000000002</v>
      </c>
    </row>
    <row r="385" spans="1:21" x14ac:dyDescent="0.2">
      <c r="A385" s="6" t="s">
        <v>598</v>
      </c>
      <c r="B385" s="6" t="s">
        <v>24</v>
      </c>
      <c r="C385" s="6" t="s">
        <v>145</v>
      </c>
      <c r="D385" s="7">
        <v>43200</v>
      </c>
      <c r="E385" s="7">
        <v>43297</v>
      </c>
      <c r="F385" s="7">
        <v>43310</v>
      </c>
      <c r="G385" s="7">
        <v>43317</v>
      </c>
      <c r="H385" s="6">
        <f t="shared" si="15"/>
        <v>20</v>
      </c>
      <c r="I385" s="6" t="s">
        <v>215</v>
      </c>
      <c r="J385" s="6">
        <v>1</v>
      </c>
      <c r="K385" s="6">
        <v>40</v>
      </c>
      <c r="L385" s="6">
        <v>194</v>
      </c>
      <c r="M385" s="6">
        <v>36</v>
      </c>
      <c r="N385" s="6">
        <v>6</v>
      </c>
      <c r="O385" s="6">
        <v>7.4999999999999997E-2</v>
      </c>
      <c r="P385" s="8">
        <v>891.1</v>
      </c>
      <c r="Q385" s="8">
        <v>579.21500000000003</v>
      </c>
      <c r="R385" s="8">
        <f t="shared" si="16"/>
        <v>1470.3150000000005</v>
      </c>
      <c r="S385" s="8">
        <f>(((Sales[[#This Row],[Unit Price]]-(Sales[[#This Row],[Discount Applied]]*Sales[[#This Row],[Unit Price]]))-Q385)/Q385)*100</f>
        <v>42.307692307692307</v>
      </c>
      <c r="T385" s="8">
        <f t="shared" si="17"/>
        <v>4945.6050000000005</v>
      </c>
      <c r="U385" s="8">
        <f>Sales[[#This Row],[Unit Cost]]*Sales[[#This Row],[Order Quantity]]</f>
        <v>3475.29</v>
      </c>
    </row>
    <row r="386" spans="1:21" x14ac:dyDescent="0.2">
      <c r="A386" s="6" t="s">
        <v>599</v>
      </c>
      <c r="B386" s="6" t="s">
        <v>25</v>
      </c>
      <c r="C386" s="6" t="s">
        <v>145</v>
      </c>
      <c r="D386" s="7">
        <v>43200</v>
      </c>
      <c r="E386" s="7">
        <v>43297</v>
      </c>
      <c r="F386" s="7">
        <v>43324</v>
      </c>
      <c r="G386" s="7">
        <v>43327</v>
      </c>
      <c r="H386" s="6">
        <f t="shared" ref="H386:H449" si="18">G386-E386</f>
        <v>30</v>
      </c>
      <c r="I386" s="6" t="s">
        <v>215</v>
      </c>
      <c r="J386" s="6">
        <v>18</v>
      </c>
      <c r="K386" s="6">
        <v>17</v>
      </c>
      <c r="L386" s="6">
        <v>100</v>
      </c>
      <c r="M386" s="6">
        <v>10</v>
      </c>
      <c r="N386" s="6">
        <v>5</v>
      </c>
      <c r="O386" s="6">
        <v>0.2</v>
      </c>
      <c r="P386" s="8">
        <v>3979.8</v>
      </c>
      <c r="Q386" s="8">
        <v>2069.4960000000001</v>
      </c>
      <c r="R386" s="8">
        <f t="shared" ref="R386:R449" si="19">T386-(Q386*N386)</f>
        <v>5571.7200000000012</v>
      </c>
      <c r="S386" s="8">
        <f>(((Sales[[#This Row],[Unit Price]]-(Sales[[#This Row],[Discount Applied]]*Sales[[#This Row],[Unit Price]]))-Q386)/Q386)*100</f>
        <v>53.846153846153847</v>
      </c>
      <c r="T386" s="8">
        <f t="shared" ref="T386:T449" si="20">((P386*N386)-(P386*O386*N386))</f>
        <v>15919.2</v>
      </c>
      <c r="U386" s="8">
        <f>Sales[[#This Row],[Unit Cost]]*Sales[[#This Row],[Order Quantity]]</f>
        <v>10347.48</v>
      </c>
    </row>
    <row r="387" spans="1:21" x14ac:dyDescent="0.2">
      <c r="A387" s="6" t="s">
        <v>600</v>
      </c>
      <c r="B387" s="6" t="s">
        <v>25</v>
      </c>
      <c r="C387" s="6" t="s">
        <v>147</v>
      </c>
      <c r="D387" s="7">
        <v>43200</v>
      </c>
      <c r="E387" s="7">
        <v>43297</v>
      </c>
      <c r="F387" s="7">
        <v>43302</v>
      </c>
      <c r="G387" s="7">
        <v>43306</v>
      </c>
      <c r="H387" s="6">
        <f t="shared" si="18"/>
        <v>9</v>
      </c>
      <c r="I387" s="6" t="s">
        <v>215</v>
      </c>
      <c r="J387" s="6">
        <v>15</v>
      </c>
      <c r="K387" s="6">
        <v>23</v>
      </c>
      <c r="L387" s="6">
        <v>214</v>
      </c>
      <c r="M387" s="6">
        <v>14</v>
      </c>
      <c r="N387" s="6">
        <v>5</v>
      </c>
      <c r="O387" s="6">
        <v>0.1</v>
      </c>
      <c r="P387" s="8">
        <v>837.5</v>
      </c>
      <c r="Q387" s="8">
        <v>469.00000000000006</v>
      </c>
      <c r="R387" s="8">
        <f t="shared" si="19"/>
        <v>1423.7499999999995</v>
      </c>
      <c r="S387" s="8">
        <f>(((Sales[[#This Row],[Unit Price]]-(Sales[[#This Row],[Discount Applied]]*Sales[[#This Row],[Unit Price]]))-Q387)/Q387)*100</f>
        <v>60.714285714285701</v>
      </c>
      <c r="T387" s="8">
        <f t="shared" si="20"/>
        <v>3768.75</v>
      </c>
      <c r="U387" s="8">
        <f>Sales[[#This Row],[Unit Cost]]*Sales[[#This Row],[Order Quantity]]</f>
        <v>2345.0000000000005</v>
      </c>
    </row>
    <row r="388" spans="1:21" x14ac:dyDescent="0.2">
      <c r="A388" s="6" t="s">
        <v>601</v>
      </c>
      <c r="B388" s="6" t="s">
        <v>25</v>
      </c>
      <c r="C388" s="6" t="s">
        <v>144</v>
      </c>
      <c r="D388" s="7">
        <v>43200</v>
      </c>
      <c r="E388" s="7">
        <v>43297</v>
      </c>
      <c r="F388" s="7">
        <v>43318</v>
      </c>
      <c r="G388" s="7">
        <v>43324</v>
      </c>
      <c r="H388" s="6">
        <f t="shared" si="18"/>
        <v>27</v>
      </c>
      <c r="I388" s="6" t="s">
        <v>215</v>
      </c>
      <c r="J388" s="6">
        <v>18</v>
      </c>
      <c r="K388" s="6">
        <v>28</v>
      </c>
      <c r="L388" s="6">
        <v>77</v>
      </c>
      <c r="M388" s="6">
        <v>10</v>
      </c>
      <c r="N388" s="6">
        <v>2</v>
      </c>
      <c r="O388" s="6">
        <v>0.05</v>
      </c>
      <c r="P388" s="8">
        <v>2318.2000000000003</v>
      </c>
      <c r="Q388" s="8">
        <v>1738.65</v>
      </c>
      <c r="R388" s="8">
        <f t="shared" si="19"/>
        <v>927.28000000000065</v>
      </c>
      <c r="S388" s="8">
        <f>(((Sales[[#This Row],[Unit Price]]-(Sales[[#This Row],[Discount Applied]]*Sales[[#This Row],[Unit Price]]))-Q388)/Q388)*100</f>
        <v>26.666666666666682</v>
      </c>
      <c r="T388" s="8">
        <f t="shared" si="20"/>
        <v>4404.5800000000008</v>
      </c>
      <c r="U388" s="8">
        <f>Sales[[#This Row],[Unit Cost]]*Sales[[#This Row],[Order Quantity]]</f>
        <v>3477.3</v>
      </c>
    </row>
    <row r="389" spans="1:21" x14ac:dyDescent="0.2">
      <c r="A389" s="6" t="s">
        <v>602</v>
      </c>
      <c r="B389" s="6" t="s">
        <v>24</v>
      </c>
      <c r="C389" s="6" t="s">
        <v>148</v>
      </c>
      <c r="D389" s="7">
        <v>43200</v>
      </c>
      <c r="E389" s="7">
        <v>43297</v>
      </c>
      <c r="F389" s="7">
        <v>43325</v>
      </c>
      <c r="G389" s="7">
        <v>43329</v>
      </c>
      <c r="H389" s="6">
        <f t="shared" si="18"/>
        <v>32</v>
      </c>
      <c r="I389" s="6" t="s">
        <v>215</v>
      </c>
      <c r="J389" s="6">
        <v>9</v>
      </c>
      <c r="K389" s="6">
        <v>41</v>
      </c>
      <c r="L389" s="6">
        <v>29</v>
      </c>
      <c r="M389" s="6">
        <v>35</v>
      </c>
      <c r="N389" s="6">
        <v>6</v>
      </c>
      <c r="O389" s="6">
        <v>0.05</v>
      </c>
      <c r="P389" s="8">
        <v>1822.4</v>
      </c>
      <c r="Q389" s="8">
        <v>801.85599999999999</v>
      </c>
      <c r="R389" s="8">
        <f t="shared" si="19"/>
        <v>5576.5440000000017</v>
      </c>
      <c r="S389" s="8">
        <f>(((Sales[[#This Row],[Unit Price]]-(Sales[[#This Row],[Discount Applied]]*Sales[[#This Row],[Unit Price]]))-Q389)/Q389)*100</f>
        <v>115.90909090909093</v>
      </c>
      <c r="T389" s="8">
        <f t="shared" si="20"/>
        <v>10387.680000000002</v>
      </c>
      <c r="U389" s="8">
        <f>Sales[[#This Row],[Unit Cost]]*Sales[[#This Row],[Order Quantity]]</f>
        <v>4811.1360000000004</v>
      </c>
    </row>
    <row r="390" spans="1:21" x14ac:dyDescent="0.2">
      <c r="A390" s="6" t="s">
        <v>603</v>
      </c>
      <c r="B390" s="6" t="s">
        <v>23</v>
      </c>
      <c r="C390" s="6" t="s">
        <v>143</v>
      </c>
      <c r="D390" s="7">
        <v>43200</v>
      </c>
      <c r="E390" s="7">
        <v>43297</v>
      </c>
      <c r="F390" s="7">
        <v>43325</v>
      </c>
      <c r="G390" s="7">
        <v>43333</v>
      </c>
      <c r="H390" s="6">
        <f t="shared" si="18"/>
        <v>36</v>
      </c>
      <c r="I390" s="6" t="s">
        <v>215</v>
      </c>
      <c r="J390" s="6">
        <v>21</v>
      </c>
      <c r="K390" s="6">
        <v>29</v>
      </c>
      <c r="L390" s="6">
        <v>329</v>
      </c>
      <c r="M390" s="6">
        <v>13</v>
      </c>
      <c r="N390" s="6">
        <v>4</v>
      </c>
      <c r="O390" s="6">
        <v>0.15</v>
      </c>
      <c r="P390" s="8">
        <v>1165.8</v>
      </c>
      <c r="Q390" s="8">
        <v>664.50599999999997</v>
      </c>
      <c r="R390" s="8">
        <f t="shared" si="19"/>
        <v>1305.6959999999999</v>
      </c>
      <c r="S390" s="8">
        <f>(((Sales[[#This Row],[Unit Price]]-(Sales[[#This Row],[Discount Applied]]*Sales[[#This Row],[Unit Price]]))-Q390)/Q390)*100</f>
        <v>49.122807017543856</v>
      </c>
      <c r="T390" s="8">
        <f t="shared" si="20"/>
        <v>3963.72</v>
      </c>
      <c r="U390" s="8">
        <f>Sales[[#This Row],[Unit Cost]]*Sales[[#This Row],[Order Quantity]]</f>
        <v>2658.0239999999999</v>
      </c>
    </row>
    <row r="391" spans="1:21" x14ac:dyDescent="0.2">
      <c r="A391" s="6" t="s">
        <v>604</v>
      </c>
      <c r="B391" s="6" t="s">
        <v>23</v>
      </c>
      <c r="C391" s="6" t="s">
        <v>148</v>
      </c>
      <c r="D391" s="7">
        <v>43200</v>
      </c>
      <c r="E391" s="7">
        <v>43297</v>
      </c>
      <c r="F391" s="7">
        <v>43299</v>
      </c>
      <c r="G391" s="7">
        <v>43307</v>
      </c>
      <c r="H391" s="6">
        <f t="shared" si="18"/>
        <v>10</v>
      </c>
      <c r="I391" s="6" t="s">
        <v>215</v>
      </c>
      <c r="J391" s="6">
        <v>22</v>
      </c>
      <c r="K391" s="6">
        <v>11</v>
      </c>
      <c r="L391" s="6">
        <v>41</v>
      </c>
      <c r="M391" s="6">
        <v>16</v>
      </c>
      <c r="N391" s="6">
        <v>7</v>
      </c>
      <c r="O391" s="6">
        <v>0.05</v>
      </c>
      <c r="P391" s="8">
        <v>234.5</v>
      </c>
      <c r="Q391" s="8">
        <v>187.60000000000002</v>
      </c>
      <c r="R391" s="8">
        <f t="shared" si="19"/>
        <v>246.22499999999968</v>
      </c>
      <c r="S391" s="8">
        <f>(((Sales[[#This Row],[Unit Price]]-(Sales[[#This Row],[Discount Applied]]*Sales[[#This Row],[Unit Price]]))-Q391)/Q391)*100</f>
        <v>18.749999999999989</v>
      </c>
      <c r="T391" s="8">
        <f t="shared" si="20"/>
        <v>1559.425</v>
      </c>
      <c r="U391" s="8">
        <f>Sales[[#This Row],[Unit Cost]]*Sales[[#This Row],[Order Quantity]]</f>
        <v>1313.2000000000003</v>
      </c>
    </row>
    <row r="392" spans="1:21" x14ac:dyDescent="0.2">
      <c r="A392" s="6" t="s">
        <v>605</v>
      </c>
      <c r="B392" s="6" t="s">
        <v>25</v>
      </c>
      <c r="C392" s="6" t="s">
        <v>147</v>
      </c>
      <c r="D392" s="7">
        <v>43200</v>
      </c>
      <c r="E392" s="7">
        <v>43298</v>
      </c>
      <c r="F392" s="7">
        <v>43301</v>
      </c>
      <c r="G392" s="7">
        <v>43303</v>
      </c>
      <c r="H392" s="6">
        <f t="shared" si="18"/>
        <v>5</v>
      </c>
      <c r="I392" s="6" t="s">
        <v>215</v>
      </c>
      <c r="J392" s="6">
        <v>19</v>
      </c>
      <c r="K392" s="6">
        <v>11</v>
      </c>
      <c r="L392" s="6">
        <v>240</v>
      </c>
      <c r="M392" s="6">
        <v>28</v>
      </c>
      <c r="N392" s="6">
        <v>5</v>
      </c>
      <c r="O392" s="6">
        <v>0.4</v>
      </c>
      <c r="P392" s="8">
        <v>2452.2000000000003</v>
      </c>
      <c r="Q392" s="8">
        <v>1912.7160000000003</v>
      </c>
      <c r="R392" s="8">
        <f t="shared" si="19"/>
        <v>-2206.9800000000005</v>
      </c>
      <c r="S392" s="8">
        <f>(((Sales[[#This Row],[Unit Price]]-(Sales[[#This Row],[Discount Applied]]*Sales[[#This Row],[Unit Price]]))-Q392)/Q392)*100</f>
        <v>-23.076923076923084</v>
      </c>
      <c r="T392" s="8">
        <f t="shared" si="20"/>
        <v>7356.6000000000013</v>
      </c>
      <c r="U392" s="8">
        <f>Sales[[#This Row],[Unit Cost]]*Sales[[#This Row],[Order Quantity]]</f>
        <v>9563.5800000000017</v>
      </c>
    </row>
    <row r="393" spans="1:21" x14ac:dyDescent="0.2">
      <c r="A393" s="6" t="s">
        <v>606</v>
      </c>
      <c r="B393" s="6" t="s">
        <v>24</v>
      </c>
      <c r="C393" s="6" t="s">
        <v>143</v>
      </c>
      <c r="D393" s="7">
        <v>43200</v>
      </c>
      <c r="E393" s="7">
        <v>43298</v>
      </c>
      <c r="F393" s="7">
        <v>43307</v>
      </c>
      <c r="G393" s="7">
        <v>43310</v>
      </c>
      <c r="H393" s="6">
        <f t="shared" si="18"/>
        <v>12</v>
      </c>
      <c r="I393" s="6" t="s">
        <v>215</v>
      </c>
      <c r="J393" s="6">
        <v>4</v>
      </c>
      <c r="K393" s="6">
        <v>19</v>
      </c>
      <c r="L393" s="6">
        <v>331</v>
      </c>
      <c r="M393" s="6">
        <v>11</v>
      </c>
      <c r="N393" s="6">
        <v>8</v>
      </c>
      <c r="O393" s="6">
        <v>0.05</v>
      </c>
      <c r="P393" s="8">
        <v>261.3</v>
      </c>
      <c r="Q393" s="8">
        <v>133.26300000000001</v>
      </c>
      <c r="R393" s="8">
        <f t="shared" si="19"/>
        <v>919.77600000000007</v>
      </c>
      <c r="S393" s="8">
        <f>(((Sales[[#This Row],[Unit Price]]-(Sales[[#This Row],[Discount Applied]]*Sales[[#This Row],[Unit Price]]))-Q393)/Q393)*100</f>
        <v>86.274509803921575</v>
      </c>
      <c r="T393" s="8">
        <f t="shared" si="20"/>
        <v>1985.88</v>
      </c>
      <c r="U393" s="8">
        <f>Sales[[#This Row],[Unit Cost]]*Sales[[#This Row],[Order Quantity]]</f>
        <v>1066.104</v>
      </c>
    </row>
    <row r="394" spans="1:21" x14ac:dyDescent="0.2">
      <c r="A394" s="6" t="s">
        <v>607</v>
      </c>
      <c r="B394" s="6" t="s">
        <v>23</v>
      </c>
      <c r="C394" s="6" t="s">
        <v>144</v>
      </c>
      <c r="D394" s="7">
        <v>43200</v>
      </c>
      <c r="E394" s="7">
        <v>43298</v>
      </c>
      <c r="F394" s="7">
        <v>43322</v>
      </c>
      <c r="G394" s="7">
        <v>43332</v>
      </c>
      <c r="H394" s="6">
        <f t="shared" si="18"/>
        <v>34</v>
      </c>
      <c r="I394" s="6" t="s">
        <v>215</v>
      </c>
      <c r="J394" s="6">
        <v>21</v>
      </c>
      <c r="K394" s="6">
        <v>29</v>
      </c>
      <c r="L394" s="6">
        <v>85</v>
      </c>
      <c r="M394" s="6">
        <v>4</v>
      </c>
      <c r="N394" s="6">
        <v>4</v>
      </c>
      <c r="O394" s="6">
        <v>0.1</v>
      </c>
      <c r="P394" s="8">
        <v>1031.8</v>
      </c>
      <c r="Q394" s="8">
        <v>453.99199999999996</v>
      </c>
      <c r="R394" s="8">
        <f t="shared" si="19"/>
        <v>1898.5119999999997</v>
      </c>
      <c r="S394" s="8">
        <f>(((Sales[[#This Row],[Unit Price]]-(Sales[[#This Row],[Discount Applied]]*Sales[[#This Row],[Unit Price]]))-Q394)/Q394)*100</f>
        <v>104.54545454545455</v>
      </c>
      <c r="T394" s="8">
        <f t="shared" si="20"/>
        <v>3714.4799999999996</v>
      </c>
      <c r="U394" s="8">
        <f>Sales[[#This Row],[Unit Cost]]*Sales[[#This Row],[Order Quantity]]</f>
        <v>1815.9679999999998</v>
      </c>
    </row>
    <row r="395" spans="1:21" x14ac:dyDescent="0.2">
      <c r="A395" s="6" t="s">
        <v>608</v>
      </c>
      <c r="B395" s="6" t="s">
        <v>25</v>
      </c>
      <c r="C395" s="6" t="s">
        <v>143</v>
      </c>
      <c r="D395" s="7">
        <v>43200</v>
      </c>
      <c r="E395" s="7">
        <v>43298</v>
      </c>
      <c r="F395" s="7">
        <v>43306</v>
      </c>
      <c r="G395" s="7">
        <v>43313</v>
      </c>
      <c r="H395" s="6">
        <f t="shared" si="18"/>
        <v>15</v>
      </c>
      <c r="I395" s="6" t="s">
        <v>215</v>
      </c>
      <c r="J395" s="6">
        <v>17</v>
      </c>
      <c r="K395" s="6">
        <v>18</v>
      </c>
      <c r="L395" s="6">
        <v>349</v>
      </c>
      <c r="M395" s="6">
        <v>20</v>
      </c>
      <c r="N395" s="6">
        <v>3</v>
      </c>
      <c r="O395" s="6">
        <v>0.1</v>
      </c>
      <c r="P395" s="8">
        <v>3082</v>
      </c>
      <c r="Q395" s="8">
        <v>1849.1999999999998</v>
      </c>
      <c r="R395" s="8">
        <f t="shared" si="19"/>
        <v>2773.8</v>
      </c>
      <c r="S395" s="8">
        <f>(((Sales[[#This Row],[Unit Price]]-(Sales[[#This Row],[Discount Applied]]*Sales[[#This Row],[Unit Price]]))-Q395)/Q395)*100</f>
        <v>50.000000000000021</v>
      </c>
      <c r="T395" s="8">
        <f t="shared" si="20"/>
        <v>8321.4</v>
      </c>
      <c r="U395" s="8">
        <f>Sales[[#This Row],[Unit Cost]]*Sales[[#This Row],[Order Quantity]]</f>
        <v>5547.5999999999995</v>
      </c>
    </row>
    <row r="396" spans="1:21" x14ac:dyDescent="0.2">
      <c r="A396" s="6" t="s">
        <v>609</v>
      </c>
      <c r="B396" s="6" t="s">
        <v>23</v>
      </c>
      <c r="C396" s="6" t="s">
        <v>146</v>
      </c>
      <c r="D396" s="7">
        <v>43200</v>
      </c>
      <c r="E396" s="7">
        <v>43298</v>
      </c>
      <c r="F396" s="7">
        <v>43325</v>
      </c>
      <c r="G396" s="7">
        <v>43328</v>
      </c>
      <c r="H396" s="6">
        <f t="shared" si="18"/>
        <v>30</v>
      </c>
      <c r="I396" s="6" t="s">
        <v>215</v>
      </c>
      <c r="J396" s="6">
        <v>22</v>
      </c>
      <c r="K396" s="6">
        <v>27</v>
      </c>
      <c r="L396" s="6">
        <v>311</v>
      </c>
      <c r="M396" s="6">
        <v>8</v>
      </c>
      <c r="N396" s="6">
        <v>3</v>
      </c>
      <c r="O396" s="6">
        <v>0.05</v>
      </c>
      <c r="P396" s="8">
        <v>6405.2</v>
      </c>
      <c r="Q396" s="8">
        <v>3138.5479999999998</v>
      </c>
      <c r="R396" s="8">
        <f t="shared" si="19"/>
        <v>8839.1759999999995</v>
      </c>
      <c r="S396" s="8">
        <f>(((Sales[[#This Row],[Unit Price]]-(Sales[[#This Row],[Discount Applied]]*Sales[[#This Row],[Unit Price]]))-Q396)/Q396)*100</f>
        <v>93.877551020408163</v>
      </c>
      <c r="T396" s="8">
        <f t="shared" si="20"/>
        <v>18254.82</v>
      </c>
      <c r="U396" s="8">
        <f>Sales[[#This Row],[Unit Cost]]*Sales[[#This Row],[Order Quantity]]</f>
        <v>9415.6440000000002</v>
      </c>
    </row>
    <row r="397" spans="1:21" x14ac:dyDescent="0.2">
      <c r="A397" s="6" t="s">
        <v>610</v>
      </c>
      <c r="B397" s="6" t="s">
        <v>24</v>
      </c>
      <c r="C397" s="6" t="s">
        <v>145</v>
      </c>
      <c r="D397" s="7">
        <v>43200</v>
      </c>
      <c r="E397" s="7">
        <v>43298</v>
      </c>
      <c r="F397" s="7">
        <v>43324</v>
      </c>
      <c r="G397" s="7">
        <v>43334</v>
      </c>
      <c r="H397" s="6">
        <f t="shared" si="18"/>
        <v>36</v>
      </c>
      <c r="I397" s="6" t="s">
        <v>215</v>
      </c>
      <c r="J397" s="6">
        <v>9</v>
      </c>
      <c r="K397" s="6">
        <v>22</v>
      </c>
      <c r="L397" s="6">
        <v>162</v>
      </c>
      <c r="M397" s="6">
        <v>16</v>
      </c>
      <c r="N397" s="6">
        <v>6</v>
      </c>
      <c r="O397" s="6">
        <v>0.05</v>
      </c>
      <c r="P397" s="8">
        <v>1822.4</v>
      </c>
      <c r="Q397" s="8">
        <v>947.64800000000002</v>
      </c>
      <c r="R397" s="8">
        <f t="shared" si="19"/>
        <v>4701.7920000000022</v>
      </c>
      <c r="S397" s="8">
        <f>(((Sales[[#This Row],[Unit Price]]-(Sales[[#This Row],[Discount Applied]]*Sales[[#This Row],[Unit Price]]))-Q397)/Q397)*100</f>
        <v>82.692307692307708</v>
      </c>
      <c r="T397" s="8">
        <f t="shared" si="20"/>
        <v>10387.680000000002</v>
      </c>
      <c r="U397" s="8">
        <f>Sales[[#This Row],[Unit Cost]]*Sales[[#This Row],[Order Quantity]]</f>
        <v>5685.8879999999999</v>
      </c>
    </row>
    <row r="398" spans="1:21" x14ac:dyDescent="0.2">
      <c r="A398" s="6" t="s">
        <v>611</v>
      </c>
      <c r="B398" s="6" t="s">
        <v>26</v>
      </c>
      <c r="C398" s="6" t="s">
        <v>145</v>
      </c>
      <c r="D398" s="7">
        <v>43200</v>
      </c>
      <c r="E398" s="7">
        <v>43298</v>
      </c>
      <c r="F398" s="7">
        <v>43317</v>
      </c>
      <c r="G398" s="7">
        <v>43323</v>
      </c>
      <c r="H398" s="6">
        <f t="shared" si="18"/>
        <v>25</v>
      </c>
      <c r="I398" s="6" t="s">
        <v>215</v>
      </c>
      <c r="J398" s="6">
        <v>28</v>
      </c>
      <c r="K398" s="6">
        <v>29</v>
      </c>
      <c r="L398" s="6">
        <v>181</v>
      </c>
      <c r="M398" s="6">
        <v>27</v>
      </c>
      <c r="N398" s="6">
        <v>8</v>
      </c>
      <c r="O398" s="6">
        <v>0.05</v>
      </c>
      <c r="P398" s="8">
        <v>1279.7</v>
      </c>
      <c r="Q398" s="8">
        <v>1062.1510000000001</v>
      </c>
      <c r="R398" s="8">
        <f t="shared" si="19"/>
        <v>1228.5120000000006</v>
      </c>
      <c r="S398" s="8">
        <f>(((Sales[[#This Row],[Unit Price]]-(Sales[[#This Row],[Discount Applied]]*Sales[[#This Row],[Unit Price]]))-Q398)/Q398)*100</f>
        <v>14.457831325301212</v>
      </c>
      <c r="T398" s="8">
        <f t="shared" si="20"/>
        <v>9725.7200000000012</v>
      </c>
      <c r="U398" s="8">
        <f>Sales[[#This Row],[Unit Cost]]*Sales[[#This Row],[Order Quantity]]</f>
        <v>8497.2080000000005</v>
      </c>
    </row>
    <row r="399" spans="1:21" x14ac:dyDescent="0.2">
      <c r="A399" s="6" t="s">
        <v>612</v>
      </c>
      <c r="B399" s="6" t="s">
        <v>25</v>
      </c>
      <c r="C399" s="6" t="s">
        <v>146</v>
      </c>
      <c r="D399" s="7">
        <v>43200</v>
      </c>
      <c r="E399" s="7">
        <v>43298</v>
      </c>
      <c r="F399" s="7">
        <v>43306</v>
      </c>
      <c r="G399" s="7">
        <v>43311</v>
      </c>
      <c r="H399" s="6">
        <f t="shared" si="18"/>
        <v>13</v>
      </c>
      <c r="I399" s="6" t="s">
        <v>215</v>
      </c>
      <c r="J399" s="6">
        <v>19</v>
      </c>
      <c r="K399" s="6">
        <v>3</v>
      </c>
      <c r="L399" s="6">
        <v>283</v>
      </c>
      <c r="M399" s="6">
        <v>36</v>
      </c>
      <c r="N399" s="6">
        <v>1</v>
      </c>
      <c r="O399" s="6">
        <v>0.2</v>
      </c>
      <c r="P399" s="8">
        <v>3932.9</v>
      </c>
      <c r="Q399" s="8">
        <v>2635.0430000000001</v>
      </c>
      <c r="R399" s="8">
        <f t="shared" si="19"/>
        <v>511.27700000000004</v>
      </c>
      <c r="S399" s="8">
        <f>(((Sales[[#This Row],[Unit Price]]-(Sales[[#This Row],[Discount Applied]]*Sales[[#This Row],[Unit Price]]))-Q399)/Q399)*100</f>
        <v>19.402985074626866</v>
      </c>
      <c r="T399" s="8">
        <f t="shared" si="20"/>
        <v>3146.32</v>
      </c>
      <c r="U399" s="8">
        <f>Sales[[#This Row],[Unit Cost]]*Sales[[#This Row],[Order Quantity]]</f>
        <v>2635.0430000000001</v>
      </c>
    </row>
    <row r="400" spans="1:21" x14ac:dyDescent="0.2">
      <c r="A400" s="6" t="s">
        <v>613</v>
      </c>
      <c r="B400" s="6" t="s">
        <v>24</v>
      </c>
      <c r="C400" s="6" t="s">
        <v>146</v>
      </c>
      <c r="D400" s="7">
        <v>43200</v>
      </c>
      <c r="E400" s="7">
        <v>43298</v>
      </c>
      <c r="F400" s="7">
        <v>43324</v>
      </c>
      <c r="G400" s="7">
        <v>43333</v>
      </c>
      <c r="H400" s="6">
        <f t="shared" si="18"/>
        <v>35</v>
      </c>
      <c r="I400" s="6" t="s">
        <v>215</v>
      </c>
      <c r="J400" s="6">
        <v>7</v>
      </c>
      <c r="K400" s="6">
        <v>28</v>
      </c>
      <c r="L400" s="6">
        <v>307</v>
      </c>
      <c r="M400" s="6">
        <v>4</v>
      </c>
      <c r="N400" s="6">
        <v>3</v>
      </c>
      <c r="O400" s="6">
        <v>0.15</v>
      </c>
      <c r="P400" s="8">
        <v>201</v>
      </c>
      <c r="Q400" s="8">
        <v>80.400000000000006</v>
      </c>
      <c r="R400" s="8">
        <f t="shared" si="19"/>
        <v>271.34999999999991</v>
      </c>
      <c r="S400" s="8">
        <f>(((Sales[[#This Row],[Unit Price]]-(Sales[[#This Row],[Discount Applied]]*Sales[[#This Row],[Unit Price]]))-Q400)/Q400)*100</f>
        <v>112.49999999999997</v>
      </c>
      <c r="T400" s="8">
        <f t="shared" si="20"/>
        <v>512.54999999999995</v>
      </c>
      <c r="U400" s="8">
        <f>Sales[[#This Row],[Unit Cost]]*Sales[[#This Row],[Order Quantity]]</f>
        <v>241.20000000000002</v>
      </c>
    </row>
    <row r="401" spans="1:21" x14ac:dyDescent="0.2">
      <c r="A401" s="6" t="s">
        <v>614</v>
      </c>
      <c r="B401" s="6" t="s">
        <v>26</v>
      </c>
      <c r="C401" s="6" t="s">
        <v>145</v>
      </c>
      <c r="D401" s="7">
        <v>43200</v>
      </c>
      <c r="E401" s="7">
        <v>43298</v>
      </c>
      <c r="F401" s="7">
        <v>43324</v>
      </c>
      <c r="G401" s="7">
        <v>43329</v>
      </c>
      <c r="H401" s="6">
        <f t="shared" si="18"/>
        <v>31</v>
      </c>
      <c r="I401" s="6" t="s">
        <v>215</v>
      </c>
      <c r="J401" s="6">
        <v>27</v>
      </c>
      <c r="K401" s="6">
        <v>11</v>
      </c>
      <c r="L401" s="6">
        <v>141</v>
      </c>
      <c r="M401" s="6">
        <v>4</v>
      </c>
      <c r="N401" s="6">
        <v>1</v>
      </c>
      <c r="O401" s="6">
        <v>0.1</v>
      </c>
      <c r="P401" s="8">
        <v>3946.3</v>
      </c>
      <c r="Q401" s="8">
        <v>2131.0020000000004</v>
      </c>
      <c r="R401" s="8">
        <f t="shared" si="19"/>
        <v>1420.6679999999997</v>
      </c>
      <c r="S401" s="8">
        <f>(((Sales[[#This Row],[Unit Price]]-(Sales[[#This Row],[Discount Applied]]*Sales[[#This Row],[Unit Price]]))-Q401)/Q401)*100</f>
        <v>66.666666666666643</v>
      </c>
      <c r="T401" s="8">
        <f t="shared" si="20"/>
        <v>3551.67</v>
      </c>
      <c r="U401" s="8">
        <f>Sales[[#This Row],[Unit Cost]]*Sales[[#This Row],[Order Quantity]]</f>
        <v>2131.0020000000004</v>
      </c>
    </row>
    <row r="402" spans="1:21" x14ac:dyDescent="0.2">
      <c r="A402" s="6" t="s">
        <v>615</v>
      </c>
      <c r="B402" s="6" t="s">
        <v>26</v>
      </c>
      <c r="C402" s="6" t="s">
        <v>144</v>
      </c>
      <c r="D402" s="7">
        <v>43200</v>
      </c>
      <c r="E402" s="7">
        <v>43299</v>
      </c>
      <c r="F402" s="7">
        <v>43311</v>
      </c>
      <c r="G402" s="7">
        <v>43314</v>
      </c>
      <c r="H402" s="6">
        <f t="shared" si="18"/>
        <v>15</v>
      </c>
      <c r="I402" s="6" t="s">
        <v>215</v>
      </c>
      <c r="J402" s="6">
        <v>28</v>
      </c>
      <c r="K402" s="6">
        <v>49</v>
      </c>
      <c r="L402" s="6">
        <v>72</v>
      </c>
      <c r="M402" s="6">
        <v>2</v>
      </c>
      <c r="N402" s="6">
        <v>7</v>
      </c>
      <c r="O402" s="6">
        <v>0.2</v>
      </c>
      <c r="P402" s="8">
        <v>1909.5</v>
      </c>
      <c r="Q402" s="8">
        <v>1317.5549999999998</v>
      </c>
      <c r="R402" s="8">
        <f t="shared" si="19"/>
        <v>1470.3150000000023</v>
      </c>
      <c r="S402" s="8">
        <f>(((Sales[[#This Row],[Unit Price]]-(Sales[[#This Row],[Discount Applied]]*Sales[[#This Row],[Unit Price]]))-Q402)/Q402)*100</f>
        <v>15.942028985507253</v>
      </c>
      <c r="T402" s="8">
        <f t="shared" si="20"/>
        <v>10693.2</v>
      </c>
      <c r="U402" s="8">
        <f>Sales[[#This Row],[Unit Cost]]*Sales[[#This Row],[Order Quantity]]</f>
        <v>9222.8849999999984</v>
      </c>
    </row>
    <row r="403" spans="1:21" x14ac:dyDescent="0.2">
      <c r="A403" s="6" t="s">
        <v>616</v>
      </c>
      <c r="B403" s="6" t="s">
        <v>24</v>
      </c>
      <c r="C403" s="6" t="s">
        <v>145</v>
      </c>
      <c r="D403" s="7">
        <v>43200</v>
      </c>
      <c r="E403" s="7">
        <v>43299</v>
      </c>
      <c r="F403" s="7">
        <v>43313</v>
      </c>
      <c r="G403" s="7">
        <v>43323</v>
      </c>
      <c r="H403" s="6">
        <f t="shared" si="18"/>
        <v>24</v>
      </c>
      <c r="I403" s="6" t="s">
        <v>215</v>
      </c>
      <c r="J403" s="6">
        <v>2</v>
      </c>
      <c r="K403" s="6">
        <v>47</v>
      </c>
      <c r="L403" s="6">
        <v>120</v>
      </c>
      <c r="M403" s="6">
        <v>23</v>
      </c>
      <c r="N403" s="6">
        <v>7</v>
      </c>
      <c r="O403" s="6">
        <v>0.2</v>
      </c>
      <c r="P403" s="8">
        <v>2412</v>
      </c>
      <c r="Q403" s="8">
        <v>1109.52</v>
      </c>
      <c r="R403" s="8">
        <f t="shared" si="19"/>
        <v>5740.5600000000013</v>
      </c>
      <c r="S403" s="8">
        <f>(((Sales[[#This Row],[Unit Price]]-(Sales[[#This Row],[Discount Applied]]*Sales[[#This Row],[Unit Price]]))-Q403)/Q403)*100</f>
        <v>73.91304347826086</v>
      </c>
      <c r="T403" s="8">
        <f t="shared" si="20"/>
        <v>13507.2</v>
      </c>
      <c r="U403" s="8">
        <f>Sales[[#This Row],[Unit Cost]]*Sales[[#This Row],[Order Quantity]]</f>
        <v>7766.6399999999994</v>
      </c>
    </row>
    <row r="404" spans="1:21" x14ac:dyDescent="0.2">
      <c r="A404" s="6" t="s">
        <v>617</v>
      </c>
      <c r="B404" s="6" t="s">
        <v>24</v>
      </c>
      <c r="C404" s="6" t="s">
        <v>145</v>
      </c>
      <c r="D404" s="7">
        <v>43200</v>
      </c>
      <c r="E404" s="7">
        <v>43299</v>
      </c>
      <c r="F404" s="7">
        <v>43318</v>
      </c>
      <c r="G404" s="7">
        <v>43323</v>
      </c>
      <c r="H404" s="6">
        <f t="shared" si="18"/>
        <v>24</v>
      </c>
      <c r="I404" s="6" t="s">
        <v>215</v>
      </c>
      <c r="J404" s="6">
        <v>7</v>
      </c>
      <c r="K404" s="6">
        <v>50</v>
      </c>
      <c r="L404" s="6">
        <v>152</v>
      </c>
      <c r="M404" s="6">
        <v>32</v>
      </c>
      <c r="N404" s="6">
        <v>6</v>
      </c>
      <c r="O404" s="6">
        <v>0.05</v>
      </c>
      <c r="P404" s="8">
        <v>964.80000000000007</v>
      </c>
      <c r="Q404" s="8">
        <v>675.36</v>
      </c>
      <c r="R404" s="8">
        <f t="shared" si="19"/>
        <v>1447.2000000000007</v>
      </c>
      <c r="S404" s="8">
        <f>(((Sales[[#This Row],[Unit Price]]-(Sales[[#This Row],[Discount Applied]]*Sales[[#This Row],[Unit Price]]))-Q404)/Q404)*100</f>
        <v>35.714285714285722</v>
      </c>
      <c r="T404" s="8">
        <f t="shared" si="20"/>
        <v>5499.3600000000006</v>
      </c>
      <c r="U404" s="8">
        <f>Sales[[#This Row],[Unit Cost]]*Sales[[#This Row],[Order Quantity]]</f>
        <v>4052.16</v>
      </c>
    </row>
    <row r="405" spans="1:21" x14ac:dyDescent="0.2">
      <c r="A405" s="6" t="s">
        <v>618</v>
      </c>
      <c r="B405" s="6" t="s">
        <v>23</v>
      </c>
      <c r="C405" s="6" t="s">
        <v>148</v>
      </c>
      <c r="D405" s="7">
        <v>43200</v>
      </c>
      <c r="E405" s="7">
        <v>43299</v>
      </c>
      <c r="F405" s="7">
        <v>43324</v>
      </c>
      <c r="G405" s="7">
        <v>43328</v>
      </c>
      <c r="H405" s="6">
        <f t="shared" si="18"/>
        <v>29</v>
      </c>
      <c r="I405" s="6" t="s">
        <v>215</v>
      </c>
      <c r="J405" s="6">
        <v>22</v>
      </c>
      <c r="K405" s="6">
        <v>42</v>
      </c>
      <c r="L405" s="6">
        <v>57</v>
      </c>
      <c r="M405" s="6">
        <v>3</v>
      </c>
      <c r="N405" s="6">
        <v>5</v>
      </c>
      <c r="O405" s="6">
        <v>7.4999999999999997E-2</v>
      </c>
      <c r="P405" s="8">
        <v>1996.6000000000001</v>
      </c>
      <c r="Q405" s="8">
        <v>1457.518</v>
      </c>
      <c r="R405" s="8">
        <f t="shared" si="19"/>
        <v>1946.6849999999995</v>
      </c>
      <c r="S405" s="8">
        <f>(((Sales[[#This Row],[Unit Price]]-(Sales[[#This Row],[Discount Applied]]*Sales[[#This Row],[Unit Price]]))-Q405)/Q405)*100</f>
        <v>26.712328767123289</v>
      </c>
      <c r="T405" s="8">
        <f t="shared" si="20"/>
        <v>9234.2749999999996</v>
      </c>
      <c r="U405" s="8">
        <f>Sales[[#This Row],[Unit Cost]]*Sales[[#This Row],[Order Quantity]]</f>
        <v>7287.59</v>
      </c>
    </row>
    <row r="406" spans="1:21" x14ac:dyDescent="0.2">
      <c r="A406" s="6" t="s">
        <v>619</v>
      </c>
      <c r="B406" s="6" t="s">
        <v>25</v>
      </c>
      <c r="C406" s="6" t="s">
        <v>147</v>
      </c>
      <c r="D406" s="7">
        <v>43200</v>
      </c>
      <c r="E406" s="7">
        <v>43299</v>
      </c>
      <c r="F406" s="7">
        <v>43313</v>
      </c>
      <c r="G406" s="7">
        <v>43317</v>
      </c>
      <c r="H406" s="6">
        <f t="shared" si="18"/>
        <v>18</v>
      </c>
      <c r="I406" s="6" t="s">
        <v>215</v>
      </c>
      <c r="J406" s="6">
        <v>12</v>
      </c>
      <c r="K406" s="6">
        <v>21</v>
      </c>
      <c r="L406" s="6">
        <v>228</v>
      </c>
      <c r="M406" s="6">
        <v>1</v>
      </c>
      <c r="N406" s="6">
        <v>7</v>
      </c>
      <c r="O406" s="6">
        <v>0.15</v>
      </c>
      <c r="P406" s="8">
        <v>1045.2</v>
      </c>
      <c r="Q406" s="8">
        <v>700.28400000000011</v>
      </c>
      <c r="R406" s="8">
        <f t="shared" si="19"/>
        <v>1316.9519999999993</v>
      </c>
      <c r="S406" s="8">
        <f>(((Sales[[#This Row],[Unit Price]]-(Sales[[#This Row],[Discount Applied]]*Sales[[#This Row],[Unit Price]]))-Q406)/Q406)*100</f>
        <v>26.865671641791032</v>
      </c>
      <c r="T406" s="8">
        <f t="shared" si="20"/>
        <v>6218.9400000000005</v>
      </c>
      <c r="U406" s="8">
        <f>Sales[[#This Row],[Unit Cost]]*Sales[[#This Row],[Order Quantity]]</f>
        <v>4901.9880000000012</v>
      </c>
    </row>
    <row r="407" spans="1:21" x14ac:dyDescent="0.2">
      <c r="A407" s="6" t="s">
        <v>620</v>
      </c>
      <c r="B407" s="6" t="s">
        <v>24</v>
      </c>
      <c r="C407" s="6" t="s">
        <v>148</v>
      </c>
      <c r="D407" s="7">
        <v>43200</v>
      </c>
      <c r="E407" s="7">
        <v>43299</v>
      </c>
      <c r="F407" s="7">
        <v>43325</v>
      </c>
      <c r="G407" s="7">
        <v>43333</v>
      </c>
      <c r="H407" s="6">
        <f t="shared" si="18"/>
        <v>34</v>
      </c>
      <c r="I407" s="6" t="s">
        <v>215</v>
      </c>
      <c r="J407" s="6">
        <v>6</v>
      </c>
      <c r="K407" s="6">
        <v>41</v>
      </c>
      <c r="L407" s="6">
        <v>37</v>
      </c>
      <c r="M407" s="6">
        <v>4</v>
      </c>
      <c r="N407" s="6">
        <v>1</v>
      </c>
      <c r="O407" s="6">
        <v>0.2</v>
      </c>
      <c r="P407" s="8">
        <v>3879.3</v>
      </c>
      <c r="Q407" s="8">
        <v>3219.819</v>
      </c>
      <c r="R407" s="8">
        <f t="shared" si="19"/>
        <v>-116.37899999999991</v>
      </c>
      <c r="S407" s="8">
        <f>(((Sales[[#This Row],[Unit Price]]-(Sales[[#This Row],[Discount Applied]]*Sales[[#This Row],[Unit Price]]))-Q407)/Q407)*100</f>
        <v>-3.6144578313252982</v>
      </c>
      <c r="T407" s="8">
        <f t="shared" si="20"/>
        <v>3103.44</v>
      </c>
      <c r="U407" s="8">
        <f>Sales[[#This Row],[Unit Cost]]*Sales[[#This Row],[Order Quantity]]</f>
        <v>3219.819</v>
      </c>
    </row>
    <row r="408" spans="1:21" x14ac:dyDescent="0.2">
      <c r="A408" s="6" t="s">
        <v>621</v>
      </c>
      <c r="B408" s="6" t="s">
        <v>23</v>
      </c>
      <c r="C408" s="6" t="s">
        <v>144</v>
      </c>
      <c r="D408" s="7">
        <v>43200</v>
      </c>
      <c r="E408" s="7">
        <v>43299</v>
      </c>
      <c r="F408" s="7">
        <v>43312</v>
      </c>
      <c r="G408" s="7">
        <v>43318</v>
      </c>
      <c r="H408" s="6">
        <f t="shared" si="18"/>
        <v>19</v>
      </c>
      <c r="I408" s="6" t="s">
        <v>215</v>
      </c>
      <c r="J408" s="6">
        <v>22</v>
      </c>
      <c r="K408" s="6">
        <v>50</v>
      </c>
      <c r="L408" s="6">
        <v>76</v>
      </c>
      <c r="M408" s="6">
        <v>21</v>
      </c>
      <c r="N408" s="6">
        <v>6</v>
      </c>
      <c r="O408" s="6">
        <v>7.4999999999999997E-2</v>
      </c>
      <c r="P408" s="8">
        <v>5976.4000000000005</v>
      </c>
      <c r="Q408" s="8">
        <v>3466.3119999999999</v>
      </c>
      <c r="R408" s="8">
        <f t="shared" si="19"/>
        <v>12371.148000000005</v>
      </c>
      <c r="S408" s="8">
        <f>(((Sales[[#This Row],[Unit Price]]-(Sales[[#This Row],[Discount Applied]]*Sales[[#This Row],[Unit Price]]))-Q408)/Q408)*100</f>
        <v>59.482758620689658</v>
      </c>
      <c r="T408" s="8">
        <f t="shared" si="20"/>
        <v>33169.020000000004</v>
      </c>
      <c r="U408" s="8">
        <f>Sales[[#This Row],[Unit Cost]]*Sales[[#This Row],[Order Quantity]]</f>
        <v>20797.871999999999</v>
      </c>
    </row>
    <row r="409" spans="1:21" x14ac:dyDescent="0.2">
      <c r="A409" s="6" t="s">
        <v>622</v>
      </c>
      <c r="B409" s="6" t="s">
        <v>25</v>
      </c>
      <c r="C409" s="6" t="s">
        <v>147</v>
      </c>
      <c r="D409" s="7">
        <v>43200</v>
      </c>
      <c r="E409" s="7">
        <v>43299</v>
      </c>
      <c r="F409" s="7">
        <v>43323</v>
      </c>
      <c r="G409" s="7">
        <v>43329</v>
      </c>
      <c r="H409" s="6">
        <f t="shared" si="18"/>
        <v>30</v>
      </c>
      <c r="I409" s="6" t="s">
        <v>215</v>
      </c>
      <c r="J409" s="6">
        <v>19</v>
      </c>
      <c r="K409" s="6">
        <v>13</v>
      </c>
      <c r="L409" s="6">
        <v>255</v>
      </c>
      <c r="M409" s="6">
        <v>18</v>
      </c>
      <c r="N409" s="6">
        <v>1</v>
      </c>
      <c r="O409" s="6">
        <v>0.05</v>
      </c>
      <c r="P409" s="8">
        <v>2257.9</v>
      </c>
      <c r="Q409" s="8">
        <v>1264.4240000000002</v>
      </c>
      <c r="R409" s="8">
        <f t="shared" si="19"/>
        <v>880.5809999999999</v>
      </c>
      <c r="S409" s="8">
        <f>(((Sales[[#This Row],[Unit Price]]-(Sales[[#This Row],[Discount Applied]]*Sales[[#This Row],[Unit Price]]))-Q409)/Q409)*100</f>
        <v>69.642857142857125</v>
      </c>
      <c r="T409" s="8">
        <f t="shared" si="20"/>
        <v>2145.0050000000001</v>
      </c>
      <c r="U409" s="8">
        <f>Sales[[#This Row],[Unit Cost]]*Sales[[#This Row],[Order Quantity]]</f>
        <v>1264.4240000000002</v>
      </c>
    </row>
    <row r="410" spans="1:21" x14ac:dyDescent="0.2">
      <c r="A410" s="6" t="s">
        <v>623</v>
      </c>
      <c r="B410" s="6" t="s">
        <v>25</v>
      </c>
      <c r="C410" s="6" t="s">
        <v>145</v>
      </c>
      <c r="D410" s="7">
        <v>43200</v>
      </c>
      <c r="E410" s="7">
        <v>43300</v>
      </c>
      <c r="F410" s="7">
        <v>43322</v>
      </c>
      <c r="G410" s="7">
        <v>43330</v>
      </c>
      <c r="H410" s="6">
        <f t="shared" si="18"/>
        <v>30</v>
      </c>
      <c r="I410" s="6" t="s">
        <v>215</v>
      </c>
      <c r="J410" s="6">
        <v>15</v>
      </c>
      <c r="K410" s="6">
        <v>9</v>
      </c>
      <c r="L410" s="6">
        <v>186</v>
      </c>
      <c r="M410" s="6">
        <v>22</v>
      </c>
      <c r="N410" s="6">
        <v>4</v>
      </c>
      <c r="O410" s="6">
        <v>0.05</v>
      </c>
      <c r="P410" s="8">
        <v>241.20000000000002</v>
      </c>
      <c r="Q410" s="8">
        <v>154.36800000000002</v>
      </c>
      <c r="R410" s="8">
        <f t="shared" si="19"/>
        <v>299.08799999999997</v>
      </c>
      <c r="S410" s="8">
        <f>(((Sales[[#This Row],[Unit Price]]-(Sales[[#This Row],[Discount Applied]]*Sales[[#This Row],[Unit Price]]))-Q410)/Q410)*100</f>
        <v>48.437499999999986</v>
      </c>
      <c r="T410" s="8">
        <f t="shared" si="20"/>
        <v>916.56000000000006</v>
      </c>
      <c r="U410" s="8">
        <f>Sales[[#This Row],[Unit Cost]]*Sales[[#This Row],[Order Quantity]]</f>
        <v>617.47200000000009</v>
      </c>
    </row>
    <row r="411" spans="1:21" x14ac:dyDescent="0.2">
      <c r="A411" s="6" t="s">
        <v>624</v>
      </c>
      <c r="B411" s="6" t="s">
        <v>24</v>
      </c>
      <c r="C411" s="6" t="s">
        <v>144</v>
      </c>
      <c r="D411" s="7">
        <v>43200</v>
      </c>
      <c r="E411" s="7">
        <v>43300</v>
      </c>
      <c r="F411" s="7">
        <v>43318</v>
      </c>
      <c r="G411" s="7">
        <v>43320</v>
      </c>
      <c r="H411" s="6">
        <f t="shared" si="18"/>
        <v>20</v>
      </c>
      <c r="I411" s="6" t="s">
        <v>215</v>
      </c>
      <c r="J411" s="6">
        <v>1</v>
      </c>
      <c r="K411" s="6">
        <v>35</v>
      </c>
      <c r="L411" s="6">
        <v>68</v>
      </c>
      <c r="M411" s="6">
        <v>40</v>
      </c>
      <c r="N411" s="6">
        <v>8</v>
      </c>
      <c r="O411" s="6">
        <v>7.4999999999999997E-2</v>
      </c>
      <c r="P411" s="8">
        <v>1983.2</v>
      </c>
      <c r="Q411" s="8">
        <v>793.28000000000009</v>
      </c>
      <c r="R411" s="8">
        <f t="shared" si="19"/>
        <v>8329.4399999999987</v>
      </c>
      <c r="S411" s="8">
        <f>(((Sales[[#This Row],[Unit Price]]-(Sales[[#This Row],[Discount Applied]]*Sales[[#This Row],[Unit Price]]))-Q411)/Q411)*100</f>
        <v>131.24999999999994</v>
      </c>
      <c r="T411" s="8">
        <f t="shared" si="20"/>
        <v>14675.68</v>
      </c>
      <c r="U411" s="8">
        <f>Sales[[#This Row],[Unit Cost]]*Sales[[#This Row],[Order Quantity]]</f>
        <v>6346.2400000000007</v>
      </c>
    </row>
    <row r="412" spans="1:21" x14ac:dyDescent="0.2">
      <c r="A412" s="6" t="s">
        <v>625</v>
      </c>
      <c r="B412" s="6" t="s">
        <v>24</v>
      </c>
      <c r="C412" s="6" t="s">
        <v>143</v>
      </c>
      <c r="D412" s="7">
        <v>43200</v>
      </c>
      <c r="E412" s="7">
        <v>43300</v>
      </c>
      <c r="F412" s="7">
        <v>43318</v>
      </c>
      <c r="G412" s="7">
        <v>43323</v>
      </c>
      <c r="H412" s="6">
        <f t="shared" si="18"/>
        <v>23</v>
      </c>
      <c r="I412" s="6" t="s">
        <v>215</v>
      </c>
      <c r="J412" s="6">
        <v>8</v>
      </c>
      <c r="K412" s="6">
        <v>1</v>
      </c>
      <c r="L412" s="6">
        <v>364</v>
      </c>
      <c r="M412" s="6">
        <v>13</v>
      </c>
      <c r="N412" s="6">
        <v>1</v>
      </c>
      <c r="O412" s="6">
        <v>0.05</v>
      </c>
      <c r="P412" s="8">
        <v>3919.5</v>
      </c>
      <c r="Q412" s="8">
        <v>3331.5749999999998</v>
      </c>
      <c r="R412" s="8">
        <f t="shared" si="19"/>
        <v>391.95000000000027</v>
      </c>
      <c r="S412" s="8">
        <f>(((Sales[[#This Row],[Unit Price]]-(Sales[[#This Row],[Discount Applied]]*Sales[[#This Row],[Unit Price]]))-Q412)/Q412)*100</f>
        <v>11.764705882352949</v>
      </c>
      <c r="T412" s="8">
        <f t="shared" si="20"/>
        <v>3723.5250000000001</v>
      </c>
      <c r="U412" s="8">
        <f>Sales[[#This Row],[Unit Cost]]*Sales[[#This Row],[Order Quantity]]</f>
        <v>3331.5749999999998</v>
      </c>
    </row>
    <row r="413" spans="1:21" x14ac:dyDescent="0.2">
      <c r="A413" s="6" t="s">
        <v>626</v>
      </c>
      <c r="B413" s="6" t="s">
        <v>25</v>
      </c>
      <c r="C413" s="6" t="s">
        <v>145</v>
      </c>
      <c r="D413" s="7">
        <v>43200</v>
      </c>
      <c r="E413" s="7">
        <v>43300</v>
      </c>
      <c r="F413" s="7">
        <v>43308</v>
      </c>
      <c r="G413" s="7">
        <v>43316</v>
      </c>
      <c r="H413" s="6">
        <f t="shared" si="18"/>
        <v>16</v>
      </c>
      <c r="I413" s="6" t="s">
        <v>215</v>
      </c>
      <c r="J413" s="6">
        <v>13</v>
      </c>
      <c r="K413" s="6">
        <v>17</v>
      </c>
      <c r="L413" s="6">
        <v>174</v>
      </c>
      <c r="M413" s="6">
        <v>44</v>
      </c>
      <c r="N413" s="6">
        <v>7</v>
      </c>
      <c r="O413" s="6">
        <v>0.1</v>
      </c>
      <c r="P413" s="8">
        <v>241.20000000000002</v>
      </c>
      <c r="Q413" s="8">
        <v>135.07200000000003</v>
      </c>
      <c r="R413" s="8">
        <f t="shared" si="19"/>
        <v>574.0559999999997</v>
      </c>
      <c r="S413" s="8">
        <f>(((Sales[[#This Row],[Unit Price]]-(Sales[[#This Row],[Discount Applied]]*Sales[[#This Row],[Unit Price]]))-Q413)/Q413)*100</f>
        <v>60.714285714285687</v>
      </c>
      <c r="T413" s="8">
        <f t="shared" si="20"/>
        <v>1519.56</v>
      </c>
      <c r="U413" s="8">
        <f>Sales[[#This Row],[Unit Cost]]*Sales[[#This Row],[Order Quantity]]</f>
        <v>945.50400000000025</v>
      </c>
    </row>
    <row r="414" spans="1:21" x14ac:dyDescent="0.2">
      <c r="A414" s="6" t="s">
        <v>627</v>
      </c>
      <c r="B414" s="6" t="s">
        <v>25</v>
      </c>
      <c r="C414" s="6" t="s">
        <v>148</v>
      </c>
      <c r="D414" s="7">
        <v>43200</v>
      </c>
      <c r="E414" s="7">
        <v>43300</v>
      </c>
      <c r="F414" s="7">
        <v>43326</v>
      </c>
      <c r="G414" s="7">
        <v>43334</v>
      </c>
      <c r="H414" s="6">
        <f t="shared" si="18"/>
        <v>34</v>
      </c>
      <c r="I414" s="6" t="s">
        <v>215</v>
      </c>
      <c r="J414" s="6">
        <v>13</v>
      </c>
      <c r="K414" s="6">
        <v>35</v>
      </c>
      <c r="L414" s="6">
        <v>2</v>
      </c>
      <c r="M414" s="6">
        <v>1</v>
      </c>
      <c r="N414" s="6">
        <v>4</v>
      </c>
      <c r="O414" s="6">
        <v>7.4999999999999997E-2</v>
      </c>
      <c r="P414" s="8">
        <v>3946.3</v>
      </c>
      <c r="Q414" s="8">
        <v>2012.6130000000001</v>
      </c>
      <c r="R414" s="8">
        <f t="shared" si="19"/>
        <v>6550.8580000000011</v>
      </c>
      <c r="S414" s="8">
        <f>(((Sales[[#This Row],[Unit Price]]-(Sales[[#This Row],[Discount Applied]]*Sales[[#This Row],[Unit Price]]))-Q414)/Q414)*100</f>
        <v>81.37254901960786</v>
      </c>
      <c r="T414" s="8">
        <f t="shared" si="20"/>
        <v>14601.310000000001</v>
      </c>
      <c r="U414" s="8">
        <f>Sales[[#This Row],[Unit Cost]]*Sales[[#This Row],[Order Quantity]]</f>
        <v>8050.4520000000002</v>
      </c>
    </row>
    <row r="415" spans="1:21" x14ac:dyDescent="0.2">
      <c r="A415" s="6" t="s">
        <v>628</v>
      </c>
      <c r="B415" s="6" t="s">
        <v>25</v>
      </c>
      <c r="C415" s="6" t="s">
        <v>145</v>
      </c>
      <c r="D415" s="7">
        <v>43200</v>
      </c>
      <c r="E415" s="7">
        <v>43300</v>
      </c>
      <c r="F415" s="7">
        <v>43315</v>
      </c>
      <c r="G415" s="7">
        <v>43324</v>
      </c>
      <c r="H415" s="6">
        <f t="shared" si="18"/>
        <v>24</v>
      </c>
      <c r="I415" s="6" t="s">
        <v>215</v>
      </c>
      <c r="J415" s="6">
        <v>15</v>
      </c>
      <c r="K415" s="6">
        <v>6</v>
      </c>
      <c r="L415" s="6">
        <v>157</v>
      </c>
      <c r="M415" s="6">
        <v>35</v>
      </c>
      <c r="N415" s="6">
        <v>3</v>
      </c>
      <c r="O415" s="6">
        <v>0.05</v>
      </c>
      <c r="P415" s="8">
        <v>3966.4</v>
      </c>
      <c r="Q415" s="8">
        <v>3054.1280000000002</v>
      </c>
      <c r="R415" s="8">
        <f t="shared" si="19"/>
        <v>2141.8560000000016</v>
      </c>
      <c r="S415" s="8">
        <f>(((Sales[[#This Row],[Unit Price]]-(Sales[[#This Row],[Discount Applied]]*Sales[[#This Row],[Unit Price]]))-Q415)/Q415)*100</f>
        <v>23.376623376623368</v>
      </c>
      <c r="T415" s="8">
        <f t="shared" si="20"/>
        <v>11304.240000000002</v>
      </c>
      <c r="U415" s="8">
        <f>Sales[[#This Row],[Unit Cost]]*Sales[[#This Row],[Order Quantity]]</f>
        <v>9162.384</v>
      </c>
    </row>
    <row r="416" spans="1:21" x14ac:dyDescent="0.2">
      <c r="A416" s="6" t="s">
        <v>629</v>
      </c>
      <c r="B416" s="6" t="s">
        <v>24</v>
      </c>
      <c r="C416" s="6" t="s">
        <v>145</v>
      </c>
      <c r="D416" s="7">
        <v>43200</v>
      </c>
      <c r="E416" s="7">
        <v>43300</v>
      </c>
      <c r="F416" s="7">
        <v>43305</v>
      </c>
      <c r="G416" s="7">
        <v>43315</v>
      </c>
      <c r="H416" s="6">
        <f t="shared" si="18"/>
        <v>15</v>
      </c>
      <c r="I416" s="6" t="s">
        <v>215</v>
      </c>
      <c r="J416" s="6">
        <v>3</v>
      </c>
      <c r="K416" s="6">
        <v>6</v>
      </c>
      <c r="L416" s="6">
        <v>106</v>
      </c>
      <c r="M416" s="6">
        <v>46</v>
      </c>
      <c r="N416" s="6">
        <v>5</v>
      </c>
      <c r="O416" s="6">
        <v>0.1</v>
      </c>
      <c r="P416" s="8">
        <v>1829.1000000000001</v>
      </c>
      <c r="Q416" s="8">
        <v>1463.2800000000002</v>
      </c>
      <c r="R416" s="8">
        <f t="shared" si="19"/>
        <v>914.54999999999927</v>
      </c>
      <c r="S416" s="8">
        <f>(((Sales[[#This Row],[Unit Price]]-(Sales[[#This Row],[Discount Applied]]*Sales[[#This Row],[Unit Price]]))-Q416)/Q416)*100</f>
        <v>12.499999999999989</v>
      </c>
      <c r="T416" s="8">
        <f t="shared" si="20"/>
        <v>8230.9500000000007</v>
      </c>
      <c r="U416" s="8">
        <f>Sales[[#This Row],[Unit Cost]]*Sales[[#This Row],[Order Quantity]]</f>
        <v>7316.4000000000015</v>
      </c>
    </row>
    <row r="417" spans="1:21" x14ac:dyDescent="0.2">
      <c r="A417" s="6" t="s">
        <v>630</v>
      </c>
      <c r="B417" s="6" t="s">
        <v>24</v>
      </c>
      <c r="C417" s="6" t="s">
        <v>146</v>
      </c>
      <c r="D417" s="7">
        <v>43200</v>
      </c>
      <c r="E417" s="7">
        <v>43300</v>
      </c>
      <c r="F417" s="7">
        <v>43314</v>
      </c>
      <c r="G417" s="7">
        <v>43322</v>
      </c>
      <c r="H417" s="6">
        <f t="shared" si="18"/>
        <v>22</v>
      </c>
      <c r="I417" s="6" t="s">
        <v>215</v>
      </c>
      <c r="J417" s="6">
        <v>4</v>
      </c>
      <c r="K417" s="6">
        <v>15</v>
      </c>
      <c r="L417" s="6">
        <v>277</v>
      </c>
      <c r="M417" s="6">
        <v>37</v>
      </c>
      <c r="N417" s="6">
        <v>6</v>
      </c>
      <c r="O417" s="6">
        <v>7.4999999999999997E-2</v>
      </c>
      <c r="P417" s="8">
        <v>2733.6</v>
      </c>
      <c r="Q417" s="8">
        <v>1230.1199999999999</v>
      </c>
      <c r="R417" s="8">
        <f t="shared" si="19"/>
        <v>7790.76</v>
      </c>
      <c r="S417" s="8">
        <f>(((Sales[[#This Row],[Unit Price]]-(Sales[[#This Row],[Discount Applied]]*Sales[[#This Row],[Unit Price]]))-Q417)/Q417)*100</f>
        <v>105.55555555555556</v>
      </c>
      <c r="T417" s="8">
        <f t="shared" si="20"/>
        <v>15171.48</v>
      </c>
      <c r="U417" s="8">
        <f>Sales[[#This Row],[Unit Cost]]*Sales[[#This Row],[Order Quantity]]</f>
        <v>7380.7199999999993</v>
      </c>
    </row>
    <row r="418" spans="1:21" x14ac:dyDescent="0.2">
      <c r="A418" s="6" t="s">
        <v>631</v>
      </c>
      <c r="B418" s="6" t="s">
        <v>24</v>
      </c>
      <c r="C418" s="6" t="s">
        <v>146</v>
      </c>
      <c r="D418" s="7">
        <v>43200</v>
      </c>
      <c r="E418" s="7">
        <v>43300</v>
      </c>
      <c r="F418" s="7">
        <v>43303</v>
      </c>
      <c r="G418" s="7">
        <v>43312</v>
      </c>
      <c r="H418" s="6">
        <f t="shared" si="18"/>
        <v>12</v>
      </c>
      <c r="I418" s="6" t="s">
        <v>215</v>
      </c>
      <c r="J418" s="6">
        <v>5</v>
      </c>
      <c r="K418" s="6">
        <v>20</v>
      </c>
      <c r="L418" s="6">
        <v>328</v>
      </c>
      <c r="M418" s="6">
        <v>39</v>
      </c>
      <c r="N418" s="6">
        <v>8</v>
      </c>
      <c r="O418" s="6">
        <v>7.4999999999999997E-2</v>
      </c>
      <c r="P418" s="8">
        <v>844.2</v>
      </c>
      <c r="Q418" s="8">
        <v>717.57</v>
      </c>
      <c r="R418" s="8">
        <f t="shared" si="19"/>
        <v>506.51999999999953</v>
      </c>
      <c r="S418" s="8">
        <f>(((Sales[[#This Row],[Unit Price]]-(Sales[[#This Row],[Discount Applied]]*Sales[[#This Row],[Unit Price]]))-Q418)/Q418)*100</f>
        <v>8.8235294117646959</v>
      </c>
      <c r="T418" s="8">
        <f t="shared" si="20"/>
        <v>6247.08</v>
      </c>
      <c r="U418" s="8">
        <f>Sales[[#This Row],[Unit Cost]]*Sales[[#This Row],[Order Quantity]]</f>
        <v>5740.56</v>
      </c>
    </row>
    <row r="419" spans="1:21" x14ac:dyDescent="0.2">
      <c r="A419" s="6" t="s">
        <v>632</v>
      </c>
      <c r="B419" s="6" t="s">
        <v>24</v>
      </c>
      <c r="C419" s="6" t="s">
        <v>146</v>
      </c>
      <c r="D419" s="7">
        <v>43200</v>
      </c>
      <c r="E419" s="7">
        <v>43301</v>
      </c>
      <c r="F419" s="7">
        <v>43329</v>
      </c>
      <c r="G419" s="7">
        <v>43330</v>
      </c>
      <c r="H419" s="6">
        <f t="shared" si="18"/>
        <v>29</v>
      </c>
      <c r="I419" s="6" t="s">
        <v>215</v>
      </c>
      <c r="J419" s="6">
        <v>12</v>
      </c>
      <c r="K419" s="6">
        <v>28</v>
      </c>
      <c r="L419" s="6">
        <v>302</v>
      </c>
      <c r="M419" s="6">
        <v>27</v>
      </c>
      <c r="N419" s="6">
        <v>4</v>
      </c>
      <c r="O419" s="6">
        <v>0.05</v>
      </c>
      <c r="P419" s="8">
        <v>6231</v>
      </c>
      <c r="Q419" s="8">
        <v>4922.49</v>
      </c>
      <c r="R419" s="8">
        <f t="shared" si="19"/>
        <v>3987.84</v>
      </c>
      <c r="S419" s="8">
        <f>(((Sales[[#This Row],[Unit Price]]-(Sales[[#This Row],[Discount Applied]]*Sales[[#This Row],[Unit Price]]))-Q419)/Q419)*100</f>
        <v>20.253164556962027</v>
      </c>
      <c r="T419" s="8">
        <f t="shared" si="20"/>
        <v>23677.8</v>
      </c>
      <c r="U419" s="8">
        <f>Sales[[#This Row],[Unit Cost]]*Sales[[#This Row],[Order Quantity]]</f>
        <v>19689.96</v>
      </c>
    </row>
    <row r="420" spans="1:21" x14ac:dyDescent="0.2">
      <c r="A420" s="6" t="s">
        <v>633</v>
      </c>
      <c r="B420" s="6" t="s">
        <v>25</v>
      </c>
      <c r="C420" s="6" t="s">
        <v>144</v>
      </c>
      <c r="D420" s="7">
        <v>43200</v>
      </c>
      <c r="E420" s="7">
        <v>43301</v>
      </c>
      <c r="F420" s="7">
        <v>43323</v>
      </c>
      <c r="G420" s="7">
        <v>43332</v>
      </c>
      <c r="H420" s="6">
        <f t="shared" si="18"/>
        <v>31</v>
      </c>
      <c r="I420" s="6" t="s">
        <v>215</v>
      </c>
      <c r="J420" s="6">
        <v>15</v>
      </c>
      <c r="K420" s="6">
        <v>16</v>
      </c>
      <c r="L420" s="6">
        <v>65</v>
      </c>
      <c r="M420" s="6">
        <v>5</v>
      </c>
      <c r="N420" s="6">
        <v>3</v>
      </c>
      <c r="O420" s="6">
        <v>0.05</v>
      </c>
      <c r="P420" s="8">
        <v>1159.1000000000001</v>
      </c>
      <c r="Q420" s="8">
        <v>614.32300000000009</v>
      </c>
      <c r="R420" s="8">
        <f t="shared" si="19"/>
        <v>1460.4659999999997</v>
      </c>
      <c r="S420" s="8">
        <f>(((Sales[[#This Row],[Unit Price]]-(Sales[[#This Row],[Discount Applied]]*Sales[[#This Row],[Unit Price]]))-Q420)/Q420)*100</f>
        <v>79.245283018867923</v>
      </c>
      <c r="T420" s="8">
        <f t="shared" si="20"/>
        <v>3303.4349999999999</v>
      </c>
      <c r="U420" s="8">
        <f>Sales[[#This Row],[Unit Cost]]*Sales[[#This Row],[Order Quantity]]</f>
        <v>1842.9690000000003</v>
      </c>
    </row>
    <row r="421" spans="1:21" x14ac:dyDescent="0.2">
      <c r="A421" s="6" t="s">
        <v>634</v>
      </c>
      <c r="B421" s="6" t="s">
        <v>24</v>
      </c>
      <c r="C421" s="6" t="s">
        <v>148</v>
      </c>
      <c r="D421" s="7">
        <v>43200</v>
      </c>
      <c r="E421" s="7">
        <v>43301</v>
      </c>
      <c r="F421" s="7">
        <v>43311</v>
      </c>
      <c r="G421" s="7">
        <v>43320</v>
      </c>
      <c r="H421" s="6">
        <f t="shared" si="18"/>
        <v>19</v>
      </c>
      <c r="I421" s="6" t="s">
        <v>215</v>
      </c>
      <c r="J421" s="6">
        <v>1</v>
      </c>
      <c r="K421" s="6">
        <v>15</v>
      </c>
      <c r="L421" s="6">
        <v>40</v>
      </c>
      <c r="M421" s="6">
        <v>42</v>
      </c>
      <c r="N421" s="6">
        <v>1</v>
      </c>
      <c r="O421" s="6">
        <v>0.15</v>
      </c>
      <c r="P421" s="8">
        <v>3966.4</v>
      </c>
      <c r="Q421" s="8">
        <v>2379.84</v>
      </c>
      <c r="R421" s="8">
        <f t="shared" si="19"/>
        <v>991.59999999999991</v>
      </c>
      <c r="S421" s="8">
        <f>(((Sales[[#This Row],[Unit Price]]-(Sales[[#This Row],[Discount Applied]]*Sales[[#This Row],[Unit Price]]))-Q421)/Q421)*100</f>
        <v>41.666666666666664</v>
      </c>
      <c r="T421" s="8">
        <f t="shared" si="20"/>
        <v>3371.44</v>
      </c>
      <c r="U421" s="8">
        <f>Sales[[#This Row],[Unit Cost]]*Sales[[#This Row],[Order Quantity]]</f>
        <v>2379.84</v>
      </c>
    </row>
    <row r="422" spans="1:21" x14ac:dyDescent="0.2">
      <c r="A422" s="6" t="s">
        <v>635</v>
      </c>
      <c r="B422" s="6" t="s">
        <v>25</v>
      </c>
      <c r="C422" s="6" t="s">
        <v>148</v>
      </c>
      <c r="D422" s="7">
        <v>43200</v>
      </c>
      <c r="E422" s="7">
        <v>43301</v>
      </c>
      <c r="F422" s="7">
        <v>43325</v>
      </c>
      <c r="G422" s="7">
        <v>43334</v>
      </c>
      <c r="H422" s="6">
        <f t="shared" si="18"/>
        <v>33</v>
      </c>
      <c r="I422" s="6" t="s">
        <v>215</v>
      </c>
      <c r="J422" s="6">
        <v>13</v>
      </c>
      <c r="K422" s="6">
        <v>41</v>
      </c>
      <c r="L422" s="6">
        <v>4</v>
      </c>
      <c r="M422" s="6">
        <v>12</v>
      </c>
      <c r="N422" s="6">
        <v>4</v>
      </c>
      <c r="O422" s="6">
        <v>0.1</v>
      </c>
      <c r="P422" s="8">
        <v>1105.5</v>
      </c>
      <c r="Q422" s="8">
        <v>740.68500000000006</v>
      </c>
      <c r="R422" s="8">
        <f t="shared" si="19"/>
        <v>1017.06</v>
      </c>
      <c r="S422" s="8">
        <f>(((Sales[[#This Row],[Unit Price]]-(Sales[[#This Row],[Discount Applied]]*Sales[[#This Row],[Unit Price]]))-Q422)/Q422)*100</f>
        <v>34.328358208955216</v>
      </c>
      <c r="T422" s="8">
        <f t="shared" si="20"/>
        <v>3979.8</v>
      </c>
      <c r="U422" s="8">
        <f>Sales[[#This Row],[Unit Cost]]*Sales[[#This Row],[Order Quantity]]</f>
        <v>2962.7400000000002</v>
      </c>
    </row>
    <row r="423" spans="1:21" x14ac:dyDescent="0.2">
      <c r="A423" s="6" t="s">
        <v>636</v>
      </c>
      <c r="B423" s="6" t="s">
        <v>24</v>
      </c>
      <c r="C423" s="6" t="s">
        <v>148</v>
      </c>
      <c r="D423" s="7">
        <v>43200</v>
      </c>
      <c r="E423" s="7">
        <v>43301</v>
      </c>
      <c r="F423" s="7">
        <v>43306</v>
      </c>
      <c r="G423" s="7">
        <v>43311</v>
      </c>
      <c r="H423" s="6">
        <f t="shared" si="18"/>
        <v>10</v>
      </c>
      <c r="I423" s="6" t="s">
        <v>215</v>
      </c>
      <c r="J423" s="6">
        <v>1</v>
      </c>
      <c r="K423" s="6">
        <v>16</v>
      </c>
      <c r="L423" s="6">
        <v>56</v>
      </c>
      <c r="M423" s="6">
        <v>8</v>
      </c>
      <c r="N423" s="6">
        <v>5</v>
      </c>
      <c r="O423" s="6">
        <v>0.05</v>
      </c>
      <c r="P423" s="8">
        <v>1125.6000000000001</v>
      </c>
      <c r="Q423" s="8">
        <v>731.6400000000001</v>
      </c>
      <c r="R423" s="8">
        <f t="shared" si="19"/>
        <v>1688.4000000000005</v>
      </c>
      <c r="S423" s="8">
        <f>(((Sales[[#This Row],[Unit Price]]-(Sales[[#This Row],[Discount Applied]]*Sales[[#This Row],[Unit Price]]))-Q423)/Q423)*100</f>
        <v>46.153846153846153</v>
      </c>
      <c r="T423" s="8">
        <f t="shared" si="20"/>
        <v>5346.6000000000013</v>
      </c>
      <c r="U423" s="8">
        <f>Sales[[#This Row],[Unit Cost]]*Sales[[#This Row],[Order Quantity]]</f>
        <v>3658.2000000000007</v>
      </c>
    </row>
    <row r="424" spans="1:21" x14ac:dyDescent="0.2">
      <c r="A424" s="6" t="s">
        <v>637</v>
      </c>
      <c r="B424" s="6" t="s">
        <v>23</v>
      </c>
      <c r="C424" s="6" t="s">
        <v>145</v>
      </c>
      <c r="D424" s="7">
        <v>43200</v>
      </c>
      <c r="E424" s="7">
        <v>43301</v>
      </c>
      <c r="F424" s="7">
        <v>43309</v>
      </c>
      <c r="G424" s="7">
        <v>43312</v>
      </c>
      <c r="H424" s="6">
        <f t="shared" si="18"/>
        <v>11</v>
      </c>
      <c r="I424" s="6" t="s">
        <v>215</v>
      </c>
      <c r="J424" s="6">
        <v>20</v>
      </c>
      <c r="K424" s="6">
        <v>19</v>
      </c>
      <c r="L424" s="6">
        <v>139</v>
      </c>
      <c r="M424" s="6">
        <v>42</v>
      </c>
      <c r="N424" s="6">
        <v>5</v>
      </c>
      <c r="O424" s="6">
        <v>0.15</v>
      </c>
      <c r="P424" s="8">
        <v>897.80000000000007</v>
      </c>
      <c r="Q424" s="8">
        <v>709.26200000000006</v>
      </c>
      <c r="R424" s="8">
        <f t="shared" si="19"/>
        <v>269.33999999999924</v>
      </c>
      <c r="S424" s="8">
        <f>(((Sales[[#This Row],[Unit Price]]-(Sales[[#This Row],[Discount Applied]]*Sales[[#This Row],[Unit Price]]))-Q424)/Q424)*100</f>
        <v>7.5949367088607662</v>
      </c>
      <c r="T424" s="8">
        <f t="shared" si="20"/>
        <v>3815.6499999999996</v>
      </c>
      <c r="U424" s="8">
        <f>Sales[[#This Row],[Unit Cost]]*Sales[[#This Row],[Order Quantity]]</f>
        <v>3546.3100000000004</v>
      </c>
    </row>
    <row r="425" spans="1:21" x14ac:dyDescent="0.2">
      <c r="A425" s="6" t="s">
        <v>638</v>
      </c>
      <c r="B425" s="6" t="s">
        <v>25</v>
      </c>
      <c r="C425" s="6" t="s">
        <v>144</v>
      </c>
      <c r="D425" s="7">
        <v>43200</v>
      </c>
      <c r="E425" s="7">
        <v>43301</v>
      </c>
      <c r="F425" s="7">
        <v>43315</v>
      </c>
      <c r="G425" s="7">
        <v>43321</v>
      </c>
      <c r="H425" s="6">
        <f t="shared" si="18"/>
        <v>20</v>
      </c>
      <c r="I425" s="6" t="s">
        <v>215</v>
      </c>
      <c r="J425" s="6">
        <v>14</v>
      </c>
      <c r="K425" s="6">
        <v>21</v>
      </c>
      <c r="L425" s="6">
        <v>70</v>
      </c>
      <c r="M425" s="6">
        <v>5</v>
      </c>
      <c r="N425" s="6">
        <v>5</v>
      </c>
      <c r="O425" s="6">
        <v>0.2</v>
      </c>
      <c r="P425" s="8">
        <v>207.70000000000002</v>
      </c>
      <c r="Q425" s="8">
        <v>83.080000000000013</v>
      </c>
      <c r="R425" s="8">
        <f t="shared" si="19"/>
        <v>415.39999999999986</v>
      </c>
      <c r="S425" s="8">
        <f>(((Sales[[#This Row],[Unit Price]]-(Sales[[#This Row],[Discount Applied]]*Sales[[#This Row],[Unit Price]]))-Q425)/Q425)*100</f>
        <v>100</v>
      </c>
      <c r="T425" s="8">
        <f t="shared" si="20"/>
        <v>830.8</v>
      </c>
      <c r="U425" s="8">
        <f>Sales[[#This Row],[Unit Cost]]*Sales[[#This Row],[Order Quantity]]</f>
        <v>415.40000000000009</v>
      </c>
    </row>
    <row r="426" spans="1:21" x14ac:dyDescent="0.2">
      <c r="A426" s="6" t="s">
        <v>639</v>
      </c>
      <c r="B426" s="6" t="s">
        <v>24</v>
      </c>
      <c r="C426" s="6" t="s">
        <v>143</v>
      </c>
      <c r="D426" s="7">
        <v>43200</v>
      </c>
      <c r="E426" s="7">
        <v>43301</v>
      </c>
      <c r="F426" s="7">
        <v>43323</v>
      </c>
      <c r="G426" s="7">
        <v>43329</v>
      </c>
      <c r="H426" s="6">
        <f t="shared" si="18"/>
        <v>28</v>
      </c>
      <c r="I426" s="6" t="s">
        <v>215</v>
      </c>
      <c r="J426" s="6">
        <v>1</v>
      </c>
      <c r="K426" s="6">
        <v>43</v>
      </c>
      <c r="L426" s="6">
        <v>360</v>
      </c>
      <c r="M426" s="6">
        <v>8</v>
      </c>
      <c r="N426" s="6">
        <v>5</v>
      </c>
      <c r="O426" s="6">
        <v>0.15</v>
      </c>
      <c r="P426" s="8">
        <v>3959.7000000000003</v>
      </c>
      <c r="Q426" s="8">
        <v>2138.2380000000003</v>
      </c>
      <c r="R426" s="8">
        <f t="shared" si="19"/>
        <v>6137.5349999999962</v>
      </c>
      <c r="S426" s="8">
        <f>(((Sales[[#This Row],[Unit Price]]-(Sales[[#This Row],[Discount Applied]]*Sales[[#This Row],[Unit Price]]))-Q426)/Q426)*100</f>
        <v>57.407407407407405</v>
      </c>
      <c r="T426" s="8">
        <f t="shared" si="20"/>
        <v>16828.724999999999</v>
      </c>
      <c r="U426" s="8">
        <f>Sales[[#This Row],[Unit Cost]]*Sales[[#This Row],[Order Quantity]]</f>
        <v>10691.190000000002</v>
      </c>
    </row>
    <row r="427" spans="1:21" x14ac:dyDescent="0.2">
      <c r="A427" s="6" t="s">
        <v>640</v>
      </c>
      <c r="B427" s="6" t="s">
        <v>25</v>
      </c>
      <c r="C427" s="6" t="s">
        <v>146</v>
      </c>
      <c r="D427" s="7">
        <v>43200</v>
      </c>
      <c r="E427" s="7">
        <v>43302</v>
      </c>
      <c r="F427" s="7">
        <v>43312</v>
      </c>
      <c r="G427" s="7">
        <v>43316</v>
      </c>
      <c r="H427" s="6">
        <f t="shared" si="18"/>
        <v>14</v>
      </c>
      <c r="I427" s="6" t="s">
        <v>215</v>
      </c>
      <c r="J427" s="6">
        <v>17</v>
      </c>
      <c r="K427" s="6">
        <v>21</v>
      </c>
      <c r="L427" s="6">
        <v>321</v>
      </c>
      <c r="M427" s="6">
        <v>2</v>
      </c>
      <c r="N427" s="6">
        <v>7</v>
      </c>
      <c r="O427" s="6">
        <v>7.4999999999999997E-2</v>
      </c>
      <c r="P427" s="8">
        <v>1755.4</v>
      </c>
      <c r="Q427" s="8">
        <v>912.80800000000011</v>
      </c>
      <c r="R427" s="8">
        <f t="shared" si="19"/>
        <v>4976.5589999999993</v>
      </c>
      <c r="S427" s="8">
        <f>(((Sales[[#This Row],[Unit Price]]-(Sales[[#This Row],[Discount Applied]]*Sales[[#This Row],[Unit Price]]))-Q427)/Q427)*100</f>
        <v>77.884615384615373</v>
      </c>
      <c r="T427" s="8">
        <f t="shared" si="20"/>
        <v>11366.215</v>
      </c>
      <c r="U427" s="8">
        <f>Sales[[#This Row],[Unit Cost]]*Sales[[#This Row],[Order Quantity]]</f>
        <v>6389.6560000000009</v>
      </c>
    </row>
    <row r="428" spans="1:21" x14ac:dyDescent="0.2">
      <c r="A428" s="6" t="s">
        <v>641</v>
      </c>
      <c r="B428" s="6" t="s">
        <v>24</v>
      </c>
      <c r="C428" s="6" t="s">
        <v>147</v>
      </c>
      <c r="D428" s="7">
        <v>43200</v>
      </c>
      <c r="E428" s="7">
        <v>43302</v>
      </c>
      <c r="F428" s="7">
        <v>43323</v>
      </c>
      <c r="G428" s="7">
        <v>43324</v>
      </c>
      <c r="H428" s="6">
        <f t="shared" si="18"/>
        <v>22</v>
      </c>
      <c r="I428" s="6" t="s">
        <v>215</v>
      </c>
      <c r="J428" s="6">
        <v>10</v>
      </c>
      <c r="K428" s="6">
        <v>37</v>
      </c>
      <c r="L428" s="6">
        <v>214</v>
      </c>
      <c r="M428" s="6">
        <v>27</v>
      </c>
      <c r="N428" s="6">
        <v>3</v>
      </c>
      <c r="O428" s="6">
        <v>0.2</v>
      </c>
      <c r="P428" s="8">
        <v>3001.6</v>
      </c>
      <c r="Q428" s="8">
        <v>1650.88</v>
      </c>
      <c r="R428" s="8">
        <f t="shared" si="19"/>
        <v>2251.1999999999989</v>
      </c>
      <c r="S428" s="8">
        <f>(((Sales[[#This Row],[Unit Price]]-(Sales[[#This Row],[Discount Applied]]*Sales[[#This Row],[Unit Price]]))-Q428)/Q428)*100</f>
        <v>45.454545454545432</v>
      </c>
      <c r="T428" s="8">
        <f t="shared" si="20"/>
        <v>7203.8399999999992</v>
      </c>
      <c r="U428" s="8">
        <f>Sales[[#This Row],[Unit Cost]]*Sales[[#This Row],[Order Quantity]]</f>
        <v>4952.6400000000003</v>
      </c>
    </row>
    <row r="429" spans="1:21" x14ac:dyDescent="0.2">
      <c r="A429" s="6" t="s">
        <v>642</v>
      </c>
      <c r="B429" s="6" t="s">
        <v>25</v>
      </c>
      <c r="C429" s="6" t="s">
        <v>146</v>
      </c>
      <c r="D429" s="7">
        <v>43200</v>
      </c>
      <c r="E429" s="7">
        <v>43302</v>
      </c>
      <c r="F429" s="7">
        <v>43316</v>
      </c>
      <c r="G429" s="7">
        <v>43320</v>
      </c>
      <c r="H429" s="6">
        <f t="shared" si="18"/>
        <v>18</v>
      </c>
      <c r="I429" s="6" t="s">
        <v>215</v>
      </c>
      <c r="J429" s="6">
        <v>20</v>
      </c>
      <c r="K429" s="6">
        <v>33</v>
      </c>
      <c r="L429" s="6">
        <v>268</v>
      </c>
      <c r="M429" s="6">
        <v>13</v>
      </c>
      <c r="N429" s="6">
        <v>6</v>
      </c>
      <c r="O429" s="6">
        <v>0.4</v>
      </c>
      <c r="P429" s="8">
        <v>1031.8</v>
      </c>
      <c r="Q429" s="8">
        <v>464.31</v>
      </c>
      <c r="R429" s="8">
        <f t="shared" si="19"/>
        <v>928.61999999999898</v>
      </c>
      <c r="S429" s="8">
        <f>(((Sales[[#This Row],[Unit Price]]-(Sales[[#This Row],[Discount Applied]]*Sales[[#This Row],[Unit Price]]))-Q429)/Q429)*100</f>
        <v>33.333333333333314</v>
      </c>
      <c r="T429" s="8">
        <f t="shared" si="20"/>
        <v>3714.4799999999991</v>
      </c>
      <c r="U429" s="8">
        <f>Sales[[#This Row],[Unit Cost]]*Sales[[#This Row],[Order Quantity]]</f>
        <v>2785.86</v>
      </c>
    </row>
    <row r="430" spans="1:21" x14ac:dyDescent="0.2">
      <c r="A430" s="6" t="s">
        <v>643</v>
      </c>
      <c r="B430" s="6" t="s">
        <v>24</v>
      </c>
      <c r="C430" s="6" t="s">
        <v>148</v>
      </c>
      <c r="D430" s="7">
        <v>43200</v>
      </c>
      <c r="E430" s="7">
        <v>43302</v>
      </c>
      <c r="F430" s="7">
        <v>43329</v>
      </c>
      <c r="G430" s="7">
        <v>43330</v>
      </c>
      <c r="H430" s="6">
        <f t="shared" si="18"/>
        <v>28</v>
      </c>
      <c r="I430" s="6" t="s">
        <v>215</v>
      </c>
      <c r="J430" s="6">
        <v>7</v>
      </c>
      <c r="K430" s="6">
        <v>21</v>
      </c>
      <c r="L430" s="6">
        <v>54</v>
      </c>
      <c r="M430" s="6">
        <v>12</v>
      </c>
      <c r="N430" s="6">
        <v>4</v>
      </c>
      <c r="O430" s="6">
        <v>0.1</v>
      </c>
      <c r="P430" s="8">
        <v>3966.4</v>
      </c>
      <c r="Q430" s="8">
        <v>2776.48</v>
      </c>
      <c r="R430" s="8">
        <f t="shared" si="19"/>
        <v>3173.1200000000008</v>
      </c>
      <c r="S430" s="8">
        <f>(((Sales[[#This Row],[Unit Price]]-(Sales[[#This Row],[Discount Applied]]*Sales[[#This Row],[Unit Price]]))-Q430)/Q430)*100</f>
        <v>28.57142857142858</v>
      </c>
      <c r="T430" s="8">
        <f t="shared" si="20"/>
        <v>14279.04</v>
      </c>
      <c r="U430" s="8">
        <f>Sales[[#This Row],[Unit Cost]]*Sales[[#This Row],[Order Quantity]]</f>
        <v>11105.92</v>
      </c>
    </row>
    <row r="431" spans="1:21" x14ac:dyDescent="0.2">
      <c r="A431" s="6" t="s">
        <v>644</v>
      </c>
      <c r="B431" s="6" t="s">
        <v>25</v>
      </c>
      <c r="C431" s="6" t="s">
        <v>145</v>
      </c>
      <c r="D431" s="7">
        <v>43200</v>
      </c>
      <c r="E431" s="7">
        <v>43302</v>
      </c>
      <c r="F431" s="7">
        <v>43318</v>
      </c>
      <c r="G431" s="7">
        <v>43319</v>
      </c>
      <c r="H431" s="6">
        <f t="shared" si="18"/>
        <v>17</v>
      </c>
      <c r="I431" s="6" t="s">
        <v>215</v>
      </c>
      <c r="J431" s="6">
        <v>19</v>
      </c>
      <c r="K431" s="6">
        <v>48</v>
      </c>
      <c r="L431" s="6">
        <v>95</v>
      </c>
      <c r="M431" s="6">
        <v>12</v>
      </c>
      <c r="N431" s="6">
        <v>5</v>
      </c>
      <c r="O431" s="6">
        <v>0.1</v>
      </c>
      <c r="P431" s="8">
        <v>1681.7</v>
      </c>
      <c r="Q431" s="8">
        <v>1126.739</v>
      </c>
      <c r="R431" s="8">
        <f t="shared" si="19"/>
        <v>1933.9549999999999</v>
      </c>
      <c r="S431" s="8">
        <f>(((Sales[[#This Row],[Unit Price]]-(Sales[[#This Row],[Discount Applied]]*Sales[[#This Row],[Unit Price]]))-Q431)/Q431)*100</f>
        <v>34.328358208955216</v>
      </c>
      <c r="T431" s="8">
        <f t="shared" si="20"/>
        <v>7567.65</v>
      </c>
      <c r="U431" s="8">
        <f>Sales[[#This Row],[Unit Cost]]*Sales[[#This Row],[Order Quantity]]</f>
        <v>5633.6949999999997</v>
      </c>
    </row>
    <row r="432" spans="1:21" x14ac:dyDescent="0.2">
      <c r="A432" s="6" t="s">
        <v>645</v>
      </c>
      <c r="B432" s="6" t="s">
        <v>24</v>
      </c>
      <c r="C432" s="6" t="s">
        <v>148</v>
      </c>
      <c r="D432" s="7">
        <v>43200</v>
      </c>
      <c r="E432" s="7">
        <v>43302</v>
      </c>
      <c r="F432" s="7">
        <v>43325</v>
      </c>
      <c r="G432" s="7">
        <v>43330</v>
      </c>
      <c r="H432" s="6">
        <f t="shared" si="18"/>
        <v>28</v>
      </c>
      <c r="I432" s="6" t="s">
        <v>215</v>
      </c>
      <c r="J432" s="6">
        <v>4</v>
      </c>
      <c r="K432" s="6">
        <v>33</v>
      </c>
      <c r="L432" s="6">
        <v>11</v>
      </c>
      <c r="M432" s="6">
        <v>41</v>
      </c>
      <c r="N432" s="6">
        <v>1</v>
      </c>
      <c r="O432" s="6">
        <v>0.05</v>
      </c>
      <c r="P432" s="8">
        <v>1172.5</v>
      </c>
      <c r="Q432" s="8">
        <v>809.02499999999998</v>
      </c>
      <c r="R432" s="8">
        <f t="shared" si="19"/>
        <v>304.85000000000002</v>
      </c>
      <c r="S432" s="8">
        <f>(((Sales[[#This Row],[Unit Price]]-(Sales[[#This Row],[Discount Applied]]*Sales[[#This Row],[Unit Price]]))-Q432)/Q432)*100</f>
        <v>37.681159420289859</v>
      </c>
      <c r="T432" s="8">
        <f t="shared" si="20"/>
        <v>1113.875</v>
      </c>
      <c r="U432" s="8">
        <f>Sales[[#This Row],[Unit Cost]]*Sales[[#This Row],[Order Quantity]]</f>
        <v>809.02499999999998</v>
      </c>
    </row>
    <row r="433" spans="1:21" x14ac:dyDescent="0.2">
      <c r="A433" s="6" t="s">
        <v>646</v>
      </c>
      <c r="B433" s="6" t="s">
        <v>25</v>
      </c>
      <c r="C433" s="6" t="s">
        <v>146</v>
      </c>
      <c r="D433" s="7">
        <v>43200</v>
      </c>
      <c r="E433" s="7">
        <v>43302</v>
      </c>
      <c r="F433" s="7">
        <v>43328</v>
      </c>
      <c r="G433" s="7">
        <v>43331</v>
      </c>
      <c r="H433" s="6">
        <f t="shared" si="18"/>
        <v>29</v>
      </c>
      <c r="I433" s="6" t="s">
        <v>215</v>
      </c>
      <c r="J433" s="6">
        <v>19</v>
      </c>
      <c r="K433" s="6">
        <v>26</v>
      </c>
      <c r="L433" s="6">
        <v>304</v>
      </c>
      <c r="M433" s="6">
        <v>38</v>
      </c>
      <c r="N433" s="6">
        <v>7</v>
      </c>
      <c r="O433" s="6">
        <v>0.15</v>
      </c>
      <c r="P433" s="8">
        <v>716.9</v>
      </c>
      <c r="Q433" s="8">
        <v>473.154</v>
      </c>
      <c r="R433" s="8">
        <f t="shared" si="19"/>
        <v>953.47700000000032</v>
      </c>
      <c r="S433" s="8">
        <f>(((Sales[[#This Row],[Unit Price]]-(Sales[[#This Row],[Discount Applied]]*Sales[[#This Row],[Unit Price]]))-Q433)/Q433)*100</f>
        <v>28.787878787878789</v>
      </c>
      <c r="T433" s="8">
        <f t="shared" si="20"/>
        <v>4265.5550000000003</v>
      </c>
      <c r="U433" s="8">
        <f>Sales[[#This Row],[Unit Cost]]*Sales[[#This Row],[Order Quantity]]</f>
        <v>3312.078</v>
      </c>
    </row>
    <row r="434" spans="1:21" x14ac:dyDescent="0.2">
      <c r="A434" s="6" t="s">
        <v>647</v>
      </c>
      <c r="B434" s="6" t="s">
        <v>23</v>
      </c>
      <c r="C434" s="6" t="s">
        <v>146</v>
      </c>
      <c r="D434" s="7">
        <v>43200</v>
      </c>
      <c r="E434" s="7">
        <v>43302</v>
      </c>
      <c r="F434" s="7">
        <v>43306</v>
      </c>
      <c r="G434" s="7">
        <v>43307</v>
      </c>
      <c r="H434" s="6">
        <f t="shared" si="18"/>
        <v>5</v>
      </c>
      <c r="I434" s="6" t="s">
        <v>215</v>
      </c>
      <c r="J434" s="6">
        <v>22</v>
      </c>
      <c r="K434" s="6">
        <v>12</v>
      </c>
      <c r="L434" s="6">
        <v>288</v>
      </c>
      <c r="M434" s="6">
        <v>30</v>
      </c>
      <c r="N434" s="6">
        <v>7</v>
      </c>
      <c r="O434" s="6">
        <v>7.4999999999999997E-2</v>
      </c>
      <c r="P434" s="8">
        <v>6465.5</v>
      </c>
      <c r="Q434" s="8">
        <v>3879.2999999999997</v>
      </c>
      <c r="R434" s="8">
        <f t="shared" si="19"/>
        <v>14709.012500000004</v>
      </c>
      <c r="S434" s="8">
        <f>(((Sales[[#This Row],[Unit Price]]-(Sales[[#This Row],[Discount Applied]]*Sales[[#This Row],[Unit Price]]))-Q434)/Q434)*100</f>
        <v>54.166666666666664</v>
      </c>
      <c r="T434" s="8">
        <f t="shared" si="20"/>
        <v>41864.112500000003</v>
      </c>
      <c r="U434" s="8">
        <f>Sales[[#This Row],[Unit Cost]]*Sales[[#This Row],[Order Quantity]]</f>
        <v>27155.1</v>
      </c>
    </row>
    <row r="435" spans="1:21" x14ac:dyDescent="0.2">
      <c r="A435" s="6" t="s">
        <v>648</v>
      </c>
      <c r="B435" s="6" t="s">
        <v>23</v>
      </c>
      <c r="C435" s="6" t="s">
        <v>146</v>
      </c>
      <c r="D435" s="7">
        <v>43200</v>
      </c>
      <c r="E435" s="7">
        <v>43302</v>
      </c>
      <c r="F435" s="7">
        <v>43320</v>
      </c>
      <c r="G435" s="7">
        <v>43324</v>
      </c>
      <c r="H435" s="6">
        <f t="shared" si="18"/>
        <v>22</v>
      </c>
      <c r="I435" s="6" t="s">
        <v>215</v>
      </c>
      <c r="J435" s="6">
        <v>24</v>
      </c>
      <c r="K435" s="6">
        <v>30</v>
      </c>
      <c r="L435" s="6">
        <v>291</v>
      </c>
      <c r="M435" s="6">
        <v>20</v>
      </c>
      <c r="N435" s="6">
        <v>1</v>
      </c>
      <c r="O435" s="6">
        <v>7.4999999999999997E-2</v>
      </c>
      <c r="P435" s="8">
        <v>241.20000000000002</v>
      </c>
      <c r="Q435" s="8">
        <v>101.304</v>
      </c>
      <c r="R435" s="8">
        <f t="shared" si="19"/>
        <v>121.80600000000001</v>
      </c>
      <c r="S435" s="8">
        <f>(((Sales[[#This Row],[Unit Price]]-(Sales[[#This Row],[Discount Applied]]*Sales[[#This Row],[Unit Price]]))-Q435)/Q435)*100</f>
        <v>120.23809523809526</v>
      </c>
      <c r="T435" s="8">
        <f t="shared" si="20"/>
        <v>223.11</v>
      </c>
      <c r="U435" s="8">
        <f>Sales[[#This Row],[Unit Cost]]*Sales[[#This Row],[Order Quantity]]</f>
        <v>101.304</v>
      </c>
    </row>
    <row r="436" spans="1:21" x14ac:dyDescent="0.2">
      <c r="A436" s="6" t="s">
        <v>649</v>
      </c>
      <c r="B436" s="6" t="s">
        <v>25</v>
      </c>
      <c r="C436" s="6" t="s">
        <v>145</v>
      </c>
      <c r="D436" s="7">
        <v>43200</v>
      </c>
      <c r="E436" s="7">
        <v>43302</v>
      </c>
      <c r="F436" s="7">
        <v>43308</v>
      </c>
      <c r="G436" s="7">
        <v>43312</v>
      </c>
      <c r="H436" s="6">
        <f t="shared" si="18"/>
        <v>10</v>
      </c>
      <c r="I436" s="6" t="s">
        <v>215</v>
      </c>
      <c r="J436" s="6">
        <v>17</v>
      </c>
      <c r="K436" s="6">
        <v>38</v>
      </c>
      <c r="L436" s="6">
        <v>123</v>
      </c>
      <c r="M436" s="6">
        <v>36</v>
      </c>
      <c r="N436" s="6">
        <v>1</v>
      </c>
      <c r="O436" s="6">
        <v>0.05</v>
      </c>
      <c r="P436" s="8">
        <v>1929.6000000000001</v>
      </c>
      <c r="Q436" s="8">
        <v>849.02400000000011</v>
      </c>
      <c r="R436" s="8">
        <f t="shared" si="19"/>
        <v>984.096</v>
      </c>
      <c r="S436" s="8">
        <f>(((Sales[[#This Row],[Unit Price]]-(Sales[[#This Row],[Discount Applied]]*Sales[[#This Row],[Unit Price]]))-Q436)/Q436)*100</f>
        <v>115.90909090909089</v>
      </c>
      <c r="T436" s="8">
        <f t="shared" si="20"/>
        <v>1833.1200000000001</v>
      </c>
      <c r="U436" s="8">
        <f>Sales[[#This Row],[Unit Cost]]*Sales[[#This Row],[Order Quantity]]</f>
        <v>849.02400000000011</v>
      </c>
    </row>
    <row r="437" spans="1:21" x14ac:dyDescent="0.2">
      <c r="A437" s="6" t="s">
        <v>650</v>
      </c>
      <c r="B437" s="6" t="s">
        <v>23</v>
      </c>
      <c r="C437" s="6" t="s">
        <v>145</v>
      </c>
      <c r="D437" s="7">
        <v>43200</v>
      </c>
      <c r="E437" s="7">
        <v>43302</v>
      </c>
      <c r="F437" s="7">
        <v>43310</v>
      </c>
      <c r="G437" s="7">
        <v>43320</v>
      </c>
      <c r="H437" s="6">
        <f t="shared" si="18"/>
        <v>18</v>
      </c>
      <c r="I437" s="6" t="s">
        <v>215</v>
      </c>
      <c r="J437" s="6">
        <v>20</v>
      </c>
      <c r="K437" s="6">
        <v>23</v>
      </c>
      <c r="L437" s="6">
        <v>166</v>
      </c>
      <c r="M437" s="6">
        <v>14</v>
      </c>
      <c r="N437" s="6">
        <v>8</v>
      </c>
      <c r="O437" s="6">
        <v>0.1</v>
      </c>
      <c r="P437" s="8">
        <v>3953</v>
      </c>
      <c r="Q437" s="8">
        <v>3280.99</v>
      </c>
      <c r="R437" s="8">
        <f t="shared" si="19"/>
        <v>2213.6800000000003</v>
      </c>
      <c r="S437" s="8">
        <f>(((Sales[[#This Row],[Unit Price]]-(Sales[[#This Row],[Discount Applied]]*Sales[[#This Row],[Unit Price]]))-Q437)/Q437)*100</f>
        <v>8.433734939759038</v>
      </c>
      <c r="T437" s="8">
        <f t="shared" si="20"/>
        <v>28461.599999999999</v>
      </c>
      <c r="U437" s="8">
        <f>Sales[[#This Row],[Unit Cost]]*Sales[[#This Row],[Order Quantity]]</f>
        <v>26247.919999999998</v>
      </c>
    </row>
    <row r="438" spans="1:21" x14ac:dyDescent="0.2">
      <c r="A438" s="6" t="s">
        <v>651</v>
      </c>
      <c r="B438" s="6" t="s">
        <v>25</v>
      </c>
      <c r="C438" s="6" t="s">
        <v>147</v>
      </c>
      <c r="D438" s="7">
        <v>43200</v>
      </c>
      <c r="E438" s="7">
        <v>43303</v>
      </c>
      <c r="F438" s="7">
        <v>43319</v>
      </c>
      <c r="G438" s="7">
        <v>43329</v>
      </c>
      <c r="H438" s="6">
        <f t="shared" si="18"/>
        <v>26</v>
      </c>
      <c r="I438" s="6" t="s">
        <v>215</v>
      </c>
      <c r="J438" s="6">
        <v>18</v>
      </c>
      <c r="K438" s="6">
        <v>46</v>
      </c>
      <c r="L438" s="6">
        <v>204</v>
      </c>
      <c r="M438" s="6">
        <v>40</v>
      </c>
      <c r="N438" s="6">
        <v>2</v>
      </c>
      <c r="O438" s="6">
        <v>0.05</v>
      </c>
      <c r="P438" s="8">
        <v>2492.4</v>
      </c>
      <c r="Q438" s="8">
        <v>1320.9720000000002</v>
      </c>
      <c r="R438" s="8">
        <f t="shared" si="19"/>
        <v>2093.616</v>
      </c>
      <c r="S438" s="8">
        <f>(((Sales[[#This Row],[Unit Price]]-(Sales[[#This Row],[Discount Applied]]*Sales[[#This Row],[Unit Price]]))-Q438)/Q438)*100</f>
        <v>79.245283018867909</v>
      </c>
      <c r="T438" s="8">
        <f t="shared" si="20"/>
        <v>4735.5600000000004</v>
      </c>
      <c r="U438" s="8">
        <f>Sales[[#This Row],[Unit Cost]]*Sales[[#This Row],[Order Quantity]]</f>
        <v>2641.9440000000004</v>
      </c>
    </row>
    <row r="439" spans="1:21" x14ac:dyDescent="0.2">
      <c r="A439" s="6" t="s">
        <v>652</v>
      </c>
      <c r="B439" s="6" t="s">
        <v>25</v>
      </c>
      <c r="C439" s="6" t="s">
        <v>146</v>
      </c>
      <c r="D439" s="7">
        <v>43200</v>
      </c>
      <c r="E439" s="7">
        <v>43303</v>
      </c>
      <c r="F439" s="7">
        <v>43325</v>
      </c>
      <c r="G439" s="7">
        <v>43327</v>
      </c>
      <c r="H439" s="6">
        <f t="shared" si="18"/>
        <v>24</v>
      </c>
      <c r="I439" s="6" t="s">
        <v>215</v>
      </c>
      <c r="J439" s="6">
        <v>18</v>
      </c>
      <c r="K439" s="6">
        <v>15</v>
      </c>
      <c r="L439" s="6">
        <v>295</v>
      </c>
      <c r="M439" s="6">
        <v>1</v>
      </c>
      <c r="N439" s="6">
        <v>7</v>
      </c>
      <c r="O439" s="6">
        <v>7.4999999999999997E-2</v>
      </c>
      <c r="P439" s="8">
        <v>241.20000000000002</v>
      </c>
      <c r="Q439" s="8">
        <v>185.72400000000002</v>
      </c>
      <c r="R439" s="8">
        <f t="shared" si="19"/>
        <v>261.70199999999977</v>
      </c>
      <c r="S439" s="8">
        <f>(((Sales[[#This Row],[Unit Price]]-(Sales[[#This Row],[Discount Applied]]*Sales[[#This Row],[Unit Price]]))-Q439)/Q439)*100</f>
        <v>20.129870129870124</v>
      </c>
      <c r="T439" s="8">
        <f t="shared" si="20"/>
        <v>1561.77</v>
      </c>
      <c r="U439" s="8">
        <f>Sales[[#This Row],[Unit Cost]]*Sales[[#This Row],[Order Quantity]]</f>
        <v>1300.0680000000002</v>
      </c>
    </row>
    <row r="440" spans="1:21" x14ac:dyDescent="0.2">
      <c r="A440" s="6" t="s">
        <v>653</v>
      </c>
      <c r="B440" s="6" t="s">
        <v>24</v>
      </c>
      <c r="C440" s="6" t="s">
        <v>147</v>
      </c>
      <c r="D440" s="7">
        <v>43200</v>
      </c>
      <c r="E440" s="7">
        <v>43303</v>
      </c>
      <c r="F440" s="7">
        <v>43319</v>
      </c>
      <c r="G440" s="7">
        <v>43324</v>
      </c>
      <c r="H440" s="6">
        <f t="shared" si="18"/>
        <v>21</v>
      </c>
      <c r="I440" s="6" t="s">
        <v>215</v>
      </c>
      <c r="J440" s="6">
        <v>12</v>
      </c>
      <c r="K440" s="6">
        <v>34</v>
      </c>
      <c r="L440" s="6">
        <v>207</v>
      </c>
      <c r="M440" s="6">
        <v>26</v>
      </c>
      <c r="N440" s="6">
        <v>5</v>
      </c>
      <c r="O440" s="6">
        <v>0.05</v>
      </c>
      <c r="P440" s="8">
        <v>951.4</v>
      </c>
      <c r="Q440" s="8">
        <v>380.56</v>
      </c>
      <c r="R440" s="8">
        <f t="shared" si="19"/>
        <v>2616.3499999999995</v>
      </c>
      <c r="S440" s="8">
        <f>(((Sales[[#This Row],[Unit Price]]-(Sales[[#This Row],[Discount Applied]]*Sales[[#This Row],[Unit Price]]))-Q440)/Q440)*100</f>
        <v>137.5</v>
      </c>
      <c r="T440" s="8">
        <f t="shared" si="20"/>
        <v>4519.1499999999996</v>
      </c>
      <c r="U440" s="8">
        <f>Sales[[#This Row],[Unit Cost]]*Sales[[#This Row],[Order Quantity]]</f>
        <v>1902.8</v>
      </c>
    </row>
    <row r="441" spans="1:21" x14ac:dyDescent="0.2">
      <c r="A441" s="6" t="s">
        <v>654</v>
      </c>
      <c r="B441" s="6" t="s">
        <v>23</v>
      </c>
      <c r="C441" s="6" t="s">
        <v>144</v>
      </c>
      <c r="D441" s="7">
        <v>43200</v>
      </c>
      <c r="E441" s="7">
        <v>43303</v>
      </c>
      <c r="F441" s="7">
        <v>43305</v>
      </c>
      <c r="G441" s="7">
        <v>43311</v>
      </c>
      <c r="H441" s="6">
        <f t="shared" si="18"/>
        <v>8</v>
      </c>
      <c r="I441" s="6" t="s">
        <v>215</v>
      </c>
      <c r="J441" s="6">
        <v>25</v>
      </c>
      <c r="K441" s="6">
        <v>45</v>
      </c>
      <c r="L441" s="6">
        <v>75</v>
      </c>
      <c r="M441" s="6">
        <v>24</v>
      </c>
      <c r="N441" s="6">
        <v>4</v>
      </c>
      <c r="O441" s="6">
        <v>0.2</v>
      </c>
      <c r="P441" s="8">
        <v>6217.6</v>
      </c>
      <c r="Q441" s="8">
        <v>5284.96</v>
      </c>
      <c r="R441" s="8">
        <f t="shared" si="19"/>
        <v>-1243.5200000000004</v>
      </c>
      <c r="S441" s="8">
        <f>(((Sales[[#This Row],[Unit Price]]-(Sales[[#This Row],[Discount Applied]]*Sales[[#This Row],[Unit Price]]))-Q441)/Q441)*100</f>
        <v>-5.8823529411764728</v>
      </c>
      <c r="T441" s="8">
        <f t="shared" si="20"/>
        <v>19896.32</v>
      </c>
      <c r="U441" s="8">
        <f>Sales[[#This Row],[Unit Cost]]*Sales[[#This Row],[Order Quantity]]</f>
        <v>21139.84</v>
      </c>
    </row>
    <row r="442" spans="1:21" x14ac:dyDescent="0.2">
      <c r="A442" s="6" t="s">
        <v>655</v>
      </c>
      <c r="B442" s="6" t="s">
        <v>24</v>
      </c>
      <c r="C442" s="6" t="s">
        <v>144</v>
      </c>
      <c r="D442" s="7">
        <v>43200</v>
      </c>
      <c r="E442" s="7">
        <v>43303</v>
      </c>
      <c r="F442" s="7">
        <v>43322</v>
      </c>
      <c r="G442" s="7">
        <v>43328</v>
      </c>
      <c r="H442" s="6">
        <f t="shared" si="18"/>
        <v>25</v>
      </c>
      <c r="I442" s="6" t="s">
        <v>215</v>
      </c>
      <c r="J442" s="6">
        <v>12</v>
      </c>
      <c r="K442" s="6">
        <v>15</v>
      </c>
      <c r="L442" s="6">
        <v>77</v>
      </c>
      <c r="M442" s="6">
        <v>42</v>
      </c>
      <c r="N442" s="6">
        <v>6</v>
      </c>
      <c r="O442" s="6">
        <v>7.4999999999999997E-2</v>
      </c>
      <c r="P442" s="8">
        <v>2351.7000000000003</v>
      </c>
      <c r="Q442" s="8">
        <v>1246.4010000000003</v>
      </c>
      <c r="R442" s="8">
        <f t="shared" si="19"/>
        <v>5573.5289999999995</v>
      </c>
      <c r="S442" s="8">
        <f>(((Sales[[#This Row],[Unit Price]]-(Sales[[#This Row],[Discount Applied]]*Sales[[#This Row],[Unit Price]]))-Q442)/Q442)*100</f>
        <v>74.52830188679242</v>
      </c>
      <c r="T442" s="8">
        <f t="shared" si="20"/>
        <v>13051.935000000001</v>
      </c>
      <c r="U442" s="8">
        <f>Sales[[#This Row],[Unit Cost]]*Sales[[#This Row],[Order Quantity]]</f>
        <v>7478.4060000000018</v>
      </c>
    </row>
    <row r="443" spans="1:21" x14ac:dyDescent="0.2">
      <c r="A443" s="6" t="s">
        <v>656</v>
      </c>
      <c r="B443" s="6" t="s">
        <v>23</v>
      </c>
      <c r="C443" s="6" t="s">
        <v>145</v>
      </c>
      <c r="D443" s="7">
        <v>43200</v>
      </c>
      <c r="E443" s="7">
        <v>43303</v>
      </c>
      <c r="F443" s="7">
        <v>43314</v>
      </c>
      <c r="G443" s="7">
        <v>43317</v>
      </c>
      <c r="H443" s="6">
        <f t="shared" si="18"/>
        <v>14</v>
      </c>
      <c r="I443" s="6" t="s">
        <v>215</v>
      </c>
      <c r="J443" s="6">
        <v>22</v>
      </c>
      <c r="K443" s="6">
        <v>19</v>
      </c>
      <c r="L443" s="6">
        <v>134</v>
      </c>
      <c r="M443" s="6">
        <v>3</v>
      </c>
      <c r="N443" s="6">
        <v>6</v>
      </c>
      <c r="O443" s="6">
        <v>0.1</v>
      </c>
      <c r="P443" s="8">
        <v>1132.3</v>
      </c>
      <c r="Q443" s="8">
        <v>871.87099999999998</v>
      </c>
      <c r="R443" s="8">
        <f t="shared" si="19"/>
        <v>883.19399999999951</v>
      </c>
      <c r="S443" s="8">
        <f>(((Sales[[#This Row],[Unit Price]]-(Sales[[#This Row],[Discount Applied]]*Sales[[#This Row],[Unit Price]]))-Q443)/Q443)*100</f>
        <v>16.883116883116877</v>
      </c>
      <c r="T443" s="8">
        <f t="shared" si="20"/>
        <v>6114.4199999999992</v>
      </c>
      <c r="U443" s="8">
        <f>Sales[[#This Row],[Unit Cost]]*Sales[[#This Row],[Order Quantity]]</f>
        <v>5231.2259999999997</v>
      </c>
    </row>
    <row r="444" spans="1:21" x14ac:dyDescent="0.2">
      <c r="A444" s="6" t="s">
        <v>657</v>
      </c>
      <c r="B444" s="6" t="s">
        <v>23</v>
      </c>
      <c r="C444" s="6" t="s">
        <v>147</v>
      </c>
      <c r="D444" s="7">
        <v>43200</v>
      </c>
      <c r="E444" s="7">
        <v>43303</v>
      </c>
      <c r="F444" s="7">
        <v>43315</v>
      </c>
      <c r="G444" s="7">
        <v>43324</v>
      </c>
      <c r="H444" s="6">
        <f t="shared" si="18"/>
        <v>21</v>
      </c>
      <c r="I444" s="6" t="s">
        <v>215</v>
      </c>
      <c r="J444" s="6">
        <v>21</v>
      </c>
      <c r="K444" s="6">
        <v>1</v>
      </c>
      <c r="L444" s="6">
        <v>211</v>
      </c>
      <c r="M444" s="6">
        <v>47</v>
      </c>
      <c r="N444" s="6">
        <v>3</v>
      </c>
      <c r="O444" s="6">
        <v>0.1</v>
      </c>
      <c r="P444" s="8">
        <v>1145.7</v>
      </c>
      <c r="Q444" s="8">
        <v>607.221</v>
      </c>
      <c r="R444" s="8">
        <f t="shared" si="19"/>
        <v>1271.7270000000003</v>
      </c>
      <c r="S444" s="8">
        <f>(((Sales[[#This Row],[Unit Price]]-(Sales[[#This Row],[Discount Applied]]*Sales[[#This Row],[Unit Price]]))-Q444)/Q444)*100</f>
        <v>69.811320754717002</v>
      </c>
      <c r="T444" s="8">
        <f t="shared" si="20"/>
        <v>3093.3900000000003</v>
      </c>
      <c r="U444" s="8">
        <f>Sales[[#This Row],[Unit Cost]]*Sales[[#This Row],[Order Quantity]]</f>
        <v>1821.663</v>
      </c>
    </row>
    <row r="445" spans="1:21" x14ac:dyDescent="0.2">
      <c r="A445" s="6" t="s">
        <v>658</v>
      </c>
      <c r="B445" s="6" t="s">
        <v>23</v>
      </c>
      <c r="C445" s="6" t="s">
        <v>145</v>
      </c>
      <c r="D445" s="7">
        <v>43200</v>
      </c>
      <c r="E445" s="7">
        <v>43303</v>
      </c>
      <c r="F445" s="7">
        <v>43322</v>
      </c>
      <c r="G445" s="7">
        <v>43325</v>
      </c>
      <c r="H445" s="6">
        <f t="shared" si="18"/>
        <v>22</v>
      </c>
      <c r="I445" s="6" t="s">
        <v>215</v>
      </c>
      <c r="J445" s="6">
        <v>24</v>
      </c>
      <c r="K445" s="6">
        <v>15</v>
      </c>
      <c r="L445" s="6">
        <v>127</v>
      </c>
      <c r="M445" s="6">
        <v>27</v>
      </c>
      <c r="N445" s="6">
        <v>3</v>
      </c>
      <c r="O445" s="6">
        <v>7.4999999999999997E-2</v>
      </c>
      <c r="P445" s="8">
        <v>3725.2000000000003</v>
      </c>
      <c r="Q445" s="8">
        <v>2048.86</v>
      </c>
      <c r="R445" s="8">
        <f t="shared" si="19"/>
        <v>4190.8500000000004</v>
      </c>
      <c r="S445" s="8">
        <f>(((Sales[[#This Row],[Unit Price]]-(Sales[[#This Row],[Discount Applied]]*Sales[[#This Row],[Unit Price]]))-Q445)/Q445)*100</f>
        <v>68.181818181818187</v>
      </c>
      <c r="T445" s="8">
        <f t="shared" si="20"/>
        <v>10337.43</v>
      </c>
      <c r="U445" s="8">
        <f>Sales[[#This Row],[Unit Cost]]*Sales[[#This Row],[Order Quantity]]</f>
        <v>6146.58</v>
      </c>
    </row>
    <row r="446" spans="1:21" x14ac:dyDescent="0.2">
      <c r="A446" s="6" t="s">
        <v>659</v>
      </c>
      <c r="B446" s="6" t="s">
        <v>23</v>
      </c>
      <c r="C446" s="6" t="s">
        <v>145</v>
      </c>
      <c r="D446" s="7">
        <v>43200</v>
      </c>
      <c r="E446" s="7">
        <v>43303</v>
      </c>
      <c r="F446" s="7">
        <v>43307</v>
      </c>
      <c r="G446" s="7">
        <v>43317</v>
      </c>
      <c r="H446" s="6">
        <f t="shared" si="18"/>
        <v>14</v>
      </c>
      <c r="I446" s="6" t="s">
        <v>215</v>
      </c>
      <c r="J446" s="6">
        <v>24</v>
      </c>
      <c r="K446" s="6">
        <v>50</v>
      </c>
      <c r="L446" s="6">
        <v>194</v>
      </c>
      <c r="M446" s="6">
        <v>33</v>
      </c>
      <c r="N446" s="6">
        <v>7</v>
      </c>
      <c r="O446" s="6">
        <v>0.05</v>
      </c>
      <c r="P446" s="8">
        <v>944.7</v>
      </c>
      <c r="Q446" s="8">
        <v>689.63099999999997</v>
      </c>
      <c r="R446" s="8">
        <f t="shared" si="19"/>
        <v>1454.8380000000006</v>
      </c>
      <c r="S446" s="8">
        <f>(((Sales[[#This Row],[Unit Price]]-(Sales[[#This Row],[Discount Applied]]*Sales[[#This Row],[Unit Price]]))-Q446)/Q446)*100</f>
        <v>30.136986301369873</v>
      </c>
      <c r="T446" s="8">
        <f t="shared" si="20"/>
        <v>6282.2550000000001</v>
      </c>
      <c r="U446" s="8">
        <f>Sales[[#This Row],[Unit Cost]]*Sales[[#This Row],[Order Quantity]]</f>
        <v>4827.4169999999995</v>
      </c>
    </row>
    <row r="447" spans="1:21" x14ac:dyDescent="0.2">
      <c r="A447" s="6" t="s">
        <v>660</v>
      </c>
      <c r="B447" s="6" t="s">
        <v>25</v>
      </c>
      <c r="C447" s="6" t="s">
        <v>145</v>
      </c>
      <c r="D447" s="7">
        <v>43200</v>
      </c>
      <c r="E447" s="7">
        <v>43303</v>
      </c>
      <c r="F447" s="7">
        <v>43326</v>
      </c>
      <c r="G447" s="7">
        <v>43334</v>
      </c>
      <c r="H447" s="6">
        <f t="shared" si="18"/>
        <v>31</v>
      </c>
      <c r="I447" s="6" t="s">
        <v>215</v>
      </c>
      <c r="J447" s="6">
        <v>18</v>
      </c>
      <c r="K447" s="6">
        <v>39</v>
      </c>
      <c r="L447" s="6">
        <v>157</v>
      </c>
      <c r="M447" s="6">
        <v>42</v>
      </c>
      <c r="N447" s="6">
        <v>3</v>
      </c>
      <c r="O447" s="6">
        <v>7.4999999999999997E-2</v>
      </c>
      <c r="P447" s="8">
        <v>1219.4000000000001</v>
      </c>
      <c r="Q447" s="8">
        <v>560.92400000000009</v>
      </c>
      <c r="R447" s="8">
        <f t="shared" si="19"/>
        <v>1701.0629999999996</v>
      </c>
      <c r="S447" s="8">
        <f>(((Sales[[#This Row],[Unit Price]]-(Sales[[#This Row],[Discount Applied]]*Sales[[#This Row],[Unit Price]]))-Q447)/Q447)*100</f>
        <v>101.08695652173914</v>
      </c>
      <c r="T447" s="8">
        <f t="shared" si="20"/>
        <v>3383.835</v>
      </c>
      <c r="U447" s="8">
        <f>Sales[[#This Row],[Unit Cost]]*Sales[[#This Row],[Order Quantity]]</f>
        <v>1682.7720000000004</v>
      </c>
    </row>
    <row r="448" spans="1:21" x14ac:dyDescent="0.2">
      <c r="A448" s="6" t="s">
        <v>661</v>
      </c>
      <c r="B448" s="6" t="s">
        <v>23</v>
      </c>
      <c r="C448" s="6" t="s">
        <v>147</v>
      </c>
      <c r="D448" s="7">
        <v>43200</v>
      </c>
      <c r="E448" s="7">
        <v>43303</v>
      </c>
      <c r="F448" s="7">
        <v>43327</v>
      </c>
      <c r="G448" s="7">
        <v>43332</v>
      </c>
      <c r="H448" s="6">
        <f t="shared" si="18"/>
        <v>29</v>
      </c>
      <c r="I448" s="6" t="s">
        <v>215</v>
      </c>
      <c r="J448" s="6">
        <v>23</v>
      </c>
      <c r="K448" s="6">
        <v>30</v>
      </c>
      <c r="L448" s="6">
        <v>211</v>
      </c>
      <c r="M448" s="6">
        <v>47</v>
      </c>
      <c r="N448" s="6">
        <v>4</v>
      </c>
      <c r="O448" s="6">
        <v>7.4999999999999997E-2</v>
      </c>
      <c r="P448" s="8">
        <v>1051.9000000000001</v>
      </c>
      <c r="Q448" s="8">
        <v>736.33</v>
      </c>
      <c r="R448" s="8">
        <f t="shared" si="19"/>
        <v>946.71</v>
      </c>
      <c r="S448" s="8">
        <f>(((Sales[[#This Row],[Unit Price]]-(Sales[[#This Row],[Discount Applied]]*Sales[[#This Row],[Unit Price]]))-Q448)/Q448)*100</f>
        <v>32.142857142857139</v>
      </c>
      <c r="T448" s="8">
        <f t="shared" si="20"/>
        <v>3892.03</v>
      </c>
      <c r="U448" s="8">
        <f>Sales[[#This Row],[Unit Cost]]*Sales[[#This Row],[Order Quantity]]</f>
        <v>2945.32</v>
      </c>
    </row>
    <row r="449" spans="1:21" x14ac:dyDescent="0.2">
      <c r="A449" s="6" t="s">
        <v>662</v>
      </c>
      <c r="B449" s="6" t="s">
        <v>24</v>
      </c>
      <c r="C449" s="6" t="s">
        <v>148</v>
      </c>
      <c r="D449" s="7">
        <v>43200</v>
      </c>
      <c r="E449" s="7">
        <v>43303</v>
      </c>
      <c r="F449" s="7">
        <v>43312</v>
      </c>
      <c r="G449" s="7">
        <v>43314</v>
      </c>
      <c r="H449" s="6">
        <f t="shared" si="18"/>
        <v>11</v>
      </c>
      <c r="I449" s="6" t="s">
        <v>215</v>
      </c>
      <c r="J449" s="6">
        <v>1</v>
      </c>
      <c r="K449" s="6">
        <v>31</v>
      </c>
      <c r="L449" s="6">
        <v>19</v>
      </c>
      <c r="M449" s="6">
        <v>20</v>
      </c>
      <c r="N449" s="6">
        <v>2</v>
      </c>
      <c r="O449" s="6">
        <v>7.4999999999999997E-2</v>
      </c>
      <c r="P449" s="8">
        <v>207.70000000000002</v>
      </c>
      <c r="Q449" s="8">
        <v>135.00500000000002</v>
      </c>
      <c r="R449" s="8">
        <f t="shared" si="19"/>
        <v>114.23499999999996</v>
      </c>
      <c r="S449" s="8">
        <f>(((Sales[[#This Row],[Unit Price]]-(Sales[[#This Row],[Discount Applied]]*Sales[[#This Row],[Unit Price]]))-Q449)/Q449)*100</f>
        <v>42.307692307692285</v>
      </c>
      <c r="T449" s="8">
        <f t="shared" si="20"/>
        <v>384.245</v>
      </c>
      <c r="U449" s="8">
        <f>Sales[[#This Row],[Unit Cost]]*Sales[[#This Row],[Order Quantity]]</f>
        <v>270.01000000000005</v>
      </c>
    </row>
    <row r="450" spans="1:21" x14ac:dyDescent="0.2">
      <c r="A450" s="6" t="s">
        <v>663</v>
      </c>
      <c r="B450" s="6" t="s">
        <v>25</v>
      </c>
      <c r="C450" s="6" t="s">
        <v>145</v>
      </c>
      <c r="D450" s="7">
        <v>43200</v>
      </c>
      <c r="E450" s="7">
        <v>43303</v>
      </c>
      <c r="F450" s="7">
        <v>43327</v>
      </c>
      <c r="G450" s="7">
        <v>43334</v>
      </c>
      <c r="H450" s="6">
        <f t="shared" ref="H450:H513" si="21">G450-E450</f>
        <v>31</v>
      </c>
      <c r="I450" s="6" t="s">
        <v>215</v>
      </c>
      <c r="J450" s="6">
        <v>17</v>
      </c>
      <c r="K450" s="6">
        <v>14</v>
      </c>
      <c r="L450" s="6">
        <v>201</v>
      </c>
      <c r="M450" s="6">
        <v>35</v>
      </c>
      <c r="N450" s="6">
        <v>4</v>
      </c>
      <c r="O450" s="6">
        <v>0.05</v>
      </c>
      <c r="P450" s="8">
        <v>1862.6000000000001</v>
      </c>
      <c r="Q450" s="8">
        <v>1098.934</v>
      </c>
      <c r="R450" s="8">
        <f t="shared" ref="R450:R513" si="22">T450-(Q450*N450)</f>
        <v>2682.1440000000002</v>
      </c>
      <c r="S450" s="8">
        <f>(((Sales[[#This Row],[Unit Price]]-(Sales[[#This Row],[Discount Applied]]*Sales[[#This Row],[Unit Price]]))-Q450)/Q450)*100</f>
        <v>61.016949152542374</v>
      </c>
      <c r="T450" s="8">
        <f t="shared" ref="T450:T513" si="23">((P450*N450)-(P450*O450*N450))</f>
        <v>7077.88</v>
      </c>
      <c r="U450" s="8">
        <f>Sales[[#This Row],[Unit Cost]]*Sales[[#This Row],[Order Quantity]]</f>
        <v>4395.7359999999999</v>
      </c>
    </row>
    <row r="451" spans="1:21" x14ac:dyDescent="0.2">
      <c r="A451" s="6" t="s">
        <v>664</v>
      </c>
      <c r="B451" s="6" t="s">
        <v>26</v>
      </c>
      <c r="C451" s="6" t="s">
        <v>144</v>
      </c>
      <c r="D451" s="7">
        <v>43200</v>
      </c>
      <c r="E451" s="7">
        <v>43303</v>
      </c>
      <c r="F451" s="7">
        <v>43323</v>
      </c>
      <c r="G451" s="7">
        <v>43327</v>
      </c>
      <c r="H451" s="6">
        <f t="shared" si="21"/>
        <v>24</v>
      </c>
      <c r="I451" s="6" t="s">
        <v>215</v>
      </c>
      <c r="J451" s="6">
        <v>26</v>
      </c>
      <c r="K451" s="6">
        <v>26</v>
      </c>
      <c r="L451" s="6">
        <v>76</v>
      </c>
      <c r="M451" s="6">
        <v>8</v>
      </c>
      <c r="N451" s="6">
        <v>3</v>
      </c>
      <c r="O451" s="6">
        <v>0.1</v>
      </c>
      <c r="P451" s="8">
        <v>1889.4</v>
      </c>
      <c r="Q451" s="8">
        <v>1152.5340000000001</v>
      </c>
      <c r="R451" s="8">
        <f t="shared" si="22"/>
        <v>1643.7780000000007</v>
      </c>
      <c r="S451" s="8">
        <f>(((Sales[[#This Row],[Unit Price]]-(Sales[[#This Row],[Discount Applied]]*Sales[[#This Row],[Unit Price]]))-Q451)/Q451)*100</f>
        <v>47.540983606557369</v>
      </c>
      <c r="T451" s="8">
        <f t="shared" si="23"/>
        <v>5101.380000000001</v>
      </c>
      <c r="U451" s="8">
        <f>Sales[[#This Row],[Unit Cost]]*Sales[[#This Row],[Order Quantity]]</f>
        <v>3457.6020000000003</v>
      </c>
    </row>
    <row r="452" spans="1:21" x14ac:dyDescent="0.2">
      <c r="A452" s="6" t="s">
        <v>665</v>
      </c>
      <c r="B452" s="6" t="s">
        <v>23</v>
      </c>
      <c r="C452" s="6" t="s">
        <v>143</v>
      </c>
      <c r="D452" s="7">
        <v>43200</v>
      </c>
      <c r="E452" s="7">
        <v>43303</v>
      </c>
      <c r="F452" s="7">
        <v>43325</v>
      </c>
      <c r="G452" s="7">
        <v>43330</v>
      </c>
      <c r="H452" s="6">
        <f t="shared" si="21"/>
        <v>27</v>
      </c>
      <c r="I452" s="6" t="s">
        <v>215</v>
      </c>
      <c r="J452" s="6">
        <v>22</v>
      </c>
      <c r="K452" s="6">
        <v>40</v>
      </c>
      <c r="L452" s="6">
        <v>354</v>
      </c>
      <c r="M452" s="6">
        <v>12</v>
      </c>
      <c r="N452" s="6">
        <v>8</v>
      </c>
      <c r="O452" s="6">
        <v>0.15</v>
      </c>
      <c r="P452" s="8">
        <v>2653.2000000000003</v>
      </c>
      <c r="Q452" s="8">
        <v>2016.4320000000002</v>
      </c>
      <c r="R452" s="8">
        <f t="shared" si="22"/>
        <v>1910.3040000000001</v>
      </c>
      <c r="S452" s="8">
        <f>(((Sales[[#This Row],[Unit Price]]-(Sales[[#This Row],[Discount Applied]]*Sales[[#This Row],[Unit Price]]))-Q452)/Q452)*100</f>
        <v>11.842105263157894</v>
      </c>
      <c r="T452" s="8">
        <f t="shared" si="23"/>
        <v>18041.760000000002</v>
      </c>
      <c r="U452" s="8">
        <f>Sales[[#This Row],[Unit Cost]]*Sales[[#This Row],[Order Quantity]]</f>
        <v>16131.456000000002</v>
      </c>
    </row>
    <row r="453" spans="1:21" x14ac:dyDescent="0.2">
      <c r="A453" s="6" t="s">
        <v>666</v>
      </c>
      <c r="B453" s="6" t="s">
        <v>23</v>
      </c>
      <c r="C453" s="6" t="s">
        <v>143</v>
      </c>
      <c r="D453" s="7">
        <v>43200</v>
      </c>
      <c r="E453" s="7">
        <v>43303</v>
      </c>
      <c r="F453" s="7">
        <v>43315</v>
      </c>
      <c r="G453" s="7">
        <v>43318</v>
      </c>
      <c r="H453" s="6">
        <f t="shared" si="21"/>
        <v>15</v>
      </c>
      <c r="I453" s="6" t="s">
        <v>215</v>
      </c>
      <c r="J453" s="6">
        <v>24</v>
      </c>
      <c r="K453" s="6">
        <v>43</v>
      </c>
      <c r="L453" s="6">
        <v>343</v>
      </c>
      <c r="M453" s="6">
        <v>27</v>
      </c>
      <c r="N453" s="6">
        <v>2</v>
      </c>
      <c r="O453" s="6">
        <v>7.4999999999999997E-2</v>
      </c>
      <c r="P453" s="8">
        <v>3953</v>
      </c>
      <c r="Q453" s="8">
        <v>1818.38</v>
      </c>
      <c r="R453" s="8">
        <f t="shared" si="22"/>
        <v>3676.29</v>
      </c>
      <c r="S453" s="8">
        <f>(((Sales[[#This Row],[Unit Price]]-(Sales[[#This Row],[Discount Applied]]*Sales[[#This Row],[Unit Price]]))-Q453)/Q453)*100</f>
        <v>101.08695652173911</v>
      </c>
      <c r="T453" s="8">
        <f t="shared" si="23"/>
        <v>7313.05</v>
      </c>
      <c r="U453" s="8">
        <f>Sales[[#This Row],[Unit Cost]]*Sales[[#This Row],[Order Quantity]]</f>
        <v>3636.76</v>
      </c>
    </row>
    <row r="454" spans="1:21" x14ac:dyDescent="0.2">
      <c r="A454" s="6" t="s">
        <v>667</v>
      </c>
      <c r="B454" s="6" t="s">
        <v>24</v>
      </c>
      <c r="C454" s="6" t="s">
        <v>143</v>
      </c>
      <c r="D454" s="7">
        <v>43200</v>
      </c>
      <c r="E454" s="7">
        <v>43303</v>
      </c>
      <c r="F454" s="7">
        <v>43320</v>
      </c>
      <c r="G454" s="7">
        <v>43326</v>
      </c>
      <c r="H454" s="6">
        <f t="shared" si="21"/>
        <v>23</v>
      </c>
      <c r="I454" s="6" t="s">
        <v>215</v>
      </c>
      <c r="J454" s="6">
        <v>4</v>
      </c>
      <c r="K454" s="6">
        <v>5</v>
      </c>
      <c r="L454" s="6">
        <v>365</v>
      </c>
      <c r="M454" s="6">
        <v>41</v>
      </c>
      <c r="N454" s="6">
        <v>3</v>
      </c>
      <c r="O454" s="6">
        <v>0.05</v>
      </c>
      <c r="P454" s="8">
        <v>227.8</v>
      </c>
      <c r="Q454" s="8">
        <v>191.352</v>
      </c>
      <c r="R454" s="8">
        <f t="shared" si="22"/>
        <v>75.174000000000092</v>
      </c>
      <c r="S454" s="8">
        <f>(((Sales[[#This Row],[Unit Price]]-(Sales[[#This Row],[Discount Applied]]*Sales[[#This Row],[Unit Price]]))-Q454)/Q454)*100</f>
        <v>13.095238095238107</v>
      </c>
      <c r="T454" s="8">
        <f t="shared" si="23"/>
        <v>649.23000000000013</v>
      </c>
      <c r="U454" s="8">
        <f>Sales[[#This Row],[Unit Cost]]*Sales[[#This Row],[Order Quantity]]</f>
        <v>574.05600000000004</v>
      </c>
    </row>
    <row r="455" spans="1:21" x14ac:dyDescent="0.2">
      <c r="A455" s="6" t="s">
        <v>668</v>
      </c>
      <c r="B455" s="6" t="s">
        <v>25</v>
      </c>
      <c r="C455" s="6" t="s">
        <v>146</v>
      </c>
      <c r="D455" s="7">
        <v>43200</v>
      </c>
      <c r="E455" s="7">
        <v>43304</v>
      </c>
      <c r="F455" s="7">
        <v>43312</v>
      </c>
      <c r="G455" s="7">
        <v>43320</v>
      </c>
      <c r="H455" s="6">
        <f t="shared" si="21"/>
        <v>16</v>
      </c>
      <c r="I455" s="6" t="s">
        <v>215</v>
      </c>
      <c r="J455" s="6">
        <v>17</v>
      </c>
      <c r="K455" s="6">
        <v>28</v>
      </c>
      <c r="L455" s="6">
        <v>309</v>
      </c>
      <c r="M455" s="6">
        <v>17</v>
      </c>
      <c r="N455" s="6">
        <v>1</v>
      </c>
      <c r="O455" s="6">
        <v>0.2</v>
      </c>
      <c r="P455" s="8">
        <v>3879.3</v>
      </c>
      <c r="Q455" s="8">
        <v>1551.7200000000003</v>
      </c>
      <c r="R455" s="8">
        <f t="shared" si="22"/>
        <v>1551.7199999999998</v>
      </c>
      <c r="S455" s="8">
        <f>(((Sales[[#This Row],[Unit Price]]-(Sales[[#This Row],[Discount Applied]]*Sales[[#This Row],[Unit Price]]))-Q455)/Q455)*100</f>
        <v>99.999999999999972</v>
      </c>
      <c r="T455" s="8">
        <f t="shared" si="23"/>
        <v>3103.44</v>
      </c>
      <c r="U455" s="8">
        <f>Sales[[#This Row],[Unit Cost]]*Sales[[#This Row],[Order Quantity]]</f>
        <v>1551.7200000000003</v>
      </c>
    </row>
    <row r="456" spans="1:21" x14ac:dyDescent="0.2">
      <c r="A456" s="6" t="s">
        <v>669</v>
      </c>
      <c r="B456" s="6" t="s">
        <v>24</v>
      </c>
      <c r="C456" s="6" t="s">
        <v>145</v>
      </c>
      <c r="D456" s="7">
        <v>43200</v>
      </c>
      <c r="E456" s="7">
        <v>43304</v>
      </c>
      <c r="F456" s="7">
        <v>43328</v>
      </c>
      <c r="G456" s="7">
        <v>43334</v>
      </c>
      <c r="H456" s="6">
        <f t="shared" si="21"/>
        <v>30</v>
      </c>
      <c r="I456" s="6" t="s">
        <v>215</v>
      </c>
      <c r="J456" s="6">
        <v>1</v>
      </c>
      <c r="K456" s="6">
        <v>21</v>
      </c>
      <c r="L456" s="6">
        <v>151</v>
      </c>
      <c r="M456" s="6">
        <v>13</v>
      </c>
      <c r="N456" s="6">
        <v>1</v>
      </c>
      <c r="O456" s="6">
        <v>0.15</v>
      </c>
      <c r="P456" s="8">
        <v>1045.2</v>
      </c>
      <c r="Q456" s="8">
        <v>804.80400000000009</v>
      </c>
      <c r="R456" s="8">
        <f t="shared" si="22"/>
        <v>83.615999999999985</v>
      </c>
      <c r="S456" s="8">
        <f>(((Sales[[#This Row],[Unit Price]]-(Sales[[#This Row],[Discount Applied]]*Sales[[#This Row],[Unit Price]]))-Q456)/Q456)*100</f>
        <v>10.389610389610386</v>
      </c>
      <c r="T456" s="8">
        <f t="shared" si="23"/>
        <v>888.42000000000007</v>
      </c>
      <c r="U456" s="8">
        <f>Sales[[#This Row],[Unit Cost]]*Sales[[#This Row],[Order Quantity]]</f>
        <v>804.80400000000009</v>
      </c>
    </row>
    <row r="457" spans="1:21" x14ac:dyDescent="0.2">
      <c r="A457" s="6" t="s">
        <v>670</v>
      </c>
      <c r="B457" s="6" t="s">
        <v>24</v>
      </c>
      <c r="C457" s="6" t="s">
        <v>146</v>
      </c>
      <c r="D457" s="7">
        <v>43200</v>
      </c>
      <c r="E457" s="7">
        <v>43304</v>
      </c>
      <c r="F457" s="7">
        <v>43330</v>
      </c>
      <c r="G457" s="7">
        <v>43336</v>
      </c>
      <c r="H457" s="6">
        <f t="shared" si="21"/>
        <v>32</v>
      </c>
      <c r="I457" s="6" t="s">
        <v>215</v>
      </c>
      <c r="J457" s="6">
        <v>9</v>
      </c>
      <c r="K457" s="6">
        <v>4</v>
      </c>
      <c r="L457" s="6">
        <v>296</v>
      </c>
      <c r="M457" s="6">
        <v>46</v>
      </c>
      <c r="N457" s="6">
        <v>2</v>
      </c>
      <c r="O457" s="6">
        <v>0.1</v>
      </c>
      <c r="P457" s="8">
        <v>5071.9000000000005</v>
      </c>
      <c r="Q457" s="8">
        <v>2535.9500000000003</v>
      </c>
      <c r="R457" s="8">
        <f t="shared" si="22"/>
        <v>4057.5200000000013</v>
      </c>
      <c r="S457" s="8">
        <f>(((Sales[[#This Row],[Unit Price]]-(Sales[[#This Row],[Discount Applied]]*Sales[[#This Row],[Unit Price]]))-Q457)/Q457)*100</f>
        <v>80.000000000000014</v>
      </c>
      <c r="T457" s="8">
        <f t="shared" si="23"/>
        <v>9129.4200000000019</v>
      </c>
      <c r="U457" s="8">
        <f>Sales[[#This Row],[Unit Cost]]*Sales[[#This Row],[Order Quantity]]</f>
        <v>5071.9000000000005</v>
      </c>
    </row>
    <row r="458" spans="1:21" x14ac:dyDescent="0.2">
      <c r="A458" s="6" t="s">
        <v>671</v>
      </c>
      <c r="B458" s="6" t="s">
        <v>24</v>
      </c>
      <c r="C458" s="6" t="s">
        <v>143</v>
      </c>
      <c r="D458" s="7">
        <v>43200</v>
      </c>
      <c r="E458" s="7">
        <v>43304</v>
      </c>
      <c r="F458" s="7">
        <v>43306</v>
      </c>
      <c r="G458" s="7">
        <v>43309</v>
      </c>
      <c r="H458" s="6">
        <f t="shared" si="21"/>
        <v>5</v>
      </c>
      <c r="I458" s="6" t="s">
        <v>215</v>
      </c>
      <c r="J458" s="6">
        <v>5</v>
      </c>
      <c r="K458" s="6">
        <v>23</v>
      </c>
      <c r="L458" s="6">
        <v>364</v>
      </c>
      <c r="M458" s="6">
        <v>25</v>
      </c>
      <c r="N458" s="6">
        <v>1</v>
      </c>
      <c r="O458" s="6">
        <v>0.15</v>
      </c>
      <c r="P458" s="8">
        <v>241.20000000000002</v>
      </c>
      <c r="Q458" s="8">
        <v>144.72</v>
      </c>
      <c r="R458" s="8">
        <f t="shared" si="22"/>
        <v>60.300000000000011</v>
      </c>
      <c r="S458" s="8">
        <f>(((Sales[[#This Row],[Unit Price]]-(Sales[[#This Row],[Discount Applied]]*Sales[[#This Row],[Unit Price]]))-Q458)/Q458)*100</f>
        <v>41.666666666666671</v>
      </c>
      <c r="T458" s="8">
        <f t="shared" si="23"/>
        <v>205.02</v>
      </c>
      <c r="U458" s="8">
        <f>Sales[[#This Row],[Unit Cost]]*Sales[[#This Row],[Order Quantity]]</f>
        <v>144.72</v>
      </c>
    </row>
    <row r="459" spans="1:21" x14ac:dyDescent="0.2">
      <c r="A459" s="6" t="s">
        <v>672</v>
      </c>
      <c r="B459" s="6" t="s">
        <v>24</v>
      </c>
      <c r="C459" s="6" t="s">
        <v>145</v>
      </c>
      <c r="D459" s="7">
        <v>43200</v>
      </c>
      <c r="E459" s="7">
        <v>43304</v>
      </c>
      <c r="F459" s="7">
        <v>43313</v>
      </c>
      <c r="G459" s="7">
        <v>43319</v>
      </c>
      <c r="H459" s="6">
        <f t="shared" si="21"/>
        <v>15</v>
      </c>
      <c r="I459" s="6" t="s">
        <v>215</v>
      </c>
      <c r="J459" s="6">
        <v>6</v>
      </c>
      <c r="K459" s="6">
        <v>35</v>
      </c>
      <c r="L459" s="6">
        <v>95</v>
      </c>
      <c r="M459" s="6">
        <v>8</v>
      </c>
      <c r="N459" s="6">
        <v>8</v>
      </c>
      <c r="O459" s="6">
        <v>0.2</v>
      </c>
      <c r="P459" s="8">
        <v>2298.1</v>
      </c>
      <c r="Q459" s="8">
        <v>1539.7270000000001</v>
      </c>
      <c r="R459" s="8">
        <f t="shared" si="22"/>
        <v>2390.0239999999994</v>
      </c>
      <c r="S459" s="8">
        <f>(((Sales[[#This Row],[Unit Price]]-(Sales[[#This Row],[Discount Applied]]*Sales[[#This Row],[Unit Price]]))-Q459)/Q459)*100</f>
        <v>19.402985074626862</v>
      </c>
      <c r="T459" s="8">
        <f t="shared" si="23"/>
        <v>14707.84</v>
      </c>
      <c r="U459" s="8">
        <f>Sales[[#This Row],[Unit Cost]]*Sales[[#This Row],[Order Quantity]]</f>
        <v>12317.816000000001</v>
      </c>
    </row>
    <row r="460" spans="1:21" x14ac:dyDescent="0.2">
      <c r="A460" s="6" t="s">
        <v>673</v>
      </c>
      <c r="B460" s="6" t="s">
        <v>24</v>
      </c>
      <c r="C460" s="6" t="s">
        <v>144</v>
      </c>
      <c r="D460" s="7">
        <v>43200</v>
      </c>
      <c r="E460" s="7">
        <v>43304</v>
      </c>
      <c r="F460" s="7">
        <v>43332</v>
      </c>
      <c r="G460" s="7">
        <v>43337</v>
      </c>
      <c r="H460" s="6">
        <f t="shared" si="21"/>
        <v>33</v>
      </c>
      <c r="I460" s="6" t="s">
        <v>215</v>
      </c>
      <c r="J460" s="6">
        <v>12</v>
      </c>
      <c r="K460" s="6">
        <v>25</v>
      </c>
      <c r="L460" s="6">
        <v>65</v>
      </c>
      <c r="M460" s="6">
        <v>34</v>
      </c>
      <c r="N460" s="6">
        <v>7</v>
      </c>
      <c r="O460" s="6">
        <v>0.2</v>
      </c>
      <c r="P460" s="8">
        <v>3845.8</v>
      </c>
      <c r="Q460" s="8">
        <v>1845.9839999999999</v>
      </c>
      <c r="R460" s="8">
        <f t="shared" si="22"/>
        <v>8614.5920000000042</v>
      </c>
      <c r="S460" s="8">
        <f>(((Sales[[#This Row],[Unit Price]]-(Sales[[#This Row],[Discount Applied]]*Sales[[#This Row],[Unit Price]]))-Q460)/Q460)*100</f>
        <v>66.6666666666667</v>
      </c>
      <c r="T460" s="8">
        <f t="shared" si="23"/>
        <v>21536.480000000003</v>
      </c>
      <c r="U460" s="8">
        <f>Sales[[#This Row],[Unit Cost]]*Sales[[#This Row],[Order Quantity]]</f>
        <v>12921.887999999999</v>
      </c>
    </row>
    <row r="461" spans="1:21" x14ac:dyDescent="0.2">
      <c r="A461" s="6" t="s">
        <v>674</v>
      </c>
      <c r="B461" s="6" t="s">
        <v>26</v>
      </c>
      <c r="C461" s="6" t="s">
        <v>147</v>
      </c>
      <c r="D461" s="7">
        <v>43200</v>
      </c>
      <c r="E461" s="7">
        <v>43304</v>
      </c>
      <c r="F461" s="7">
        <v>43329</v>
      </c>
      <c r="G461" s="7">
        <v>43338</v>
      </c>
      <c r="H461" s="6">
        <f t="shared" si="21"/>
        <v>34</v>
      </c>
      <c r="I461" s="6" t="s">
        <v>215</v>
      </c>
      <c r="J461" s="6">
        <v>28</v>
      </c>
      <c r="K461" s="6">
        <v>21</v>
      </c>
      <c r="L461" s="6">
        <v>255</v>
      </c>
      <c r="M461" s="6">
        <v>11</v>
      </c>
      <c r="N461" s="6">
        <v>6</v>
      </c>
      <c r="O461" s="6">
        <v>7.4999999999999997E-2</v>
      </c>
      <c r="P461" s="8">
        <v>2425.4</v>
      </c>
      <c r="Q461" s="8">
        <v>1042.922</v>
      </c>
      <c r="R461" s="8">
        <f t="shared" si="22"/>
        <v>7203.438000000001</v>
      </c>
      <c r="S461" s="8">
        <f>(((Sales[[#This Row],[Unit Price]]-(Sales[[#This Row],[Discount Applied]]*Sales[[#This Row],[Unit Price]]))-Q461)/Q461)*100</f>
        <v>115.11627906976743</v>
      </c>
      <c r="T461" s="8">
        <f t="shared" si="23"/>
        <v>13460.970000000001</v>
      </c>
      <c r="U461" s="8">
        <f>Sales[[#This Row],[Unit Cost]]*Sales[[#This Row],[Order Quantity]]</f>
        <v>6257.5320000000002</v>
      </c>
    </row>
    <row r="462" spans="1:21" x14ac:dyDescent="0.2">
      <c r="A462" s="6" t="s">
        <v>675</v>
      </c>
      <c r="B462" s="6" t="s">
        <v>24</v>
      </c>
      <c r="C462" s="6" t="s">
        <v>148</v>
      </c>
      <c r="D462" s="7">
        <v>43200</v>
      </c>
      <c r="E462" s="7">
        <v>43305</v>
      </c>
      <c r="F462" s="7">
        <v>43314</v>
      </c>
      <c r="G462" s="7">
        <v>43322</v>
      </c>
      <c r="H462" s="6">
        <f t="shared" si="21"/>
        <v>17</v>
      </c>
      <c r="I462" s="6" t="s">
        <v>215</v>
      </c>
      <c r="J462" s="6">
        <v>2</v>
      </c>
      <c r="K462" s="6">
        <v>48</v>
      </c>
      <c r="L462" s="6">
        <v>7</v>
      </c>
      <c r="M462" s="6">
        <v>6</v>
      </c>
      <c r="N462" s="6">
        <v>8</v>
      </c>
      <c r="O462" s="6">
        <v>0.05</v>
      </c>
      <c r="P462" s="8">
        <v>1206</v>
      </c>
      <c r="Q462" s="8">
        <v>663.30000000000007</v>
      </c>
      <c r="R462" s="8">
        <f t="shared" si="22"/>
        <v>3859.2</v>
      </c>
      <c r="S462" s="8">
        <f>(((Sales[[#This Row],[Unit Price]]-(Sales[[#This Row],[Discount Applied]]*Sales[[#This Row],[Unit Price]]))-Q462)/Q462)*100</f>
        <v>72.72727272727272</v>
      </c>
      <c r="T462" s="8">
        <f t="shared" si="23"/>
        <v>9165.6</v>
      </c>
      <c r="U462" s="8">
        <f>Sales[[#This Row],[Unit Cost]]*Sales[[#This Row],[Order Quantity]]</f>
        <v>5306.4000000000005</v>
      </c>
    </row>
    <row r="463" spans="1:21" x14ac:dyDescent="0.2">
      <c r="A463" s="6" t="s">
        <v>676</v>
      </c>
      <c r="B463" s="6" t="s">
        <v>24</v>
      </c>
      <c r="C463" s="6" t="s">
        <v>145</v>
      </c>
      <c r="D463" s="7">
        <v>43200</v>
      </c>
      <c r="E463" s="7">
        <v>43305</v>
      </c>
      <c r="F463" s="7">
        <v>43329</v>
      </c>
      <c r="G463" s="7">
        <v>43336</v>
      </c>
      <c r="H463" s="6">
        <f t="shared" si="21"/>
        <v>31</v>
      </c>
      <c r="I463" s="6" t="s">
        <v>215</v>
      </c>
      <c r="J463" s="6">
        <v>3</v>
      </c>
      <c r="K463" s="6">
        <v>50</v>
      </c>
      <c r="L463" s="6">
        <v>125</v>
      </c>
      <c r="M463" s="6">
        <v>21</v>
      </c>
      <c r="N463" s="6">
        <v>8</v>
      </c>
      <c r="O463" s="6">
        <v>7.4999999999999997E-2</v>
      </c>
      <c r="P463" s="8">
        <v>221.1</v>
      </c>
      <c r="Q463" s="8">
        <v>179.09100000000001</v>
      </c>
      <c r="R463" s="8">
        <f t="shared" si="22"/>
        <v>203.41199999999981</v>
      </c>
      <c r="S463" s="8">
        <f>(((Sales[[#This Row],[Unit Price]]-(Sales[[#This Row],[Discount Applied]]*Sales[[#This Row],[Unit Price]]))-Q463)/Q463)*100</f>
        <v>14.197530864197516</v>
      </c>
      <c r="T463" s="8">
        <f t="shared" si="23"/>
        <v>1636.1399999999999</v>
      </c>
      <c r="U463" s="8">
        <f>Sales[[#This Row],[Unit Cost]]*Sales[[#This Row],[Order Quantity]]</f>
        <v>1432.7280000000001</v>
      </c>
    </row>
    <row r="464" spans="1:21" x14ac:dyDescent="0.2">
      <c r="A464" s="6" t="s">
        <v>677</v>
      </c>
      <c r="B464" s="6" t="s">
        <v>26</v>
      </c>
      <c r="C464" s="6" t="s">
        <v>147</v>
      </c>
      <c r="D464" s="7">
        <v>43200</v>
      </c>
      <c r="E464" s="7">
        <v>43305</v>
      </c>
      <c r="F464" s="7">
        <v>43314</v>
      </c>
      <c r="G464" s="7">
        <v>43324</v>
      </c>
      <c r="H464" s="6">
        <f t="shared" si="21"/>
        <v>19</v>
      </c>
      <c r="I464" s="6" t="s">
        <v>215</v>
      </c>
      <c r="J464" s="6">
        <v>27</v>
      </c>
      <c r="K464" s="6">
        <v>30</v>
      </c>
      <c r="L464" s="6">
        <v>255</v>
      </c>
      <c r="M464" s="6">
        <v>41</v>
      </c>
      <c r="N464" s="6">
        <v>3</v>
      </c>
      <c r="O464" s="6">
        <v>7.4999999999999997E-2</v>
      </c>
      <c r="P464" s="8">
        <v>3825.7000000000003</v>
      </c>
      <c r="Q464" s="8">
        <v>2563.2190000000005</v>
      </c>
      <c r="R464" s="8">
        <f t="shared" si="22"/>
        <v>2926.6605</v>
      </c>
      <c r="S464" s="8">
        <f>(((Sales[[#This Row],[Unit Price]]-(Sales[[#This Row],[Discount Applied]]*Sales[[#This Row],[Unit Price]]))-Q464)/Q464)*100</f>
        <v>38.059701492537293</v>
      </c>
      <c r="T464" s="8">
        <f t="shared" si="23"/>
        <v>10616.317500000001</v>
      </c>
      <c r="U464" s="8">
        <f>Sales[[#This Row],[Unit Cost]]*Sales[[#This Row],[Order Quantity]]</f>
        <v>7689.6570000000011</v>
      </c>
    </row>
    <row r="465" spans="1:21" x14ac:dyDescent="0.2">
      <c r="A465" s="6" t="s">
        <v>678</v>
      </c>
      <c r="B465" s="6" t="s">
        <v>23</v>
      </c>
      <c r="C465" s="6" t="s">
        <v>148</v>
      </c>
      <c r="D465" s="7">
        <v>43200</v>
      </c>
      <c r="E465" s="7">
        <v>43305</v>
      </c>
      <c r="F465" s="7">
        <v>43322</v>
      </c>
      <c r="G465" s="7">
        <v>43327</v>
      </c>
      <c r="H465" s="6">
        <f t="shared" si="21"/>
        <v>22</v>
      </c>
      <c r="I465" s="6" t="s">
        <v>215</v>
      </c>
      <c r="J465" s="6">
        <v>22</v>
      </c>
      <c r="K465" s="6">
        <v>27</v>
      </c>
      <c r="L465" s="6">
        <v>41</v>
      </c>
      <c r="M465" s="6">
        <v>6</v>
      </c>
      <c r="N465" s="6">
        <v>5</v>
      </c>
      <c r="O465" s="6">
        <v>7.4999999999999997E-2</v>
      </c>
      <c r="P465" s="8">
        <v>857.6</v>
      </c>
      <c r="Q465" s="8">
        <v>394.49600000000004</v>
      </c>
      <c r="R465" s="8">
        <f t="shared" si="22"/>
        <v>1993.9199999999998</v>
      </c>
      <c r="S465" s="8">
        <f>(((Sales[[#This Row],[Unit Price]]-(Sales[[#This Row],[Discount Applied]]*Sales[[#This Row],[Unit Price]]))-Q465)/Q465)*100</f>
        <v>101.08695652173911</v>
      </c>
      <c r="T465" s="8">
        <f t="shared" si="23"/>
        <v>3966.4</v>
      </c>
      <c r="U465" s="8">
        <f>Sales[[#This Row],[Unit Cost]]*Sales[[#This Row],[Order Quantity]]</f>
        <v>1972.4800000000002</v>
      </c>
    </row>
    <row r="466" spans="1:21" x14ac:dyDescent="0.2">
      <c r="A466" s="6" t="s">
        <v>679</v>
      </c>
      <c r="B466" s="6" t="s">
        <v>25</v>
      </c>
      <c r="C466" s="6" t="s">
        <v>148</v>
      </c>
      <c r="D466" s="7">
        <v>43200</v>
      </c>
      <c r="E466" s="7">
        <v>43305</v>
      </c>
      <c r="F466" s="7">
        <v>43308</v>
      </c>
      <c r="G466" s="7">
        <v>43314</v>
      </c>
      <c r="H466" s="6">
        <f t="shared" si="21"/>
        <v>9</v>
      </c>
      <c r="I466" s="6" t="s">
        <v>215</v>
      </c>
      <c r="J466" s="6">
        <v>20</v>
      </c>
      <c r="K466" s="6">
        <v>31</v>
      </c>
      <c r="L466" s="6">
        <v>41</v>
      </c>
      <c r="M466" s="6">
        <v>32</v>
      </c>
      <c r="N466" s="6">
        <v>3</v>
      </c>
      <c r="O466" s="6">
        <v>7.4999999999999997E-2</v>
      </c>
      <c r="P466" s="8">
        <v>3825.7000000000003</v>
      </c>
      <c r="Q466" s="8">
        <v>2563.2190000000005</v>
      </c>
      <c r="R466" s="8">
        <f t="shared" si="22"/>
        <v>2926.6605</v>
      </c>
      <c r="S466" s="8">
        <f>(((Sales[[#This Row],[Unit Price]]-(Sales[[#This Row],[Discount Applied]]*Sales[[#This Row],[Unit Price]]))-Q466)/Q466)*100</f>
        <v>38.059701492537293</v>
      </c>
      <c r="T466" s="8">
        <f t="shared" si="23"/>
        <v>10616.317500000001</v>
      </c>
      <c r="U466" s="8">
        <f>Sales[[#This Row],[Unit Cost]]*Sales[[#This Row],[Order Quantity]]</f>
        <v>7689.6570000000011</v>
      </c>
    </row>
    <row r="467" spans="1:21" x14ac:dyDescent="0.2">
      <c r="A467" s="6" t="s">
        <v>680</v>
      </c>
      <c r="B467" s="6" t="s">
        <v>25</v>
      </c>
      <c r="C467" s="6" t="s">
        <v>145</v>
      </c>
      <c r="D467" s="7">
        <v>43200</v>
      </c>
      <c r="E467" s="7">
        <v>43305</v>
      </c>
      <c r="F467" s="7">
        <v>43331</v>
      </c>
      <c r="G467" s="7">
        <v>43339</v>
      </c>
      <c r="H467" s="6">
        <f t="shared" si="21"/>
        <v>34</v>
      </c>
      <c r="I467" s="6" t="s">
        <v>215</v>
      </c>
      <c r="J467" s="6">
        <v>12</v>
      </c>
      <c r="K467" s="6">
        <v>5</v>
      </c>
      <c r="L467" s="6">
        <v>107</v>
      </c>
      <c r="M467" s="6">
        <v>12</v>
      </c>
      <c r="N467" s="6">
        <v>8</v>
      </c>
      <c r="O467" s="6">
        <v>7.4999999999999997E-2</v>
      </c>
      <c r="P467" s="8">
        <v>1996.6000000000001</v>
      </c>
      <c r="Q467" s="8">
        <v>898.47</v>
      </c>
      <c r="R467" s="8">
        <f t="shared" si="22"/>
        <v>7587.08</v>
      </c>
      <c r="S467" s="8">
        <f>(((Sales[[#This Row],[Unit Price]]-(Sales[[#This Row],[Discount Applied]]*Sales[[#This Row],[Unit Price]]))-Q467)/Q467)*100</f>
        <v>105.55555555555556</v>
      </c>
      <c r="T467" s="8">
        <f t="shared" si="23"/>
        <v>14774.84</v>
      </c>
      <c r="U467" s="8">
        <f>Sales[[#This Row],[Unit Cost]]*Sales[[#This Row],[Order Quantity]]</f>
        <v>7187.76</v>
      </c>
    </row>
    <row r="468" spans="1:21" x14ac:dyDescent="0.2">
      <c r="A468" s="6" t="s">
        <v>681</v>
      </c>
      <c r="B468" s="6" t="s">
        <v>23</v>
      </c>
      <c r="C468" s="6" t="s">
        <v>145</v>
      </c>
      <c r="D468" s="7">
        <v>43200</v>
      </c>
      <c r="E468" s="7">
        <v>43305</v>
      </c>
      <c r="F468" s="7">
        <v>43333</v>
      </c>
      <c r="G468" s="7">
        <v>43338</v>
      </c>
      <c r="H468" s="6">
        <f t="shared" si="21"/>
        <v>33</v>
      </c>
      <c r="I468" s="6" t="s">
        <v>215</v>
      </c>
      <c r="J468" s="6">
        <v>20</v>
      </c>
      <c r="K468" s="6">
        <v>10</v>
      </c>
      <c r="L468" s="6">
        <v>147</v>
      </c>
      <c r="M468" s="6">
        <v>17</v>
      </c>
      <c r="N468" s="6">
        <v>1</v>
      </c>
      <c r="O468" s="6">
        <v>0.05</v>
      </c>
      <c r="P468" s="8">
        <v>234.5</v>
      </c>
      <c r="Q468" s="8">
        <v>121.94</v>
      </c>
      <c r="R468" s="8">
        <f t="shared" si="22"/>
        <v>100.83500000000001</v>
      </c>
      <c r="S468" s="8">
        <f>(((Sales[[#This Row],[Unit Price]]-(Sales[[#This Row],[Discount Applied]]*Sales[[#This Row],[Unit Price]]))-Q468)/Q468)*100</f>
        <v>82.692307692307693</v>
      </c>
      <c r="T468" s="8">
        <f t="shared" si="23"/>
        <v>222.77500000000001</v>
      </c>
      <c r="U468" s="8">
        <f>Sales[[#This Row],[Unit Cost]]*Sales[[#This Row],[Order Quantity]]</f>
        <v>121.94</v>
      </c>
    </row>
    <row r="469" spans="1:21" x14ac:dyDescent="0.2">
      <c r="A469" s="6" t="s">
        <v>682</v>
      </c>
      <c r="B469" s="6" t="s">
        <v>25</v>
      </c>
      <c r="C469" s="6" t="s">
        <v>147</v>
      </c>
      <c r="D469" s="7">
        <v>43200</v>
      </c>
      <c r="E469" s="7">
        <v>43305</v>
      </c>
      <c r="F469" s="7">
        <v>43317</v>
      </c>
      <c r="G469" s="7">
        <v>43327</v>
      </c>
      <c r="H469" s="6">
        <f t="shared" si="21"/>
        <v>22</v>
      </c>
      <c r="I469" s="6" t="s">
        <v>215</v>
      </c>
      <c r="J469" s="6">
        <v>16</v>
      </c>
      <c r="K469" s="6">
        <v>15</v>
      </c>
      <c r="L469" s="6">
        <v>206</v>
      </c>
      <c r="M469" s="6">
        <v>14</v>
      </c>
      <c r="N469" s="6">
        <v>8</v>
      </c>
      <c r="O469" s="6">
        <v>7.4999999999999997E-2</v>
      </c>
      <c r="P469" s="8">
        <v>1896.1000000000001</v>
      </c>
      <c r="Q469" s="8">
        <v>948.05000000000007</v>
      </c>
      <c r="R469" s="8">
        <f t="shared" si="22"/>
        <v>6446.7400000000007</v>
      </c>
      <c r="S469" s="8">
        <f>(((Sales[[#This Row],[Unit Price]]-(Sales[[#This Row],[Discount Applied]]*Sales[[#This Row],[Unit Price]]))-Q469)/Q469)*100</f>
        <v>85</v>
      </c>
      <c r="T469" s="8">
        <f t="shared" si="23"/>
        <v>14031.140000000001</v>
      </c>
      <c r="U469" s="8">
        <f>Sales[[#This Row],[Unit Cost]]*Sales[[#This Row],[Order Quantity]]</f>
        <v>7584.4000000000005</v>
      </c>
    </row>
    <row r="470" spans="1:21" x14ac:dyDescent="0.2">
      <c r="A470" s="6" t="s">
        <v>683</v>
      </c>
      <c r="B470" s="6" t="s">
        <v>24</v>
      </c>
      <c r="C470" s="6" t="s">
        <v>145</v>
      </c>
      <c r="D470" s="7">
        <v>43200</v>
      </c>
      <c r="E470" s="7">
        <v>43306</v>
      </c>
      <c r="F470" s="7">
        <v>43321</v>
      </c>
      <c r="G470" s="7">
        <v>43331</v>
      </c>
      <c r="H470" s="6">
        <f t="shared" si="21"/>
        <v>25</v>
      </c>
      <c r="I470" s="6" t="s">
        <v>215</v>
      </c>
      <c r="J470" s="6">
        <v>9</v>
      </c>
      <c r="K470" s="6">
        <v>1</v>
      </c>
      <c r="L470" s="6">
        <v>115</v>
      </c>
      <c r="M470" s="6">
        <v>32</v>
      </c>
      <c r="N470" s="6">
        <v>2</v>
      </c>
      <c r="O470" s="6">
        <v>0.1</v>
      </c>
      <c r="P470" s="8">
        <v>207.70000000000002</v>
      </c>
      <c r="Q470" s="8">
        <v>87.234000000000009</v>
      </c>
      <c r="R470" s="8">
        <f t="shared" si="22"/>
        <v>199.392</v>
      </c>
      <c r="S470" s="8">
        <f>(((Sales[[#This Row],[Unit Price]]-(Sales[[#This Row],[Discount Applied]]*Sales[[#This Row],[Unit Price]]))-Q470)/Q470)*100</f>
        <v>114.28571428571428</v>
      </c>
      <c r="T470" s="8">
        <f t="shared" si="23"/>
        <v>373.86</v>
      </c>
      <c r="U470" s="8">
        <f>Sales[[#This Row],[Unit Cost]]*Sales[[#This Row],[Order Quantity]]</f>
        <v>174.46800000000002</v>
      </c>
    </row>
    <row r="471" spans="1:21" x14ac:dyDescent="0.2">
      <c r="A471" s="6" t="s">
        <v>684</v>
      </c>
      <c r="B471" s="6" t="s">
        <v>23</v>
      </c>
      <c r="C471" s="6" t="s">
        <v>145</v>
      </c>
      <c r="D471" s="7">
        <v>43200</v>
      </c>
      <c r="E471" s="7">
        <v>43306</v>
      </c>
      <c r="F471" s="7">
        <v>43313</v>
      </c>
      <c r="G471" s="7">
        <v>43315</v>
      </c>
      <c r="H471" s="6">
        <f t="shared" si="21"/>
        <v>9</v>
      </c>
      <c r="I471" s="6" t="s">
        <v>215</v>
      </c>
      <c r="J471" s="6">
        <v>24</v>
      </c>
      <c r="K471" s="6">
        <v>8</v>
      </c>
      <c r="L471" s="6">
        <v>109</v>
      </c>
      <c r="M471" s="6">
        <v>8</v>
      </c>
      <c r="N471" s="6">
        <v>1</v>
      </c>
      <c r="O471" s="6">
        <v>7.4999999999999997E-2</v>
      </c>
      <c r="P471" s="8">
        <v>167.5</v>
      </c>
      <c r="Q471" s="8">
        <v>125.625</v>
      </c>
      <c r="R471" s="8">
        <f t="shared" si="22"/>
        <v>29.3125</v>
      </c>
      <c r="S471" s="8">
        <f>(((Sales[[#This Row],[Unit Price]]-(Sales[[#This Row],[Discount Applied]]*Sales[[#This Row],[Unit Price]]))-Q471)/Q471)*100</f>
        <v>23.333333333333332</v>
      </c>
      <c r="T471" s="8">
        <f t="shared" si="23"/>
        <v>154.9375</v>
      </c>
      <c r="U471" s="8">
        <f>Sales[[#This Row],[Unit Cost]]*Sales[[#This Row],[Order Quantity]]</f>
        <v>125.625</v>
      </c>
    </row>
    <row r="472" spans="1:21" x14ac:dyDescent="0.2">
      <c r="A472" s="6" t="s">
        <v>685</v>
      </c>
      <c r="B472" s="6" t="s">
        <v>26</v>
      </c>
      <c r="C472" s="6" t="s">
        <v>146</v>
      </c>
      <c r="D472" s="7">
        <v>43200</v>
      </c>
      <c r="E472" s="7">
        <v>43306</v>
      </c>
      <c r="F472" s="7">
        <v>43313</v>
      </c>
      <c r="G472" s="7">
        <v>43316</v>
      </c>
      <c r="H472" s="6">
        <f t="shared" si="21"/>
        <v>10</v>
      </c>
      <c r="I472" s="6" t="s">
        <v>215</v>
      </c>
      <c r="J472" s="6">
        <v>28</v>
      </c>
      <c r="K472" s="6">
        <v>22</v>
      </c>
      <c r="L472" s="6">
        <v>297</v>
      </c>
      <c r="M472" s="6">
        <v>11</v>
      </c>
      <c r="N472" s="6">
        <v>1</v>
      </c>
      <c r="O472" s="6">
        <v>0.1</v>
      </c>
      <c r="P472" s="8">
        <v>3986.5</v>
      </c>
      <c r="Q472" s="8">
        <v>2591.2249999999999</v>
      </c>
      <c r="R472" s="8">
        <f t="shared" si="22"/>
        <v>996.625</v>
      </c>
      <c r="S472" s="8">
        <f>(((Sales[[#This Row],[Unit Price]]-(Sales[[#This Row],[Discount Applied]]*Sales[[#This Row],[Unit Price]]))-Q472)/Q472)*100</f>
        <v>38.461538461538467</v>
      </c>
      <c r="T472" s="8">
        <f t="shared" si="23"/>
        <v>3587.85</v>
      </c>
      <c r="U472" s="8">
        <f>Sales[[#This Row],[Unit Cost]]*Sales[[#This Row],[Order Quantity]]</f>
        <v>2591.2249999999999</v>
      </c>
    </row>
    <row r="473" spans="1:21" x14ac:dyDescent="0.2">
      <c r="A473" s="6" t="s">
        <v>686</v>
      </c>
      <c r="B473" s="6" t="s">
        <v>25</v>
      </c>
      <c r="C473" s="6" t="s">
        <v>145</v>
      </c>
      <c r="D473" s="7">
        <v>43200</v>
      </c>
      <c r="E473" s="7">
        <v>43306</v>
      </c>
      <c r="F473" s="7">
        <v>43324</v>
      </c>
      <c r="G473" s="7">
        <v>43330</v>
      </c>
      <c r="H473" s="6">
        <f t="shared" si="21"/>
        <v>24</v>
      </c>
      <c r="I473" s="6" t="s">
        <v>215</v>
      </c>
      <c r="J473" s="6">
        <v>18</v>
      </c>
      <c r="K473" s="6">
        <v>28</v>
      </c>
      <c r="L473" s="6">
        <v>114</v>
      </c>
      <c r="M473" s="6">
        <v>4</v>
      </c>
      <c r="N473" s="6">
        <v>8</v>
      </c>
      <c r="O473" s="6">
        <v>0.4</v>
      </c>
      <c r="P473" s="8">
        <v>2546</v>
      </c>
      <c r="Q473" s="8">
        <v>1018.4000000000001</v>
      </c>
      <c r="R473" s="8">
        <f t="shared" si="22"/>
        <v>4073.5999999999985</v>
      </c>
      <c r="S473" s="8">
        <f>(((Sales[[#This Row],[Unit Price]]-(Sales[[#This Row],[Discount Applied]]*Sales[[#This Row],[Unit Price]]))-Q473)/Q473)*100</f>
        <v>49.999999999999979</v>
      </c>
      <c r="T473" s="8">
        <f t="shared" si="23"/>
        <v>12220.8</v>
      </c>
      <c r="U473" s="8">
        <f>Sales[[#This Row],[Unit Cost]]*Sales[[#This Row],[Order Quantity]]</f>
        <v>8147.2000000000007</v>
      </c>
    </row>
    <row r="474" spans="1:21" x14ac:dyDescent="0.2">
      <c r="A474" s="6" t="s">
        <v>687</v>
      </c>
      <c r="B474" s="6" t="s">
        <v>26</v>
      </c>
      <c r="C474" s="6" t="s">
        <v>145</v>
      </c>
      <c r="D474" s="7">
        <v>43200</v>
      </c>
      <c r="E474" s="7">
        <v>43306</v>
      </c>
      <c r="F474" s="7">
        <v>43325</v>
      </c>
      <c r="G474" s="7">
        <v>43335</v>
      </c>
      <c r="H474" s="6">
        <f t="shared" si="21"/>
        <v>29</v>
      </c>
      <c r="I474" s="6" t="s">
        <v>215</v>
      </c>
      <c r="J474" s="6">
        <v>27</v>
      </c>
      <c r="K474" s="6">
        <v>28</v>
      </c>
      <c r="L474" s="6">
        <v>138</v>
      </c>
      <c r="M474" s="6">
        <v>10</v>
      </c>
      <c r="N474" s="6">
        <v>1</v>
      </c>
      <c r="O474" s="6">
        <v>7.4999999999999997E-2</v>
      </c>
      <c r="P474" s="8">
        <v>864.30000000000007</v>
      </c>
      <c r="Q474" s="8">
        <v>380.29200000000003</v>
      </c>
      <c r="R474" s="8">
        <f t="shared" si="22"/>
        <v>419.18550000000005</v>
      </c>
      <c r="S474" s="8">
        <f>(((Sales[[#This Row],[Unit Price]]-(Sales[[#This Row],[Discount Applied]]*Sales[[#This Row],[Unit Price]]))-Q474)/Q474)*100</f>
        <v>110.22727272727273</v>
      </c>
      <c r="T474" s="8">
        <f t="shared" si="23"/>
        <v>799.47750000000008</v>
      </c>
      <c r="U474" s="8">
        <f>Sales[[#This Row],[Unit Cost]]*Sales[[#This Row],[Order Quantity]]</f>
        <v>380.29200000000003</v>
      </c>
    </row>
    <row r="475" spans="1:21" x14ac:dyDescent="0.2">
      <c r="A475" s="6" t="s">
        <v>688</v>
      </c>
      <c r="B475" s="6" t="s">
        <v>23</v>
      </c>
      <c r="C475" s="6" t="s">
        <v>145</v>
      </c>
      <c r="D475" s="7">
        <v>43200</v>
      </c>
      <c r="E475" s="7">
        <v>43306</v>
      </c>
      <c r="F475" s="7">
        <v>43334</v>
      </c>
      <c r="G475" s="7">
        <v>43340</v>
      </c>
      <c r="H475" s="6">
        <f t="shared" si="21"/>
        <v>34</v>
      </c>
      <c r="I475" s="6" t="s">
        <v>215</v>
      </c>
      <c r="J475" s="6">
        <v>23</v>
      </c>
      <c r="K475" s="6">
        <v>40</v>
      </c>
      <c r="L475" s="6">
        <v>148</v>
      </c>
      <c r="M475" s="6">
        <v>41</v>
      </c>
      <c r="N475" s="6">
        <v>1</v>
      </c>
      <c r="O475" s="6">
        <v>0.05</v>
      </c>
      <c r="P475" s="8">
        <v>1876</v>
      </c>
      <c r="Q475" s="8">
        <v>1350.72</v>
      </c>
      <c r="R475" s="8">
        <f t="shared" si="22"/>
        <v>431.48</v>
      </c>
      <c r="S475" s="8">
        <f>(((Sales[[#This Row],[Unit Price]]-(Sales[[#This Row],[Discount Applied]]*Sales[[#This Row],[Unit Price]]))-Q475)/Q475)*100</f>
        <v>31.944444444444446</v>
      </c>
      <c r="T475" s="8">
        <f t="shared" si="23"/>
        <v>1782.2</v>
      </c>
      <c r="U475" s="8">
        <f>Sales[[#This Row],[Unit Cost]]*Sales[[#This Row],[Order Quantity]]</f>
        <v>1350.72</v>
      </c>
    </row>
    <row r="476" spans="1:21" x14ac:dyDescent="0.2">
      <c r="A476" s="6" t="s">
        <v>689</v>
      </c>
      <c r="B476" s="6" t="s">
        <v>25</v>
      </c>
      <c r="C476" s="6" t="s">
        <v>146</v>
      </c>
      <c r="D476" s="7">
        <v>43200</v>
      </c>
      <c r="E476" s="7">
        <v>43306</v>
      </c>
      <c r="F476" s="7">
        <v>43313</v>
      </c>
      <c r="G476" s="7">
        <v>43323</v>
      </c>
      <c r="H476" s="6">
        <f t="shared" si="21"/>
        <v>17</v>
      </c>
      <c r="I476" s="6" t="s">
        <v>215</v>
      </c>
      <c r="J476" s="6">
        <v>16</v>
      </c>
      <c r="K476" s="6">
        <v>3</v>
      </c>
      <c r="L476" s="6">
        <v>309</v>
      </c>
      <c r="M476" s="6">
        <v>11</v>
      </c>
      <c r="N476" s="6">
        <v>5</v>
      </c>
      <c r="O476" s="6">
        <v>7.4999999999999997E-2</v>
      </c>
      <c r="P476" s="8">
        <v>247.9</v>
      </c>
      <c r="Q476" s="8">
        <v>163.614</v>
      </c>
      <c r="R476" s="8">
        <f t="shared" si="22"/>
        <v>328.46749999999986</v>
      </c>
      <c r="S476" s="8">
        <f>(((Sales[[#This Row],[Unit Price]]-(Sales[[#This Row],[Discount Applied]]*Sales[[#This Row],[Unit Price]]))-Q476)/Q476)*100</f>
        <v>40.151515151515149</v>
      </c>
      <c r="T476" s="8">
        <f t="shared" si="23"/>
        <v>1146.5374999999999</v>
      </c>
      <c r="U476" s="8">
        <f>Sales[[#This Row],[Unit Cost]]*Sales[[#This Row],[Order Quantity]]</f>
        <v>818.07</v>
      </c>
    </row>
    <row r="477" spans="1:21" x14ac:dyDescent="0.2">
      <c r="A477" s="6" t="s">
        <v>690</v>
      </c>
      <c r="B477" s="6" t="s">
        <v>25</v>
      </c>
      <c r="C477" s="6" t="s">
        <v>145</v>
      </c>
      <c r="D477" s="7">
        <v>43200</v>
      </c>
      <c r="E477" s="7">
        <v>43306</v>
      </c>
      <c r="F477" s="7">
        <v>43323</v>
      </c>
      <c r="G477" s="7">
        <v>43327</v>
      </c>
      <c r="H477" s="6">
        <f t="shared" si="21"/>
        <v>21</v>
      </c>
      <c r="I477" s="6" t="s">
        <v>215</v>
      </c>
      <c r="J477" s="6">
        <v>12</v>
      </c>
      <c r="K477" s="6">
        <v>21</v>
      </c>
      <c r="L477" s="6">
        <v>151</v>
      </c>
      <c r="M477" s="6">
        <v>44</v>
      </c>
      <c r="N477" s="6">
        <v>2</v>
      </c>
      <c r="O477" s="6">
        <v>7.4999999999999997E-2</v>
      </c>
      <c r="P477" s="8">
        <v>5051.8</v>
      </c>
      <c r="Q477" s="8">
        <v>3435.2240000000002</v>
      </c>
      <c r="R477" s="8">
        <f t="shared" si="22"/>
        <v>2475.3819999999996</v>
      </c>
      <c r="S477" s="8">
        <f>(((Sales[[#This Row],[Unit Price]]-(Sales[[#This Row],[Discount Applied]]*Sales[[#This Row],[Unit Price]]))-Q477)/Q477)*100</f>
        <v>36.029411764705877</v>
      </c>
      <c r="T477" s="8">
        <f t="shared" si="23"/>
        <v>9345.83</v>
      </c>
      <c r="U477" s="8">
        <f>Sales[[#This Row],[Unit Cost]]*Sales[[#This Row],[Order Quantity]]</f>
        <v>6870.4480000000003</v>
      </c>
    </row>
    <row r="478" spans="1:21" x14ac:dyDescent="0.2">
      <c r="A478" s="6" t="s">
        <v>691</v>
      </c>
      <c r="B478" s="6" t="s">
        <v>26</v>
      </c>
      <c r="C478" s="6" t="s">
        <v>146</v>
      </c>
      <c r="D478" s="7">
        <v>43200</v>
      </c>
      <c r="E478" s="7">
        <v>43306</v>
      </c>
      <c r="F478" s="7">
        <v>43329</v>
      </c>
      <c r="G478" s="7">
        <v>43332</v>
      </c>
      <c r="H478" s="6">
        <f t="shared" si="21"/>
        <v>26</v>
      </c>
      <c r="I478" s="6" t="s">
        <v>215</v>
      </c>
      <c r="J478" s="6">
        <v>25</v>
      </c>
      <c r="K478" s="6">
        <v>3</v>
      </c>
      <c r="L478" s="6">
        <v>266</v>
      </c>
      <c r="M478" s="6">
        <v>22</v>
      </c>
      <c r="N478" s="6">
        <v>4</v>
      </c>
      <c r="O478" s="6">
        <v>0.4</v>
      </c>
      <c r="P478" s="8">
        <v>1011.7</v>
      </c>
      <c r="Q478" s="8">
        <v>667.72200000000009</v>
      </c>
      <c r="R478" s="8">
        <f t="shared" si="22"/>
        <v>-242.80800000000045</v>
      </c>
      <c r="S478" s="8">
        <f>(((Sales[[#This Row],[Unit Price]]-(Sales[[#This Row],[Discount Applied]]*Sales[[#This Row],[Unit Price]]))-Q478)/Q478)*100</f>
        <v>-9.0909090909091059</v>
      </c>
      <c r="T478" s="8">
        <f t="shared" si="23"/>
        <v>2428.08</v>
      </c>
      <c r="U478" s="8">
        <f>Sales[[#This Row],[Unit Cost]]*Sales[[#This Row],[Order Quantity]]</f>
        <v>2670.8880000000004</v>
      </c>
    </row>
    <row r="479" spans="1:21" x14ac:dyDescent="0.2">
      <c r="A479" s="6" t="s">
        <v>692</v>
      </c>
      <c r="B479" s="6" t="s">
        <v>24</v>
      </c>
      <c r="C479" s="6" t="s">
        <v>147</v>
      </c>
      <c r="D479" s="7">
        <v>43200</v>
      </c>
      <c r="E479" s="7">
        <v>43306</v>
      </c>
      <c r="F479" s="7">
        <v>43334</v>
      </c>
      <c r="G479" s="7">
        <v>43337</v>
      </c>
      <c r="H479" s="6">
        <f t="shared" si="21"/>
        <v>31</v>
      </c>
      <c r="I479" s="6" t="s">
        <v>215</v>
      </c>
      <c r="J479" s="6">
        <v>4</v>
      </c>
      <c r="K479" s="6">
        <v>16</v>
      </c>
      <c r="L479" s="6">
        <v>242</v>
      </c>
      <c r="M479" s="6">
        <v>2</v>
      </c>
      <c r="N479" s="6">
        <v>6</v>
      </c>
      <c r="O479" s="6">
        <v>0.2</v>
      </c>
      <c r="P479" s="8">
        <v>1862.6000000000001</v>
      </c>
      <c r="Q479" s="8">
        <v>1247.9420000000002</v>
      </c>
      <c r="R479" s="8">
        <f t="shared" si="22"/>
        <v>1452.8279999999977</v>
      </c>
      <c r="S479" s="8">
        <f>(((Sales[[#This Row],[Unit Price]]-(Sales[[#This Row],[Discount Applied]]*Sales[[#This Row],[Unit Price]]))-Q479)/Q479)*100</f>
        <v>19.402985074626855</v>
      </c>
      <c r="T479" s="8">
        <f t="shared" si="23"/>
        <v>8940.48</v>
      </c>
      <c r="U479" s="8">
        <f>Sales[[#This Row],[Unit Cost]]*Sales[[#This Row],[Order Quantity]]</f>
        <v>7487.6520000000019</v>
      </c>
    </row>
    <row r="480" spans="1:21" x14ac:dyDescent="0.2">
      <c r="A480" s="6" t="s">
        <v>693</v>
      </c>
      <c r="B480" s="6" t="s">
        <v>25</v>
      </c>
      <c r="C480" s="6" t="s">
        <v>145</v>
      </c>
      <c r="D480" s="7">
        <v>43200</v>
      </c>
      <c r="E480" s="7">
        <v>43306</v>
      </c>
      <c r="F480" s="7">
        <v>43308</v>
      </c>
      <c r="G480" s="7">
        <v>43316</v>
      </c>
      <c r="H480" s="6">
        <f t="shared" si="21"/>
        <v>10</v>
      </c>
      <c r="I480" s="6" t="s">
        <v>215</v>
      </c>
      <c r="J480" s="6">
        <v>17</v>
      </c>
      <c r="K480" s="6">
        <v>31</v>
      </c>
      <c r="L480" s="6">
        <v>150</v>
      </c>
      <c r="M480" s="6">
        <v>12</v>
      </c>
      <c r="N480" s="6">
        <v>6</v>
      </c>
      <c r="O480" s="6">
        <v>0.1</v>
      </c>
      <c r="P480" s="8">
        <v>1246.2</v>
      </c>
      <c r="Q480" s="8">
        <v>660.4860000000001</v>
      </c>
      <c r="R480" s="8">
        <f t="shared" si="22"/>
        <v>2766.5639999999999</v>
      </c>
      <c r="S480" s="8">
        <f>(((Sales[[#This Row],[Unit Price]]-(Sales[[#This Row],[Discount Applied]]*Sales[[#This Row],[Unit Price]]))-Q480)/Q480)*100</f>
        <v>69.811320754716945</v>
      </c>
      <c r="T480" s="8">
        <f t="shared" si="23"/>
        <v>6729.4800000000005</v>
      </c>
      <c r="U480" s="8">
        <f>Sales[[#This Row],[Unit Cost]]*Sales[[#This Row],[Order Quantity]]</f>
        <v>3962.9160000000006</v>
      </c>
    </row>
    <row r="481" spans="1:21" x14ac:dyDescent="0.2">
      <c r="A481" s="6" t="s">
        <v>694</v>
      </c>
      <c r="B481" s="6" t="s">
        <v>23</v>
      </c>
      <c r="C481" s="6" t="s">
        <v>143</v>
      </c>
      <c r="D481" s="7">
        <v>43200</v>
      </c>
      <c r="E481" s="7">
        <v>43307</v>
      </c>
      <c r="F481" s="7">
        <v>43314</v>
      </c>
      <c r="G481" s="7">
        <v>43318</v>
      </c>
      <c r="H481" s="6">
        <f t="shared" si="21"/>
        <v>11</v>
      </c>
      <c r="I481" s="6" t="s">
        <v>215</v>
      </c>
      <c r="J481" s="6">
        <v>24</v>
      </c>
      <c r="K481" s="6">
        <v>26</v>
      </c>
      <c r="L481" s="6">
        <v>349</v>
      </c>
      <c r="M481" s="6">
        <v>30</v>
      </c>
      <c r="N481" s="6">
        <v>1</v>
      </c>
      <c r="O481" s="6">
        <v>0.1</v>
      </c>
      <c r="P481" s="8">
        <v>1688.4</v>
      </c>
      <c r="Q481" s="8">
        <v>1215.6479999999999</v>
      </c>
      <c r="R481" s="8">
        <f t="shared" si="22"/>
        <v>303.91200000000003</v>
      </c>
      <c r="S481" s="8">
        <f>(((Sales[[#This Row],[Unit Price]]-(Sales[[#This Row],[Discount Applied]]*Sales[[#This Row],[Unit Price]]))-Q481)/Q481)*100</f>
        <v>25.000000000000007</v>
      </c>
      <c r="T481" s="8">
        <f t="shared" si="23"/>
        <v>1519.56</v>
      </c>
      <c r="U481" s="8">
        <f>Sales[[#This Row],[Unit Cost]]*Sales[[#This Row],[Order Quantity]]</f>
        <v>1215.6479999999999</v>
      </c>
    </row>
    <row r="482" spans="1:21" x14ac:dyDescent="0.2">
      <c r="A482" s="6" t="s">
        <v>695</v>
      </c>
      <c r="B482" s="6" t="s">
        <v>24</v>
      </c>
      <c r="C482" s="6" t="s">
        <v>147</v>
      </c>
      <c r="D482" s="7">
        <v>43200</v>
      </c>
      <c r="E482" s="7">
        <v>43307</v>
      </c>
      <c r="F482" s="7">
        <v>43316</v>
      </c>
      <c r="G482" s="7">
        <v>43323</v>
      </c>
      <c r="H482" s="6">
        <f t="shared" si="21"/>
        <v>16</v>
      </c>
      <c r="I482" s="6" t="s">
        <v>215</v>
      </c>
      <c r="J482" s="6">
        <v>12</v>
      </c>
      <c r="K482" s="6">
        <v>30</v>
      </c>
      <c r="L482" s="6">
        <v>237</v>
      </c>
      <c r="M482" s="6">
        <v>11</v>
      </c>
      <c r="N482" s="6">
        <v>8</v>
      </c>
      <c r="O482" s="6">
        <v>0.1</v>
      </c>
      <c r="P482" s="8">
        <v>5916.1</v>
      </c>
      <c r="Q482" s="8">
        <v>4673.7190000000001</v>
      </c>
      <c r="R482" s="8">
        <f t="shared" si="22"/>
        <v>5206.1680000000051</v>
      </c>
      <c r="S482" s="8">
        <f>(((Sales[[#This Row],[Unit Price]]-(Sales[[#This Row],[Discount Applied]]*Sales[[#This Row],[Unit Price]]))-Q482)/Q482)*100</f>
        <v>13.924050632911406</v>
      </c>
      <c r="T482" s="8">
        <f t="shared" si="23"/>
        <v>42595.920000000006</v>
      </c>
      <c r="U482" s="8">
        <f>Sales[[#This Row],[Unit Cost]]*Sales[[#This Row],[Order Quantity]]</f>
        <v>37389.752</v>
      </c>
    </row>
    <row r="483" spans="1:21" x14ac:dyDescent="0.2">
      <c r="A483" s="6" t="s">
        <v>696</v>
      </c>
      <c r="B483" s="6" t="s">
        <v>25</v>
      </c>
      <c r="C483" s="6" t="s">
        <v>145</v>
      </c>
      <c r="D483" s="7">
        <v>43200</v>
      </c>
      <c r="E483" s="7">
        <v>43307</v>
      </c>
      <c r="F483" s="7">
        <v>43332</v>
      </c>
      <c r="G483" s="7">
        <v>43341</v>
      </c>
      <c r="H483" s="6">
        <f t="shared" si="21"/>
        <v>34</v>
      </c>
      <c r="I483" s="6" t="s">
        <v>215</v>
      </c>
      <c r="J483" s="6">
        <v>13</v>
      </c>
      <c r="K483" s="6">
        <v>17</v>
      </c>
      <c r="L483" s="6">
        <v>190</v>
      </c>
      <c r="M483" s="6">
        <v>13</v>
      </c>
      <c r="N483" s="6">
        <v>3</v>
      </c>
      <c r="O483" s="6">
        <v>0.1</v>
      </c>
      <c r="P483" s="8">
        <v>5132.2</v>
      </c>
      <c r="Q483" s="8">
        <v>2771.3879999999999</v>
      </c>
      <c r="R483" s="8">
        <f t="shared" si="22"/>
        <v>5542.775999999998</v>
      </c>
      <c r="S483" s="8">
        <f>(((Sales[[#This Row],[Unit Price]]-(Sales[[#This Row],[Discount Applied]]*Sales[[#This Row],[Unit Price]]))-Q483)/Q483)*100</f>
        <v>66.666666666666657</v>
      </c>
      <c r="T483" s="8">
        <f t="shared" si="23"/>
        <v>13856.939999999999</v>
      </c>
      <c r="U483" s="8">
        <f>Sales[[#This Row],[Unit Cost]]*Sales[[#This Row],[Order Quantity]]</f>
        <v>8314.1640000000007</v>
      </c>
    </row>
    <row r="484" spans="1:21" x14ac:dyDescent="0.2">
      <c r="A484" s="6" t="s">
        <v>697</v>
      </c>
      <c r="B484" s="6" t="s">
        <v>24</v>
      </c>
      <c r="C484" s="6" t="s">
        <v>144</v>
      </c>
      <c r="D484" s="7">
        <v>43200</v>
      </c>
      <c r="E484" s="7">
        <v>43307</v>
      </c>
      <c r="F484" s="7">
        <v>43314</v>
      </c>
      <c r="G484" s="7">
        <v>43315</v>
      </c>
      <c r="H484" s="6">
        <f t="shared" si="21"/>
        <v>8</v>
      </c>
      <c r="I484" s="6" t="s">
        <v>215</v>
      </c>
      <c r="J484" s="6">
        <v>7</v>
      </c>
      <c r="K484" s="6">
        <v>46</v>
      </c>
      <c r="L484" s="6">
        <v>82</v>
      </c>
      <c r="M484" s="6">
        <v>7</v>
      </c>
      <c r="N484" s="6">
        <v>2</v>
      </c>
      <c r="O484" s="6">
        <v>0.05</v>
      </c>
      <c r="P484" s="8">
        <v>1118.9000000000001</v>
      </c>
      <c r="Q484" s="8">
        <v>839.17500000000007</v>
      </c>
      <c r="R484" s="8">
        <f t="shared" si="22"/>
        <v>447.56000000000017</v>
      </c>
      <c r="S484" s="8">
        <f>(((Sales[[#This Row],[Unit Price]]-(Sales[[#This Row],[Discount Applied]]*Sales[[#This Row],[Unit Price]]))-Q484)/Q484)*100</f>
        <v>26.666666666666679</v>
      </c>
      <c r="T484" s="8">
        <f t="shared" si="23"/>
        <v>2125.9100000000003</v>
      </c>
      <c r="U484" s="8">
        <f>Sales[[#This Row],[Unit Cost]]*Sales[[#This Row],[Order Quantity]]</f>
        <v>1678.3500000000001</v>
      </c>
    </row>
    <row r="485" spans="1:21" x14ac:dyDescent="0.2">
      <c r="A485" s="6" t="s">
        <v>698</v>
      </c>
      <c r="B485" s="6" t="s">
        <v>24</v>
      </c>
      <c r="C485" s="6" t="s">
        <v>147</v>
      </c>
      <c r="D485" s="7">
        <v>43200</v>
      </c>
      <c r="E485" s="7">
        <v>43307</v>
      </c>
      <c r="F485" s="7">
        <v>43321</v>
      </c>
      <c r="G485" s="7">
        <v>43329</v>
      </c>
      <c r="H485" s="6">
        <f t="shared" si="21"/>
        <v>22</v>
      </c>
      <c r="I485" s="6" t="s">
        <v>215</v>
      </c>
      <c r="J485" s="6">
        <v>11</v>
      </c>
      <c r="K485" s="6">
        <v>39</v>
      </c>
      <c r="L485" s="6">
        <v>214</v>
      </c>
      <c r="M485" s="6">
        <v>10</v>
      </c>
      <c r="N485" s="6">
        <v>6</v>
      </c>
      <c r="O485" s="6">
        <v>0.15</v>
      </c>
      <c r="P485" s="8">
        <v>5835.7</v>
      </c>
      <c r="Q485" s="8">
        <v>3968.2760000000003</v>
      </c>
      <c r="R485" s="8">
        <f t="shared" si="22"/>
        <v>5952.413999999997</v>
      </c>
      <c r="S485" s="8">
        <f>(((Sales[[#This Row],[Unit Price]]-(Sales[[#This Row],[Discount Applied]]*Sales[[#This Row],[Unit Price]]))-Q485)/Q485)*100</f>
        <v>24.999999999999996</v>
      </c>
      <c r="T485" s="8">
        <f t="shared" si="23"/>
        <v>29762.07</v>
      </c>
      <c r="U485" s="8">
        <f>Sales[[#This Row],[Unit Cost]]*Sales[[#This Row],[Order Quantity]]</f>
        <v>23809.656000000003</v>
      </c>
    </row>
    <row r="486" spans="1:21" x14ac:dyDescent="0.2">
      <c r="A486" s="6" t="s">
        <v>699</v>
      </c>
      <c r="B486" s="6" t="s">
        <v>23</v>
      </c>
      <c r="C486" s="6" t="s">
        <v>146</v>
      </c>
      <c r="D486" s="7">
        <v>43200</v>
      </c>
      <c r="E486" s="7">
        <v>43307</v>
      </c>
      <c r="F486" s="7">
        <v>43315</v>
      </c>
      <c r="G486" s="7">
        <v>43317</v>
      </c>
      <c r="H486" s="6">
        <f t="shared" si="21"/>
        <v>10</v>
      </c>
      <c r="I486" s="6" t="s">
        <v>215</v>
      </c>
      <c r="J486" s="6">
        <v>23</v>
      </c>
      <c r="K486" s="6">
        <v>29</v>
      </c>
      <c r="L486" s="6">
        <v>275</v>
      </c>
      <c r="M486" s="6">
        <v>41</v>
      </c>
      <c r="N486" s="6">
        <v>5</v>
      </c>
      <c r="O486" s="6">
        <v>0.2</v>
      </c>
      <c r="P486" s="8">
        <v>6036.7</v>
      </c>
      <c r="Q486" s="8">
        <v>3139.0839999999998</v>
      </c>
      <c r="R486" s="8">
        <f t="shared" si="22"/>
        <v>8451.380000000001</v>
      </c>
      <c r="S486" s="8">
        <f>(((Sales[[#This Row],[Unit Price]]-(Sales[[#This Row],[Discount Applied]]*Sales[[#This Row],[Unit Price]]))-Q486)/Q486)*100</f>
        <v>53.846153846153847</v>
      </c>
      <c r="T486" s="8">
        <f t="shared" si="23"/>
        <v>24146.799999999999</v>
      </c>
      <c r="U486" s="8">
        <f>Sales[[#This Row],[Unit Cost]]*Sales[[#This Row],[Order Quantity]]</f>
        <v>15695.419999999998</v>
      </c>
    </row>
    <row r="487" spans="1:21" x14ac:dyDescent="0.2">
      <c r="A487" s="6" t="s">
        <v>700</v>
      </c>
      <c r="B487" s="6" t="s">
        <v>25</v>
      </c>
      <c r="C487" s="6" t="s">
        <v>145</v>
      </c>
      <c r="D487" s="7">
        <v>43200</v>
      </c>
      <c r="E487" s="7">
        <v>43307</v>
      </c>
      <c r="F487" s="7">
        <v>43327</v>
      </c>
      <c r="G487" s="7">
        <v>43328</v>
      </c>
      <c r="H487" s="6">
        <f t="shared" si="21"/>
        <v>21</v>
      </c>
      <c r="I487" s="6" t="s">
        <v>215</v>
      </c>
      <c r="J487" s="6">
        <v>12</v>
      </c>
      <c r="K487" s="6">
        <v>22</v>
      </c>
      <c r="L487" s="6">
        <v>168</v>
      </c>
      <c r="M487" s="6">
        <v>29</v>
      </c>
      <c r="N487" s="6">
        <v>7</v>
      </c>
      <c r="O487" s="6">
        <v>0.4</v>
      </c>
      <c r="P487" s="8">
        <v>1031.8</v>
      </c>
      <c r="Q487" s="8">
        <v>825.44</v>
      </c>
      <c r="R487" s="8">
        <f t="shared" si="22"/>
        <v>-1444.5200000000004</v>
      </c>
      <c r="S487" s="8">
        <f>(((Sales[[#This Row],[Unit Price]]-(Sales[[#This Row],[Discount Applied]]*Sales[[#This Row],[Unit Price]]))-Q487)/Q487)*100</f>
        <v>-25.000000000000011</v>
      </c>
      <c r="T487" s="8">
        <f t="shared" si="23"/>
        <v>4333.5599999999995</v>
      </c>
      <c r="U487" s="8">
        <f>Sales[[#This Row],[Unit Cost]]*Sales[[#This Row],[Order Quantity]]</f>
        <v>5778.08</v>
      </c>
    </row>
    <row r="488" spans="1:21" x14ac:dyDescent="0.2">
      <c r="A488" s="6" t="s">
        <v>701</v>
      </c>
      <c r="B488" s="6" t="s">
        <v>26</v>
      </c>
      <c r="C488" s="6" t="s">
        <v>143</v>
      </c>
      <c r="D488" s="7">
        <v>43200</v>
      </c>
      <c r="E488" s="7">
        <v>43307</v>
      </c>
      <c r="F488" s="7">
        <v>43317</v>
      </c>
      <c r="G488" s="7">
        <v>43319</v>
      </c>
      <c r="H488" s="6">
        <f t="shared" si="21"/>
        <v>12</v>
      </c>
      <c r="I488" s="6" t="s">
        <v>215</v>
      </c>
      <c r="J488" s="6">
        <v>25</v>
      </c>
      <c r="K488" s="6">
        <v>37</v>
      </c>
      <c r="L488" s="6">
        <v>332</v>
      </c>
      <c r="M488" s="6">
        <v>37</v>
      </c>
      <c r="N488" s="6">
        <v>5</v>
      </c>
      <c r="O488" s="6">
        <v>0.1</v>
      </c>
      <c r="P488" s="8">
        <v>5956.3</v>
      </c>
      <c r="Q488" s="8">
        <v>4407.6620000000003</v>
      </c>
      <c r="R488" s="8">
        <f t="shared" si="22"/>
        <v>4765.0399999999972</v>
      </c>
      <c r="S488" s="8">
        <f>(((Sales[[#This Row],[Unit Price]]-(Sales[[#This Row],[Discount Applied]]*Sales[[#This Row],[Unit Price]]))-Q488)/Q488)*100</f>
        <v>21.621621621621617</v>
      </c>
      <c r="T488" s="8">
        <f t="shared" si="23"/>
        <v>26803.35</v>
      </c>
      <c r="U488" s="8">
        <f>Sales[[#This Row],[Unit Cost]]*Sales[[#This Row],[Order Quantity]]</f>
        <v>22038.31</v>
      </c>
    </row>
    <row r="489" spans="1:21" x14ac:dyDescent="0.2">
      <c r="A489" s="6" t="s">
        <v>702</v>
      </c>
      <c r="B489" s="6" t="s">
        <v>23</v>
      </c>
      <c r="C489" s="6" t="s">
        <v>145</v>
      </c>
      <c r="D489" s="7">
        <v>43200</v>
      </c>
      <c r="E489" s="7">
        <v>43307</v>
      </c>
      <c r="F489" s="7">
        <v>43333</v>
      </c>
      <c r="G489" s="7">
        <v>43339</v>
      </c>
      <c r="H489" s="6">
        <f t="shared" si="21"/>
        <v>32</v>
      </c>
      <c r="I489" s="6" t="s">
        <v>215</v>
      </c>
      <c r="J489" s="6">
        <v>22</v>
      </c>
      <c r="K489" s="6">
        <v>9</v>
      </c>
      <c r="L489" s="6">
        <v>104</v>
      </c>
      <c r="M489" s="6">
        <v>35</v>
      </c>
      <c r="N489" s="6">
        <v>7</v>
      </c>
      <c r="O489" s="6">
        <v>0.2</v>
      </c>
      <c r="P489" s="8">
        <v>3932.9</v>
      </c>
      <c r="Q489" s="8">
        <v>2989.0039999999999</v>
      </c>
      <c r="R489" s="8">
        <f t="shared" si="22"/>
        <v>1101.2119999999995</v>
      </c>
      <c r="S489" s="8">
        <f>(((Sales[[#This Row],[Unit Price]]-(Sales[[#This Row],[Discount Applied]]*Sales[[#This Row],[Unit Price]]))-Q489)/Q489)*100</f>
        <v>5.2631578947368505</v>
      </c>
      <c r="T489" s="8">
        <f t="shared" si="23"/>
        <v>22024.239999999998</v>
      </c>
      <c r="U489" s="8">
        <f>Sales[[#This Row],[Unit Cost]]*Sales[[#This Row],[Order Quantity]]</f>
        <v>20923.027999999998</v>
      </c>
    </row>
    <row r="490" spans="1:21" x14ac:dyDescent="0.2">
      <c r="A490" s="6" t="s">
        <v>703</v>
      </c>
      <c r="B490" s="6" t="s">
        <v>23</v>
      </c>
      <c r="C490" s="6" t="s">
        <v>147</v>
      </c>
      <c r="D490" s="7">
        <v>43200</v>
      </c>
      <c r="E490" s="7">
        <v>43307</v>
      </c>
      <c r="F490" s="7">
        <v>43313</v>
      </c>
      <c r="G490" s="7">
        <v>43323</v>
      </c>
      <c r="H490" s="6">
        <f t="shared" si="21"/>
        <v>16</v>
      </c>
      <c r="I490" s="6" t="s">
        <v>215</v>
      </c>
      <c r="J490" s="6">
        <v>21</v>
      </c>
      <c r="K490" s="6">
        <v>3</v>
      </c>
      <c r="L490" s="6">
        <v>245</v>
      </c>
      <c r="M490" s="6">
        <v>19</v>
      </c>
      <c r="N490" s="6">
        <v>5</v>
      </c>
      <c r="O490" s="6">
        <v>0.2</v>
      </c>
      <c r="P490" s="8">
        <v>5889.3</v>
      </c>
      <c r="Q490" s="8">
        <v>4416.9750000000004</v>
      </c>
      <c r="R490" s="8">
        <f t="shared" si="22"/>
        <v>1472.3249999999971</v>
      </c>
      <c r="S490" s="8">
        <f>(((Sales[[#This Row],[Unit Price]]-(Sales[[#This Row],[Discount Applied]]*Sales[[#This Row],[Unit Price]]))-Q490)/Q490)*100</f>
        <v>6.6666666666666696</v>
      </c>
      <c r="T490" s="8">
        <f t="shared" si="23"/>
        <v>23557.199999999997</v>
      </c>
      <c r="U490" s="8">
        <f>Sales[[#This Row],[Unit Cost]]*Sales[[#This Row],[Order Quantity]]</f>
        <v>22084.875</v>
      </c>
    </row>
    <row r="491" spans="1:21" x14ac:dyDescent="0.2">
      <c r="A491" s="6" t="s">
        <v>704</v>
      </c>
      <c r="B491" s="6" t="s">
        <v>23</v>
      </c>
      <c r="C491" s="6" t="s">
        <v>146</v>
      </c>
      <c r="D491" s="7">
        <v>43200</v>
      </c>
      <c r="E491" s="7">
        <v>43307</v>
      </c>
      <c r="F491" s="7">
        <v>43313</v>
      </c>
      <c r="G491" s="7">
        <v>43314</v>
      </c>
      <c r="H491" s="6">
        <f t="shared" si="21"/>
        <v>7</v>
      </c>
      <c r="I491" s="6" t="s">
        <v>215</v>
      </c>
      <c r="J491" s="6">
        <v>23</v>
      </c>
      <c r="K491" s="6">
        <v>13</v>
      </c>
      <c r="L491" s="6">
        <v>327</v>
      </c>
      <c r="M491" s="6">
        <v>45</v>
      </c>
      <c r="N491" s="6">
        <v>8</v>
      </c>
      <c r="O491" s="6">
        <v>7.4999999999999997E-2</v>
      </c>
      <c r="P491" s="8">
        <v>2458.9</v>
      </c>
      <c r="Q491" s="8">
        <v>1647.4630000000002</v>
      </c>
      <c r="R491" s="8">
        <f t="shared" si="22"/>
        <v>5016.155999999999</v>
      </c>
      <c r="S491" s="8">
        <f>(((Sales[[#This Row],[Unit Price]]-(Sales[[#This Row],[Discount Applied]]*Sales[[#This Row],[Unit Price]]))-Q491)/Q491)*100</f>
        <v>38.0597014925373</v>
      </c>
      <c r="T491" s="8">
        <f t="shared" si="23"/>
        <v>18195.86</v>
      </c>
      <c r="U491" s="8">
        <f>Sales[[#This Row],[Unit Cost]]*Sales[[#This Row],[Order Quantity]]</f>
        <v>13179.704000000002</v>
      </c>
    </row>
    <row r="492" spans="1:21" x14ac:dyDescent="0.2">
      <c r="A492" s="6" t="s">
        <v>705</v>
      </c>
      <c r="B492" s="6" t="s">
        <v>25</v>
      </c>
      <c r="C492" s="6" t="s">
        <v>145</v>
      </c>
      <c r="D492" s="7">
        <v>43200</v>
      </c>
      <c r="E492" s="7">
        <v>43307</v>
      </c>
      <c r="F492" s="7">
        <v>43333</v>
      </c>
      <c r="G492" s="7">
        <v>43337</v>
      </c>
      <c r="H492" s="6">
        <f t="shared" si="21"/>
        <v>30</v>
      </c>
      <c r="I492" s="6" t="s">
        <v>215</v>
      </c>
      <c r="J492" s="6">
        <v>20</v>
      </c>
      <c r="K492" s="6">
        <v>38</v>
      </c>
      <c r="L492" s="6">
        <v>104</v>
      </c>
      <c r="M492" s="6">
        <v>8</v>
      </c>
      <c r="N492" s="6">
        <v>8</v>
      </c>
      <c r="O492" s="6">
        <v>7.4999999999999997E-2</v>
      </c>
      <c r="P492" s="8">
        <v>3912.8</v>
      </c>
      <c r="Q492" s="8">
        <v>2034.6560000000002</v>
      </c>
      <c r="R492" s="8">
        <f t="shared" si="22"/>
        <v>12677.472</v>
      </c>
      <c r="S492" s="8">
        <f>(((Sales[[#This Row],[Unit Price]]-(Sales[[#This Row],[Discount Applied]]*Sales[[#This Row],[Unit Price]]))-Q492)/Q492)*100</f>
        <v>77.884615384615373</v>
      </c>
      <c r="T492" s="8">
        <f t="shared" si="23"/>
        <v>28954.720000000001</v>
      </c>
      <c r="U492" s="8">
        <f>Sales[[#This Row],[Unit Cost]]*Sales[[#This Row],[Order Quantity]]</f>
        <v>16277.248000000001</v>
      </c>
    </row>
    <row r="493" spans="1:21" x14ac:dyDescent="0.2">
      <c r="A493" s="6" t="s">
        <v>706</v>
      </c>
      <c r="B493" s="6" t="s">
        <v>23</v>
      </c>
      <c r="C493" s="6" t="s">
        <v>145</v>
      </c>
      <c r="D493" s="7">
        <v>43200</v>
      </c>
      <c r="E493" s="7">
        <v>43308</v>
      </c>
      <c r="F493" s="7">
        <v>43329</v>
      </c>
      <c r="G493" s="7">
        <v>43332</v>
      </c>
      <c r="H493" s="6">
        <f t="shared" si="21"/>
        <v>24</v>
      </c>
      <c r="I493" s="6" t="s">
        <v>215</v>
      </c>
      <c r="J493" s="6">
        <v>23</v>
      </c>
      <c r="K493" s="6">
        <v>48</v>
      </c>
      <c r="L493" s="6">
        <v>136</v>
      </c>
      <c r="M493" s="6">
        <v>29</v>
      </c>
      <c r="N493" s="6">
        <v>2</v>
      </c>
      <c r="O493" s="6">
        <v>7.4999999999999997E-2</v>
      </c>
      <c r="P493" s="8">
        <v>5668.2</v>
      </c>
      <c r="Q493" s="8">
        <v>3570.9659999999999</v>
      </c>
      <c r="R493" s="8">
        <f t="shared" si="22"/>
        <v>3344.2380000000003</v>
      </c>
      <c r="S493" s="8">
        <f>(((Sales[[#This Row],[Unit Price]]-(Sales[[#This Row],[Discount Applied]]*Sales[[#This Row],[Unit Price]]))-Q493)/Q493)*100</f>
        <v>46.82539682539683</v>
      </c>
      <c r="T493" s="8">
        <f t="shared" si="23"/>
        <v>10486.17</v>
      </c>
      <c r="U493" s="8">
        <f>Sales[[#This Row],[Unit Cost]]*Sales[[#This Row],[Order Quantity]]</f>
        <v>7141.9319999999998</v>
      </c>
    </row>
    <row r="494" spans="1:21" x14ac:dyDescent="0.2">
      <c r="A494" s="6" t="s">
        <v>707</v>
      </c>
      <c r="B494" s="6" t="s">
        <v>25</v>
      </c>
      <c r="C494" s="6" t="s">
        <v>148</v>
      </c>
      <c r="D494" s="7">
        <v>43200</v>
      </c>
      <c r="E494" s="7">
        <v>43308</v>
      </c>
      <c r="F494" s="7">
        <v>43325</v>
      </c>
      <c r="G494" s="7">
        <v>43331</v>
      </c>
      <c r="H494" s="6">
        <f t="shared" si="21"/>
        <v>23</v>
      </c>
      <c r="I494" s="6" t="s">
        <v>215</v>
      </c>
      <c r="J494" s="6">
        <v>16</v>
      </c>
      <c r="K494" s="6">
        <v>18</v>
      </c>
      <c r="L494" s="6">
        <v>6</v>
      </c>
      <c r="M494" s="6">
        <v>46</v>
      </c>
      <c r="N494" s="6">
        <v>1</v>
      </c>
      <c r="O494" s="6">
        <v>0.15</v>
      </c>
      <c r="P494" s="8">
        <v>5547.6</v>
      </c>
      <c r="Q494" s="8">
        <v>4216.1760000000004</v>
      </c>
      <c r="R494" s="8">
        <f t="shared" si="22"/>
        <v>499.28399999999965</v>
      </c>
      <c r="S494" s="8">
        <f>(((Sales[[#This Row],[Unit Price]]-(Sales[[#This Row],[Discount Applied]]*Sales[[#This Row],[Unit Price]]))-Q494)/Q494)*100</f>
        <v>11.842105263157885</v>
      </c>
      <c r="T494" s="8">
        <f t="shared" si="23"/>
        <v>4715.46</v>
      </c>
      <c r="U494" s="8">
        <f>Sales[[#This Row],[Unit Cost]]*Sales[[#This Row],[Order Quantity]]</f>
        <v>4216.1760000000004</v>
      </c>
    </row>
    <row r="495" spans="1:21" x14ac:dyDescent="0.2">
      <c r="A495" s="6" t="s">
        <v>708</v>
      </c>
      <c r="B495" s="6" t="s">
        <v>23</v>
      </c>
      <c r="C495" s="6" t="s">
        <v>145</v>
      </c>
      <c r="D495" s="7">
        <v>43200</v>
      </c>
      <c r="E495" s="7">
        <v>43309</v>
      </c>
      <c r="F495" s="7">
        <v>43313</v>
      </c>
      <c r="G495" s="7">
        <v>43314</v>
      </c>
      <c r="H495" s="6">
        <f t="shared" si="21"/>
        <v>5</v>
      </c>
      <c r="I495" s="6" t="s">
        <v>215</v>
      </c>
      <c r="J495" s="6">
        <v>25</v>
      </c>
      <c r="K495" s="6">
        <v>35</v>
      </c>
      <c r="L495" s="6">
        <v>109</v>
      </c>
      <c r="M495" s="6">
        <v>45</v>
      </c>
      <c r="N495" s="6">
        <v>1</v>
      </c>
      <c r="O495" s="6">
        <v>0.15</v>
      </c>
      <c r="P495" s="8">
        <v>201</v>
      </c>
      <c r="Q495" s="8">
        <v>96.47999999999999</v>
      </c>
      <c r="R495" s="8">
        <f t="shared" si="22"/>
        <v>74.37</v>
      </c>
      <c r="S495" s="8">
        <f>(((Sales[[#This Row],[Unit Price]]-(Sales[[#This Row],[Discount Applied]]*Sales[[#This Row],[Unit Price]]))-Q495)/Q495)*100</f>
        <v>77.083333333333343</v>
      </c>
      <c r="T495" s="8">
        <f t="shared" si="23"/>
        <v>170.85</v>
      </c>
      <c r="U495" s="8">
        <f>Sales[[#This Row],[Unit Cost]]*Sales[[#This Row],[Order Quantity]]</f>
        <v>96.47999999999999</v>
      </c>
    </row>
    <row r="496" spans="1:21" x14ac:dyDescent="0.2">
      <c r="A496" s="6" t="s">
        <v>709</v>
      </c>
      <c r="B496" s="6" t="s">
        <v>24</v>
      </c>
      <c r="C496" s="6" t="s">
        <v>143</v>
      </c>
      <c r="D496" s="7">
        <v>43200</v>
      </c>
      <c r="E496" s="7">
        <v>43309</v>
      </c>
      <c r="F496" s="7">
        <v>43322</v>
      </c>
      <c r="G496" s="7">
        <v>43328</v>
      </c>
      <c r="H496" s="6">
        <f t="shared" si="21"/>
        <v>19</v>
      </c>
      <c r="I496" s="6" t="s">
        <v>215</v>
      </c>
      <c r="J496" s="6">
        <v>1</v>
      </c>
      <c r="K496" s="6">
        <v>40</v>
      </c>
      <c r="L496" s="6">
        <v>362</v>
      </c>
      <c r="M496" s="6">
        <v>6</v>
      </c>
      <c r="N496" s="6">
        <v>6</v>
      </c>
      <c r="O496" s="6">
        <v>7.4999999999999997E-2</v>
      </c>
      <c r="P496" s="8">
        <v>247.9</v>
      </c>
      <c r="Q496" s="8">
        <v>198.32000000000002</v>
      </c>
      <c r="R496" s="8">
        <f t="shared" si="22"/>
        <v>185.92499999999995</v>
      </c>
      <c r="S496" s="8">
        <f>(((Sales[[#This Row],[Unit Price]]-(Sales[[#This Row],[Discount Applied]]*Sales[[#This Row],[Unit Price]]))-Q496)/Q496)*100</f>
        <v>15.624999999999989</v>
      </c>
      <c r="T496" s="8">
        <f t="shared" si="23"/>
        <v>1375.845</v>
      </c>
      <c r="U496" s="8">
        <f>Sales[[#This Row],[Unit Cost]]*Sales[[#This Row],[Order Quantity]]</f>
        <v>1189.92</v>
      </c>
    </row>
    <row r="497" spans="1:21" x14ac:dyDescent="0.2">
      <c r="A497" s="6" t="s">
        <v>710</v>
      </c>
      <c r="B497" s="6" t="s">
        <v>24</v>
      </c>
      <c r="C497" s="6" t="s">
        <v>146</v>
      </c>
      <c r="D497" s="7">
        <v>43200</v>
      </c>
      <c r="E497" s="7">
        <v>43309</v>
      </c>
      <c r="F497" s="7">
        <v>43321</v>
      </c>
      <c r="G497" s="7">
        <v>43330</v>
      </c>
      <c r="H497" s="6">
        <f t="shared" si="21"/>
        <v>21</v>
      </c>
      <c r="I497" s="6" t="s">
        <v>215</v>
      </c>
      <c r="J497" s="6">
        <v>12</v>
      </c>
      <c r="K497" s="6">
        <v>2</v>
      </c>
      <c r="L497" s="6">
        <v>280</v>
      </c>
      <c r="M497" s="6">
        <v>45</v>
      </c>
      <c r="N497" s="6">
        <v>1</v>
      </c>
      <c r="O497" s="6">
        <v>0.05</v>
      </c>
      <c r="P497" s="8">
        <v>3859.2000000000003</v>
      </c>
      <c r="Q497" s="8">
        <v>3125.9520000000002</v>
      </c>
      <c r="R497" s="8">
        <f t="shared" si="22"/>
        <v>540.28800000000001</v>
      </c>
      <c r="S497" s="8">
        <f>(((Sales[[#This Row],[Unit Price]]-(Sales[[#This Row],[Discount Applied]]*Sales[[#This Row],[Unit Price]]))-Q497)/Q497)*100</f>
        <v>17.283950617283949</v>
      </c>
      <c r="T497" s="8">
        <f t="shared" si="23"/>
        <v>3666.2400000000002</v>
      </c>
      <c r="U497" s="8">
        <f>Sales[[#This Row],[Unit Cost]]*Sales[[#This Row],[Order Quantity]]</f>
        <v>3125.9520000000002</v>
      </c>
    </row>
    <row r="498" spans="1:21" x14ac:dyDescent="0.2">
      <c r="A498" s="6" t="s">
        <v>711</v>
      </c>
      <c r="B498" s="6" t="s">
        <v>24</v>
      </c>
      <c r="C498" s="6" t="s">
        <v>147</v>
      </c>
      <c r="D498" s="7">
        <v>43200</v>
      </c>
      <c r="E498" s="7">
        <v>43309</v>
      </c>
      <c r="F498" s="7">
        <v>43328</v>
      </c>
      <c r="G498" s="7">
        <v>43337</v>
      </c>
      <c r="H498" s="6">
        <f t="shared" si="21"/>
        <v>28</v>
      </c>
      <c r="I498" s="6" t="s">
        <v>215</v>
      </c>
      <c r="J498" s="6">
        <v>8</v>
      </c>
      <c r="K498" s="6">
        <v>40</v>
      </c>
      <c r="L498" s="6">
        <v>214</v>
      </c>
      <c r="M498" s="6">
        <v>21</v>
      </c>
      <c r="N498" s="6">
        <v>3</v>
      </c>
      <c r="O498" s="6">
        <v>0.05</v>
      </c>
      <c r="P498" s="8">
        <v>5487.3</v>
      </c>
      <c r="Q498" s="8">
        <v>3127.761</v>
      </c>
      <c r="R498" s="8">
        <f t="shared" si="22"/>
        <v>6255.5220000000027</v>
      </c>
      <c r="S498" s="8">
        <f>(((Sales[[#This Row],[Unit Price]]-(Sales[[#This Row],[Discount Applied]]*Sales[[#This Row],[Unit Price]]))-Q498)/Q498)*100</f>
        <v>66.666666666666686</v>
      </c>
      <c r="T498" s="8">
        <f t="shared" si="23"/>
        <v>15638.805000000002</v>
      </c>
      <c r="U498" s="8">
        <f>Sales[[#This Row],[Unit Cost]]*Sales[[#This Row],[Order Quantity]]</f>
        <v>9383.2829999999994</v>
      </c>
    </row>
    <row r="499" spans="1:21" x14ac:dyDescent="0.2">
      <c r="A499" s="6" t="s">
        <v>712</v>
      </c>
      <c r="B499" s="6" t="s">
        <v>24</v>
      </c>
      <c r="C499" s="6" t="s">
        <v>147</v>
      </c>
      <c r="D499" s="7">
        <v>43200</v>
      </c>
      <c r="E499" s="7">
        <v>43309</v>
      </c>
      <c r="F499" s="7">
        <v>43322</v>
      </c>
      <c r="G499" s="7">
        <v>43323</v>
      </c>
      <c r="H499" s="6">
        <f t="shared" si="21"/>
        <v>14</v>
      </c>
      <c r="I499" s="6" t="s">
        <v>215</v>
      </c>
      <c r="J499" s="6">
        <v>7</v>
      </c>
      <c r="K499" s="6">
        <v>25</v>
      </c>
      <c r="L499" s="6">
        <v>223</v>
      </c>
      <c r="M499" s="6">
        <v>7</v>
      </c>
      <c r="N499" s="6">
        <v>6</v>
      </c>
      <c r="O499" s="6">
        <v>0.15</v>
      </c>
      <c r="P499" s="8">
        <v>1809</v>
      </c>
      <c r="Q499" s="8">
        <v>1157.76</v>
      </c>
      <c r="R499" s="8">
        <f t="shared" si="22"/>
        <v>2279.34</v>
      </c>
      <c r="S499" s="8">
        <f>(((Sales[[#This Row],[Unit Price]]-(Sales[[#This Row],[Discount Applied]]*Sales[[#This Row],[Unit Price]]))-Q499)/Q499)*100</f>
        <v>32.812500000000014</v>
      </c>
      <c r="T499" s="8">
        <f t="shared" si="23"/>
        <v>9225.9</v>
      </c>
      <c r="U499" s="8">
        <f>Sales[[#This Row],[Unit Cost]]*Sales[[#This Row],[Order Quantity]]</f>
        <v>6946.5599999999995</v>
      </c>
    </row>
    <row r="500" spans="1:21" x14ac:dyDescent="0.2">
      <c r="A500" s="6" t="s">
        <v>713</v>
      </c>
      <c r="B500" s="6" t="s">
        <v>24</v>
      </c>
      <c r="C500" s="6" t="s">
        <v>145</v>
      </c>
      <c r="D500" s="7">
        <v>43200</v>
      </c>
      <c r="E500" s="7">
        <v>43310</v>
      </c>
      <c r="F500" s="7">
        <v>43328</v>
      </c>
      <c r="G500" s="7">
        <v>43330</v>
      </c>
      <c r="H500" s="6">
        <f t="shared" si="21"/>
        <v>20</v>
      </c>
      <c r="I500" s="6" t="s">
        <v>215</v>
      </c>
      <c r="J500" s="6">
        <v>12</v>
      </c>
      <c r="K500" s="6">
        <v>11</v>
      </c>
      <c r="L500" s="6">
        <v>99</v>
      </c>
      <c r="M500" s="6">
        <v>46</v>
      </c>
      <c r="N500" s="6">
        <v>7</v>
      </c>
      <c r="O500" s="6">
        <v>0.4</v>
      </c>
      <c r="P500" s="8">
        <v>2405.3000000000002</v>
      </c>
      <c r="Q500" s="8">
        <v>1731.816</v>
      </c>
      <c r="R500" s="8">
        <f t="shared" si="22"/>
        <v>-2020.4519999999975</v>
      </c>
      <c r="S500" s="8">
        <f>(((Sales[[#This Row],[Unit Price]]-(Sales[[#This Row],[Discount Applied]]*Sales[[#This Row],[Unit Price]]))-Q500)/Q500)*100</f>
        <v>-16.666666666666664</v>
      </c>
      <c r="T500" s="8">
        <f t="shared" si="23"/>
        <v>10102.260000000002</v>
      </c>
      <c r="U500" s="8">
        <f>Sales[[#This Row],[Unit Cost]]*Sales[[#This Row],[Order Quantity]]</f>
        <v>12122.712</v>
      </c>
    </row>
    <row r="501" spans="1:21" x14ac:dyDescent="0.2">
      <c r="A501" s="6" t="s">
        <v>714</v>
      </c>
      <c r="B501" s="6" t="s">
        <v>26</v>
      </c>
      <c r="C501" s="6" t="s">
        <v>145</v>
      </c>
      <c r="D501" s="7">
        <v>43200</v>
      </c>
      <c r="E501" s="7">
        <v>43310</v>
      </c>
      <c r="F501" s="7">
        <v>43331</v>
      </c>
      <c r="G501" s="7">
        <v>43336</v>
      </c>
      <c r="H501" s="6">
        <f t="shared" si="21"/>
        <v>26</v>
      </c>
      <c r="I501" s="6" t="s">
        <v>215</v>
      </c>
      <c r="J501" s="6">
        <v>28</v>
      </c>
      <c r="K501" s="6">
        <v>31</v>
      </c>
      <c r="L501" s="6">
        <v>187</v>
      </c>
      <c r="M501" s="6">
        <v>20</v>
      </c>
      <c r="N501" s="6">
        <v>1</v>
      </c>
      <c r="O501" s="6">
        <v>0.15</v>
      </c>
      <c r="P501" s="8">
        <v>790.6</v>
      </c>
      <c r="Q501" s="8">
        <v>672.01</v>
      </c>
      <c r="R501" s="8">
        <f t="shared" si="22"/>
        <v>0</v>
      </c>
      <c r="S501" s="8">
        <f>(((Sales[[#This Row],[Unit Price]]-(Sales[[#This Row],[Discount Applied]]*Sales[[#This Row],[Unit Price]]))-Q501)/Q501)*100</f>
        <v>0</v>
      </c>
      <c r="T501" s="8">
        <f t="shared" si="23"/>
        <v>672.01</v>
      </c>
      <c r="U501" s="8">
        <f>Sales[[#This Row],[Unit Cost]]*Sales[[#This Row],[Order Quantity]]</f>
        <v>672.01</v>
      </c>
    </row>
    <row r="502" spans="1:21" x14ac:dyDescent="0.2">
      <c r="A502" s="6" t="s">
        <v>715</v>
      </c>
      <c r="B502" s="6" t="s">
        <v>25</v>
      </c>
      <c r="C502" s="6" t="s">
        <v>146</v>
      </c>
      <c r="D502" s="7">
        <v>43200</v>
      </c>
      <c r="E502" s="7">
        <v>43310</v>
      </c>
      <c r="F502" s="7">
        <v>43338</v>
      </c>
      <c r="G502" s="7">
        <v>43342</v>
      </c>
      <c r="H502" s="6">
        <f t="shared" si="21"/>
        <v>32</v>
      </c>
      <c r="I502" s="6" t="s">
        <v>215</v>
      </c>
      <c r="J502" s="6">
        <v>15</v>
      </c>
      <c r="K502" s="6">
        <v>46</v>
      </c>
      <c r="L502" s="6">
        <v>292</v>
      </c>
      <c r="M502" s="6">
        <v>14</v>
      </c>
      <c r="N502" s="6">
        <v>2</v>
      </c>
      <c r="O502" s="6">
        <v>0.1</v>
      </c>
      <c r="P502" s="8">
        <v>3202.6</v>
      </c>
      <c r="Q502" s="8">
        <v>2177.768</v>
      </c>
      <c r="R502" s="8">
        <f t="shared" si="22"/>
        <v>1409.1440000000002</v>
      </c>
      <c r="S502" s="8">
        <f>(((Sales[[#This Row],[Unit Price]]-(Sales[[#This Row],[Discount Applied]]*Sales[[#This Row],[Unit Price]]))-Q502)/Q502)*100</f>
        <v>32.352941176470594</v>
      </c>
      <c r="T502" s="8">
        <f t="shared" si="23"/>
        <v>5764.68</v>
      </c>
      <c r="U502" s="8">
        <f>Sales[[#This Row],[Unit Cost]]*Sales[[#This Row],[Order Quantity]]</f>
        <v>4355.5360000000001</v>
      </c>
    </row>
    <row r="503" spans="1:21" x14ac:dyDescent="0.2">
      <c r="A503" s="6" t="s">
        <v>716</v>
      </c>
      <c r="B503" s="6" t="s">
        <v>23</v>
      </c>
      <c r="C503" s="6" t="s">
        <v>146</v>
      </c>
      <c r="D503" s="7">
        <v>43200</v>
      </c>
      <c r="E503" s="7">
        <v>43310</v>
      </c>
      <c r="F503" s="7">
        <v>43338</v>
      </c>
      <c r="G503" s="7">
        <v>43345</v>
      </c>
      <c r="H503" s="6">
        <f t="shared" si="21"/>
        <v>35</v>
      </c>
      <c r="I503" s="6" t="s">
        <v>215</v>
      </c>
      <c r="J503" s="6">
        <v>21</v>
      </c>
      <c r="K503" s="6">
        <v>48</v>
      </c>
      <c r="L503" s="6">
        <v>315</v>
      </c>
      <c r="M503" s="6">
        <v>8</v>
      </c>
      <c r="N503" s="6">
        <v>5</v>
      </c>
      <c r="O503" s="6">
        <v>0.2</v>
      </c>
      <c r="P503" s="8">
        <v>1058.6000000000001</v>
      </c>
      <c r="Q503" s="8">
        <v>645.74600000000009</v>
      </c>
      <c r="R503" s="8">
        <f t="shared" si="22"/>
        <v>1005.6700000000001</v>
      </c>
      <c r="S503" s="8">
        <f>(((Sales[[#This Row],[Unit Price]]-(Sales[[#This Row],[Discount Applied]]*Sales[[#This Row],[Unit Price]]))-Q503)/Q503)*100</f>
        <v>31.147540983606554</v>
      </c>
      <c r="T503" s="8">
        <f t="shared" si="23"/>
        <v>4234.4000000000005</v>
      </c>
      <c r="U503" s="8">
        <f>Sales[[#This Row],[Unit Cost]]*Sales[[#This Row],[Order Quantity]]</f>
        <v>3228.7300000000005</v>
      </c>
    </row>
    <row r="504" spans="1:21" x14ac:dyDescent="0.2">
      <c r="A504" s="6" t="s">
        <v>717</v>
      </c>
      <c r="B504" s="6" t="s">
        <v>23</v>
      </c>
      <c r="C504" s="6" t="s">
        <v>148</v>
      </c>
      <c r="D504" s="7">
        <v>43200</v>
      </c>
      <c r="E504" s="7">
        <v>43310</v>
      </c>
      <c r="F504" s="7">
        <v>43338</v>
      </c>
      <c r="G504" s="7">
        <v>43344</v>
      </c>
      <c r="H504" s="6">
        <f t="shared" si="21"/>
        <v>34</v>
      </c>
      <c r="I504" s="6" t="s">
        <v>215</v>
      </c>
      <c r="J504" s="6">
        <v>20</v>
      </c>
      <c r="K504" s="6">
        <v>33</v>
      </c>
      <c r="L504" s="6">
        <v>35</v>
      </c>
      <c r="M504" s="6">
        <v>26</v>
      </c>
      <c r="N504" s="6">
        <v>8</v>
      </c>
      <c r="O504" s="6">
        <v>0.4</v>
      </c>
      <c r="P504" s="8">
        <v>1768.8</v>
      </c>
      <c r="Q504" s="8">
        <v>778.27199999999993</v>
      </c>
      <c r="R504" s="8">
        <f t="shared" si="22"/>
        <v>2264.0640000000003</v>
      </c>
      <c r="S504" s="8">
        <f>(((Sales[[#This Row],[Unit Price]]-(Sales[[#This Row],[Discount Applied]]*Sales[[#This Row],[Unit Price]]))-Q504)/Q504)*100</f>
        <v>36.363636363636367</v>
      </c>
      <c r="T504" s="8">
        <f t="shared" si="23"/>
        <v>8490.24</v>
      </c>
      <c r="U504" s="8">
        <f>Sales[[#This Row],[Unit Cost]]*Sales[[#This Row],[Order Quantity]]</f>
        <v>6226.1759999999995</v>
      </c>
    </row>
    <row r="505" spans="1:21" x14ac:dyDescent="0.2">
      <c r="A505" s="6" t="s">
        <v>718</v>
      </c>
      <c r="B505" s="6" t="s">
        <v>24</v>
      </c>
      <c r="C505" s="6" t="s">
        <v>145</v>
      </c>
      <c r="D505" s="7">
        <v>43200</v>
      </c>
      <c r="E505" s="7">
        <v>43310</v>
      </c>
      <c r="F505" s="7">
        <v>43337</v>
      </c>
      <c r="G505" s="7">
        <v>43347</v>
      </c>
      <c r="H505" s="6">
        <f t="shared" si="21"/>
        <v>37</v>
      </c>
      <c r="I505" s="6" t="s">
        <v>215</v>
      </c>
      <c r="J505" s="6">
        <v>2</v>
      </c>
      <c r="K505" s="6">
        <v>1</v>
      </c>
      <c r="L505" s="6">
        <v>199</v>
      </c>
      <c r="M505" s="6">
        <v>2</v>
      </c>
      <c r="N505" s="6">
        <v>5</v>
      </c>
      <c r="O505" s="6">
        <v>0.1</v>
      </c>
      <c r="P505" s="8">
        <v>971.5</v>
      </c>
      <c r="Q505" s="8">
        <v>534.32500000000005</v>
      </c>
      <c r="R505" s="8">
        <f t="shared" si="22"/>
        <v>1700.125</v>
      </c>
      <c r="S505" s="8">
        <f>(((Sales[[#This Row],[Unit Price]]-(Sales[[#This Row],[Discount Applied]]*Sales[[#This Row],[Unit Price]]))-Q505)/Q505)*100</f>
        <v>63.636363636363626</v>
      </c>
      <c r="T505" s="8">
        <f t="shared" si="23"/>
        <v>4371.75</v>
      </c>
      <c r="U505" s="8">
        <f>Sales[[#This Row],[Unit Cost]]*Sales[[#This Row],[Order Quantity]]</f>
        <v>2671.625</v>
      </c>
    </row>
    <row r="506" spans="1:21" x14ac:dyDescent="0.2">
      <c r="A506" s="6" t="s">
        <v>719</v>
      </c>
      <c r="B506" s="6" t="s">
        <v>25</v>
      </c>
      <c r="C506" s="6" t="s">
        <v>145</v>
      </c>
      <c r="D506" s="7">
        <v>43200</v>
      </c>
      <c r="E506" s="7">
        <v>43310</v>
      </c>
      <c r="F506" s="7">
        <v>43332</v>
      </c>
      <c r="G506" s="7">
        <v>43336</v>
      </c>
      <c r="H506" s="6">
        <f t="shared" si="21"/>
        <v>26</v>
      </c>
      <c r="I506" s="6" t="s">
        <v>215</v>
      </c>
      <c r="J506" s="6">
        <v>19</v>
      </c>
      <c r="K506" s="6">
        <v>34</v>
      </c>
      <c r="L506" s="6">
        <v>153</v>
      </c>
      <c r="M506" s="6">
        <v>34</v>
      </c>
      <c r="N506" s="6">
        <v>4</v>
      </c>
      <c r="O506" s="6">
        <v>0.1</v>
      </c>
      <c r="P506" s="8">
        <v>938</v>
      </c>
      <c r="Q506" s="8">
        <v>478.38</v>
      </c>
      <c r="R506" s="8">
        <f t="shared" si="22"/>
        <v>1463.2800000000002</v>
      </c>
      <c r="S506" s="8">
        <f>(((Sales[[#This Row],[Unit Price]]-(Sales[[#This Row],[Discount Applied]]*Sales[[#This Row],[Unit Price]]))-Q506)/Q506)*100</f>
        <v>76.47058823529413</v>
      </c>
      <c r="T506" s="8">
        <f t="shared" si="23"/>
        <v>3376.8</v>
      </c>
      <c r="U506" s="8">
        <f>Sales[[#This Row],[Unit Cost]]*Sales[[#This Row],[Order Quantity]]</f>
        <v>1913.52</v>
      </c>
    </row>
    <row r="507" spans="1:21" x14ac:dyDescent="0.2">
      <c r="A507" s="6" t="s">
        <v>720</v>
      </c>
      <c r="B507" s="6" t="s">
        <v>25</v>
      </c>
      <c r="C507" s="6" t="s">
        <v>148</v>
      </c>
      <c r="D507" s="7">
        <v>43200</v>
      </c>
      <c r="E507" s="7">
        <v>43310</v>
      </c>
      <c r="F507" s="7">
        <v>43336</v>
      </c>
      <c r="G507" s="7">
        <v>43337</v>
      </c>
      <c r="H507" s="6">
        <f t="shared" si="21"/>
        <v>27</v>
      </c>
      <c r="I507" s="6" t="s">
        <v>215</v>
      </c>
      <c r="J507" s="6">
        <v>16</v>
      </c>
      <c r="K507" s="6">
        <v>49</v>
      </c>
      <c r="L507" s="6">
        <v>27</v>
      </c>
      <c r="M507" s="6">
        <v>20</v>
      </c>
      <c r="N507" s="6">
        <v>5</v>
      </c>
      <c r="O507" s="6">
        <v>0.2</v>
      </c>
      <c r="P507" s="8">
        <v>958.1</v>
      </c>
      <c r="Q507" s="8">
        <v>756.899</v>
      </c>
      <c r="R507" s="8">
        <f t="shared" si="22"/>
        <v>47.9050000000002</v>
      </c>
      <c r="S507" s="8">
        <f>(((Sales[[#This Row],[Unit Price]]-(Sales[[#This Row],[Discount Applied]]*Sales[[#This Row],[Unit Price]]))-Q507)/Q507)*100</f>
        <v>1.2658227848101289</v>
      </c>
      <c r="T507" s="8">
        <f t="shared" si="23"/>
        <v>3832.4</v>
      </c>
      <c r="U507" s="8">
        <f>Sales[[#This Row],[Unit Cost]]*Sales[[#This Row],[Order Quantity]]</f>
        <v>3784.4949999999999</v>
      </c>
    </row>
    <row r="508" spans="1:21" x14ac:dyDescent="0.2">
      <c r="A508" s="6" t="s">
        <v>721</v>
      </c>
      <c r="B508" s="6" t="s">
        <v>25</v>
      </c>
      <c r="C508" s="6" t="s">
        <v>145</v>
      </c>
      <c r="D508" s="7">
        <v>43200</v>
      </c>
      <c r="E508" s="7">
        <v>43310</v>
      </c>
      <c r="F508" s="7">
        <v>43323</v>
      </c>
      <c r="G508" s="7">
        <v>43326</v>
      </c>
      <c r="H508" s="6">
        <f t="shared" si="21"/>
        <v>16</v>
      </c>
      <c r="I508" s="6" t="s">
        <v>215</v>
      </c>
      <c r="J508" s="6">
        <v>15</v>
      </c>
      <c r="K508" s="6">
        <v>1</v>
      </c>
      <c r="L508" s="6">
        <v>166</v>
      </c>
      <c r="M508" s="6">
        <v>23</v>
      </c>
      <c r="N508" s="6">
        <v>8</v>
      </c>
      <c r="O508" s="6">
        <v>0.05</v>
      </c>
      <c r="P508" s="8">
        <v>3705.1</v>
      </c>
      <c r="Q508" s="8">
        <v>2111.9069999999997</v>
      </c>
      <c r="R508" s="8">
        <f t="shared" si="22"/>
        <v>11263.504000000001</v>
      </c>
      <c r="S508" s="8">
        <f>(((Sales[[#This Row],[Unit Price]]-(Sales[[#This Row],[Discount Applied]]*Sales[[#This Row],[Unit Price]]))-Q508)/Q508)*100</f>
        <v>66.666666666666686</v>
      </c>
      <c r="T508" s="8">
        <f t="shared" si="23"/>
        <v>28158.76</v>
      </c>
      <c r="U508" s="8">
        <f>Sales[[#This Row],[Unit Cost]]*Sales[[#This Row],[Order Quantity]]</f>
        <v>16895.255999999998</v>
      </c>
    </row>
    <row r="509" spans="1:21" x14ac:dyDescent="0.2">
      <c r="A509" s="6" t="s">
        <v>722</v>
      </c>
      <c r="B509" s="6" t="s">
        <v>26</v>
      </c>
      <c r="C509" s="6" t="s">
        <v>147</v>
      </c>
      <c r="D509" s="7">
        <v>43200</v>
      </c>
      <c r="E509" s="7">
        <v>43311</v>
      </c>
      <c r="F509" s="7">
        <v>43322</v>
      </c>
      <c r="G509" s="7">
        <v>43325</v>
      </c>
      <c r="H509" s="6">
        <f t="shared" si="21"/>
        <v>14</v>
      </c>
      <c r="I509" s="6" t="s">
        <v>215</v>
      </c>
      <c r="J509" s="6">
        <v>25</v>
      </c>
      <c r="K509" s="6">
        <v>48</v>
      </c>
      <c r="L509" s="6">
        <v>257</v>
      </c>
      <c r="M509" s="6">
        <v>20</v>
      </c>
      <c r="N509" s="6">
        <v>8</v>
      </c>
      <c r="O509" s="6">
        <v>7.4999999999999997E-2</v>
      </c>
      <c r="P509" s="8">
        <v>1025.1000000000001</v>
      </c>
      <c r="Q509" s="8">
        <v>686.81700000000012</v>
      </c>
      <c r="R509" s="8">
        <f t="shared" si="22"/>
        <v>2091.2039999999997</v>
      </c>
      <c r="S509" s="8">
        <f>(((Sales[[#This Row],[Unit Price]]-(Sales[[#This Row],[Discount Applied]]*Sales[[#This Row],[Unit Price]]))-Q509)/Q509)*100</f>
        <v>38.0597014925373</v>
      </c>
      <c r="T509" s="8">
        <f t="shared" si="23"/>
        <v>7585.7400000000007</v>
      </c>
      <c r="U509" s="8">
        <f>Sales[[#This Row],[Unit Cost]]*Sales[[#This Row],[Order Quantity]]</f>
        <v>5494.536000000001</v>
      </c>
    </row>
    <row r="510" spans="1:21" x14ac:dyDescent="0.2">
      <c r="A510" s="6" t="s">
        <v>723</v>
      </c>
      <c r="B510" s="6" t="s">
        <v>25</v>
      </c>
      <c r="C510" s="6" t="s">
        <v>145</v>
      </c>
      <c r="D510" s="7">
        <v>43200</v>
      </c>
      <c r="E510" s="7">
        <v>43311</v>
      </c>
      <c r="F510" s="7">
        <v>43328</v>
      </c>
      <c r="G510" s="7">
        <v>43332</v>
      </c>
      <c r="H510" s="6">
        <f t="shared" si="21"/>
        <v>21</v>
      </c>
      <c r="I510" s="6" t="s">
        <v>215</v>
      </c>
      <c r="J510" s="6">
        <v>16</v>
      </c>
      <c r="K510" s="6">
        <v>4</v>
      </c>
      <c r="L510" s="6">
        <v>184</v>
      </c>
      <c r="M510" s="6">
        <v>5</v>
      </c>
      <c r="N510" s="6">
        <v>7</v>
      </c>
      <c r="O510" s="6">
        <v>7.4999999999999997E-2</v>
      </c>
      <c r="P510" s="8">
        <v>2592.9</v>
      </c>
      <c r="Q510" s="8">
        <v>1711.3140000000001</v>
      </c>
      <c r="R510" s="8">
        <f t="shared" si="22"/>
        <v>4809.8294999999998</v>
      </c>
      <c r="S510" s="8">
        <f>(((Sales[[#This Row],[Unit Price]]-(Sales[[#This Row],[Discount Applied]]*Sales[[#This Row],[Unit Price]]))-Q510)/Q510)*100</f>
        <v>40.151515151515142</v>
      </c>
      <c r="T510" s="8">
        <f t="shared" si="23"/>
        <v>16789.0275</v>
      </c>
      <c r="U510" s="8">
        <f>Sales[[#This Row],[Unit Cost]]*Sales[[#This Row],[Order Quantity]]</f>
        <v>11979.198</v>
      </c>
    </row>
    <row r="511" spans="1:21" x14ac:dyDescent="0.2">
      <c r="A511" s="6" t="s">
        <v>724</v>
      </c>
      <c r="B511" s="6" t="s">
        <v>26</v>
      </c>
      <c r="C511" s="6" t="s">
        <v>145</v>
      </c>
      <c r="D511" s="7">
        <v>43200</v>
      </c>
      <c r="E511" s="7">
        <v>43311</v>
      </c>
      <c r="F511" s="7">
        <v>43338</v>
      </c>
      <c r="G511" s="7">
        <v>43344</v>
      </c>
      <c r="H511" s="6">
        <f t="shared" si="21"/>
        <v>33</v>
      </c>
      <c r="I511" s="6" t="s">
        <v>215</v>
      </c>
      <c r="J511" s="6">
        <v>25</v>
      </c>
      <c r="K511" s="6">
        <v>15</v>
      </c>
      <c r="L511" s="6">
        <v>150</v>
      </c>
      <c r="M511" s="6">
        <v>39</v>
      </c>
      <c r="N511" s="6">
        <v>1</v>
      </c>
      <c r="O511" s="6">
        <v>0.15</v>
      </c>
      <c r="P511" s="8">
        <v>3865.9</v>
      </c>
      <c r="Q511" s="8">
        <v>3054.0610000000001</v>
      </c>
      <c r="R511" s="8">
        <f t="shared" si="22"/>
        <v>231.95400000000018</v>
      </c>
      <c r="S511" s="8">
        <f>(((Sales[[#This Row],[Unit Price]]-(Sales[[#This Row],[Discount Applied]]*Sales[[#This Row],[Unit Price]]))-Q511)/Q511)*100</f>
        <v>7.5949367088607653</v>
      </c>
      <c r="T511" s="8">
        <f t="shared" si="23"/>
        <v>3286.0150000000003</v>
      </c>
      <c r="U511" s="8">
        <f>Sales[[#This Row],[Unit Cost]]*Sales[[#This Row],[Order Quantity]]</f>
        <v>3054.0610000000001</v>
      </c>
    </row>
    <row r="512" spans="1:21" x14ac:dyDescent="0.2">
      <c r="A512" s="6" t="s">
        <v>725</v>
      </c>
      <c r="B512" s="6" t="s">
        <v>23</v>
      </c>
      <c r="C512" s="6" t="s">
        <v>143</v>
      </c>
      <c r="D512" s="7">
        <v>43200</v>
      </c>
      <c r="E512" s="7">
        <v>43311</v>
      </c>
      <c r="F512" s="7">
        <v>43334</v>
      </c>
      <c r="G512" s="7">
        <v>43344</v>
      </c>
      <c r="H512" s="6">
        <f t="shared" si="21"/>
        <v>33</v>
      </c>
      <c r="I512" s="6" t="s">
        <v>215</v>
      </c>
      <c r="J512" s="6">
        <v>22</v>
      </c>
      <c r="K512" s="6">
        <v>30</v>
      </c>
      <c r="L512" s="6">
        <v>347</v>
      </c>
      <c r="M512" s="6">
        <v>36</v>
      </c>
      <c r="N512" s="6">
        <v>8</v>
      </c>
      <c r="O512" s="6">
        <v>0.05</v>
      </c>
      <c r="P512" s="8">
        <v>5634.7</v>
      </c>
      <c r="Q512" s="8">
        <v>4226.0249999999996</v>
      </c>
      <c r="R512" s="8">
        <f t="shared" si="22"/>
        <v>9015.5200000000041</v>
      </c>
      <c r="S512" s="8">
        <f>(((Sales[[#This Row],[Unit Price]]-(Sales[[#This Row],[Discount Applied]]*Sales[[#This Row],[Unit Price]]))-Q512)/Q512)*100</f>
        <v>26.666666666666682</v>
      </c>
      <c r="T512" s="8">
        <f t="shared" si="23"/>
        <v>42823.72</v>
      </c>
      <c r="U512" s="8">
        <f>Sales[[#This Row],[Unit Cost]]*Sales[[#This Row],[Order Quantity]]</f>
        <v>33808.199999999997</v>
      </c>
    </row>
    <row r="513" spans="1:21" x14ac:dyDescent="0.2">
      <c r="A513" s="6" t="s">
        <v>726</v>
      </c>
      <c r="B513" s="6" t="s">
        <v>23</v>
      </c>
      <c r="C513" s="6" t="s">
        <v>143</v>
      </c>
      <c r="D513" s="7">
        <v>43200</v>
      </c>
      <c r="E513" s="7">
        <v>43311</v>
      </c>
      <c r="F513" s="7">
        <v>43319</v>
      </c>
      <c r="G513" s="7">
        <v>43322</v>
      </c>
      <c r="H513" s="6">
        <f t="shared" si="21"/>
        <v>11</v>
      </c>
      <c r="I513" s="6" t="s">
        <v>215</v>
      </c>
      <c r="J513" s="6">
        <v>23</v>
      </c>
      <c r="K513" s="6">
        <v>41</v>
      </c>
      <c r="L513" s="6">
        <v>362</v>
      </c>
      <c r="M513" s="6">
        <v>15</v>
      </c>
      <c r="N513" s="6">
        <v>3</v>
      </c>
      <c r="O513" s="6">
        <v>0.05</v>
      </c>
      <c r="P513" s="8">
        <v>971.5</v>
      </c>
      <c r="Q513" s="8">
        <v>621.76</v>
      </c>
      <c r="R513" s="8">
        <f t="shared" si="22"/>
        <v>903.49500000000012</v>
      </c>
      <c r="S513" s="8">
        <f>(((Sales[[#This Row],[Unit Price]]-(Sales[[#This Row],[Discount Applied]]*Sales[[#This Row],[Unit Price]]))-Q513)/Q513)*100</f>
        <v>48.437499999999993</v>
      </c>
      <c r="T513" s="8">
        <f t="shared" si="23"/>
        <v>2768.7750000000001</v>
      </c>
      <c r="U513" s="8">
        <f>Sales[[#This Row],[Unit Cost]]*Sales[[#This Row],[Order Quantity]]</f>
        <v>1865.28</v>
      </c>
    </row>
    <row r="514" spans="1:21" x14ac:dyDescent="0.2">
      <c r="A514" s="6" t="s">
        <v>727</v>
      </c>
      <c r="B514" s="6" t="s">
        <v>24</v>
      </c>
      <c r="C514" s="6" t="s">
        <v>147</v>
      </c>
      <c r="D514" s="7">
        <v>43200</v>
      </c>
      <c r="E514" s="7">
        <v>43312</v>
      </c>
      <c r="F514" s="7">
        <v>43336</v>
      </c>
      <c r="G514" s="7">
        <v>43342</v>
      </c>
      <c r="H514" s="6">
        <f t="shared" ref="H514:H577" si="24">G514-E514</f>
        <v>30</v>
      </c>
      <c r="I514" s="6" t="s">
        <v>215</v>
      </c>
      <c r="J514" s="6">
        <v>5</v>
      </c>
      <c r="K514" s="6">
        <v>3</v>
      </c>
      <c r="L514" s="6">
        <v>218</v>
      </c>
      <c r="M514" s="6">
        <v>28</v>
      </c>
      <c r="N514" s="6">
        <v>4</v>
      </c>
      <c r="O514" s="6">
        <v>0.15</v>
      </c>
      <c r="P514" s="8">
        <v>1051.9000000000001</v>
      </c>
      <c r="Q514" s="8">
        <v>694.25400000000013</v>
      </c>
      <c r="R514" s="8">
        <f t="shared" ref="R514:R577" si="25">T514-(Q514*N514)</f>
        <v>799.44399999999996</v>
      </c>
      <c r="S514" s="8">
        <f>(((Sales[[#This Row],[Unit Price]]-(Sales[[#This Row],[Discount Applied]]*Sales[[#This Row],[Unit Price]]))-Q514)/Q514)*100</f>
        <v>28.787878787878778</v>
      </c>
      <c r="T514" s="8">
        <f t="shared" ref="T514:T577" si="26">((P514*N514)-(P514*O514*N514))</f>
        <v>3576.4600000000005</v>
      </c>
      <c r="U514" s="8">
        <f>Sales[[#This Row],[Unit Cost]]*Sales[[#This Row],[Order Quantity]]</f>
        <v>2777.0160000000005</v>
      </c>
    </row>
    <row r="515" spans="1:21" x14ac:dyDescent="0.2">
      <c r="A515" s="6" t="s">
        <v>728</v>
      </c>
      <c r="B515" s="6" t="s">
        <v>24</v>
      </c>
      <c r="C515" s="6" t="s">
        <v>145</v>
      </c>
      <c r="D515" s="7">
        <v>43200</v>
      </c>
      <c r="E515" s="7">
        <v>43312</v>
      </c>
      <c r="F515" s="7">
        <v>43331</v>
      </c>
      <c r="G515" s="7">
        <v>43337</v>
      </c>
      <c r="H515" s="6">
        <f t="shared" si="24"/>
        <v>25</v>
      </c>
      <c r="I515" s="6" t="s">
        <v>215</v>
      </c>
      <c r="J515" s="6">
        <v>12</v>
      </c>
      <c r="K515" s="6">
        <v>3</v>
      </c>
      <c r="L515" s="6">
        <v>196</v>
      </c>
      <c r="M515" s="6">
        <v>1</v>
      </c>
      <c r="N515" s="6">
        <v>7</v>
      </c>
      <c r="O515" s="6">
        <v>7.4999999999999997E-2</v>
      </c>
      <c r="P515" s="8">
        <v>1051.9000000000001</v>
      </c>
      <c r="Q515" s="8">
        <v>683.73500000000013</v>
      </c>
      <c r="R515" s="8">
        <f t="shared" si="25"/>
        <v>2024.9075000000012</v>
      </c>
      <c r="S515" s="8">
        <f>(((Sales[[#This Row],[Unit Price]]-(Sales[[#This Row],[Discount Applied]]*Sales[[#This Row],[Unit Price]]))-Q515)/Q515)*100</f>
        <v>42.307692307692292</v>
      </c>
      <c r="T515" s="8">
        <f t="shared" si="26"/>
        <v>6811.0525000000016</v>
      </c>
      <c r="U515" s="8">
        <f>Sales[[#This Row],[Unit Cost]]*Sales[[#This Row],[Order Quantity]]</f>
        <v>4786.1450000000004</v>
      </c>
    </row>
    <row r="516" spans="1:21" x14ac:dyDescent="0.2">
      <c r="A516" s="6" t="s">
        <v>729</v>
      </c>
      <c r="B516" s="6" t="s">
        <v>25</v>
      </c>
      <c r="C516" s="6" t="s">
        <v>147</v>
      </c>
      <c r="D516" s="7">
        <v>43200</v>
      </c>
      <c r="E516" s="7">
        <v>43312</v>
      </c>
      <c r="F516" s="7">
        <v>43335</v>
      </c>
      <c r="G516" s="7">
        <v>43345</v>
      </c>
      <c r="H516" s="6">
        <f t="shared" si="24"/>
        <v>33</v>
      </c>
      <c r="I516" s="6" t="s">
        <v>215</v>
      </c>
      <c r="J516" s="6">
        <v>17</v>
      </c>
      <c r="K516" s="6">
        <v>29</v>
      </c>
      <c r="L516" s="6">
        <v>226</v>
      </c>
      <c r="M516" s="6">
        <v>17</v>
      </c>
      <c r="N516" s="6">
        <v>2</v>
      </c>
      <c r="O516" s="6">
        <v>0.2</v>
      </c>
      <c r="P516" s="8">
        <v>1139</v>
      </c>
      <c r="Q516" s="8">
        <v>854.25</v>
      </c>
      <c r="R516" s="8">
        <f t="shared" si="25"/>
        <v>113.90000000000009</v>
      </c>
      <c r="S516" s="8">
        <f>(((Sales[[#This Row],[Unit Price]]-(Sales[[#This Row],[Discount Applied]]*Sales[[#This Row],[Unit Price]]))-Q516)/Q516)*100</f>
        <v>6.6666666666666723</v>
      </c>
      <c r="T516" s="8">
        <f t="shared" si="26"/>
        <v>1822.4</v>
      </c>
      <c r="U516" s="8">
        <f>Sales[[#This Row],[Unit Cost]]*Sales[[#This Row],[Order Quantity]]</f>
        <v>1708.5</v>
      </c>
    </row>
    <row r="517" spans="1:21" x14ac:dyDescent="0.2">
      <c r="A517" s="6" t="s">
        <v>730</v>
      </c>
      <c r="B517" s="6" t="s">
        <v>24</v>
      </c>
      <c r="C517" s="6" t="s">
        <v>148</v>
      </c>
      <c r="D517" s="7">
        <v>43200</v>
      </c>
      <c r="E517" s="7">
        <v>43312</v>
      </c>
      <c r="F517" s="7">
        <v>43318</v>
      </c>
      <c r="G517" s="7">
        <v>43326</v>
      </c>
      <c r="H517" s="6">
        <f t="shared" si="24"/>
        <v>14</v>
      </c>
      <c r="I517" s="6" t="s">
        <v>215</v>
      </c>
      <c r="J517" s="6">
        <v>10</v>
      </c>
      <c r="K517" s="6">
        <v>16</v>
      </c>
      <c r="L517" s="6">
        <v>33</v>
      </c>
      <c r="M517" s="6">
        <v>10</v>
      </c>
      <c r="N517" s="6">
        <v>8</v>
      </c>
      <c r="O517" s="6">
        <v>7.4999999999999997E-2</v>
      </c>
      <c r="P517" s="8">
        <v>5849.1</v>
      </c>
      <c r="Q517" s="8">
        <v>3041.5320000000002</v>
      </c>
      <c r="R517" s="8">
        <f t="shared" si="25"/>
        <v>18951.084000000003</v>
      </c>
      <c r="S517" s="8">
        <f>(((Sales[[#This Row],[Unit Price]]-(Sales[[#This Row],[Discount Applied]]*Sales[[#This Row],[Unit Price]]))-Q517)/Q517)*100</f>
        <v>77.884615384615401</v>
      </c>
      <c r="T517" s="8">
        <f t="shared" si="26"/>
        <v>43283.340000000004</v>
      </c>
      <c r="U517" s="8">
        <f>Sales[[#This Row],[Unit Cost]]*Sales[[#This Row],[Order Quantity]]</f>
        <v>24332.256000000001</v>
      </c>
    </row>
    <row r="518" spans="1:21" x14ac:dyDescent="0.2">
      <c r="A518" s="6" t="s">
        <v>731</v>
      </c>
      <c r="B518" s="6" t="s">
        <v>25</v>
      </c>
      <c r="C518" s="6" t="s">
        <v>144</v>
      </c>
      <c r="D518" s="7">
        <v>43200</v>
      </c>
      <c r="E518" s="7">
        <v>43312</v>
      </c>
      <c r="F518" s="7">
        <v>43316</v>
      </c>
      <c r="G518" s="7">
        <v>43323</v>
      </c>
      <c r="H518" s="6">
        <f t="shared" si="24"/>
        <v>11</v>
      </c>
      <c r="I518" s="6" t="s">
        <v>215</v>
      </c>
      <c r="J518" s="6">
        <v>16</v>
      </c>
      <c r="K518" s="6">
        <v>21</v>
      </c>
      <c r="L518" s="6">
        <v>68</v>
      </c>
      <c r="M518" s="6">
        <v>2</v>
      </c>
      <c r="N518" s="6">
        <v>4</v>
      </c>
      <c r="O518" s="6">
        <v>7.4999999999999997E-2</v>
      </c>
      <c r="P518" s="8">
        <v>2264.6</v>
      </c>
      <c r="Q518" s="8">
        <v>1222.884</v>
      </c>
      <c r="R518" s="8">
        <f t="shared" si="25"/>
        <v>3487.4840000000004</v>
      </c>
      <c r="S518" s="8">
        <f>(((Sales[[#This Row],[Unit Price]]-(Sales[[#This Row],[Discount Applied]]*Sales[[#This Row],[Unit Price]]))-Q518)/Q518)*100</f>
        <v>71.296296296296305</v>
      </c>
      <c r="T518" s="8">
        <f t="shared" si="26"/>
        <v>8379.02</v>
      </c>
      <c r="U518" s="8">
        <f>Sales[[#This Row],[Unit Cost]]*Sales[[#This Row],[Order Quantity]]</f>
        <v>4891.5360000000001</v>
      </c>
    </row>
    <row r="519" spans="1:21" x14ac:dyDescent="0.2">
      <c r="A519" s="6" t="s">
        <v>732</v>
      </c>
      <c r="B519" s="6" t="s">
        <v>24</v>
      </c>
      <c r="C519" s="6" t="s">
        <v>145</v>
      </c>
      <c r="D519" s="7">
        <v>43200</v>
      </c>
      <c r="E519" s="7">
        <v>43312</v>
      </c>
      <c r="F519" s="7">
        <v>43330</v>
      </c>
      <c r="G519" s="7">
        <v>43337</v>
      </c>
      <c r="H519" s="6">
        <f t="shared" si="24"/>
        <v>25</v>
      </c>
      <c r="I519" s="6" t="s">
        <v>215</v>
      </c>
      <c r="J519" s="6">
        <v>11</v>
      </c>
      <c r="K519" s="6">
        <v>26</v>
      </c>
      <c r="L519" s="6">
        <v>105</v>
      </c>
      <c r="M519" s="6">
        <v>26</v>
      </c>
      <c r="N519" s="6">
        <v>7</v>
      </c>
      <c r="O519" s="6">
        <v>7.4999999999999997E-2</v>
      </c>
      <c r="P519" s="8">
        <v>1125.6000000000001</v>
      </c>
      <c r="Q519" s="8">
        <v>889.22400000000016</v>
      </c>
      <c r="R519" s="8">
        <f t="shared" si="25"/>
        <v>1063.6919999999991</v>
      </c>
      <c r="S519" s="8">
        <f>(((Sales[[#This Row],[Unit Price]]-(Sales[[#This Row],[Discount Applied]]*Sales[[#This Row],[Unit Price]]))-Q519)/Q519)*100</f>
        <v>17.088607594936693</v>
      </c>
      <c r="T519" s="8">
        <f t="shared" si="26"/>
        <v>7288.26</v>
      </c>
      <c r="U519" s="8">
        <f>Sales[[#This Row],[Unit Cost]]*Sales[[#This Row],[Order Quantity]]</f>
        <v>6224.5680000000011</v>
      </c>
    </row>
    <row r="520" spans="1:21" x14ac:dyDescent="0.2">
      <c r="A520" s="6" t="s">
        <v>733</v>
      </c>
      <c r="B520" s="6" t="s">
        <v>25</v>
      </c>
      <c r="C520" s="6" t="s">
        <v>148</v>
      </c>
      <c r="D520" s="7">
        <v>43200</v>
      </c>
      <c r="E520" s="7">
        <v>43312</v>
      </c>
      <c r="F520" s="7">
        <v>43323</v>
      </c>
      <c r="G520" s="7">
        <v>43327</v>
      </c>
      <c r="H520" s="6">
        <f t="shared" si="24"/>
        <v>15</v>
      </c>
      <c r="I520" s="6" t="s">
        <v>215</v>
      </c>
      <c r="J520" s="6">
        <v>17</v>
      </c>
      <c r="K520" s="6">
        <v>37</v>
      </c>
      <c r="L520" s="6">
        <v>7</v>
      </c>
      <c r="M520" s="6">
        <v>20</v>
      </c>
      <c r="N520" s="6">
        <v>7</v>
      </c>
      <c r="O520" s="6">
        <v>0.05</v>
      </c>
      <c r="P520" s="8">
        <v>1078.7</v>
      </c>
      <c r="Q520" s="8">
        <v>755.09</v>
      </c>
      <c r="R520" s="8">
        <f t="shared" si="25"/>
        <v>1887.7250000000004</v>
      </c>
      <c r="S520" s="8">
        <f>(((Sales[[#This Row],[Unit Price]]-(Sales[[#This Row],[Discount Applied]]*Sales[[#This Row],[Unit Price]]))-Q520)/Q520)*100</f>
        <v>35.714285714285722</v>
      </c>
      <c r="T520" s="8">
        <f t="shared" si="26"/>
        <v>7173.3550000000005</v>
      </c>
      <c r="U520" s="8">
        <f>Sales[[#This Row],[Unit Cost]]*Sales[[#This Row],[Order Quantity]]</f>
        <v>5285.63</v>
      </c>
    </row>
    <row r="521" spans="1:21" x14ac:dyDescent="0.2">
      <c r="A521" s="6" t="s">
        <v>734</v>
      </c>
      <c r="B521" s="6" t="s">
        <v>26</v>
      </c>
      <c r="C521" s="6" t="s">
        <v>148</v>
      </c>
      <c r="D521" s="7">
        <v>43200</v>
      </c>
      <c r="E521" s="7">
        <v>43312</v>
      </c>
      <c r="F521" s="7">
        <v>43326</v>
      </c>
      <c r="G521" s="7">
        <v>43334</v>
      </c>
      <c r="H521" s="6">
        <f t="shared" si="24"/>
        <v>22</v>
      </c>
      <c r="I521" s="6" t="s">
        <v>215</v>
      </c>
      <c r="J521" s="6">
        <v>28</v>
      </c>
      <c r="K521" s="6">
        <v>23</v>
      </c>
      <c r="L521" s="6">
        <v>57</v>
      </c>
      <c r="M521" s="6">
        <v>16</v>
      </c>
      <c r="N521" s="6">
        <v>4</v>
      </c>
      <c r="O521" s="6">
        <v>0.15</v>
      </c>
      <c r="P521" s="8">
        <v>2405.3000000000002</v>
      </c>
      <c r="Q521" s="8">
        <v>1635.6040000000003</v>
      </c>
      <c r="R521" s="8">
        <f t="shared" si="25"/>
        <v>1635.6039999999994</v>
      </c>
      <c r="S521" s="8">
        <f>(((Sales[[#This Row],[Unit Price]]-(Sales[[#This Row],[Discount Applied]]*Sales[[#This Row],[Unit Price]]))-Q521)/Q521)*100</f>
        <v>24.999999999999986</v>
      </c>
      <c r="T521" s="8">
        <f t="shared" si="26"/>
        <v>8178.02</v>
      </c>
      <c r="U521" s="8">
        <f>Sales[[#This Row],[Unit Cost]]*Sales[[#This Row],[Order Quantity]]</f>
        <v>6542.4160000000011</v>
      </c>
    </row>
    <row r="522" spans="1:21" x14ac:dyDescent="0.2">
      <c r="A522" s="6" t="s">
        <v>735</v>
      </c>
      <c r="B522" s="6" t="s">
        <v>24</v>
      </c>
      <c r="C522" s="6" t="s">
        <v>145</v>
      </c>
      <c r="D522" s="7">
        <v>43200</v>
      </c>
      <c r="E522" s="7">
        <v>43312</v>
      </c>
      <c r="F522" s="7">
        <v>43340</v>
      </c>
      <c r="G522" s="7">
        <v>43347</v>
      </c>
      <c r="H522" s="6">
        <f t="shared" si="24"/>
        <v>35</v>
      </c>
      <c r="I522" s="6" t="s">
        <v>215</v>
      </c>
      <c r="J522" s="6">
        <v>7</v>
      </c>
      <c r="K522" s="6">
        <v>17</v>
      </c>
      <c r="L522" s="6">
        <v>155</v>
      </c>
      <c r="M522" s="6">
        <v>4</v>
      </c>
      <c r="N522" s="6">
        <v>1</v>
      </c>
      <c r="O522" s="6">
        <v>0.05</v>
      </c>
      <c r="P522" s="8">
        <v>1072</v>
      </c>
      <c r="Q522" s="8">
        <v>707.52</v>
      </c>
      <c r="R522" s="8">
        <f t="shared" si="25"/>
        <v>310.88</v>
      </c>
      <c r="S522" s="8">
        <f>(((Sales[[#This Row],[Unit Price]]-(Sales[[#This Row],[Discount Applied]]*Sales[[#This Row],[Unit Price]]))-Q522)/Q522)*100</f>
        <v>43.939393939393938</v>
      </c>
      <c r="T522" s="8">
        <f t="shared" si="26"/>
        <v>1018.4</v>
      </c>
      <c r="U522" s="8">
        <f>Sales[[#This Row],[Unit Cost]]*Sales[[#This Row],[Order Quantity]]</f>
        <v>707.52</v>
      </c>
    </row>
    <row r="523" spans="1:21" x14ac:dyDescent="0.2">
      <c r="A523" s="6" t="s">
        <v>736</v>
      </c>
      <c r="B523" s="6" t="s">
        <v>23</v>
      </c>
      <c r="C523" s="6" t="s">
        <v>145</v>
      </c>
      <c r="D523" s="7">
        <v>43200</v>
      </c>
      <c r="E523" s="7">
        <v>43313</v>
      </c>
      <c r="F523" s="7">
        <v>43333</v>
      </c>
      <c r="G523" s="7">
        <v>43334</v>
      </c>
      <c r="H523" s="6">
        <f t="shared" si="24"/>
        <v>21</v>
      </c>
      <c r="I523" s="6" t="s">
        <v>215</v>
      </c>
      <c r="J523" s="6">
        <v>23</v>
      </c>
      <c r="K523" s="6">
        <v>4</v>
      </c>
      <c r="L523" s="6">
        <v>202</v>
      </c>
      <c r="M523" s="6">
        <v>26</v>
      </c>
      <c r="N523" s="6">
        <v>1</v>
      </c>
      <c r="O523" s="6">
        <v>0.3</v>
      </c>
      <c r="P523" s="8">
        <v>5808.9000000000005</v>
      </c>
      <c r="Q523" s="8">
        <v>3369.1620000000003</v>
      </c>
      <c r="R523" s="8">
        <f t="shared" si="25"/>
        <v>697.06800000000021</v>
      </c>
      <c r="S523" s="8">
        <f>(((Sales[[#This Row],[Unit Price]]-(Sales[[#This Row],[Discount Applied]]*Sales[[#This Row],[Unit Price]]))-Q523)/Q523)*100</f>
        <v>20.689655172413797</v>
      </c>
      <c r="T523" s="8">
        <f t="shared" si="26"/>
        <v>4066.2300000000005</v>
      </c>
      <c r="U523" s="8">
        <f>Sales[[#This Row],[Unit Cost]]*Sales[[#This Row],[Order Quantity]]</f>
        <v>3369.1620000000003</v>
      </c>
    </row>
    <row r="524" spans="1:21" x14ac:dyDescent="0.2">
      <c r="A524" s="6" t="s">
        <v>737</v>
      </c>
      <c r="B524" s="6" t="s">
        <v>24</v>
      </c>
      <c r="C524" s="6" t="s">
        <v>147</v>
      </c>
      <c r="D524" s="7">
        <v>43200</v>
      </c>
      <c r="E524" s="7">
        <v>43313</v>
      </c>
      <c r="F524" s="7">
        <v>43332</v>
      </c>
      <c r="G524" s="7">
        <v>43335</v>
      </c>
      <c r="H524" s="6">
        <f t="shared" si="24"/>
        <v>22</v>
      </c>
      <c r="I524" s="6" t="s">
        <v>215</v>
      </c>
      <c r="J524" s="6">
        <v>1</v>
      </c>
      <c r="K524" s="6">
        <v>21</v>
      </c>
      <c r="L524" s="6">
        <v>205</v>
      </c>
      <c r="M524" s="6">
        <v>19</v>
      </c>
      <c r="N524" s="6">
        <v>6</v>
      </c>
      <c r="O524" s="6">
        <v>0.2</v>
      </c>
      <c r="P524" s="8">
        <v>3926.2000000000003</v>
      </c>
      <c r="Q524" s="8">
        <v>1845.3140000000001</v>
      </c>
      <c r="R524" s="8">
        <f t="shared" si="25"/>
        <v>7773.876000000002</v>
      </c>
      <c r="S524" s="8">
        <f>(((Sales[[#This Row],[Unit Price]]-(Sales[[#This Row],[Discount Applied]]*Sales[[#This Row],[Unit Price]]))-Q524)/Q524)*100</f>
        <v>70.212765957446805</v>
      </c>
      <c r="T524" s="8">
        <f t="shared" si="26"/>
        <v>18845.760000000002</v>
      </c>
      <c r="U524" s="8">
        <f>Sales[[#This Row],[Unit Cost]]*Sales[[#This Row],[Order Quantity]]</f>
        <v>11071.884</v>
      </c>
    </row>
    <row r="525" spans="1:21" x14ac:dyDescent="0.2">
      <c r="A525" s="6" t="s">
        <v>738</v>
      </c>
      <c r="B525" s="6" t="s">
        <v>23</v>
      </c>
      <c r="C525" s="6" t="s">
        <v>146</v>
      </c>
      <c r="D525" s="7">
        <v>43200</v>
      </c>
      <c r="E525" s="7">
        <v>43313</v>
      </c>
      <c r="F525" s="7">
        <v>43319</v>
      </c>
      <c r="G525" s="7">
        <v>43327</v>
      </c>
      <c r="H525" s="6">
        <f t="shared" si="24"/>
        <v>14</v>
      </c>
      <c r="I525" s="6" t="s">
        <v>215</v>
      </c>
      <c r="J525" s="6">
        <v>23</v>
      </c>
      <c r="K525" s="6">
        <v>29</v>
      </c>
      <c r="L525" s="6">
        <v>287</v>
      </c>
      <c r="M525" s="6">
        <v>38</v>
      </c>
      <c r="N525" s="6">
        <v>8</v>
      </c>
      <c r="O525" s="6">
        <v>0.1</v>
      </c>
      <c r="P525" s="8">
        <v>201</v>
      </c>
      <c r="Q525" s="8">
        <v>160.80000000000001</v>
      </c>
      <c r="R525" s="8">
        <f t="shared" si="25"/>
        <v>160.79999999999995</v>
      </c>
      <c r="S525" s="8">
        <f>(((Sales[[#This Row],[Unit Price]]-(Sales[[#This Row],[Discount Applied]]*Sales[[#This Row],[Unit Price]]))-Q525)/Q525)*100</f>
        <v>12.499999999999996</v>
      </c>
      <c r="T525" s="8">
        <f t="shared" si="26"/>
        <v>1447.2</v>
      </c>
      <c r="U525" s="8">
        <f>Sales[[#This Row],[Unit Cost]]*Sales[[#This Row],[Order Quantity]]</f>
        <v>1286.4000000000001</v>
      </c>
    </row>
    <row r="526" spans="1:21" x14ac:dyDescent="0.2">
      <c r="A526" s="6" t="s">
        <v>739</v>
      </c>
      <c r="B526" s="6" t="s">
        <v>25</v>
      </c>
      <c r="C526" s="6" t="s">
        <v>148</v>
      </c>
      <c r="D526" s="7">
        <v>43200</v>
      </c>
      <c r="E526" s="7">
        <v>43313</v>
      </c>
      <c r="F526" s="7">
        <v>43334</v>
      </c>
      <c r="G526" s="7">
        <v>43341</v>
      </c>
      <c r="H526" s="6">
        <f t="shared" si="24"/>
        <v>28</v>
      </c>
      <c r="I526" s="6" t="s">
        <v>215</v>
      </c>
      <c r="J526" s="6">
        <v>20</v>
      </c>
      <c r="K526" s="6">
        <v>39</v>
      </c>
      <c r="L526" s="6">
        <v>16</v>
      </c>
      <c r="M526" s="6">
        <v>27</v>
      </c>
      <c r="N526" s="6">
        <v>1</v>
      </c>
      <c r="O526" s="6">
        <v>0.1</v>
      </c>
      <c r="P526" s="8">
        <v>1882.7</v>
      </c>
      <c r="Q526" s="8">
        <v>1430.8520000000001</v>
      </c>
      <c r="R526" s="8">
        <f t="shared" si="25"/>
        <v>263.57799999999997</v>
      </c>
      <c r="S526" s="8">
        <f>(((Sales[[#This Row],[Unit Price]]-(Sales[[#This Row],[Discount Applied]]*Sales[[#This Row],[Unit Price]]))-Q526)/Q526)*100</f>
        <v>18.421052631578945</v>
      </c>
      <c r="T526" s="8">
        <f t="shared" si="26"/>
        <v>1694.43</v>
      </c>
      <c r="U526" s="8">
        <f>Sales[[#This Row],[Unit Cost]]*Sales[[#This Row],[Order Quantity]]</f>
        <v>1430.8520000000001</v>
      </c>
    </row>
    <row r="527" spans="1:21" x14ac:dyDescent="0.2">
      <c r="A527" s="6" t="s">
        <v>740</v>
      </c>
      <c r="B527" s="6" t="s">
        <v>26</v>
      </c>
      <c r="C527" s="6" t="s">
        <v>145</v>
      </c>
      <c r="D527" s="7">
        <v>43200</v>
      </c>
      <c r="E527" s="7">
        <v>43313</v>
      </c>
      <c r="F527" s="7">
        <v>43328</v>
      </c>
      <c r="G527" s="7">
        <v>43336</v>
      </c>
      <c r="H527" s="6">
        <f t="shared" si="24"/>
        <v>23</v>
      </c>
      <c r="I527" s="6" t="s">
        <v>215</v>
      </c>
      <c r="J527" s="6">
        <v>25</v>
      </c>
      <c r="K527" s="6">
        <v>30</v>
      </c>
      <c r="L527" s="6">
        <v>149</v>
      </c>
      <c r="M527" s="6">
        <v>22</v>
      </c>
      <c r="N527" s="6">
        <v>6</v>
      </c>
      <c r="O527" s="6">
        <v>0.05</v>
      </c>
      <c r="P527" s="8">
        <v>2532.6</v>
      </c>
      <c r="Q527" s="8">
        <v>1089.018</v>
      </c>
      <c r="R527" s="8">
        <f t="shared" si="25"/>
        <v>7901.7119999999977</v>
      </c>
      <c r="S527" s="8">
        <f>(((Sales[[#This Row],[Unit Price]]-(Sales[[#This Row],[Discount Applied]]*Sales[[#This Row],[Unit Price]]))-Q527)/Q527)*100</f>
        <v>120.93023255813951</v>
      </c>
      <c r="T527" s="8">
        <f t="shared" si="26"/>
        <v>14435.819999999998</v>
      </c>
      <c r="U527" s="8">
        <f>Sales[[#This Row],[Unit Cost]]*Sales[[#This Row],[Order Quantity]]</f>
        <v>6534.1080000000002</v>
      </c>
    </row>
    <row r="528" spans="1:21" x14ac:dyDescent="0.2">
      <c r="A528" s="6" t="s">
        <v>741</v>
      </c>
      <c r="B528" s="6" t="s">
        <v>25</v>
      </c>
      <c r="C528" s="6" t="s">
        <v>148</v>
      </c>
      <c r="D528" s="7">
        <v>43200</v>
      </c>
      <c r="E528" s="7">
        <v>43313</v>
      </c>
      <c r="F528" s="7">
        <v>43317</v>
      </c>
      <c r="G528" s="7">
        <v>43325</v>
      </c>
      <c r="H528" s="6">
        <f t="shared" si="24"/>
        <v>12</v>
      </c>
      <c r="I528" s="6" t="s">
        <v>215</v>
      </c>
      <c r="J528" s="6">
        <v>18</v>
      </c>
      <c r="K528" s="6">
        <v>33</v>
      </c>
      <c r="L528" s="6">
        <v>22</v>
      </c>
      <c r="M528" s="6">
        <v>31</v>
      </c>
      <c r="N528" s="6">
        <v>8</v>
      </c>
      <c r="O528" s="6">
        <v>0.05</v>
      </c>
      <c r="P528" s="8">
        <v>207.70000000000002</v>
      </c>
      <c r="Q528" s="8">
        <v>135.00500000000002</v>
      </c>
      <c r="R528" s="8">
        <f t="shared" si="25"/>
        <v>498.48</v>
      </c>
      <c r="S528" s="8">
        <f>(((Sales[[#This Row],[Unit Price]]-(Sales[[#This Row],[Discount Applied]]*Sales[[#This Row],[Unit Price]]))-Q528)/Q528)*100</f>
        <v>46.153846153846146</v>
      </c>
      <c r="T528" s="8">
        <f t="shared" si="26"/>
        <v>1578.5200000000002</v>
      </c>
      <c r="U528" s="8">
        <f>Sales[[#This Row],[Unit Cost]]*Sales[[#This Row],[Order Quantity]]</f>
        <v>1080.0400000000002</v>
      </c>
    </row>
    <row r="529" spans="1:21" x14ac:dyDescent="0.2">
      <c r="A529" s="6" t="s">
        <v>742</v>
      </c>
      <c r="B529" s="6" t="s">
        <v>25</v>
      </c>
      <c r="C529" s="6" t="s">
        <v>145</v>
      </c>
      <c r="D529" s="7">
        <v>43200</v>
      </c>
      <c r="E529" s="7">
        <v>43313</v>
      </c>
      <c r="F529" s="7">
        <v>43336</v>
      </c>
      <c r="G529" s="7">
        <v>43342</v>
      </c>
      <c r="H529" s="6">
        <f t="shared" si="24"/>
        <v>29</v>
      </c>
      <c r="I529" s="6" t="s">
        <v>215</v>
      </c>
      <c r="J529" s="6">
        <v>20</v>
      </c>
      <c r="K529" s="6">
        <v>41</v>
      </c>
      <c r="L529" s="6">
        <v>115</v>
      </c>
      <c r="M529" s="6">
        <v>10</v>
      </c>
      <c r="N529" s="6">
        <v>6</v>
      </c>
      <c r="O529" s="6">
        <v>0.2</v>
      </c>
      <c r="P529" s="8">
        <v>241.20000000000002</v>
      </c>
      <c r="Q529" s="8">
        <v>180.9</v>
      </c>
      <c r="R529" s="8">
        <f t="shared" si="25"/>
        <v>72.3599999999999</v>
      </c>
      <c r="S529" s="8">
        <f>(((Sales[[#This Row],[Unit Price]]-(Sales[[#This Row],[Discount Applied]]*Sales[[#This Row],[Unit Price]]))-Q529)/Q529)*100</f>
        <v>6.6666666666666679</v>
      </c>
      <c r="T529" s="8">
        <f t="shared" si="26"/>
        <v>1157.76</v>
      </c>
      <c r="U529" s="8">
        <f>Sales[[#This Row],[Unit Cost]]*Sales[[#This Row],[Order Quantity]]</f>
        <v>1085.4000000000001</v>
      </c>
    </row>
    <row r="530" spans="1:21" x14ac:dyDescent="0.2">
      <c r="A530" s="6" t="s">
        <v>743</v>
      </c>
      <c r="B530" s="6" t="s">
        <v>24</v>
      </c>
      <c r="C530" s="6" t="s">
        <v>147</v>
      </c>
      <c r="D530" s="7">
        <v>43200</v>
      </c>
      <c r="E530" s="7">
        <v>43313</v>
      </c>
      <c r="F530" s="7">
        <v>43320</v>
      </c>
      <c r="G530" s="7">
        <v>43330</v>
      </c>
      <c r="H530" s="6">
        <f t="shared" si="24"/>
        <v>17</v>
      </c>
      <c r="I530" s="6" t="s">
        <v>215</v>
      </c>
      <c r="J530" s="6">
        <v>3</v>
      </c>
      <c r="K530" s="6">
        <v>21</v>
      </c>
      <c r="L530" s="6">
        <v>222</v>
      </c>
      <c r="M530" s="6">
        <v>11</v>
      </c>
      <c r="N530" s="6">
        <v>6</v>
      </c>
      <c r="O530" s="6">
        <v>7.4999999999999997E-2</v>
      </c>
      <c r="P530" s="8">
        <v>1152.4000000000001</v>
      </c>
      <c r="Q530" s="8">
        <v>507.05600000000004</v>
      </c>
      <c r="R530" s="8">
        <f t="shared" si="25"/>
        <v>3353.4840000000004</v>
      </c>
      <c r="S530" s="8">
        <f>(((Sales[[#This Row],[Unit Price]]-(Sales[[#This Row],[Discount Applied]]*Sales[[#This Row],[Unit Price]]))-Q530)/Q530)*100</f>
        <v>110.22727272727271</v>
      </c>
      <c r="T530" s="8">
        <f t="shared" si="26"/>
        <v>6395.8200000000006</v>
      </c>
      <c r="U530" s="8">
        <f>Sales[[#This Row],[Unit Cost]]*Sales[[#This Row],[Order Quantity]]</f>
        <v>3042.3360000000002</v>
      </c>
    </row>
    <row r="531" spans="1:21" x14ac:dyDescent="0.2">
      <c r="A531" s="6" t="s">
        <v>744</v>
      </c>
      <c r="B531" s="6" t="s">
        <v>23</v>
      </c>
      <c r="C531" s="6" t="s">
        <v>145</v>
      </c>
      <c r="D531" s="7">
        <v>43200</v>
      </c>
      <c r="E531" s="7">
        <v>43314</v>
      </c>
      <c r="F531" s="7">
        <v>43333</v>
      </c>
      <c r="G531" s="7">
        <v>43340</v>
      </c>
      <c r="H531" s="6">
        <f t="shared" si="24"/>
        <v>26</v>
      </c>
      <c r="I531" s="6" t="s">
        <v>215</v>
      </c>
      <c r="J531" s="6">
        <v>20</v>
      </c>
      <c r="K531" s="6">
        <v>40</v>
      </c>
      <c r="L531" s="6">
        <v>190</v>
      </c>
      <c r="M531" s="6">
        <v>14</v>
      </c>
      <c r="N531" s="6">
        <v>5</v>
      </c>
      <c r="O531" s="6">
        <v>0.3</v>
      </c>
      <c r="P531" s="8">
        <v>3879.3</v>
      </c>
      <c r="Q531" s="8">
        <v>2288.7869999999998</v>
      </c>
      <c r="R531" s="8">
        <f t="shared" si="25"/>
        <v>2133.6149999999998</v>
      </c>
      <c r="S531" s="8">
        <f>(((Sales[[#This Row],[Unit Price]]-(Sales[[#This Row],[Discount Applied]]*Sales[[#This Row],[Unit Price]]))-Q531)/Q531)*100</f>
        <v>18.644067796610191</v>
      </c>
      <c r="T531" s="8">
        <f t="shared" si="26"/>
        <v>13577.55</v>
      </c>
      <c r="U531" s="8">
        <f>Sales[[#This Row],[Unit Cost]]*Sales[[#This Row],[Order Quantity]]</f>
        <v>11443.934999999999</v>
      </c>
    </row>
    <row r="532" spans="1:21" x14ac:dyDescent="0.2">
      <c r="A532" s="6" t="s">
        <v>745</v>
      </c>
      <c r="B532" s="6" t="s">
        <v>25</v>
      </c>
      <c r="C532" s="6" t="s">
        <v>147</v>
      </c>
      <c r="D532" s="7">
        <v>43200</v>
      </c>
      <c r="E532" s="7">
        <v>43314</v>
      </c>
      <c r="F532" s="7">
        <v>43330</v>
      </c>
      <c r="G532" s="7">
        <v>43334</v>
      </c>
      <c r="H532" s="6">
        <f t="shared" si="24"/>
        <v>20</v>
      </c>
      <c r="I532" s="6" t="s">
        <v>215</v>
      </c>
      <c r="J532" s="6">
        <v>12</v>
      </c>
      <c r="K532" s="6">
        <v>37</v>
      </c>
      <c r="L532" s="6">
        <v>219</v>
      </c>
      <c r="M532" s="6">
        <v>7</v>
      </c>
      <c r="N532" s="6">
        <v>4</v>
      </c>
      <c r="O532" s="6">
        <v>0.1</v>
      </c>
      <c r="P532" s="8">
        <v>3865.9</v>
      </c>
      <c r="Q532" s="8">
        <v>3170.038</v>
      </c>
      <c r="R532" s="8">
        <f t="shared" si="25"/>
        <v>1237.0879999999997</v>
      </c>
      <c r="S532" s="8">
        <f>(((Sales[[#This Row],[Unit Price]]-(Sales[[#This Row],[Discount Applied]]*Sales[[#This Row],[Unit Price]]))-Q532)/Q532)*100</f>
        <v>9.7560975609756078</v>
      </c>
      <c r="T532" s="8">
        <f t="shared" si="26"/>
        <v>13917.24</v>
      </c>
      <c r="U532" s="8">
        <f>Sales[[#This Row],[Unit Cost]]*Sales[[#This Row],[Order Quantity]]</f>
        <v>12680.152</v>
      </c>
    </row>
    <row r="533" spans="1:21" x14ac:dyDescent="0.2">
      <c r="A533" s="6" t="s">
        <v>746</v>
      </c>
      <c r="B533" s="6" t="s">
        <v>25</v>
      </c>
      <c r="C533" s="6" t="s">
        <v>145</v>
      </c>
      <c r="D533" s="7">
        <v>43200</v>
      </c>
      <c r="E533" s="7">
        <v>43314</v>
      </c>
      <c r="F533" s="7">
        <v>43338</v>
      </c>
      <c r="G533" s="7">
        <v>43346</v>
      </c>
      <c r="H533" s="6">
        <f t="shared" si="24"/>
        <v>32</v>
      </c>
      <c r="I533" s="6" t="s">
        <v>215</v>
      </c>
      <c r="J533" s="6">
        <v>19</v>
      </c>
      <c r="K533" s="6">
        <v>35</v>
      </c>
      <c r="L533" s="6">
        <v>121</v>
      </c>
      <c r="M533" s="6">
        <v>6</v>
      </c>
      <c r="N533" s="6">
        <v>6</v>
      </c>
      <c r="O533" s="6">
        <v>7.4999999999999997E-2</v>
      </c>
      <c r="P533" s="8">
        <v>1835.8</v>
      </c>
      <c r="Q533" s="8">
        <v>1248.3440000000001</v>
      </c>
      <c r="R533" s="8">
        <f t="shared" si="25"/>
        <v>2698.6259999999984</v>
      </c>
      <c r="S533" s="8">
        <f>(((Sales[[#This Row],[Unit Price]]-(Sales[[#This Row],[Discount Applied]]*Sales[[#This Row],[Unit Price]]))-Q533)/Q533)*100</f>
        <v>36.029411764705877</v>
      </c>
      <c r="T533" s="8">
        <f t="shared" si="26"/>
        <v>10188.689999999999</v>
      </c>
      <c r="U533" s="8">
        <f>Sales[[#This Row],[Unit Cost]]*Sales[[#This Row],[Order Quantity]]</f>
        <v>7490.0640000000003</v>
      </c>
    </row>
    <row r="534" spans="1:21" x14ac:dyDescent="0.2">
      <c r="A534" s="6" t="s">
        <v>747</v>
      </c>
      <c r="B534" s="6" t="s">
        <v>24</v>
      </c>
      <c r="C534" s="6" t="s">
        <v>143</v>
      </c>
      <c r="D534" s="7">
        <v>43200</v>
      </c>
      <c r="E534" s="7">
        <v>43314</v>
      </c>
      <c r="F534" s="7">
        <v>43332</v>
      </c>
      <c r="G534" s="7">
        <v>43341</v>
      </c>
      <c r="H534" s="6">
        <f t="shared" si="24"/>
        <v>27</v>
      </c>
      <c r="I534" s="6" t="s">
        <v>215</v>
      </c>
      <c r="J534" s="6">
        <v>8</v>
      </c>
      <c r="K534" s="6">
        <v>37</v>
      </c>
      <c r="L534" s="6">
        <v>334</v>
      </c>
      <c r="M534" s="6">
        <v>23</v>
      </c>
      <c r="N534" s="6">
        <v>5</v>
      </c>
      <c r="O534" s="6">
        <v>0.15</v>
      </c>
      <c r="P534" s="8">
        <v>234.5</v>
      </c>
      <c r="Q534" s="8">
        <v>180.565</v>
      </c>
      <c r="R534" s="8">
        <f t="shared" si="25"/>
        <v>93.799999999999955</v>
      </c>
      <c r="S534" s="8">
        <f>(((Sales[[#This Row],[Unit Price]]-(Sales[[#This Row],[Discount Applied]]*Sales[[#This Row],[Unit Price]]))-Q534)/Q534)*100</f>
        <v>10.389610389610384</v>
      </c>
      <c r="T534" s="8">
        <f t="shared" si="26"/>
        <v>996.625</v>
      </c>
      <c r="U534" s="8">
        <f>Sales[[#This Row],[Unit Cost]]*Sales[[#This Row],[Order Quantity]]</f>
        <v>902.82500000000005</v>
      </c>
    </row>
    <row r="535" spans="1:21" x14ac:dyDescent="0.2">
      <c r="A535" s="6" t="s">
        <v>748</v>
      </c>
      <c r="B535" s="6" t="s">
        <v>24</v>
      </c>
      <c r="C535" s="6" t="s">
        <v>146</v>
      </c>
      <c r="D535" s="7">
        <v>43200</v>
      </c>
      <c r="E535" s="7">
        <v>43314</v>
      </c>
      <c r="F535" s="7">
        <v>43327</v>
      </c>
      <c r="G535" s="7">
        <v>43334</v>
      </c>
      <c r="H535" s="6">
        <f t="shared" si="24"/>
        <v>20</v>
      </c>
      <c r="I535" s="6" t="s">
        <v>215</v>
      </c>
      <c r="J535" s="6">
        <v>7</v>
      </c>
      <c r="K535" s="6">
        <v>10</v>
      </c>
      <c r="L535" s="6">
        <v>283</v>
      </c>
      <c r="M535" s="6">
        <v>34</v>
      </c>
      <c r="N535" s="6">
        <v>2</v>
      </c>
      <c r="O535" s="6">
        <v>0.15</v>
      </c>
      <c r="P535" s="8">
        <v>757.1</v>
      </c>
      <c r="Q535" s="8">
        <v>507.25700000000006</v>
      </c>
      <c r="R535" s="8">
        <f t="shared" si="25"/>
        <v>272.55600000000004</v>
      </c>
      <c r="S535" s="8">
        <f>(((Sales[[#This Row],[Unit Price]]-(Sales[[#This Row],[Discount Applied]]*Sales[[#This Row],[Unit Price]]))-Q535)/Q535)*100</f>
        <v>26.865671641791046</v>
      </c>
      <c r="T535" s="8">
        <f t="shared" si="26"/>
        <v>1287.0700000000002</v>
      </c>
      <c r="U535" s="8">
        <f>Sales[[#This Row],[Unit Cost]]*Sales[[#This Row],[Order Quantity]]</f>
        <v>1014.5140000000001</v>
      </c>
    </row>
    <row r="536" spans="1:21" x14ac:dyDescent="0.2">
      <c r="A536" s="6" t="s">
        <v>749</v>
      </c>
      <c r="B536" s="6" t="s">
        <v>26</v>
      </c>
      <c r="C536" s="6" t="s">
        <v>147</v>
      </c>
      <c r="D536" s="7">
        <v>43200</v>
      </c>
      <c r="E536" s="7">
        <v>43314</v>
      </c>
      <c r="F536" s="7">
        <v>43332</v>
      </c>
      <c r="G536" s="7">
        <v>43333</v>
      </c>
      <c r="H536" s="6">
        <f t="shared" si="24"/>
        <v>19</v>
      </c>
      <c r="I536" s="6" t="s">
        <v>215</v>
      </c>
      <c r="J536" s="6">
        <v>26</v>
      </c>
      <c r="K536" s="6">
        <v>39</v>
      </c>
      <c r="L536" s="6">
        <v>212</v>
      </c>
      <c r="M536" s="6">
        <v>25</v>
      </c>
      <c r="N536" s="6">
        <v>8</v>
      </c>
      <c r="O536" s="6">
        <v>0.05</v>
      </c>
      <c r="P536" s="8">
        <v>1005</v>
      </c>
      <c r="Q536" s="8">
        <v>703.5</v>
      </c>
      <c r="R536" s="8">
        <f t="shared" si="25"/>
        <v>2010</v>
      </c>
      <c r="S536" s="8">
        <f>(((Sales[[#This Row],[Unit Price]]-(Sales[[#This Row],[Discount Applied]]*Sales[[#This Row],[Unit Price]]))-Q536)/Q536)*100</f>
        <v>35.714285714285715</v>
      </c>
      <c r="T536" s="8">
        <f t="shared" si="26"/>
        <v>7638</v>
      </c>
      <c r="U536" s="8">
        <f>Sales[[#This Row],[Unit Cost]]*Sales[[#This Row],[Order Quantity]]</f>
        <v>5628</v>
      </c>
    </row>
    <row r="537" spans="1:21" x14ac:dyDescent="0.2">
      <c r="A537" s="6" t="s">
        <v>750</v>
      </c>
      <c r="B537" s="6" t="s">
        <v>24</v>
      </c>
      <c r="C537" s="6" t="s">
        <v>145</v>
      </c>
      <c r="D537" s="7">
        <v>43200</v>
      </c>
      <c r="E537" s="7">
        <v>43315</v>
      </c>
      <c r="F537" s="7">
        <v>43326</v>
      </c>
      <c r="G537" s="7">
        <v>43332</v>
      </c>
      <c r="H537" s="6">
        <f t="shared" si="24"/>
        <v>17</v>
      </c>
      <c r="I537" s="6" t="s">
        <v>215</v>
      </c>
      <c r="J537" s="6">
        <v>10</v>
      </c>
      <c r="K537" s="6">
        <v>4</v>
      </c>
      <c r="L537" s="6">
        <v>159</v>
      </c>
      <c r="M537" s="6">
        <v>11</v>
      </c>
      <c r="N537" s="6">
        <v>2</v>
      </c>
      <c r="O537" s="6">
        <v>0.05</v>
      </c>
      <c r="P537" s="8">
        <v>6391.8</v>
      </c>
      <c r="Q537" s="8">
        <v>5113.4400000000005</v>
      </c>
      <c r="R537" s="8">
        <f t="shared" si="25"/>
        <v>1917.5399999999991</v>
      </c>
      <c r="S537" s="8">
        <f>(((Sales[[#This Row],[Unit Price]]-(Sales[[#This Row],[Discount Applied]]*Sales[[#This Row],[Unit Price]]))-Q537)/Q537)*100</f>
        <v>18.749999999999989</v>
      </c>
      <c r="T537" s="8">
        <f t="shared" si="26"/>
        <v>12144.42</v>
      </c>
      <c r="U537" s="8">
        <f>Sales[[#This Row],[Unit Cost]]*Sales[[#This Row],[Order Quantity]]</f>
        <v>10226.880000000001</v>
      </c>
    </row>
    <row r="538" spans="1:21" x14ac:dyDescent="0.2">
      <c r="A538" s="6" t="s">
        <v>751</v>
      </c>
      <c r="B538" s="6" t="s">
        <v>24</v>
      </c>
      <c r="C538" s="6" t="s">
        <v>146</v>
      </c>
      <c r="D538" s="7">
        <v>43200</v>
      </c>
      <c r="E538" s="7">
        <v>43315</v>
      </c>
      <c r="F538" s="7">
        <v>43323</v>
      </c>
      <c r="G538" s="7">
        <v>43330</v>
      </c>
      <c r="H538" s="6">
        <f t="shared" si="24"/>
        <v>15</v>
      </c>
      <c r="I538" s="6" t="s">
        <v>215</v>
      </c>
      <c r="J538" s="6">
        <v>3</v>
      </c>
      <c r="K538" s="6">
        <v>13</v>
      </c>
      <c r="L538" s="6">
        <v>269</v>
      </c>
      <c r="M538" s="6">
        <v>31</v>
      </c>
      <c r="N538" s="6">
        <v>8</v>
      </c>
      <c r="O538" s="6">
        <v>0.15</v>
      </c>
      <c r="P538" s="8">
        <v>2740.3</v>
      </c>
      <c r="Q538" s="8">
        <v>1123.5229999999999</v>
      </c>
      <c r="R538" s="8">
        <f t="shared" si="25"/>
        <v>9645.8560000000016</v>
      </c>
      <c r="S538" s="8">
        <f>(((Sales[[#This Row],[Unit Price]]-(Sales[[#This Row],[Discount Applied]]*Sales[[#This Row],[Unit Price]]))-Q538)/Q538)*100</f>
        <v>107.31707317073173</v>
      </c>
      <c r="T538" s="8">
        <f t="shared" si="26"/>
        <v>18634.04</v>
      </c>
      <c r="U538" s="8">
        <f>Sales[[#This Row],[Unit Cost]]*Sales[[#This Row],[Order Quantity]]</f>
        <v>8988.1839999999993</v>
      </c>
    </row>
    <row r="539" spans="1:21" x14ac:dyDescent="0.2">
      <c r="A539" s="6" t="s">
        <v>752</v>
      </c>
      <c r="B539" s="6" t="s">
        <v>25</v>
      </c>
      <c r="C539" s="6" t="s">
        <v>144</v>
      </c>
      <c r="D539" s="7">
        <v>43200</v>
      </c>
      <c r="E539" s="7">
        <v>43315</v>
      </c>
      <c r="F539" s="7">
        <v>43336</v>
      </c>
      <c r="G539" s="7">
        <v>43338</v>
      </c>
      <c r="H539" s="6">
        <f t="shared" si="24"/>
        <v>23</v>
      </c>
      <c r="I539" s="6" t="s">
        <v>215</v>
      </c>
      <c r="J539" s="6">
        <v>13</v>
      </c>
      <c r="K539" s="6">
        <v>48</v>
      </c>
      <c r="L539" s="6">
        <v>60</v>
      </c>
      <c r="M539" s="6">
        <v>40</v>
      </c>
      <c r="N539" s="6">
        <v>3</v>
      </c>
      <c r="O539" s="6">
        <v>0.15</v>
      </c>
      <c r="P539" s="8">
        <v>924.6</v>
      </c>
      <c r="Q539" s="8">
        <v>536.26800000000003</v>
      </c>
      <c r="R539" s="8">
        <f t="shared" si="25"/>
        <v>748.92599999999993</v>
      </c>
      <c r="S539" s="8">
        <f>(((Sales[[#This Row],[Unit Price]]-(Sales[[#This Row],[Discount Applied]]*Sales[[#This Row],[Unit Price]]))-Q539)/Q539)*100</f>
        <v>46.551724137931046</v>
      </c>
      <c r="T539" s="8">
        <f t="shared" si="26"/>
        <v>2357.73</v>
      </c>
      <c r="U539" s="8">
        <f>Sales[[#This Row],[Unit Cost]]*Sales[[#This Row],[Order Quantity]]</f>
        <v>1608.8040000000001</v>
      </c>
    </row>
    <row r="540" spans="1:21" x14ac:dyDescent="0.2">
      <c r="A540" s="6" t="s">
        <v>753</v>
      </c>
      <c r="B540" s="6" t="s">
        <v>24</v>
      </c>
      <c r="C540" s="6" t="s">
        <v>148</v>
      </c>
      <c r="D540" s="7">
        <v>43200</v>
      </c>
      <c r="E540" s="7">
        <v>43315</v>
      </c>
      <c r="F540" s="7">
        <v>43324</v>
      </c>
      <c r="G540" s="7">
        <v>43327</v>
      </c>
      <c r="H540" s="6">
        <f t="shared" si="24"/>
        <v>12</v>
      </c>
      <c r="I540" s="6" t="s">
        <v>215</v>
      </c>
      <c r="J540" s="6">
        <v>11</v>
      </c>
      <c r="K540" s="6">
        <v>41</v>
      </c>
      <c r="L540" s="6">
        <v>22</v>
      </c>
      <c r="M540" s="6">
        <v>16</v>
      </c>
      <c r="N540" s="6">
        <v>5</v>
      </c>
      <c r="O540" s="6">
        <v>0.15</v>
      </c>
      <c r="P540" s="8">
        <v>1031.8</v>
      </c>
      <c r="Q540" s="8">
        <v>505.58199999999999</v>
      </c>
      <c r="R540" s="8">
        <f t="shared" si="25"/>
        <v>1857.2399999999998</v>
      </c>
      <c r="S540" s="8">
        <f>(((Sales[[#This Row],[Unit Price]]-(Sales[[#This Row],[Discount Applied]]*Sales[[#This Row],[Unit Price]]))-Q540)/Q540)*100</f>
        <v>73.469387755102034</v>
      </c>
      <c r="T540" s="8">
        <f t="shared" si="26"/>
        <v>4385.1499999999996</v>
      </c>
      <c r="U540" s="8">
        <f>Sales[[#This Row],[Unit Cost]]*Sales[[#This Row],[Order Quantity]]</f>
        <v>2527.91</v>
      </c>
    </row>
    <row r="541" spans="1:21" x14ac:dyDescent="0.2">
      <c r="A541" s="6" t="s">
        <v>754</v>
      </c>
      <c r="B541" s="6" t="s">
        <v>23</v>
      </c>
      <c r="C541" s="6" t="s">
        <v>145</v>
      </c>
      <c r="D541" s="7">
        <v>43200</v>
      </c>
      <c r="E541" s="7">
        <v>43315</v>
      </c>
      <c r="F541" s="7">
        <v>43332</v>
      </c>
      <c r="G541" s="7">
        <v>43339</v>
      </c>
      <c r="H541" s="6">
        <f t="shared" si="24"/>
        <v>24</v>
      </c>
      <c r="I541" s="6" t="s">
        <v>215</v>
      </c>
      <c r="J541" s="6">
        <v>25</v>
      </c>
      <c r="K541" s="6">
        <v>11</v>
      </c>
      <c r="L541" s="6">
        <v>90</v>
      </c>
      <c r="M541" s="6">
        <v>21</v>
      </c>
      <c r="N541" s="6">
        <v>1</v>
      </c>
      <c r="O541" s="6">
        <v>0.2</v>
      </c>
      <c r="P541" s="8">
        <v>1098.8</v>
      </c>
      <c r="Q541" s="8">
        <v>769.16</v>
      </c>
      <c r="R541" s="8">
        <f t="shared" si="25"/>
        <v>109.88</v>
      </c>
      <c r="S541" s="8">
        <f>(((Sales[[#This Row],[Unit Price]]-(Sales[[#This Row],[Discount Applied]]*Sales[[#This Row],[Unit Price]]))-Q541)/Q541)*100</f>
        <v>14.285714285714285</v>
      </c>
      <c r="T541" s="8">
        <f t="shared" si="26"/>
        <v>879.04</v>
      </c>
      <c r="U541" s="8">
        <f>Sales[[#This Row],[Unit Cost]]*Sales[[#This Row],[Order Quantity]]</f>
        <v>769.16</v>
      </c>
    </row>
    <row r="542" spans="1:21" x14ac:dyDescent="0.2">
      <c r="A542" s="6" t="s">
        <v>755</v>
      </c>
      <c r="B542" s="6" t="s">
        <v>26</v>
      </c>
      <c r="C542" s="6" t="s">
        <v>146</v>
      </c>
      <c r="D542" s="7">
        <v>43200</v>
      </c>
      <c r="E542" s="7">
        <v>43315</v>
      </c>
      <c r="F542" s="7">
        <v>43317</v>
      </c>
      <c r="G542" s="7">
        <v>43324</v>
      </c>
      <c r="H542" s="6">
        <f t="shared" si="24"/>
        <v>9</v>
      </c>
      <c r="I542" s="6" t="s">
        <v>215</v>
      </c>
      <c r="J542" s="6">
        <v>27</v>
      </c>
      <c r="K542" s="6">
        <v>10</v>
      </c>
      <c r="L542" s="6">
        <v>279</v>
      </c>
      <c r="M542" s="6">
        <v>18</v>
      </c>
      <c r="N542" s="6">
        <v>3</v>
      </c>
      <c r="O542" s="6">
        <v>0.05</v>
      </c>
      <c r="P542" s="8">
        <v>1132.3</v>
      </c>
      <c r="Q542" s="8">
        <v>713.34899999999993</v>
      </c>
      <c r="R542" s="8">
        <f t="shared" si="25"/>
        <v>1087.0080000000003</v>
      </c>
      <c r="S542" s="8">
        <f>(((Sales[[#This Row],[Unit Price]]-(Sales[[#This Row],[Discount Applied]]*Sales[[#This Row],[Unit Price]]))-Q542)/Q542)*100</f>
        <v>50.793650793650805</v>
      </c>
      <c r="T542" s="8">
        <f t="shared" si="26"/>
        <v>3227.0549999999998</v>
      </c>
      <c r="U542" s="8">
        <f>Sales[[#This Row],[Unit Cost]]*Sales[[#This Row],[Order Quantity]]</f>
        <v>2140.0469999999996</v>
      </c>
    </row>
    <row r="543" spans="1:21" x14ac:dyDescent="0.2">
      <c r="A543" s="6" t="s">
        <v>756</v>
      </c>
      <c r="B543" s="6" t="s">
        <v>23</v>
      </c>
      <c r="C543" s="6" t="s">
        <v>143</v>
      </c>
      <c r="D543" s="7">
        <v>43200</v>
      </c>
      <c r="E543" s="7">
        <v>43315</v>
      </c>
      <c r="F543" s="7">
        <v>43319</v>
      </c>
      <c r="G543" s="7">
        <v>43326</v>
      </c>
      <c r="H543" s="6">
        <f t="shared" si="24"/>
        <v>11</v>
      </c>
      <c r="I543" s="6" t="s">
        <v>215</v>
      </c>
      <c r="J543" s="6">
        <v>25</v>
      </c>
      <c r="K543" s="6">
        <v>12</v>
      </c>
      <c r="L543" s="6">
        <v>350</v>
      </c>
      <c r="M543" s="6">
        <v>45</v>
      </c>
      <c r="N543" s="6">
        <v>3</v>
      </c>
      <c r="O543" s="6">
        <v>0.05</v>
      </c>
      <c r="P543" s="8">
        <v>2465.6</v>
      </c>
      <c r="Q543" s="8">
        <v>1602.64</v>
      </c>
      <c r="R543" s="8">
        <f t="shared" si="25"/>
        <v>2219.0399999999991</v>
      </c>
      <c r="S543" s="8">
        <f>(((Sales[[#This Row],[Unit Price]]-(Sales[[#This Row],[Discount Applied]]*Sales[[#This Row],[Unit Price]]))-Q543)/Q543)*100</f>
        <v>46.153846153846132</v>
      </c>
      <c r="T543" s="8">
        <f t="shared" si="26"/>
        <v>7026.9599999999991</v>
      </c>
      <c r="U543" s="8">
        <f>Sales[[#This Row],[Unit Cost]]*Sales[[#This Row],[Order Quantity]]</f>
        <v>4807.92</v>
      </c>
    </row>
    <row r="544" spans="1:21" x14ac:dyDescent="0.2">
      <c r="A544" s="6" t="s">
        <v>757</v>
      </c>
      <c r="B544" s="6" t="s">
        <v>25</v>
      </c>
      <c r="C544" s="6" t="s">
        <v>145</v>
      </c>
      <c r="D544" s="7">
        <v>43200</v>
      </c>
      <c r="E544" s="7">
        <v>43315</v>
      </c>
      <c r="F544" s="7">
        <v>43320</v>
      </c>
      <c r="G544" s="7">
        <v>43326</v>
      </c>
      <c r="H544" s="6">
        <f t="shared" si="24"/>
        <v>11</v>
      </c>
      <c r="I544" s="6" t="s">
        <v>215</v>
      </c>
      <c r="J544" s="6">
        <v>17</v>
      </c>
      <c r="K544" s="6">
        <v>47</v>
      </c>
      <c r="L544" s="6">
        <v>127</v>
      </c>
      <c r="M544" s="6">
        <v>26</v>
      </c>
      <c r="N544" s="6">
        <v>6</v>
      </c>
      <c r="O544" s="6">
        <v>0.1</v>
      </c>
      <c r="P544" s="8">
        <v>1005</v>
      </c>
      <c r="Q544" s="8">
        <v>462.3</v>
      </c>
      <c r="R544" s="8">
        <f t="shared" si="25"/>
        <v>2653.2</v>
      </c>
      <c r="S544" s="8">
        <f>(((Sales[[#This Row],[Unit Price]]-(Sales[[#This Row],[Discount Applied]]*Sales[[#This Row],[Unit Price]]))-Q544)/Q544)*100</f>
        <v>95.65217391304347</v>
      </c>
      <c r="T544" s="8">
        <f t="shared" si="26"/>
        <v>5427</v>
      </c>
      <c r="U544" s="8">
        <f>Sales[[#This Row],[Unit Cost]]*Sales[[#This Row],[Order Quantity]]</f>
        <v>2773.8</v>
      </c>
    </row>
    <row r="545" spans="1:21" x14ac:dyDescent="0.2">
      <c r="A545" s="6" t="s">
        <v>758</v>
      </c>
      <c r="B545" s="6" t="s">
        <v>24</v>
      </c>
      <c r="C545" s="6" t="s">
        <v>147</v>
      </c>
      <c r="D545" s="7">
        <v>43200</v>
      </c>
      <c r="E545" s="7">
        <v>43316</v>
      </c>
      <c r="F545" s="7">
        <v>43329</v>
      </c>
      <c r="G545" s="7">
        <v>43333</v>
      </c>
      <c r="H545" s="6">
        <f t="shared" si="24"/>
        <v>17</v>
      </c>
      <c r="I545" s="6" t="s">
        <v>215</v>
      </c>
      <c r="J545" s="6">
        <v>1</v>
      </c>
      <c r="K545" s="6">
        <v>13</v>
      </c>
      <c r="L545" s="6">
        <v>252</v>
      </c>
      <c r="M545" s="6">
        <v>17</v>
      </c>
      <c r="N545" s="6">
        <v>2</v>
      </c>
      <c r="O545" s="6">
        <v>0.1</v>
      </c>
      <c r="P545" s="8">
        <v>1246.2</v>
      </c>
      <c r="Q545" s="8">
        <v>1021.884</v>
      </c>
      <c r="R545" s="8">
        <f t="shared" si="25"/>
        <v>199.39199999999983</v>
      </c>
      <c r="S545" s="8">
        <f>(((Sales[[#This Row],[Unit Price]]-(Sales[[#This Row],[Discount Applied]]*Sales[[#This Row],[Unit Price]]))-Q545)/Q545)*100</f>
        <v>9.7560975609756007</v>
      </c>
      <c r="T545" s="8">
        <f t="shared" si="26"/>
        <v>2243.16</v>
      </c>
      <c r="U545" s="8">
        <f>Sales[[#This Row],[Unit Cost]]*Sales[[#This Row],[Order Quantity]]</f>
        <v>2043.768</v>
      </c>
    </row>
    <row r="546" spans="1:21" x14ac:dyDescent="0.2">
      <c r="A546" s="6" t="s">
        <v>759</v>
      </c>
      <c r="B546" s="6" t="s">
        <v>24</v>
      </c>
      <c r="C546" s="6" t="s">
        <v>146</v>
      </c>
      <c r="D546" s="7">
        <v>43200</v>
      </c>
      <c r="E546" s="7">
        <v>43316</v>
      </c>
      <c r="F546" s="7">
        <v>43339</v>
      </c>
      <c r="G546" s="7">
        <v>43345</v>
      </c>
      <c r="H546" s="6">
        <f t="shared" si="24"/>
        <v>29</v>
      </c>
      <c r="I546" s="6" t="s">
        <v>215</v>
      </c>
      <c r="J546" s="6">
        <v>11</v>
      </c>
      <c r="K546" s="6">
        <v>13</v>
      </c>
      <c r="L546" s="6">
        <v>291</v>
      </c>
      <c r="M546" s="6">
        <v>5</v>
      </c>
      <c r="N546" s="6">
        <v>6</v>
      </c>
      <c r="O546" s="6">
        <v>0.3</v>
      </c>
      <c r="P546" s="8">
        <v>1025.1000000000001</v>
      </c>
      <c r="Q546" s="8">
        <v>809.82900000000018</v>
      </c>
      <c r="R546" s="8">
        <f t="shared" si="25"/>
        <v>-553.554000000001</v>
      </c>
      <c r="S546" s="8">
        <f>(((Sales[[#This Row],[Unit Price]]-(Sales[[#This Row],[Discount Applied]]*Sales[[#This Row],[Unit Price]]))-Q546)/Q546)*100</f>
        <v>-11.39240506329114</v>
      </c>
      <c r="T546" s="8">
        <f t="shared" si="26"/>
        <v>4305.42</v>
      </c>
      <c r="U546" s="8">
        <f>Sales[[#This Row],[Unit Cost]]*Sales[[#This Row],[Order Quantity]]</f>
        <v>4858.9740000000011</v>
      </c>
    </row>
    <row r="547" spans="1:21" x14ac:dyDescent="0.2">
      <c r="A547" s="6" t="s">
        <v>760</v>
      </c>
      <c r="B547" s="6" t="s">
        <v>24</v>
      </c>
      <c r="C547" s="6" t="s">
        <v>148</v>
      </c>
      <c r="D547" s="7">
        <v>43200</v>
      </c>
      <c r="E547" s="7">
        <v>43316</v>
      </c>
      <c r="F547" s="7">
        <v>43328</v>
      </c>
      <c r="G547" s="7">
        <v>43331</v>
      </c>
      <c r="H547" s="6">
        <f t="shared" si="24"/>
        <v>15</v>
      </c>
      <c r="I547" s="6" t="s">
        <v>215</v>
      </c>
      <c r="J547" s="6">
        <v>7</v>
      </c>
      <c r="K547" s="6">
        <v>36</v>
      </c>
      <c r="L547" s="6">
        <v>14</v>
      </c>
      <c r="M547" s="6">
        <v>28</v>
      </c>
      <c r="N547" s="6">
        <v>1</v>
      </c>
      <c r="O547" s="6">
        <v>0.2</v>
      </c>
      <c r="P547" s="8">
        <v>1902.8</v>
      </c>
      <c r="Q547" s="8">
        <v>1084.5959999999998</v>
      </c>
      <c r="R547" s="8">
        <f t="shared" si="25"/>
        <v>437.64400000000023</v>
      </c>
      <c r="S547" s="8">
        <f>(((Sales[[#This Row],[Unit Price]]-(Sales[[#This Row],[Discount Applied]]*Sales[[#This Row],[Unit Price]]))-Q547)/Q547)*100</f>
        <v>40.350877192982487</v>
      </c>
      <c r="T547" s="8">
        <f t="shared" si="26"/>
        <v>1522.24</v>
      </c>
      <c r="U547" s="8">
        <f>Sales[[#This Row],[Unit Cost]]*Sales[[#This Row],[Order Quantity]]</f>
        <v>1084.5959999999998</v>
      </c>
    </row>
    <row r="548" spans="1:21" x14ac:dyDescent="0.2">
      <c r="A548" s="6" t="s">
        <v>761</v>
      </c>
      <c r="B548" s="6" t="s">
        <v>23</v>
      </c>
      <c r="C548" s="6" t="s">
        <v>146</v>
      </c>
      <c r="D548" s="7">
        <v>43200</v>
      </c>
      <c r="E548" s="7">
        <v>43316</v>
      </c>
      <c r="F548" s="7">
        <v>43340</v>
      </c>
      <c r="G548" s="7">
        <v>43348</v>
      </c>
      <c r="H548" s="6">
        <f t="shared" si="24"/>
        <v>32</v>
      </c>
      <c r="I548" s="6" t="s">
        <v>215</v>
      </c>
      <c r="J548" s="6">
        <v>21</v>
      </c>
      <c r="K548" s="6">
        <v>34</v>
      </c>
      <c r="L548" s="6">
        <v>292</v>
      </c>
      <c r="M548" s="6">
        <v>19</v>
      </c>
      <c r="N548" s="6">
        <v>2</v>
      </c>
      <c r="O548" s="6">
        <v>0.05</v>
      </c>
      <c r="P548" s="8">
        <v>3738.6</v>
      </c>
      <c r="Q548" s="8">
        <v>2056.23</v>
      </c>
      <c r="R548" s="8">
        <f t="shared" si="25"/>
        <v>2990.88</v>
      </c>
      <c r="S548" s="8">
        <f>(((Sales[[#This Row],[Unit Price]]-(Sales[[#This Row],[Discount Applied]]*Sales[[#This Row],[Unit Price]]))-Q548)/Q548)*100</f>
        <v>72.727272727272734</v>
      </c>
      <c r="T548" s="8">
        <f t="shared" si="26"/>
        <v>7103.34</v>
      </c>
      <c r="U548" s="8">
        <f>Sales[[#This Row],[Unit Cost]]*Sales[[#This Row],[Order Quantity]]</f>
        <v>4112.46</v>
      </c>
    </row>
    <row r="549" spans="1:21" x14ac:dyDescent="0.2">
      <c r="A549" s="6" t="s">
        <v>762</v>
      </c>
      <c r="B549" s="6" t="s">
        <v>24</v>
      </c>
      <c r="C549" s="6" t="s">
        <v>145</v>
      </c>
      <c r="D549" s="7">
        <v>43200</v>
      </c>
      <c r="E549" s="7">
        <v>43316</v>
      </c>
      <c r="F549" s="7">
        <v>43327</v>
      </c>
      <c r="G549" s="7">
        <v>43333</v>
      </c>
      <c r="H549" s="6">
        <f t="shared" si="24"/>
        <v>17</v>
      </c>
      <c r="I549" s="6" t="s">
        <v>215</v>
      </c>
      <c r="J549" s="6">
        <v>11</v>
      </c>
      <c r="K549" s="6">
        <v>39</v>
      </c>
      <c r="L549" s="6">
        <v>178</v>
      </c>
      <c r="M549" s="6">
        <v>46</v>
      </c>
      <c r="N549" s="6">
        <v>6</v>
      </c>
      <c r="O549" s="6">
        <v>7.4999999999999997E-2</v>
      </c>
      <c r="P549" s="8">
        <v>1996.6000000000001</v>
      </c>
      <c r="Q549" s="8">
        <v>1237.8920000000001</v>
      </c>
      <c r="R549" s="8">
        <f t="shared" si="25"/>
        <v>3653.7780000000002</v>
      </c>
      <c r="S549" s="8">
        <f>(((Sales[[#This Row],[Unit Price]]-(Sales[[#This Row],[Discount Applied]]*Sales[[#This Row],[Unit Price]]))-Q549)/Q549)*100</f>
        <v>49.193548387096769</v>
      </c>
      <c r="T549" s="8">
        <f t="shared" si="26"/>
        <v>11081.130000000001</v>
      </c>
      <c r="U549" s="8">
        <f>Sales[[#This Row],[Unit Cost]]*Sales[[#This Row],[Order Quantity]]</f>
        <v>7427.3520000000008</v>
      </c>
    </row>
    <row r="550" spans="1:21" x14ac:dyDescent="0.2">
      <c r="A550" s="6" t="s">
        <v>763</v>
      </c>
      <c r="B550" s="6" t="s">
        <v>24</v>
      </c>
      <c r="C550" s="6" t="s">
        <v>144</v>
      </c>
      <c r="D550" s="7">
        <v>43200</v>
      </c>
      <c r="E550" s="7">
        <v>43316</v>
      </c>
      <c r="F550" s="7">
        <v>43318</v>
      </c>
      <c r="G550" s="7">
        <v>43325</v>
      </c>
      <c r="H550" s="6">
        <f t="shared" si="24"/>
        <v>9</v>
      </c>
      <c r="I550" s="6" t="s">
        <v>215</v>
      </c>
      <c r="J550" s="6">
        <v>10</v>
      </c>
      <c r="K550" s="6">
        <v>38</v>
      </c>
      <c r="L550" s="6">
        <v>76</v>
      </c>
      <c r="M550" s="6">
        <v>9</v>
      </c>
      <c r="N550" s="6">
        <v>3</v>
      </c>
      <c r="O550" s="6">
        <v>0.15</v>
      </c>
      <c r="P550" s="8">
        <v>2331.6</v>
      </c>
      <c r="Q550" s="8">
        <v>1818.6479999999999</v>
      </c>
      <c r="R550" s="8">
        <f t="shared" si="25"/>
        <v>489.63600000000042</v>
      </c>
      <c r="S550" s="8">
        <f>(((Sales[[#This Row],[Unit Price]]-(Sales[[#This Row],[Discount Applied]]*Sales[[#This Row],[Unit Price]]))-Q550)/Q550)*100</f>
        <v>8.9743589743589745</v>
      </c>
      <c r="T550" s="8">
        <f t="shared" si="26"/>
        <v>5945.58</v>
      </c>
      <c r="U550" s="8">
        <f>Sales[[#This Row],[Unit Cost]]*Sales[[#This Row],[Order Quantity]]</f>
        <v>5455.9439999999995</v>
      </c>
    </row>
    <row r="551" spans="1:21" x14ac:dyDescent="0.2">
      <c r="A551" s="6" t="s">
        <v>764</v>
      </c>
      <c r="B551" s="6" t="s">
        <v>24</v>
      </c>
      <c r="C551" s="6" t="s">
        <v>147</v>
      </c>
      <c r="D551" s="7">
        <v>43200</v>
      </c>
      <c r="E551" s="7">
        <v>43316</v>
      </c>
      <c r="F551" s="7">
        <v>43328</v>
      </c>
      <c r="G551" s="7">
        <v>43336</v>
      </c>
      <c r="H551" s="6">
        <f t="shared" si="24"/>
        <v>20</v>
      </c>
      <c r="I551" s="6" t="s">
        <v>215</v>
      </c>
      <c r="J551" s="6">
        <v>11</v>
      </c>
      <c r="K551" s="6">
        <v>16</v>
      </c>
      <c r="L551" s="6">
        <v>221</v>
      </c>
      <c r="M551" s="6">
        <v>41</v>
      </c>
      <c r="N551" s="6">
        <v>6</v>
      </c>
      <c r="O551" s="6">
        <v>0.1</v>
      </c>
      <c r="P551" s="8">
        <v>1078.7</v>
      </c>
      <c r="Q551" s="8">
        <v>701.15500000000009</v>
      </c>
      <c r="R551" s="8">
        <f t="shared" si="25"/>
        <v>1618.0500000000002</v>
      </c>
      <c r="S551" s="8">
        <f>(((Sales[[#This Row],[Unit Price]]-(Sales[[#This Row],[Discount Applied]]*Sales[[#This Row],[Unit Price]]))-Q551)/Q551)*100</f>
        <v>38.461538461538453</v>
      </c>
      <c r="T551" s="8">
        <f t="shared" si="26"/>
        <v>5824.9800000000005</v>
      </c>
      <c r="U551" s="8">
        <f>Sales[[#This Row],[Unit Cost]]*Sales[[#This Row],[Order Quantity]]</f>
        <v>4206.93</v>
      </c>
    </row>
    <row r="552" spans="1:21" x14ac:dyDescent="0.2">
      <c r="A552" s="6" t="s">
        <v>765</v>
      </c>
      <c r="B552" s="6" t="s">
        <v>24</v>
      </c>
      <c r="C552" s="6" t="s">
        <v>143</v>
      </c>
      <c r="D552" s="7">
        <v>43200</v>
      </c>
      <c r="E552" s="7">
        <v>43316</v>
      </c>
      <c r="F552" s="7">
        <v>43343</v>
      </c>
      <c r="G552" s="7">
        <v>43351</v>
      </c>
      <c r="H552" s="6">
        <f t="shared" si="24"/>
        <v>35</v>
      </c>
      <c r="I552" s="6" t="s">
        <v>215</v>
      </c>
      <c r="J552" s="6">
        <v>11</v>
      </c>
      <c r="K552" s="6">
        <v>42</v>
      </c>
      <c r="L552" s="6">
        <v>334</v>
      </c>
      <c r="M552" s="6">
        <v>11</v>
      </c>
      <c r="N552" s="6">
        <v>4</v>
      </c>
      <c r="O552" s="6">
        <v>0.15</v>
      </c>
      <c r="P552" s="8">
        <v>1788.9</v>
      </c>
      <c r="Q552" s="8">
        <v>1216.4520000000002</v>
      </c>
      <c r="R552" s="8">
        <f t="shared" si="25"/>
        <v>1216.4519999999993</v>
      </c>
      <c r="S552" s="8">
        <f>(((Sales[[#This Row],[Unit Price]]-(Sales[[#This Row],[Discount Applied]]*Sales[[#This Row],[Unit Price]]))-Q552)/Q552)*100</f>
        <v>24.999999999999982</v>
      </c>
      <c r="T552" s="8">
        <f t="shared" si="26"/>
        <v>6082.26</v>
      </c>
      <c r="U552" s="8">
        <f>Sales[[#This Row],[Unit Cost]]*Sales[[#This Row],[Order Quantity]]</f>
        <v>4865.8080000000009</v>
      </c>
    </row>
    <row r="553" spans="1:21" x14ac:dyDescent="0.2">
      <c r="A553" s="6" t="s">
        <v>766</v>
      </c>
      <c r="B553" s="6" t="s">
        <v>24</v>
      </c>
      <c r="C553" s="6" t="s">
        <v>143</v>
      </c>
      <c r="D553" s="7">
        <v>43200</v>
      </c>
      <c r="E553" s="7">
        <v>43316</v>
      </c>
      <c r="F553" s="7">
        <v>43325</v>
      </c>
      <c r="G553" s="7">
        <v>43329</v>
      </c>
      <c r="H553" s="6">
        <f t="shared" si="24"/>
        <v>13</v>
      </c>
      <c r="I553" s="6" t="s">
        <v>215</v>
      </c>
      <c r="J553" s="6">
        <v>4</v>
      </c>
      <c r="K553" s="6">
        <v>36</v>
      </c>
      <c r="L553" s="6">
        <v>347</v>
      </c>
      <c r="M553" s="6">
        <v>30</v>
      </c>
      <c r="N553" s="6">
        <v>3</v>
      </c>
      <c r="O553" s="6">
        <v>0.1</v>
      </c>
      <c r="P553" s="8">
        <v>241.20000000000002</v>
      </c>
      <c r="Q553" s="8">
        <v>161.60400000000001</v>
      </c>
      <c r="R553" s="8">
        <f t="shared" si="25"/>
        <v>166.428</v>
      </c>
      <c r="S553" s="8">
        <f>(((Sales[[#This Row],[Unit Price]]-(Sales[[#This Row],[Discount Applied]]*Sales[[#This Row],[Unit Price]]))-Q553)/Q553)*100</f>
        <v>34.328358208955223</v>
      </c>
      <c r="T553" s="8">
        <f t="shared" si="26"/>
        <v>651.24</v>
      </c>
      <c r="U553" s="8">
        <f>Sales[[#This Row],[Unit Cost]]*Sales[[#This Row],[Order Quantity]]</f>
        <v>484.81200000000001</v>
      </c>
    </row>
    <row r="554" spans="1:21" x14ac:dyDescent="0.2">
      <c r="A554" s="6" t="s">
        <v>767</v>
      </c>
      <c r="B554" s="6" t="s">
        <v>24</v>
      </c>
      <c r="C554" s="6" t="s">
        <v>147</v>
      </c>
      <c r="D554" s="7">
        <v>43200</v>
      </c>
      <c r="E554" s="7">
        <v>43316</v>
      </c>
      <c r="F554" s="7">
        <v>43323</v>
      </c>
      <c r="G554" s="7">
        <v>43332</v>
      </c>
      <c r="H554" s="6">
        <f t="shared" si="24"/>
        <v>16</v>
      </c>
      <c r="I554" s="6" t="s">
        <v>215</v>
      </c>
      <c r="J554" s="6">
        <v>7</v>
      </c>
      <c r="K554" s="6">
        <v>45</v>
      </c>
      <c r="L554" s="6">
        <v>240</v>
      </c>
      <c r="M554" s="6">
        <v>41</v>
      </c>
      <c r="N554" s="6">
        <v>5</v>
      </c>
      <c r="O554" s="6">
        <v>0.1</v>
      </c>
      <c r="P554" s="8">
        <v>1159.1000000000001</v>
      </c>
      <c r="Q554" s="8">
        <v>533.18600000000004</v>
      </c>
      <c r="R554" s="8">
        <f t="shared" si="25"/>
        <v>2550.0200000000004</v>
      </c>
      <c r="S554" s="8">
        <f>(((Sales[[#This Row],[Unit Price]]-(Sales[[#This Row],[Discount Applied]]*Sales[[#This Row],[Unit Price]]))-Q554)/Q554)*100</f>
        <v>95.65217391304347</v>
      </c>
      <c r="T554" s="8">
        <f t="shared" si="26"/>
        <v>5215.9500000000007</v>
      </c>
      <c r="U554" s="8">
        <f>Sales[[#This Row],[Unit Cost]]*Sales[[#This Row],[Order Quantity]]</f>
        <v>2665.9300000000003</v>
      </c>
    </row>
    <row r="555" spans="1:21" x14ac:dyDescent="0.2">
      <c r="A555" s="6" t="s">
        <v>768</v>
      </c>
      <c r="B555" s="6" t="s">
        <v>25</v>
      </c>
      <c r="C555" s="6" t="s">
        <v>148</v>
      </c>
      <c r="D555" s="7">
        <v>43200</v>
      </c>
      <c r="E555" s="7">
        <v>43316</v>
      </c>
      <c r="F555" s="7">
        <v>43341</v>
      </c>
      <c r="G555" s="7">
        <v>43342</v>
      </c>
      <c r="H555" s="6">
        <f t="shared" si="24"/>
        <v>26</v>
      </c>
      <c r="I555" s="6" t="s">
        <v>215</v>
      </c>
      <c r="J555" s="6">
        <v>18</v>
      </c>
      <c r="K555" s="6">
        <v>12</v>
      </c>
      <c r="L555" s="6">
        <v>6</v>
      </c>
      <c r="M555" s="6">
        <v>5</v>
      </c>
      <c r="N555" s="6">
        <v>7</v>
      </c>
      <c r="O555" s="6">
        <v>0.1</v>
      </c>
      <c r="P555" s="8">
        <v>1051.9000000000001</v>
      </c>
      <c r="Q555" s="8">
        <v>515.43100000000004</v>
      </c>
      <c r="R555" s="8">
        <f t="shared" si="25"/>
        <v>3018.9530000000009</v>
      </c>
      <c r="S555" s="8">
        <f>(((Sales[[#This Row],[Unit Price]]-(Sales[[#This Row],[Discount Applied]]*Sales[[#This Row],[Unit Price]]))-Q555)/Q555)*100</f>
        <v>83.673469387755091</v>
      </c>
      <c r="T555" s="8">
        <f t="shared" si="26"/>
        <v>6626.9700000000012</v>
      </c>
      <c r="U555" s="8">
        <f>Sales[[#This Row],[Unit Cost]]*Sales[[#This Row],[Order Quantity]]</f>
        <v>3608.0170000000003</v>
      </c>
    </row>
    <row r="556" spans="1:21" x14ac:dyDescent="0.2">
      <c r="A556" s="6" t="s">
        <v>769</v>
      </c>
      <c r="B556" s="6" t="s">
        <v>24</v>
      </c>
      <c r="C556" s="6" t="s">
        <v>147</v>
      </c>
      <c r="D556" s="7">
        <v>43200</v>
      </c>
      <c r="E556" s="7">
        <v>43316</v>
      </c>
      <c r="F556" s="7">
        <v>43334</v>
      </c>
      <c r="G556" s="7">
        <v>43342</v>
      </c>
      <c r="H556" s="6">
        <f t="shared" si="24"/>
        <v>26</v>
      </c>
      <c r="I556" s="6" t="s">
        <v>215</v>
      </c>
      <c r="J556" s="6">
        <v>4</v>
      </c>
      <c r="K556" s="6">
        <v>18</v>
      </c>
      <c r="L556" s="6">
        <v>243</v>
      </c>
      <c r="M556" s="6">
        <v>46</v>
      </c>
      <c r="N556" s="6">
        <v>3</v>
      </c>
      <c r="O556" s="6">
        <v>0.15</v>
      </c>
      <c r="P556" s="8">
        <v>5969.7</v>
      </c>
      <c r="Q556" s="8">
        <v>3343.0320000000002</v>
      </c>
      <c r="R556" s="8">
        <f t="shared" si="25"/>
        <v>5193.6389999999974</v>
      </c>
      <c r="S556" s="8">
        <f>(((Sales[[#This Row],[Unit Price]]-(Sales[[#This Row],[Discount Applied]]*Sales[[#This Row],[Unit Price]]))-Q556)/Q556)*100</f>
        <v>51.785714285714278</v>
      </c>
      <c r="T556" s="8">
        <f t="shared" si="26"/>
        <v>15222.734999999999</v>
      </c>
      <c r="U556" s="8">
        <f>Sales[[#This Row],[Unit Cost]]*Sales[[#This Row],[Order Quantity]]</f>
        <v>10029.096000000001</v>
      </c>
    </row>
    <row r="557" spans="1:21" x14ac:dyDescent="0.2">
      <c r="A557" s="6" t="s">
        <v>770</v>
      </c>
      <c r="B557" s="6" t="s">
        <v>25</v>
      </c>
      <c r="C557" s="6" t="s">
        <v>143</v>
      </c>
      <c r="D557" s="7">
        <v>43200</v>
      </c>
      <c r="E557" s="7">
        <v>43316</v>
      </c>
      <c r="F557" s="7">
        <v>43319</v>
      </c>
      <c r="G557" s="7">
        <v>43320</v>
      </c>
      <c r="H557" s="6">
        <f t="shared" si="24"/>
        <v>4</v>
      </c>
      <c r="I557" s="6" t="s">
        <v>215</v>
      </c>
      <c r="J557" s="6">
        <v>19</v>
      </c>
      <c r="K557" s="6">
        <v>28</v>
      </c>
      <c r="L557" s="6">
        <v>355</v>
      </c>
      <c r="M557" s="6">
        <v>12</v>
      </c>
      <c r="N557" s="6">
        <v>3</v>
      </c>
      <c r="O557" s="6">
        <v>0.3</v>
      </c>
      <c r="P557" s="8">
        <v>3919.5</v>
      </c>
      <c r="Q557" s="8">
        <v>2508.48</v>
      </c>
      <c r="R557" s="8">
        <f t="shared" si="25"/>
        <v>705.51000000000022</v>
      </c>
      <c r="S557" s="8">
        <f>(((Sales[[#This Row],[Unit Price]]-(Sales[[#This Row],[Discount Applied]]*Sales[[#This Row],[Unit Price]]))-Q557)/Q557)*100</f>
        <v>9.3750000000000036</v>
      </c>
      <c r="T557" s="8">
        <f t="shared" si="26"/>
        <v>8230.9500000000007</v>
      </c>
      <c r="U557" s="8">
        <f>Sales[[#This Row],[Unit Cost]]*Sales[[#This Row],[Order Quantity]]</f>
        <v>7525.4400000000005</v>
      </c>
    </row>
    <row r="558" spans="1:21" x14ac:dyDescent="0.2">
      <c r="A558" s="6" t="s">
        <v>771</v>
      </c>
      <c r="B558" s="6" t="s">
        <v>25</v>
      </c>
      <c r="C558" s="6" t="s">
        <v>148</v>
      </c>
      <c r="D558" s="7">
        <v>43200</v>
      </c>
      <c r="E558" s="7">
        <v>43316</v>
      </c>
      <c r="F558" s="7">
        <v>43328</v>
      </c>
      <c r="G558" s="7">
        <v>43338</v>
      </c>
      <c r="H558" s="6">
        <f t="shared" si="24"/>
        <v>22</v>
      </c>
      <c r="I558" s="6" t="s">
        <v>215</v>
      </c>
      <c r="J558" s="6">
        <v>16</v>
      </c>
      <c r="K558" s="6">
        <v>18</v>
      </c>
      <c r="L558" s="6">
        <v>4</v>
      </c>
      <c r="M558" s="6">
        <v>34</v>
      </c>
      <c r="N558" s="6">
        <v>4</v>
      </c>
      <c r="O558" s="6">
        <v>0.15</v>
      </c>
      <c r="P558" s="8">
        <v>1118.9000000000001</v>
      </c>
      <c r="Q558" s="8">
        <v>492.31600000000003</v>
      </c>
      <c r="R558" s="8">
        <f t="shared" si="25"/>
        <v>1834.9960000000001</v>
      </c>
      <c r="S558" s="8">
        <f>(((Sales[[#This Row],[Unit Price]]-(Sales[[#This Row],[Discount Applied]]*Sales[[#This Row],[Unit Price]]))-Q558)/Q558)*100</f>
        <v>93.181818181818173</v>
      </c>
      <c r="T558" s="8">
        <f t="shared" si="26"/>
        <v>3804.26</v>
      </c>
      <c r="U558" s="8">
        <f>Sales[[#This Row],[Unit Cost]]*Sales[[#This Row],[Order Quantity]]</f>
        <v>1969.2640000000001</v>
      </c>
    </row>
    <row r="559" spans="1:21" x14ac:dyDescent="0.2">
      <c r="A559" s="6" t="s">
        <v>772</v>
      </c>
      <c r="B559" s="6" t="s">
        <v>24</v>
      </c>
      <c r="C559" s="6" t="s">
        <v>143</v>
      </c>
      <c r="D559" s="7">
        <v>43200</v>
      </c>
      <c r="E559" s="7">
        <v>43316</v>
      </c>
      <c r="F559" s="7">
        <v>43331</v>
      </c>
      <c r="G559" s="7">
        <v>43334</v>
      </c>
      <c r="H559" s="6">
        <f t="shared" si="24"/>
        <v>18</v>
      </c>
      <c r="I559" s="6" t="s">
        <v>215</v>
      </c>
      <c r="J559" s="6">
        <v>2</v>
      </c>
      <c r="K559" s="6">
        <v>11</v>
      </c>
      <c r="L559" s="6">
        <v>350</v>
      </c>
      <c r="M559" s="6">
        <v>30</v>
      </c>
      <c r="N559" s="6">
        <v>5</v>
      </c>
      <c r="O559" s="6">
        <v>0.05</v>
      </c>
      <c r="P559" s="8">
        <v>1118.9000000000001</v>
      </c>
      <c r="Q559" s="8">
        <v>570.63900000000001</v>
      </c>
      <c r="R559" s="8">
        <f t="shared" si="25"/>
        <v>2461.5799999999995</v>
      </c>
      <c r="S559" s="8">
        <f>(((Sales[[#This Row],[Unit Price]]-(Sales[[#This Row],[Discount Applied]]*Sales[[#This Row],[Unit Price]]))-Q559)/Q559)*100</f>
        <v>86.274509803921589</v>
      </c>
      <c r="T559" s="8">
        <f t="shared" si="26"/>
        <v>5314.7749999999996</v>
      </c>
      <c r="U559" s="8">
        <f>Sales[[#This Row],[Unit Cost]]*Sales[[#This Row],[Order Quantity]]</f>
        <v>2853.1950000000002</v>
      </c>
    </row>
    <row r="560" spans="1:21" x14ac:dyDescent="0.2">
      <c r="A560" s="6" t="s">
        <v>773</v>
      </c>
      <c r="B560" s="6" t="s">
        <v>24</v>
      </c>
      <c r="C560" s="6" t="s">
        <v>148</v>
      </c>
      <c r="D560" s="7">
        <v>43200</v>
      </c>
      <c r="E560" s="7">
        <v>43316</v>
      </c>
      <c r="F560" s="7">
        <v>43328</v>
      </c>
      <c r="G560" s="7">
        <v>43334</v>
      </c>
      <c r="H560" s="6">
        <f t="shared" si="24"/>
        <v>18</v>
      </c>
      <c r="I560" s="6" t="s">
        <v>215</v>
      </c>
      <c r="J560" s="6">
        <v>1</v>
      </c>
      <c r="K560" s="6">
        <v>29</v>
      </c>
      <c r="L560" s="6">
        <v>28</v>
      </c>
      <c r="M560" s="6">
        <v>23</v>
      </c>
      <c r="N560" s="6">
        <v>4</v>
      </c>
      <c r="O560" s="6">
        <v>0.1</v>
      </c>
      <c r="P560" s="8">
        <v>5427</v>
      </c>
      <c r="Q560" s="8">
        <v>3744.6299999999997</v>
      </c>
      <c r="R560" s="8">
        <f t="shared" si="25"/>
        <v>4558.6800000000021</v>
      </c>
      <c r="S560" s="8">
        <f>(((Sales[[#This Row],[Unit Price]]-(Sales[[#This Row],[Discount Applied]]*Sales[[#This Row],[Unit Price]]))-Q560)/Q560)*100</f>
        <v>30.43478260869567</v>
      </c>
      <c r="T560" s="8">
        <f t="shared" si="26"/>
        <v>19537.2</v>
      </c>
      <c r="U560" s="8">
        <f>Sales[[#This Row],[Unit Cost]]*Sales[[#This Row],[Order Quantity]]</f>
        <v>14978.519999999999</v>
      </c>
    </row>
    <row r="561" spans="1:21" x14ac:dyDescent="0.2">
      <c r="A561" s="6" t="s">
        <v>774</v>
      </c>
      <c r="B561" s="6" t="s">
        <v>23</v>
      </c>
      <c r="C561" s="6" t="s">
        <v>145</v>
      </c>
      <c r="D561" s="7">
        <v>43200</v>
      </c>
      <c r="E561" s="7">
        <v>43316</v>
      </c>
      <c r="F561" s="7">
        <v>43321</v>
      </c>
      <c r="G561" s="7">
        <v>43325</v>
      </c>
      <c r="H561" s="6">
        <f t="shared" si="24"/>
        <v>9</v>
      </c>
      <c r="I561" s="6" t="s">
        <v>215</v>
      </c>
      <c r="J561" s="6">
        <v>24</v>
      </c>
      <c r="K561" s="6">
        <v>32</v>
      </c>
      <c r="L561" s="6">
        <v>108</v>
      </c>
      <c r="M561" s="6">
        <v>36</v>
      </c>
      <c r="N561" s="6">
        <v>2</v>
      </c>
      <c r="O561" s="6">
        <v>0.05</v>
      </c>
      <c r="P561" s="8">
        <v>3725.2000000000003</v>
      </c>
      <c r="Q561" s="8">
        <v>2570.3879999999999</v>
      </c>
      <c r="R561" s="8">
        <f t="shared" si="25"/>
        <v>1937.1040000000003</v>
      </c>
      <c r="S561" s="8">
        <f>(((Sales[[#This Row],[Unit Price]]-(Sales[[#This Row],[Discount Applied]]*Sales[[#This Row],[Unit Price]]))-Q561)/Q561)*100</f>
        <v>37.681159420289859</v>
      </c>
      <c r="T561" s="8">
        <f t="shared" si="26"/>
        <v>7077.88</v>
      </c>
      <c r="U561" s="8">
        <f>Sales[[#This Row],[Unit Cost]]*Sales[[#This Row],[Order Quantity]]</f>
        <v>5140.7759999999998</v>
      </c>
    </row>
    <row r="562" spans="1:21" x14ac:dyDescent="0.2">
      <c r="A562" s="6" t="s">
        <v>775</v>
      </c>
      <c r="B562" s="6" t="s">
        <v>25</v>
      </c>
      <c r="C562" s="6" t="s">
        <v>147</v>
      </c>
      <c r="D562" s="7">
        <v>43200</v>
      </c>
      <c r="E562" s="7">
        <v>43316</v>
      </c>
      <c r="F562" s="7">
        <v>43329</v>
      </c>
      <c r="G562" s="7">
        <v>43334</v>
      </c>
      <c r="H562" s="6">
        <f t="shared" si="24"/>
        <v>18</v>
      </c>
      <c r="I562" s="6" t="s">
        <v>215</v>
      </c>
      <c r="J562" s="6">
        <v>18</v>
      </c>
      <c r="K562" s="6">
        <v>7</v>
      </c>
      <c r="L562" s="6">
        <v>214</v>
      </c>
      <c r="M562" s="6">
        <v>14</v>
      </c>
      <c r="N562" s="6">
        <v>3</v>
      </c>
      <c r="O562" s="6">
        <v>0.05</v>
      </c>
      <c r="P562" s="8">
        <v>187.6</v>
      </c>
      <c r="Q562" s="8">
        <v>75.040000000000006</v>
      </c>
      <c r="R562" s="8">
        <f t="shared" si="25"/>
        <v>309.53999999999996</v>
      </c>
      <c r="S562" s="8">
        <f>(((Sales[[#This Row],[Unit Price]]-(Sales[[#This Row],[Discount Applied]]*Sales[[#This Row],[Unit Price]]))-Q562)/Q562)*100</f>
        <v>137.49999999999997</v>
      </c>
      <c r="T562" s="8">
        <f t="shared" si="26"/>
        <v>534.66</v>
      </c>
      <c r="U562" s="8">
        <f>Sales[[#This Row],[Unit Cost]]*Sales[[#This Row],[Order Quantity]]</f>
        <v>225.12</v>
      </c>
    </row>
    <row r="563" spans="1:21" x14ac:dyDescent="0.2">
      <c r="A563" s="6" t="s">
        <v>776</v>
      </c>
      <c r="B563" s="6" t="s">
        <v>24</v>
      </c>
      <c r="C563" s="6" t="s">
        <v>146</v>
      </c>
      <c r="D563" s="7">
        <v>43200</v>
      </c>
      <c r="E563" s="7">
        <v>43316</v>
      </c>
      <c r="F563" s="7">
        <v>43343</v>
      </c>
      <c r="G563" s="7">
        <v>43349</v>
      </c>
      <c r="H563" s="6">
        <f t="shared" si="24"/>
        <v>33</v>
      </c>
      <c r="I563" s="6" t="s">
        <v>215</v>
      </c>
      <c r="J563" s="6">
        <v>7</v>
      </c>
      <c r="K563" s="6">
        <v>4</v>
      </c>
      <c r="L563" s="6">
        <v>297</v>
      </c>
      <c r="M563" s="6">
        <v>38</v>
      </c>
      <c r="N563" s="6">
        <v>7</v>
      </c>
      <c r="O563" s="6">
        <v>7.4999999999999997E-2</v>
      </c>
      <c r="P563" s="8">
        <v>3999.9</v>
      </c>
      <c r="Q563" s="8">
        <v>3359.9160000000002</v>
      </c>
      <c r="R563" s="8">
        <f t="shared" si="25"/>
        <v>2379.9405000000006</v>
      </c>
      <c r="S563" s="8">
        <f>(((Sales[[#This Row],[Unit Price]]-(Sales[[#This Row],[Discount Applied]]*Sales[[#This Row],[Unit Price]]))-Q563)/Q563)*100</f>
        <v>10.11904761904762</v>
      </c>
      <c r="T563" s="8">
        <f t="shared" si="26"/>
        <v>25899.352500000001</v>
      </c>
      <c r="U563" s="8">
        <f>Sales[[#This Row],[Unit Cost]]*Sales[[#This Row],[Order Quantity]]</f>
        <v>23519.412</v>
      </c>
    </row>
    <row r="564" spans="1:21" x14ac:dyDescent="0.2">
      <c r="A564" s="6" t="s">
        <v>777</v>
      </c>
      <c r="B564" s="6" t="s">
        <v>25</v>
      </c>
      <c r="C564" s="6" t="s">
        <v>148</v>
      </c>
      <c r="D564" s="7">
        <v>43200</v>
      </c>
      <c r="E564" s="7">
        <v>43316</v>
      </c>
      <c r="F564" s="7">
        <v>43331</v>
      </c>
      <c r="G564" s="7">
        <v>43333</v>
      </c>
      <c r="H564" s="6">
        <f t="shared" si="24"/>
        <v>17</v>
      </c>
      <c r="I564" s="6" t="s">
        <v>215</v>
      </c>
      <c r="J564" s="6">
        <v>17</v>
      </c>
      <c r="K564" s="6">
        <v>32</v>
      </c>
      <c r="L564" s="6">
        <v>15</v>
      </c>
      <c r="M564" s="6">
        <v>20</v>
      </c>
      <c r="N564" s="6">
        <v>1</v>
      </c>
      <c r="O564" s="6">
        <v>0.15</v>
      </c>
      <c r="P564" s="8">
        <v>971.5</v>
      </c>
      <c r="Q564" s="8">
        <v>592.61500000000001</v>
      </c>
      <c r="R564" s="8">
        <f t="shared" si="25"/>
        <v>233.15999999999997</v>
      </c>
      <c r="S564" s="8">
        <f>(((Sales[[#This Row],[Unit Price]]-(Sales[[#This Row],[Discount Applied]]*Sales[[#This Row],[Unit Price]]))-Q564)/Q564)*100</f>
        <v>39.344262295081961</v>
      </c>
      <c r="T564" s="8">
        <f t="shared" si="26"/>
        <v>825.77499999999998</v>
      </c>
      <c r="U564" s="8">
        <f>Sales[[#This Row],[Unit Cost]]*Sales[[#This Row],[Order Quantity]]</f>
        <v>592.61500000000001</v>
      </c>
    </row>
    <row r="565" spans="1:21" x14ac:dyDescent="0.2">
      <c r="A565" s="6" t="s">
        <v>778</v>
      </c>
      <c r="B565" s="6" t="s">
        <v>24</v>
      </c>
      <c r="C565" s="6" t="s">
        <v>148</v>
      </c>
      <c r="D565" s="7">
        <v>43200</v>
      </c>
      <c r="E565" s="7">
        <v>43316</v>
      </c>
      <c r="F565" s="7">
        <v>43324</v>
      </c>
      <c r="G565" s="7">
        <v>43332</v>
      </c>
      <c r="H565" s="6">
        <f t="shared" si="24"/>
        <v>16</v>
      </c>
      <c r="I565" s="6" t="s">
        <v>215</v>
      </c>
      <c r="J565" s="6">
        <v>6</v>
      </c>
      <c r="K565" s="6">
        <v>42</v>
      </c>
      <c r="L565" s="6">
        <v>21</v>
      </c>
      <c r="M565" s="6">
        <v>37</v>
      </c>
      <c r="N565" s="6">
        <v>5</v>
      </c>
      <c r="O565" s="6">
        <v>7.4999999999999997E-2</v>
      </c>
      <c r="P565" s="8">
        <v>1118.9000000000001</v>
      </c>
      <c r="Q565" s="8">
        <v>727.28500000000008</v>
      </c>
      <c r="R565" s="8">
        <f t="shared" si="25"/>
        <v>1538.4875000000002</v>
      </c>
      <c r="S565" s="8">
        <f>(((Sales[[#This Row],[Unit Price]]-(Sales[[#This Row],[Discount Applied]]*Sales[[#This Row],[Unit Price]]))-Q565)/Q565)*100</f>
        <v>42.307692307692299</v>
      </c>
      <c r="T565" s="8">
        <f t="shared" si="26"/>
        <v>5174.9125000000004</v>
      </c>
      <c r="U565" s="8">
        <f>Sales[[#This Row],[Unit Cost]]*Sales[[#This Row],[Order Quantity]]</f>
        <v>3636.4250000000002</v>
      </c>
    </row>
    <row r="566" spans="1:21" x14ac:dyDescent="0.2">
      <c r="A566" s="6" t="s">
        <v>779</v>
      </c>
      <c r="B566" s="6" t="s">
        <v>25</v>
      </c>
      <c r="C566" s="6" t="s">
        <v>147</v>
      </c>
      <c r="D566" s="7">
        <v>43200</v>
      </c>
      <c r="E566" s="7">
        <v>43317</v>
      </c>
      <c r="F566" s="7">
        <v>43335</v>
      </c>
      <c r="G566" s="7">
        <v>43339</v>
      </c>
      <c r="H566" s="6">
        <f t="shared" si="24"/>
        <v>22</v>
      </c>
      <c r="I566" s="6" t="s">
        <v>215</v>
      </c>
      <c r="J566" s="6">
        <v>18</v>
      </c>
      <c r="K566" s="6">
        <v>33</v>
      </c>
      <c r="L566" s="6">
        <v>208</v>
      </c>
      <c r="M566" s="6">
        <v>2</v>
      </c>
      <c r="N566" s="6">
        <v>6</v>
      </c>
      <c r="O566" s="6">
        <v>0.4</v>
      </c>
      <c r="P566" s="8">
        <v>864.30000000000007</v>
      </c>
      <c r="Q566" s="8">
        <v>501.29399999999998</v>
      </c>
      <c r="R566" s="8">
        <f t="shared" si="25"/>
        <v>103.71599999999989</v>
      </c>
      <c r="S566" s="8">
        <f>(((Sales[[#This Row],[Unit Price]]-(Sales[[#This Row],[Discount Applied]]*Sales[[#This Row],[Unit Price]]))-Q566)/Q566)*100</f>
        <v>3.4482758620689773</v>
      </c>
      <c r="T566" s="8">
        <f t="shared" si="26"/>
        <v>3111.48</v>
      </c>
      <c r="U566" s="8">
        <f>Sales[[#This Row],[Unit Cost]]*Sales[[#This Row],[Order Quantity]]</f>
        <v>3007.7640000000001</v>
      </c>
    </row>
    <row r="567" spans="1:21" x14ac:dyDescent="0.2">
      <c r="A567" s="6" t="s">
        <v>780</v>
      </c>
      <c r="B567" s="6" t="s">
        <v>24</v>
      </c>
      <c r="C567" s="6" t="s">
        <v>145</v>
      </c>
      <c r="D567" s="7">
        <v>43200</v>
      </c>
      <c r="E567" s="7">
        <v>43317</v>
      </c>
      <c r="F567" s="7">
        <v>43334</v>
      </c>
      <c r="G567" s="7">
        <v>43337</v>
      </c>
      <c r="H567" s="6">
        <f t="shared" si="24"/>
        <v>20</v>
      </c>
      <c r="I567" s="6" t="s">
        <v>215</v>
      </c>
      <c r="J567" s="6">
        <v>7</v>
      </c>
      <c r="K567" s="6">
        <v>22</v>
      </c>
      <c r="L567" s="6">
        <v>116</v>
      </c>
      <c r="M567" s="6">
        <v>22</v>
      </c>
      <c r="N567" s="6">
        <v>6</v>
      </c>
      <c r="O567" s="6">
        <v>0.05</v>
      </c>
      <c r="P567" s="8">
        <v>5782.1</v>
      </c>
      <c r="Q567" s="8">
        <v>4394.3960000000006</v>
      </c>
      <c r="R567" s="8">
        <f t="shared" si="25"/>
        <v>6591.5940000000046</v>
      </c>
      <c r="S567" s="8">
        <f>(((Sales[[#This Row],[Unit Price]]-(Sales[[#This Row],[Discount Applied]]*Sales[[#This Row],[Unit Price]]))-Q567)/Q567)*100</f>
        <v>25</v>
      </c>
      <c r="T567" s="8">
        <f t="shared" si="26"/>
        <v>32957.970000000008</v>
      </c>
      <c r="U567" s="8">
        <f>Sales[[#This Row],[Unit Cost]]*Sales[[#This Row],[Order Quantity]]</f>
        <v>26366.376000000004</v>
      </c>
    </row>
    <row r="568" spans="1:21" x14ac:dyDescent="0.2">
      <c r="A568" s="6" t="s">
        <v>781</v>
      </c>
      <c r="B568" s="6" t="s">
        <v>23</v>
      </c>
      <c r="C568" s="6" t="s">
        <v>145</v>
      </c>
      <c r="D568" s="7">
        <v>43200</v>
      </c>
      <c r="E568" s="7">
        <v>43317</v>
      </c>
      <c r="F568" s="7">
        <v>43339</v>
      </c>
      <c r="G568" s="7">
        <v>43348</v>
      </c>
      <c r="H568" s="6">
        <f t="shared" si="24"/>
        <v>31</v>
      </c>
      <c r="I568" s="6" t="s">
        <v>215</v>
      </c>
      <c r="J568" s="6">
        <v>25</v>
      </c>
      <c r="K568" s="6">
        <v>10</v>
      </c>
      <c r="L568" s="6">
        <v>152</v>
      </c>
      <c r="M568" s="6">
        <v>9</v>
      </c>
      <c r="N568" s="6">
        <v>5</v>
      </c>
      <c r="O568" s="6">
        <v>0.05</v>
      </c>
      <c r="P568" s="8">
        <v>904.5</v>
      </c>
      <c r="Q568" s="8">
        <v>461.29500000000002</v>
      </c>
      <c r="R568" s="8">
        <f t="shared" si="25"/>
        <v>1989.9</v>
      </c>
      <c r="S568" s="8">
        <f>(((Sales[[#This Row],[Unit Price]]-(Sales[[#This Row],[Discount Applied]]*Sales[[#This Row],[Unit Price]]))-Q568)/Q568)*100</f>
        <v>86.274509803921561</v>
      </c>
      <c r="T568" s="8">
        <f t="shared" si="26"/>
        <v>4296.375</v>
      </c>
      <c r="U568" s="8">
        <f>Sales[[#This Row],[Unit Cost]]*Sales[[#This Row],[Order Quantity]]</f>
        <v>2306.4749999999999</v>
      </c>
    </row>
    <row r="569" spans="1:21" x14ac:dyDescent="0.2">
      <c r="A569" s="6" t="s">
        <v>782</v>
      </c>
      <c r="B569" s="6" t="s">
        <v>25</v>
      </c>
      <c r="C569" s="6" t="s">
        <v>145</v>
      </c>
      <c r="D569" s="7">
        <v>43200</v>
      </c>
      <c r="E569" s="7">
        <v>43317</v>
      </c>
      <c r="F569" s="7">
        <v>43327</v>
      </c>
      <c r="G569" s="7">
        <v>43335</v>
      </c>
      <c r="H569" s="6">
        <f t="shared" si="24"/>
        <v>18</v>
      </c>
      <c r="I569" s="6" t="s">
        <v>215</v>
      </c>
      <c r="J569" s="6">
        <v>18</v>
      </c>
      <c r="K569" s="6">
        <v>25</v>
      </c>
      <c r="L569" s="6">
        <v>188</v>
      </c>
      <c r="M569" s="6">
        <v>29</v>
      </c>
      <c r="N569" s="6">
        <v>8</v>
      </c>
      <c r="O569" s="6">
        <v>0.15</v>
      </c>
      <c r="P569" s="8">
        <v>247.9</v>
      </c>
      <c r="Q569" s="8">
        <v>158.65600000000001</v>
      </c>
      <c r="R569" s="8">
        <f t="shared" si="25"/>
        <v>416.47199999999998</v>
      </c>
      <c r="S569" s="8">
        <f>(((Sales[[#This Row],[Unit Price]]-(Sales[[#This Row],[Discount Applied]]*Sales[[#This Row],[Unit Price]]))-Q569)/Q569)*100</f>
        <v>32.812499999999993</v>
      </c>
      <c r="T569" s="8">
        <f t="shared" si="26"/>
        <v>1685.72</v>
      </c>
      <c r="U569" s="8">
        <f>Sales[[#This Row],[Unit Cost]]*Sales[[#This Row],[Order Quantity]]</f>
        <v>1269.248</v>
      </c>
    </row>
    <row r="570" spans="1:21" x14ac:dyDescent="0.2">
      <c r="A570" s="6" t="s">
        <v>783</v>
      </c>
      <c r="B570" s="6" t="s">
        <v>23</v>
      </c>
      <c r="C570" s="6" t="s">
        <v>146</v>
      </c>
      <c r="D570" s="7">
        <v>43200</v>
      </c>
      <c r="E570" s="7">
        <v>43317</v>
      </c>
      <c r="F570" s="7">
        <v>43330</v>
      </c>
      <c r="G570" s="7">
        <v>43338</v>
      </c>
      <c r="H570" s="6">
        <f t="shared" si="24"/>
        <v>21</v>
      </c>
      <c r="I570" s="6" t="s">
        <v>215</v>
      </c>
      <c r="J570" s="6">
        <v>22</v>
      </c>
      <c r="K570" s="6">
        <v>49</v>
      </c>
      <c r="L570" s="6">
        <v>270</v>
      </c>
      <c r="M570" s="6">
        <v>16</v>
      </c>
      <c r="N570" s="6">
        <v>2</v>
      </c>
      <c r="O570" s="6">
        <v>0.15</v>
      </c>
      <c r="P570" s="8">
        <v>1708.5</v>
      </c>
      <c r="Q570" s="8">
        <v>1213.0349999999999</v>
      </c>
      <c r="R570" s="8">
        <f t="shared" si="25"/>
        <v>478.38000000000011</v>
      </c>
      <c r="S570" s="8">
        <f>(((Sales[[#This Row],[Unit Price]]-(Sales[[#This Row],[Discount Applied]]*Sales[[#This Row],[Unit Price]]))-Q570)/Q570)*100</f>
        <v>19.718309859154935</v>
      </c>
      <c r="T570" s="8">
        <f t="shared" si="26"/>
        <v>2904.45</v>
      </c>
      <c r="U570" s="8">
        <f>Sales[[#This Row],[Unit Cost]]*Sales[[#This Row],[Order Quantity]]</f>
        <v>2426.0699999999997</v>
      </c>
    </row>
    <row r="571" spans="1:21" x14ac:dyDescent="0.2">
      <c r="A571" s="6" t="s">
        <v>784</v>
      </c>
      <c r="B571" s="6" t="s">
        <v>23</v>
      </c>
      <c r="C571" s="6" t="s">
        <v>145</v>
      </c>
      <c r="D571" s="7">
        <v>43200</v>
      </c>
      <c r="E571" s="7">
        <v>43317</v>
      </c>
      <c r="F571" s="7">
        <v>43332</v>
      </c>
      <c r="G571" s="7">
        <v>43340</v>
      </c>
      <c r="H571" s="6">
        <f t="shared" si="24"/>
        <v>23</v>
      </c>
      <c r="I571" s="6" t="s">
        <v>215</v>
      </c>
      <c r="J571" s="6">
        <v>24</v>
      </c>
      <c r="K571" s="6">
        <v>39</v>
      </c>
      <c r="L571" s="6">
        <v>166</v>
      </c>
      <c r="M571" s="6">
        <v>16</v>
      </c>
      <c r="N571" s="6">
        <v>6</v>
      </c>
      <c r="O571" s="6">
        <v>0.05</v>
      </c>
      <c r="P571" s="8">
        <v>1132.3</v>
      </c>
      <c r="Q571" s="8">
        <v>702.02599999999995</v>
      </c>
      <c r="R571" s="8">
        <f t="shared" si="25"/>
        <v>2241.9539999999997</v>
      </c>
      <c r="S571" s="8">
        <f>(((Sales[[#This Row],[Unit Price]]-(Sales[[#This Row],[Discount Applied]]*Sales[[#This Row],[Unit Price]]))-Q571)/Q571)*100</f>
        <v>53.225806451612897</v>
      </c>
      <c r="T571" s="8">
        <f t="shared" si="26"/>
        <v>6454.11</v>
      </c>
      <c r="U571" s="8">
        <f>Sales[[#This Row],[Unit Cost]]*Sales[[#This Row],[Order Quantity]]</f>
        <v>4212.1559999999999</v>
      </c>
    </row>
    <row r="572" spans="1:21" x14ac:dyDescent="0.2">
      <c r="A572" s="6" t="s">
        <v>785</v>
      </c>
      <c r="B572" s="6" t="s">
        <v>26</v>
      </c>
      <c r="C572" s="6" t="s">
        <v>145</v>
      </c>
      <c r="D572" s="7">
        <v>43200</v>
      </c>
      <c r="E572" s="7">
        <v>43317</v>
      </c>
      <c r="F572" s="7">
        <v>43331</v>
      </c>
      <c r="G572" s="7">
        <v>43340</v>
      </c>
      <c r="H572" s="6">
        <f t="shared" si="24"/>
        <v>23</v>
      </c>
      <c r="I572" s="6" t="s">
        <v>215</v>
      </c>
      <c r="J572" s="6">
        <v>27</v>
      </c>
      <c r="K572" s="6">
        <v>20</v>
      </c>
      <c r="L572" s="6">
        <v>119</v>
      </c>
      <c r="M572" s="6">
        <v>13</v>
      </c>
      <c r="N572" s="6">
        <v>6</v>
      </c>
      <c r="O572" s="6">
        <v>0.05</v>
      </c>
      <c r="P572" s="8">
        <v>1775.5</v>
      </c>
      <c r="Q572" s="8">
        <v>1225.0949999999998</v>
      </c>
      <c r="R572" s="8">
        <f t="shared" si="25"/>
        <v>2769.7800000000016</v>
      </c>
      <c r="S572" s="8">
        <f>(((Sales[[#This Row],[Unit Price]]-(Sales[[#This Row],[Discount Applied]]*Sales[[#This Row],[Unit Price]]))-Q572)/Q572)*100</f>
        <v>37.681159420289873</v>
      </c>
      <c r="T572" s="8">
        <f t="shared" si="26"/>
        <v>10120.35</v>
      </c>
      <c r="U572" s="8">
        <f>Sales[[#This Row],[Unit Cost]]*Sales[[#This Row],[Order Quantity]]</f>
        <v>7350.5699999999988</v>
      </c>
    </row>
    <row r="573" spans="1:21" x14ac:dyDescent="0.2">
      <c r="A573" s="6" t="s">
        <v>786</v>
      </c>
      <c r="B573" s="6" t="s">
        <v>24</v>
      </c>
      <c r="C573" s="6" t="s">
        <v>148</v>
      </c>
      <c r="D573" s="7">
        <v>43200</v>
      </c>
      <c r="E573" s="7">
        <v>43317</v>
      </c>
      <c r="F573" s="7">
        <v>43330</v>
      </c>
      <c r="G573" s="7">
        <v>43333</v>
      </c>
      <c r="H573" s="6">
        <f t="shared" si="24"/>
        <v>16</v>
      </c>
      <c r="I573" s="6" t="s">
        <v>215</v>
      </c>
      <c r="J573" s="6">
        <v>1</v>
      </c>
      <c r="K573" s="6">
        <v>25</v>
      </c>
      <c r="L573" s="6">
        <v>28</v>
      </c>
      <c r="M573" s="6">
        <v>20</v>
      </c>
      <c r="N573" s="6">
        <v>8</v>
      </c>
      <c r="O573" s="6">
        <v>0.2</v>
      </c>
      <c r="P573" s="8">
        <v>1902.8</v>
      </c>
      <c r="Q573" s="8">
        <v>970.428</v>
      </c>
      <c r="R573" s="8">
        <f t="shared" si="25"/>
        <v>4414.4960000000001</v>
      </c>
      <c r="S573" s="8">
        <f>(((Sales[[#This Row],[Unit Price]]-(Sales[[#This Row],[Discount Applied]]*Sales[[#This Row],[Unit Price]]))-Q573)/Q573)*100</f>
        <v>56.862745098039213</v>
      </c>
      <c r="T573" s="8">
        <f t="shared" si="26"/>
        <v>12177.92</v>
      </c>
      <c r="U573" s="8">
        <f>Sales[[#This Row],[Unit Cost]]*Sales[[#This Row],[Order Quantity]]</f>
        <v>7763.424</v>
      </c>
    </row>
    <row r="574" spans="1:21" x14ac:dyDescent="0.2">
      <c r="A574" s="6" t="s">
        <v>787</v>
      </c>
      <c r="B574" s="6" t="s">
        <v>24</v>
      </c>
      <c r="C574" s="6" t="s">
        <v>145</v>
      </c>
      <c r="D574" s="7">
        <v>43200</v>
      </c>
      <c r="E574" s="7">
        <v>43318</v>
      </c>
      <c r="F574" s="7">
        <v>43342</v>
      </c>
      <c r="G574" s="7">
        <v>43345</v>
      </c>
      <c r="H574" s="6">
        <f t="shared" si="24"/>
        <v>27</v>
      </c>
      <c r="I574" s="6" t="s">
        <v>215</v>
      </c>
      <c r="J574" s="6">
        <v>1</v>
      </c>
      <c r="K574" s="6">
        <v>28</v>
      </c>
      <c r="L574" s="6">
        <v>151</v>
      </c>
      <c r="M574" s="6">
        <v>3</v>
      </c>
      <c r="N574" s="6">
        <v>3</v>
      </c>
      <c r="O574" s="6">
        <v>0.1</v>
      </c>
      <c r="P574" s="8">
        <v>5963</v>
      </c>
      <c r="Q574" s="8">
        <v>2802.6099999999997</v>
      </c>
      <c r="R574" s="8">
        <f t="shared" si="25"/>
        <v>7692.2700000000023</v>
      </c>
      <c r="S574" s="8">
        <f>(((Sales[[#This Row],[Unit Price]]-(Sales[[#This Row],[Discount Applied]]*Sales[[#This Row],[Unit Price]]))-Q574)/Q574)*100</f>
        <v>91.489361702127681</v>
      </c>
      <c r="T574" s="8">
        <f t="shared" si="26"/>
        <v>16100.1</v>
      </c>
      <c r="U574" s="8">
        <f>Sales[[#This Row],[Unit Cost]]*Sales[[#This Row],[Order Quantity]]</f>
        <v>8407.8299999999981</v>
      </c>
    </row>
    <row r="575" spans="1:21" x14ac:dyDescent="0.2">
      <c r="A575" s="6" t="s">
        <v>788</v>
      </c>
      <c r="B575" s="6" t="s">
        <v>26</v>
      </c>
      <c r="C575" s="6" t="s">
        <v>147</v>
      </c>
      <c r="D575" s="7">
        <v>43200</v>
      </c>
      <c r="E575" s="7">
        <v>43318</v>
      </c>
      <c r="F575" s="7">
        <v>43321</v>
      </c>
      <c r="G575" s="7">
        <v>43326</v>
      </c>
      <c r="H575" s="6">
        <f t="shared" si="24"/>
        <v>8</v>
      </c>
      <c r="I575" s="6" t="s">
        <v>215</v>
      </c>
      <c r="J575" s="6">
        <v>27</v>
      </c>
      <c r="K575" s="6">
        <v>34</v>
      </c>
      <c r="L575" s="6">
        <v>211</v>
      </c>
      <c r="M575" s="6">
        <v>3</v>
      </c>
      <c r="N575" s="6">
        <v>3</v>
      </c>
      <c r="O575" s="6">
        <v>0.1</v>
      </c>
      <c r="P575" s="8">
        <v>3886</v>
      </c>
      <c r="Q575" s="8">
        <v>2176.1600000000003</v>
      </c>
      <c r="R575" s="8">
        <f t="shared" si="25"/>
        <v>3963.7199999999993</v>
      </c>
      <c r="S575" s="8">
        <f>(((Sales[[#This Row],[Unit Price]]-(Sales[[#This Row],[Discount Applied]]*Sales[[#This Row],[Unit Price]]))-Q575)/Q575)*100</f>
        <v>60.714285714285701</v>
      </c>
      <c r="T575" s="8">
        <f t="shared" si="26"/>
        <v>10492.2</v>
      </c>
      <c r="U575" s="8">
        <f>Sales[[#This Row],[Unit Cost]]*Sales[[#This Row],[Order Quantity]]</f>
        <v>6528.4800000000014</v>
      </c>
    </row>
    <row r="576" spans="1:21" x14ac:dyDescent="0.2">
      <c r="A576" s="6" t="s">
        <v>789</v>
      </c>
      <c r="B576" s="6" t="s">
        <v>24</v>
      </c>
      <c r="C576" s="6" t="s">
        <v>146</v>
      </c>
      <c r="D576" s="7">
        <v>43200</v>
      </c>
      <c r="E576" s="7">
        <v>43318</v>
      </c>
      <c r="F576" s="7">
        <v>43329</v>
      </c>
      <c r="G576" s="7">
        <v>43331</v>
      </c>
      <c r="H576" s="6">
        <f t="shared" si="24"/>
        <v>13</v>
      </c>
      <c r="I576" s="6" t="s">
        <v>215</v>
      </c>
      <c r="J576" s="6">
        <v>11</v>
      </c>
      <c r="K576" s="6">
        <v>2</v>
      </c>
      <c r="L576" s="6">
        <v>281</v>
      </c>
      <c r="M576" s="6">
        <v>33</v>
      </c>
      <c r="N576" s="6">
        <v>6</v>
      </c>
      <c r="O576" s="6">
        <v>7.4999999999999997E-2</v>
      </c>
      <c r="P576" s="8">
        <v>1058.6000000000001</v>
      </c>
      <c r="Q576" s="8">
        <v>635.16000000000008</v>
      </c>
      <c r="R576" s="8">
        <f t="shared" si="25"/>
        <v>2064.27</v>
      </c>
      <c r="S576" s="8">
        <f>(((Sales[[#This Row],[Unit Price]]-(Sales[[#This Row],[Discount Applied]]*Sales[[#This Row],[Unit Price]]))-Q576)/Q576)*100</f>
        <v>54.166666666666671</v>
      </c>
      <c r="T576" s="8">
        <f t="shared" si="26"/>
        <v>5875.2300000000005</v>
      </c>
      <c r="U576" s="8">
        <f>Sales[[#This Row],[Unit Cost]]*Sales[[#This Row],[Order Quantity]]</f>
        <v>3810.9600000000005</v>
      </c>
    </row>
    <row r="577" spans="1:21" x14ac:dyDescent="0.2">
      <c r="A577" s="6" t="s">
        <v>790</v>
      </c>
      <c r="B577" s="6" t="s">
        <v>25</v>
      </c>
      <c r="C577" s="6" t="s">
        <v>147</v>
      </c>
      <c r="D577" s="7">
        <v>43200</v>
      </c>
      <c r="E577" s="7">
        <v>43318</v>
      </c>
      <c r="F577" s="7">
        <v>43328</v>
      </c>
      <c r="G577" s="7">
        <v>43330</v>
      </c>
      <c r="H577" s="6">
        <f t="shared" si="24"/>
        <v>12</v>
      </c>
      <c r="I577" s="6" t="s">
        <v>215</v>
      </c>
      <c r="J577" s="6">
        <v>18</v>
      </c>
      <c r="K577" s="6">
        <v>33</v>
      </c>
      <c r="L577" s="6">
        <v>214</v>
      </c>
      <c r="M577" s="6">
        <v>32</v>
      </c>
      <c r="N577" s="6">
        <v>4</v>
      </c>
      <c r="O577" s="6">
        <v>0.05</v>
      </c>
      <c r="P577" s="8">
        <v>5815.6</v>
      </c>
      <c r="Q577" s="8">
        <v>4419.8560000000007</v>
      </c>
      <c r="R577" s="8">
        <f t="shared" si="25"/>
        <v>4419.8559999999998</v>
      </c>
      <c r="S577" s="8">
        <f>(((Sales[[#This Row],[Unit Price]]-(Sales[[#This Row],[Discount Applied]]*Sales[[#This Row],[Unit Price]]))-Q577)/Q577)*100</f>
        <v>24.999999999999993</v>
      </c>
      <c r="T577" s="8">
        <f t="shared" si="26"/>
        <v>22099.280000000002</v>
      </c>
      <c r="U577" s="8">
        <f>Sales[[#This Row],[Unit Cost]]*Sales[[#This Row],[Order Quantity]]</f>
        <v>17679.424000000003</v>
      </c>
    </row>
    <row r="578" spans="1:21" x14ac:dyDescent="0.2">
      <c r="A578" s="6" t="s">
        <v>791</v>
      </c>
      <c r="B578" s="6" t="s">
        <v>25</v>
      </c>
      <c r="C578" s="6" t="s">
        <v>147</v>
      </c>
      <c r="D578" s="7">
        <v>43200</v>
      </c>
      <c r="E578" s="7">
        <v>43318</v>
      </c>
      <c r="F578" s="7">
        <v>43330</v>
      </c>
      <c r="G578" s="7">
        <v>43334</v>
      </c>
      <c r="H578" s="6">
        <f t="shared" ref="H578:H641" si="27">G578-E578</f>
        <v>16</v>
      </c>
      <c r="I578" s="6" t="s">
        <v>215</v>
      </c>
      <c r="J578" s="6">
        <v>18</v>
      </c>
      <c r="K578" s="6">
        <v>45</v>
      </c>
      <c r="L578" s="6">
        <v>240</v>
      </c>
      <c r="M578" s="6">
        <v>3</v>
      </c>
      <c r="N578" s="6">
        <v>6</v>
      </c>
      <c r="O578" s="6">
        <v>0.05</v>
      </c>
      <c r="P578" s="8">
        <v>5353.3</v>
      </c>
      <c r="Q578" s="8">
        <v>4496.7719999999999</v>
      </c>
      <c r="R578" s="8">
        <f t="shared" ref="R578:R641" si="28">T578-(Q578*N578)</f>
        <v>3533.1780000000035</v>
      </c>
      <c r="S578" s="8">
        <f>(((Sales[[#This Row],[Unit Price]]-(Sales[[#This Row],[Discount Applied]]*Sales[[#This Row],[Unit Price]]))-Q578)/Q578)*100</f>
        <v>13.095238095238102</v>
      </c>
      <c r="T578" s="8">
        <f t="shared" ref="T578:T641" si="29">((P578*N578)-(P578*O578*N578))</f>
        <v>30513.81</v>
      </c>
      <c r="U578" s="8">
        <f>Sales[[#This Row],[Unit Cost]]*Sales[[#This Row],[Order Quantity]]</f>
        <v>26980.631999999998</v>
      </c>
    </row>
    <row r="579" spans="1:21" x14ac:dyDescent="0.2">
      <c r="A579" s="6" t="s">
        <v>792</v>
      </c>
      <c r="B579" s="6" t="s">
        <v>24</v>
      </c>
      <c r="C579" s="6" t="s">
        <v>146</v>
      </c>
      <c r="D579" s="7">
        <v>43200</v>
      </c>
      <c r="E579" s="7">
        <v>43318</v>
      </c>
      <c r="F579" s="7">
        <v>43336</v>
      </c>
      <c r="G579" s="7">
        <v>43339</v>
      </c>
      <c r="H579" s="6">
        <f t="shared" si="27"/>
        <v>21</v>
      </c>
      <c r="I579" s="6" t="s">
        <v>215</v>
      </c>
      <c r="J579" s="6">
        <v>8</v>
      </c>
      <c r="K579" s="6">
        <v>18</v>
      </c>
      <c r="L579" s="6">
        <v>297</v>
      </c>
      <c r="M579" s="6">
        <v>5</v>
      </c>
      <c r="N579" s="6">
        <v>4</v>
      </c>
      <c r="O579" s="6">
        <v>7.4999999999999997E-2</v>
      </c>
      <c r="P579" s="8">
        <v>5567.7</v>
      </c>
      <c r="Q579" s="8">
        <v>4565.5139999999992</v>
      </c>
      <c r="R579" s="8">
        <f t="shared" si="28"/>
        <v>2338.4340000000011</v>
      </c>
      <c r="S579" s="8">
        <f>(((Sales[[#This Row],[Unit Price]]-(Sales[[#This Row],[Discount Applied]]*Sales[[#This Row],[Unit Price]]))-Q579)/Q579)*100</f>
        <v>12.804878048780497</v>
      </c>
      <c r="T579" s="8">
        <f t="shared" si="29"/>
        <v>20600.489999999998</v>
      </c>
      <c r="U579" s="8">
        <f>Sales[[#This Row],[Unit Cost]]*Sales[[#This Row],[Order Quantity]]</f>
        <v>18262.055999999997</v>
      </c>
    </row>
    <row r="580" spans="1:21" x14ac:dyDescent="0.2">
      <c r="A580" s="6" t="s">
        <v>793</v>
      </c>
      <c r="B580" s="6" t="s">
        <v>24</v>
      </c>
      <c r="C580" s="6" t="s">
        <v>145</v>
      </c>
      <c r="D580" s="7">
        <v>43200</v>
      </c>
      <c r="E580" s="7">
        <v>43319</v>
      </c>
      <c r="F580" s="7">
        <v>43335</v>
      </c>
      <c r="G580" s="7">
        <v>43339</v>
      </c>
      <c r="H580" s="6">
        <f t="shared" si="27"/>
        <v>20</v>
      </c>
      <c r="I580" s="6" t="s">
        <v>215</v>
      </c>
      <c r="J580" s="6">
        <v>10</v>
      </c>
      <c r="K580" s="6">
        <v>6</v>
      </c>
      <c r="L580" s="6">
        <v>153</v>
      </c>
      <c r="M580" s="6">
        <v>37</v>
      </c>
      <c r="N580" s="6">
        <v>3</v>
      </c>
      <c r="O580" s="6">
        <v>0.1</v>
      </c>
      <c r="P580" s="8">
        <v>2512.5</v>
      </c>
      <c r="Q580" s="8">
        <v>2135.625</v>
      </c>
      <c r="R580" s="8">
        <f t="shared" si="28"/>
        <v>376.875</v>
      </c>
      <c r="S580" s="8">
        <f>(((Sales[[#This Row],[Unit Price]]-(Sales[[#This Row],[Discount Applied]]*Sales[[#This Row],[Unit Price]]))-Q580)/Q580)*100</f>
        <v>5.8823529411764701</v>
      </c>
      <c r="T580" s="8">
        <f t="shared" si="29"/>
        <v>6783.75</v>
      </c>
      <c r="U580" s="8">
        <f>Sales[[#This Row],[Unit Cost]]*Sales[[#This Row],[Order Quantity]]</f>
        <v>6406.875</v>
      </c>
    </row>
    <row r="581" spans="1:21" x14ac:dyDescent="0.2">
      <c r="A581" s="6" t="s">
        <v>794</v>
      </c>
      <c r="B581" s="6" t="s">
        <v>24</v>
      </c>
      <c r="C581" s="6" t="s">
        <v>146</v>
      </c>
      <c r="D581" s="7">
        <v>43200</v>
      </c>
      <c r="E581" s="7">
        <v>43319</v>
      </c>
      <c r="F581" s="7">
        <v>43326</v>
      </c>
      <c r="G581" s="7">
        <v>43329</v>
      </c>
      <c r="H581" s="6">
        <f t="shared" si="27"/>
        <v>10</v>
      </c>
      <c r="I581" s="6" t="s">
        <v>215</v>
      </c>
      <c r="J581" s="6">
        <v>4</v>
      </c>
      <c r="K581" s="6">
        <v>22</v>
      </c>
      <c r="L581" s="6">
        <v>293</v>
      </c>
      <c r="M581" s="6">
        <v>42</v>
      </c>
      <c r="N581" s="6">
        <v>3</v>
      </c>
      <c r="O581" s="6">
        <v>7.4999999999999997E-2</v>
      </c>
      <c r="P581" s="8">
        <v>1681.7</v>
      </c>
      <c r="Q581" s="8">
        <v>1227.6410000000001</v>
      </c>
      <c r="R581" s="8">
        <f t="shared" si="28"/>
        <v>983.79450000000043</v>
      </c>
      <c r="S581" s="8">
        <f>(((Sales[[#This Row],[Unit Price]]-(Sales[[#This Row],[Discount Applied]]*Sales[[#This Row],[Unit Price]]))-Q581)/Q581)*100</f>
        <v>26.712328767123278</v>
      </c>
      <c r="T581" s="8">
        <f t="shared" si="29"/>
        <v>4666.7175000000007</v>
      </c>
      <c r="U581" s="8">
        <f>Sales[[#This Row],[Unit Cost]]*Sales[[#This Row],[Order Quantity]]</f>
        <v>3682.9230000000002</v>
      </c>
    </row>
    <row r="582" spans="1:21" x14ac:dyDescent="0.2">
      <c r="A582" s="6" t="s">
        <v>795</v>
      </c>
      <c r="B582" s="6" t="s">
        <v>24</v>
      </c>
      <c r="C582" s="6" t="s">
        <v>146</v>
      </c>
      <c r="D582" s="7">
        <v>43200</v>
      </c>
      <c r="E582" s="7">
        <v>43319</v>
      </c>
      <c r="F582" s="7">
        <v>43330</v>
      </c>
      <c r="G582" s="7">
        <v>43340</v>
      </c>
      <c r="H582" s="6">
        <f t="shared" si="27"/>
        <v>21</v>
      </c>
      <c r="I582" s="6" t="s">
        <v>215</v>
      </c>
      <c r="J582" s="6">
        <v>7</v>
      </c>
      <c r="K582" s="6">
        <v>39</v>
      </c>
      <c r="L582" s="6">
        <v>265</v>
      </c>
      <c r="M582" s="6">
        <v>4</v>
      </c>
      <c r="N582" s="6">
        <v>7</v>
      </c>
      <c r="O582" s="6">
        <v>0.05</v>
      </c>
      <c r="P582" s="8">
        <v>194.3</v>
      </c>
      <c r="Q582" s="8">
        <v>136.01</v>
      </c>
      <c r="R582" s="8">
        <f t="shared" si="28"/>
        <v>340.02500000000009</v>
      </c>
      <c r="S582" s="8">
        <f>(((Sales[[#This Row],[Unit Price]]-(Sales[[#This Row],[Discount Applied]]*Sales[[#This Row],[Unit Price]]))-Q582)/Q582)*100</f>
        <v>35.71428571428573</v>
      </c>
      <c r="T582" s="8">
        <f t="shared" si="29"/>
        <v>1292.095</v>
      </c>
      <c r="U582" s="8">
        <f>Sales[[#This Row],[Unit Cost]]*Sales[[#This Row],[Order Quantity]]</f>
        <v>952.06999999999994</v>
      </c>
    </row>
    <row r="583" spans="1:21" x14ac:dyDescent="0.2">
      <c r="A583" s="6" t="s">
        <v>796</v>
      </c>
      <c r="B583" s="6" t="s">
        <v>24</v>
      </c>
      <c r="C583" s="6" t="s">
        <v>147</v>
      </c>
      <c r="D583" s="7">
        <v>43200</v>
      </c>
      <c r="E583" s="7">
        <v>43319</v>
      </c>
      <c r="F583" s="7">
        <v>43330</v>
      </c>
      <c r="G583" s="7">
        <v>43335</v>
      </c>
      <c r="H583" s="6">
        <f t="shared" si="27"/>
        <v>16</v>
      </c>
      <c r="I583" s="6" t="s">
        <v>215</v>
      </c>
      <c r="J583" s="6">
        <v>10</v>
      </c>
      <c r="K583" s="6">
        <v>18</v>
      </c>
      <c r="L583" s="6">
        <v>255</v>
      </c>
      <c r="M583" s="6">
        <v>9</v>
      </c>
      <c r="N583" s="6">
        <v>4</v>
      </c>
      <c r="O583" s="6">
        <v>0.05</v>
      </c>
      <c r="P583" s="8">
        <v>2405.3000000000002</v>
      </c>
      <c r="Q583" s="8">
        <v>1683.71</v>
      </c>
      <c r="R583" s="8">
        <f t="shared" si="28"/>
        <v>2405.3000000000011</v>
      </c>
      <c r="S583" s="8">
        <f>(((Sales[[#This Row],[Unit Price]]-(Sales[[#This Row],[Discount Applied]]*Sales[[#This Row],[Unit Price]]))-Q583)/Q583)*100</f>
        <v>35.71428571428573</v>
      </c>
      <c r="T583" s="8">
        <f t="shared" si="29"/>
        <v>9140.1400000000012</v>
      </c>
      <c r="U583" s="8">
        <f>Sales[[#This Row],[Unit Cost]]*Sales[[#This Row],[Order Quantity]]</f>
        <v>6734.84</v>
      </c>
    </row>
    <row r="584" spans="1:21" x14ac:dyDescent="0.2">
      <c r="A584" s="6" t="s">
        <v>797</v>
      </c>
      <c r="B584" s="6" t="s">
        <v>25</v>
      </c>
      <c r="C584" s="6" t="s">
        <v>146</v>
      </c>
      <c r="D584" s="7">
        <v>43200</v>
      </c>
      <c r="E584" s="7">
        <v>43319</v>
      </c>
      <c r="F584" s="7">
        <v>43327</v>
      </c>
      <c r="G584" s="7">
        <v>43333</v>
      </c>
      <c r="H584" s="6">
        <f t="shared" si="27"/>
        <v>14</v>
      </c>
      <c r="I584" s="6" t="s">
        <v>215</v>
      </c>
      <c r="J584" s="6">
        <v>16</v>
      </c>
      <c r="K584" s="6">
        <v>21</v>
      </c>
      <c r="L584" s="6">
        <v>269</v>
      </c>
      <c r="M584" s="6">
        <v>13</v>
      </c>
      <c r="N584" s="6">
        <v>1</v>
      </c>
      <c r="O584" s="6">
        <v>0.2</v>
      </c>
      <c r="P584" s="8">
        <v>1038.5</v>
      </c>
      <c r="Q584" s="8">
        <v>706.18000000000006</v>
      </c>
      <c r="R584" s="8">
        <f t="shared" si="28"/>
        <v>124.61999999999989</v>
      </c>
      <c r="S584" s="8">
        <f>(((Sales[[#This Row],[Unit Price]]-(Sales[[#This Row],[Discount Applied]]*Sales[[#This Row],[Unit Price]]))-Q584)/Q584)*100</f>
        <v>17.647058823529392</v>
      </c>
      <c r="T584" s="8">
        <f t="shared" si="29"/>
        <v>830.8</v>
      </c>
      <c r="U584" s="8">
        <f>Sales[[#This Row],[Unit Cost]]*Sales[[#This Row],[Order Quantity]]</f>
        <v>706.18000000000006</v>
      </c>
    </row>
    <row r="585" spans="1:21" x14ac:dyDescent="0.2">
      <c r="A585" s="6" t="s">
        <v>798</v>
      </c>
      <c r="B585" s="6" t="s">
        <v>24</v>
      </c>
      <c r="C585" s="6" t="s">
        <v>144</v>
      </c>
      <c r="D585" s="7">
        <v>43200</v>
      </c>
      <c r="E585" s="7">
        <v>43319</v>
      </c>
      <c r="F585" s="7">
        <v>43331</v>
      </c>
      <c r="G585" s="7">
        <v>43335</v>
      </c>
      <c r="H585" s="6">
        <f t="shared" si="27"/>
        <v>16</v>
      </c>
      <c r="I585" s="6" t="s">
        <v>215</v>
      </c>
      <c r="J585" s="6">
        <v>10</v>
      </c>
      <c r="K585" s="6">
        <v>38</v>
      </c>
      <c r="L585" s="6">
        <v>71</v>
      </c>
      <c r="M585" s="6">
        <v>27</v>
      </c>
      <c r="N585" s="6">
        <v>3</v>
      </c>
      <c r="O585" s="6">
        <v>0.2</v>
      </c>
      <c r="P585" s="8">
        <v>857.6</v>
      </c>
      <c r="Q585" s="8">
        <v>591.74399999999991</v>
      </c>
      <c r="R585" s="8">
        <f t="shared" si="28"/>
        <v>283.00800000000049</v>
      </c>
      <c r="S585" s="8">
        <f>(((Sales[[#This Row],[Unit Price]]-(Sales[[#This Row],[Discount Applied]]*Sales[[#This Row],[Unit Price]]))-Q585)/Q585)*100</f>
        <v>15.942028985507269</v>
      </c>
      <c r="T585" s="8">
        <f t="shared" si="29"/>
        <v>2058.2400000000002</v>
      </c>
      <c r="U585" s="8">
        <f>Sales[[#This Row],[Unit Cost]]*Sales[[#This Row],[Order Quantity]]</f>
        <v>1775.2319999999997</v>
      </c>
    </row>
    <row r="586" spans="1:21" x14ac:dyDescent="0.2">
      <c r="A586" s="6" t="s">
        <v>799</v>
      </c>
      <c r="B586" s="6" t="s">
        <v>24</v>
      </c>
      <c r="C586" s="6" t="s">
        <v>146</v>
      </c>
      <c r="D586" s="7">
        <v>43200</v>
      </c>
      <c r="E586" s="7">
        <v>43319</v>
      </c>
      <c r="F586" s="7">
        <v>43336</v>
      </c>
      <c r="G586" s="7">
        <v>43346</v>
      </c>
      <c r="H586" s="6">
        <f t="shared" si="27"/>
        <v>27</v>
      </c>
      <c r="I586" s="6" t="s">
        <v>215</v>
      </c>
      <c r="J586" s="6">
        <v>7</v>
      </c>
      <c r="K586" s="6">
        <v>22</v>
      </c>
      <c r="L586" s="6">
        <v>284</v>
      </c>
      <c r="M586" s="6">
        <v>1</v>
      </c>
      <c r="N586" s="6">
        <v>8</v>
      </c>
      <c r="O586" s="6">
        <v>0.1</v>
      </c>
      <c r="P586" s="8">
        <v>1855.9</v>
      </c>
      <c r="Q586" s="8">
        <v>1354.807</v>
      </c>
      <c r="R586" s="8">
        <f t="shared" si="28"/>
        <v>2524.0239999999994</v>
      </c>
      <c r="S586" s="8">
        <f>(((Sales[[#This Row],[Unit Price]]-(Sales[[#This Row],[Discount Applied]]*Sales[[#This Row],[Unit Price]]))-Q586)/Q586)*100</f>
        <v>23.287671232876704</v>
      </c>
      <c r="T586" s="8">
        <f t="shared" si="29"/>
        <v>13362.48</v>
      </c>
      <c r="U586" s="8">
        <f>Sales[[#This Row],[Unit Cost]]*Sales[[#This Row],[Order Quantity]]</f>
        <v>10838.456</v>
      </c>
    </row>
    <row r="587" spans="1:21" x14ac:dyDescent="0.2">
      <c r="A587" s="6" t="s">
        <v>800</v>
      </c>
      <c r="B587" s="6" t="s">
        <v>25</v>
      </c>
      <c r="C587" s="6" t="s">
        <v>148</v>
      </c>
      <c r="D587" s="7">
        <v>43200</v>
      </c>
      <c r="E587" s="7">
        <v>43319</v>
      </c>
      <c r="F587" s="7">
        <v>43328</v>
      </c>
      <c r="G587" s="7">
        <v>43336</v>
      </c>
      <c r="H587" s="6">
        <f t="shared" si="27"/>
        <v>17</v>
      </c>
      <c r="I587" s="6" t="s">
        <v>215</v>
      </c>
      <c r="J587" s="6">
        <v>20</v>
      </c>
      <c r="K587" s="6">
        <v>36</v>
      </c>
      <c r="L587" s="6">
        <v>26</v>
      </c>
      <c r="M587" s="6">
        <v>38</v>
      </c>
      <c r="N587" s="6">
        <v>2</v>
      </c>
      <c r="O587" s="6">
        <v>0.05</v>
      </c>
      <c r="P587" s="8">
        <v>5621.3</v>
      </c>
      <c r="Q587" s="8">
        <v>2585.7980000000002</v>
      </c>
      <c r="R587" s="8">
        <f t="shared" si="28"/>
        <v>5508.8740000000007</v>
      </c>
      <c r="S587" s="8">
        <f>(((Sales[[#This Row],[Unit Price]]-(Sales[[#This Row],[Discount Applied]]*Sales[[#This Row],[Unit Price]]))-Q587)/Q587)*100</f>
        <v>106.5217391304348</v>
      </c>
      <c r="T587" s="8">
        <f t="shared" si="29"/>
        <v>10680.470000000001</v>
      </c>
      <c r="U587" s="8">
        <f>Sales[[#This Row],[Unit Cost]]*Sales[[#This Row],[Order Quantity]]</f>
        <v>5171.5960000000005</v>
      </c>
    </row>
    <row r="588" spans="1:21" x14ac:dyDescent="0.2">
      <c r="A588" s="6" t="s">
        <v>801</v>
      </c>
      <c r="B588" s="6" t="s">
        <v>23</v>
      </c>
      <c r="C588" s="6" t="s">
        <v>145</v>
      </c>
      <c r="D588" s="7">
        <v>43200</v>
      </c>
      <c r="E588" s="7">
        <v>43319</v>
      </c>
      <c r="F588" s="7">
        <v>43340</v>
      </c>
      <c r="G588" s="7">
        <v>43349</v>
      </c>
      <c r="H588" s="6">
        <f t="shared" si="27"/>
        <v>30</v>
      </c>
      <c r="I588" s="6" t="s">
        <v>215</v>
      </c>
      <c r="J588" s="6">
        <v>23</v>
      </c>
      <c r="K588" s="6">
        <v>26</v>
      </c>
      <c r="L588" s="6">
        <v>92</v>
      </c>
      <c r="M588" s="6">
        <v>20</v>
      </c>
      <c r="N588" s="6">
        <v>8</v>
      </c>
      <c r="O588" s="6">
        <v>0.1</v>
      </c>
      <c r="P588" s="8">
        <v>1139</v>
      </c>
      <c r="Q588" s="8">
        <v>649.2299999999999</v>
      </c>
      <c r="R588" s="8">
        <f t="shared" si="28"/>
        <v>3006.96</v>
      </c>
      <c r="S588" s="8">
        <f>(((Sales[[#This Row],[Unit Price]]-(Sales[[#This Row],[Discount Applied]]*Sales[[#This Row],[Unit Price]]))-Q588)/Q588)*100</f>
        <v>57.894736842105274</v>
      </c>
      <c r="T588" s="8">
        <f t="shared" si="29"/>
        <v>8200.7999999999993</v>
      </c>
      <c r="U588" s="8">
        <f>Sales[[#This Row],[Unit Cost]]*Sales[[#This Row],[Order Quantity]]</f>
        <v>5193.8399999999992</v>
      </c>
    </row>
    <row r="589" spans="1:21" x14ac:dyDescent="0.2">
      <c r="A589" s="6" t="s">
        <v>802</v>
      </c>
      <c r="B589" s="6" t="s">
        <v>24</v>
      </c>
      <c r="C589" s="6" t="s">
        <v>143</v>
      </c>
      <c r="D589" s="7">
        <v>43200</v>
      </c>
      <c r="E589" s="7">
        <v>43320</v>
      </c>
      <c r="F589" s="7">
        <v>43326</v>
      </c>
      <c r="G589" s="7">
        <v>43327</v>
      </c>
      <c r="H589" s="6">
        <f t="shared" si="27"/>
        <v>7</v>
      </c>
      <c r="I589" s="6" t="s">
        <v>215</v>
      </c>
      <c r="J589" s="6">
        <v>1</v>
      </c>
      <c r="K589" s="6">
        <v>9</v>
      </c>
      <c r="L589" s="6">
        <v>349</v>
      </c>
      <c r="M589" s="6">
        <v>17</v>
      </c>
      <c r="N589" s="6">
        <v>7</v>
      </c>
      <c r="O589" s="6">
        <v>0.05</v>
      </c>
      <c r="P589" s="8">
        <v>2264.6</v>
      </c>
      <c r="Q589" s="8">
        <v>1834.326</v>
      </c>
      <c r="R589" s="8">
        <f t="shared" si="28"/>
        <v>2219.3079999999991</v>
      </c>
      <c r="S589" s="8">
        <f>(((Sales[[#This Row],[Unit Price]]-(Sales[[#This Row],[Discount Applied]]*Sales[[#This Row],[Unit Price]]))-Q589)/Q589)*100</f>
        <v>17.283950617283946</v>
      </c>
      <c r="T589" s="8">
        <f t="shared" si="29"/>
        <v>15059.589999999998</v>
      </c>
      <c r="U589" s="8">
        <f>Sales[[#This Row],[Unit Cost]]*Sales[[#This Row],[Order Quantity]]</f>
        <v>12840.281999999999</v>
      </c>
    </row>
    <row r="590" spans="1:21" x14ac:dyDescent="0.2">
      <c r="A590" s="6" t="s">
        <v>803</v>
      </c>
      <c r="B590" s="6" t="s">
        <v>24</v>
      </c>
      <c r="C590" s="6" t="s">
        <v>146</v>
      </c>
      <c r="D590" s="7">
        <v>43200</v>
      </c>
      <c r="E590" s="7">
        <v>43320</v>
      </c>
      <c r="F590" s="7">
        <v>43328</v>
      </c>
      <c r="G590" s="7">
        <v>43329</v>
      </c>
      <c r="H590" s="6">
        <f t="shared" si="27"/>
        <v>9</v>
      </c>
      <c r="I590" s="6" t="s">
        <v>215</v>
      </c>
      <c r="J590" s="6">
        <v>4</v>
      </c>
      <c r="K590" s="6">
        <v>14</v>
      </c>
      <c r="L590" s="6">
        <v>301</v>
      </c>
      <c r="M590" s="6">
        <v>8</v>
      </c>
      <c r="N590" s="6">
        <v>4</v>
      </c>
      <c r="O590" s="6">
        <v>0.1</v>
      </c>
      <c r="P590" s="8">
        <v>884.4</v>
      </c>
      <c r="Q590" s="8">
        <v>566.01599999999996</v>
      </c>
      <c r="R590" s="8">
        <f t="shared" si="28"/>
        <v>919.77600000000029</v>
      </c>
      <c r="S590" s="8">
        <f>(((Sales[[#This Row],[Unit Price]]-(Sales[[#This Row],[Discount Applied]]*Sales[[#This Row],[Unit Price]]))-Q590)/Q590)*100</f>
        <v>40.625000000000014</v>
      </c>
      <c r="T590" s="8">
        <f t="shared" si="29"/>
        <v>3183.84</v>
      </c>
      <c r="U590" s="8">
        <f>Sales[[#This Row],[Unit Cost]]*Sales[[#This Row],[Order Quantity]]</f>
        <v>2264.0639999999999</v>
      </c>
    </row>
    <row r="591" spans="1:21" x14ac:dyDescent="0.2">
      <c r="A591" s="6" t="s">
        <v>804</v>
      </c>
      <c r="B591" s="6" t="s">
        <v>24</v>
      </c>
      <c r="C591" s="6" t="s">
        <v>144</v>
      </c>
      <c r="D591" s="7">
        <v>43200</v>
      </c>
      <c r="E591" s="7">
        <v>43320</v>
      </c>
      <c r="F591" s="7">
        <v>43333</v>
      </c>
      <c r="G591" s="7">
        <v>43343</v>
      </c>
      <c r="H591" s="6">
        <f t="shared" si="27"/>
        <v>23</v>
      </c>
      <c r="I591" s="6" t="s">
        <v>215</v>
      </c>
      <c r="J591" s="6">
        <v>8</v>
      </c>
      <c r="K591" s="6">
        <v>5</v>
      </c>
      <c r="L591" s="6">
        <v>81</v>
      </c>
      <c r="M591" s="6">
        <v>4</v>
      </c>
      <c r="N591" s="6">
        <v>5</v>
      </c>
      <c r="O591" s="6">
        <v>7.4999999999999997E-2</v>
      </c>
      <c r="P591" s="8">
        <v>683.4</v>
      </c>
      <c r="Q591" s="8">
        <v>382.70400000000001</v>
      </c>
      <c r="R591" s="8">
        <f t="shared" si="28"/>
        <v>1247.2049999999999</v>
      </c>
      <c r="S591" s="8">
        <f>(((Sales[[#This Row],[Unit Price]]-(Sales[[#This Row],[Discount Applied]]*Sales[[#This Row],[Unit Price]]))-Q591)/Q591)*100</f>
        <v>65.178571428571416</v>
      </c>
      <c r="T591" s="8">
        <f t="shared" si="29"/>
        <v>3160.7249999999999</v>
      </c>
      <c r="U591" s="8">
        <f>Sales[[#This Row],[Unit Cost]]*Sales[[#This Row],[Order Quantity]]</f>
        <v>1913.52</v>
      </c>
    </row>
    <row r="592" spans="1:21" x14ac:dyDescent="0.2">
      <c r="A592" s="6" t="s">
        <v>805</v>
      </c>
      <c r="B592" s="6" t="s">
        <v>25</v>
      </c>
      <c r="C592" s="6" t="s">
        <v>144</v>
      </c>
      <c r="D592" s="7">
        <v>43200</v>
      </c>
      <c r="E592" s="7">
        <v>43320</v>
      </c>
      <c r="F592" s="7">
        <v>43348</v>
      </c>
      <c r="G592" s="7">
        <v>43350</v>
      </c>
      <c r="H592" s="6">
        <f t="shared" si="27"/>
        <v>30</v>
      </c>
      <c r="I592" s="6" t="s">
        <v>215</v>
      </c>
      <c r="J592" s="6">
        <v>15</v>
      </c>
      <c r="K592" s="6">
        <v>49</v>
      </c>
      <c r="L592" s="6">
        <v>68</v>
      </c>
      <c r="M592" s="6">
        <v>32</v>
      </c>
      <c r="N592" s="6">
        <v>1</v>
      </c>
      <c r="O592" s="6">
        <v>7.4999999999999997E-2</v>
      </c>
      <c r="P592" s="8">
        <v>1025.1000000000001</v>
      </c>
      <c r="Q592" s="8">
        <v>481.79700000000003</v>
      </c>
      <c r="R592" s="8">
        <f t="shared" si="28"/>
        <v>466.42050000000006</v>
      </c>
      <c r="S592" s="8">
        <f>(((Sales[[#This Row],[Unit Price]]-(Sales[[#This Row],[Discount Applied]]*Sales[[#This Row],[Unit Price]]))-Q592)/Q592)*100</f>
        <v>96.808510638297889</v>
      </c>
      <c r="T592" s="8">
        <f t="shared" si="29"/>
        <v>948.21750000000009</v>
      </c>
      <c r="U592" s="8">
        <f>Sales[[#This Row],[Unit Cost]]*Sales[[#This Row],[Order Quantity]]</f>
        <v>481.79700000000003</v>
      </c>
    </row>
    <row r="593" spans="1:21" x14ac:dyDescent="0.2">
      <c r="A593" s="6" t="s">
        <v>806</v>
      </c>
      <c r="B593" s="6" t="s">
        <v>26</v>
      </c>
      <c r="C593" s="6" t="s">
        <v>145</v>
      </c>
      <c r="D593" s="7">
        <v>43200</v>
      </c>
      <c r="E593" s="7">
        <v>43320</v>
      </c>
      <c r="F593" s="7">
        <v>43323</v>
      </c>
      <c r="G593" s="7">
        <v>43333</v>
      </c>
      <c r="H593" s="6">
        <f t="shared" si="27"/>
        <v>13</v>
      </c>
      <c r="I593" s="6" t="s">
        <v>215</v>
      </c>
      <c r="J593" s="6">
        <v>28</v>
      </c>
      <c r="K593" s="6">
        <v>15</v>
      </c>
      <c r="L593" s="6">
        <v>87</v>
      </c>
      <c r="M593" s="6">
        <v>27</v>
      </c>
      <c r="N593" s="6">
        <v>7</v>
      </c>
      <c r="O593" s="6">
        <v>0.4</v>
      </c>
      <c r="P593" s="8">
        <v>3731.9</v>
      </c>
      <c r="Q593" s="8">
        <v>2276.4589999999998</v>
      </c>
      <c r="R593" s="8">
        <f t="shared" si="28"/>
        <v>-261.23300000000199</v>
      </c>
      <c r="S593" s="8">
        <f>(((Sales[[#This Row],[Unit Price]]-(Sales[[#This Row],[Discount Applied]]*Sales[[#This Row],[Unit Price]]))-Q593)/Q593)*100</f>
        <v>-1.6393442622950802</v>
      </c>
      <c r="T593" s="8">
        <f t="shared" si="29"/>
        <v>15673.979999999998</v>
      </c>
      <c r="U593" s="8">
        <f>Sales[[#This Row],[Unit Cost]]*Sales[[#This Row],[Order Quantity]]</f>
        <v>15935.213</v>
      </c>
    </row>
    <row r="594" spans="1:21" x14ac:dyDescent="0.2">
      <c r="A594" s="6" t="s">
        <v>807</v>
      </c>
      <c r="B594" s="6" t="s">
        <v>25</v>
      </c>
      <c r="C594" s="6" t="s">
        <v>143</v>
      </c>
      <c r="D594" s="7">
        <v>43200</v>
      </c>
      <c r="E594" s="7">
        <v>43320</v>
      </c>
      <c r="F594" s="7">
        <v>43326</v>
      </c>
      <c r="G594" s="7">
        <v>43330</v>
      </c>
      <c r="H594" s="6">
        <f t="shared" si="27"/>
        <v>10</v>
      </c>
      <c r="I594" s="6" t="s">
        <v>215</v>
      </c>
      <c r="J594" s="6">
        <v>12</v>
      </c>
      <c r="K594" s="6">
        <v>31</v>
      </c>
      <c r="L594" s="6">
        <v>340</v>
      </c>
      <c r="M594" s="6">
        <v>44</v>
      </c>
      <c r="N594" s="6">
        <v>2</v>
      </c>
      <c r="O594" s="6">
        <v>0.1</v>
      </c>
      <c r="P594" s="8">
        <v>5567.7</v>
      </c>
      <c r="Q594" s="8">
        <v>3229.2659999999996</v>
      </c>
      <c r="R594" s="8">
        <f t="shared" si="28"/>
        <v>3563.3280000000013</v>
      </c>
      <c r="S594" s="8">
        <f>(((Sales[[#This Row],[Unit Price]]-(Sales[[#This Row],[Discount Applied]]*Sales[[#This Row],[Unit Price]]))-Q594)/Q594)*100</f>
        <v>55.17241379310348</v>
      </c>
      <c r="T594" s="8">
        <f t="shared" si="29"/>
        <v>10021.86</v>
      </c>
      <c r="U594" s="8">
        <f>Sales[[#This Row],[Unit Cost]]*Sales[[#This Row],[Order Quantity]]</f>
        <v>6458.5319999999992</v>
      </c>
    </row>
    <row r="595" spans="1:21" x14ac:dyDescent="0.2">
      <c r="A595" s="6" t="s">
        <v>808</v>
      </c>
      <c r="B595" s="6" t="s">
        <v>24</v>
      </c>
      <c r="C595" s="6" t="s">
        <v>145</v>
      </c>
      <c r="D595" s="7">
        <v>43200</v>
      </c>
      <c r="E595" s="7">
        <v>43320</v>
      </c>
      <c r="F595" s="7">
        <v>43337</v>
      </c>
      <c r="G595" s="7">
        <v>43345</v>
      </c>
      <c r="H595" s="6">
        <f t="shared" si="27"/>
        <v>25</v>
      </c>
      <c r="I595" s="6" t="s">
        <v>215</v>
      </c>
      <c r="J595" s="6">
        <v>5</v>
      </c>
      <c r="K595" s="6">
        <v>16</v>
      </c>
      <c r="L595" s="6">
        <v>95</v>
      </c>
      <c r="M595" s="6">
        <v>41</v>
      </c>
      <c r="N595" s="6">
        <v>6</v>
      </c>
      <c r="O595" s="6">
        <v>0.1</v>
      </c>
      <c r="P595" s="8">
        <v>991.6</v>
      </c>
      <c r="Q595" s="8">
        <v>525.548</v>
      </c>
      <c r="R595" s="8">
        <f t="shared" si="28"/>
        <v>2201.3520000000003</v>
      </c>
      <c r="S595" s="8">
        <f>(((Sales[[#This Row],[Unit Price]]-(Sales[[#This Row],[Discount Applied]]*Sales[[#This Row],[Unit Price]]))-Q595)/Q595)*100</f>
        <v>69.811320754716988</v>
      </c>
      <c r="T595" s="8">
        <f t="shared" si="29"/>
        <v>5354.64</v>
      </c>
      <c r="U595" s="8">
        <f>Sales[[#This Row],[Unit Cost]]*Sales[[#This Row],[Order Quantity]]</f>
        <v>3153.288</v>
      </c>
    </row>
    <row r="596" spans="1:21" x14ac:dyDescent="0.2">
      <c r="A596" s="6" t="s">
        <v>809</v>
      </c>
      <c r="B596" s="6" t="s">
        <v>25</v>
      </c>
      <c r="C596" s="6" t="s">
        <v>145</v>
      </c>
      <c r="D596" s="7">
        <v>43200</v>
      </c>
      <c r="E596" s="7">
        <v>43320</v>
      </c>
      <c r="F596" s="7">
        <v>43329</v>
      </c>
      <c r="G596" s="7">
        <v>43339</v>
      </c>
      <c r="H596" s="6">
        <f t="shared" si="27"/>
        <v>19</v>
      </c>
      <c r="I596" s="6" t="s">
        <v>215</v>
      </c>
      <c r="J596" s="6">
        <v>18</v>
      </c>
      <c r="K596" s="6">
        <v>43</v>
      </c>
      <c r="L596" s="6">
        <v>94</v>
      </c>
      <c r="M596" s="6">
        <v>15</v>
      </c>
      <c r="N596" s="6">
        <v>8</v>
      </c>
      <c r="O596" s="6">
        <v>0.1</v>
      </c>
      <c r="P596" s="8">
        <v>3852.5</v>
      </c>
      <c r="Q596" s="8">
        <v>3043.4750000000004</v>
      </c>
      <c r="R596" s="8">
        <f t="shared" si="28"/>
        <v>3390.1999999999971</v>
      </c>
      <c r="S596" s="8">
        <f>(((Sales[[#This Row],[Unit Price]]-(Sales[[#This Row],[Discount Applied]]*Sales[[#This Row],[Unit Price]]))-Q596)/Q596)*100</f>
        <v>13.924050632911378</v>
      </c>
      <c r="T596" s="8">
        <f t="shared" si="29"/>
        <v>27738</v>
      </c>
      <c r="U596" s="8">
        <f>Sales[[#This Row],[Unit Cost]]*Sales[[#This Row],[Order Quantity]]</f>
        <v>24347.800000000003</v>
      </c>
    </row>
    <row r="597" spans="1:21" x14ac:dyDescent="0.2">
      <c r="A597" s="6" t="s">
        <v>810</v>
      </c>
      <c r="B597" s="6" t="s">
        <v>24</v>
      </c>
      <c r="C597" s="6" t="s">
        <v>146</v>
      </c>
      <c r="D597" s="7">
        <v>43200</v>
      </c>
      <c r="E597" s="7">
        <v>43320</v>
      </c>
      <c r="F597" s="7">
        <v>43340</v>
      </c>
      <c r="G597" s="7">
        <v>43345</v>
      </c>
      <c r="H597" s="6">
        <f t="shared" si="27"/>
        <v>25</v>
      </c>
      <c r="I597" s="6" t="s">
        <v>215</v>
      </c>
      <c r="J597" s="6">
        <v>9</v>
      </c>
      <c r="K597" s="6">
        <v>16</v>
      </c>
      <c r="L597" s="6">
        <v>263</v>
      </c>
      <c r="M597" s="6">
        <v>39</v>
      </c>
      <c r="N597" s="6">
        <v>1</v>
      </c>
      <c r="O597" s="6">
        <v>0.05</v>
      </c>
      <c r="P597" s="8">
        <v>3906.1</v>
      </c>
      <c r="Q597" s="8">
        <v>1835.867</v>
      </c>
      <c r="R597" s="8">
        <f t="shared" si="28"/>
        <v>1874.9280000000001</v>
      </c>
      <c r="S597" s="8">
        <f>(((Sales[[#This Row],[Unit Price]]-(Sales[[#This Row],[Discount Applied]]*Sales[[#This Row],[Unit Price]]))-Q597)/Q597)*100</f>
        <v>102.1276595744681</v>
      </c>
      <c r="T597" s="8">
        <f t="shared" si="29"/>
        <v>3710.7950000000001</v>
      </c>
      <c r="U597" s="8">
        <f>Sales[[#This Row],[Unit Cost]]*Sales[[#This Row],[Order Quantity]]</f>
        <v>1835.867</v>
      </c>
    </row>
    <row r="598" spans="1:21" x14ac:dyDescent="0.2">
      <c r="A598" s="6" t="s">
        <v>811</v>
      </c>
      <c r="B598" s="6" t="s">
        <v>25</v>
      </c>
      <c r="C598" s="6" t="s">
        <v>147</v>
      </c>
      <c r="D598" s="7">
        <v>43200</v>
      </c>
      <c r="E598" s="7">
        <v>43320</v>
      </c>
      <c r="F598" s="7">
        <v>43322</v>
      </c>
      <c r="G598" s="7">
        <v>43329</v>
      </c>
      <c r="H598" s="6">
        <f t="shared" si="27"/>
        <v>9</v>
      </c>
      <c r="I598" s="6" t="s">
        <v>215</v>
      </c>
      <c r="J598" s="6">
        <v>16</v>
      </c>
      <c r="K598" s="6">
        <v>40</v>
      </c>
      <c r="L598" s="6">
        <v>245</v>
      </c>
      <c r="M598" s="6">
        <v>34</v>
      </c>
      <c r="N598" s="6">
        <v>1</v>
      </c>
      <c r="O598" s="6">
        <v>0.15</v>
      </c>
      <c r="P598" s="8">
        <v>5118.8</v>
      </c>
      <c r="Q598" s="8">
        <v>2354.6480000000001</v>
      </c>
      <c r="R598" s="8">
        <f t="shared" si="28"/>
        <v>1996.3320000000003</v>
      </c>
      <c r="S598" s="8">
        <f>(((Sales[[#This Row],[Unit Price]]-(Sales[[#This Row],[Discount Applied]]*Sales[[#This Row],[Unit Price]]))-Q598)/Q598)*100</f>
        <v>84.782608695652186</v>
      </c>
      <c r="T598" s="8">
        <f t="shared" si="29"/>
        <v>4350.9800000000005</v>
      </c>
      <c r="U598" s="8">
        <f>Sales[[#This Row],[Unit Cost]]*Sales[[#This Row],[Order Quantity]]</f>
        <v>2354.6480000000001</v>
      </c>
    </row>
    <row r="599" spans="1:21" x14ac:dyDescent="0.2">
      <c r="A599" s="6" t="s">
        <v>812</v>
      </c>
      <c r="B599" s="6" t="s">
        <v>25</v>
      </c>
      <c r="C599" s="6" t="s">
        <v>146</v>
      </c>
      <c r="D599" s="7">
        <v>43200</v>
      </c>
      <c r="E599" s="7">
        <v>43320</v>
      </c>
      <c r="F599" s="7">
        <v>43344</v>
      </c>
      <c r="G599" s="7">
        <v>43347</v>
      </c>
      <c r="H599" s="6">
        <f t="shared" si="27"/>
        <v>27</v>
      </c>
      <c r="I599" s="6" t="s">
        <v>215</v>
      </c>
      <c r="J599" s="6">
        <v>18</v>
      </c>
      <c r="K599" s="6">
        <v>9</v>
      </c>
      <c r="L599" s="6">
        <v>284</v>
      </c>
      <c r="M599" s="6">
        <v>2</v>
      </c>
      <c r="N599" s="6">
        <v>7</v>
      </c>
      <c r="O599" s="6">
        <v>0.05</v>
      </c>
      <c r="P599" s="8">
        <v>6117.1</v>
      </c>
      <c r="Q599" s="8">
        <v>4404.3119999999999</v>
      </c>
      <c r="R599" s="8">
        <f t="shared" si="28"/>
        <v>9848.5310000000027</v>
      </c>
      <c r="S599" s="8">
        <f>(((Sales[[#This Row],[Unit Price]]-(Sales[[#This Row],[Discount Applied]]*Sales[[#This Row],[Unit Price]]))-Q599)/Q599)*100</f>
        <v>31.944444444444464</v>
      </c>
      <c r="T599" s="8">
        <f t="shared" si="29"/>
        <v>40678.715000000004</v>
      </c>
      <c r="U599" s="8">
        <f>Sales[[#This Row],[Unit Cost]]*Sales[[#This Row],[Order Quantity]]</f>
        <v>30830.184000000001</v>
      </c>
    </row>
    <row r="600" spans="1:21" x14ac:dyDescent="0.2">
      <c r="A600" s="6" t="s">
        <v>813</v>
      </c>
      <c r="B600" s="6" t="s">
        <v>23</v>
      </c>
      <c r="C600" s="6" t="s">
        <v>146</v>
      </c>
      <c r="D600" s="7">
        <v>43200</v>
      </c>
      <c r="E600" s="7">
        <v>43320</v>
      </c>
      <c r="F600" s="7">
        <v>43334</v>
      </c>
      <c r="G600" s="7">
        <v>43340</v>
      </c>
      <c r="H600" s="6">
        <f t="shared" si="27"/>
        <v>20</v>
      </c>
      <c r="I600" s="6" t="s">
        <v>215</v>
      </c>
      <c r="J600" s="6">
        <v>25</v>
      </c>
      <c r="K600" s="6">
        <v>16</v>
      </c>
      <c r="L600" s="6">
        <v>279</v>
      </c>
      <c r="M600" s="6">
        <v>28</v>
      </c>
      <c r="N600" s="6">
        <v>6</v>
      </c>
      <c r="O600" s="6">
        <v>0.1</v>
      </c>
      <c r="P600" s="8">
        <v>1025.1000000000001</v>
      </c>
      <c r="Q600" s="8">
        <v>850.83300000000008</v>
      </c>
      <c r="R600" s="8">
        <f t="shared" si="28"/>
        <v>430.54199999999946</v>
      </c>
      <c r="S600" s="8">
        <f>(((Sales[[#This Row],[Unit Price]]-(Sales[[#This Row],[Discount Applied]]*Sales[[#This Row],[Unit Price]]))-Q600)/Q600)*100</f>
        <v>8.4337349397590433</v>
      </c>
      <c r="T600" s="8">
        <f t="shared" si="29"/>
        <v>5535.54</v>
      </c>
      <c r="U600" s="8">
        <f>Sales[[#This Row],[Unit Cost]]*Sales[[#This Row],[Order Quantity]]</f>
        <v>5104.9980000000005</v>
      </c>
    </row>
    <row r="601" spans="1:21" x14ac:dyDescent="0.2">
      <c r="A601" s="6" t="s">
        <v>814</v>
      </c>
      <c r="B601" s="6" t="s">
        <v>24</v>
      </c>
      <c r="C601" s="6" t="s">
        <v>145</v>
      </c>
      <c r="D601" s="7">
        <v>43200</v>
      </c>
      <c r="E601" s="7">
        <v>43320</v>
      </c>
      <c r="F601" s="7">
        <v>43322</v>
      </c>
      <c r="G601" s="7">
        <v>43327</v>
      </c>
      <c r="H601" s="6">
        <f t="shared" si="27"/>
        <v>7</v>
      </c>
      <c r="I601" s="6" t="s">
        <v>215</v>
      </c>
      <c r="J601" s="6">
        <v>2</v>
      </c>
      <c r="K601" s="6">
        <v>4</v>
      </c>
      <c r="L601" s="6">
        <v>114</v>
      </c>
      <c r="M601" s="6">
        <v>4</v>
      </c>
      <c r="N601" s="6">
        <v>7</v>
      </c>
      <c r="O601" s="6">
        <v>0.15</v>
      </c>
      <c r="P601" s="8">
        <v>944.7</v>
      </c>
      <c r="Q601" s="8">
        <v>462.90300000000002</v>
      </c>
      <c r="R601" s="8">
        <f t="shared" si="28"/>
        <v>2380.6440000000002</v>
      </c>
      <c r="S601" s="8">
        <f>(((Sales[[#This Row],[Unit Price]]-(Sales[[#This Row],[Discount Applied]]*Sales[[#This Row],[Unit Price]]))-Q601)/Q601)*100</f>
        <v>73.469387755102034</v>
      </c>
      <c r="T601" s="8">
        <f t="shared" si="29"/>
        <v>5620.9650000000001</v>
      </c>
      <c r="U601" s="8">
        <f>Sales[[#This Row],[Unit Cost]]*Sales[[#This Row],[Order Quantity]]</f>
        <v>3240.3209999999999</v>
      </c>
    </row>
    <row r="602" spans="1:21" x14ac:dyDescent="0.2">
      <c r="A602" s="6" t="s">
        <v>815</v>
      </c>
      <c r="B602" s="6" t="s">
        <v>24</v>
      </c>
      <c r="C602" s="6" t="s">
        <v>146</v>
      </c>
      <c r="D602" s="7">
        <v>43200</v>
      </c>
      <c r="E602" s="7">
        <v>43321</v>
      </c>
      <c r="F602" s="7">
        <v>43326</v>
      </c>
      <c r="G602" s="7">
        <v>43331</v>
      </c>
      <c r="H602" s="6">
        <f t="shared" si="27"/>
        <v>10</v>
      </c>
      <c r="I602" s="6" t="s">
        <v>215</v>
      </c>
      <c r="J602" s="6">
        <v>7</v>
      </c>
      <c r="K602" s="6">
        <v>25</v>
      </c>
      <c r="L602" s="6">
        <v>303</v>
      </c>
      <c r="M602" s="6">
        <v>2</v>
      </c>
      <c r="N602" s="6">
        <v>3</v>
      </c>
      <c r="O602" s="6">
        <v>0.2</v>
      </c>
      <c r="P602" s="8">
        <v>1025.1000000000001</v>
      </c>
      <c r="Q602" s="8">
        <v>656.06400000000008</v>
      </c>
      <c r="R602" s="8">
        <f t="shared" si="28"/>
        <v>492.04799999999955</v>
      </c>
      <c r="S602" s="8">
        <f>(((Sales[[#This Row],[Unit Price]]-(Sales[[#This Row],[Discount Applied]]*Sales[[#This Row],[Unit Price]]))-Q602)/Q602)*100</f>
        <v>25.000000000000011</v>
      </c>
      <c r="T602" s="8">
        <f t="shared" si="29"/>
        <v>2460.2399999999998</v>
      </c>
      <c r="U602" s="8">
        <f>Sales[[#This Row],[Unit Cost]]*Sales[[#This Row],[Order Quantity]]</f>
        <v>1968.1920000000002</v>
      </c>
    </row>
    <row r="603" spans="1:21" x14ac:dyDescent="0.2">
      <c r="A603" s="6" t="s">
        <v>816</v>
      </c>
      <c r="B603" s="6" t="s">
        <v>24</v>
      </c>
      <c r="C603" s="6" t="s">
        <v>146</v>
      </c>
      <c r="D603" s="7">
        <v>43200</v>
      </c>
      <c r="E603" s="7">
        <v>43321</v>
      </c>
      <c r="F603" s="7">
        <v>43332</v>
      </c>
      <c r="G603" s="7">
        <v>43333</v>
      </c>
      <c r="H603" s="6">
        <f t="shared" si="27"/>
        <v>12</v>
      </c>
      <c r="I603" s="6" t="s">
        <v>215</v>
      </c>
      <c r="J603" s="6">
        <v>5</v>
      </c>
      <c r="K603" s="6">
        <v>23</v>
      </c>
      <c r="L603" s="6">
        <v>264</v>
      </c>
      <c r="M603" s="6">
        <v>2</v>
      </c>
      <c r="N603" s="6">
        <v>8</v>
      </c>
      <c r="O603" s="6">
        <v>0.1</v>
      </c>
      <c r="P603" s="8">
        <v>3859.2000000000003</v>
      </c>
      <c r="Q603" s="8">
        <v>2045.3760000000002</v>
      </c>
      <c r="R603" s="8">
        <f t="shared" si="28"/>
        <v>11423.232</v>
      </c>
      <c r="S603" s="8">
        <f>(((Sales[[#This Row],[Unit Price]]-(Sales[[#This Row],[Discount Applied]]*Sales[[#This Row],[Unit Price]]))-Q603)/Q603)*100</f>
        <v>69.811320754716974</v>
      </c>
      <c r="T603" s="8">
        <f t="shared" si="29"/>
        <v>27786.240000000002</v>
      </c>
      <c r="U603" s="8">
        <f>Sales[[#This Row],[Unit Cost]]*Sales[[#This Row],[Order Quantity]]</f>
        <v>16363.008000000002</v>
      </c>
    </row>
    <row r="604" spans="1:21" x14ac:dyDescent="0.2">
      <c r="A604" s="6" t="s">
        <v>817</v>
      </c>
      <c r="B604" s="6" t="s">
        <v>26</v>
      </c>
      <c r="C604" s="6" t="s">
        <v>143</v>
      </c>
      <c r="D604" s="7">
        <v>43200</v>
      </c>
      <c r="E604" s="7">
        <v>43321</v>
      </c>
      <c r="F604" s="7">
        <v>43327</v>
      </c>
      <c r="G604" s="7">
        <v>43337</v>
      </c>
      <c r="H604" s="6">
        <f t="shared" si="27"/>
        <v>16</v>
      </c>
      <c r="I604" s="6" t="s">
        <v>215</v>
      </c>
      <c r="J604" s="6">
        <v>27</v>
      </c>
      <c r="K604" s="6">
        <v>30</v>
      </c>
      <c r="L604" s="6">
        <v>329</v>
      </c>
      <c r="M604" s="6">
        <v>40</v>
      </c>
      <c r="N604" s="6">
        <v>4</v>
      </c>
      <c r="O604" s="6">
        <v>0.1</v>
      </c>
      <c r="P604" s="8">
        <v>194.3</v>
      </c>
      <c r="Q604" s="8">
        <v>91.320999999999998</v>
      </c>
      <c r="R604" s="8">
        <f t="shared" si="28"/>
        <v>334.19600000000003</v>
      </c>
      <c r="S604" s="8">
        <f>(((Sales[[#This Row],[Unit Price]]-(Sales[[#This Row],[Discount Applied]]*Sales[[#This Row],[Unit Price]]))-Q604)/Q604)*100</f>
        <v>91.489361702127667</v>
      </c>
      <c r="T604" s="8">
        <f t="shared" si="29"/>
        <v>699.48</v>
      </c>
      <c r="U604" s="8">
        <f>Sales[[#This Row],[Unit Cost]]*Sales[[#This Row],[Order Quantity]]</f>
        <v>365.28399999999999</v>
      </c>
    </row>
    <row r="605" spans="1:21" x14ac:dyDescent="0.2">
      <c r="A605" s="6" t="s">
        <v>818</v>
      </c>
      <c r="B605" s="6" t="s">
        <v>24</v>
      </c>
      <c r="C605" s="6" t="s">
        <v>144</v>
      </c>
      <c r="D605" s="7">
        <v>43200</v>
      </c>
      <c r="E605" s="7">
        <v>43321</v>
      </c>
      <c r="F605" s="7">
        <v>43348</v>
      </c>
      <c r="G605" s="7">
        <v>43351</v>
      </c>
      <c r="H605" s="6">
        <f t="shared" si="27"/>
        <v>30</v>
      </c>
      <c r="I605" s="6" t="s">
        <v>215</v>
      </c>
      <c r="J605" s="6">
        <v>1</v>
      </c>
      <c r="K605" s="6">
        <v>2</v>
      </c>
      <c r="L605" s="6">
        <v>82</v>
      </c>
      <c r="M605" s="6">
        <v>35</v>
      </c>
      <c r="N605" s="6">
        <v>4</v>
      </c>
      <c r="O605" s="6">
        <v>0.05</v>
      </c>
      <c r="P605" s="8">
        <v>6184.1</v>
      </c>
      <c r="Q605" s="8">
        <v>4638.0750000000007</v>
      </c>
      <c r="R605" s="8">
        <f t="shared" si="28"/>
        <v>4947.2799999999988</v>
      </c>
      <c r="S605" s="8">
        <f>(((Sales[[#This Row],[Unit Price]]-(Sales[[#This Row],[Discount Applied]]*Sales[[#This Row],[Unit Price]]))-Q605)/Q605)*100</f>
        <v>26.666666666666654</v>
      </c>
      <c r="T605" s="8">
        <f t="shared" si="29"/>
        <v>23499.58</v>
      </c>
      <c r="U605" s="8">
        <f>Sales[[#This Row],[Unit Cost]]*Sales[[#This Row],[Order Quantity]]</f>
        <v>18552.300000000003</v>
      </c>
    </row>
    <row r="606" spans="1:21" x14ac:dyDescent="0.2">
      <c r="A606" s="6" t="s">
        <v>819</v>
      </c>
      <c r="B606" s="6" t="s">
        <v>23</v>
      </c>
      <c r="C606" s="6" t="s">
        <v>145</v>
      </c>
      <c r="D606" s="7">
        <v>43200</v>
      </c>
      <c r="E606" s="7">
        <v>43321</v>
      </c>
      <c r="F606" s="7">
        <v>43327</v>
      </c>
      <c r="G606" s="7">
        <v>43337</v>
      </c>
      <c r="H606" s="6">
        <f t="shared" si="27"/>
        <v>16</v>
      </c>
      <c r="I606" s="6" t="s">
        <v>215</v>
      </c>
      <c r="J606" s="6">
        <v>24</v>
      </c>
      <c r="K606" s="6">
        <v>16</v>
      </c>
      <c r="L606" s="6">
        <v>131</v>
      </c>
      <c r="M606" s="6">
        <v>46</v>
      </c>
      <c r="N606" s="6">
        <v>3</v>
      </c>
      <c r="O606" s="6">
        <v>0.2</v>
      </c>
      <c r="P606" s="8">
        <v>1728.6000000000001</v>
      </c>
      <c r="Q606" s="8">
        <v>916.15800000000013</v>
      </c>
      <c r="R606" s="8">
        <f t="shared" si="28"/>
        <v>1400.1660000000002</v>
      </c>
      <c r="S606" s="8">
        <f>(((Sales[[#This Row],[Unit Price]]-(Sales[[#This Row],[Discount Applied]]*Sales[[#This Row],[Unit Price]]))-Q606)/Q606)*100</f>
        <v>50.943396226415082</v>
      </c>
      <c r="T606" s="8">
        <f t="shared" si="29"/>
        <v>4148.6400000000003</v>
      </c>
      <c r="U606" s="8">
        <f>Sales[[#This Row],[Unit Cost]]*Sales[[#This Row],[Order Quantity]]</f>
        <v>2748.4740000000002</v>
      </c>
    </row>
    <row r="607" spans="1:21" x14ac:dyDescent="0.2">
      <c r="A607" s="6" t="s">
        <v>820</v>
      </c>
      <c r="B607" s="6" t="s">
        <v>24</v>
      </c>
      <c r="C607" s="6" t="s">
        <v>147</v>
      </c>
      <c r="D607" s="7">
        <v>43200</v>
      </c>
      <c r="E607" s="7">
        <v>43321</v>
      </c>
      <c r="F607" s="7">
        <v>43349</v>
      </c>
      <c r="G607" s="7">
        <v>43350</v>
      </c>
      <c r="H607" s="6">
        <f t="shared" si="27"/>
        <v>29</v>
      </c>
      <c r="I607" s="6" t="s">
        <v>215</v>
      </c>
      <c r="J607" s="6">
        <v>1</v>
      </c>
      <c r="K607" s="6">
        <v>7</v>
      </c>
      <c r="L607" s="6">
        <v>204</v>
      </c>
      <c r="M607" s="6">
        <v>37</v>
      </c>
      <c r="N607" s="6">
        <v>6</v>
      </c>
      <c r="O607" s="6">
        <v>0.1</v>
      </c>
      <c r="P607" s="8">
        <v>931.30000000000007</v>
      </c>
      <c r="Q607" s="8">
        <v>772.97900000000004</v>
      </c>
      <c r="R607" s="8">
        <f t="shared" si="28"/>
        <v>391.14600000000064</v>
      </c>
      <c r="S607" s="8">
        <f>(((Sales[[#This Row],[Unit Price]]-(Sales[[#This Row],[Discount Applied]]*Sales[[#This Row],[Unit Price]]))-Q607)/Q607)*100</f>
        <v>8.4337349397590398</v>
      </c>
      <c r="T607" s="8">
        <f t="shared" si="29"/>
        <v>5029.0200000000004</v>
      </c>
      <c r="U607" s="8">
        <f>Sales[[#This Row],[Unit Cost]]*Sales[[#This Row],[Order Quantity]]</f>
        <v>4637.8739999999998</v>
      </c>
    </row>
    <row r="608" spans="1:21" x14ac:dyDescent="0.2">
      <c r="A608" s="6" t="s">
        <v>821</v>
      </c>
      <c r="B608" s="6" t="s">
        <v>24</v>
      </c>
      <c r="C608" s="6" t="s">
        <v>145</v>
      </c>
      <c r="D608" s="7">
        <v>43200</v>
      </c>
      <c r="E608" s="7">
        <v>43321</v>
      </c>
      <c r="F608" s="7">
        <v>43340</v>
      </c>
      <c r="G608" s="7">
        <v>43342</v>
      </c>
      <c r="H608" s="6">
        <f t="shared" si="27"/>
        <v>21</v>
      </c>
      <c r="I608" s="6" t="s">
        <v>215</v>
      </c>
      <c r="J608" s="6">
        <v>12</v>
      </c>
      <c r="K608" s="6">
        <v>17</v>
      </c>
      <c r="L608" s="6">
        <v>131</v>
      </c>
      <c r="M608" s="6">
        <v>8</v>
      </c>
      <c r="N608" s="6">
        <v>6</v>
      </c>
      <c r="O608" s="6">
        <v>0.3</v>
      </c>
      <c r="P608" s="8">
        <v>3886</v>
      </c>
      <c r="Q608" s="8">
        <v>2797.92</v>
      </c>
      <c r="R608" s="8">
        <f t="shared" si="28"/>
        <v>-466.31999999999971</v>
      </c>
      <c r="S608" s="8">
        <f>(((Sales[[#This Row],[Unit Price]]-(Sales[[#This Row],[Discount Applied]]*Sales[[#This Row],[Unit Price]]))-Q608)/Q608)*100</f>
        <v>-2.7777777777777866</v>
      </c>
      <c r="T608" s="8">
        <f t="shared" si="29"/>
        <v>16321.2</v>
      </c>
      <c r="U608" s="8">
        <f>Sales[[#This Row],[Unit Cost]]*Sales[[#This Row],[Order Quantity]]</f>
        <v>16787.52</v>
      </c>
    </row>
    <row r="609" spans="1:21" x14ac:dyDescent="0.2">
      <c r="A609" s="6" t="s">
        <v>822</v>
      </c>
      <c r="B609" s="6" t="s">
        <v>23</v>
      </c>
      <c r="C609" s="6" t="s">
        <v>144</v>
      </c>
      <c r="D609" s="7">
        <v>43200</v>
      </c>
      <c r="E609" s="7">
        <v>43321</v>
      </c>
      <c r="F609" s="7">
        <v>43337</v>
      </c>
      <c r="G609" s="7">
        <v>43339</v>
      </c>
      <c r="H609" s="6">
        <f t="shared" si="27"/>
        <v>18</v>
      </c>
      <c r="I609" s="6" t="s">
        <v>215</v>
      </c>
      <c r="J609" s="6">
        <v>23</v>
      </c>
      <c r="K609" s="6">
        <v>39</v>
      </c>
      <c r="L609" s="6">
        <v>75</v>
      </c>
      <c r="M609" s="6">
        <v>8</v>
      </c>
      <c r="N609" s="6">
        <v>3</v>
      </c>
      <c r="O609" s="6">
        <v>0.4</v>
      </c>
      <c r="P609" s="8">
        <v>234.5</v>
      </c>
      <c r="Q609" s="8">
        <v>96.144999999999996</v>
      </c>
      <c r="R609" s="8">
        <f t="shared" si="28"/>
        <v>133.66499999999996</v>
      </c>
      <c r="S609" s="8">
        <f>(((Sales[[#This Row],[Unit Price]]-(Sales[[#This Row],[Discount Applied]]*Sales[[#This Row],[Unit Price]]))-Q609)/Q609)*100</f>
        <v>46.341463414634141</v>
      </c>
      <c r="T609" s="8">
        <f t="shared" si="29"/>
        <v>422.09999999999997</v>
      </c>
      <c r="U609" s="8">
        <f>Sales[[#This Row],[Unit Cost]]*Sales[[#This Row],[Order Quantity]]</f>
        <v>288.435</v>
      </c>
    </row>
    <row r="610" spans="1:21" x14ac:dyDescent="0.2">
      <c r="A610" s="6" t="s">
        <v>823</v>
      </c>
      <c r="B610" s="6" t="s">
        <v>24</v>
      </c>
      <c r="C610" s="6" t="s">
        <v>147</v>
      </c>
      <c r="D610" s="7">
        <v>43200</v>
      </c>
      <c r="E610" s="7">
        <v>43321</v>
      </c>
      <c r="F610" s="7">
        <v>43343</v>
      </c>
      <c r="G610" s="7">
        <v>43349</v>
      </c>
      <c r="H610" s="6">
        <f t="shared" si="27"/>
        <v>28</v>
      </c>
      <c r="I610" s="6" t="s">
        <v>215</v>
      </c>
      <c r="J610" s="6">
        <v>11</v>
      </c>
      <c r="K610" s="6">
        <v>32</v>
      </c>
      <c r="L610" s="6">
        <v>213</v>
      </c>
      <c r="M610" s="6">
        <v>33</v>
      </c>
      <c r="N610" s="6">
        <v>3</v>
      </c>
      <c r="O610" s="6">
        <v>7.4999999999999997E-2</v>
      </c>
      <c r="P610" s="8">
        <v>3979.8</v>
      </c>
      <c r="Q610" s="8">
        <v>1989.9</v>
      </c>
      <c r="R610" s="8">
        <f t="shared" si="28"/>
        <v>5074.2450000000008</v>
      </c>
      <c r="S610" s="8">
        <f>(((Sales[[#This Row],[Unit Price]]-(Sales[[#This Row],[Discount Applied]]*Sales[[#This Row],[Unit Price]]))-Q610)/Q610)*100</f>
        <v>85</v>
      </c>
      <c r="T610" s="8">
        <f t="shared" si="29"/>
        <v>11043.945000000002</v>
      </c>
      <c r="U610" s="8">
        <f>Sales[[#This Row],[Unit Cost]]*Sales[[#This Row],[Order Quantity]]</f>
        <v>5969.7000000000007</v>
      </c>
    </row>
    <row r="611" spans="1:21" x14ac:dyDescent="0.2">
      <c r="A611" s="6" t="s">
        <v>824</v>
      </c>
      <c r="B611" s="6" t="s">
        <v>26</v>
      </c>
      <c r="C611" s="6" t="s">
        <v>147</v>
      </c>
      <c r="D611" s="7">
        <v>43200</v>
      </c>
      <c r="E611" s="7">
        <v>43322</v>
      </c>
      <c r="F611" s="7">
        <v>43336</v>
      </c>
      <c r="G611" s="7">
        <v>43344</v>
      </c>
      <c r="H611" s="6">
        <f t="shared" si="27"/>
        <v>22</v>
      </c>
      <c r="I611" s="6" t="s">
        <v>215</v>
      </c>
      <c r="J611" s="6">
        <v>28</v>
      </c>
      <c r="K611" s="6">
        <v>49</v>
      </c>
      <c r="L611" s="6">
        <v>232</v>
      </c>
      <c r="M611" s="6">
        <v>35</v>
      </c>
      <c r="N611" s="6">
        <v>1</v>
      </c>
      <c r="O611" s="6">
        <v>7.4999999999999997E-2</v>
      </c>
      <c r="P611" s="8">
        <v>3356.7000000000003</v>
      </c>
      <c r="Q611" s="8">
        <v>1846.1850000000004</v>
      </c>
      <c r="R611" s="8">
        <f t="shared" si="28"/>
        <v>1258.7624999999998</v>
      </c>
      <c r="S611" s="8">
        <f>(((Sales[[#This Row],[Unit Price]]-(Sales[[#This Row],[Discount Applied]]*Sales[[#This Row],[Unit Price]]))-Q611)/Q611)*100</f>
        <v>68.181818181818159</v>
      </c>
      <c r="T611" s="8">
        <f t="shared" si="29"/>
        <v>3104.9475000000002</v>
      </c>
      <c r="U611" s="8">
        <f>Sales[[#This Row],[Unit Cost]]*Sales[[#This Row],[Order Quantity]]</f>
        <v>1846.1850000000004</v>
      </c>
    </row>
    <row r="612" spans="1:21" x14ac:dyDescent="0.2">
      <c r="A612" s="6" t="s">
        <v>825</v>
      </c>
      <c r="B612" s="6" t="s">
        <v>24</v>
      </c>
      <c r="C612" s="6" t="s">
        <v>148</v>
      </c>
      <c r="D612" s="7">
        <v>43200</v>
      </c>
      <c r="E612" s="7">
        <v>43322</v>
      </c>
      <c r="F612" s="7">
        <v>43324</v>
      </c>
      <c r="G612" s="7">
        <v>43334</v>
      </c>
      <c r="H612" s="6">
        <f t="shared" si="27"/>
        <v>12</v>
      </c>
      <c r="I612" s="6" t="s">
        <v>215</v>
      </c>
      <c r="J612" s="6">
        <v>8</v>
      </c>
      <c r="K612" s="6">
        <v>42</v>
      </c>
      <c r="L612" s="6">
        <v>52</v>
      </c>
      <c r="M612" s="6">
        <v>4</v>
      </c>
      <c r="N612" s="6">
        <v>6</v>
      </c>
      <c r="O612" s="6">
        <v>0.1</v>
      </c>
      <c r="P612" s="8">
        <v>2519.2000000000003</v>
      </c>
      <c r="Q612" s="8">
        <v>1309.9840000000002</v>
      </c>
      <c r="R612" s="8">
        <f t="shared" si="28"/>
        <v>5743.7759999999998</v>
      </c>
      <c r="S612" s="8">
        <f>(((Sales[[#This Row],[Unit Price]]-(Sales[[#This Row],[Discount Applied]]*Sales[[#This Row],[Unit Price]]))-Q612)/Q612)*100</f>
        <v>73.076923076923066</v>
      </c>
      <c r="T612" s="8">
        <f t="shared" si="29"/>
        <v>13603.68</v>
      </c>
      <c r="U612" s="8">
        <f>Sales[[#This Row],[Unit Cost]]*Sales[[#This Row],[Order Quantity]]</f>
        <v>7859.9040000000005</v>
      </c>
    </row>
    <row r="613" spans="1:21" x14ac:dyDescent="0.2">
      <c r="A613" s="6" t="s">
        <v>826</v>
      </c>
      <c r="B613" s="6" t="s">
        <v>24</v>
      </c>
      <c r="C613" s="6" t="s">
        <v>148</v>
      </c>
      <c r="D613" s="7">
        <v>43200</v>
      </c>
      <c r="E613" s="7">
        <v>43322</v>
      </c>
      <c r="F613" s="7">
        <v>43335</v>
      </c>
      <c r="G613" s="7">
        <v>43345</v>
      </c>
      <c r="H613" s="6">
        <f t="shared" si="27"/>
        <v>23</v>
      </c>
      <c r="I613" s="6" t="s">
        <v>215</v>
      </c>
      <c r="J613" s="6">
        <v>7</v>
      </c>
      <c r="K613" s="6">
        <v>28</v>
      </c>
      <c r="L613" s="6">
        <v>23</v>
      </c>
      <c r="M613" s="6">
        <v>19</v>
      </c>
      <c r="N613" s="6">
        <v>3</v>
      </c>
      <c r="O613" s="6">
        <v>0.05</v>
      </c>
      <c r="P613" s="8">
        <v>837.5</v>
      </c>
      <c r="Q613" s="8">
        <v>460.62500000000006</v>
      </c>
      <c r="R613" s="8">
        <f t="shared" si="28"/>
        <v>1004.9999999999998</v>
      </c>
      <c r="S613" s="8">
        <f>(((Sales[[#This Row],[Unit Price]]-(Sales[[#This Row],[Discount Applied]]*Sales[[#This Row],[Unit Price]]))-Q613)/Q613)*100</f>
        <v>72.727272727272705</v>
      </c>
      <c r="T613" s="8">
        <f t="shared" si="29"/>
        <v>2386.875</v>
      </c>
      <c r="U613" s="8">
        <f>Sales[[#This Row],[Unit Cost]]*Sales[[#This Row],[Order Quantity]]</f>
        <v>1381.8750000000002</v>
      </c>
    </row>
    <row r="614" spans="1:21" x14ac:dyDescent="0.2">
      <c r="A614" s="6" t="s">
        <v>827</v>
      </c>
      <c r="B614" s="6" t="s">
        <v>24</v>
      </c>
      <c r="C614" s="6" t="s">
        <v>147</v>
      </c>
      <c r="D614" s="7">
        <v>43200</v>
      </c>
      <c r="E614" s="7">
        <v>43322</v>
      </c>
      <c r="F614" s="7">
        <v>43350</v>
      </c>
      <c r="G614" s="7">
        <v>43354</v>
      </c>
      <c r="H614" s="6">
        <f t="shared" si="27"/>
        <v>32</v>
      </c>
      <c r="I614" s="6" t="s">
        <v>215</v>
      </c>
      <c r="J614" s="6">
        <v>7</v>
      </c>
      <c r="K614" s="6">
        <v>31</v>
      </c>
      <c r="L614" s="6">
        <v>233</v>
      </c>
      <c r="M614" s="6">
        <v>24</v>
      </c>
      <c r="N614" s="6">
        <v>2</v>
      </c>
      <c r="O614" s="6">
        <v>0.1</v>
      </c>
      <c r="P614" s="8">
        <v>3926.2000000000003</v>
      </c>
      <c r="Q614" s="8">
        <v>2552.0300000000002</v>
      </c>
      <c r="R614" s="8">
        <f t="shared" si="28"/>
        <v>1963.1000000000004</v>
      </c>
      <c r="S614" s="8">
        <f>(((Sales[[#This Row],[Unit Price]]-(Sales[[#This Row],[Discount Applied]]*Sales[[#This Row],[Unit Price]]))-Q614)/Q614)*100</f>
        <v>38.461538461538467</v>
      </c>
      <c r="T614" s="8">
        <f t="shared" si="29"/>
        <v>7067.1600000000008</v>
      </c>
      <c r="U614" s="8">
        <f>Sales[[#This Row],[Unit Cost]]*Sales[[#This Row],[Order Quantity]]</f>
        <v>5104.0600000000004</v>
      </c>
    </row>
    <row r="615" spans="1:21" x14ac:dyDescent="0.2">
      <c r="A615" s="6" t="s">
        <v>828</v>
      </c>
      <c r="B615" s="6" t="s">
        <v>24</v>
      </c>
      <c r="C615" s="6" t="s">
        <v>146</v>
      </c>
      <c r="D615" s="7">
        <v>43200</v>
      </c>
      <c r="E615" s="7">
        <v>43322</v>
      </c>
      <c r="F615" s="7">
        <v>43343</v>
      </c>
      <c r="G615" s="7">
        <v>43352</v>
      </c>
      <c r="H615" s="6">
        <f t="shared" si="27"/>
        <v>30</v>
      </c>
      <c r="I615" s="6" t="s">
        <v>215</v>
      </c>
      <c r="J615" s="6">
        <v>5</v>
      </c>
      <c r="K615" s="6">
        <v>10</v>
      </c>
      <c r="L615" s="6">
        <v>308</v>
      </c>
      <c r="M615" s="6">
        <v>9</v>
      </c>
      <c r="N615" s="6">
        <v>5</v>
      </c>
      <c r="O615" s="6">
        <v>0.05</v>
      </c>
      <c r="P615" s="8">
        <v>6231</v>
      </c>
      <c r="Q615" s="8">
        <v>4797.87</v>
      </c>
      <c r="R615" s="8">
        <f t="shared" si="28"/>
        <v>5607.9000000000015</v>
      </c>
      <c r="S615" s="8">
        <f>(((Sales[[#This Row],[Unit Price]]-(Sales[[#This Row],[Discount Applied]]*Sales[[#This Row],[Unit Price]]))-Q615)/Q615)*100</f>
        <v>23.376623376623375</v>
      </c>
      <c r="T615" s="8">
        <f t="shared" si="29"/>
        <v>29597.25</v>
      </c>
      <c r="U615" s="8">
        <f>Sales[[#This Row],[Unit Cost]]*Sales[[#This Row],[Order Quantity]]</f>
        <v>23989.35</v>
      </c>
    </row>
    <row r="616" spans="1:21" x14ac:dyDescent="0.2">
      <c r="A616" s="6" t="s">
        <v>829</v>
      </c>
      <c r="B616" s="6" t="s">
        <v>25</v>
      </c>
      <c r="C616" s="6" t="s">
        <v>147</v>
      </c>
      <c r="D616" s="7">
        <v>43200</v>
      </c>
      <c r="E616" s="7">
        <v>43322</v>
      </c>
      <c r="F616" s="7">
        <v>43329</v>
      </c>
      <c r="G616" s="7">
        <v>43339</v>
      </c>
      <c r="H616" s="6">
        <f t="shared" si="27"/>
        <v>17</v>
      </c>
      <c r="I616" s="6" t="s">
        <v>215</v>
      </c>
      <c r="J616" s="6">
        <v>12</v>
      </c>
      <c r="K616" s="6">
        <v>46</v>
      </c>
      <c r="L616" s="6">
        <v>236</v>
      </c>
      <c r="M616" s="6">
        <v>25</v>
      </c>
      <c r="N616" s="6">
        <v>4</v>
      </c>
      <c r="O616" s="6">
        <v>7.4999999999999997E-2</v>
      </c>
      <c r="P616" s="8">
        <v>3932.9</v>
      </c>
      <c r="Q616" s="8">
        <v>2871.0169999999998</v>
      </c>
      <c r="R616" s="8">
        <f t="shared" si="28"/>
        <v>3067.6620000000003</v>
      </c>
      <c r="S616" s="8">
        <f>(((Sales[[#This Row],[Unit Price]]-(Sales[[#This Row],[Discount Applied]]*Sales[[#This Row],[Unit Price]]))-Q616)/Q616)*100</f>
        <v>26.712328767123289</v>
      </c>
      <c r="T616" s="8">
        <f t="shared" si="29"/>
        <v>14551.73</v>
      </c>
      <c r="U616" s="8">
        <f>Sales[[#This Row],[Unit Cost]]*Sales[[#This Row],[Order Quantity]]</f>
        <v>11484.067999999999</v>
      </c>
    </row>
    <row r="617" spans="1:21" x14ac:dyDescent="0.2">
      <c r="A617" s="6" t="s">
        <v>830</v>
      </c>
      <c r="B617" s="6" t="s">
        <v>23</v>
      </c>
      <c r="C617" s="6" t="s">
        <v>145</v>
      </c>
      <c r="D617" s="7">
        <v>43200</v>
      </c>
      <c r="E617" s="7">
        <v>43322</v>
      </c>
      <c r="F617" s="7">
        <v>43345</v>
      </c>
      <c r="G617" s="7">
        <v>43353</v>
      </c>
      <c r="H617" s="6">
        <f t="shared" si="27"/>
        <v>31</v>
      </c>
      <c r="I617" s="6" t="s">
        <v>215</v>
      </c>
      <c r="J617" s="6">
        <v>23</v>
      </c>
      <c r="K617" s="6">
        <v>16</v>
      </c>
      <c r="L617" s="6">
        <v>156</v>
      </c>
      <c r="M617" s="6">
        <v>1</v>
      </c>
      <c r="N617" s="6">
        <v>4</v>
      </c>
      <c r="O617" s="6">
        <v>7.4999999999999997E-2</v>
      </c>
      <c r="P617" s="8">
        <v>3966.4</v>
      </c>
      <c r="Q617" s="8">
        <v>2816.1439999999998</v>
      </c>
      <c r="R617" s="8">
        <f t="shared" si="28"/>
        <v>3411.1040000000012</v>
      </c>
      <c r="S617" s="8">
        <f>(((Sales[[#This Row],[Unit Price]]-(Sales[[#This Row],[Discount Applied]]*Sales[[#This Row],[Unit Price]]))-Q617)/Q617)*100</f>
        <v>30.281690140845086</v>
      </c>
      <c r="T617" s="8">
        <f t="shared" si="29"/>
        <v>14675.68</v>
      </c>
      <c r="U617" s="8">
        <f>Sales[[#This Row],[Unit Cost]]*Sales[[#This Row],[Order Quantity]]</f>
        <v>11264.575999999999</v>
      </c>
    </row>
    <row r="618" spans="1:21" x14ac:dyDescent="0.2">
      <c r="A618" s="6" t="s">
        <v>831</v>
      </c>
      <c r="B618" s="6" t="s">
        <v>23</v>
      </c>
      <c r="C618" s="6" t="s">
        <v>144</v>
      </c>
      <c r="D618" s="7">
        <v>43200</v>
      </c>
      <c r="E618" s="7">
        <v>43322</v>
      </c>
      <c r="F618" s="7">
        <v>43329</v>
      </c>
      <c r="G618" s="7">
        <v>43330</v>
      </c>
      <c r="H618" s="6">
        <f t="shared" si="27"/>
        <v>8</v>
      </c>
      <c r="I618" s="6" t="s">
        <v>215</v>
      </c>
      <c r="J618" s="6">
        <v>22</v>
      </c>
      <c r="K618" s="6">
        <v>31</v>
      </c>
      <c r="L618" s="6">
        <v>69</v>
      </c>
      <c r="M618" s="6">
        <v>39</v>
      </c>
      <c r="N618" s="6">
        <v>1</v>
      </c>
      <c r="O618" s="6">
        <v>7.4999999999999997E-2</v>
      </c>
      <c r="P618" s="8">
        <v>2291.4</v>
      </c>
      <c r="Q618" s="8">
        <v>1581.066</v>
      </c>
      <c r="R618" s="8">
        <f t="shared" si="28"/>
        <v>538.47900000000004</v>
      </c>
      <c r="S618" s="8">
        <f>(((Sales[[#This Row],[Unit Price]]-(Sales[[#This Row],[Discount Applied]]*Sales[[#This Row],[Unit Price]]))-Q618)/Q618)*100</f>
        <v>34.057971014492757</v>
      </c>
      <c r="T618" s="8">
        <f t="shared" si="29"/>
        <v>2119.5450000000001</v>
      </c>
      <c r="U618" s="8">
        <f>Sales[[#This Row],[Unit Cost]]*Sales[[#This Row],[Order Quantity]]</f>
        <v>1581.066</v>
      </c>
    </row>
    <row r="619" spans="1:21" x14ac:dyDescent="0.2">
      <c r="A619" s="6" t="s">
        <v>832</v>
      </c>
      <c r="B619" s="6" t="s">
        <v>24</v>
      </c>
      <c r="C619" s="6" t="s">
        <v>145</v>
      </c>
      <c r="D619" s="7">
        <v>43200</v>
      </c>
      <c r="E619" s="7">
        <v>43322</v>
      </c>
      <c r="F619" s="7">
        <v>43329</v>
      </c>
      <c r="G619" s="7">
        <v>43337</v>
      </c>
      <c r="H619" s="6">
        <f t="shared" si="27"/>
        <v>15</v>
      </c>
      <c r="I619" s="6" t="s">
        <v>215</v>
      </c>
      <c r="J619" s="6">
        <v>11</v>
      </c>
      <c r="K619" s="6">
        <v>30</v>
      </c>
      <c r="L619" s="6">
        <v>182</v>
      </c>
      <c r="M619" s="6">
        <v>37</v>
      </c>
      <c r="N619" s="6">
        <v>5</v>
      </c>
      <c r="O619" s="6">
        <v>0.4</v>
      </c>
      <c r="P619" s="8">
        <v>3678.3</v>
      </c>
      <c r="Q619" s="8">
        <v>2059.8480000000004</v>
      </c>
      <c r="R619" s="8">
        <f t="shared" si="28"/>
        <v>735.65999999999804</v>
      </c>
      <c r="S619" s="8">
        <f>(((Sales[[#This Row],[Unit Price]]-(Sales[[#This Row],[Discount Applied]]*Sales[[#This Row],[Unit Price]]))-Q619)/Q619)*100</f>
        <v>7.1428571428571228</v>
      </c>
      <c r="T619" s="8">
        <f t="shared" si="29"/>
        <v>11034.9</v>
      </c>
      <c r="U619" s="8">
        <f>Sales[[#This Row],[Unit Cost]]*Sales[[#This Row],[Order Quantity]]</f>
        <v>10299.240000000002</v>
      </c>
    </row>
    <row r="620" spans="1:21" x14ac:dyDescent="0.2">
      <c r="A620" s="6" t="s">
        <v>833</v>
      </c>
      <c r="B620" s="6" t="s">
        <v>23</v>
      </c>
      <c r="C620" s="6" t="s">
        <v>143</v>
      </c>
      <c r="D620" s="7">
        <v>43200</v>
      </c>
      <c r="E620" s="7">
        <v>43323</v>
      </c>
      <c r="F620" s="7">
        <v>43346</v>
      </c>
      <c r="G620" s="7">
        <v>43356</v>
      </c>
      <c r="H620" s="6">
        <f t="shared" si="27"/>
        <v>33</v>
      </c>
      <c r="I620" s="6" t="s">
        <v>215</v>
      </c>
      <c r="J620" s="6">
        <v>25</v>
      </c>
      <c r="K620" s="6">
        <v>39</v>
      </c>
      <c r="L620" s="6">
        <v>358</v>
      </c>
      <c r="M620" s="6">
        <v>13</v>
      </c>
      <c r="N620" s="6">
        <v>7</v>
      </c>
      <c r="O620" s="6">
        <v>7.4999999999999997E-2</v>
      </c>
      <c r="P620" s="8">
        <v>3999.9</v>
      </c>
      <c r="Q620" s="8">
        <v>3039.924</v>
      </c>
      <c r="R620" s="8">
        <f t="shared" si="28"/>
        <v>4619.8845000000001</v>
      </c>
      <c r="S620" s="8">
        <f>(((Sales[[#This Row],[Unit Price]]-(Sales[[#This Row],[Discount Applied]]*Sales[[#This Row],[Unit Price]]))-Q620)/Q620)*100</f>
        <v>21.710526315789483</v>
      </c>
      <c r="T620" s="8">
        <f t="shared" si="29"/>
        <v>25899.352500000001</v>
      </c>
      <c r="U620" s="8">
        <f>Sales[[#This Row],[Unit Cost]]*Sales[[#This Row],[Order Quantity]]</f>
        <v>21279.468000000001</v>
      </c>
    </row>
    <row r="621" spans="1:21" x14ac:dyDescent="0.2">
      <c r="A621" s="6" t="s">
        <v>834</v>
      </c>
      <c r="B621" s="6" t="s">
        <v>25</v>
      </c>
      <c r="C621" s="6" t="s">
        <v>146</v>
      </c>
      <c r="D621" s="7">
        <v>43200</v>
      </c>
      <c r="E621" s="7">
        <v>43323</v>
      </c>
      <c r="F621" s="7">
        <v>43335</v>
      </c>
      <c r="G621" s="7">
        <v>43344</v>
      </c>
      <c r="H621" s="6">
        <f t="shared" si="27"/>
        <v>21</v>
      </c>
      <c r="I621" s="6" t="s">
        <v>215</v>
      </c>
      <c r="J621" s="6">
        <v>16</v>
      </c>
      <c r="K621" s="6">
        <v>36</v>
      </c>
      <c r="L621" s="6">
        <v>283</v>
      </c>
      <c r="M621" s="6">
        <v>23</v>
      </c>
      <c r="N621" s="6">
        <v>8</v>
      </c>
      <c r="O621" s="6">
        <v>0.15</v>
      </c>
      <c r="P621" s="8">
        <v>991.6</v>
      </c>
      <c r="Q621" s="8">
        <v>575.12799999999993</v>
      </c>
      <c r="R621" s="8">
        <f t="shared" si="28"/>
        <v>2141.8560000000007</v>
      </c>
      <c r="S621" s="8">
        <f>(((Sales[[#This Row],[Unit Price]]-(Sales[[#This Row],[Discount Applied]]*Sales[[#This Row],[Unit Price]]))-Q621)/Q621)*100</f>
        <v>46.551724137931053</v>
      </c>
      <c r="T621" s="8">
        <f t="shared" si="29"/>
        <v>6742.88</v>
      </c>
      <c r="U621" s="8">
        <f>Sales[[#This Row],[Unit Cost]]*Sales[[#This Row],[Order Quantity]]</f>
        <v>4601.0239999999994</v>
      </c>
    </row>
    <row r="622" spans="1:21" x14ac:dyDescent="0.2">
      <c r="A622" s="6" t="s">
        <v>835</v>
      </c>
      <c r="B622" s="6" t="s">
        <v>25</v>
      </c>
      <c r="C622" s="6" t="s">
        <v>145</v>
      </c>
      <c r="D622" s="7">
        <v>43200</v>
      </c>
      <c r="E622" s="7">
        <v>43323</v>
      </c>
      <c r="F622" s="7">
        <v>43332</v>
      </c>
      <c r="G622" s="7">
        <v>43337</v>
      </c>
      <c r="H622" s="6">
        <f t="shared" si="27"/>
        <v>14</v>
      </c>
      <c r="I622" s="6" t="s">
        <v>215</v>
      </c>
      <c r="J622" s="6">
        <v>14</v>
      </c>
      <c r="K622" s="6">
        <v>35</v>
      </c>
      <c r="L622" s="6">
        <v>140</v>
      </c>
      <c r="M622" s="6">
        <v>34</v>
      </c>
      <c r="N622" s="6">
        <v>6</v>
      </c>
      <c r="O622" s="6">
        <v>0.2</v>
      </c>
      <c r="P622" s="8">
        <v>5447.1</v>
      </c>
      <c r="Q622" s="8">
        <v>4248.7380000000003</v>
      </c>
      <c r="R622" s="8">
        <f t="shared" si="28"/>
        <v>653.65200000000186</v>
      </c>
      <c r="S622" s="8">
        <f>(((Sales[[#This Row],[Unit Price]]-(Sales[[#This Row],[Discount Applied]]*Sales[[#This Row],[Unit Price]]))-Q622)/Q622)*100</f>
        <v>2.5641025641025639</v>
      </c>
      <c r="T622" s="8">
        <f t="shared" si="29"/>
        <v>26146.080000000002</v>
      </c>
      <c r="U622" s="8">
        <f>Sales[[#This Row],[Unit Cost]]*Sales[[#This Row],[Order Quantity]]</f>
        <v>25492.428</v>
      </c>
    </row>
    <row r="623" spans="1:21" x14ac:dyDescent="0.2">
      <c r="A623" s="6" t="s">
        <v>836</v>
      </c>
      <c r="B623" s="6" t="s">
        <v>25</v>
      </c>
      <c r="C623" s="6" t="s">
        <v>145</v>
      </c>
      <c r="D623" s="7">
        <v>43200</v>
      </c>
      <c r="E623" s="7">
        <v>43323</v>
      </c>
      <c r="F623" s="7">
        <v>43347</v>
      </c>
      <c r="G623" s="7">
        <v>43350</v>
      </c>
      <c r="H623" s="6">
        <f t="shared" si="27"/>
        <v>27</v>
      </c>
      <c r="I623" s="6" t="s">
        <v>215</v>
      </c>
      <c r="J623" s="6">
        <v>13</v>
      </c>
      <c r="K623" s="6">
        <v>39</v>
      </c>
      <c r="L623" s="6">
        <v>178</v>
      </c>
      <c r="M623" s="6">
        <v>24</v>
      </c>
      <c r="N623" s="6">
        <v>3</v>
      </c>
      <c r="O623" s="6">
        <v>7.4999999999999997E-2</v>
      </c>
      <c r="P623" s="8">
        <v>2452.2000000000003</v>
      </c>
      <c r="Q623" s="8">
        <v>1054.4460000000001</v>
      </c>
      <c r="R623" s="8">
        <f t="shared" si="28"/>
        <v>3641.5169999999998</v>
      </c>
      <c r="S623" s="8">
        <f>(((Sales[[#This Row],[Unit Price]]-(Sales[[#This Row],[Discount Applied]]*Sales[[#This Row],[Unit Price]]))-Q623)/Q623)*100</f>
        <v>115.11627906976744</v>
      </c>
      <c r="T623" s="8">
        <f t="shared" si="29"/>
        <v>6804.8550000000005</v>
      </c>
      <c r="U623" s="8">
        <f>Sales[[#This Row],[Unit Cost]]*Sales[[#This Row],[Order Quantity]]</f>
        <v>3163.3380000000006</v>
      </c>
    </row>
    <row r="624" spans="1:21" x14ac:dyDescent="0.2">
      <c r="A624" s="6" t="s">
        <v>837</v>
      </c>
      <c r="B624" s="6" t="s">
        <v>24</v>
      </c>
      <c r="C624" s="6" t="s">
        <v>145</v>
      </c>
      <c r="D624" s="7">
        <v>43200</v>
      </c>
      <c r="E624" s="7">
        <v>43323</v>
      </c>
      <c r="F624" s="7">
        <v>43344</v>
      </c>
      <c r="G624" s="7">
        <v>43350</v>
      </c>
      <c r="H624" s="6">
        <f t="shared" si="27"/>
        <v>27</v>
      </c>
      <c r="I624" s="6" t="s">
        <v>215</v>
      </c>
      <c r="J624" s="6">
        <v>10</v>
      </c>
      <c r="K624" s="6">
        <v>13</v>
      </c>
      <c r="L624" s="6">
        <v>201</v>
      </c>
      <c r="M624" s="6">
        <v>11</v>
      </c>
      <c r="N624" s="6">
        <v>4</v>
      </c>
      <c r="O624" s="6">
        <v>0.15</v>
      </c>
      <c r="P624" s="8">
        <v>998.30000000000007</v>
      </c>
      <c r="Q624" s="8">
        <v>469.20100000000002</v>
      </c>
      <c r="R624" s="8">
        <f t="shared" si="28"/>
        <v>1517.4160000000002</v>
      </c>
      <c r="S624" s="8">
        <f>(((Sales[[#This Row],[Unit Price]]-(Sales[[#This Row],[Discount Applied]]*Sales[[#This Row],[Unit Price]]))-Q624)/Q624)*100</f>
        <v>80.851063829787236</v>
      </c>
      <c r="T624" s="8">
        <f t="shared" si="29"/>
        <v>3394.2200000000003</v>
      </c>
      <c r="U624" s="8">
        <f>Sales[[#This Row],[Unit Cost]]*Sales[[#This Row],[Order Quantity]]</f>
        <v>1876.8040000000001</v>
      </c>
    </row>
    <row r="625" spans="1:21" x14ac:dyDescent="0.2">
      <c r="A625" s="6" t="s">
        <v>838</v>
      </c>
      <c r="B625" s="6" t="s">
        <v>24</v>
      </c>
      <c r="C625" s="6" t="s">
        <v>147</v>
      </c>
      <c r="D625" s="7">
        <v>43200</v>
      </c>
      <c r="E625" s="7">
        <v>43323</v>
      </c>
      <c r="F625" s="7">
        <v>43340</v>
      </c>
      <c r="G625" s="7">
        <v>43344</v>
      </c>
      <c r="H625" s="6">
        <f t="shared" si="27"/>
        <v>21</v>
      </c>
      <c r="I625" s="6" t="s">
        <v>215</v>
      </c>
      <c r="J625" s="6">
        <v>8</v>
      </c>
      <c r="K625" s="6">
        <v>28</v>
      </c>
      <c r="L625" s="6">
        <v>248</v>
      </c>
      <c r="M625" s="6">
        <v>23</v>
      </c>
      <c r="N625" s="6">
        <v>4</v>
      </c>
      <c r="O625" s="6">
        <v>0.2</v>
      </c>
      <c r="P625" s="8">
        <v>1313.2</v>
      </c>
      <c r="Q625" s="8">
        <v>577.80799999999999</v>
      </c>
      <c r="R625" s="8">
        <f t="shared" si="28"/>
        <v>1891.0079999999998</v>
      </c>
      <c r="S625" s="8">
        <f>(((Sales[[#This Row],[Unit Price]]-(Sales[[#This Row],[Discount Applied]]*Sales[[#This Row],[Unit Price]]))-Q625)/Q625)*100</f>
        <v>81.818181818181813</v>
      </c>
      <c r="T625" s="8">
        <f t="shared" si="29"/>
        <v>4202.24</v>
      </c>
      <c r="U625" s="8">
        <f>Sales[[#This Row],[Unit Cost]]*Sales[[#This Row],[Order Quantity]]</f>
        <v>2311.232</v>
      </c>
    </row>
    <row r="626" spans="1:21" x14ac:dyDescent="0.2">
      <c r="A626" s="6" t="s">
        <v>839</v>
      </c>
      <c r="B626" s="6" t="s">
        <v>24</v>
      </c>
      <c r="C626" s="6" t="s">
        <v>148</v>
      </c>
      <c r="D626" s="7">
        <v>43200</v>
      </c>
      <c r="E626" s="7">
        <v>43323</v>
      </c>
      <c r="F626" s="7">
        <v>43340</v>
      </c>
      <c r="G626" s="7">
        <v>43347</v>
      </c>
      <c r="H626" s="6">
        <f t="shared" si="27"/>
        <v>24</v>
      </c>
      <c r="I626" s="6" t="s">
        <v>215</v>
      </c>
      <c r="J626" s="6">
        <v>1</v>
      </c>
      <c r="K626" s="6">
        <v>26</v>
      </c>
      <c r="L626" s="6">
        <v>15</v>
      </c>
      <c r="M626" s="6">
        <v>20</v>
      </c>
      <c r="N626" s="6">
        <v>1</v>
      </c>
      <c r="O626" s="6">
        <v>0.1</v>
      </c>
      <c r="P626" s="8">
        <v>2512.5</v>
      </c>
      <c r="Q626" s="8">
        <v>1658.25</v>
      </c>
      <c r="R626" s="8">
        <f t="shared" si="28"/>
        <v>603</v>
      </c>
      <c r="S626" s="8">
        <f>(((Sales[[#This Row],[Unit Price]]-(Sales[[#This Row],[Discount Applied]]*Sales[[#This Row],[Unit Price]]))-Q626)/Q626)*100</f>
        <v>36.363636363636367</v>
      </c>
      <c r="T626" s="8">
        <f t="shared" si="29"/>
        <v>2261.25</v>
      </c>
      <c r="U626" s="8">
        <f>Sales[[#This Row],[Unit Cost]]*Sales[[#This Row],[Order Quantity]]</f>
        <v>1658.25</v>
      </c>
    </row>
    <row r="627" spans="1:21" x14ac:dyDescent="0.2">
      <c r="A627" s="6" t="s">
        <v>840</v>
      </c>
      <c r="B627" s="6" t="s">
        <v>26</v>
      </c>
      <c r="C627" s="6" t="s">
        <v>147</v>
      </c>
      <c r="D627" s="7">
        <v>43200</v>
      </c>
      <c r="E627" s="7">
        <v>43324</v>
      </c>
      <c r="F627" s="7">
        <v>43351</v>
      </c>
      <c r="G627" s="7">
        <v>43355</v>
      </c>
      <c r="H627" s="6">
        <f t="shared" si="27"/>
        <v>31</v>
      </c>
      <c r="I627" s="6" t="s">
        <v>215</v>
      </c>
      <c r="J627" s="6">
        <v>28</v>
      </c>
      <c r="K627" s="6">
        <v>29</v>
      </c>
      <c r="L627" s="6">
        <v>238</v>
      </c>
      <c r="M627" s="6">
        <v>30</v>
      </c>
      <c r="N627" s="6">
        <v>6</v>
      </c>
      <c r="O627" s="6">
        <v>0.05</v>
      </c>
      <c r="P627" s="8">
        <v>5346.6</v>
      </c>
      <c r="Q627" s="8">
        <v>3528.7560000000003</v>
      </c>
      <c r="R627" s="8">
        <f t="shared" si="28"/>
        <v>9303.0840000000026</v>
      </c>
      <c r="S627" s="8">
        <f>(((Sales[[#This Row],[Unit Price]]-(Sales[[#This Row],[Discount Applied]]*Sales[[#This Row],[Unit Price]]))-Q627)/Q627)*100</f>
        <v>43.939393939393938</v>
      </c>
      <c r="T627" s="8">
        <f t="shared" si="29"/>
        <v>30475.620000000003</v>
      </c>
      <c r="U627" s="8">
        <f>Sales[[#This Row],[Unit Cost]]*Sales[[#This Row],[Order Quantity]]</f>
        <v>21172.536</v>
      </c>
    </row>
    <row r="628" spans="1:21" x14ac:dyDescent="0.2">
      <c r="A628" s="6" t="s">
        <v>841</v>
      </c>
      <c r="B628" s="6" t="s">
        <v>24</v>
      </c>
      <c r="C628" s="6" t="s">
        <v>143</v>
      </c>
      <c r="D628" s="7">
        <v>43200</v>
      </c>
      <c r="E628" s="7">
        <v>43324</v>
      </c>
      <c r="F628" s="7">
        <v>43338</v>
      </c>
      <c r="G628" s="7">
        <v>43346</v>
      </c>
      <c r="H628" s="6">
        <f t="shared" si="27"/>
        <v>22</v>
      </c>
      <c r="I628" s="6" t="s">
        <v>215</v>
      </c>
      <c r="J628" s="6">
        <v>11</v>
      </c>
      <c r="K628" s="6">
        <v>15</v>
      </c>
      <c r="L628" s="6">
        <v>331</v>
      </c>
      <c r="M628" s="6">
        <v>18</v>
      </c>
      <c r="N628" s="6">
        <v>2</v>
      </c>
      <c r="O628" s="6">
        <v>0.1</v>
      </c>
      <c r="P628" s="8">
        <v>3618</v>
      </c>
      <c r="Q628" s="8">
        <v>2496.4199999999996</v>
      </c>
      <c r="R628" s="8">
        <f t="shared" si="28"/>
        <v>1519.5600000000004</v>
      </c>
      <c r="S628" s="8">
        <f>(((Sales[[#This Row],[Unit Price]]-(Sales[[#This Row],[Discount Applied]]*Sales[[#This Row],[Unit Price]]))-Q628)/Q628)*100</f>
        <v>30.434782608695667</v>
      </c>
      <c r="T628" s="8">
        <f t="shared" si="29"/>
        <v>6512.4</v>
      </c>
      <c r="U628" s="8">
        <f>Sales[[#This Row],[Unit Cost]]*Sales[[#This Row],[Order Quantity]]</f>
        <v>4992.8399999999992</v>
      </c>
    </row>
    <row r="629" spans="1:21" x14ac:dyDescent="0.2">
      <c r="A629" s="6" t="s">
        <v>842</v>
      </c>
      <c r="B629" s="6" t="s">
        <v>25</v>
      </c>
      <c r="C629" s="6" t="s">
        <v>145</v>
      </c>
      <c r="D629" s="7">
        <v>43200</v>
      </c>
      <c r="E629" s="7">
        <v>43324</v>
      </c>
      <c r="F629" s="7">
        <v>43335</v>
      </c>
      <c r="G629" s="7">
        <v>43341</v>
      </c>
      <c r="H629" s="6">
        <f t="shared" si="27"/>
        <v>17</v>
      </c>
      <c r="I629" s="6" t="s">
        <v>215</v>
      </c>
      <c r="J629" s="6">
        <v>17</v>
      </c>
      <c r="K629" s="6">
        <v>21</v>
      </c>
      <c r="L629" s="6">
        <v>125</v>
      </c>
      <c r="M629" s="6">
        <v>30</v>
      </c>
      <c r="N629" s="6">
        <v>7</v>
      </c>
      <c r="O629" s="6">
        <v>7.4999999999999997E-2</v>
      </c>
      <c r="P629" s="8">
        <v>1876</v>
      </c>
      <c r="Q629" s="8">
        <v>1500.8000000000002</v>
      </c>
      <c r="R629" s="8">
        <f t="shared" si="28"/>
        <v>1641.4999999999982</v>
      </c>
      <c r="S629" s="8">
        <f>(((Sales[[#This Row],[Unit Price]]-(Sales[[#This Row],[Discount Applied]]*Sales[[#This Row],[Unit Price]]))-Q629)/Q629)*100</f>
        <v>15.624999999999984</v>
      </c>
      <c r="T629" s="8">
        <f t="shared" si="29"/>
        <v>12147.1</v>
      </c>
      <c r="U629" s="8">
        <f>Sales[[#This Row],[Unit Cost]]*Sales[[#This Row],[Order Quantity]]</f>
        <v>10505.600000000002</v>
      </c>
    </row>
    <row r="630" spans="1:21" x14ac:dyDescent="0.2">
      <c r="A630" s="6" t="s">
        <v>843</v>
      </c>
      <c r="B630" s="6" t="s">
        <v>24</v>
      </c>
      <c r="C630" s="6" t="s">
        <v>148</v>
      </c>
      <c r="D630" s="7">
        <v>43200</v>
      </c>
      <c r="E630" s="7">
        <v>43324</v>
      </c>
      <c r="F630" s="7">
        <v>43341</v>
      </c>
      <c r="G630" s="7">
        <v>43342</v>
      </c>
      <c r="H630" s="6">
        <f t="shared" si="27"/>
        <v>18</v>
      </c>
      <c r="I630" s="6" t="s">
        <v>215</v>
      </c>
      <c r="J630" s="6">
        <v>5</v>
      </c>
      <c r="K630" s="6">
        <v>18</v>
      </c>
      <c r="L630" s="6">
        <v>44</v>
      </c>
      <c r="M630" s="6">
        <v>15</v>
      </c>
      <c r="N630" s="6">
        <v>1</v>
      </c>
      <c r="O630" s="6">
        <v>0.1</v>
      </c>
      <c r="P630" s="8">
        <v>254.6</v>
      </c>
      <c r="Q630" s="8">
        <v>201.13400000000001</v>
      </c>
      <c r="R630" s="8">
        <f t="shared" si="28"/>
        <v>28.005999999999972</v>
      </c>
      <c r="S630" s="8">
        <f>(((Sales[[#This Row],[Unit Price]]-(Sales[[#This Row],[Discount Applied]]*Sales[[#This Row],[Unit Price]]))-Q630)/Q630)*100</f>
        <v>13.924050632911378</v>
      </c>
      <c r="T630" s="8">
        <f t="shared" si="29"/>
        <v>229.14</v>
      </c>
      <c r="U630" s="8">
        <f>Sales[[#This Row],[Unit Cost]]*Sales[[#This Row],[Order Quantity]]</f>
        <v>201.13400000000001</v>
      </c>
    </row>
    <row r="631" spans="1:21" x14ac:dyDescent="0.2">
      <c r="A631" s="6" t="s">
        <v>844</v>
      </c>
      <c r="B631" s="6" t="s">
        <v>24</v>
      </c>
      <c r="C631" s="6" t="s">
        <v>145</v>
      </c>
      <c r="D631" s="7">
        <v>43200</v>
      </c>
      <c r="E631" s="7">
        <v>43324</v>
      </c>
      <c r="F631" s="7">
        <v>43330</v>
      </c>
      <c r="G631" s="7">
        <v>43335</v>
      </c>
      <c r="H631" s="6">
        <f t="shared" si="27"/>
        <v>11</v>
      </c>
      <c r="I631" s="6" t="s">
        <v>215</v>
      </c>
      <c r="J631" s="6">
        <v>10</v>
      </c>
      <c r="K631" s="6">
        <v>49</v>
      </c>
      <c r="L631" s="6">
        <v>157</v>
      </c>
      <c r="M631" s="6">
        <v>5</v>
      </c>
      <c r="N631" s="6">
        <v>3</v>
      </c>
      <c r="O631" s="6">
        <v>0.15</v>
      </c>
      <c r="P631" s="8">
        <v>3825.7000000000003</v>
      </c>
      <c r="Q631" s="8">
        <v>1530.2800000000002</v>
      </c>
      <c r="R631" s="8">
        <f t="shared" si="28"/>
        <v>5164.6949999999997</v>
      </c>
      <c r="S631" s="8">
        <f>(((Sales[[#This Row],[Unit Price]]-(Sales[[#This Row],[Discount Applied]]*Sales[[#This Row],[Unit Price]]))-Q631)/Q631)*100</f>
        <v>112.49999999999997</v>
      </c>
      <c r="T631" s="8">
        <f t="shared" si="29"/>
        <v>9755.5349999999999</v>
      </c>
      <c r="U631" s="8">
        <f>Sales[[#This Row],[Unit Cost]]*Sales[[#This Row],[Order Quantity]]</f>
        <v>4590.84</v>
      </c>
    </row>
    <row r="632" spans="1:21" x14ac:dyDescent="0.2">
      <c r="A632" s="6" t="s">
        <v>845</v>
      </c>
      <c r="B632" s="6" t="s">
        <v>24</v>
      </c>
      <c r="C632" s="6" t="s">
        <v>146</v>
      </c>
      <c r="D632" s="7">
        <v>43200</v>
      </c>
      <c r="E632" s="7">
        <v>43324</v>
      </c>
      <c r="F632" s="7">
        <v>43350</v>
      </c>
      <c r="G632" s="7">
        <v>43357</v>
      </c>
      <c r="H632" s="6">
        <f t="shared" si="27"/>
        <v>33</v>
      </c>
      <c r="I632" s="6" t="s">
        <v>215</v>
      </c>
      <c r="J632" s="6">
        <v>5</v>
      </c>
      <c r="K632" s="6">
        <v>26</v>
      </c>
      <c r="L632" s="6">
        <v>284</v>
      </c>
      <c r="M632" s="6">
        <v>35</v>
      </c>
      <c r="N632" s="6">
        <v>6</v>
      </c>
      <c r="O632" s="6">
        <v>0.15</v>
      </c>
      <c r="P632" s="8">
        <v>2251.2000000000003</v>
      </c>
      <c r="Q632" s="8">
        <v>1620.864</v>
      </c>
      <c r="R632" s="8">
        <f t="shared" si="28"/>
        <v>1755.9359999999997</v>
      </c>
      <c r="S632" s="8">
        <f>(((Sales[[#This Row],[Unit Price]]-(Sales[[#This Row],[Discount Applied]]*Sales[[#This Row],[Unit Price]]))-Q632)/Q632)*100</f>
        <v>18.055555555555568</v>
      </c>
      <c r="T632" s="8">
        <f t="shared" si="29"/>
        <v>11481.12</v>
      </c>
      <c r="U632" s="8">
        <f>Sales[[#This Row],[Unit Cost]]*Sales[[#This Row],[Order Quantity]]</f>
        <v>9725.1840000000011</v>
      </c>
    </row>
    <row r="633" spans="1:21" x14ac:dyDescent="0.2">
      <c r="A633" s="6" t="s">
        <v>846</v>
      </c>
      <c r="B633" s="6" t="s">
        <v>23</v>
      </c>
      <c r="C633" s="6" t="s">
        <v>145</v>
      </c>
      <c r="D633" s="7">
        <v>43200</v>
      </c>
      <c r="E633" s="7">
        <v>43324</v>
      </c>
      <c r="F633" s="7">
        <v>43347</v>
      </c>
      <c r="G633" s="7">
        <v>43350</v>
      </c>
      <c r="H633" s="6">
        <f t="shared" si="27"/>
        <v>26</v>
      </c>
      <c r="I633" s="6" t="s">
        <v>215</v>
      </c>
      <c r="J633" s="6">
        <v>23</v>
      </c>
      <c r="K633" s="6">
        <v>30</v>
      </c>
      <c r="L633" s="6">
        <v>132</v>
      </c>
      <c r="M633" s="6">
        <v>25</v>
      </c>
      <c r="N633" s="6">
        <v>8</v>
      </c>
      <c r="O633" s="6">
        <v>7.4999999999999997E-2</v>
      </c>
      <c r="P633" s="8">
        <v>4013.3</v>
      </c>
      <c r="Q633" s="8">
        <v>3090.241</v>
      </c>
      <c r="R633" s="8">
        <f t="shared" si="28"/>
        <v>4976.492000000002</v>
      </c>
      <c r="S633" s="8">
        <f>(((Sales[[#This Row],[Unit Price]]-(Sales[[#This Row],[Discount Applied]]*Sales[[#This Row],[Unit Price]]))-Q633)/Q633)*100</f>
        <v>20.129870129870138</v>
      </c>
      <c r="T633" s="8">
        <f t="shared" si="29"/>
        <v>29698.420000000002</v>
      </c>
      <c r="U633" s="8">
        <f>Sales[[#This Row],[Unit Cost]]*Sales[[#This Row],[Order Quantity]]</f>
        <v>24721.928</v>
      </c>
    </row>
    <row r="634" spans="1:21" x14ac:dyDescent="0.2">
      <c r="A634" s="6" t="s">
        <v>847</v>
      </c>
      <c r="B634" s="6" t="s">
        <v>26</v>
      </c>
      <c r="C634" s="6" t="s">
        <v>145</v>
      </c>
      <c r="D634" s="7">
        <v>43200</v>
      </c>
      <c r="E634" s="7">
        <v>43324</v>
      </c>
      <c r="F634" s="7">
        <v>43351</v>
      </c>
      <c r="G634" s="7">
        <v>43355</v>
      </c>
      <c r="H634" s="6">
        <f t="shared" si="27"/>
        <v>31</v>
      </c>
      <c r="I634" s="6" t="s">
        <v>215</v>
      </c>
      <c r="J634" s="6">
        <v>28</v>
      </c>
      <c r="K634" s="6">
        <v>24</v>
      </c>
      <c r="L634" s="6">
        <v>152</v>
      </c>
      <c r="M634" s="6">
        <v>2</v>
      </c>
      <c r="N634" s="6">
        <v>1</v>
      </c>
      <c r="O634" s="6">
        <v>0.05</v>
      </c>
      <c r="P634" s="8">
        <v>1072</v>
      </c>
      <c r="Q634" s="8">
        <v>836.16000000000008</v>
      </c>
      <c r="R634" s="8">
        <f t="shared" si="28"/>
        <v>182.2399999999999</v>
      </c>
      <c r="S634" s="8">
        <f>(((Sales[[#This Row],[Unit Price]]-(Sales[[#This Row],[Discount Applied]]*Sales[[#This Row],[Unit Price]]))-Q634)/Q634)*100</f>
        <v>21.794871794871781</v>
      </c>
      <c r="T634" s="8">
        <f t="shared" si="29"/>
        <v>1018.4</v>
      </c>
      <c r="U634" s="8">
        <f>Sales[[#This Row],[Unit Cost]]*Sales[[#This Row],[Order Quantity]]</f>
        <v>836.16000000000008</v>
      </c>
    </row>
    <row r="635" spans="1:21" x14ac:dyDescent="0.2">
      <c r="A635" s="6" t="s">
        <v>848</v>
      </c>
      <c r="B635" s="6" t="s">
        <v>23</v>
      </c>
      <c r="C635" s="6" t="s">
        <v>146</v>
      </c>
      <c r="D635" s="7">
        <v>43200</v>
      </c>
      <c r="E635" s="7">
        <v>43325</v>
      </c>
      <c r="F635" s="7">
        <v>43337</v>
      </c>
      <c r="G635" s="7">
        <v>43345</v>
      </c>
      <c r="H635" s="6">
        <f t="shared" si="27"/>
        <v>20</v>
      </c>
      <c r="I635" s="6" t="s">
        <v>215</v>
      </c>
      <c r="J635" s="6">
        <v>23</v>
      </c>
      <c r="K635" s="6">
        <v>2</v>
      </c>
      <c r="L635" s="6">
        <v>275</v>
      </c>
      <c r="M635" s="6">
        <v>4</v>
      </c>
      <c r="N635" s="6">
        <v>3</v>
      </c>
      <c r="O635" s="6">
        <v>0.15</v>
      </c>
      <c r="P635" s="8">
        <v>2458.9</v>
      </c>
      <c r="Q635" s="8">
        <v>2090.0650000000001</v>
      </c>
      <c r="R635" s="8">
        <f t="shared" si="28"/>
        <v>0</v>
      </c>
      <c r="S635" s="8">
        <f>(((Sales[[#This Row],[Unit Price]]-(Sales[[#This Row],[Discount Applied]]*Sales[[#This Row],[Unit Price]]))-Q635)/Q635)*100</f>
        <v>0</v>
      </c>
      <c r="T635" s="8">
        <f t="shared" si="29"/>
        <v>6270.1950000000006</v>
      </c>
      <c r="U635" s="8">
        <f>Sales[[#This Row],[Unit Cost]]*Sales[[#This Row],[Order Quantity]]</f>
        <v>6270.1949999999997</v>
      </c>
    </row>
    <row r="636" spans="1:21" x14ac:dyDescent="0.2">
      <c r="A636" s="6" t="s">
        <v>849</v>
      </c>
      <c r="B636" s="6" t="s">
        <v>24</v>
      </c>
      <c r="C636" s="6" t="s">
        <v>145</v>
      </c>
      <c r="D636" s="7">
        <v>43200</v>
      </c>
      <c r="E636" s="7">
        <v>43325</v>
      </c>
      <c r="F636" s="7">
        <v>43350</v>
      </c>
      <c r="G636" s="7">
        <v>43356</v>
      </c>
      <c r="H636" s="6">
        <f t="shared" si="27"/>
        <v>31</v>
      </c>
      <c r="I636" s="6" t="s">
        <v>215</v>
      </c>
      <c r="J636" s="6">
        <v>7</v>
      </c>
      <c r="K636" s="6">
        <v>19</v>
      </c>
      <c r="L636" s="6">
        <v>161</v>
      </c>
      <c r="M636" s="6">
        <v>28</v>
      </c>
      <c r="N636" s="6">
        <v>8</v>
      </c>
      <c r="O636" s="6">
        <v>7.4999999999999997E-2</v>
      </c>
      <c r="P636" s="8">
        <v>1809</v>
      </c>
      <c r="Q636" s="8">
        <v>1013.0400000000001</v>
      </c>
      <c r="R636" s="8">
        <f t="shared" si="28"/>
        <v>5282.28</v>
      </c>
      <c r="S636" s="8">
        <f>(((Sales[[#This Row],[Unit Price]]-(Sales[[#This Row],[Discount Applied]]*Sales[[#This Row],[Unit Price]]))-Q636)/Q636)*100</f>
        <v>65.178571428571416</v>
      </c>
      <c r="T636" s="8">
        <f t="shared" si="29"/>
        <v>13386.6</v>
      </c>
      <c r="U636" s="8">
        <f>Sales[[#This Row],[Unit Cost]]*Sales[[#This Row],[Order Quantity]]</f>
        <v>8104.3200000000006</v>
      </c>
    </row>
    <row r="637" spans="1:21" x14ac:dyDescent="0.2">
      <c r="A637" s="6" t="s">
        <v>850</v>
      </c>
      <c r="B637" s="6" t="s">
        <v>25</v>
      </c>
      <c r="C637" s="6" t="s">
        <v>146</v>
      </c>
      <c r="D637" s="7">
        <v>43200</v>
      </c>
      <c r="E637" s="7">
        <v>43325</v>
      </c>
      <c r="F637" s="7">
        <v>43347</v>
      </c>
      <c r="G637" s="7">
        <v>43351</v>
      </c>
      <c r="H637" s="6">
        <f t="shared" si="27"/>
        <v>26</v>
      </c>
      <c r="I637" s="6" t="s">
        <v>215</v>
      </c>
      <c r="J637" s="6">
        <v>14</v>
      </c>
      <c r="K637" s="6">
        <v>7</v>
      </c>
      <c r="L637" s="6">
        <v>265</v>
      </c>
      <c r="M637" s="6">
        <v>38</v>
      </c>
      <c r="N637" s="6">
        <v>7</v>
      </c>
      <c r="O637" s="6">
        <v>0.05</v>
      </c>
      <c r="P637" s="8">
        <v>1728.6000000000001</v>
      </c>
      <c r="Q637" s="8">
        <v>1158.1620000000003</v>
      </c>
      <c r="R637" s="8">
        <f t="shared" si="28"/>
        <v>3388.0559999999987</v>
      </c>
      <c r="S637" s="8">
        <f>(((Sales[[#This Row],[Unit Price]]-(Sales[[#This Row],[Discount Applied]]*Sales[[#This Row],[Unit Price]]))-Q637)/Q637)*100</f>
        <v>41.791044776119378</v>
      </c>
      <c r="T637" s="8">
        <f t="shared" si="29"/>
        <v>11495.19</v>
      </c>
      <c r="U637" s="8">
        <f>Sales[[#This Row],[Unit Cost]]*Sales[[#This Row],[Order Quantity]]</f>
        <v>8107.1340000000018</v>
      </c>
    </row>
    <row r="638" spans="1:21" x14ac:dyDescent="0.2">
      <c r="A638" s="6" t="s">
        <v>851</v>
      </c>
      <c r="B638" s="6" t="s">
        <v>25</v>
      </c>
      <c r="C638" s="6" t="s">
        <v>145</v>
      </c>
      <c r="D638" s="7">
        <v>43200</v>
      </c>
      <c r="E638" s="7">
        <v>43325</v>
      </c>
      <c r="F638" s="7">
        <v>43341</v>
      </c>
      <c r="G638" s="7">
        <v>43347</v>
      </c>
      <c r="H638" s="6">
        <f t="shared" si="27"/>
        <v>22</v>
      </c>
      <c r="I638" s="6" t="s">
        <v>215</v>
      </c>
      <c r="J638" s="6">
        <v>13</v>
      </c>
      <c r="K638" s="6">
        <v>33</v>
      </c>
      <c r="L638" s="6">
        <v>186</v>
      </c>
      <c r="M638" s="6">
        <v>41</v>
      </c>
      <c r="N638" s="6">
        <v>6</v>
      </c>
      <c r="O638" s="6">
        <v>7.4999999999999997E-2</v>
      </c>
      <c r="P638" s="8">
        <v>3718.5</v>
      </c>
      <c r="Q638" s="8">
        <v>2677.3199999999997</v>
      </c>
      <c r="R638" s="8">
        <f t="shared" si="28"/>
        <v>4573.755000000001</v>
      </c>
      <c r="S638" s="8">
        <f>(((Sales[[#This Row],[Unit Price]]-(Sales[[#This Row],[Discount Applied]]*Sales[[#This Row],[Unit Price]]))-Q638)/Q638)*100</f>
        <v>28.472222222222243</v>
      </c>
      <c r="T638" s="8">
        <f t="shared" si="29"/>
        <v>20637.674999999999</v>
      </c>
      <c r="U638" s="8">
        <f>Sales[[#This Row],[Unit Cost]]*Sales[[#This Row],[Order Quantity]]</f>
        <v>16063.919999999998</v>
      </c>
    </row>
    <row r="639" spans="1:21" x14ac:dyDescent="0.2">
      <c r="A639" s="6" t="s">
        <v>852</v>
      </c>
      <c r="B639" s="6" t="s">
        <v>24</v>
      </c>
      <c r="C639" s="6" t="s">
        <v>144</v>
      </c>
      <c r="D639" s="7">
        <v>43200</v>
      </c>
      <c r="E639" s="7">
        <v>43325</v>
      </c>
      <c r="F639" s="7">
        <v>43347</v>
      </c>
      <c r="G639" s="7">
        <v>43356</v>
      </c>
      <c r="H639" s="6">
        <f t="shared" si="27"/>
        <v>31</v>
      </c>
      <c r="I639" s="6" t="s">
        <v>215</v>
      </c>
      <c r="J639" s="6">
        <v>1</v>
      </c>
      <c r="K639" s="6">
        <v>8</v>
      </c>
      <c r="L639" s="6">
        <v>64</v>
      </c>
      <c r="M639" s="6">
        <v>38</v>
      </c>
      <c r="N639" s="6">
        <v>3</v>
      </c>
      <c r="O639" s="6">
        <v>0.05</v>
      </c>
      <c r="P639" s="8">
        <v>180.9</v>
      </c>
      <c r="Q639" s="8">
        <v>150.14699999999999</v>
      </c>
      <c r="R639" s="8">
        <f t="shared" si="28"/>
        <v>65.12400000000008</v>
      </c>
      <c r="S639" s="8">
        <f>(((Sales[[#This Row],[Unit Price]]-(Sales[[#This Row],[Discount Applied]]*Sales[[#This Row],[Unit Price]]))-Q639)/Q639)*100</f>
        <v>14.457831325301223</v>
      </c>
      <c r="T639" s="8">
        <f t="shared" si="29"/>
        <v>515.56500000000005</v>
      </c>
      <c r="U639" s="8">
        <f>Sales[[#This Row],[Unit Cost]]*Sales[[#This Row],[Order Quantity]]</f>
        <v>450.44099999999997</v>
      </c>
    </row>
    <row r="640" spans="1:21" x14ac:dyDescent="0.2">
      <c r="A640" s="6" t="s">
        <v>853</v>
      </c>
      <c r="B640" s="6" t="s">
        <v>26</v>
      </c>
      <c r="C640" s="6" t="s">
        <v>145</v>
      </c>
      <c r="D640" s="7">
        <v>43200</v>
      </c>
      <c r="E640" s="7">
        <v>43325</v>
      </c>
      <c r="F640" s="7">
        <v>43327</v>
      </c>
      <c r="G640" s="7">
        <v>43331</v>
      </c>
      <c r="H640" s="6">
        <f t="shared" si="27"/>
        <v>6</v>
      </c>
      <c r="I640" s="6" t="s">
        <v>215</v>
      </c>
      <c r="J640" s="6">
        <v>26</v>
      </c>
      <c r="K640" s="6">
        <v>10</v>
      </c>
      <c r="L640" s="6">
        <v>103</v>
      </c>
      <c r="M640" s="6">
        <v>3</v>
      </c>
      <c r="N640" s="6">
        <v>1</v>
      </c>
      <c r="O640" s="6">
        <v>7.4999999999999997E-2</v>
      </c>
      <c r="P640" s="8">
        <v>3939.6</v>
      </c>
      <c r="Q640" s="8">
        <v>3269.8679999999999</v>
      </c>
      <c r="R640" s="8">
        <f t="shared" si="28"/>
        <v>374.26200000000017</v>
      </c>
      <c r="S640" s="8">
        <f>(((Sales[[#This Row],[Unit Price]]-(Sales[[#This Row],[Discount Applied]]*Sales[[#This Row],[Unit Price]]))-Q640)/Q640)*100</f>
        <v>11.445783132530126</v>
      </c>
      <c r="T640" s="8">
        <f t="shared" si="29"/>
        <v>3644.13</v>
      </c>
      <c r="U640" s="8">
        <f>Sales[[#This Row],[Unit Cost]]*Sales[[#This Row],[Order Quantity]]</f>
        <v>3269.8679999999999</v>
      </c>
    </row>
    <row r="641" spans="1:21" x14ac:dyDescent="0.2">
      <c r="A641" s="6" t="s">
        <v>854</v>
      </c>
      <c r="B641" s="6" t="s">
        <v>23</v>
      </c>
      <c r="C641" s="6" t="s">
        <v>148</v>
      </c>
      <c r="D641" s="7">
        <v>43200</v>
      </c>
      <c r="E641" s="7">
        <v>43325</v>
      </c>
      <c r="F641" s="7">
        <v>43332</v>
      </c>
      <c r="G641" s="7">
        <v>43335</v>
      </c>
      <c r="H641" s="6">
        <f t="shared" si="27"/>
        <v>10</v>
      </c>
      <c r="I641" s="6" t="s">
        <v>215</v>
      </c>
      <c r="J641" s="6">
        <v>21</v>
      </c>
      <c r="K641" s="6">
        <v>19</v>
      </c>
      <c r="L641" s="6">
        <v>33</v>
      </c>
      <c r="M641" s="6">
        <v>35</v>
      </c>
      <c r="N641" s="6">
        <v>6</v>
      </c>
      <c r="O641" s="6">
        <v>7.4999999999999997E-2</v>
      </c>
      <c r="P641" s="8">
        <v>1869.3</v>
      </c>
      <c r="Q641" s="8">
        <v>1196.3520000000001</v>
      </c>
      <c r="R641" s="8">
        <f t="shared" si="28"/>
        <v>3196.5029999999988</v>
      </c>
      <c r="S641" s="8">
        <f>(((Sales[[#This Row],[Unit Price]]-(Sales[[#This Row],[Discount Applied]]*Sales[[#This Row],[Unit Price]]))-Q641)/Q641)*100</f>
        <v>44.531249999999986</v>
      </c>
      <c r="T641" s="8">
        <f t="shared" si="29"/>
        <v>10374.615</v>
      </c>
      <c r="U641" s="8">
        <f>Sales[[#This Row],[Unit Cost]]*Sales[[#This Row],[Order Quantity]]</f>
        <v>7178.112000000001</v>
      </c>
    </row>
    <row r="642" spans="1:21" x14ac:dyDescent="0.2">
      <c r="A642" s="6" t="s">
        <v>855</v>
      </c>
      <c r="B642" s="6" t="s">
        <v>24</v>
      </c>
      <c r="C642" s="6" t="s">
        <v>143</v>
      </c>
      <c r="D642" s="7">
        <v>43200</v>
      </c>
      <c r="E642" s="7">
        <v>43325</v>
      </c>
      <c r="F642" s="7">
        <v>43344</v>
      </c>
      <c r="G642" s="7">
        <v>43352</v>
      </c>
      <c r="H642" s="6">
        <f t="shared" ref="H642:H705" si="30">G642-E642</f>
        <v>27</v>
      </c>
      <c r="I642" s="6" t="s">
        <v>215</v>
      </c>
      <c r="J642" s="6">
        <v>6</v>
      </c>
      <c r="K642" s="6">
        <v>5</v>
      </c>
      <c r="L642" s="6">
        <v>360</v>
      </c>
      <c r="M642" s="6">
        <v>17</v>
      </c>
      <c r="N642" s="6">
        <v>5</v>
      </c>
      <c r="O642" s="6">
        <v>0.05</v>
      </c>
      <c r="P642" s="8">
        <v>864.30000000000007</v>
      </c>
      <c r="Q642" s="8">
        <v>691.44</v>
      </c>
      <c r="R642" s="8">
        <f t="shared" ref="R642:R705" si="31">T642-(Q642*N642)</f>
        <v>648.22499999999991</v>
      </c>
      <c r="S642" s="8">
        <f>(((Sales[[#This Row],[Unit Price]]-(Sales[[#This Row],[Discount Applied]]*Sales[[#This Row],[Unit Price]]))-Q642)/Q642)*100</f>
        <v>18.749999999999996</v>
      </c>
      <c r="T642" s="8">
        <f t="shared" ref="T642:T705" si="32">((P642*N642)-(P642*O642*N642))</f>
        <v>4105.4250000000002</v>
      </c>
      <c r="U642" s="8">
        <f>Sales[[#This Row],[Unit Cost]]*Sales[[#This Row],[Order Quantity]]</f>
        <v>3457.2000000000003</v>
      </c>
    </row>
    <row r="643" spans="1:21" x14ac:dyDescent="0.2">
      <c r="A643" s="6" t="s">
        <v>856</v>
      </c>
      <c r="B643" s="6" t="s">
        <v>23</v>
      </c>
      <c r="C643" s="6" t="s">
        <v>145</v>
      </c>
      <c r="D643" s="7">
        <v>43200</v>
      </c>
      <c r="E643" s="7">
        <v>43325</v>
      </c>
      <c r="F643" s="7">
        <v>43348</v>
      </c>
      <c r="G643" s="7">
        <v>43356</v>
      </c>
      <c r="H643" s="6">
        <f t="shared" si="30"/>
        <v>31</v>
      </c>
      <c r="I643" s="6" t="s">
        <v>215</v>
      </c>
      <c r="J643" s="6">
        <v>21</v>
      </c>
      <c r="K643" s="6">
        <v>31</v>
      </c>
      <c r="L643" s="6">
        <v>105</v>
      </c>
      <c r="M643" s="6">
        <v>32</v>
      </c>
      <c r="N643" s="6">
        <v>3</v>
      </c>
      <c r="O643" s="6">
        <v>0.1</v>
      </c>
      <c r="P643" s="8">
        <v>1098.8</v>
      </c>
      <c r="Q643" s="8">
        <v>835.08799999999997</v>
      </c>
      <c r="R643" s="8">
        <f t="shared" si="31"/>
        <v>461.49599999999964</v>
      </c>
      <c r="S643" s="8">
        <f>(((Sales[[#This Row],[Unit Price]]-(Sales[[#This Row],[Discount Applied]]*Sales[[#This Row],[Unit Price]]))-Q643)/Q643)*100</f>
        <v>18.421052631578945</v>
      </c>
      <c r="T643" s="8">
        <f t="shared" si="32"/>
        <v>2966.7599999999998</v>
      </c>
      <c r="U643" s="8">
        <f>Sales[[#This Row],[Unit Cost]]*Sales[[#This Row],[Order Quantity]]</f>
        <v>2505.2640000000001</v>
      </c>
    </row>
    <row r="644" spans="1:21" x14ac:dyDescent="0.2">
      <c r="A644" s="6" t="s">
        <v>857</v>
      </c>
      <c r="B644" s="6" t="s">
        <v>24</v>
      </c>
      <c r="C644" s="6" t="s">
        <v>147</v>
      </c>
      <c r="D644" s="7">
        <v>43200</v>
      </c>
      <c r="E644" s="7">
        <v>43325</v>
      </c>
      <c r="F644" s="7">
        <v>43329</v>
      </c>
      <c r="G644" s="7">
        <v>43337</v>
      </c>
      <c r="H644" s="6">
        <f t="shared" si="30"/>
        <v>12</v>
      </c>
      <c r="I644" s="6" t="s">
        <v>215</v>
      </c>
      <c r="J644" s="6">
        <v>8</v>
      </c>
      <c r="K644" s="6">
        <v>36</v>
      </c>
      <c r="L644" s="6">
        <v>227</v>
      </c>
      <c r="M644" s="6">
        <v>37</v>
      </c>
      <c r="N644" s="6">
        <v>4</v>
      </c>
      <c r="O644" s="6">
        <v>7.4999999999999997E-2</v>
      </c>
      <c r="P644" s="8">
        <v>3845.8</v>
      </c>
      <c r="Q644" s="8">
        <v>2730.518</v>
      </c>
      <c r="R644" s="8">
        <f t="shared" si="31"/>
        <v>3307.3880000000008</v>
      </c>
      <c r="S644" s="8">
        <f>(((Sales[[#This Row],[Unit Price]]-(Sales[[#This Row],[Discount Applied]]*Sales[[#This Row],[Unit Price]]))-Q644)/Q644)*100</f>
        <v>30.281690140845079</v>
      </c>
      <c r="T644" s="8">
        <f t="shared" si="32"/>
        <v>14229.460000000001</v>
      </c>
      <c r="U644" s="8">
        <f>Sales[[#This Row],[Unit Cost]]*Sales[[#This Row],[Order Quantity]]</f>
        <v>10922.072</v>
      </c>
    </row>
    <row r="645" spans="1:21" x14ac:dyDescent="0.2">
      <c r="A645" s="6" t="s">
        <v>858</v>
      </c>
      <c r="B645" s="6" t="s">
        <v>24</v>
      </c>
      <c r="C645" s="6" t="s">
        <v>145</v>
      </c>
      <c r="D645" s="7">
        <v>43200</v>
      </c>
      <c r="E645" s="7">
        <v>43325</v>
      </c>
      <c r="F645" s="7">
        <v>43350</v>
      </c>
      <c r="G645" s="7">
        <v>43356</v>
      </c>
      <c r="H645" s="6">
        <f t="shared" si="30"/>
        <v>31</v>
      </c>
      <c r="I645" s="6" t="s">
        <v>215</v>
      </c>
      <c r="J645" s="6">
        <v>11</v>
      </c>
      <c r="K645" s="6">
        <v>22</v>
      </c>
      <c r="L645" s="6">
        <v>113</v>
      </c>
      <c r="M645" s="6">
        <v>41</v>
      </c>
      <c r="N645" s="6">
        <v>3</v>
      </c>
      <c r="O645" s="6">
        <v>7.4999999999999997E-2</v>
      </c>
      <c r="P645" s="8">
        <v>5246.1</v>
      </c>
      <c r="Q645" s="8">
        <v>3882.114</v>
      </c>
      <c r="R645" s="8">
        <f t="shared" si="31"/>
        <v>2911.585500000001</v>
      </c>
      <c r="S645" s="8">
        <f>(((Sales[[#This Row],[Unit Price]]-(Sales[[#This Row],[Discount Applied]]*Sales[[#This Row],[Unit Price]]))-Q645)/Q645)*100</f>
        <v>24.999999999999996</v>
      </c>
      <c r="T645" s="8">
        <f t="shared" si="32"/>
        <v>14557.927500000002</v>
      </c>
      <c r="U645" s="8">
        <f>Sales[[#This Row],[Unit Cost]]*Sales[[#This Row],[Order Quantity]]</f>
        <v>11646.342000000001</v>
      </c>
    </row>
    <row r="646" spans="1:21" x14ac:dyDescent="0.2">
      <c r="A646" s="6" t="s">
        <v>859</v>
      </c>
      <c r="B646" s="6" t="s">
        <v>25</v>
      </c>
      <c r="C646" s="6" t="s">
        <v>146</v>
      </c>
      <c r="D646" s="7">
        <v>43200</v>
      </c>
      <c r="E646" s="7">
        <v>43325</v>
      </c>
      <c r="F646" s="7">
        <v>43348</v>
      </c>
      <c r="G646" s="7">
        <v>43352</v>
      </c>
      <c r="H646" s="6">
        <f t="shared" si="30"/>
        <v>27</v>
      </c>
      <c r="I646" s="6" t="s">
        <v>215</v>
      </c>
      <c r="J646" s="6">
        <v>13</v>
      </c>
      <c r="K646" s="6">
        <v>22</v>
      </c>
      <c r="L646" s="6">
        <v>313</v>
      </c>
      <c r="M646" s="6">
        <v>11</v>
      </c>
      <c r="N646" s="6">
        <v>8</v>
      </c>
      <c r="O646" s="6">
        <v>0.1</v>
      </c>
      <c r="P646" s="8">
        <v>763.80000000000007</v>
      </c>
      <c r="Q646" s="8">
        <v>404.81400000000008</v>
      </c>
      <c r="R646" s="8">
        <f t="shared" si="31"/>
        <v>2260.848</v>
      </c>
      <c r="S646" s="8">
        <f>(((Sales[[#This Row],[Unit Price]]-(Sales[[#This Row],[Discount Applied]]*Sales[[#This Row],[Unit Price]]))-Q646)/Q646)*100</f>
        <v>69.811320754716959</v>
      </c>
      <c r="T646" s="8">
        <f t="shared" si="32"/>
        <v>5499.3600000000006</v>
      </c>
      <c r="U646" s="8">
        <f>Sales[[#This Row],[Unit Cost]]*Sales[[#This Row],[Order Quantity]]</f>
        <v>3238.5120000000006</v>
      </c>
    </row>
    <row r="647" spans="1:21" x14ac:dyDescent="0.2">
      <c r="A647" s="6" t="s">
        <v>860</v>
      </c>
      <c r="B647" s="6" t="s">
        <v>23</v>
      </c>
      <c r="C647" s="6" t="s">
        <v>145</v>
      </c>
      <c r="D647" s="7">
        <v>43200</v>
      </c>
      <c r="E647" s="7">
        <v>43326</v>
      </c>
      <c r="F647" s="7">
        <v>43340</v>
      </c>
      <c r="G647" s="7">
        <v>43350</v>
      </c>
      <c r="H647" s="6">
        <f t="shared" si="30"/>
        <v>24</v>
      </c>
      <c r="I647" s="6" t="s">
        <v>215</v>
      </c>
      <c r="J647" s="6">
        <v>22</v>
      </c>
      <c r="K647" s="6">
        <v>17</v>
      </c>
      <c r="L647" s="6">
        <v>118</v>
      </c>
      <c r="M647" s="6">
        <v>24</v>
      </c>
      <c r="N647" s="6">
        <v>1</v>
      </c>
      <c r="O647" s="6">
        <v>0.4</v>
      </c>
      <c r="P647" s="8">
        <v>3819</v>
      </c>
      <c r="Q647" s="8">
        <v>2673.2999999999997</v>
      </c>
      <c r="R647" s="8">
        <f t="shared" si="31"/>
        <v>-381.90000000000009</v>
      </c>
      <c r="S647" s="8">
        <f>(((Sales[[#This Row],[Unit Price]]-(Sales[[#This Row],[Discount Applied]]*Sales[[#This Row],[Unit Price]]))-Q647)/Q647)*100</f>
        <v>-14.28571428571429</v>
      </c>
      <c r="T647" s="8">
        <f t="shared" si="32"/>
        <v>2291.3999999999996</v>
      </c>
      <c r="U647" s="8">
        <f>Sales[[#This Row],[Unit Cost]]*Sales[[#This Row],[Order Quantity]]</f>
        <v>2673.2999999999997</v>
      </c>
    </row>
    <row r="648" spans="1:21" x14ac:dyDescent="0.2">
      <c r="A648" s="6" t="s">
        <v>861</v>
      </c>
      <c r="B648" s="6" t="s">
        <v>24</v>
      </c>
      <c r="C648" s="6" t="s">
        <v>146</v>
      </c>
      <c r="D648" s="7">
        <v>43200</v>
      </c>
      <c r="E648" s="7">
        <v>43326</v>
      </c>
      <c r="F648" s="7">
        <v>43336</v>
      </c>
      <c r="G648" s="7">
        <v>43345</v>
      </c>
      <c r="H648" s="6">
        <f t="shared" si="30"/>
        <v>19</v>
      </c>
      <c r="I648" s="6" t="s">
        <v>215</v>
      </c>
      <c r="J648" s="6">
        <v>7</v>
      </c>
      <c r="K648" s="6">
        <v>36</v>
      </c>
      <c r="L648" s="6">
        <v>292</v>
      </c>
      <c r="M648" s="6">
        <v>4</v>
      </c>
      <c r="N648" s="6">
        <v>2</v>
      </c>
      <c r="O648" s="6">
        <v>0.15</v>
      </c>
      <c r="P648" s="8">
        <v>2425.4</v>
      </c>
      <c r="Q648" s="8">
        <v>2013.0819999999999</v>
      </c>
      <c r="R648" s="8">
        <f t="shared" si="31"/>
        <v>97.016000000000531</v>
      </c>
      <c r="S648" s="8">
        <f>(((Sales[[#This Row],[Unit Price]]-(Sales[[#This Row],[Discount Applied]]*Sales[[#This Row],[Unit Price]]))-Q648)/Q648)*100</f>
        <v>2.4096385542168806</v>
      </c>
      <c r="T648" s="8">
        <f t="shared" si="32"/>
        <v>4123.18</v>
      </c>
      <c r="U648" s="8">
        <f>Sales[[#This Row],[Unit Cost]]*Sales[[#This Row],[Order Quantity]]</f>
        <v>4026.1639999999998</v>
      </c>
    </row>
    <row r="649" spans="1:21" x14ac:dyDescent="0.2">
      <c r="A649" s="6" t="s">
        <v>862</v>
      </c>
      <c r="B649" s="6" t="s">
        <v>25</v>
      </c>
      <c r="C649" s="6" t="s">
        <v>144</v>
      </c>
      <c r="D649" s="7">
        <v>43200</v>
      </c>
      <c r="E649" s="7">
        <v>43326</v>
      </c>
      <c r="F649" s="7">
        <v>43342</v>
      </c>
      <c r="G649" s="7">
        <v>43346</v>
      </c>
      <c r="H649" s="6">
        <f t="shared" si="30"/>
        <v>20</v>
      </c>
      <c r="I649" s="6" t="s">
        <v>215</v>
      </c>
      <c r="J649" s="6">
        <v>18</v>
      </c>
      <c r="K649" s="6">
        <v>11</v>
      </c>
      <c r="L649" s="6">
        <v>65</v>
      </c>
      <c r="M649" s="6">
        <v>44</v>
      </c>
      <c r="N649" s="6">
        <v>6</v>
      </c>
      <c r="O649" s="6">
        <v>0.05</v>
      </c>
      <c r="P649" s="8">
        <v>1319.9</v>
      </c>
      <c r="Q649" s="8">
        <v>884.33300000000008</v>
      </c>
      <c r="R649" s="8">
        <f t="shared" si="31"/>
        <v>2217.4319999999998</v>
      </c>
      <c r="S649" s="8">
        <f>(((Sales[[#This Row],[Unit Price]]-(Sales[[#This Row],[Discount Applied]]*Sales[[#This Row],[Unit Price]]))-Q649)/Q649)*100</f>
        <v>41.791044776119413</v>
      </c>
      <c r="T649" s="8">
        <f t="shared" si="32"/>
        <v>7523.43</v>
      </c>
      <c r="U649" s="8">
        <f>Sales[[#This Row],[Unit Cost]]*Sales[[#This Row],[Order Quantity]]</f>
        <v>5305.9980000000005</v>
      </c>
    </row>
    <row r="650" spans="1:21" x14ac:dyDescent="0.2">
      <c r="A650" s="6" t="s">
        <v>863</v>
      </c>
      <c r="B650" s="6" t="s">
        <v>24</v>
      </c>
      <c r="C650" s="6" t="s">
        <v>145</v>
      </c>
      <c r="D650" s="7">
        <v>43200</v>
      </c>
      <c r="E650" s="7">
        <v>43326</v>
      </c>
      <c r="F650" s="7">
        <v>43349</v>
      </c>
      <c r="G650" s="7">
        <v>43354</v>
      </c>
      <c r="H650" s="6">
        <f t="shared" si="30"/>
        <v>28</v>
      </c>
      <c r="I650" s="6" t="s">
        <v>215</v>
      </c>
      <c r="J650" s="6">
        <v>11</v>
      </c>
      <c r="K650" s="6">
        <v>3</v>
      </c>
      <c r="L650" s="6">
        <v>111</v>
      </c>
      <c r="M650" s="6">
        <v>27</v>
      </c>
      <c r="N650" s="6">
        <v>6</v>
      </c>
      <c r="O650" s="6">
        <v>0.15</v>
      </c>
      <c r="P650" s="8">
        <v>1125.6000000000001</v>
      </c>
      <c r="Q650" s="8">
        <v>529.03200000000004</v>
      </c>
      <c r="R650" s="8">
        <f t="shared" si="31"/>
        <v>2566.3680000000004</v>
      </c>
      <c r="S650" s="8">
        <f>(((Sales[[#This Row],[Unit Price]]-(Sales[[#This Row],[Discount Applied]]*Sales[[#This Row],[Unit Price]]))-Q650)/Q650)*100</f>
        <v>80.851063829787236</v>
      </c>
      <c r="T650" s="8">
        <f t="shared" si="32"/>
        <v>5740.56</v>
      </c>
      <c r="U650" s="8">
        <f>Sales[[#This Row],[Unit Cost]]*Sales[[#This Row],[Order Quantity]]</f>
        <v>3174.192</v>
      </c>
    </row>
    <row r="651" spans="1:21" x14ac:dyDescent="0.2">
      <c r="A651" s="6" t="s">
        <v>864</v>
      </c>
      <c r="B651" s="6" t="s">
        <v>24</v>
      </c>
      <c r="C651" s="6" t="s">
        <v>148</v>
      </c>
      <c r="D651" s="7">
        <v>43200</v>
      </c>
      <c r="E651" s="7">
        <v>43326</v>
      </c>
      <c r="F651" s="7">
        <v>43348</v>
      </c>
      <c r="G651" s="7">
        <v>43352</v>
      </c>
      <c r="H651" s="6">
        <f t="shared" si="30"/>
        <v>26</v>
      </c>
      <c r="I651" s="6" t="s">
        <v>215</v>
      </c>
      <c r="J651" s="6">
        <v>3</v>
      </c>
      <c r="K651" s="6">
        <v>45</v>
      </c>
      <c r="L651" s="6">
        <v>27</v>
      </c>
      <c r="M651" s="6">
        <v>10</v>
      </c>
      <c r="N651" s="6">
        <v>3</v>
      </c>
      <c r="O651" s="6">
        <v>0.1</v>
      </c>
      <c r="P651" s="8">
        <v>6318.1</v>
      </c>
      <c r="Q651" s="8">
        <v>2590.4209999999998</v>
      </c>
      <c r="R651" s="8">
        <f t="shared" si="31"/>
        <v>9287.6070000000036</v>
      </c>
      <c r="S651" s="8">
        <f>(((Sales[[#This Row],[Unit Price]]-(Sales[[#This Row],[Discount Applied]]*Sales[[#This Row],[Unit Price]]))-Q651)/Q651)*100</f>
        <v>119.51219512195124</v>
      </c>
      <c r="T651" s="8">
        <f t="shared" si="32"/>
        <v>17058.870000000003</v>
      </c>
      <c r="U651" s="8">
        <f>Sales[[#This Row],[Unit Cost]]*Sales[[#This Row],[Order Quantity]]</f>
        <v>7771.262999999999</v>
      </c>
    </row>
    <row r="652" spans="1:21" x14ac:dyDescent="0.2">
      <c r="A652" s="6" t="s">
        <v>865</v>
      </c>
      <c r="B652" s="6" t="s">
        <v>24</v>
      </c>
      <c r="C652" s="6" t="s">
        <v>145</v>
      </c>
      <c r="D652" s="7">
        <v>43200</v>
      </c>
      <c r="E652" s="7">
        <v>43326</v>
      </c>
      <c r="F652" s="7">
        <v>43350</v>
      </c>
      <c r="G652" s="7">
        <v>43351</v>
      </c>
      <c r="H652" s="6">
        <f t="shared" si="30"/>
        <v>25</v>
      </c>
      <c r="I652" s="6" t="s">
        <v>215</v>
      </c>
      <c r="J652" s="6">
        <v>2</v>
      </c>
      <c r="K652" s="6">
        <v>3</v>
      </c>
      <c r="L652" s="6">
        <v>182</v>
      </c>
      <c r="M652" s="6">
        <v>2</v>
      </c>
      <c r="N652" s="6">
        <v>8</v>
      </c>
      <c r="O652" s="6">
        <v>0.05</v>
      </c>
      <c r="P652" s="8">
        <v>3242.8</v>
      </c>
      <c r="Q652" s="8">
        <v>1459.2600000000002</v>
      </c>
      <c r="R652" s="8">
        <f t="shared" si="31"/>
        <v>12971.2</v>
      </c>
      <c r="S652" s="8">
        <f>(((Sales[[#This Row],[Unit Price]]-(Sales[[#This Row],[Discount Applied]]*Sales[[#This Row],[Unit Price]]))-Q652)/Q652)*100</f>
        <v>111.1111111111111</v>
      </c>
      <c r="T652" s="8">
        <f t="shared" si="32"/>
        <v>24645.280000000002</v>
      </c>
      <c r="U652" s="8">
        <f>Sales[[#This Row],[Unit Cost]]*Sales[[#This Row],[Order Quantity]]</f>
        <v>11674.080000000002</v>
      </c>
    </row>
    <row r="653" spans="1:21" x14ac:dyDescent="0.2">
      <c r="A653" s="6" t="s">
        <v>866</v>
      </c>
      <c r="B653" s="6" t="s">
        <v>26</v>
      </c>
      <c r="C653" s="6" t="s">
        <v>145</v>
      </c>
      <c r="D653" s="7">
        <v>43200</v>
      </c>
      <c r="E653" s="7">
        <v>43326</v>
      </c>
      <c r="F653" s="7">
        <v>43343</v>
      </c>
      <c r="G653" s="7">
        <v>43351</v>
      </c>
      <c r="H653" s="6">
        <f t="shared" si="30"/>
        <v>25</v>
      </c>
      <c r="I653" s="6" t="s">
        <v>215</v>
      </c>
      <c r="J653" s="6">
        <v>26</v>
      </c>
      <c r="K653" s="6">
        <v>23</v>
      </c>
      <c r="L653" s="6">
        <v>167</v>
      </c>
      <c r="M653" s="6">
        <v>5</v>
      </c>
      <c r="N653" s="6">
        <v>4</v>
      </c>
      <c r="O653" s="6">
        <v>0.15</v>
      </c>
      <c r="P653" s="8">
        <v>1936.3</v>
      </c>
      <c r="Q653" s="8">
        <v>1142.4169999999999</v>
      </c>
      <c r="R653" s="8">
        <f t="shared" si="31"/>
        <v>2013.7520000000004</v>
      </c>
      <c r="S653" s="8">
        <f>(((Sales[[#This Row],[Unit Price]]-(Sales[[#This Row],[Discount Applied]]*Sales[[#This Row],[Unit Price]]))-Q653)/Q653)*100</f>
        <v>44.067796610169502</v>
      </c>
      <c r="T653" s="8">
        <f t="shared" si="32"/>
        <v>6583.42</v>
      </c>
      <c r="U653" s="8">
        <f>Sales[[#This Row],[Unit Cost]]*Sales[[#This Row],[Order Quantity]]</f>
        <v>4569.6679999999997</v>
      </c>
    </row>
    <row r="654" spans="1:21" x14ac:dyDescent="0.2">
      <c r="A654" s="6" t="s">
        <v>867</v>
      </c>
      <c r="B654" s="6" t="s">
        <v>25</v>
      </c>
      <c r="C654" s="6" t="s">
        <v>147</v>
      </c>
      <c r="D654" s="7">
        <v>43200</v>
      </c>
      <c r="E654" s="7">
        <v>43326</v>
      </c>
      <c r="F654" s="7">
        <v>43352</v>
      </c>
      <c r="G654" s="7">
        <v>43355</v>
      </c>
      <c r="H654" s="6">
        <f t="shared" si="30"/>
        <v>29</v>
      </c>
      <c r="I654" s="6" t="s">
        <v>215</v>
      </c>
      <c r="J654" s="6">
        <v>17</v>
      </c>
      <c r="K654" s="6">
        <v>37</v>
      </c>
      <c r="L654" s="6">
        <v>220</v>
      </c>
      <c r="M654" s="6">
        <v>7</v>
      </c>
      <c r="N654" s="6">
        <v>4</v>
      </c>
      <c r="O654" s="6">
        <v>0.05</v>
      </c>
      <c r="P654" s="8">
        <v>3946.3</v>
      </c>
      <c r="Q654" s="8">
        <v>3038.6510000000003</v>
      </c>
      <c r="R654" s="8">
        <f t="shared" si="31"/>
        <v>2841.3359999999993</v>
      </c>
      <c r="S654" s="8">
        <f>(((Sales[[#This Row],[Unit Price]]-(Sales[[#This Row],[Discount Applied]]*Sales[[#This Row],[Unit Price]]))-Q654)/Q654)*100</f>
        <v>23.376623376623368</v>
      </c>
      <c r="T654" s="8">
        <f t="shared" si="32"/>
        <v>14995.94</v>
      </c>
      <c r="U654" s="8">
        <f>Sales[[#This Row],[Unit Cost]]*Sales[[#This Row],[Order Quantity]]</f>
        <v>12154.604000000001</v>
      </c>
    </row>
    <row r="655" spans="1:21" x14ac:dyDescent="0.2">
      <c r="A655" s="6" t="s">
        <v>868</v>
      </c>
      <c r="B655" s="6" t="s">
        <v>25</v>
      </c>
      <c r="C655" s="6" t="s">
        <v>148</v>
      </c>
      <c r="D655" s="7">
        <v>43200</v>
      </c>
      <c r="E655" s="7">
        <v>43326</v>
      </c>
      <c r="F655" s="7">
        <v>43334</v>
      </c>
      <c r="G655" s="7">
        <v>43344</v>
      </c>
      <c r="H655" s="6">
        <f t="shared" si="30"/>
        <v>18</v>
      </c>
      <c r="I655" s="6" t="s">
        <v>215</v>
      </c>
      <c r="J655" s="6">
        <v>14</v>
      </c>
      <c r="K655" s="6">
        <v>38</v>
      </c>
      <c r="L655" s="6">
        <v>12</v>
      </c>
      <c r="M655" s="6">
        <v>26</v>
      </c>
      <c r="N655" s="6">
        <v>6</v>
      </c>
      <c r="O655" s="6">
        <v>7.4999999999999997E-2</v>
      </c>
      <c r="P655" s="8">
        <v>1078.7</v>
      </c>
      <c r="Q655" s="8">
        <v>442.267</v>
      </c>
      <c r="R655" s="8">
        <f t="shared" si="31"/>
        <v>3333.1830000000009</v>
      </c>
      <c r="S655" s="8">
        <f>(((Sales[[#This Row],[Unit Price]]-(Sales[[#This Row],[Discount Applied]]*Sales[[#This Row],[Unit Price]]))-Q655)/Q655)*100</f>
        <v>125.609756097561</v>
      </c>
      <c r="T655" s="8">
        <f t="shared" si="32"/>
        <v>5986.7850000000008</v>
      </c>
      <c r="U655" s="8">
        <f>Sales[[#This Row],[Unit Cost]]*Sales[[#This Row],[Order Quantity]]</f>
        <v>2653.6019999999999</v>
      </c>
    </row>
    <row r="656" spans="1:21" x14ac:dyDescent="0.2">
      <c r="A656" s="6" t="s">
        <v>869</v>
      </c>
      <c r="B656" s="6" t="s">
        <v>23</v>
      </c>
      <c r="C656" s="6" t="s">
        <v>145</v>
      </c>
      <c r="D656" s="7">
        <v>43200</v>
      </c>
      <c r="E656" s="7">
        <v>43327</v>
      </c>
      <c r="F656" s="7">
        <v>43332</v>
      </c>
      <c r="G656" s="7">
        <v>43336</v>
      </c>
      <c r="H656" s="6">
        <f t="shared" si="30"/>
        <v>9</v>
      </c>
      <c r="I656" s="6" t="s">
        <v>215</v>
      </c>
      <c r="J656" s="6">
        <v>24</v>
      </c>
      <c r="K656" s="6">
        <v>42</v>
      </c>
      <c r="L656" s="6">
        <v>117</v>
      </c>
      <c r="M656" s="6">
        <v>8</v>
      </c>
      <c r="N656" s="6">
        <v>3</v>
      </c>
      <c r="O656" s="6">
        <v>7.4999999999999997E-2</v>
      </c>
      <c r="P656" s="8">
        <v>5587.8</v>
      </c>
      <c r="Q656" s="8">
        <v>3967.3379999999997</v>
      </c>
      <c r="R656" s="8">
        <f t="shared" si="31"/>
        <v>3604.131000000003</v>
      </c>
      <c r="S656" s="8">
        <f>(((Sales[[#This Row],[Unit Price]]-(Sales[[#This Row],[Discount Applied]]*Sales[[#This Row],[Unit Price]]))-Q656)/Q656)*100</f>
        <v>30.281690140845079</v>
      </c>
      <c r="T656" s="8">
        <f t="shared" si="32"/>
        <v>15506.145000000002</v>
      </c>
      <c r="U656" s="8">
        <f>Sales[[#This Row],[Unit Cost]]*Sales[[#This Row],[Order Quantity]]</f>
        <v>11902.013999999999</v>
      </c>
    </row>
    <row r="657" spans="1:21" x14ac:dyDescent="0.2">
      <c r="A657" s="6" t="s">
        <v>870</v>
      </c>
      <c r="B657" s="6" t="s">
        <v>23</v>
      </c>
      <c r="C657" s="6" t="s">
        <v>148</v>
      </c>
      <c r="D657" s="7">
        <v>43200</v>
      </c>
      <c r="E657" s="7">
        <v>43327</v>
      </c>
      <c r="F657" s="7">
        <v>43353</v>
      </c>
      <c r="G657" s="7">
        <v>43359</v>
      </c>
      <c r="H657" s="6">
        <f t="shared" si="30"/>
        <v>32</v>
      </c>
      <c r="I657" s="6" t="s">
        <v>215</v>
      </c>
      <c r="J657" s="6">
        <v>25</v>
      </c>
      <c r="K657" s="6">
        <v>11</v>
      </c>
      <c r="L657" s="6">
        <v>50</v>
      </c>
      <c r="M657" s="6">
        <v>21</v>
      </c>
      <c r="N657" s="6">
        <v>1</v>
      </c>
      <c r="O657" s="6">
        <v>0.4</v>
      </c>
      <c r="P657" s="8">
        <v>3108.8</v>
      </c>
      <c r="Q657" s="8">
        <v>1896.3680000000002</v>
      </c>
      <c r="R657" s="8">
        <f t="shared" si="31"/>
        <v>-31.088000000000193</v>
      </c>
      <c r="S657" s="8">
        <f>(((Sales[[#This Row],[Unit Price]]-(Sales[[#This Row],[Discount Applied]]*Sales[[#This Row],[Unit Price]]))-Q657)/Q657)*100</f>
        <v>-1.6393442622950922</v>
      </c>
      <c r="T657" s="8">
        <f t="shared" si="32"/>
        <v>1865.28</v>
      </c>
      <c r="U657" s="8">
        <f>Sales[[#This Row],[Unit Cost]]*Sales[[#This Row],[Order Quantity]]</f>
        <v>1896.3680000000002</v>
      </c>
    </row>
    <row r="658" spans="1:21" x14ac:dyDescent="0.2">
      <c r="A658" s="6" t="s">
        <v>871</v>
      </c>
      <c r="B658" s="6" t="s">
        <v>26</v>
      </c>
      <c r="C658" s="6" t="s">
        <v>145</v>
      </c>
      <c r="D658" s="7">
        <v>43200</v>
      </c>
      <c r="E658" s="7">
        <v>43327</v>
      </c>
      <c r="F658" s="7">
        <v>43340</v>
      </c>
      <c r="G658" s="7">
        <v>43348</v>
      </c>
      <c r="H658" s="6">
        <f t="shared" si="30"/>
        <v>21</v>
      </c>
      <c r="I658" s="6" t="s">
        <v>215</v>
      </c>
      <c r="J658" s="6">
        <v>27</v>
      </c>
      <c r="K658" s="6">
        <v>24</v>
      </c>
      <c r="L658" s="6">
        <v>120</v>
      </c>
      <c r="M658" s="6">
        <v>2</v>
      </c>
      <c r="N658" s="6">
        <v>1</v>
      </c>
      <c r="O658" s="6">
        <v>0.05</v>
      </c>
      <c r="P658" s="8">
        <v>871</v>
      </c>
      <c r="Q658" s="8">
        <v>661.96</v>
      </c>
      <c r="R658" s="8">
        <f t="shared" si="31"/>
        <v>165.49</v>
      </c>
      <c r="S658" s="8">
        <f>(((Sales[[#This Row],[Unit Price]]-(Sales[[#This Row],[Discount Applied]]*Sales[[#This Row],[Unit Price]]))-Q658)/Q658)*100</f>
        <v>25</v>
      </c>
      <c r="T658" s="8">
        <f t="shared" si="32"/>
        <v>827.45</v>
      </c>
      <c r="U658" s="8">
        <f>Sales[[#This Row],[Unit Cost]]*Sales[[#This Row],[Order Quantity]]</f>
        <v>661.96</v>
      </c>
    </row>
    <row r="659" spans="1:21" x14ac:dyDescent="0.2">
      <c r="A659" s="6" t="s">
        <v>872</v>
      </c>
      <c r="B659" s="6" t="s">
        <v>24</v>
      </c>
      <c r="C659" s="6" t="s">
        <v>146</v>
      </c>
      <c r="D659" s="7">
        <v>43200</v>
      </c>
      <c r="E659" s="7">
        <v>43327</v>
      </c>
      <c r="F659" s="7">
        <v>43340</v>
      </c>
      <c r="G659" s="7">
        <v>43347</v>
      </c>
      <c r="H659" s="6">
        <f t="shared" si="30"/>
        <v>20</v>
      </c>
      <c r="I659" s="6" t="s">
        <v>215</v>
      </c>
      <c r="J659" s="6">
        <v>2</v>
      </c>
      <c r="K659" s="6">
        <v>44</v>
      </c>
      <c r="L659" s="6">
        <v>279</v>
      </c>
      <c r="M659" s="6">
        <v>12</v>
      </c>
      <c r="N659" s="6">
        <v>7</v>
      </c>
      <c r="O659" s="6">
        <v>0.1</v>
      </c>
      <c r="P659" s="8">
        <v>1815.7</v>
      </c>
      <c r="Q659" s="8">
        <v>1543.345</v>
      </c>
      <c r="R659" s="8">
        <f t="shared" si="31"/>
        <v>635.49499999999898</v>
      </c>
      <c r="S659" s="8">
        <f>(((Sales[[#This Row],[Unit Price]]-(Sales[[#This Row],[Discount Applied]]*Sales[[#This Row],[Unit Price]]))-Q659)/Q659)*100</f>
        <v>5.8823529411764763</v>
      </c>
      <c r="T659" s="8">
        <f t="shared" si="32"/>
        <v>11438.91</v>
      </c>
      <c r="U659" s="8">
        <f>Sales[[#This Row],[Unit Cost]]*Sales[[#This Row],[Order Quantity]]</f>
        <v>10803.415000000001</v>
      </c>
    </row>
    <row r="660" spans="1:21" x14ac:dyDescent="0.2">
      <c r="A660" s="6" t="s">
        <v>873</v>
      </c>
      <c r="B660" s="6" t="s">
        <v>25</v>
      </c>
      <c r="C660" s="6" t="s">
        <v>147</v>
      </c>
      <c r="D660" s="7">
        <v>43200</v>
      </c>
      <c r="E660" s="7">
        <v>43327</v>
      </c>
      <c r="F660" s="7">
        <v>43347</v>
      </c>
      <c r="G660" s="7">
        <v>43352</v>
      </c>
      <c r="H660" s="6">
        <f t="shared" si="30"/>
        <v>25</v>
      </c>
      <c r="I660" s="6" t="s">
        <v>215</v>
      </c>
      <c r="J660" s="6">
        <v>16</v>
      </c>
      <c r="K660" s="6">
        <v>42</v>
      </c>
      <c r="L660" s="6">
        <v>231</v>
      </c>
      <c r="M660" s="6">
        <v>6</v>
      </c>
      <c r="N660" s="6">
        <v>7</v>
      </c>
      <c r="O660" s="6">
        <v>7.4999999999999997E-2</v>
      </c>
      <c r="P660" s="8">
        <v>984.9</v>
      </c>
      <c r="Q660" s="8">
        <v>541.69500000000005</v>
      </c>
      <c r="R660" s="8">
        <f t="shared" si="31"/>
        <v>2585.3624999999997</v>
      </c>
      <c r="S660" s="8">
        <f>(((Sales[[#This Row],[Unit Price]]-(Sales[[#This Row],[Discount Applied]]*Sales[[#This Row],[Unit Price]]))-Q660)/Q660)*100</f>
        <v>68.181818181818173</v>
      </c>
      <c r="T660" s="8">
        <f t="shared" si="32"/>
        <v>6377.2275</v>
      </c>
      <c r="U660" s="8">
        <f>Sales[[#This Row],[Unit Cost]]*Sales[[#This Row],[Order Quantity]]</f>
        <v>3791.8650000000002</v>
      </c>
    </row>
    <row r="661" spans="1:21" x14ac:dyDescent="0.2">
      <c r="A661" s="6" t="s">
        <v>874</v>
      </c>
      <c r="B661" s="6" t="s">
        <v>23</v>
      </c>
      <c r="C661" s="6" t="s">
        <v>143</v>
      </c>
      <c r="D661" s="7">
        <v>43200</v>
      </c>
      <c r="E661" s="7">
        <v>43327</v>
      </c>
      <c r="F661" s="7">
        <v>43355</v>
      </c>
      <c r="G661" s="7">
        <v>43361</v>
      </c>
      <c r="H661" s="6">
        <f t="shared" si="30"/>
        <v>34</v>
      </c>
      <c r="I661" s="6" t="s">
        <v>215</v>
      </c>
      <c r="J661" s="6">
        <v>22</v>
      </c>
      <c r="K661" s="6">
        <v>21</v>
      </c>
      <c r="L661" s="6">
        <v>354</v>
      </c>
      <c r="M661" s="6">
        <v>30</v>
      </c>
      <c r="N661" s="6">
        <v>3</v>
      </c>
      <c r="O661" s="6">
        <v>7.4999999999999997E-2</v>
      </c>
      <c r="P661" s="8">
        <v>3926.2000000000003</v>
      </c>
      <c r="Q661" s="8">
        <v>1727.528</v>
      </c>
      <c r="R661" s="8">
        <f t="shared" si="31"/>
        <v>5712.6210000000001</v>
      </c>
      <c r="S661" s="8">
        <f>(((Sales[[#This Row],[Unit Price]]-(Sales[[#This Row],[Discount Applied]]*Sales[[#This Row],[Unit Price]]))-Q661)/Q661)*100</f>
        <v>110.22727272727273</v>
      </c>
      <c r="T661" s="8">
        <f t="shared" si="32"/>
        <v>10895.205</v>
      </c>
      <c r="U661" s="8">
        <f>Sales[[#This Row],[Unit Cost]]*Sales[[#This Row],[Order Quantity]]</f>
        <v>5182.5839999999998</v>
      </c>
    </row>
    <row r="662" spans="1:21" x14ac:dyDescent="0.2">
      <c r="A662" s="6" t="s">
        <v>875</v>
      </c>
      <c r="B662" s="6" t="s">
        <v>25</v>
      </c>
      <c r="C662" s="6" t="s">
        <v>146</v>
      </c>
      <c r="D662" s="7">
        <v>43200</v>
      </c>
      <c r="E662" s="7">
        <v>43328</v>
      </c>
      <c r="F662" s="7">
        <v>43356</v>
      </c>
      <c r="G662" s="7">
        <v>43357</v>
      </c>
      <c r="H662" s="6">
        <f t="shared" si="30"/>
        <v>29</v>
      </c>
      <c r="I662" s="6" t="s">
        <v>215</v>
      </c>
      <c r="J662" s="6">
        <v>13</v>
      </c>
      <c r="K662" s="6">
        <v>24</v>
      </c>
      <c r="L662" s="6">
        <v>304</v>
      </c>
      <c r="M662" s="6">
        <v>29</v>
      </c>
      <c r="N662" s="6">
        <v>1</v>
      </c>
      <c r="O662" s="6">
        <v>7.4999999999999997E-2</v>
      </c>
      <c r="P662" s="8">
        <v>234.5</v>
      </c>
      <c r="Q662" s="8">
        <v>126.63000000000001</v>
      </c>
      <c r="R662" s="8">
        <f t="shared" si="31"/>
        <v>90.282499999999985</v>
      </c>
      <c r="S662" s="8">
        <f>(((Sales[[#This Row],[Unit Price]]-(Sales[[#This Row],[Discount Applied]]*Sales[[#This Row],[Unit Price]]))-Q662)/Q662)*100</f>
        <v>71.296296296296276</v>
      </c>
      <c r="T662" s="8">
        <f t="shared" si="32"/>
        <v>216.91249999999999</v>
      </c>
      <c r="U662" s="8">
        <f>Sales[[#This Row],[Unit Cost]]*Sales[[#This Row],[Order Quantity]]</f>
        <v>126.63000000000001</v>
      </c>
    </row>
    <row r="663" spans="1:21" x14ac:dyDescent="0.2">
      <c r="A663" s="6" t="s">
        <v>876</v>
      </c>
      <c r="B663" s="6" t="s">
        <v>24</v>
      </c>
      <c r="C663" s="6" t="s">
        <v>147</v>
      </c>
      <c r="D663" s="7">
        <v>43200</v>
      </c>
      <c r="E663" s="7">
        <v>43328</v>
      </c>
      <c r="F663" s="7">
        <v>43354</v>
      </c>
      <c r="G663" s="7">
        <v>43360</v>
      </c>
      <c r="H663" s="6">
        <f t="shared" si="30"/>
        <v>32</v>
      </c>
      <c r="I663" s="6" t="s">
        <v>215</v>
      </c>
      <c r="J663" s="6">
        <v>8</v>
      </c>
      <c r="K663" s="6">
        <v>18</v>
      </c>
      <c r="L663" s="6">
        <v>204</v>
      </c>
      <c r="M663" s="6">
        <v>16</v>
      </c>
      <c r="N663" s="6">
        <v>8</v>
      </c>
      <c r="O663" s="6">
        <v>0.2</v>
      </c>
      <c r="P663" s="8">
        <v>2552.7000000000003</v>
      </c>
      <c r="Q663" s="8">
        <v>1429.5120000000004</v>
      </c>
      <c r="R663" s="8">
        <f t="shared" si="31"/>
        <v>4901.1839999999993</v>
      </c>
      <c r="S663" s="8">
        <f>(((Sales[[#This Row],[Unit Price]]-(Sales[[#This Row],[Discount Applied]]*Sales[[#This Row],[Unit Price]]))-Q663)/Q663)*100</f>
        <v>42.85714285714284</v>
      </c>
      <c r="T663" s="8">
        <f t="shared" si="32"/>
        <v>16337.280000000002</v>
      </c>
      <c r="U663" s="8">
        <f>Sales[[#This Row],[Unit Cost]]*Sales[[#This Row],[Order Quantity]]</f>
        <v>11436.096000000003</v>
      </c>
    </row>
    <row r="664" spans="1:21" x14ac:dyDescent="0.2">
      <c r="A664" s="6" t="s">
        <v>877</v>
      </c>
      <c r="B664" s="6" t="s">
        <v>24</v>
      </c>
      <c r="C664" s="6" t="s">
        <v>147</v>
      </c>
      <c r="D664" s="7">
        <v>43200</v>
      </c>
      <c r="E664" s="7">
        <v>43328</v>
      </c>
      <c r="F664" s="7">
        <v>43335</v>
      </c>
      <c r="G664" s="7">
        <v>43342</v>
      </c>
      <c r="H664" s="6">
        <f t="shared" si="30"/>
        <v>14</v>
      </c>
      <c r="I664" s="6" t="s">
        <v>215</v>
      </c>
      <c r="J664" s="6">
        <v>2</v>
      </c>
      <c r="K664" s="6">
        <v>13</v>
      </c>
      <c r="L664" s="6">
        <v>223</v>
      </c>
      <c r="M664" s="6">
        <v>32</v>
      </c>
      <c r="N664" s="6">
        <v>4</v>
      </c>
      <c r="O664" s="6">
        <v>0.05</v>
      </c>
      <c r="P664" s="8">
        <v>857.6</v>
      </c>
      <c r="Q664" s="8">
        <v>591.74399999999991</v>
      </c>
      <c r="R664" s="8">
        <f t="shared" si="31"/>
        <v>891.90400000000045</v>
      </c>
      <c r="S664" s="8">
        <f>(((Sales[[#This Row],[Unit Price]]-(Sales[[#This Row],[Discount Applied]]*Sales[[#This Row],[Unit Price]]))-Q664)/Q664)*100</f>
        <v>37.68115942028988</v>
      </c>
      <c r="T664" s="8">
        <f t="shared" si="32"/>
        <v>3258.88</v>
      </c>
      <c r="U664" s="8">
        <f>Sales[[#This Row],[Unit Cost]]*Sales[[#This Row],[Order Quantity]]</f>
        <v>2366.9759999999997</v>
      </c>
    </row>
    <row r="665" spans="1:21" x14ac:dyDescent="0.2">
      <c r="A665" s="6" t="s">
        <v>878</v>
      </c>
      <c r="B665" s="6" t="s">
        <v>24</v>
      </c>
      <c r="C665" s="6" t="s">
        <v>144</v>
      </c>
      <c r="D665" s="7">
        <v>43200</v>
      </c>
      <c r="E665" s="7">
        <v>43328</v>
      </c>
      <c r="F665" s="7">
        <v>43341</v>
      </c>
      <c r="G665" s="7">
        <v>43350</v>
      </c>
      <c r="H665" s="6">
        <f t="shared" si="30"/>
        <v>22</v>
      </c>
      <c r="I665" s="6" t="s">
        <v>215</v>
      </c>
      <c r="J665" s="6">
        <v>1</v>
      </c>
      <c r="K665" s="6">
        <v>41</v>
      </c>
      <c r="L665" s="6">
        <v>70</v>
      </c>
      <c r="M665" s="6">
        <v>40</v>
      </c>
      <c r="N665" s="6">
        <v>3</v>
      </c>
      <c r="O665" s="6">
        <v>0.05</v>
      </c>
      <c r="P665" s="8">
        <v>1065.3</v>
      </c>
      <c r="Q665" s="8">
        <v>553.95600000000002</v>
      </c>
      <c r="R665" s="8">
        <f t="shared" si="31"/>
        <v>1374.2369999999996</v>
      </c>
      <c r="S665" s="8">
        <f>(((Sales[[#This Row],[Unit Price]]-(Sales[[#This Row],[Discount Applied]]*Sales[[#This Row],[Unit Price]]))-Q665)/Q665)*100</f>
        <v>82.692307692307679</v>
      </c>
      <c r="T665" s="8">
        <f t="shared" si="32"/>
        <v>3036.1049999999996</v>
      </c>
      <c r="U665" s="8">
        <f>Sales[[#This Row],[Unit Cost]]*Sales[[#This Row],[Order Quantity]]</f>
        <v>1661.8679999999999</v>
      </c>
    </row>
    <row r="666" spans="1:21" x14ac:dyDescent="0.2">
      <c r="A666" s="6" t="s">
        <v>879</v>
      </c>
      <c r="B666" s="6" t="s">
        <v>25</v>
      </c>
      <c r="C666" s="6" t="s">
        <v>143</v>
      </c>
      <c r="D666" s="7">
        <v>43200</v>
      </c>
      <c r="E666" s="7">
        <v>43328</v>
      </c>
      <c r="F666" s="7">
        <v>43354</v>
      </c>
      <c r="G666" s="7">
        <v>43363</v>
      </c>
      <c r="H666" s="6">
        <f t="shared" si="30"/>
        <v>35</v>
      </c>
      <c r="I666" s="6" t="s">
        <v>215</v>
      </c>
      <c r="J666" s="6">
        <v>17</v>
      </c>
      <c r="K666" s="6">
        <v>28</v>
      </c>
      <c r="L666" s="6">
        <v>332</v>
      </c>
      <c r="M666" s="6">
        <v>29</v>
      </c>
      <c r="N666" s="6">
        <v>4</v>
      </c>
      <c r="O666" s="6">
        <v>0.2</v>
      </c>
      <c r="P666" s="8">
        <v>1976.5</v>
      </c>
      <c r="Q666" s="8">
        <v>1581.2</v>
      </c>
      <c r="R666" s="8">
        <f t="shared" si="31"/>
        <v>0</v>
      </c>
      <c r="S666" s="8">
        <f>(((Sales[[#This Row],[Unit Price]]-(Sales[[#This Row],[Discount Applied]]*Sales[[#This Row],[Unit Price]]))-Q666)/Q666)*100</f>
        <v>0</v>
      </c>
      <c r="T666" s="8">
        <f t="shared" si="32"/>
        <v>6324.8</v>
      </c>
      <c r="U666" s="8">
        <f>Sales[[#This Row],[Unit Cost]]*Sales[[#This Row],[Order Quantity]]</f>
        <v>6324.8</v>
      </c>
    </row>
    <row r="667" spans="1:21" x14ac:dyDescent="0.2">
      <c r="A667" s="6" t="s">
        <v>880</v>
      </c>
      <c r="B667" s="6" t="s">
        <v>24</v>
      </c>
      <c r="C667" s="6" t="s">
        <v>145</v>
      </c>
      <c r="D667" s="7">
        <v>43200</v>
      </c>
      <c r="E667" s="7">
        <v>43328</v>
      </c>
      <c r="F667" s="7">
        <v>43354</v>
      </c>
      <c r="G667" s="7">
        <v>43361</v>
      </c>
      <c r="H667" s="6">
        <f t="shared" si="30"/>
        <v>33</v>
      </c>
      <c r="I667" s="6" t="s">
        <v>215</v>
      </c>
      <c r="J667" s="6">
        <v>6</v>
      </c>
      <c r="K667" s="6">
        <v>27</v>
      </c>
      <c r="L667" s="6">
        <v>117</v>
      </c>
      <c r="M667" s="6">
        <v>31</v>
      </c>
      <c r="N667" s="6">
        <v>2</v>
      </c>
      <c r="O667" s="6">
        <v>0.3</v>
      </c>
      <c r="P667" s="8">
        <v>3839.1</v>
      </c>
      <c r="Q667" s="8">
        <v>2725.761</v>
      </c>
      <c r="R667" s="8">
        <f t="shared" si="31"/>
        <v>-76.782000000000153</v>
      </c>
      <c r="S667" s="8">
        <f>(((Sales[[#This Row],[Unit Price]]-(Sales[[#This Row],[Discount Applied]]*Sales[[#This Row],[Unit Price]]))-Q667)/Q667)*100</f>
        <v>-1.4084507042253549</v>
      </c>
      <c r="T667" s="8">
        <f t="shared" si="32"/>
        <v>5374.74</v>
      </c>
      <c r="U667" s="8">
        <f>Sales[[#This Row],[Unit Cost]]*Sales[[#This Row],[Order Quantity]]</f>
        <v>5451.5219999999999</v>
      </c>
    </row>
    <row r="668" spans="1:21" x14ac:dyDescent="0.2">
      <c r="A668" s="6" t="s">
        <v>881</v>
      </c>
      <c r="B668" s="6" t="s">
        <v>25</v>
      </c>
      <c r="C668" s="6" t="s">
        <v>147</v>
      </c>
      <c r="D668" s="7">
        <v>43200</v>
      </c>
      <c r="E668" s="7">
        <v>43328</v>
      </c>
      <c r="F668" s="7">
        <v>43353</v>
      </c>
      <c r="G668" s="7">
        <v>43354</v>
      </c>
      <c r="H668" s="6">
        <f t="shared" si="30"/>
        <v>26</v>
      </c>
      <c r="I668" s="6" t="s">
        <v>215</v>
      </c>
      <c r="J668" s="6">
        <v>16</v>
      </c>
      <c r="K668" s="6">
        <v>32</v>
      </c>
      <c r="L668" s="6">
        <v>221</v>
      </c>
      <c r="M668" s="6">
        <v>2</v>
      </c>
      <c r="N668" s="6">
        <v>3</v>
      </c>
      <c r="O668" s="6">
        <v>0.05</v>
      </c>
      <c r="P668" s="8">
        <v>3899.4</v>
      </c>
      <c r="Q668" s="8">
        <v>2807.5679999999998</v>
      </c>
      <c r="R668" s="8">
        <f t="shared" si="31"/>
        <v>2690.5860000000011</v>
      </c>
      <c r="S668" s="8">
        <f>(((Sales[[#This Row],[Unit Price]]-(Sales[[#This Row],[Discount Applied]]*Sales[[#This Row],[Unit Price]]))-Q668)/Q668)*100</f>
        <v>31.944444444444464</v>
      </c>
      <c r="T668" s="8">
        <f t="shared" si="32"/>
        <v>11113.29</v>
      </c>
      <c r="U668" s="8">
        <f>Sales[[#This Row],[Unit Cost]]*Sales[[#This Row],[Order Quantity]]</f>
        <v>8422.7039999999997</v>
      </c>
    </row>
    <row r="669" spans="1:21" x14ac:dyDescent="0.2">
      <c r="A669" s="6" t="s">
        <v>882</v>
      </c>
      <c r="B669" s="6" t="s">
        <v>24</v>
      </c>
      <c r="C669" s="6" t="s">
        <v>147</v>
      </c>
      <c r="D669" s="7">
        <v>43200</v>
      </c>
      <c r="E669" s="7">
        <v>43328</v>
      </c>
      <c r="F669" s="7">
        <v>43347</v>
      </c>
      <c r="G669" s="7">
        <v>43351</v>
      </c>
      <c r="H669" s="6">
        <f t="shared" si="30"/>
        <v>23</v>
      </c>
      <c r="I669" s="6" t="s">
        <v>215</v>
      </c>
      <c r="J669" s="6">
        <v>4</v>
      </c>
      <c r="K669" s="6">
        <v>5</v>
      </c>
      <c r="L669" s="6">
        <v>220</v>
      </c>
      <c r="M669" s="6">
        <v>2</v>
      </c>
      <c r="N669" s="6">
        <v>6</v>
      </c>
      <c r="O669" s="6">
        <v>0.05</v>
      </c>
      <c r="P669" s="8">
        <v>180.9</v>
      </c>
      <c r="Q669" s="8">
        <v>85.022999999999996</v>
      </c>
      <c r="R669" s="8">
        <f t="shared" si="31"/>
        <v>520.99200000000019</v>
      </c>
      <c r="S669" s="8">
        <f>(((Sales[[#This Row],[Unit Price]]-(Sales[[#This Row],[Discount Applied]]*Sales[[#This Row],[Unit Price]]))-Q669)/Q669)*100</f>
        <v>102.12765957446813</v>
      </c>
      <c r="T669" s="8">
        <f t="shared" si="32"/>
        <v>1031.1300000000001</v>
      </c>
      <c r="U669" s="8">
        <f>Sales[[#This Row],[Unit Cost]]*Sales[[#This Row],[Order Quantity]]</f>
        <v>510.13799999999998</v>
      </c>
    </row>
    <row r="670" spans="1:21" x14ac:dyDescent="0.2">
      <c r="A670" s="6" t="s">
        <v>883</v>
      </c>
      <c r="B670" s="6" t="s">
        <v>26</v>
      </c>
      <c r="C670" s="6" t="s">
        <v>146</v>
      </c>
      <c r="D670" s="7">
        <v>43200</v>
      </c>
      <c r="E670" s="7">
        <v>43328</v>
      </c>
      <c r="F670" s="7">
        <v>43351</v>
      </c>
      <c r="G670" s="7">
        <v>43354</v>
      </c>
      <c r="H670" s="6">
        <f t="shared" si="30"/>
        <v>26</v>
      </c>
      <c r="I670" s="6" t="s">
        <v>215</v>
      </c>
      <c r="J670" s="6">
        <v>25</v>
      </c>
      <c r="K670" s="6">
        <v>36</v>
      </c>
      <c r="L670" s="6">
        <v>282</v>
      </c>
      <c r="M670" s="6">
        <v>25</v>
      </c>
      <c r="N670" s="6">
        <v>6</v>
      </c>
      <c r="O670" s="6">
        <v>0.15</v>
      </c>
      <c r="P670" s="8">
        <v>1226.1000000000001</v>
      </c>
      <c r="Q670" s="8">
        <v>588.52800000000002</v>
      </c>
      <c r="R670" s="8">
        <f t="shared" si="31"/>
        <v>2721.9420000000005</v>
      </c>
      <c r="S670" s="8">
        <f>(((Sales[[#This Row],[Unit Price]]-(Sales[[#This Row],[Discount Applied]]*Sales[[#This Row],[Unit Price]]))-Q670)/Q670)*100</f>
        <v>77.083333333333357</v>
      </c>
      <c r="T670" s="8">
        <f t="shared" si="32"/>
        <v>6253.1100000000006</v>
      </c>
      <c r="U670" s="8">
        <f>Sales[[#This Row],[Unit Cost]]*Sales[[#This Row],[Order Quantity]]</f>
        <v>3531.1680000000001</v>
      </c>
    </row>
    <row r="671" spans="1:21" x14ac:dyDescent="0.2">
      <c r="A671" s="6" t="s">
        <v>884</v>
      </c>
      <c r="B671" s="6" t="s">
        <v>23</v>
      </c>
      <c r="C671" s="6" t="s">
        <v>146</v>
      </c>
      <c r="D671" s="7">
        <v>43200</v>
      </c>
      <c r="E671" s="7">
        <v>43328</v>
      </c>
      <c r="F671" s="7">
        <v>43346</v>
      </c>
      <c r="G671" s="7">
        <v>43348</v>
      </c>
      <c r="H671" s="6">
        <f t="shared" si="30"/>
        <v>20</v>
      </c>
      <c r="I671" s="6" t="s">
        <v>215</v>
      </c>
      <c r="J671" s="6">
        <v>24</v>
      </c>
      <c r="K671" s="6">
        <v>13</v>
      </c>
      <c r="L671" s="6">
        <v>263</v>
      </c>
      <c r="M671" s="6">
        <v>37</v>
      </c>
      <c r="N671" s="6">
        <v>8</v>
      </c>
      <c r="O671" s="6">
        <v>0.05</v>
      </c>
      <c r="P671" s="8">
        <v>783.9</v>
      </c>
      <c r="Q671" s="8">
        <v>313.56</v>
      </c>
      <c r="R671" s="8">
        <f t="shared" si="31"/>
        <v>3449.1599999999994</v>
      </c>
      <c r="S671" s="8">
        <f>(((Sales[[#This Row],[Unit Price]]-(Sales[[#This Row],[Discount Applied]]*Sales[[#This Row],[Unit Price]]))-Q671)/Q671)*100</f>
        <v>137.49999999999997</v>
      </c>
      <c r="T671" s="8">
        <f t="shared" si="32"/>
        <v>5957.6399999999994</v>
      </c>
      <c r="U671" s="8">
        <f>Sales[[#This Row],[Unit Cost]]*Sales[[#This Row],[Order Quantity]]</f>
        <v>2508.48</v>
      </c>
    </row>
    <row r="672" spans="1:21" x14ac:dyDescent="0.2">
      <c r="A672" s="6" t="s">
        <v>885</v>
      </c>
      <c r="B672" s="6" t="s">
        <v>24</v>
      </c>
      <c r="C672" s="6" t="s">
        <v>147</v>
      </c>
      <c r="D672" s="7">
        <v>43200</v>
      </c>
      <c r="E672" s="7">
        <v>43329</v>
      </c>
      <c r="F672" s="7">
        <v>43351</v>
      </c>
      <c r="G672" s="7">
        <v>43355</v>
      </c>
      <c r="H672" s="6">
        <f t="shared" si="30"/>
        <v>26</v>
      </c>
      <c r="I672" s="6" t="s">
        <v>215</v>
      </c>
      <c r="J672" s="6">
        <v>7</v>
      </c>
      <c r="K672" s="6">
        <v>3</v>
      </c>
      <c r="L672" s="6">
        <v>253</v>
      </c>
      <c r="M672" s="6">
        <v>16</v>
      </c>
      <c r="N672" s="6">
        <v>7</v>
      </c>
      <c r="O672" s="6">
        <v>0.15</v>
      </c>
      <c r="P672" s="8">
        <v>978.2</v>
      </c>
      <c r="Q672" s="8">
        <v>489.1</v>
      </c>
      <c r="R672" s="8">
        <f t="shared" si="31"/>
        <v>2396.5900000000006</v>
      </c>
      <c r="S672" s="8">
        <f>(((Sales[[#This Row],[Unit Price]]-(Sales[[#This Row],[Discount Applied]]*Sales[[#This Row],[Unit Price]]))-Q672)/Q672)*100</f>
        <v>70</v>
      </c>
      <c r="T672" s="8">
        <f t="shared" si="32"/>
        <v>5820.2900000000009</v>
      </c>
      <c r="U672" s="8">
        <f>Sales[[#This Row],[Unit Cost]]*Sales[[#This Row],[Order Quantity]]</f>
        <v>3423.7000000000003</v>
      </c>
    </row>
    <row r="673" spans="1:21" x14ac:dyDescent="0.2">
      <c r="A673" s="6" t="s">
        <v>886</v>
      </c>
      <c r="B673" s="6" t="s">
        <v>25</v>
      </c>
      <c r="C673" s="6" t="s">
        <v>146</v>
      </c>
      <c r="D673" s="7">
        <v>43200</v>
      </c>
      <c r="E673" s="7">
        <v>43329</v>
      </c>
      <c r="F673" s="7">
        <v>43348</v>
      </c>
      <c r="G673" s="7">
        <v>43356</v>
      </c>
      <c r="H673" s="6">
        <f t="shared" si="30"/>
        <v>27</v>
      </c>
      <c r="I673" s="6" t="s">
        <v>215</v>
      </c>
      <c r="J673" s="6">
        <v>16</v>
      </c>
      <c r="K673" s="6">
        <v>14</v>
      </c>
      <c r="L673" s="6">
        <v>280</v>
      </c>
      <c r="M673" s="6">
        <v>15</v>
      </c>
      <c r="N673" s="6">
        <v>6</v>
      </c>
      <c r="O673" s="6">
        <v>0.15</v>
      </c>
      <c r="P673" s="8">
        <v>3169.1</v>
      </c>
      <c r="Q673" s="8">
        <v>1616.241</v>
      </c>
      <c r="R673" s="8">
        <f t="shared" si="31"/>
        <v>6464.9639999999999</v>
      </c>
      <c r="S673" s="8">
        <f>(((Sales[[#This Row],[Unit Price]]-(Sales[[#This Row],[Discount Applied]]*Sales[[#This Row],[Unit Price]]))-Q673)/Q673)*100</f>
        <v>66.666666666666671</v>
      </c>
      <c r="T673" s="8">
        <f t="shared" si="32"/>
        <v>16162.41</v>
      </c>
      <c r="U673" s="8">
        <f>Sales[[#This Row],[Unit Cost]]*Sales[[#This Row],[Order Quantity]]</f>
        <v>9697.4459999999999</v>
      </c>
    </row>
    <row r="674" spans="1:21" x14ac:dyDescent="0.2">
      <c r="A674" s="6" t="s">
        <v>887</v>
      </c>
      <c r="B674" s="6" t="s">
        <v>25</v>
      </c>
      <c r="C674" s="6" t="s">
        <v>145</v>
      </c>
      <c r="D674" s="7">
        <v>43200</v>
      </c>
      <c r="E674" s="7">
        <v>43329</v>
      </c>
      <c r="F674" s="7">
        <v>43352</v>
      </c>
      <c r="G674" s="7">
        <v>43362</v>
      </c>
      <c r="H674" s="6">
        <f t="shared" si="30"/>
        <v>33</v>
      </c>
      <c r="I674" s="6" t="s">
        <v>215</v>
      </c>
      <c r="J674" s="6">
        <v>18</v>
      </c>
      <c r="K674" s="6">
        <v>49</v>
      </c>
      <c r="L674" s="6">
        <v>95</v>
      </c>
      <c r="M674" s="6">
        <v>13</v>
      </c>
      <c r="N674" s="6">
        <v>2</v>
      </c>
      <c r="O674" s="6">
        <v>0.1</v>
      </c>
      <c r="P674" s="8">
        <v>3055.2000000000003</v>
      </c>
      <c r="Q674" s="8">
        <v>1497.048</v>
      </c>
      <c r="R674" s="8">
        <f t="shared" si="31"/>
        <v>2505.2640000000006</v>
      </c>
      <c r="S674" s="8">
        <f>(((Sales[[#This Row],[Unit Price]]-(Sales[[#This Row],[Discount Applied]]*Sales[[#This Row],[Unit Price]]))-Q674)/Q674)*100</f>
        <v>83.673469387755119</v>
      </c>
      <c r="T674" s="8">
        <f t="shared" si="32"/>
        <v>5499.3600000000006</v>
      </c>
      <c r="U674" s="8">
        <f>Sales[[#This Row],[Unit Cost]]*Sales[[#This Row],[Order Quantity]]</f>
        <v>2994.096</v>
      </c>
    </row>
    <row r="675" spans="1:21" x14ac:dyDescent="0.2">
      <c r="A675" s="6" t="s">
        <v>888</v>
      </c>
      <c r="B675" s="6" t="s">
        <v>26</v>
      </c>
      <c r="C675" s="6" t="s">
        <v>145</v>
      </c>
      <c r="D675" s="7">
        <v>43200</v>
      </c>
      <c r="E675" s="7">
        <v>43329</v>
      </c>
      <c r="F675" s="7">
        <v>43355</v>
      </c>
      <c r="G675" s="7">
        <v>43363</v>
      </c>
      <c r="H675" s="6">
        <f t="shared" si="30"/>
        <v>34</v>
      </c>
      <c r="I675" s="6" t="s">
        <v>215</v>
      </c>
      <c r="J675" s="6">
        <v>28</v>
      </c>
      <c r="K675" s="6">
        <v>17</v>
      </c>
      <c r="L675" s="6">
        <v>202</v>
      </c>
      <c r="M675" s="6">
        <v>1</v>
      </c>
      <c r="N675" s="6">
        <v>4</v>
      </c>
      <c r="O675" s="6">
        <v>0.1</v>
      </c>
      <c r="P675" s="8">
        <v>2606.3000000000002</v>
      </c>
      <c r="Q675" s="8">
        <v>1563.78</v>
      </c>
      <c r="R675" s="8">
        <f t="shared" si="31"/>
        <v>3127.5600000000004</v>
      </c>
      <c r="S675" s="8">
        <f>(((Sales[[#This Row],[Unit Price]]-(Sales[[#This Row],[Discount Applied]]*Sales[[#This Row],[Unit Price]]))-Q675)/Q675)*100</f>
        <v>50.000000000000014</v>
      </c>
      <c r="T675" s="8">
        <f t="shared" si="32"/>
        <v>9382.68</v>
      </c>
      <c r="U675" s="8">
        <f>Sales[[#This Row],[Unit Cost]]*Sales[[#This Row],[Order Quantity]]</f>
        <v>6255.12</v>
      </c>
    </row>
    <row r="676" spans="1:21" x14ac:dyDescent="0.2">
      <c r="A676" s="6" t="s">
        <v>889</v>
      </c>
      <c r="B676" s="6" t="s">
        <v>24</v>
      </c>
      <c r="C676" s="6" t="s">
        <v>145</v>
      </c>
      <c r="D676" s="7">
        <v>43200</v>
      </c>
      <c r="E676" s="7">
        <v>43329</v>
      </c>
      <c r="F676" s="7">
        <v>43346</v>
      </c>
      <c r="G676" s="7">
        <v>43355</v>
      </c>
      <c r="H676" s="6">
        <f t="shared" si="30"/>
        <v>26</v>
      </c>
      <c r="I676" s="6" t="s">
        <v>215</v>
      </c>
      <c r="J676" s="6">
        <v>4</v>
      </c>
      <c r="K676" s="6">
        <v>33</v>
      </c>
      <c r="L676" s="6">
        <v>187</v>
      </c>
      <c r="M676" s="6">
        <v>21</v>
      </c>
      <c r="N676" s="6">
        <v>7</v>
      </c>
      <c r="O676" s="6">
        <v>7.4999999999999997E-2</v>
      </c>
      <c r="P676" s="8">
        <v>1045.2</v>
      </c>
      <c r="Q676" s="8">
        <v>794.35200000000009</v>
      </c>
      <c r="R676" s="8">
        <f t="shared" si="31"/>
        <v>1207.2059999999992</v>
      </c>
      <c r="S676" s="8">
        <f>(((Sales[[#This Row],[Unit Price]]-(Sales[[#This Row],[Discount Applied]]*Sales[[#This Row],[Unit Price]]))-Q676)/Q676)*100</f>
        <v>21.710526315789465</v>
      </c>
      <c r="T676" s="8">
        <f t="shared" si="32"/>
        <v>6767.67</v>
      </c>
      <c r="U676" s="8">
        <f>Sales[[#This Row],[Unit Cost]]*Sales[[#This Row],[Order Quantity]]</f>
        <v>5560.4640000000009</v>
      </c>
    </row>
    <row r="677" spans="1:21" x14ac:dyDescent="0.2">
      <c r="A677" s="6" t="s">
        <v>890</v>
      </c>
      <c r="B677" s="6" t="s">
        <v>24</v>
      </c>
      <c r="C677" s="6" t="s">
        <v>147</v>
      </c>
      <c r="D677" s="7">
        <v>43200</v>
      </c>
      <c r="E677" s="7">
        <v>43329</v>
      </c>
      <c r="F677" s="7">
        <v>43337</v>
      </c>
      <c r="G677" s="7">
        <v>43346</v>
      </c>
      <c r="H677" s="6">
        <f t="shared" si="30"/>
        <v>17</v>
      </c>
      <c r="I677" s="6" t="s">
        <v>215</v>
      </c>
      <c r="J677" s="6">
        <v>6</v>
      </c>
      <c r="K677" s="6">
        <v>19</v>
      </c>
      <c r="L677" s="6">
        <v>208</v>
      </c>
      <c r="M677" s="6">
        <v>35</v>
      </c>
      <c r="N677" s="6">
        <v>8</v>
      </c>
      <c r="O677" s="6">
        <v>0.3</v>
      </c>
      <c r="P677" s="8">
        <v>1909.5</v>
      </c>
      <c r="Q677" s="8">
        <v>1069.3200000000002</v>
      </c>
      <c r="R677" s="8">
        <f t="shared" si="31"/>
        <v>2138.6399999999994</v>
      </c>
      <c r="S677" s="8">
        <f>(((Sales[[#This Row],[Unit Price]]-(Sales[[#This Row],[Discount Applied]]*Sales[[#This Row],[Unit Price]]))-Q677)/Q677)*100</f>
        <v>24.999999999999989</v>
      </c>
      <c r="T677" s="8">
        <f t="shared" si="32"/>
        <v>10693.2</v>
      </c>
      <c r="U677" s="8">
        <f>Sales[[#This Row],[Unit Cost]]*Sales[[#This Row],[Order Quantity]]</f>
        <v>8554.5600000000013</v>
      </c>
    </row>
    <row r="678" spans="1:21" x14ac:dyDescent="0.2">
      <c r="A678" s="6" t="s">
        <v>891</v>
      </c>
      <c r="B678" s="6" t="s">
        <v>23</v>
      </c>
      <c r="C678" s="6" t="s">
        <v>145</v>
      </c>
      <c r="D678" s="7">
        <v>43200</v>
      </c>
      <c r="E678" s="7">
        <v>43329</v>
      </c>
      <c r="F678" s="7">
        <v>43357</v>
      </c>
      <c r="G678" s="7">
        <v>43367</v>
      </c>
      <c r="H678" s="6">
        <f t="shared" si="30"/>
        <v>38</v>
      </c>
      <c r="I678" s="6" t="s">
        <v>215</v>
      </c>
      <c r="J678" s="6">
        <v>23</v>
      </c>
      <c r="K678" s="6">
        <v>19</v>
      </c>
      <c r="L678" s="6">
        <v>104</v>
      </c>
      <c r="M678" s="6">
        <v>3</v>
      </c>
      <c r="N678" s="6">
        <v>3</v>
      </c>
      <c r="O678" s="6">
        <v>0.15</v>
      </c>
      <c r="P678" s="8">
        <v>984.9</v>
      </c>
      <c r="Q678" s="8">
        <v>689.43</v>
      </c>
      <c r="R678" s="8">
        <f t="shared" si="31"/>
        <v>443.20499999999993</v>
      </c>
      <c r="S678" s="8">
        <f>(((Sales[[#This Row],[Unit Price]]-(Sales[[#This Row],[Discount Applied]]*Sales[[#This Row],[Unit Price]]))-Q678)/Q678)*100</f>
        <v>21.428571428571434</v>
      </c>
      <c r="T678" s="8">
        <f t="shared" si="32"/>
        <v>2511.4949999999999</v>
      </c>
      <c r="U678" s="8">
        <f>Sales[[#This Row],[Unit Cost]]*Sales[[#This Row],[Order Quantity]]</f>
        <v>2068.29</v>
      </c>
    </row>
    <row r="679" spans="1:21" x14ac:dyDescent="0.2">
      <c r="A679" s="6" t="s">
        <v>892</v>
      </c>
      <c r="B679" s="6" t="s">
        <v>24</v>
      </c>
      <c r="C679" s="6" t="s">
        <v>145</v>
      </c>
      <c r="D679" s="7">
        <v>43200</v>
      </c>
      <c r="E679" s="7">
        <v>43329</v>
      </c>
      <c r="F679" s="7">
        <v>43352</v>
      </c>
      <c r="G679" s="7">
        <v>43355</v>
      </c>
      <c r="H679" s="6">
        <f t="shared" si="30"/>
        <v>26</v>
      </c>
      <c r="I679" s="6" t="s">
        <v>215</v>
      </c>
      <c r="J679" s="6">
        <v>1</v>
      </c>
      <c r="K679" s="6">
        <v>17</v>
      </c>
      <c r="L679" s="6">
        <v>153</v>
      </c>
      <c r="M679" s="6">
        <v>38</v>
      </c>
      <c r="N679" s="6">
        <v>6</v>
      </c>
      <c r="O679" s="6">
        <v>7.4999999999999997E-2</v>
      </c>
      <c r="P679" s="8">
        <v>1165.8</v>
      </c>
      <c r="Q679" s="8">
        <v>944.298</v>
      </c>
      <c r="R679" s="8">
        <f t="shared" si="31"/>
        <v>804.40199999999913</v>
      </c>
      <c r="S679" s="8">
        <f>(((Sales[[#This Row],[Unit Price]]-(Sales[[#This Row],[Discount Applied]]*Sales[[#This Row],[Unit Price]]))-Q679)/Q679)*100</f>
        <v>14.197530864197534</v>
      </c>
      <c r="T679" s="8">
        <f t="shared" si="32"/>
        <v>6470.19</v>
      </c>
      <c r="U679" s="8">
        <f>Sales[[#This Row],[Unit Cost]]*Sales[[#This Row],[Order Quantity]]</f>
        <v>5665.7880000000005</v>
      </c>
    </row>
    <row r="680" spans="1:21" x14ac:dyDescent="0.2">
      <c r="A680" s="6" t="s">
        <v>893</v>
      </c>
      <c r="B680" s="6" t="s">
        <v>24</v>
      </c>
      <c r="C680" s="6" t="s">
        <v>145</v>
      </c>
      <c r="D680" s="7">
        <v>43200</v>
      </c>
      <c r="E680" s="7">
        <v>43329</v>
      </c>
      <c r="F680" s="7">
        <v>43342</v>
      </c>
      <c r="G680" s="7">
        <v>43344</v>
      </c>
      <c r="H680" s="6">
        <f t="shared" si="30"/>
        <v>15</v>
      </c>
      <c r="I680" s="6" t="s">
        <v>215</v>
      </c>
      <c r="J680" s="6">
        <v>8</v>
      </c>
      <c r="K680" s="6">
        <v>11</v>
      </c>
      <c r="L680" s="6">
        <v>129</v>
      </c>
      <c r="M680" s="6">
        <v>43</v>
      </c>
      <c r="N680" s="6">
        <v>7</v>
      </c>
      <c r="O680" s="6">
        <v>0.05</v>
      </c>
      <c r="P680" s="8">
        <v>1748.7</v>
      </c>
      <c r="Q680" s="8">
        <v>944.29800000000012</v>
      </c>
      <c r="R680" s="8">
        <f t="shared" si="31"/>
        <v>5018.7689999999984</v>
      </c>
      <c r="S680" s="8">
        <f>(((Sales[[#This Row],[Unit Price]]-(Sales[[#This Row],[Discount Applied]]*Sales[[#This Row],[Unit Price]]))-Q680)/Q680)*100</f>
        <v>75.925925925925924</v>
      </c>
      <c r="T680" s="8">
        <f t="shared" si="32"/>
        <v>11628.855</v>
      </c>
      <c r="U680" s="8">
        <f>Sales[[#This Row],[Unit Cost]]*Sales[[#This Row],[Order Quantity]]</f>
        <v>6610.0860000000011</v>
      </c>
    </row>
    <row r="681" spans="1:21" x14ac:dyDescent="0.2">
      <c r="A681" s="6" t="s">
        <v>894</v>
      </c>
      <c r="B681" s="6" t="s">
        <v>24</v>
      </c>
      <c r="C681" s="6" t="s">
        <v>143</v>
      </c>
      <c r="D681" s="7">
        <v>43200</v>
      </c>
      <c r="E681" s="7">
        <v>43329</v>
      </c>
      <c r="F681" s="7">
        <v>43333</v>
      </c>
      <c r="G681" s="7">
        <v>43337</v>
      </c>
      <c r="H681" s="6">
        <f t="shared" si="30"/>
        <v>8</v>
      </c>
      <c r="I681" s="6" t="s">
        <v>215</v>
      </c>
      <c r="J681" s="6">
        <v>1</v>
      </c>
      <c r="K681" s="6">
        <v>11</v>
      </c>
      <c r="L681" s="6">
        <v>357</v>
      </c>
      <c r="M681" s="6">
        <v>8</v>
      </c>
      <c r="N681" s="6">
        <v>3</v>
      </c>
      <c r="O681" s="6">
        <v>0.1</v>
      </c>
      <c r="P681" s="8">
        <v>3819</v>
      </c>
      <c r="Q681" s="8">
        <v>2024.0700000000002</v>
      </c>
      <c r="R681" s="8">
        <f t="shared" si="31"/>
        <v>4239.0899999999983</v>
      </c>
      <c r="S681" s="8">
        <f>(((Sales[[#This Row],[Unit Price]]-(Sales[[#This Row],[Discount Applied]]*Sales[[#This Row],[Unit Price]]))-Q681)/Q681)*100</f>
        <v>69.811320754716959</v>
      </c>
      <c r="T681" s="8">
        <f t="shared" si="32"/>
        <v>10311.299999999999</v>
      </c>
      <c r="U681" s="8">
        <f>Sales[[#This Row],[Unit Cost]]*Sales[[#This Row],[Order Quantity]]</f>
        <v>6072.2100000000009</v>
      </c>
    </row>
    <row r="682" spans="1:21" x14ac:dyDescent="0.2">
      <c r="A682" s="6" t="s">
        <v>895</v>
      </c>
      <c r="B682" s="6" t="s">
        <v>25</v>
      </c>
      <c r="C682" s="6" t="s">
        <v>145</v>
      </c>
      <c r="D682" s="7">
        <v>43200</v>
      </c>
      <c r="E682" s="7">
        <v>43329</v>
      </c>
      <c r="F682" s="7">
        <v>43338</v>
      </c>
      <c r="G682" s="7">
        <v>43340</v>
      </c>
      <c r="H682" s="6">
        <f t="shared" si="30"/>
        <v>11</v>
      </c>
      <c r="I682" s="6" t="s">
        <v>215</v>
      </c>
      <c r="J682" s="6">
        <v>17</v>
      </c>
      <c r="K682" s="6">
        <v>22</v>
      </c>
      <c r="L682" s="6">
        <v>191</v>
      </c>
      <c r="M682" s="6">
        <v>26</v>
      </c>
      <c r="N682" s="6">
        <v>1</v>
      </c>
      <c r="O682" s="6">
        <v>0.05</v>
      </c>
      <c r="P682" s="8">
        <v>1145.7</v>
      </c>
      <c r="Q682" s="8">
        <v>744.70500000000004</v>
      </c>
      <c r="R682" s="8">
        <f t="shared" si="31"/>
        <v>343.70999999999992</v>
      </c>
      <c r="S682" s="8">
        <f>(((Sales[[#This Row],[Unit Price]]-(Sales[[#This Row],[Discount Applied]]*Sales[[#This Row],[Unit Price]]))-Q682)/Q682)*100</f>
        <v>46.153846153846139</v>
      </c>
      <c r="T682" s="8">
        <f t="shared" si="32"/>
        <v>1088.415</v>
      </c>
      <c r="U682" s="8">
        <f>Sales[[#This Row],[Unit Cost]]*Sales[[#This Row],[Order Quantity]]</f>
        <v>744.70500000000004</v>
      </c>
    </row>
    <row r="683" spans="1:21" x14ac:dyDescent="0.2">
      <c r="A683" s="6" t="s">
        <v>896</v>
      </c>
      <c r="B683" s="6" t="s">
        <v>24</v>
      </c>
      <c r="C683" s="6" t="s">
        <v>147</v>
      </c>
      <c r="D683" s="7">
        <v>43200</v>
      </c>
      <c r="E683" s="7">
        <v>43329</v>
      </c>
      <c r="F683" s="7">
        <v>43336</v>
      </c>
      <c r="G683" s="7">
        <v>43341</v>
      </c>
      <c r="H683" s="6">
        <f t="shared" si="30"/>
        <v>12</v>
      </c>
      <c r="I683" s="6" t="s">
        <v>215</v>
      </c>
      <c r="J683" s="6">
        <v>8</v>
      </c>
      <c r="K683" s="6">
        <v>31</v>
      </c>
      <c r="L683" s="6">
        <v>214</v>
      </c>
      <c r="M683" s="6">
        <v>10</v>
      </c>
      <c r="N683" s="6">
        <v>5</v>
      </c>
      <c r="O683" s="6">
        <v>0.15</v>
      </c>
      <c r="P683" s="8">
        <v>3644.8</v>
      </c>
      <c r="Q683" s="8">
        <v>1968.1920000000002</v>
      </c>
      <c r="R683" s="8">
        <f t="shared" si="31"/>
        <v>5649.4399999999987</v>
      </c>
      <c r="S683" s="8">
        <f>(((Sales[[#This Row],[Unit Price]]-(Sales[[#This Row],[Discount Applied]]*Sales[[#This Row],[Unit Price]]))-Q683)/Q683)*100</f>
        <v>57.407407407407383</v>
      </c>
      <c r="T683" s="8">
        <f t="shared" si="32"/>
        <v>15490.4</v>
      </c>
      <c r="U683" s="8">
        <f>Sales[[#This Row],[Unit Cost]]*Sales[[#This Row],[Order Quantity]]</f>
        <v>9840.9600000000009</v>
      </c>
    </row>
    <row r="684" spans="1:21" x14ac:dyDescent="0.2">
      <c r="A684" s="6" t="s">
        <v>897</v>
      </c>
      <c r="B684" s="6" t="s">
        <v>24</v>
      </c>
      <c r="C684" s="6" t="s">
        <v>145</v>
      </c>
      <c r="D684" s="7">
        <v>43200</v>
      </c>
      <c r="E684" s="7">
        <v>43329</v>
      </c>
      <c r="F684" s="7">
        <v>43342</v>
      </c>
      <c r="G684" s="7">
        <v>43352</v>
      </c>
      <c r="H684" s="6">
        <f t="shared" si="30"/>
        <v>23</v>
      </c>
      <c r="I684" s="6" t="s">
        <v>215</v>
      </c>
      <c r="J684" s="6">
        <v>6</v>
      </c>
      <c r="K684" s="6">
        <v>13</v>
      </c>
      <c r="L684" s="6">
        <v>171</v>
      </c>
      <c r="M684" s="6">
        <v>13</v>
      </c>
      <c r="N684" s="6">
        <v>5</v>
      </c>
      <c r="O684" s="6">
        <v>0.1</v>
      </c>
      <c r="P684" s="8">
        <v>3865.9</v>
      </c>
      <c r="Q684" s="8">
        <v>3092.7200000000003</v>
      </c>
      <c r="R684" s="8">
        <f t="shared" si="31"/>
        <v>1932.9499999999971</v>
      </c>
      <c r="S684" s="8">
        <f>(((Sales[[#This Row],[Unit Price]]-(Sales[[#This Row],[Discount Applied]]*Sales[[#This Row],[Unit Price]]))-Q684)/Q684)*100</f>
        <v>12.499999999999989</v>
      </c>
      <c r="T684" s="8">
        <f t="shared" si="32"/>
        <v>17396.55</v>
      </c>
      <c r="U684" s="8">
        <f>Sales[[#This Row],[Unit Cost]]*Sales[[#This Row],[Order Quantity]]</f>
        <v>15463.600000000002</v>
      </c>
    </row>
    <row r="685" spans="1:21" x14ac:dyDescent="0.2">
      <c r="A685" s="6" t="s">
        <v>898</v>
      </c>
      <c r="B685" s="6" t="s">
        <v>23</v>
      </c>
      <c r="C685" s="6" t="s">
        <v>148</v>
      </c>
      <c r="D685" s="7">
        <v>43200</v>
      </c>
      <c r="E685" s="7">
        <v>43329</v>
      </c>
      <c r="F685" s="7">
        <v>43354</v>
      </c>
      <c r="G685" s="7">
        <v>43364</v>
      </c>
      <c r="H685" s="6">
        <f t="shared" si="30"/>
        <v>35</v>
      </c>
      <c r="I685" s="6" t="s">
        <v>215</v>
      </c>
      <c r="J685" s="6">
        <v>21</v>
      </c>
      <c r="K685" s="6">
        <v>35</v>
      </c>
      <c r="L685" s="6">
        <v>12</v>
      </c>
      <c r="M685" s="6">
        <v>26</v>
      </c>
      <c r="N685" s="6">
        <v>6</v>
      </c>
      <c r="O685" s="6">
        <v>0.05</v>
      </c>
      <c r="P685" s="8">
        <v>194.3</v>
      </c>
      <c r="Q685" s="8">
        <v>110.75099999999999</v>
      </c>
      <c r="R685" s="8">
        <f t="shared" si="31"/>
        <v>443.00400000000025</v>
      </c>
      <c r="S685" s="8">
        <f>(((Sales[[#This Row],[Unit Price]]-(Sales[[#This Row],[Discount Applied]]*Sales[[#This Row],[Unit Price]]))-Q685)/Q685)*100</f>
        <v>66.666666666666686</v>
      </c>
      <c r="T685" s="8">
        <f t="shared" si="32"/>
        <v>1107.5100000000002</v>
      </c>
      <c r="U685" s="8">
        <f>Sales[[#This Row],[Unit Cost]]*Sales[[#This Row],[Order Quantity]]</f>
        <v>664.50599999999997</v>
      </c>
    </row>
    <row r="686" spans="1:21" x14ac:dyDescent="0.2">
      <c r="A686" s="6" t="s">
        <v>899</v>
      </c>
      <c r="B686" s="6" t="s">
        <v>25</v>
      </c>
      <c r="C686" s="6" t="s">
        <v>145</v>
      </c>
      <c r="D686" s="7">
        <v>43200</v>
      </c>
      <c r="E686" s="7">
        <v>43330</v>
      </c>
      <c r="F686" s="7">
        <v>43349</v>
      </c>
      <c r="G686" s="7">
        <v>43350</v>
      </c>
      <c r="H686" s="6">
        <f t="shared" si="30"/>
        <v>20</v>
      </c>
      <c r="I686" s="6" t="s">
        <v>215</v>
      </c>
      <c r="J686" s="6">
        <v>16</v>
      </c>
      <c r="K686" s="6">
        <v>30</v>
      </c>
      <c r="L686" s="6">
        <v>139</v>
      </c>
      <c r="M686" s="6">
        <v>11</v>
      </c>
      <c r="N686" s="6">
        <v>2</v>
      </c>
      <c r="O686" s="6">
        <v>7.4999999999999997E-2</v>
      </c>
      <c r="P686" s="8">
        <v>3363.4</v>
      </c>
      <c r="Q686" s="8">
        <v>1681.7</v>
      </c>
      <c r="R686" s="8">
        <f t="shared" si="31"/>
        <v>2858.89</v>
      </c>
      <c r="S686" s="8">
        <f>(((Sales[[#This Row],[Unit Price]]-(Sales[[#This Row],[Discount Applied]]*Sales[[#This Row],[Unit Price]]))-Q686)/Q686)*100</f>
        <v>85</v>
      </c>
      <c r="T686" s="8">
        <f t="shared" si="32"/>
        <v>6222.29</v>
      </c>
      <c r="U686" s="8">
        <f>Sales[[#This Row],[Unit Cost]]*Sales[[#This Row],[Order Quantity]]</f>
        <v>3363.4</v>
      </c>
    </row>
    <row r="687" spans="1:21" x14ac:dyDescent="0.2">
      <c r="A687" s="6" t="s">
        <v>900</v>
      </c>
      <c r="B687" s="6" t="s">
        <v>24</v>
      </c>
      <c r="C687" s="6" t="s">
        <v>148</v>
      </c>
      <c r="D687" s="7">
        <v>43200</v>
      </c>
      <c r="E687" s="7">
        <v>43330</v>
      </c>
      <c r="F687" s="7">
        <v>43342</v>
      </c>
      <c r="G687" s="7">
        <v>43348</v>
      </c>
      <c r="H687" s="6">
        <f t="shared" si="30"/>
        <v>18</v>
      </c>
      <c r="I687" s="6" t="s">
        <v>215</v>
      </c>
      <c r="J687" s="6">
        <v>9</v>
      </c>
      <c r="K687" s="6">
        <v>31</v>
      </c>
      <c r="L687" s="6">
        <v>51</v>
      </c>
      <c r="M687" s="6">
        <v>40</v>
      </c>
      <c r="N687" s="6">
        <v>5</v>
      </c>
      <c r="O687" s="6">
        <v>7.4999999999999997E-2</v>
      </c>
      <c r="P687" s="8">
        <v>3008.3</v>
      </c>
      <c r="Q687" s="8">
        <v>2406.6400000000003</v>
      </c>
      <c r="R687" s="8">
        <f t="shared" si="31"/>
        <v>1880.1875</v>
      </c>
      <c r="S687" s="8">
        <f>(((Sales[[#This Row],[Unit Price]]-(Sales[[#This Row],[Discount Applied]]*Sales[[#This Row],[Unit Price]]))-Q687)/Q687)*100</f>
        <v>15.624999999999995</v>
      </c>
      <c r="T687" s="8">
        <f t="shared" si="32"/>
        <v>13913.387500000001</v>
      </c>
      <c r="U687" s="8">
        <f>Sales[[#This Row],[Unit Cost]]*Sales[[#This Row],[Order Quantity]]</f>
        <v>12033.2</v>
      </c>
    </row>
    <row r="688" spans="1:21" x14ac:dyDescent="0.2">
      <c r="A688" s="6" t="s">
        <v>901</v>
      </c>
      <c r="B688" s="6" t="s">
        <v>24</v>
      </c>
      <c r="C688" s="6" t="s">
        <v>147</v>
      </c>
      <c r="D688" s="7">
        <v>43200</v>
      </c>
      <c r="E688" s="7">
        <v>43330</v>
      </c>
      <c r="F688" s="7">
        <v>43352</v>
      </c>
      <c r="G688" s="7">
        <v>43354</v>
      </c>
      <c r="H688" s="6">
        <f t="shared" si="30"/>
        <v>24</v>
      </c>
      <c r="I688" s="6" t="s">
        <v>215</v>
      </c>
      <c r="J688" s="6">
        <v>8</v>
      </c>
      <c r="K688" s="6">
        <v>4</v>
      </c>
      <c r="L688" s="6">
        <v>241</v>
      </c>
      <c r="M688" s="6">
        <v>27</v>
      </c>
      <c r="N688" s="6">
        <v>1</v>
      </c>
      <c r="O688" s="6">
        <v>7.4999999999999997E-2</v>
      </c>
      <c r="P688" s="8">
        <v>3055.2000000000003</v>
      </c>
      <c r="Q688" s="8">
        <v>2230.2960000000003</v>
      </c>
      <c r="R688" s="8">
        <f t="shared" si="31"/>
        <v>595.76400000000012</v>
      </c>
      <c r="S688" s="8">
        <f>(((Sales[[#This Row],[Unit Price]]-(Sales[[#This Row],[Discount Applied]]*Sales[[#This Row],[Unit Price]]))-Q688)/Q688)*100</f>
        <v>26.712328767123289</v>
      </c>
      <c r="T688" s="8">
        <f t="shared" si="32"/>
        <v>2826.0600000000004</v>
      </c>
      <c r="U688" s="8">
        <f>Sales[[#This Row],[Unit Cost]]*Sales[[#This Row],[Order Quantity]]</f>
        <v>2230.2960000000003</v>
      </c>
    </row>
    <row r="689" spans="1:21" x14ac:dyDescent="0.2">
      <c r="A689" s="6" t="s">
        <v>902</v>
      </c>
      <c r="B689" s="6" t="s">
        <v>26</v>
      </c>
      <c r="C689" s="6" t="s">
        <v>148</v>
      </c>
      <c r="D689" s="7">
        <v>43200</v>
      </c>
      <c r="E689" s="7">
        <v>43330</v>
      </c>
      <c r="F689" s="7">
        <v>43340</v>
      </c>
      <c r="G689" s="7">
        <v>43345</v>
      </c>
      <c r="H689" s="6">
        <f t="shared" si="30"/>
        <v>15</v>
      </c>
      <c r="I689" s="6" t="s">
        <v>215</v>
      </c>
      <c r="J689" s="6">
        <v>26</v>
      </c>
      <c r="K689" s="6">
        <v>3</v>
      </c>
      <c r="L689" s="6">
        <v>57</v>
      </c>
      <c r="M689" s="6">
        <v>17</v>
      </c>
      <c r="N689" s="6">
        <v>8</v>
      </c>
      <c r="O689" s="6">
        <v>0.1</v>
      </c>
      <c r="P689" s="8">
        <v>1031.8</v>
      </c>
      <c r="Q689" s="8">
        <v>629.39799999999991</v>
      </c>
      <c r="R689" s="8">
        <f t="shared" si="31"/>
        <v>2393.7759999999998</v>
      </c>
      <c r="S689" s="8">
        <f>(((Sales[[#This Row],[Unit Price]]-(Sales[[#This Row],[Discount Applied]]*Sales[[#This Row],[Unit Price]]))-Q689)/Q689)*100</f>
        <v>47.540983606557383</v>
      </c>
      <c r="T689" s="8">
        <f t="shared" si="32"/>
        <v>7428.9599999999991</v>
      </c>
      <c r="U689" s="8">
        <f>Sales[[#This Row],[Unit Cost]]*Sales[[#This Row],[Order Quantity]]</f>
        <v>5035.1839999999993</v>
      </c>
    </row>
    <row r="690" spans="1:21" x14ac:dyDescent="0.2">
      <c r="A690" s="6" t="s">
        <v>903</v>
      </c>
      <c r="B690" s="6" t="s">
        <v>23</v>
      </c>
      <c r="C690" s="6" t="s">
        <v>144</v>
      </c>
      <c r="D690" s="7">
        <v>43200</v>
      </c>
      <c r="E690" s="7">
        <v>43330</v>
      </c>
      <c r="F690" s="7">
        <v>43346</v>
      </c>
      <c r="G690" s="7">
        <v>43351</v>
      </c>
      <c r="H690" s="6">
        <f t="shared" si="30"/>
        <v>21</v>
      </c>
      <c r="I690" s="6" t="s">
        <v>215</v>
      </c>
      <c r="J690" s="6">
        <v>21</v>
      </c>
      <c r="K690" s="6">
        <v>8</v>
      </c>
      <c r="L690" s="6">
        <v>73</v>
      </c>
      <c r="M690" s="6">
        <v>3</v>
      </c>
      <c r="N690" s="6">
        <v>7</v>
      </c>
      <c r="O690" s="6">
        <v>0.05</v>
      </c>
      <c r="P690" s="8">
        <v>3939.6</v>
      </c>
      <c r="Q690" s="8">
        <v>2127.384</v>
      </c>
      <c r="R690" s="8">
        <f t="shared" si="31"/>
        <v>11306.652</v>
      </c>
      <c r="S690" s="8">
        <f>(((Sales[[#This Row],[Unit Price]]-(Sales[[#This Row],[Discount Applied]]*Sales[[#This Row],[Unit Price]]))-Q690)/Q690)*100</f>
        <v>75.925925925925924</v>
      </c>
      <c r="T690" s="8">
        <f t="shared" si="32"/>
        <v>26198.34</v>
      </c>
      <c r="U690" s="8">
        <f>Sales[[#This Row],[Unit Cost]]*Sales[[#This Row],[Order Quantity]]</f>
        <v>14891.688</v>
      </c>
    </row>
    <row r="691" spans="1:21" x14ac:dyDescent="0.2">
      <c r="A691" s="6" t="s">
        <v>904</v>
      </c>
      <c r="B691" s="6" t="s">
        <v>23</v>
      </c>
      <c r="C691" s="6" t="s">
        <v>145</v>
      </c>
      <c r="D691" s="7">
        <v>43200</v>
      </c>
      <c r="E691" s="7">
        <v>43330</v>
      </c>
      <c r="F691" s="7">
        <v>43343</v>
      </c>
      <c r="G691" s="7">
        <v>43352</v>
      </c>
      <c r="H691" s="6">
        <f t="shared" si="30"/>
        <v>22</v>
      </c>
      <c r="I691" s="6" t="s">
        <v>215</v>
      </c>
      <c r="J691" s="6">
        <v>23</v>
      </c>
      <c r="K691" s="6">
        <v>13</v>
      </c>
      <c r="L691" s="6">
        <v>138</v>
      </c>
      <c r="M691" s="6">
        <v>41</v>
      </c>
      <c r="N691" s="6">
        <v>4</v>
      </c>
      <c r="O691" s="6">
        <v>7.4999999999999997E-2</v>
      </c>
      <c r="P691" s="8">
        <v>3886</v>
      </c>
      <c r="Q691" s="8">
        <v>2720.2</v>
      </c>
      <c r="R691" s="8">
        <f t="shared" si="31"/>
        <v>3497.4000000000015</v>
      </c>
      <c r="S691" s="8">
        <f>(((Sales[[#This Row],[Unit Price]]-(Sales[[#This Row],[Discount Applied]]*Sales[[#This Row],[Unit Price]]))-Q691)/Q691)*100</f>
        <v>32.142857142857153</v>
      </c>
      <c r="T691" s="8">
        <f t="shared" si="32"/>
        <v>14378.2</v>
      </c>
      <c r="U691" s="8">
        <f>Sales[[#This Row],[Unit Cost]]*Sales[[#This Row],[Order Quantity]]</f>
        <v>10880.8</v>
      </c>
    </row>
    <row r="692" spans="1:21" x14ac:dyDescent="0.2">
      <c r="A692" s="6" t="s">
        <v>905</v>
      </c>
      <c r="B692" s="6" t="s">
        <v>24</v>
      </c>
      <c r="C692" s="6" t="s">
        <v>148</v>
      </c>
      <c r="D692" s="7">
        <v>43200</v>
      </c>
      <c r="E692" s="7">
        <v>43330</v>
      </c>
      <c r="F692" s="7">
        <v>43347</v>
      </c>
      <c r="G692" s="7">
        <v>43350</v>
      </c>
      <c r="H692" s="6">
        <f t="shared" si="30"/>
        <v>20</v>
      </c>
      <c r="I692" s="6" t="s">
        <v>215</v>
      </c>
      <c r="J692" s="6">
        <v>1</v>
      </c>
      <c r="K692" s="6">
        <v>20</v>
      </c>
      <c r="L692" s="6">
        <v>36</v>
      </c>
      <c r="M692" s="6">
        <v>4</v>
      </c>
      <c r="N692" s="6">
        <v>2</v>
      </c>
      <c r="O692" s="6">
        <v>0.05</v>
      </c>
      <c r="P692" s="8">
        <v>3108.8</v>
      </c>
      <c r="Q692" s="8">
        <v>1896.3680000000002</v>
      </c>
      <c r="R692" s="8">
        <f t="shared" si="31"/>
        <v>2113.9839999999999</v>
      </c>
      <c r="S692" s="8">
        <f>(((Sales[[#This Row],[Unit Price]]-(Sales[[#This Row],[Discount Applied]]*Sales[[#This Row],[Unit Price]]))-Q692)/Q692)*100</f>
        <v>55.737704918032783</v>
      </c>
      <c r="T692" s="8">
        <f t="shared" si="32"/>
        <v>5906.72</v>
      </c>
      <c r="U692" s="8">
        <f>Sales[[#This Row],[Unit Cost]]*Sales[[#This Row],[Order Quantity]]</f>
        <v>3792.7360000000003</v>
      </c>
    </row>
    <row r="693" spans="1:21" x14ac:dyDescent="0.2">
      <c r="A693" s="6" t="s">
        <v>906</v>
      </c>
      <c r="B693" s="6" t="s">
        <v>25</v>
      </c>
      <c r="C693" s="6" t="s">
        <v>147</v>
      </c>
      <c r="D693" s="7">
        <v>43200</v>
      </c>
      <c r="E693" s="7">
        <v>43330</v>
      </c>
      <c r="F693" s="7">
        <v>43358</v>
      </c>
      <c r="G693" s="7">
        <v>43364</v>
      </c>
      <c r="H693" s="6">
        <f t="shared" si="30"/>
        <v>34</v>
      </c>
      <c r="I693" s="6" t="s">
        <v>215</v>
      </c>
      <c r="J693" s="6">
        <v>12</v>
      </c>
      <c r="K693" s="6">
        <v>30</v>
      </c>
      <c r="L693" s="6">
        <v>226</v>
      </c>
      <c r="M693" s="6">
        <v>11</v>
      </c>
      <c r="N693" s="6">
        <v>1</v>
      </c>
      <c r="O693" s="6">
        <v>7.4999999999999997E-2</v>
      </c>
      <c r="P693" s="8">
        <v>1011.7</v>
      </c>
      <c r="Q693" s="8">
        <v>505.85</v>
      </c>
      <c r="R693" s="8">
        <f t="shared" si="31"/>
        <v>429.97249999999997</v>
      </c>
      <c r="S693" s="8">
        <f>(((Sales[[#This Row],[Unit Price]]-(Sales[[#This Row],[Discount Applied]]*Sales[[#This Row],[Unit Price]]))-Q693)/Q693)*100</f>
        <v>84.999999999999986</v>
      </c>
      <c r="T693" s="8">
        <f t="shared" si="32"/>
        <v>935.82249999999999</v>
      </c>
      <c r="U693" s="8">
        <f>Sales[[#This Row],[Unit Cost]]*Sales[[#This Row],[Order Quantity]]</f>
        <v>505.85</v>
      </c>
    </row>
    <row r="694" spans="1:21" x14ac:dyDescent="0.2">
      <c r="A694" s="6" t="s">
        <v>907</v>
      </c>
      <c r="B694" s="6" t="s">
        <v>25</v>
      </c>
      <c r="C694" s="6" t="s">
        <v>147</v>
      </c>
      <c r="D694" s="7">
        <v>43200</v>
      </c>
      <c r="E694" s="7">
        <v>43330</v>
      </c>
      <c r="F694" s="7">
        <v>43358</v>
      </c>
      <c r="G694" s="7">
        <v>43366</v>
      </c>
      <c r="H694" s="6">
        <f t="shared" si="30"/>
        <v>36</v>
      </c>
      <c r="I694" s="6" t="s">
        <v>215</v>
      </c>
      <c r="J694" s="6">
        <v>12</v>
      </c>
      <c r="K694" s="6">
        <v>15</v>
      </c>
      <c r="L694" s="6">
        <v>258</v>
      </c>
      <c r="M694" s="6">
        <v>19</v>
      </c>
      <c r="N694" s="6">
        <v>5</v>
      </c>
      <c r="O694" s="6">
        <v>0.3</v>
      </c>
      <c r="P694" s="8">
        <v>2552.7000000000003</v>
      </c>
      <c r="Q694" s="8">
        <v>1327.4040000000002</v>
      </c>
      <c r="R694" s="8">
        <f t="shared" si="31"/>
        <v>2297.4299999999994</v>
      </c>
      <c r="S694" s="8">
        <f>(((Sales[[#This Row],[Unit Price]]-(Sales[[#This Row],[Discount Applied]]*Sales[[#This Row],[Unit Price]]))-Q694)/Q694)*100</f>
        <v>34.61538461538462</v>
      </c>
      <c r="T694" s="8">
        <f t="shared" si="32"/>
        <v>8934.4500000000007</v>
      </c>
      <c r="U694" s="8">
        <f>Sales[[#This Row],[Unit Cost]]*Sales[[#This Row],[Order Quantity]]</f>
        <v>6637.0200000000013</v>
      </c>
    </row>
    <row r="695" spans="1:21" x14ac:dyDescent="0.2">
      <c r="A695" s="6" t="s">
        <v>908</v>
      </c>
      <c r="B695" s="6" t="s">
        <v>24</v>
      </c>
      <c r="C695" s="6" t="s">
        <v>145</v>
      </c>
      <c r="D695" s="7">
        <v>43200</v>
      </c>
      <c r="E695" s="7">
        <v>43330</v>
      </c>
      <c r="F695" s="7">
        <v>43357</v>
      </c>
      <c r="G695" s="7">
        <v>43360</v>
      </c>
      <c r="H695" s="6">
        <f t="shared" si="30"/>
        <v>30</v>
      </c>
      <c r="I695" s="6" t="s">
        <v>215</v>
      </c>
      <c r="J695" s="6">
        <v>10</v>
      </c>
      <c r="K695" s="6">
        <v>42</v>
      </c>
      <c r="L695" s="6">
        <v>162</v>
      </c>
      <c r="M695" s="6">
        <v>17</v>
      </c>
      <c r="N695" s="6">
        <v>5</v>
      </c>
      <c r="O695" s="6">
        <v>0.1</v>
      </c>
      <c r="P695" s="8">
        <v>1675</v>
      </c>
      <c r="Q695" s="8">
        <v>954.74999999999989</v>
      </c>
      <c r="R695" s="8">
        <f t="shared" si="31"/>
        <v>2763.7500000000009</v>
      </c>
      <c r="S695" s="8">
        <f>(((Sales[[#This Row],[Unit Price]]-(Sales[[#This Row],[Discount Applied]]*Sales[[#This Row],[Unit Price]]))-Q695)/Q695)*100</f>
        <v>57.894736842105274</v>
      </c>
      <c r="T695" s="8">
        <f t="shared" si="32"/>
        <v>7537.5</v>
      </c>
      <c r="U695" s="8">
        <f>Sales[[#This Row],[Unit Cost]]*Sales[[#This Row],[Order Quantity]]</f>
        <v>4773.7499999999991</v>
      </c>
    </row>
    <row r="696" spans="1:21" x14ac:dyDescent="0.2">
      <c r="A696" s="6" t="s">
        <v>909</v>
      </c>
      <c r="B696" s="6" t="s">
        <v>23</v>
      </c>
      <c r="C696" s="6" t="s">
        <v>145</v>
      </c>
      <c r="D696" s="7">
        <v>43200</v>
      </c>
      <c r="E696" s="7">
        <v>43331</v>
      </c>
      <c r="F696" s="7">
        <v>43351</v>
      </c>
      <c r="G696" s="7">
        <v>43353</v>
      </c>
      <c r="H696" s="6">
        <f t="shared" si="30"/>
        <v>22</v>
      </c>
      <c r="I696" s="6" t="s">
        <v>215</v>
      </c>
      <c r="J696" s="6">
        <v>24</v>
      </c>
      <c r="K696" s="6">
        <v>45</v>
      </c>
      <c r="L696" s="6">
        <v>155</v>
      </c>
      <c r="M696" s="6">
        <v>20</v>
      </c>
      <c r="N696" s="6">
        <v>5</v>
      </c>
      <c r="O696" s="6">
        <v>0.05</v>
      </c>
      <c r="P696" s="8">
        <v>1139</v>
      </c>
      <c r="Q696" s="8">
        <v>831.47</v>
      </c>
      <c r="R696" s="8">
        <f t="shared" si="31"/>
        <v>1252.8999999999996</v>
      </c>
      <c r="S696" s="8">
        <f>(((Sales[[#This Row],[Unit Price]]-(Sales[[#This Row],[Discount Applied]]*Sales[[#This Row],[Unit Price]]))-Q696)/Q696)*100</f>
        <v>30.136986301369856</v>
      </c>
      <c r="T696" s="8">
        <f t="shared" si="32"/>
        <v>5410.25</v>
      </c>
      <c r="U696" s="8">
        <f>Sales[[#This Row],[Unit Cost]]*Sales[[#This Row],[Order Quantity]]</f>
        <v>4157.3500000000004</v>
      </c>
    </row>
    <row r="697" spans="1:21" x14ac:dyDescent="0.2">
      <c r="A697" s="6" t="s">
        <v>910</v>
      </c>
      <c r="B697" s="6" t="s">
        <v>26</v>
      </c>
      <c r="C697" s="6" t="s">
        <v>145</v>
      </c>
      <c r="D697" s="7">
        <v>43200</v>
      </c>
      <c r="E697" s="7">
        <v>43331</v>
      </c>
      <c r="F697" s="7">
        <v>43338</v>
      </c>
      <c r="G697" s="7">
        <v>43343</v>
      </c>
      <c r="H697" s="6">
        <f t="shared" si="30"/>
        <v>12</v>
      </c>
      <c r="I697" s="6" t="s">
        <v>215</v>
      </c>
      <c r="J697" s="6">
        <v>25</v>
      </c>
      <c r="K697" s="6">
        <v>27</v>
      </c>
      <c r="L697" s="6">
        <v>124</v>
      </c>
      <c r="M697" s="6">
        <v>46</v>
      </c>
      <c r="N697" s="6">
        <v>7</v>
      </c>
      <c r="O697" s="6">
        <v>0.4</v>
      </c>
      <c r="P697" s="8">
        <v>6338.2</v>
      </c>
      <c r="Q697" s="8">
        <v>3802.9199999999996</v>
      </c>
      <c r="R697" s="8">
        <f t="shared" si="31"/>
        <v>0</v>
      </c>
      <c r="S697" s="8">
        <f>(((Sales[[#This Row],[Unit Price]]-(Sales[[#This Row],[Discount Applied]]*Sales[[#This Row],[Unit Price]]))-Q697)/Q697)*100</f>
        <v>0</v>
      </c>
      <c r="T697" s="8">
        <f t="shared" si="32"/>
        <v>26620.44</v>
      </c>
      <c r="U697" s="8">
        <f>Sales[[#This Row],[Unit Cost]]*Sales[[#This Row],[Order Quantity]]</f>
        <v>26620.44</v>
      </c>
    </row>
    <row r="698" spans="1:21" x14ac:dyDescent="0.2">
      <c r="A698" s="6" t="s">
        <v>911</v>
      </c>
      <c r="B698" s="6" t="s">
        <v>25</v>
      </c>
      <c r="C698" s="6" t="s">
        <v>147</v>
      </c>
      <c r="D698" s="7">
        <v>43200</v>
      </c>
      <c r="E698" s="7">
        <v>43331</v>
      </c>
      <c r="F698" s="7">
        <v>43340</v>
      </c>
      <c r="G698" s="7">
        <v>43350</v>
      </c>
      <c r="H698" s="6">
        <f t="shared" si="30"/>
        <v>19</v>
      </c>
      <c r="I698" s="6" t="s">
        <v>215</v>
      </c>
      <c r="J698" s="6">
        <v>16</v>
      </c>
      <c r="K698" s="6">
        <v>20</v>
      </c>
      <c r="L698" s="6">
        <v>258</v>
      </c>
      <c r="M698" s="6">
        <v>2</v>
      </c>
      <c r="N698" s="6">
        <v>3</v>
      </c>
      <c r="O698" s="6">
        <v>0.05</v>
      </c>
      <c r="P698" s="8">
        <v>2231.1</v>
      </c>
      <c r="Q698" s="8">
        <v>1874.1239999999998</v>
      </c>
      <c r="R698" s="8">
        <f t="shared" si="31"/>
        <v>736.26299999999992</v>
      </c>
      <c r="S698" s="8">
        <f>(((Sales[[#This Row],[Unit Price]]-(Sales[[#This Row],[Discount Applied]]*Sales[[#This Row],[Unit Price]]))-Q698)/Q698)*100</f>
        <v>13.095238095238113</v>
      </c>
      <c r="T698" s="8">
        <f t="shared" si="32"/>
        <v>6358.6349999999993</v>
      </c>
      <c r="U698" s="8">
        <f>Sales[[#This Row],[Unit Cost]]*Sales[[#This Row],[Order Quantity]]</f>
        <v>5622.3719999999994</v>
      </c>
    </row>
    <row r="699" spans="1:21" x14ac:dyDescent="0.2">
      <c r="A699" s="6" t="s">
        <v>912</v>
      </c>
      <c r="B699" s="6" t="s">
        <v>23</v>
      </c>
      <c r="C699" s="6" t="s">
        <v>144</v>
      </c>
      <c r="D699" s="7">
        <v>43200</v>
      </c>
      <c r="E699" s="7">
        <v>43331</v>
      </c>
      <c r="F699" s="7">
        <v>43348</v>
      </c>
      <c r="G699" s="7">
        <v>43351</v>
      </c>
      <c r="H699" s="6">
        <f t="shared" si="30"/>
        <v>20</v>
      </c>
      <c r="I699" s="6" t="s">
        <v>215</v>
      </c>
      <c r="J699" s="6">
        <v>21</v>
      </c>
      <c r="K699" s="6">
        <v>1</v>
      </c>
      <c r="L699" s="6">
        <v>79</v>
      </c>
      <c r="M699" s="6">
        <v>42</v>
      </c>
      <c r="N699" s="6">
        <v>6</v>
      </c>
      <c r="O699" s="6">
        <v>0.2</v>
      </c>
      <c r="P699" s="8">
        <v>2311.5</v>
      </c>
      <c r="Q699" s="8">
        <v>1525.5900000000001</v>
      </c>
      <c r="R699" s="8">
        <f t="shared" si="31"/>
        <v>1941.6599999999999</v>
      </c>
      <c r="S699" s="8">
        <f>(((Sales[[#This Row],[Unit Price]]-(Sales[[#This Row],[Discount Applied]]*Sales[[#This Row],[Unit Price]]))-Q699)/Q699)*100</f>
        <v>21.212121212121204</v>
      </c>
      <c r="T699" s="8">
        <f t="shared" si="32"/>
        <v>11095.2</v>
      </c>
      <c r="U699" s="8">
        <f>Sales[[#This Row],[Unit Cost]]*Sales[[#This Row],[Order Quantity]]</f>
        <v>9153.5400000000009</v>
      </c>
    </row>
    <row r="700" spans="1:21" x14ac:dyDescent="0.2">
      <c r="A700" s="6" t="s">
        <v>913</v>
      </c>
      <c r="B700" s="6" t="s">
        <v>25</v>
      </c>
      <c r="C700" s="6" t="s">
        <v>148</v>
      </c>
      <c r="D700" s="7">
        <v>43200</v>
      </c>
      <c r="E700" s="7">
        <v>43331</v>
      </c>
      <c r="F700" s="7">
        <v>43352</v>
      </c>
      <c r="G700" s="7">
        <v>43355</v>
      </c>
      <c r="H700" s="6">
        <f t="shared" si="30"/>
        <v>24</v>
      </c>
      <c r="I700" s="6" t="s">
        <v>215</v>
      </c>
      <c r="J700" s="6">
        <v>19</v>
      </c>
      <c r="K700" s="6">
        <v>13</v>
      </c>
      <c r="L700" s="6">
        <v>17</v>
      </c>
      <c r="M700" s="6">
        <v>33</v>
      </c>
      <c r="N700" s="6">
        <v>7</v>
      </c>
      <c r="O700" s="6">
        <v>0.05</v>
      </c>
      <c r="P700" s="8">
        <v>3832.4</v>
      </c>
      <c r="Q700" s="8">
        <v>2835.9760000000001</v>
      </c>
      <c r="R700" s="8">
        <f t="shared" si="31"/>
        <v>5633.627999999997</v>
      </c>
      <c r="S700" s="8">
        <f>(((Sales[[#This Row],[Unit Price]]-(Sales[[#This Row],[Discount Applied]]*Sales[[#This Row],[Unit Price]]))-Q700)/Q700)*100</f>
        <v>28.378378378378383</v>
      </c>
      <c r="T700" s="8">
        <f t="shared" si="32"/>
        <v>25485.46</v>
      </c>
      <c r="U700" s="8">
        <f>Sales[[#This Row],[Unit Cost]]*Sales[[#This Row],[Order Quantity]]</f>
        <v>19851.832000000002</v>
      </c>
    </row>
    <row r="701" spans="1:21" x14ac:dyDescent="0.2">
      <c r="A701" s="6" t="s">
        <v>914</v>
      </c>
      <c r="B701" s="6" t="s">
        <v>25</v>
      </c>
      <c r="C701" s="6" t="s">
        <v>146</v>
      </c>
      <c r="D701" s="7">
        <v>43200</v>
      </c>
      <c r="E701" s="7">
        <v>43331</v>
      </c>
      <c r="F701" s="7">
        <v>43349</v>
      </c>
      <c r="G701" s="7">
        <v>43355</v>
      </c>
      <c r="H701" s="6">
        <f t="shared" si="30"/>
        <v>24</v>
      </c>
      <c r="I701" s="6" t="s">
        <v>215</v>
      </c>
      <c r="J701" s="6">
        <v>16</v>
      </c>
      <c r="K701" s="6">
        <v>9</v>
      </c>
      <c r="L701" s="6">
        <v>326</v>
      </c>
      <c r="M701" s="6">
        <v>39</v>
      </c>
      <c r="N701" s="6">
        <v>6</v>
      </c>
      <c r="O701" s="6">
        <v>0.1</v>
      </c>
      <c r="P701" s="8">
        <v>1005</v>
      </c>
      <c r="Q701" s="8">
        <v>793.95</v>
      </c>
      <c r="R701" s="8">
        <f t="shared" si="31"/>
        <v>663.29999999999927</v>
      </c>
      <c r="S701" s="8">
        <f>(((Sales[[#This Row],[Unit Price]]-(Sales[[#This Row],[Discount Applied]]*Sales[[#This Row],[Unit Price]]))-Q701)/Q701)*100</f>
        <v>13.924050632911387</v>
      </c>
      <c r="T701" s="8">
        <f t="shared" si="32"/>
        <v>5427</v>
      </c>
      <c r="U701" s="8">
        <f>Sales[[#This Row],[Unit Cost]]*Sales[[#This Row],[Order Quantity]]</f>
        <v>4763.7000000000007</v>
      </c>
    </row>
    <row r="702" spans="1:21" x14ac:dyDescent="0.2">
      <c r="A702" s="6" t="s">
        <v>915</v>
      </c>
      <c r="B702" s="6" t="s">
        <v>24</v>
      </c>
      <c r="C702" s="6" t="s">
        <v>148</v>
      </c>
      <c r="D702" s="7">
        <v>43200</v>
      </c>
      <c r="E702" s="7">
        <v>43331</v>
      </c>
      <c r="F702" s="7">
        <v>43336</v>
      </c>
      <c r="G702" s="7">
        <v>43343</v>
      </c>
      <c r="H702" s="6">
        <f t="shared" si="30"/>
        <v>12</v>
      </c>
      <c r="I702" s="6" t="s">
        <v>215</v>
      </c>
      <c r="J702" s="6">
        <v>5</v>
      </c>
      <c r="K702" s="6">
        <v>33</v>
      </c>
      <c r="L702" s="6">
        <v>16</v>
      </c>
      <c r="M702" s="6">
        <v>34</v>
      </c>
      <c r="N702" s="6">
        <v>8</v>
      </c>
      <c r="O702" s="6">
        <v>0.15</v>
      </c>
      <c r="P702" s="8">
        <v>1065.3</v>
      </c>
      <c r="Q702" s="8">
        <v>671.13900000000001</v>
      </c>
      <c r="R702" s="8">
        <f t="shared" si="31"/>
        <v>1874.9279999999999</v>
      </c>
      <c r="S702" s="8">
        <f>(((Sales[[#This Row],[Unit Price]]-(Sales[[#This Row],[Discount Applied]]*Sales[[#This Row],[Unit Price]]))-Q702)/Q702)*100</f>
        <v>34.920634920634917</v>
      </c>
      <c r="T702" s="8">
        <f t="shared" si="32"/>
        <v>7244.04</v>
      </c>
      <c r="U702" s="8">
        <f>Sales[[#This Row],[Unit Cost]]*Sales[[#This Row],[Order Quantity]]</f>
        <v>5369.1120000000001</v>
      </c>
    </row>
    <row r="703" spans="1:21" x14ac:dyDescent="0.2">
      <c r="A703" s="6" t="s">
        <v>916</v>
      </c>
      <c r="B703" s="6" t="s">
        <v>24</v>
      </c>
      <c r="C703" s="6" t="s">
        <v>145</v>
      </c>
      <c r="D703" s="7">
        <v>43200</v>
      </c>
      <c r="E703" s="7">
        <v>43331</v>
      </c>
      <c r="F703" s="7">
        <v>43349</v>
      </c>
      <c r="G703" s="7">
        <v>43358</v>
      </c>
      <c r="H703" s="6">
        <f t="shared" si="30"/>
        <v>27</v>
      </c>
      <c r="I703" s="6" t="s">
        <v>215</v>
      </c>
      <c r="J703" s="6">
        <v>11</v>
      </c>
      <c r="K703" s="6">
        <v>50</v>
      </c>
      <c r="L703" s="6">
        <v>169</v>
      </c>
      <c r="M703" s="6">
        <v>16</v>
      </c>
      <c r="N703" s="6">
        <v>3</v>
      </c>
      <c r="O703" s="6">
        <v>0.1</v>
      </c>
      <c r="P703" s="8">
        <v>1889.4</v>
      </c>
      <c r="Q703" s="8">
        <v>1454.8380000000002</v>
      </c>
      <c r="R703" s="8">
        <f t="shared" si="31"/>
        <v>736.86599999999999</v>
      </c>
      <c r="S703" s="8">
        <f>(((Sales[[#This Row],[Unit Price]]-(Sales[[#This Row],[Discount Applied]]*Sales[[#This Row],[Unit Price]]))-Q703)/Q703)*100</f>
        <v>16.88311688311687</v>
      </c>
      <c r="T703" s="8">
        <f t="shared" si="32"/>
        <v>5101.380000000001</v>
      </c>
      <c r="U703" s="8">
        <f>Sales[[#This Row],[Unit Cost]]*Sales[[#This Row],[Order Quantity]]</f>
        <v>4364.514000000001</v>
      </c>
    </row>
    <row r="704" spans="1:21" x14ac:dyDescent="0.2">
      <c r="A704" s="6" t="s">
        <v>917</v>
      </c>
      <c r="B704" s="6" t="s">
        <v>25</v>
      </c>
      <c r="C704" s="6" t="s">
        <v>146</v>
      </c>
      <c r="D704" s="7">
        <v>43200</v>
      </c>
      <c r="E704" s="7">
        <v>43332</v>
      </c>
      <c r="F704" s="7">
        <v>43357</v>
      </c>
      <c r="G704" s="7">
        <v>43365</v>
      </c>
      <c r="H704" s="6">
        <f t="shared" si="30"/>
        <v>33</v>
      </c>
      <c r="I704" s="6" t="s">
        <v>215</v>
      </c>
      <c r="J704" s="6">
        <v>17</v>
      </c>
      <c r="K704" s="6">
        <v>16</v>
      </c>
      <c r="L704" s="6">
        <v>272</v>
      </c>
      <c r="M704" s="6">
        <v>4</v>
      </c>
      <c r="N704" s="6">
        <v>4</v>
      </c>
      <c r="O704" s="6">
        <v>0.1</v>
      </c>
      <c r="P704" s="8">
        <v>167.5</v>
      </c>
      <c r="Q704" s="8">
        <v>108.875</v>
      </c>
      <c r="R704" s="8">
        <f t="shared" si="31"/>
        <v>167.5</v>
      </c>
      <c r="S704" s="8">
        <f>(((Sales[[#This Row],[Unit Price]]-(Sales[[#This Row],[Discount Applied]]*Sales[[#This Row],[Unit Price]]))-Q704)/Q704)*100</f>
        <v>38.461538461538467</v>
      </c>
      <c r="T704" s="8">
        <f t="shared" si="32"/>
        <v>603</v>
      </c>
      <c r="U704" s="8">
        <f>Sales[[#This Row],[Unit Cost]]*Sales[[#This Row],[Order Quantity]]</f>
        <v>435.5</v>
      </c>
    </row>
    <row r="705" spans="1:21" x14ac:dyDescent="0.2">
      <c r="A705" s="6" t="s">
        <v>918</v>
      </c>
      <c r="B705" s="6" t="s">
        <v>24</v>
      </c>
      <c r="C705" s="6" t="s">
        <v>146</v>
      </c>
      <c r="D705" s="7">
        <v>43200</v>
      </c>
      <c r="E705" s="7">
        <v>43332</v>
      </c>
      <c r="F705" s="7">
        <v>43346</v>
      </c>
      <c r="G705" s="7">
        <v>43353</v>
      </c>
      <c r="H705" s="6">
        <f t="shared" si="30"/>
        <v>21</v>
      </c>
      <c r="I705" s="6" t="s">
        <v>215</v>
      </c>
      <c r="J705" s="6">
        <v>11</v>
      </c>
      <c r="K705" s="6">
        <v>13</v>
      </c>
      <c r="L705" s="6">
        <v>278</v>
      </c>
      <c r="M705" s="6">
        <v>37</v>
      </c>
      <c r="N705" s="6">
        <v>3</v>
      </c>
      <c r="O705" s="6">
        <v>7.4999999999999997E-2</v>
      </c>
      <c r="P705" s="8">
        <v>6030</v>
      </c>
      <c r="Q705" s="8">
        <v>2472.2999999999997</v>
      </c>
      <c r="R705" s="8">
        <f t="shared" si="31"/>
        <v>9316.35</v>
      </c>
      <c r="S705" s="8">
        <f>(((Sales[[#This Row],[Unit Price]]-(Sales[[#This Row],[Discount Applied]]*Sales[[#This Row],[Unit Price]]))-Q705)/Q705)*100</f>
        <v>125.609756097561</v>
      </c>
      <c r="T705" s="8">
        <f t="shared" si="32"/>
        <v>16733.25</v>
      </c>
      <c r="U705" s="8">
        <f>Sales[[#This Row],[Unit Cost]]*Sales[[#This Row],[Order Quantity]]</f>
        <v>7416.9</v>
      </c>
    </row>
    <row r="706" spans="1:21" x14ac:dyDescent="0.2">
      <c r="A706" s="6" t="s">
        <v>919</v>
      </c>
      <c r="B706" s="6" t="s">
        <v>24</v>
      </c>
      <c r="C706" s="6" t="s">
        <v>146</v>
      </c>
      <c r="D706" s="7">
        <v>43200</v>
      </c>
      <c r="E706" s="7">
        <v>43332</v>
      </c>
      <c r="F706" s="7">
        <v>43360</v>
      </c>
      <c r="G706" s="7">
        <v>43369</v>
      </c>
      <c r="H706" s="6">
        <f t="shared" ref="H706:H769" si="33">G706-E706</f>
        <v>37</v>
      </c>
      <c r="I706" s="6" t="s">
        <v>215</v>
      </c>
      <c r="J706" s="6">
        <v>5</v>
      </c>
      <c r="K706" s="6">
        <v>44</v>
      </c>
      <c r="L706" s="6">
        <v>302</v>
      </c>
      <c r="M706" s="6">
        <v>35</v>
      </c>
      <c r="N706" s="6">
        <v>2</v>
      </c>
      <c r="O706" s="6">
        <v>0.1</v>
      </c>
      <c r="P706" s="8">
        <v>837.5</v>
      </c>
      <c r="Q706" s="8">
        <v>527.625</v>
      </c>
      <c r="R706" s="8">
        <f t="shared" ref="R706:R769" si="34">T706-(Q706*N706)</f>
        <v>452.25</v>
      </c>
      <c r="S706" s="8">
        <f>(((Sales[[#This Row],[Unit Price]]-(Sales[[#This Row],[Discount Applied]]*Sales[[#This Row],[Unit Price]]))-Q706)/Q706)*100</f>
        <v>42.857142857142854</v>
      </c>
      <c r="T706" s="8">
        <f t="shared" ref="T706:T769" si="35">((P706*N706)-(P706*O706*N706))</f>
        <v>1507.5</v>
      </c>
      <c r="U706" s="8">
        <f>Sales[[#This Row],[Unit Cost]]*Sales[[#This Row],[Order Quantity]]</f>
        <v>1055.25</v>
      </c>
    </row>
    <row r="707" spans="1:21" x14ac:dyDescent="0.2">
      <c r="A707" s="6" t="s">
        <v>920</v>
      </c>
      <c r="B707" s="6" t="s">
        <v>24</v>
      </c>
      <c r="C707" s="6" t="s">
        <v>144</v>
      </c>
      <c r="D707" s="7">
        <v>43200</v>
      </c>
      <c r="E707" s="7">
        <v>43332</v>
      </c>
      <c r="F707" s="7">
        <v>43345</v>
      </c>
      <c r="G707" s="7">
        <v>43355</v>
      </c>
      <c r="H707" s="6">
        <f t="shared" si="33"/>
        <v>23</v>
      </c>
      <c r="I707" s="6" t="s">
        <v>215</v>
      </c>
      <c r="J707" s="6">
        <v>3</v>
      </c>
      <c r="K707" s="6">
        <v>7</v>
      </c>
      <c r="L707" s="6">
        <v>77</v>
      </c>
      <c r="M707" s="6">
        <v>45</v>
      </c>
      <c r="N707" s="6">
        <v>6</v>
      </c>
      <c r="O707" s="6">
        <v>0.1</v>
      </c>
      <c r="P707" s="8">
        <v>1782.2</v>
      </c>
      <c r="Q707" s="8">
        <v>1051.498</v>
      </c>
      <c r="R707" s="8">
        <f t="shared" si="34"/>
        <v>3314.8920000000007</v>
      </c>
      <c r="S707" s="8">
        <f>(((Sales[[#This Row],[Unit Price]]-(Sales[[#This Row],[Discount Applied]]*Sales[[#This Row],[Unit Price]]))-Q707)/Q707)*100</f>
        <v>52.542372881355924</v>
      </c>
      <c r="T707" s="8">
        <f t="shared" si="35"/>
        <v>9623.880000000001</v>
      </c>
      <c r="U707" s="8">
        <f>Sales[[#This Row],[Unit Cost]]*Sales[[#This Row],[Order Quantity]]</f>
        <v>6308.9880000000003</v>
      </c>
    </row>
    <row r="708" spans="1:21" x14ac:dyDescent="0.2">
      <c r="A708" s="6" t="s">
        <v>921</v>
      </c>
      <c r="B708" s="6" t="s">
        <v>25</v>
      </c>
      <c r="C708" s="6" t="s">
        <v>145</v>
      </c>
      <c r="D708" s="7">
        <v>43200</v>
      </c>
      <c r="E708" s="7">
        <v>43332</v>
      </c>
      <c r="F708" s="7">
        <v>43353</v>
      </c>
      <c r="G708" s="7">
        <v>43359</v>
      </c>
      <c r="H708" s="6">
        <f t="shared" si="33"/>
        <v>27</v>
      </c>
      <c r="I708" s="6" t="s">
        <v>215</v>
      </c>
      <c r="J708" s="6">
        <v>17</v>
      </c>
      <c r="K708" s="6">
        <v>29</v>
      </c>
      <c r="L708" s="6">
        <v>173</v>
      </c>
      <c r="M708" s="6">
        <v>29</v>
      </c>
      <c r="N708" s="6">
        <v>8</v>
      </c>
      <c r="O708" s="6">
        <v>7.4999999999999997E-2</v>
      </c>
      <c r="P708" s="8">
        <v>998.30000000000007</v>
      </c>
      <c r="Q708" s="8">
        <v>439.25200000000001</v>
      </c>
      <c r="R708" s="8">
        <f t="shared" si="34"/>
        <v>3873.404</v>
      </c>
      <c r="S708" s="8">
        <f>(((Sales[[#This Row],[Unit Price]]-(Sales[[#This Row],[Discount Applied]]*Sales[[#This Row],[Unit Price]]))-Q708)/Q708)*100</f>
        <v>110.22727272727273</v>
      </c>
      <c r="T708" s="8">
        <f t="shared" si="35"/>
        <v>7387.42</v>
      </c>
      <c r="U708" s="8">
        <f>Sales[[#This Row],[Unit Cost]]*Sales[[#This Row],[Order Quantity]]</f>
        <v>3514.0160000000001</v>
      </c>
    </row>
    <row r="709" spans="1:21" x14ac:dyDescent="0.2">
      <c r="A709" s="6" t="s">
        <v>922</v>
      </c>
      <c r="B709" s="6" t="s">
        <v>24</v>
      </c>
      <c r="C709" s="6" t="s">
        <v>146</v>
      </c>
      <c r="D709" s="7">
        <v>43200</v>
      </c>
      <c r="E709" s="7">
        <v>43332</v>
      </c>
      <c r="F709" s="7">
        <v>43352</v>
      </c>
      <c r="G709" s="7">
        <v>43355</v>
      </c>
      <c r="H709" s="6">
        <f t="shared" si="33"/>
        <v>23</v>
      </c>
      <c r="I709" s="6" t="s">
        <v>215</v>
      </c>
      <c r="J709" s="6">
        <v>11</v>
      </c>
      <c r="K709" s="6">
        <v>31</v>
      </c>
      <c r="L709" s="6">
        <v>319</v>
      </c>
      <c r="M709" s="6">
        <v>19</v>
      </c>
      <c r="N709" s="6">
        <v>4</v>
      </c>
      <c r="O709" s="6">
        <v>0.15</v>
      </c>
      <c r="P709" s="8">
        <v>3999.9</v>
      </c>
      <c r="Q709" s="8">
        <v>2679.9330000000004</v>
      </c>
      <c r="R709" s="8">
        <f t="shared" si="34"/>
        <v>2879.9279999999981</v>
      </c>
      <c r="S709" s="8">
        <f>(((Sales[[#This Row],[Unit Price]]-(Sales[[#This Row],[Discount Applied]]*Sales[[#This Row],[Unit Price]]))-Q709)/Q709)*100</f>
        <v>26.865671641791021</v>
      </c>
      <c r="T709" s="8">
        <f t="shared" si="35"/>
        <v>13599.66</v>
      </c>
      <c r="U709" s="8">
        <f>Sales[[#This Row],[Unit Cost]]*Sales[[#This Row],[Order Quantity]]</f>
        <v>10719.732000000002</v>
      </c>
    </row>
    <row r="710" spans="1:21" x14ac:dyDescent="0.2">
      <c r="A710" s="6" t="s">
        <v>923</v>
      </c>
      <c r="B710" s="6" t="s">
        <v>25</v>
      </c>
      <c r="C710" s="6" t="s">
        <v>146</v>
      </c>
      <c r="D710" s="7">
        <v>43200</v>
      </c>
      <c r="E710" s="7">
        <v>43333</v>
      </c>
      <c r="F710" s="7">
        <v>43355</v>
      </c>
      <c r="G710" s="7">
        <v>43356</v>
      </c>
      <c r="H710" s="6">
        <f t="shared" si="33"/>
        <v>23</v>
      </c>
      <c r="I710" s="6" t="s">
        <v>215</v>
      </c>
      <c r="J710" s="6">
        <v>12</v>
      </c>
      <c r="K710" s="6">
        <v>31</v>
      </c>
      <c r="L710" s="6">
        <v>305</v>
      </c>
      <c r="M710" s="6">
        <v>35</v>
      </c>
      <c r="N710" s="6">
        <v>8</v>
      </c>
      <c r="O710" s="6">
        <v>0.15</v>
      </c>
      <c r="P710" s="8">
        <v>1896.1000000000001</v>
      </c>
      <c r="Q710" s="8">
        <v>1118.6990000000001</v>
      </c>
      <c r="R710" s="8">
        <f t="shared" si="34"/>
        <v>3943.8880000000008</v>
      </c>
      <c r="S710" s="8">
        <f>(((Sales[[#This Row],[Unit Price]]-(Sales[[#This Row],[Discount Applied]]*Sales[[#This Row],[Unit Price]]))-Q710)/Q710)*100</f>
        <v>44.067796610169495</v>
      </c>
      <c r="T710" s="8">
        <f t="shared" si="35"/>
        <v>12893.480000000001</v>
      </c>
      <c r="U710" s="8">
        <f>Sales[[#This Row],[Unit Cost]]*Sales[[#This Row],[Order Quantity]]</f>
        <v>8949.5920000000006</v>
      </c>
    </row>
    <row r="711" spans="1:21" x14ac:dyDescent="0.2">
      <c r="A711" s="6" t="s">
        <v>924</v>
      </c>
      <c r="B711" s="6" t="s">
        <v>23</v>
      </c>
      <c r="C711" s="6" t="s">
        <v>145</v>
      </c>
      <c r="D711" s="7">
        <v>43200</v>
      </c>
      <c r="E711" s="7">
        <v>43333</v>
      </c>
      <c r="F711" s="7">
        <v>43358</v>
      </c>
      <c r="G711" s="7">
        <v>43368</v>
      </c>
      <c r="H711" s="6">
        <f t="shared" si="33"/>
        <v>35</v>
      </c>
      <c r="I711" s="6" t="s">
        <v>215</v>
      </c>
      <c r="J711" s="6">
        <v>24</v>
      </c>
      <c r="K711" s="6">
        <v>35</v>
      </c>
      <c r="L711" s="6">
        <v>151</v>
      </c>
      <c r="M711" s="6">
        <v>35</v>
      </c>
      <c r="N711" s="6">
        <v>2</v>
      </c>
      <c r="O711" s="6">
        <v>7.4999999999999997E-2</v>
      </c>
      <c r="P711" s="8">
        <v>1038.5</v>
      </c>
      <c r="Q711" s="8">
        <v>477.71000000000004</v>
      </c>
      <c r="R711" s="8">
        <f t="shared" si="34"/>
        <v>965.80499999999984</v>
      </c>
      <c r="S711" s="8">
        <f>(((Sales[[#This Row],[Unit Price]]-(Sales[[#This Row],[Discount Applied]]*Sales[[#This Row],[Unit Price]]))-Q711)/Q711)*100</f>
        <v>101.08695652173911</v>
      </c>
      <c r="T711" s="8">
        <f t="shared" si="35"/>
        <v>1921.2249999999999</v>
      </c>
      <c r="U711" s="8">
        <f>Sales[[#This Row],[Unit Cost]]*Sales[[#This Row],[Order Quantity]]</f>
        <v>955.42000000000007</v>
      </c>
    </row>
    <row r="712" spans="1:21" x14ac:dyDescent="0.2">
      <c r="A712" s="6" t="s">
        <v>925</v>
      </c>
      <c r="B712" s="6" t="s">
        <v>23</v>
      </c>
      <c r="C712" s="6" t="s">
        <v>145</v>
      </c>
      <c r="D712" s="7">
        <v>43200</v>
      </c>
      <c r="E712" s="7">
        <v>43333</v>
      </c>
      <c r="F712" s="7">
        <v>43342</v>
      </c>
      <c r="G712" s="7">
        <v>43343</v>
      </c>
      <c r="H712" s="6">
        <f t="shared" si="33"/>
        <v>10</v>
      </c>
      <c r="I712" s="6" t="s">
        <v>215</v>
      </c>
      <c r="J712" s="6">
        <v>24</v>
      </c>
      <c r="K712" s="6">
        <v>43</v>
      </c>
      <c r="L712" s="6">
        <v>170</v>
      </c>
      <c r="M712" s="6">
        <v>4</v>
      </c>
      <c r="N712" s="6">
        <v>2</v>
      </c>
      <c r="O712" s="6">
        <v>0.05</v>
      </c>
      <c r="P712" s="8">
        <v>3839.1</v>
      </c>
      <c r="Q712" s="8">
        <v>3071.28</v>
      </c>
      <c r="R712" s="8">
        <f t="shared" si="34"/>
        <v>1151.7299999999996</v>
      </c>
      <c r="S712" s="8">
        <f>(((Sales[[#This Row],[Unit Price]]-(Sales[[#This Row],[Discount Applied]]*Sales[[#This Row],[Unit Price]]))-Q712)/Q712)*100</f>
        <v>18.749999999999993</v>
      </c>
      <c r="T712" s="8">
        <f t="shared" si="35"/>
        <v>7294.29</v>
      </c>
      <c r="U712" s="8">
        <f>Sales[[#This Row],[Unit Cost]]*Sales[[#This Row],[Order Quantity]]</f>
        <v>6142.56</v>
      </c>
    </row>
    <row r="713" spans="1:21" x14ac:dyDescent="0.2">
      <c r="A713" s="6" t="s">
        <v>926</v>
      </c>
      <c r="B713" s="6" t="s">
        <v>24</v>
      </c>
      <c r="C713" s="6" t="s">
        <v>145</v>
      </c>
      <c r="D713" s="7">
        <v>43200</v>
      </c>
      <c r="E713" s="7">
        <v>43333</v>
      </c>
      <c r="F713" s="7">
        <v>43354</v>
      </c>
      <c r="G713" s="7">
        <v>43364</v>
      </c>
      <c r="H713" s="6">
        <f t="shared" si="33"/>
        <v>31</v>
      </c>
      <c r="I713" s="6" t="s">
        <v>215</v>
      </c>
      <c r="J713" s="6">
        <v>4</v>
      </c>
      <c r="K713" s="6">
        <v>5</v>
      </c>
      <c r="L713" s="6">
        <v>129</v>
      </c>
      <c r="M713" s="6">
        <v>31</v>
      </c>
      <c r="N713" s="6">
        <v>1</v>
      </c>
      <c r="O713" s="6">
        <v>0.1</v>
      </c>
      <c r="P713" s="8">
        <v>743.7</v>
      </c>
      <c r="Q713" s="8">
        <v>535.46400000000006</v>
      </c>
      <c r="R713" s="8">
        <f t="shared" si="34"/>
        <v>133.86599999999999</v>
      </c>
      <c r="S713" s="8">
        <f>(((Sales[[#This Row],[Unit Price]]-(Sales[[#This Row],[Discount Applied]]*Sales[[#This Row],[Unit Price]]))-Q713)/Q713)*100</f>
        <v>24.999999999999993</v>
      </c>
      <c r="T713" s="8">
        <f t="shared" si="35"/>
        <v>669.33</v>
      </c>
      <c r="U713" s="8">
        <f>Sales[[#This Row],[Unit Cost]]*Sales[[#This Row],[Order Quantity]]</f>
        <v>535.46400000000006</v>
      </c>
    </row>
    <row r="714" spans="1:21" x14ac:dyDescent="0.2">
      <c r="A714" s="6" t="s">
        <v>927</v>
      </c>
      <c r="B714" s="6" t="s">
        <v>26</v>
      </c>
      <c r="C714" s="6" t="s">
        <v>145</v>
      </c>
      <c r="D714" s="7">
        <v>43200</v>
      </c>
      <c r="E714" s="7">
        <v>43333</v>
      </c>
      <c r="F714" s="7">
        <v>43352</v>
      </c>
      <c r="G714" s="7">
        <v>43362</v>
      </c>
      <c r="H714" s="6">
        <f t="shared" si="33"/>
        <v>29</v>
      </c>
      <c r="I714" s="6" t="s">
        <v>215</v>
      </c>
      <c r="J714" s="6">
        <v>26</v>
      </c>
      <c r="K714" s="6">
        <v>20</v>
      </c>
      <c r="L714" s="6">
        <v>92</v>
      </c>
      <c r="M714" s="6">
        <v>47</v>
      </c>
      <c r="N714" s="6">
        <v>6</v>
      </c>
      <c r="O714" s="6">
        <v>0.15</v>
      </c>
      <c r="P714" s="8">
        <v>2445.5</v>
      </c>
      <c r="Q714" s="8">
        <v>1100.4750000000001</v>
      </c>
      <c r="R714" s="8">
        <f t="shared" si="34"/>
        <v>5869.1999999999989</v>
      </c>
      <c r="S714" s="8">
        <f>(((Sales[[#This Row],[Unit Price]]-(Sales[[#This Row],[Discount Applied]]*Sales[[#This Row],[Unit Price]]))-Q714)/Q714)*100</f>
        <v>88.888888888888886</v>
      </c>
      <c r="T714" s="8">
        <f t="shared" si="35"/>
        <v>12472.05</v>
      </c>
      <c r="U714" s="8">
        <f>Sales[[#This Row],[Unit Cost]]*Sales[[#This Row],[Order Quantity]]</f>
        <v>6602.85</v>
      </c>
    </row>
    <row r="715" spans="1:21" x14ac:dyDescent="0.2">
      <c r="A715" s="6" t="s">
        <v>928</v>
      </c>
      <c r="B715" s="6" t="s">
        <v>24</v>
      </c>
      <c r="C715" s="6" t="s">
        <v>146</v>
      </c>
      <c r="D715" s="7">
        <v>43200</v>
      </c>
      <c r="E715" s="7">
        <v>43333</v>
      </c>
      <c r="F715" s="7">
        <v>43348</v>
      </c>
      <c r="G715" s="7">
        <v>43351</v>
      </c>
      <c r="H715" s="6">
        <f t="shared" si="33"/>
        <v>18</v>
      </c>
      <c r="I715" s="6" t="s">
        <v>215</v>
      </c>
      <c r="J715" s="6">
        <v>8</v>
      </c>
      <c r="K715" s="6">
        <v>42</v>
      </c>
      <c r="L715" s="6">
        <v>297</v>
      </c>
      <c r="M715" s="6">
        <v>46</v>
      </c>
      <c r="N715" s="6">
        <v>7</v>
      </c>
      <c r="O715" s="6">
        <v>0.2</v>
      </c>
      <c r="P715" s="8">
        <v>2613</v>
      </c>
      <c r="Q715" s="8">
        <v>1463.2800000000002</v>
      </c>
      <c r="R715" s="8">
        <f t="shared" si="34"/>
        <v>4389.8399999999983</v>
      </c>
      <c r="S715" s="8">
        <f>(((Sales[[#This Row],[Unit Price]]-(Sales[[#This Row],[Discount Applied]]*Sales[[#This Row],[Unit Price]]))-Q715)/Q715)*100</f>
        <v>42.857142857142847</v>
      </c>
      <c r="T715" s="8">
        <f t="shared" si="35"/>
        <v>14632.8</v>
      </c>
      <c r="U715" s="8">
        <f>Sales[[#This Row],[Unit Cost]]*Sales[[#This Row],[Order Quantity]]</f>
        <v>10242.960000000001</v>
      </c>
    </row>
    <row r="716" spans="1:21" x14ac:dyDescent="0.2">
      <c r="A716" s="6" t="s">
        <v>929</v>
      </c>
      <c r="B716" s="6" t="s">
        <v>24</v>
      </c>
      <c r="C716" s="6" t="s">
        <v>145</v>
      </c>
      <c r="D716" s="7">
        <v>43200</v>
      </c>
      <c r="E716" s="7">
        <v>43333</v>
      </c>
      <c r="F716" s="7">
        <v>43335</v>
      </c>
      <c r="G716" s="7">
        <v>43343</v>
      </c>
      <c r="H716" s="6">
        <f t="shared" si="33"/>
        <v>10</v>
      </c>
      <c r="I716" s="6" t="s">
        <v>215</v>
      </c>
      <c r="J716" s="6">
        <v>1</v>
      </c>
      <c r="K716" s="6">
        <v>14</v>
      </c>
      <c r="L716" s="6">
        <v>200</v>
      </c>
      <c r="M716" s="6">
        <v>24</v>
      </c>
      <c r="N716" s="6">
        <v>8</v>
      </c>
      <c r="O716" s="6">
        <v>0.1</v>
      </c>
      <c r="P716" s="8">
        <v>187.6</v>
      </c>
      <c r="Q716" s="8">
        <v>127.56800000000001</v>
      </c>
      <c r="R716" s="8">
        <f t="shared" si="34"/>
        <v>330.17599999999993</v>
      </c>
      <c r="S716" s="8">
        <f>(((Sales[[#This Row],[Unit Price]]-(Sales[[#This Row],[Discount Applied]]*Sales[[#This Row],[Unit Price]]))-Q716)/Q716)*100</f>
        <v>32.35294117647058</v>
      </c>
      <c r="T716" s="8">
        <f t="shared" si="35"/>
        <v>1350.72</v>
      </c>
      <c r="U716" s="8">
        <f>Sales[[#This Row],[Unit Cost]]*Sales[[#This Row],[Order Quantity]]</f>
        <v>1020.5440000000001</v>
      </c>
    </row>
    <row r="717" spans="1:21" x14ac:dyDescent="0.2">
      <c r="A717" s="6" t="s">
        <v>930</v>
      </c>
      <c r="B717" s="6" t="s">
        <v>25</v>
      </c>
      <c r="C717" s="6" t="s">
        <v>145</v>
      </c>
      <c r="D717" s="7">
        <v>43200</v>
      </c>
      <c r="E717" s="7">
        <v>43333</v>
      </c>
      <c r="F717" s="7">
        <v>43356</v>
      </c>
      <c r="G717" s="7">
        <v>43360</v>
      </c>
      <c r="H717" s="6">
        <f t="shared" si="33"/>
        <v>27</v>
      </c>
      <c r="I717" s="6" t="s">
        <v>215</v>
      </c>
      <c r="J717" s="6">
        <v>20</v>
      </c>
      <c r="K717" s="6">
        <v>34</v>
      </c>
      <c r="L717" s="6">
        <v>198</v>
      </c>
      <c r="M717" s="6">
        <v>14</v>
      </c>
      <c r="N717" s="6">
        <v>2</v>
      </c>
      <c r="O717" s="6">
        <v>0.05</v>
      </c>
      <c r="P717" s="8">
        <v>5494</v>
      </c>
      <c r="Q717" s="8">
        <v>3845.7999999999997</v>
      </c>
      <c r="R717" s="8">
        <f t="shared" si="34"/>
        <v>2747.0000000000009</v>
      </c>
      <c r="S717" s="8">
        <f>(((Sales[[#This Row],[Unit Price]]-(Sales[[#This Row],[Discount Applied]]*Sales[[#This Row],[Unit Price]]))-Q717)/Q717)*100</f>
        <v>35.71428571428573</v>
      </c>
      <c r="T717" s="8">
        <f t="shared" si="35"/>
        <v>10438.6</v>
      </c>
      <c r="U717" s="8">
        <f>Sales[[#This Row],[Unit Cost]]*Sales[[#This Row],[Order Quantity]]</f>
        <v>7691.5999999999995</v>
      </c>
    </row>
    <row r="718" spans="1:21" x14ac:dyDescent="0.2">
      <c r="A718" s="6" t="s">
        <v>931</v>
      </c>
      <c r="B718" s="6" t="s">
        <v>24</v>
      </c>
      <c r="C718" s="6" t="s">
        <v>147</v>
      </c>
      <c r="D718" s="7">
        <v>43200</v>
      </c>
      <c r="E718" s="7">
        <v>43333</v>
      </c>
      <c r="F718" s="7">
        <v>43361</v>
      </c>
      <c r="G718" s="7">
        <v>43364</v>
      </c>
      <c r="H718" s="6">
        <f t="shared" si="33"/>
        <v>31</v>
      </c>
      <c r="I718" s="6" t="s">
        <v>215</v>
      </c>
      <c r="J718" s="6">
        <v>11</v>
      </c>
      <c r="K718" s="6">
        <v>20</v>
      </c>
      <c r="L718" s="6">
        <v>230</v>
      </c>
      <c r="M718" s="6">
        <v>36</v>
      </c>
      <c r="N718" s="6">
        <v>2</v>
      </c>
      <c r="O718" s="6">
        <v>0.2</v>
      </c>
      <c r="P718" s="8">
        <v>5782.1</v>
      </c>
      <c r="Q718" s="8">
        <v>4625.68</v>
      </c>
      <c r="R718" s="8">
        <f t="shared" si="34"/>
        <v>0</v>
      </c>
      <c r="S718" s="8">
        <f>(((Sales[[#This Row],[Unit Price]]-(Sales[[#This Row],[Discount Applied]]*Sales[[#This Row],[Unit Price]]))-Q718)/Q718)*100</f>
        <v>0</v>
      </c>
      <c r="T718" s="8">
        <f t="shared" si="35"/>
        <v>9251.36</v>
      </c>
      <c r="U718" s="8">
        <f>Sales[[#This Row],[Unit Cost]]*Sales[[#This Row],[Order Quantity]]</f>
        <v>9251.36</v>
      </c>
    </row>
    <row r="719" spans="1:21" x14ac:dyDescent="0.2">
      <c r="A719" s="6" t="s">
        <v>932</v>
      </c>
      <c r="B719" s="6" t="s">
        <v>23</v>
      </c>
      <c r="C719" s="6" t="s">
        <v>148</v>
      </c>
      <c r="D719" s="7">
        <v>43200</v>
      </c>
      <c r="E719" s="7">
        <v>43333</v>
      </c>
      <c r="F719" s="7">
        <v>43339</v>
      </c>
      <c r="G719" s="7">
        <v>43341</v>
      </c>
      <c r="H719" s="6">
        <f t="shared" si="33"/>
        <v>8</v>
      </c>
      <c r="I719" s="6" t="s">
        <v>215</v>
      </c>
      <c r="J719" s="6">
        <v>23</v>
      </c>
      <c r="K719" s="6">
        <v>42</v>
      </c>
      <c r="L719" s="6">
        <v>33</v>
      </c>
      <c r="M719" s="6">
        <v>4</v>
      </c>
      <c r="N719" s="6">
        <v>5</v>
      </c>
      <c r="O719" s="6">
        <v>7.4999999999999997E-2</v>
      </c>
      <c r="P719" s="8">
        <v>3872.6</v>
      </c>
      <c r="Q719" s="8">
        <v>2052.4780000000001</v>
      </c>
      <c r="R719" s="8">
        <f t="shared" si="34"/>
        <v>7648.385000000002</v>
      </c>
      <c r="S719" s="8">
        <f>(((Sales[[#This Row],[Unit Price]]-(Sales[[#This Row],[Discount Applied]]*Sales[[#This Row],[Unit Price]]))-Q719)/Q719)*100</f>
        <v>74.528301886792434</v>
      </c>
      <c r="T719" s="8">
        <f t="shared" si="35"/>
        <v>17910.775000000001</v>
      </c>
      <c r="U719" s="8">
        <f>Sales[[#This Row],[Unit Cost]]*Sales[[#This Row],[Order Quantity]]</f>
        <v>10262.39</v>
      </c>
    </row>
    <row r="720" spans="1:21" x14ac:dyDescent="0.2">
      <c r="A720" s="6" t="s">
        <v>933</v>
      </c>
      <c r="B720" s="6" t="s">
        <v>26</v>
      </c>
      <c r="C720" s="6" t="s">
        <v>146</v>
      </c>
      <c r="D720" s="7">
        <v>43200</v>
      </c>
      <c r="E720" s="7">
        <v>43334</v>
      </c>
      <c r="F720" s="7">
        <v>43352</v>
      </c>
      <c r="G720" s="7">
        <v>43357</v>
      </c>
      <c r="H720" s="6">
        <f t="shared" si="33"/>
        <v>23</v>
      </c>
      <c r="I720" s="6" t="s">
        <v>215</v>
      </c>
      <c r="J720" s="6">
        <v>26</v>
      </c>
      <c r="K720" s="6">
        <v>22</v>
      </c>
      <c r="L720" s="6">
        <v>261</v>
      </c>
      <c r="M720" s="6">
        <v>20</v>
      </c>
      <c r="N720" s="6">
        <v>5</v>
      </c>
      <c r="O720" s="6">
        <v>7.4999999999999997E-2</v>
      </c>
      <c r="P720" s="8">
        <v>6445.4000000000005</v>
      </c>
      <c r="Q720" s="8">
        <v>3544.9700000000007</v>
      </c>
      <c r="R720" s="8">
        <f t="shared" si="34"/>
        <v>12085.125</v>
      </c>
      <c r="S720" s="8">
        <f>(((Sales[[#This Row],[Unit Price]]-(Sales[[#This Row],[Discount Applied]]*Sales[[#This Row],[Unit Price]]))-Q720)/Q720)*100</f>
        <v>68.181818181818159</v>
      </c>
      <c r="T720" s="8">
        <f t="shared" si="35"/>
        <v>29809.975000000002</v>
      </c>
      <c r="U720" s="8">
        <f>Sales[[#This Row],[Unit Cost]]*Sales[[#This Row],[Order Quantity]]</f>
        <v>17724.850000000002</v>
      </c>
    </row>
    <row r="721" spans="1:21" x14ac:dyDescent="0.2">
      <c r="A721" s="6" t="s">
        <v>934</v>
      </c>
      <c r="B721" s="6" t="s">
        <v>25</v>
      </c>
      <c r="C721" s="6" t="s">
        <v>145</v>
      </c>
      <c r="D721" s="7">
        <v>43300</v>
      </c>
      <c r="E721" s="7">
        <v>43334</v>
      </c>
      <c r="F721" s="7">
        <v>43361</v>
      </c>
      <c r="G721" s="7">
        <v>43368</v>
      </c>
      <c r="H721" s="6">
        <f t="shared" si="33"/>
        <v>34</v>
      </c>
      <c r="I721" s="6" t="s">
        <v>215</v>
      </c>
      <c r="J721" s="6">
        <v>17</v>
      </c>
      <c r="K721" s="6">
        <v>42</v>
      </c>
      <c r="L721" s="6">
        <v>95</v>
      </c>
      <c r="M721" s="6">
        <v>6</v>
      </c>
      <c r="N721" s="6">
        <v>7</v>
      </c>
      <c r="O721" s="6">
        <v>0.05</v>
      </c>
      <c r="P721" s="8">
        <v>227.8</v>
      </c>
      <c r="Q721" s="8">
        <v>93.397999999999996</v>
      </c>
      <c r="R721" s="8">
        <f t="shared" si="34"/>
        <v>861.08400000000017</v>
      </c>
      <c r="S721" s="8">
        <f>(((Sales[[#This Row],[Unit Price]]-(Sales[[#This Row],[Discount Applied]]*Sales[[#This Row],[Unit Price]]))-Q721)/Q721)*100</f>
        <v>131.70731707317077</v>
      </c>
      <c r="T721" s="8">
        <f t="shared" si="35"/>
        <v>1514.8700000000001</v>
      </c>
      <c r="U721" s="8">
        <f>Sales[[#This Row],[Unit Cost]]*Sales[[#This Row],[Order Quantity]]</f>
        <v>653.78599999999994</v>
      </c>
    </row>
    <row r="722" spans="1:21" x14ac:dyDescent="0.2">
      <c r="A722" s="6" t="s">
        <v>935</v>
      </c>
      <c r="B722" s="6" t="s">
        <v>26</v>
      </c>
      <c r="C722" s="6" t="s">
        <v>148</v>
      </c>
      <c r="D722" s="7">
        <v>43200</v>
      </c>
      <c r="E722" s="7">
        <v>43334</v>
      </c>
      <c r="F722" s="7">
        <v>43343</v>
      </c>
      <c r="G722" s="7">
        <v>43344</v>
      </c>
      <c r="H722" s="6">
        <f t="shared" si="33"/>
        <v>10</v>
      </c>
      <c r="I722" s="6" t="s">
        <v>215</v>
      </c>
      <c r="J722" s="6">
        <v>26</v>
      </c>
      <c r="K722" s="6">
        <v>11</v>
      </c>
      <c r="L722" s="6">
        <v>22</v>
      </c>
      <c r="M722" s="6">
        <v>38</v>
      </c>
      <c r="N722" s="6">
        <v>5</v>
      </c>
      <c r="O722" s="6">
        <v>0.15</v>
      </c>
      <c r="P722" s="8">
        <v>247.9</v>
      </c>
      <c r="Q722" s="8">
        <v>151.21899999999999</v>
      </c>
      <c r="R722" s="8">
        <f t="shared" si="34"/>
        <v>297.48</v>
      </c>
      <c r="S722" s="8">
        <f>(((Sales[[#This Row],[Unit Price]]-(Sales[[#This Row],[Discount Applied]]*Sales[[#This Row],[Unit Price]]))-Q722)/Q722)*100</f>
        <v>39.344262295081975</v>
      </c>
      <c r="T722" s="8">
        <f t="shared" si="35"/>
        <v>1053.575</v>
      </c>
      <c r="U722" s="8">
        <f>Sales[[#This Row],[Unit Cost]]*Sales[[#This Row],[Order Quantity]]</f>
        <v>756.09500000000003</v>
      </c>
    </row>
    <row r="723" spans="1:21" x14ac:dyDescent="0.2">
      <c r="A723" s="6" t="s">
        <v>936</v>
      </c>
      <c r="B723" s="6" t="s">
        <v>25</v>
      </c>
      <c r="C723" s="6" t="s">
        <v>145</v>
      </c>
      <c r="D723" s="7">
        <v>43200</v>
      </c>
      <c r="E723" s="7">
        <v>43334</v>
      </c>
      <c r="F723" s="7">
        <v>43337</v>
      </c>
      <c r="G723" s="7">
        <v>43346</v>
      </c>
      <c r="H723" s="6">
        <f t="shared" si="33"/>
        <v>12</v>
      </c>
      <c r="I723" s="6" t="s">
        <v>215</v>
      </c>
      <c r="J723" s="6">
        <v>18</v>
      </c>
      <c r="K723" s="6">
        <v>37</v>
      </c>
      <c r="L723" s="6">
        <v>102</v>
      </c>
      <c r="M723" s="6">
        <v>31</v>
      </c>
      <c r="N723" s="6">
        <v>8</v>
      </c>
      <c r="O723" s="6">
        <v>7.4999999999999997E-2</v>
      </c>
      <c r="P723" s="8">
        <v>1031.8</v>
      </c>
      <c r="Q723" s="8">
        <v>763.53199999999993</v>
      </c>
      <c r="R723" s="8">
        <f t="shared" si="34"/>
        <v>1527.0640000000003</v>
      </c>
      <c r="S723" s="8">
        <f>(((Sales[[#This Row],[Unit Price]]-(Sales[[#This Row],[Discount Applied]]*Sales[[#This Row],[Unit Price]]))-Q723)/Q723)*100</f>
        <v>25.000000000000007</v>
      </c>
      <c r="T723" s="8">
        <f t="shared" si="35"/>
        <v>7635.32</v>
      </c>
      <c r="U723" s="8">
        <f>Sales[[#This Row],[Unit Cost]]*Sales[[#This Row],[Order Quantity]]</f>
        <v>6108.2559999999994</v>
      </c>
    </row>
    <row r="724" spans="1:21" x14ac:dyDescent="0.2">
      <c r="A724" s="6" t="s">
        <v>937</v>
      </c>
      <c r="B724" s="6" t="s">
        <v>25</v>
      </c>
      <c r="C724" s="6" t="s">
        <v>143</v>
      </c>
      <c r="D724" s="7">
        <v>43300</v>
      </c>
      <c r="E724" s="7">
        <v>43334</v>
      </c>
      <c r="F724" s="7">
        <v>43336</v>
      </c>
      <c r="G724" s="7">
        <v>43342</v>
      </c>
      <c r="H724" s="6">
        <f t="shared" si="33"/>
        <v>8</v>
      </c>
      <c r="I724" s="6" t="s">
        <v>215</v>
      </c>
      <c r="J724" s="6">
        <v>14</v>
      </c>
      <c r="K724" s="6">
        <v>45</v>
      </c>
      <c r="L724" s="6">
        <v>353</v>
      </c>
      <c r="M724" s="6">
        <v>38</v>
      </c>
      <c r="N724" s="6">
        <v>3</v>
      </c>
      <c r="O724" s="6">
        <v>0.05</v>
      </c>
      <c r="P724" s="8">
        <v>2237.8000000000002</v>
      </c>
      <c r="Q724" s="8">
        <v>1499.3260000000002</v>
      </c>
      <c r="R724" s="8">
        <f t="shared" si="34"/>
        <v>1879.7519999999995</v>
      </c>
      <c r="S724" s="8">
        <f>(((Sales[[#This Row],[Unit Price]]-(Sales[[#This Row],[Discount Applied]]*Sales[[#This Row],[Unit Price]]))-Q724)/Q724)*100</f>
        <v>41.791044776119399</v>
      </c>
      <c r="T724" s="8">
        <f t="shared" si="35"/>
        <v>6377.7300000000005</v>
      </c>
      <c r="U724" s="8">
        <f>Sales[[#This Row],[Unit Cost]]*Sales[[#This Row],[Order Quantity]]</f>
        <v>4497.978000000001</v>
      </c>
    </row>
    <row r="725" spans="1:21" x14ac:dyDescent="0.2">
      <c r="A725" s="6" t="s">
        <v>938</v>
      </c>
      <c r="B725" s="6" t="s">
        <v>24</v>
      </c>
      <c r="C725" s="6" t="s">
        <v>145</v>
      </c>
      <c r="D725" s="7">
        <v>43200</v>
      </c>
      <c r="E725" s="7">
        <v>43334</v>
      </c>
      <c r="F725" s="7">
        <v>43355</v>
      </c>
      <c r="G725" s="7">
        <v>43358</v>
      </c>
      <c r="H725" s="6">
        <f t="shared" si="33"/>
        <v>24</v>
      </c>
      <c r="I725" s="6" t="s">
        <v>215</v>
      </c>
      <c r="J725" s="6">
        <v>8</v>
      </c>
      <c r="K725" s="6">
        <v>11</v>
      </c>
      <c r="L725" s="6">
        <v>121</v>
      </c>
      <c r="M725" s="6">
        <v>38</v>
      </c>
      <c r="N725" s="6">
        <v>5</v>
      </c>
      <c r="O725" s="6">
        <v>0.1</v>
      </c>
      <c r="P725" s="8">
        <v>1179.2</v>
      </c>
      <c r="Q725" s="8">
        <v>825.43999999999994</v>
      </c>
      <c r="R725" s="8">
        <f t="shared" si="34"/>
        <v>1179.1999999999998</v>
      </c>
      <c r="S725" s="8">
        <f>(((Sales[[#This Row],[Unit Price]]-(Sales[[#This Row],[Discount Applied]]*Sales[[#This Row],[Unit Price]]))-Q725)/Q725)*100</f>
        <v>28.571428571428577</v>
      </c>
      <c r="T725" s="8">
        <f t="shared" si="35"/>
        <v>5306.4</v>
      </c>
      <c r="U725" s="8">
        <f>Sales[[#This Row],[Unit Cost]]*Sales[[#This Row],[Order Quantity]]</f>
        <v>4127.2</v>
      </c>
    </row>
    <row r="726" spans="1:21" x14ac:dyDescent="0.2">
      <c r="A726" s="6" t="s">
        <v>939</v>
      </c>
      <c r="B726" s="6" t="s">
        <v>24</v>
      </c>
      <c r="C726" s="6" t="s">
        <v>147</v>
      </c>
      <c r="D726" s="7">
        <v>43200</v>
      </c>
      <c r="E726" s="7">
        <v>43334</v>
      </c>
      <c r="F726" s="7">
        <v>43349</v>
      </c>
      <c r="G726" s="7">
        <v>43350</v>
      </c>
      <c r="H726" s="6">
        <f t="shared" si="33"/>
        <v>16</v>
      </c>
      <c r="I726" s="6" t="s">
        <v>215</v>
      </c>
      <c r="J726" s="6">
        <v>5</v>
      </c>
      <c r="K726" s="6">
        <v>50</v>
      </c>
      <c r="L726" s="6">
        <v>238</v>
      </c>
      <c r="M726" s="6">
        <v>21</v>
      </c>
      <c r="N726" s="6">
        <v>7</v>
      </c>
      <c r="O726" s="6">
        <v>7.4999999999999997E-2</v>
      </c>
      <c r="P726" s="8">
        <v>2378.5</v>
      </c>
      <c r="Q726" s="8">
        <v>1546.0250000000001</v>
      </c>
      <c r="R726" s="8">
        <f t="shared" si="34"/>
        <v>4578.6124999999993</v>
      </c>
      <c r="S726" s="8">
        <f>(((Sales[[#This Row],[Unit Price]]-(Sales[[#This Row],[Discount Applied]]*Sales[[#This Row],[Unit Price]]))-Q726)/Q726)*100</f>
        <v>42.307692307692314</v>
      </c>
      <c r="T726" s="8">
        <f t="shared" si="35"/>
        <v>15400.7875</v>
      </c>
      <c r="U726" s="8">
        <f>Sales[[#This Row],[Unit Cost]]*Sales[[#This Row],[Order Quantity]]</f>
        <v>10822.175000000001</v>
      </c>
    </row>
    <row r="727" spans="1:21" x14ac:dyDescent="0.2">
      <c r="A727" s="6" t="s">
        <v>940</v>
      </c>
      <c r="B727" s="6" t="s">
        <v>25</v>
      </c>
      <c r="C727" s="6" t="s">
        <v>145</v>
      </c>
      <c r="D727" s="7">
        <v>43200</v>
      </c>
      <c r="E727" s="7">
        <v>43334</v>
      </c>
      <c r="F727" s="7">
        <v>43357</v>
      </c>
      <c r="G727" s="7">
        <v>43358</v>
      </c>
      <c r="H727" s="6">
        <f t="shared" si="33"/>
        <v>24</v>
      </c>
      <c r="I727" s="6" t="s">
        <v>215</v>
      </c>
      <c r="J727" s="6">
        <v>12</v>
      </c>
      <c r="K727" s="6">
        <v>49</v>
      </c>
      <c r="L727" s="6">
        <v>134</v>
      </c>
      <c r="M727" s="6">
        <v>41</v>
      </c>
      <c r="N727" s="6">
        <v>1</v>
      </c>
      <c r="O727" s="6">
        <v>0.05</v>
      </c>
      <c r="P727" s="8">
        <v>1025.1000000000001</v>
      </c>
      <c r="Q727" s="8">
        <v>768.82500000000005</v>
      </c>
      <c r="R727" s="8">
        <f t="shared" si="34"/>
        <v>205.0200000000001</v>
      </c>
      <c r="S727" s="8">
        <f>(((Sales[[#This Row],[Unit Price]]-(Sales[[#This Row],[Discount Applied]]*Sales[[#This Row],[Unit Price]]))-Q727)/Q727)*100</f>
        <v>26.666666666666679</v>
      </c>
      <c r="T727" s="8">
        <f t="shared" si="35"/>
        <v>973.84500000000014</v>
      </c>
      <c r="U727" s="8">
        <f>Sales[[#This Row],[Unit Cost]]*Sales[[#This Row],[Order Quantity]]</f>
        <v>768.82500000000005</v>
      </c>
    </row>
    <row r="728" spans="1:21" x14ac:dyDescent="0.2">
      <c r="A728" s="6" t="s">
        <v>941</v>
      </c>
      <c r="B728" s="6" t="s">
        <v>23</v>
      </c>
      <c r="C728" s="6" t="s">
        <v>145</v>
      </c>
      <c r="D728" s="7">
        <v>43200</v>
      </c>
      <c r="E728" s="7">
        <v>43334</v>
      </c>
      <c r="F728" s="7">
        <v>43336</v>
      </c>
      <c r="G728" s="7">
        <v>43346</v>
      </c>
      <c r="H728" s="6">
        <f t="shared" si="33"/>
        <v>12</v>
      </c>
      <c r="I728" s="6" t="s">
        <v>215</v>
      </c>
      <c r="J728" s="6">
        <v>21</v>
      </c>
      <c r="K728" s="6">
        <v>44</v>
      </c>
      <c r="L728" s="6">
        <v>136</v>
      </c>
      <c r="M728" s="6">
        <v>2</v>
      </c>
      <c r="N728" s="6">
        <v>6</v>
      </c>
      <c r="O728" s="6">
        <v>0.05</v>
      </c>
      <c r="P728" s="8">
        <v>1802.3</v>
      </c>
      <c r="Q728" s="8">
        <v>720.92000000000007</v>
      </c>
      <c r="R728" s="8">
        <f t="shared" si="34"/>
        <v>5947.5899999999983</v>
      </c>
      <c r="S728" s="8">
        <f>(((Sales[[#This Row],[Unit Price]]-(Sales[[#This Row],[Discount Applied]]*Sales[[#This Row],[Unit Price]]))-Q728)/Q728)*100</f>
        <v>137.49999999999997</v>
      </c>
      <c r="T728" s="8">
        <f t="shared" si="35"/>
        <v>10273.109999999999</v>
      </c>
      <c r="U728" s="8">
        <f>Sales[[#This Row],[Unit Cost]]*Sales[[#This Row],[Order Quantity]]</f>
        <v>4325.5200000000004</v>
      </c>
    </row>
    <row r="729" spans="1:21" x14ac:dyDescent="0.2">
      <c r="A729" s="6" t="s">
        <v>942</v>
      </c>
      <c r="B729" s="6" t="s">
        <v>25</v>
      </c>
      <c r="C729" s="6" t="s">
        <v>145</v>
      </c>
      <c r="D729" s="7">
        <v>43200</v>
      </c>
      <c r="E729" s="7">
        <v>43334</v>
      </c>
      <c r="F729" s="7">
        <v>43342</v>
      </c>
      <c r="G729" s="7">
        <v>43348</v>
      </c>
      <c r="H729" s="6">
        <f t="shared" si="33"/>
        <v>14</v>
      </c>
      <c r="I729" s="6" t="s">
        <v>215</v>
      </c>
      <c r="J729" s="6">
        <v>15</v>
      </c>
      <c r="K729" s="6">
        <v>27</v>
      </c>
      <c r="L729" s="6">
        <v>120</v>
      </c>
      <c r="M729" s="6">
        <v>39</v>
      </c>
      <c r="N729" s="6">
        <v>6</v>
      </c>
      <c r="O729" s="6">
        <v>7.4999999999999997E-2</v>
      </c>
      <c r="P729" s="8">
        <v>1916.2</v>
      </c>
      <c r="Q729" s="8">
        <v>1015.5860000000001</v>
      </c>
      <c r="R729" s="8">
        <f t="shared" si="34"/>
        <v>4541.3939999999993</v>
      </c>
      <c r="S729" s="8">
        <f>(((Sales[[#This Row],[Unit Price]]-(Sales[[#This Row],[Discount Applied]]*Sales[[#This Row],[Unit Price]]))-Q729)/Q729)*100</f>
        <v>74.528301886792448</v>
      </c>
      <c r="T729" s="8">
        <f t="shared" si="35"/>
        <v>10634.91</v>
      </c>
      <c r="U729" s="8">
        <f>Sales[[#This Row],[Unit Cost]]*Sales[[#This Row],[Order Quantity]]</f>
        <v>6093.5160000000005</v>
      </c>
    </row>
    <row r="730" spans="1:21" x14ac:dyDescent="0.2">
      <c r="A730" s="6" t="s">
        <v>943</v>
      </c>
      <c r="B730" s="6" t="s">
        <v>24</v>
      </c>
      <c r="C730" s="6" t="s">
        <v>144</v>
      </c>
      <c r="D730" s="7">
        <v>43200</v>
      </c>
      <c r="E730" s="7">
        <v>43335</v>
      </c>
      <c r="F730" s="7">
        <v>43353</v>
      </c>
      <c r="G730" s="7">
        <v>43360</v>
      </c>
      <c r="H730" s="6">
        <f t="shared" si="33"/>
        <v>25</v>
      </c>
      <c r="I730" s="6" t="s">
        <v>215</v>
      </c>
      <c r="J730" s="6">
        <v>12</v>
      </c>
      <c r="K730" s="6">
        <v>33</v>
      </c>
      <c r="L730" s="6">
        <v>79</v>
      </c>
      <c r="M730" s="6">
        <v>29</v>
      </c>
      <c r="N730" s="6">
        <v>6</v>
      </c>
      <c r="O730" s="6">
        <v>0.2</v>
      </c>
      <c r="P730" s="8">
        <v>3021.7000000000003</v>
      </c>
      <c r="Q730" s="8">
        <v>1661.9350000000002</v>
      </c>
      <c r="R730" s="8">
        <f t="shared" si="34"/>
        <v>4532.5499999999993</v>
      </c>
      <c r="S730" s="8">
        <f>(((Sales[[#This Row],[Unit Price]]-(Sales[[#This Row],[Discount Applied]]*Sales[[#This Row],[Unit Price]]))-Q730)/Q730)*100</f>
        <v>45.454545454545446</v>
      </c>
      <c r="T730" s="8">
        <f t="shared" si="35"/>
        <v>14504.16</v>
      </c>
      <c r="U730" s="8">
        <f>Sales[[#This Row],[Unit Cost]]*Sales[[#This Row],[Order Quantity]]</f>
        <v>9971.61</v>
      </c>
    </row>
    <row r="731" spans="1:21" x14ac:dyDescent="0.2">
      <c r="A731" s="6" t="s">
        <v>944</v>
      </c>
      <c r="B731" s="6" t="s">
        <v>23</v>
      </c>
      <c r="C731" s="6" t="s">
        <v>144</v>
      </c>
      <c r="D731" s="7">
        <v>43200</v>
      </c>
      <c r="E731" s="7">
        <v>43335</v>
      </c>
      <c r="F731" s="7">
        <v>43363</v>
      </c>
      <c r="G731" s="7">
        <v>43371</v>
      </c>
      <c r="H731" s="6">
        <f t="shared" si="33"/>
        <v>36</v>
      </c>
      <c r="I731" s="6" t="s">
        <v>215</v>
      </c>
      <c r="J731" s="6">
        <v>23</v>
      </c>
      <c r="K731" s="6">
        <v>23</v>
      </c>
      <c r="L731" s="6">
        <v>78</v>
      </c>
      <c r="M731" s="6">
        <v>46</v>
      </c>
      <c r="N731" s="6">
        <v>3</v>
      </c>
      <c r="O731" s="6">
        <v>0.4</v>
      </c>
      <c r="P731" s="8">
        <v>2251.2000000000003</v>
      </c>
      <c r="Q731" s="8">
        <v>1710.9120000000003</v>
      </c>
      <c r="R731" s="8">
        <f t="shared" si="34"/>
        <v>-1080.5760000000009</v>
      </c>
      <c r="S731" s="8">
        <f>(((Sales[[#This Row],[Unit Price]]-(Sales[[#This Row],[Discount Applied]]*Sales[[#This Row],[Unit Price]]))-Q731)/Q731)*100</f>
        <v>-21.052631578947363</v>
      </c>
      <c r="T731" s="8">
        <f t="shared" si="35"/>
        <v>4052.16</v>
      </c>
      <c r="U731" s="8">
        <f>Sales[[#This Row],[Unit Cost]]*Sales[[#This Row],[Order Quantity]]</f>
        <v>5132.7360000000008</v>
      </c>
    </row>
    <row r="732" spans="1:21" x14ac:dyDescent="0.2">
      <c r="A732" s="6" t="s">
        <v>945</v>
      </c>
      <c r="B732" s="6" t="s">
        <v>24</v>
      </c>
      <c r="C732" s="6" t="s">
        <v>145</v>
      </c>
      <c r="D732" s="7">
        <v>43200</v>
      </c>
      <c r="E732" s="7">
        <v>43335</v>
      </c>
      <c r="F732" s="7">
        <v>43350</v>
      </c>
      <c r="G732" s="7">
        <v>43351</v>
      </c>
      <c r="H732" s="6">
        <f t="shared" si="33"/>
        <v>16</v>
      </c>
      <c r="I732" s="6" t="s">
        <v>215</v>
      </c>
      <c r="J732" s="6">
        <v>12</v>
      </c>
      <c r="K732" s="6">
        <v>8</v>
      </c>
      <c r="L732" s="6">
        <v>156</v>
      </c>
      <c r="M732" s="6">
        <v>6</v>
      </c>
      <c r="N732" s="6">
        <v>4</v>
      </c>
      <c r="O732" s="6">
        <v>7.4999999999999997E-2</v>
      </c>
      <c r="P732" s="8">
        <v>2619.7000000000003</v>
      </c>
      <c r="Q732" s="8">
        <v>1074.077</v>
      </c>
      <c r="R732" s="8">
        <f t="shared" si="34"/>
        <v>5396.5820000000012</v>
      </c>
      <c r="S732" s="8">
        <f>(((Sales[[#This Row],[Unit Price]]-(Sales[[#This Row],[Discount Applied]]*Sales[[#This Row],[Unit Price]]))-Q732)/Q732)*100</f>
        <v>125.609756097561</v>
      </c>
      <c r="T732" s="8">
        <f t="shared" si="35"/>
        <v>9692.8900000000012</v>
      </c>
      <c r="U732" s="8">
        <f>Sales[[#This Row],[Unit Cost]]*Sales[[#This Row],[Order Quantity]]</f>
        <v>4296.308</v>
      </c>
    </row>
    <row r="733" spans="1:21" x14ac:dyDescent="0.2">
      <c r="A733" s="6" t="s">
        <v>946</v>
      </c>
      <c r="B733" s="6" t="s">
        <v>25</v>
      </c>
      <c r="C733" s="6" t="s">
        <v>147</v>
      </c>
      <c r="D733" s="7">
        <v>43200</v>
      </c>
      <c r="E733" s="7">
        <v>43335</v>
      </c>
      <c r="F733" s="7">
        <v>43338</v>
      </c>
      <c r="G733" s="7">
        <v>43342</v>
      </c>
      <c r="H733" s="6">
        <f t="shared" si="33"/>
        <v>7</v>
      </c>
      <c r="I733" s="6" t="s">
        <v>215</v>
      </c>
      <c r="J733" s="6">
        <v>13</v>
      </c>
      <c r="K733" s="6">
        <v>33</v>
      </c>
      <c r="L733" s="6">
        <v>227</v>
      </c>
      <c r="M733" s="6">
        <v>29</v>
      </c>
      <c r="N733" s="6">
        <v>2</v>
      </c>
      <c r="O733" s="6">
        <v>7.4999999999999997E-2</v>
      </c>
      <c r="P733" s="8">
        <v>2010</v>
      </c>
      <c r="Q733" s="8">
        <v>884.4</v>
      </c>
      <c r="R733" s="8">
        <f t="shared" si="34"/>
        <v>1949.7</v>
      </c>
      <c r="S733" s="8">
        <f>(((Sales[[#This Row],[Unit Price]]-(Sales[[#This Row],[Discount Applied]]*Sales[[#This Row],[Unit Price]]))-Q733)/Q733)*100</f>
        <v>110.22727272727273</v>
      </c>
      <c r="T733" s="8">
        <f t="shared" si="35"/>
        <v>3718.5</v>
      </c>
      <c r="U733" s="8">
        <f>Sales[[#This Row],[Unit Cost]]*Sales[[#This Row],[Order Quantity]]</f>
        <v>1768.8</v>
      </c>
    </row>
    <row r="734" spans="1:21" x14ac:dyDescent="0.2">
      <c r="A734" s="6" t="s">
        <v>947</v>
      </c>
      <c r="B734" s="6" t="s">
        <v>24</v>
      </c>
      <c r="C734" s="6" t="s">
        <v>145</v>
      </c>
      <c r="D734" s="7">
        <v>43200</v>
      </c>
      <c r="E734" s="7">
        <v>43335</v>
      </c>
      <c r="F734" s="7">
        <v>43337</v>
      </c>
      <c r="G734" s="7">
        <v>43342</v>
      </c>
      <c r="H734" s="6">
        <f t="shared" si="33"/>
        <v>7</v>
      </c>
      <c r="I734" s="6" t="s">
        <v>215</v>
      </c>
      <c r="J734" s="6">
        <v>8</v>
      </c>
      <c r="K734" s="6">
        <v>31</v>
      </c>
      <c r="L734" s="6">
        <v>89</v>
      </c>
      <c r="M734" s="6">
        <v>13</v>
      </c>
      <c r="N734" s="6">
        <v>6</v>
      </c>
      <c r="O734" s="6">
        <v>0.4</v>
      </c>
      <c r="P734" s="8">
        <v>1145.7</v>
      </c>
      <c r="Q734" s="8">
        <v>687.42</v>
      </c>
      <c r="R734" s="8">
        <f t="shared" si="34"/>
        <v>0</v>
      </c>
      <c r="S734" s="8">
        <f>(((Sales[[#This Row],[Unit Price]]-(Sales[[#This Row],[Discount Applied]]*Sales[[#This Row],[Unit Price]]))-Q734)/Q734)*100</f>
        <v>1.6538191749093135E-14</v>
      </c>
      <c r="T734" s="8">
        <f t="shared" si="35"/>
        <v>4124.5200000000004</v>
      </c>
      <c r="U734" s="8">
        <f>Sales[[#This Row],[Unit Cost]]*Sales[[#This Row],[Order Quantity]]</f>
        <v>4124.5199999999995</v>
      </c>
    </row>
    <row r="735" spans="1:21" x14ac:dyDescent="0.2">
      <c r="A735" s="6" t="s">
        <v>948</v>
      </c>
      <c r="B735" s="6" t="s">
        <v>25</v>
      </c>
      <c r="C735" s="6" t="s">
        <v>147</v>
      </c>
      <c r="D735" s="7">
        <v>43200</v>
      </c>
      <c r="E735" s="7">
        <v>43335</v>
      </c>
      <c r="F735" s="7">
        <v>43360</v>
      </c>
      <c r="G735" s="7">
        <v>43364</v>
      </c>
      <c r="H735" s="6">
        <f t="shared" si="33"/>
        <v>29</v>
      </c>
      <c r="I735" s="6" t="s">
        <v>215</v>
      </c>
      <c r="J735" s="6">
        <v>16</v>
      </c>
      <c r="K735" s="6">
        <v>43</v>
      </c>
      <c r="L735" s="6">
        <v>252</v>
      </c>
      <c r="M735" s="6">
        <v>7</v>
      </c>
      <c r="N735" s="6">
        <v>3</v>
      </c>
      <c r="O735" s="6">
        <v>0.15</v>
      </c>
      <c r="P735" s="8">
        <v>3618</v>
      </c>
      <c r="Q735" s="8">
        <v>1447.2</v>
      </c>
      <c r="R735" s="8">
        <f t="shared" si="34"/>
        <v>4884.2999999999993</v>
      </c>
      <c r="S735" s="8">
        <f>(((Sales[[#This Row],[Unit Price]]-(Sales[[#This Row],[Discount Applied]]*Sales[[#This Row],[Unit Price]]))-Q735)/Q735)*100</f>
        <v>112.5</v>
      </c>
      <c r="T735" s="8">
        <f t="shared" si="35"/>
        <v>9225.9</v>
      </c>
      <c r="U735" s="8">
        <f>Sales[[#This Row],[Unit Cost]]*Sales[[#This Row],[Order Quantity]]</f>
        <v>4341.6000000000004</v>
      </c>
    </row>
    <row r="736" spans="1:21" x14ac:dyDescent="0.2">
      <c r="A736" s="6" t="s">
        <v>949</v>
      </c>
      <c r="B736" s="6" t="s">
        <v>24</v>
      </c>
      <c r="C736" s="6" t="s">
        <v>147</v>
      </c>
      <c r="D736" s="7">
        <v>43200</v>
      </c>
      <c r="E736" s="7">
        <v>43335</v>
      </c>
      <c r="F736" s="7">
        <v>43351</v>
      </c>
      <c r="G736" s="7">
        <v>43357</v>
      </c>
      <c r="H736" s="6">
        <f t="shared" si="33"/>
        <v>22</v>
      </c>
      <c r="I736" s="6" t="s">
        <v>215</v>
      </c>
      <c r="J736" s="6">
        <v>9</v>
      </c>
      <c r="K736" s="6">
        <v>19</v>
      </c>
      <c r="L736" s="6">
        <v>217</v>
      </c>
      <c r="M736" s="6">
        <v>15</v>
      </c>
      <c r="N736" s="6">
        <v>5</v>
      </c>
      <c r="O736" s="6">
        <v>0.05</v>
      </c>
      <c r="P736" s="8">
        <v>3551</v>
      </c>
      <c r="Q736" s="8">
        <v>2982.8399999999997</v>
      </c>
      <c r="R736" s="8">
        <f t="shared" si="34"/>
        <v>1953.0500000000011</v>
      </c>
      <c r="S736" s="8">
        <f>(((Sales[[#This Row],[Unit Price]]-(Sales[[#This Row],[Discount Applied]]*Sales[[#This Row],[Unit Price]]))-Q736)/Q736)*100</f>
        <v>13.095238095238102</v>
      </c>
      <c r="T736" s="8">
        <f t="shared" si="35"/>
        <v>16867.25</v>
      </c>
      <c r="U736" s="8">
        <f>Sales[[#This Row],[Unit Cost]]*Sales[[#This Row],[Order Quantity]]</f>
        <v>14914.199999999999</v>
      </c>
    </row>
    <row r="737" spans="1:21" x14ac:dyDescent="0.2">
      <c r="A737" s="6" t="s">
        <v>950</v>
      </c>
      <c r="B737" s="6" t="s">
        <v>25</v>
      </c>
      <c r="C737" s="6" t="s">
        <v>147</v>
      </c>
      <c r="D737" s="7">
        <v>43200</v>
      </c>
      <c r="E737" s="7">
        <v>43335</v>
      </c>
      <c r="F737" s="7">
        <v>43337</v>
      </c>
      <c r="G737" s="7">
        <v>43346</v>
      </c>
      <c r="H737" s="6">
        <f t="shared" si="33"/>
        <v>11</v>
      </c>
      <c r="I737" s="6" t="s">
        <v>215</v>
      </c>
      <c r="J737" s="6">
        <v>13</v>
      </c>
      <c r="K737" s="6">
        <v>3</v>
      </c>
      <c r="L737" s="6">
        <v>222</v>
      </c>
      <c r="M737" s="6">
        <v>3</v>
      </c>
      <c r="N737" s="6">
        <v>5</v>
      </c>
      <c r="O737" s="6">
        <v>7.4999999999999997E-2</v>
      </c>
      <c r="P737" s="8">
        <v>944.7</v>
      </c>
      <c r="Q737" s="8">
        <v>736.8660000000001</v>
      </c>
      <c r="R737" s="8">
        <f t="shared" si="34"/>
        <v>684.9074999999998</v>
      </c>
      <c r="S737" s="8">
        <f>(((Sales[[#This Row],[Unit Price]]-(Sales[[#This Row],[Discount Applied]]*Sales[[#This Row],[Unit Price]]))-Q737)/Q737)*100</f>
        <v>18.589743589743584</v>
      </c>
      <c r="T737" s="8">
        <f t="shared" si="35"/>
        <v>4369.2375000000002</v>
      </c>
      <c r="U737" s="8">
        <f>Sales[[#This Row],[Unit Cost]]*Sales[[#This Row],[Order Quantity]]</f>
        <v>3684.3300000000004</v>
      </c>
    </row>
    <row r="738" spans="1:21" x14ac:dyDescent="0.2">
      <c r="A738" s="6" t="s">
        <v>951</v>
      </c>
      <c r="B738" s="6" t="s">
        <v>24</v>
      </c>
      <c r="C738" s="6" t="s">
        <v>148</v>
      </c>
      <c r="D738" s="7">
        <v>43200</v>
      </c>
      <c r="E738" s="7">
        <v>43335</v>
      </c>
      <c r="F738" s="7">
        <v>43346</v>
      </c>
      <c r="G738" s="7">
        <v>43352</v>
      </c>
      <c r="H738" s="6">
        <f t="shared" si="33"/>
        <v>17</v>
      </c>
      <c r="I738" s="6" t="s">
        <v>215</v>
      </c>
      <c r="J738" s="6">
        <v>11</v>
      </c>
      <c r="K738" s="6">
        <v>26</v>
      </c>
      <c r="L738" s="6">
        <v>29</v>
      </c>
      <c r="M738" s="6">
        <v>2</v>
      </c>
      <c r="N738" s="6">
        <v>4</v>
      </c>
      <c r="O738" s="6">
        <v>7.4999999999999997E-2</v>
      </c>
      <c r="P738" s="8">
        <v>174.20000000000002</v>
      </c>
      <c r="Q738" s="8">
        <v>74.906000000000006</v>
      </c>
      <c r="R738" s="8">
        <f t="shared" si="34"/>
        <v>344.91600000000005</v>
      </c>
      <c r="S738" s="8">
        <f>(((Sales[[#This Row],[Unit Price]]-(Sales[[#This Row],[Discount Applied]]*Sales[[#This Row],[Unit Price]]))-Q738)/Q738)*100</f>
        <v>115.11627906976744</v>
      </c>
      <c r="T738" s="8">
        <f t="shared" si="35"/>
        <v>644.54000000000008</v>
      </c>
      <c r="U738" s="8">
        <f>Sales[[#This Row],[Unit Cost]]*Sales[[#This Row],[Order Quantity]]</f>
        <v>299.62400000000002</v>
      </c>
    </row>
    <row r="739" spans="1:21" x14ac:dyDescent="0.2">
      <c r="A739" s="6" t="s">
        <v>952</v>
      </c>
      <c r="B739" s="6" t="s">
        <v>25</v>
      </c>
      <c r="C739" s="6" t="s">
        <v>148</v>
      </c>
      <c r="D739" s="7">
        <v>43200</v>
      </c>
      <c r="E739" s="7">
        <v>43335</v>
      </c>
      <c r="F739" s="7">
        <v>43359</v>
      </c>
      <c r="G739" s="7">
        <v>43368</v>
      </c>
      <c r="H739" s="6">
        <f t="shared" si="33"/>
        <v>33</v>
      </c>
      <c r="I739" s="6" t="s">
        <v>215</v>
      </c>
      <c r="J739" s="6">
        <v>13</v>
      </c>
      <c r="K739" s="6">
        <v>3</v>
      </c>
      <c r="L739" s="6">
        <v>17</v>
      </c>
      <c r="M739" s="6">
        <v>30</v>
      </c>
      <c r="N739" s="6">
        <v>4</v>
      </c>
      <c r="O739" s="6">
        <v>7.4999999999999997E-2</v>
      </c>
      <c r="P739" s="8">
        <v>1809</v>
      </c>
      <c r="Q739" s="8">
        <v>1465.2900000000002</v>
      </c>
      <c r="R739" s="8">
        <f t="shared" si="34"/>
        <v>832.13999999999942</v>
      </c>
      <c r="S739" s="8">
        <f>(((Sales[[#This Row],[Unit Price]]-(Sales[[#This Row],[Discount Applied]]*Sales[[#This Row],[Unit Price]]))-Q739)/Q739)*100</f>
        <v>14.197530864197519</v>
      </c>
      <c r="T739" s="8">
        <f t="shared" si="35"/>
        <v>6693.3</v>
      </c>
      <c r="U739" s="8">
        <f>Sales[[#This Row],[Unit Cost]]*Sales[[#This Row],[Order Quantity]]</f>
        <v>5861.1600000000008</v>
      </c>
    </row>
    <row r="740" spans="1:21" x14ac:dyDescent="0.2">
      <c r="A740" s="6" t="s">
        <v>953</v>
      </c>
      <c r="B740" s="6" t="s">
        <v>25</v>
      </c>
      <c r="C740" s="6" t="s">
        <v>148</v>
      </c>
      <c r="D740" s="7">
        <v>43200</v>
      </c>
      <c r="E740" s="7">
        <v>43336</v>
      </c>
      <c r="F740" s="7">
        <v>43344</v>
      </c>
      <c r="G740" s="7">
        <v>43346</v>
      </c>
      <c r="H740" s="6">
        <f t="shared" si="33"/>
        <v>10</v>
      </c>
      <c r="I740" s="6" t="s">
        <v>215</v>
      </c>
      <c r="J740" s="6">
        <v>14</v>
      </c>
      <c r="K740" s="6">
        <v>19</v>
      </c>
      <c r="L740" s="6">
        <v>57</v>
      </c>
      <c r="M740" s="6">
        <v>36</v>
      </c>
      <c r="N740" s="6">
        <v>8</v>
      </c>
      <c r="O740" s="6">
        <v>0.05</v>
      </c>
      <c r="P740" s="8">
        <v>3993.2000000000003</v>
      </c>
      <c r="Q740" s="8">
        <v>1876.8040000000001</v>
      </c>
      <c r="R740" s="8">
        <f t="shared" si="34"/>
        <v>15333.888000000003</v>
      </c>
      <c r="S740" s="8">
        <f>(((Sales[[#This Row],[Unit Price]]-(Sales[[#This Row],[Discount Applied]]*Sales[[#This Row],[Unit Price]]))-Q740)/Q740)*100</f>
        <v>102.1276595744681</v>
      </c>
      <c r="T740" s="8">
        <f t="shared" si="35"/>
        <v>30348.320000000003</v>
      </c>
      <c r="U740" s="8">
        <f>Sales[[#This Row],[Unit Cost]]*Sales[[#This Row],[Order Quantity]]</f>
        <v>15014.432000000001</v>
      </c>
    </row>
    <row r="741" spans="1:21" x14ac:dyDescent="0.2">
      <c r="A741" s="6" t="s">
        <v>954</v>
      </c>
      <c r="B741" s="6" t="s">
        <v>25</v>
      </c>
      <c r="C741" s="6" t="s">
        <v>145</v>
      </c>
      <c r="D741" s="7">
        <v>43200</v>
      </c>
      <c r="E741" s="7">
        <v>43336</v>
      </c>
      <c r="F741" s="7">
        <v>43362</v>
      </c>
      <c r="G741" s="7">
        <v>43372</v>
      </c>
      <c r="H741" s="6">
        <f t="shared" si="33"/>
        <v>36</v>
      </c>
      <c r="I741" s="6" t="s">
        <v>215</v>
      </c>
      <c r="J741" s="6">
        <v>16</v>
      </c>
      <c r="K741" s="6">
        <v>23</v>
      </c>
      <c r="L741" s="6">
        <v>91</v>
      </c>
      <c r="M741" s="6">
        <v>12</v>
      </c>
      <c r="N741" s="6">
        <v>6</v>
      </c>
      <c r="O741" s="6">
        <v>7.4999999999999997E-2</v>
      </c>
      <c r="P741" s="8">
        <v>1005</v>
      </c>
      <c r="Q741" s="8">
        <v>793.95</v>
      </c>
      <c r="R741" s="8">
        <f t="shared" si="34"/>
        <v>814.04999999999927</v>
      </c>
      <c r="S741" s="8">
        <f>(((Sales[[#This Row],[Unit Price]]-(Sales[[#This Row],[Discount Applied]]*Sales[[#This Row],[Unit Price]]))-Q741)/Q741)*100</f>
        <v>17.088607594936704</v>
      </c>
      <c r="T741" s="8">
        <f t="shared" si="35"/>
        <v>5577.75</v>
      </c>
      <c r="U741" s="8">
        <f>Sales[[#This Row],[Unit Cost]]*Sales[[#This Row],[Order Quantity]]</f>
        <v>4763.7000000000007</v>
      </c>
    </row>
    <row r="742" spans="1:21" x14ac:dyDescent="0.2">
      <c r="A742" s="6" t="s">
        <v>955</v>
      </c>
      <c r="B742" s="6" t="s">
        <v>24</v>
      </c>
      <c r="C742" s="6" t="s">
        <v>145</v>
      </c>
      <c r="D742" s="7">
        <v>43300</v>
      </c>
      <c r="E742" s="7">
        <v>43336</v>
      </c>
      <c r="F742" s="7">
        <v>43340</v>
      </c>
      <c r="G742" s="7">
        <v>43346</v>
      </c>
      <c r="H742" s="6">
        <f t="shared" si="33"/>
        <v>10</v>
      </c>
      <c r="I742" s="6" t="s">
        <v>215</v>
      </c>
      <c r="J742" s="6">
        <v>8</v>
      </c>
      <c r="K742" s="6">
        <v>15</v>
      </c>
      <c r="L742" s="6">
        <v>147</v>
      </c>
      <c r="M742" s="6">
        <v>4</v>
      </c>
      <c r="N742" s="6">
        <v>8</v>
      </c>
      <c r="O742" s="6">
        <v>7.4999999999999997E-2</v>
      </c>
      <c r="P742" s="8">
        <v>3819</v>
      </c>
      <c r="Q742" s="8">
        <v>2176.83</v>
      </c>
      <c r="R742" s="8">
        <f t="shared" si="34"/>
        <v>10845.96</v>
      </c>
      <c r="S742" s="8">
        <f>(((Sales[[#This Row],[Unit Price]]-(Sales[[#This Row],[Discount Applied]]*Sales[[#This Row],[Unit Price]]))-Q742)/Q742)*100</f>
        <v>62.280701754385959</v>
      </c>
      <c r="T742" s="8">
        <f t="shared" si="35"/>
        <v>28260.6</v>
      </c>
      <c r="U742" s="8">
        <f>Sales[[#This Row],[Unit Cost]]*Sales[[#This Row],[Order Quantity]]</f>
        <v>17414.64</v>
      </c>
    </row>
    <row r="743" spans="1:21" x14ac:dyDescent="0.2">
      <c r="A743" s="6" t="s">
        <v>956</v>
      </c>
      <c r="B743" s="6" t="s">
        <v>24</v>
      </c>
      <c r="C743" s="6" t="s">
        <v>147</v>
      </c>
      <c r="D743" s="7">
        <v>43200</v>
      </c>
      <c r="E743" s="7">
        <v>43336</v>
      </c>
      <c r="F743" s="7">
        <v>43355</v>
      </c>
      <c r="G743" s="7">
        <v>43359</v>
      </c>
      <c r="H743" s="6">
        <f t="shared" si="33"/>
        <v>23</v>
      </c>
      <c r="I743" s="6" t="s">
        <v>215</v>
      </c>
      <c r="J743" s="6">
        <v>5</v>
      </c>
      <c r="K743" s="6">
        <v>49</v>
      </c>
      <c r="L743" s="6">
        <v>215</v>
      </c>
      <c r="M743" s="6">
        <v>46</v>
      </c>
      <c r="N743" s="6">
        <v>2</v>
      </c>
      <c r="O743" s="6">
        <v>0.05</v>
      </c>
      <c r="P743" s="8">
        <v>2251.2000000000003</v>
      </c>
      <c r="Q743" s="8">
        <v>968.01600000000008</v>
      </c>
      <c r="R743" s="8">
        <f t="shared" si="34"/>
        <v>2341.2480000000005</v>
      </c>
      <c r="S743" s="8">
        <f>(((Sales[[#This Row],[Unit Price]]-(Sales[[#This Row],[Discount Applied]]*Sales[[#This Row],[Unit Price]]))-Q743)/Q743)*100</f>
        <v>120.93023255813955</v>
      </c>
      <c r="T743" s="8">
        <f t="shared" si="35"/>
        <v>4277.2800000000007</v>
      </c>
      <c r="U743" s="8">
        <f>Sales[[#This Row],[Unit Cost]]*Sales[[#This Row],[Order Quantity]]</f>
        <v>1936.0320000000002</v>
      </c>
    </row>
    <row r="744" spans="1:21" x14ac:dyDescent="0.2">
      <c r="A744" s="6" t="s">
        <v>957</v>
      </c>
      <c r="B744" s="6" t="s">
        <v>24</v>
      </c>
      <c r="C744" s="6" t="s">
        <v>145</v>
      </c>
      <c r="D744" s="7">
        <v>43200</v>
      </c>
      <c r="E744" s="7">
        <v>43336</v>
      </c>
      <c r="F744" s="7">
        <v>43340</v>
      </c>
      <c r="G744" s="7">
        <v>43347</v>
      </c>
      <c r="H744" s="6">
        <f t="shared" si="33"/>
        <v>11</v>
      </c>
      <c r="I744" s="6" t="s">
        <v>215</v>
      </c>
      <c r="J744" s="6">
        <v>6</v>
      </c>
      <c r="K744" s="6">
        <v>1</v>
      </c>
      <c r="L744" s="6">
        <v>106</v>
      </c>
      <c r="M744" s="6">
        <v>30</v>
      </c>
      <c r="N744" s="6">
        <v>8</v>
      </c>
      <c r="O744" s="6">
        <v>0.05</v>
      </c>
      <c r="P744" s="8">
        <v>964.80000000000007</v>
      </c>
      <c r="Q744" s="8">
        <v>665.71199999999999</v>
      </c>
      <c r="R744" s="8">
        <f t="shared" si="34"/>
        <v>2006.7840000000006</v>
      </c>
      <c r="S744" s="8">
        <f>(((Sales[[#This Row],[Unit Price]]-(Sales[[#This Row],[Discount Applied]]*Sales[[#This Row],[Unit Price]]))-Q744)/Q744)*100</f>
        <v>37.681159420289866</v>
      </c>
      <c r="T744" s="8">
        <f t="shared" si="35"/>
        <v>7332.4800000000005</v>
      </c>
      <c r="U744" s="8">
        <f>Sales[[#This Row],[Unit Cost]]*Sales[[#This Row],[Order Quantity]]</f>
        <v>5325.6959999999999</v>
      </c>
    </row>
    <row r="745" spans="1:21" x14ac:dyDescent="0.2">
      <c r="A745" s="6" t="s">
        <v>958</v>
      </c>
      <c r="B745" s="6" t="s">
        <v>24</v>
      </c>
      <c r="C745" s="6" t="s">
        <v>146</v>
      </c>
      <c r="D745" s="7">
        <v>43200</v>
      </c>
      <c r="E745" s="7">
        <v>43336</v>
      </c>
      <c r="F745" s="7">
        <v>43340</v>
      </c>
      <c r="G745" s="7">
        <v>43348</v>
      </c>
      <c r="H745" s="6">
        <f t="shared" si="33"/>
        <v>12</v>
      </c>
      <c r="I745" s="6" t="s">
        <v>215</v>
      </c>
      <c r="J745" s="6">
        <v>3</v>
      </c>
      <c r="K745" s="6">
        <v>33</v>
      </c>
      <c r="L745" s="6">
        <v>307</v>
      </c>
      <c r="M745" s="6">
        <v>15</v>
      </c>
      <c r="N745" s="6">
        <v>2</v>
      </c>
      <c r="O745" s="6">
        <v>0.05</v>
      </c>
      <c r="P745" s="8">
        <v>1018.4</v>
      </c>
      <c r="Q745" s="8">
        <v>733.24799999999993</v>
      </c>
      <c r="R745" s="8">
        <f t="shared" si="34"/>
        <v>468.46400000000017</v>
      </c>
      <c r="S745" s="8">
        <f>(((Sales[[#This Row],[Unit Price]]-(Sales[[#This Row],[Discount Applied]]*Sales[[#This Row],[Unit Price]]))-Q745)/Q745)*100</f>
        <v>31.944444444444457</v>
      </c>
      <c r="T745" s="8">
        <f t="shared" si="35"/>
        <v>1934.96</v>
      </c>
      <c r="U745" s="8">
        <f>Sales[[#This Row],[Unit Cost]]*Sales[[#This Row],[Order Quantity]]</f>
        <v>1466.4959999999999</v>
      </c>
    </row>
    <row r="746" spans="1:21" x14ac:dyDescent="0.2">
      <c r="A746" s="6" t="s">
        <v>959</v>
      </c>
      <c r="B746" s="6" t="s">
        <v>26</v>
      </c>
      <c r="C746" s="6" t="s">
        <v>143</v>
      </c>
      <c r="D746" s="7">
        <v>43200</v>
      </c>
      <c r="E746" s="7">
        <v>43337</v>
      </c>
      <c r="F746" s="7">
        <v>43347</v>
      </c>
      <c r="G746" s="7">
        <v>43356</v>
      </c>
      <c r="H746" s="6">
        <f t="shared" si="33"/>
        <v>19</v>
      </c>
      <c r="I746" s="6" t="s">
        <v>215</v>
      </c>
      <c r="J746" s="6">
        <v>27</v>
      </c>
      <c r="K746" s="6">
        <v>31</v>
      </c>
      <c r="L746" s="6">
        <v>330</v>
      </c>
      <c r="M746" s="6">
        <v>12</v>
      </c>
      <c r="N746" s="6">
        <v>7</v>
      </c>
      <c r="O746" s="6">
        <v>7.4999999999999997E-2</v>
      </c>
      <c r="P746" s="8">
        <v>261.3</v>
      </c>
      <c r="Q746" s="8">
        <v>117.58500000000001</v>
      </c>
      <c r="R746" s="8">
        <f t="shared" si="34"/>
        <v>868.82249999999999</v>
      </c>
      <c r="S746" s="8">
        <f>(((Sales[[#This Row],[Unit Price]]-(Sales[[#This Row],[Discount Applied]]*Sales[[#This Row],[Unit Price]]))-Q746)/Q746)*100</f>
        <v>105.55555555555556</v>
      </c>
      <c r="T746" s="8">
        <f t="shared" si="35"/>
        <v>1691.9175</v>
      </c>
      <c r="U746" s="8">
        <f>Sales[[#This Row],[Unit Cost]]*Sales[[#This Row],[Order Quantity]]</f>
        <v>823.09500000000003</v>
      </c>
    </row>
    <row r="747" spans="1:21" x14ac:dyDescent="0.2">
      <c r="A747" s="6" t="s">
        <v>960</v>
      </c>
      <c r="B747" s="6" t="s">
        <v>25</v>
      </c>
      <c r="C747" s="6" t="s">
        <v>145</v>
      </c>
      <c r="D747" s="7">
        <v>43200</v>
      </c>
      <c r="E747" s="7">
        <v>43337</v>
      </c>
      <c r="F747" s="7">
        <v>43356</v>
      </c>
      <c r="G747" s="7">
        <v>43359</v>
      </c>
      <c r="H747" s="6">
        <f t="shared" si="33"/>
        <v>22</v>
      </c>
      <c r="I747" s="6" t="s">
        <v>215</v>
      </c>
      <c r="J747" s="6">
        <v>15</v>
      </c>
      <c r="K747" s="6">
        <v>27</v>
      </c>
      <c r="L747" s="6">
        <v>194</v>
      </c>
      <c r="M747" s="6">
        <v>31</v>
      </c>
      <c r="N747" s="6">
        <v>1</v>
      </c>
      <c r="O747" s="6">
        <v>7.4999999999999997E-2</v>
      </c>
      <c r="P747" s="8">
        <v>2887.7000000000003</v>
      </c>
      <c r="Q747" s="8">
        <v>1530.4810000000002</v>
      </c>
      <c r="R747" s="8">
        <f t="shared" si="34"/>
        <v>1140.6415000000002</v>
      </c>
      <c r="S747" s="8">
        <f>(((Sales[[#This Row],[Unit Price]]-(Sales[[#This Row],[Discount Applied]]*Sales[[#This Row],[Unit Price]]))-Q747)/Q747)*100</f>
        <v>74.528301886792462</v>
      </c>
      <c r="T747" s="8">
        <f t="shared" si="35"/>
        <v>2671.1225000000004</v>
      </c>
      <c r="U747" s="8">
        <f>Sales[[#This Row],[Unit Cost]]*Sales[[#This Row],[Order Quantity]]</f>
        <v>1530.4810000000002</v>
      </c>
    </row>
    <row r="748" spans="1:21" x14ac:dyDescent="0.2">
      <c r="A748" s="6" t="s">
        <v>961</v>
      </c>
      <c r="B748" s="6" t="s">
        <v>24</v>
      </c>
      <c r="C748" s="6" t="s">
        <v>145</v>
      </c>
      <c r="D748" s="7">
        <v>43200</v>
      </c>
      <c r="E748" s="7">
        <v>43337</v>
      </c>
      <c r="F748" s="7">
        <v>43357</v>
      </c>
      <c r="G748" s="7">
        <v>43365</v>
      </c>
      <c r="H748" s="6">
        <f t="shared" si="33"/>
        <v>28</v>
      </c>
      <c r="I748" s="6" t="s">
        <v>215</v>
      </c>
      <c r="J748" s="6">
        <v>10</v>
      </c>
      <c r="K748" s="6">
        <v>2</v>
      </c>
      <c r="L748" s="6">
        <v>143</v>
      </c>
      <c r="M748" s="6">
        <v>12</v>
      </c>
      <c r="N748" s="6">
        <v>1</v>
      </c>
      <c r="O748" s="6">
        <v>0.1</v>
      </c>
      <c r="P748" s="8">
        <v>1098.8</v>
      </c>
      <c r="Q748" s="8">
        <v>857.06399999999996</v>
      </c>
      <c r="R748" s="8">
        <f t="shared" si="34"/>
        <v>131.85599999999999</v>
      </c>
      <c r="S748" s="8">
        <f>(((Sales[[#This Row],[Unit Price]]-(Sales[[#This Row],[Discount Applied]]*Sales[[#This Row],[Unit Price]]))-Q748)/Q748)*100</f>
        <v>15.384615384615385</v>
      </c>
      <c r="T748" s="8">
        <f t="shared" si="35"/>
        <v>988.92</v>
      </c>
      <c r="U748" s="8">
        <f>Sales[[#This Row],[Unit Cost]]*Sales[[#This Row],[Order Quantity]]</f>
        <v>857.06399999999996</v>
      </c>
    </row>
    <row r="749" spans="1:21" x14ac:dyDescent="0.2">
      <c r="A749" s="6" t="s">
        <v>962</v>
      </c>
      <c r="B749" s="6" t="s">
        <v>25</v>
      </c>
      <c r="C749" s="6" t="s">
        <v>148</v>
      </c>
      <c r="D749" s="7">
        <v>43200</v>
      </c>
      <c r="E749" s="7">
        <v>43337</v>
      </c>
      <c r="F749" s="7">
        <v>43348</v>
      </c>
      <c r="G749" s="7">
        <v>43349</v>
      </c>
      <c r="H749" s="6">
        <f t="shared" si="33"/>
        <v>12</v>
      </c>
      <c r="I749" s="6" t="s">
        <v>215</v>
      </c>
      <c r="J749" s="6">
        <v>12</v>
      </c>
      <c r="K749" s="6">
        <v>36</v>
      </c>
      <c r="L749" s="6">
        <v>1</v>
      </c>
      <c r="M749" s="6">
        <v>33</v>
      </c>
      <c r="N749" s="6">
        <v>5</v>
      </c>
      <c r="O749" s="6">
        <v>0.05</v>
      </c>
      <c r="P749" s="8">
        <v>2217.7000000000003</v>
      </c>
      <c r="Q749" s="8">
        <v>1596.7440000000001</v>
      </c>
      <c r="R749" s="8">
        <f t="shared" si="34"/>
        <v>2550.3550000000014</v>
      </c>
      <c r="S749" s="8">
        <f>(((Sales[[#This Row],[Unit Price]]-(Sales[[#This Row],[Discount Applied]]*Sales[[#This Row],[Unit Price]]))-Q749)/Q749)*100</f>
        <v>31.944444444444436</v>
      </c>
      <c r="T749" s="8">
        <f t="shared" si="35"/>
        <v>10534.075000000003</v>
      </c>
      <c r="U749" s="8">
        <f>Sales[[#This Row],[Unit Cost]]*Sales[[#This Row],[Order Quantity]]</f>
        <v>7983.7200000000012</v>
      </c>
    </row>
    <row r="750" spans="1:21" x14ac:dyDescent="0.2">
      <c r="A750" s="6" t="s">
        <v>963</v>
      </c>
      <c r="B750" s="6" t="s">
        <v>24</v>
      </c>
      <c r="C750" s="6" t="s">
        <v>145</v>
      </c>
      <c r="D750" s="7">
        <v>43200</v>
      </c>
      <c r="E750" s="7">
        <v>43337</v>
      </c>
      <c r="F750" s="7">
        <v>43342</v>
      </c>
      <c r="G750" s="7">
        <v>43349</v>
      </c>
      <c r="H750" s="6">
        <f t="shared" si="33"/>
        <v>12</v>
      </c>
      <c r="I750" s="6" t="s">
        <v>215</v>
      </c>
      <c r="J750" s="6">
        <v>3</v>
      </c>
      <c r="K750" s="6">
        <v>16</v>
      </c>
      <c r="L750" s="6">
        <v>93</v>
      </c>
      <c r="M750" s="6">
        <v>24</v>
      </c>
      <c r="N750" s="6">
        <v>1</v>
      </c>
      <c r="O750" s="6">
        <v>7.4999999999999997E-2</v>
      </c>
      <c r="P750" s="8">
        <v>254.6</v>
      </c>
      <c r="Q750" s="8">
        <v>165.49</v>
      </c>
      <c r="R750" s="8">
        <f t="shared" si="34"/>
        <v>70.014999999999986</v>
      </c>
      <c r="S750" s="8">
        <f>(((Sales[[#This Row],[Unit Price]]-(Sales[[#This Row],[Discount Applied]]*Sales[[#This Row],[Unit Price]]))-Q750)/Q750)*100</f>
        <v>42.307692307692299</v>
      </c>
      <c r="T750" s="8">
        <f t="shared" si="35"/>
        <v>235.505</v>
      </c>
      <c r="U750" s="8">
        <f>Sales[[#This Row],[Unit Cost]]*Sales[[#This Row],[Order Quantity]]</f>
        <v>165.49</v>
      </c>
    </row>
    <row r="751" spans="1:21" x14ac:dyDescent="0.2">
      <c r="A751" s="6" t="s">
        <v>964</v>
      </c>
      <c r="B751" s="6" t="s">
        <v>26</v>
      </c>
      <c r="C751" s="6" t="s">
        <v>144</v>
      </c>
      <c r="D751" s="7">
        <v>43200</v>
      </c>
      <c r="E751" s="7">
        <v>43337</v>
      </c>
      <c r="F751" s="7">
        <v>43350</v>
      </c>
      <c r="G751" s="7">
        <v>43351</v>
      </c>
      <c r="H751" s="6">
        <f t="shared" si="33"/>
        <v>14</v>
      </c>
      <c r="I751" s="6" t="s">
        <v>215</v>
      </c>
      <c r="J751" s="6">
        <v>25</v>
      </c>
      <c r="K751" s="6">
        <v>50</v>
      </c>
      <c r="L751" s="6">
        <v>60</v>
      </c>
      <c r="M751" s="6">
        <v>42</v>
      </c>
      <c r="N751" s="6">
        <v>4</v>
      </c>
      <c r="O751" s="6">
        <v>7.4999999999999997E-2</v>
      </c>
      <c r="P751" s="8">
        <v>2432.1</v>
      </c>
      <c r="Q751" s="8">
        <v>2018.6429999999998</v>
      </c>
      <c r="R751" s="8">
        <f t="shared" si="34"/>
        <v>924.19800000000123</v>
      </c>
      <c r="S751" s="8">
        <f>(((Sales[[#This Row],[Unit Price]]-(Sales[[#This Row],[Discount Applied]]*Sales[[#This Row],[Unit Price]]))-Q751)/Q751)*100</f>
        <v>11.445783132530137</v>
      </c>
      <c r="T751" s="8">
        <f t="shared" si="35"/>
        <v>8998.77</v>
      </c>
      <c r="U751" s="8">
        <f>Sales[[#This Row],[Unit Cost]]*Sales[[#This Row],[Order Quantity]]</f>
        <v>8074.5719999999992</v>
      </c>
    </row>
    <row r="752" spans="1:21" x14ac:dyDescent="0.2">
      <c r="A752" s="6" t="s">
        <v>965</v>
      </c>
      <c r="B752" s="6" t="s">
        <v>24</v>
      </c>
      <c r="C752" s="6" t="s">
        <v>147</v>
      </c>
      <c r="D752" s="7">
        <v>43200</v>
      </c>
      <c r="E752" s="7">
        <v>43337</v>
      </c>
      <c r="F752" s="7">
        <v>43341</v>
      </c>
      <c r="G752" s="7">
        <v>43342</v>
      </c>
      <c r="H752" s="6">
        <f t="shared" si="33"/>
        <v>5</v>
      </c>
      <c r="I752" s="6" t="s">
        <v>215</v>
      </c>
      <c r="J752" s="6">
        <v>2</v>
      </c>
      <c r="K752" s="6">
        <v>15</v>
      </c>
      <c r="L752" s="6">
        <v>237</v>
      </c>
      <c r="M752" s="6">
        <v>37</v>
      </c>
      <c r="N752" s="6">
        <v>4</v>
      </c>
      <c r="O752" s="6">
        <v>7.4999999999999997E-2</v>
      </c>
      <c r="P752" s="8">
        <v>2499.1</v>
      </c>
      <c r="Q752" s="8">
        <v>1624.415</v>
      </c>
      <c r="R752" s="8">
        <f t="shared" si="34"/>
        <v>2749.01</v>
      </c>
      <c r="S752" s="8">
        <f>(((Sales[[#This Row],[Unit Price]]-(Sales[[#This Row],[Discount Applied]]*Sales[[#This Row],[Unit Price]]))-Q752)/Q752)*100</f>
        <v>42.307692307692314</v>
      </c>
      <c r="T752" s="8">
        <f t="shared" si="35"/>
        <v>9246.67</v>
      </c>
      <c r="U752" s="8">
        <f>Sales[[#This Row],[Unit Cost]]*Sales[[#This Row],[Order Quantity]]</f>
        <v>6497.66</v>
      </c>
    </row>
    <row r="753" spans="1:21" x14ac:dyDescent="0.2">
      <c r="A753" s="6" t="s">
        <v>966</v>
      </c>
      <c r="B753" s="6" t="s">
        <v>24</v>
      </c>
      <c r="C753" s="6" t="s">
        <v>143</v>
      </c>
      <c r="D753" s="7">
        <v>43200</v>
      </c>
      <c r="E753" s="7">
        <v>43337</v>
      </c>
      <c r="F753" s="7">
        <v>43344</v>
      </c>
      <c r="G753" s="7">
        <v>43353</v>
      </c>
      <c r="H753" s="6">
        <f t="shared" si="33"/>
        <v>16</v>
      </c>
      <c r="I753" s="6" t="s">
        <v>215</v>
      </c>
      <c r="J753" s="6">
        <v>2</v>
      </c>
      <c r="K753" s="6">
        <v>19</v>
      </c>
      <c r="L753" s="6">
        <v>361</v>
      </c>
      <c r="M753" s="6">
        <v>30</v>
      </c>
      <c r="N753" s="6">
        <v>8</v>
      </c>
      <c r="O753" s="6">
        <v>0.15</v>
      </c>
      <c r="P753" s="8">
        <v>3564.4</v>
      </c>
      <c r="Q753" s="8">
        <v>1497.048</v>
      </c>
      <c r="R753" s="8">
        <f t="shared" si="34"/>
        <v>12261.536000000002</v>
      </c>
      <c r="S753" s="8">
        <f>(((Sales[[#This Row],[Unit Price]]-(Sales[[#This Row],[Discount Applied]]*Sales[[#This Row],[Unit Price]]))-Q753)/Q753)*100</f>
        <v>102.38095238095239</v>
      </c>
      <c r="T753" s="8">
        <f t="shared" si="35"/>
        <v>24237.920000000002</v>
      </c>
      <c r="U753" s="8">
        <f>Sales[[#This Row],[Unit Cost]]*Sales[[#This Row],[Order Quantity]]</f>
        <v>11976.384</v>
      </c>
    </row>
    <row r="754" spans="1:21" x14ac:dyDescent="0.2">
      <c r="A754" s="6" t="s">
        <v>967</v>
      </c>
      <c r="B754" s="6" t="s">
        <v>24</v>
      </c>
      <c r="C754" s="6" t="s">
        <v>145</v>
      </c>
      <c r="D754" s="7">
        <v>43200</v>
      </c>
      <c r="E754" s="7">
        <v>43337</v>
      </c>
      <c r="F754" s="7">
        <v>43352</v>
      </c>
      <c r="G754" s="7">
        <v>43357</v>
      </c>
      <c r="H754" s="6">
        <f t="shared" si="33"/>
        <v>20</v>
      </c>
      <c r="I754" s="6" t="s">
        <v>215</v>
      </c>
      <c r="J754" s="6">
        <v>1</v>
      </c>
      <c r="K754" s="6">
        <v>17</v>
      </c>
      <c r="L754" s="6">
        <v>115</v>
      </c>
      <c r="M754" s="6">
        <v>24</v>
      </c>
      <c r="N754" s="6">
        <v>8</v>
      </c>
      <c r="O754" s="6">
        <v>7.4999999999999997E-2</v>
      </c>
      <c r="P754" s="8">
        <v>2532.6</v>
      </c>
      <c r="Q754" s="8">
        <v>1595.538</v>
      </c>
      <c r="R754" s="8">
        <f t="shared" si="34"/>
        <v>5976.9359999999979</v>
      </c>
      <c r="S754" s="8">
        <f>(((Sales[[#This Row],[Unit Price]]-(Sales[[#This Row],[Discount Applied]]*Sales[[#This Row],[Unit Price]]))-Q754)/Q754)*100</f>
        <v>46.825396825396808</v>
      </c>
      <c r="T754" s="8">
        <f t="shared" si="35"/>
        <v>18741.239999999998</v>
      </c>
      <c r="U754" s="8">
        <f>Sales[[#This Row],[Unit Cost]]*Sales[[#This Row],[Order Quantity]]</f>
        <v>12764.304</v>
      </c>
    </row>
    <row r="755" spans="1:21" x14ac:dyDescent="0.2">
      <c r="A755" s="6" t="s">
        <v>968</v>
      </c>
      <c r="B755" s="6" t="s">
        <v>26</v>
      </c>
      <c r="C755" s="6" t="s">
        <v>145</v>
      </c>
      <c r="D755" s="7">
        <v>43200</v>
      </c>
      <c r="E755" s="7">
        <v>43338</v>
      </c>
      <c r="F755" s="7">
        <v>43366</v>
      </c>
      <c r="G755" s="7">
        <v>43372</v>
      </c>
      <c r="H755" s="6">
        <f t="shared" si="33"/>
        <v>34</v>
      </c>
      <c r="I755" s="6" t="s">
        <v>215</v>
      </c>
      <c r="J755" s="6">
        <v>26</v>
      </c>
      <c r="K755" s="6">
        <v>18</v>
      </c>
      <c r="L755" s="6">
        <v>89</v>
      </c>
      <c r="M755" s="6">
        <v>37</v>
      </c>
      <c r="N755" s="6">
        <v>5</v>
      </c>
      <c r="O755" s="6">
        <v>0.1</v>
      </c>
      <c r="P755" s="8">
        <v>1768.8</v>
      </c>
      <c r="Q755" s="8">
        <v>1043.5919999999999</v>
      </c>
      <c r="R755" s="8">
        <f t="shared" si="34"/>
        <v>2741.6400000000012</v>
      </c>
      <c r="S755" s="8">
        <f>(((Sales[[#This Row],[Unit Price]]-(Sales[[#This Row],[Discount Applied]]*Sales[[#This Row],[Unit Price]]))-Q755)/Q755)*100</f>
        <v>52.542372881355959</v>
      </c>
      <c r="T755" s="8">
        <f t="shared" si="35"/>
        <v>7959.6</v>
      </c>
      <c r="U755" s="8">
        <f>Sales[[#This Row],[Unit Cost]]*Sales[[#This Row],[Order Quantity]]</f>
        <v>5217.9599999999991</v>
      </c>
    </row>
    <row r="756" spans="1:21" x14ac:dyDescent="0.2">
      <c r="A756" s="6" t="s">
        <v>969</v>
      </c>
      <c r="B756" s="6" t="s">
        <v>23</v>
      </c>
      <c r="C756" s="6" t="s">
        <v>146</v>
      </c>
      <c r="D756" s="7">
        <v>43200</v>
      </c>
      <c r="E756" s="7">
        <v>43338</v>
      </c>
      <c r="F756" s="7">
        <v>43360</v>
      </c>
      <c r="G756" s="7">
        <v>43370</v>
      </c>
      <c r="H756" s="6">
        <f t="shared" si="33"/>
        <v>32</v>
      </c>
      <c r="I756" s="6" t="s">
        <v>215</v>
      </c>
      <c r="J756" s="6">
        <v>22</v>
      </c>
      <c r="K756" s="6">
        <v>12</v>
      </c>
      <c r="L756" s="6">
        <v>323</v>
      </c>
      <c r="M756" s="6">
        <v>38</v>
      </c>
      <c r="N756" s="6">
        <v>4</v>
      </c>
      <c r="O756" s="6">
        <v>0.05</v>
      </c>
      <c r="P756" s="8">
        <v>2445.5</v>
      </c>
      <c r="Q756" s="8">
        <v>1222.75</v>
      </c>
      <c r="R756" s="8">
        <f t="shared" si="34"/>
        <v>4401.8999999999996</v>
      </c>
      <c r="S756" s="8">
        <f>(((Sales[[#This Row],[Unit Price]]-(Sales[[#This Row],[Discount Applied]]*Sales[[#This Row],[Unit Price]]))-Q756)/Q756)*100</f>
        <v>89.999999999999986</v>
      </c>
      <c r="T756" s="8">
        <f t="shared" si="35"/>
        <v>9292.9</v>
      </c>
      <c r="U756" s="8">
        <f>Sales[[#This Row],[Unit Cost]]*Sales[[#This Row],[Order Quantity]]</f>
        <v>4891</v>
      </c>
    </row>
    <row r="757" spans="1:21" x14ac:dyDescent="0.2">
      <c r="A757" s="6" t="s">
        <v>970</v>
      </c>
      <c r="B757" s="6" t="s">
        <v>26</v>
      </c>
      <c r="C757" s="6" t="s">
        <v>148</v>
      </c>
      <c r="D757" s="7">
        <v>43300</v>
      </c>
      <c r="E757" s="7">
        <v>43338</v>
      </c>
      <c r="F757" s="7">
        <v>43344</v>
      </c>
      <c r="G757" s="7">
        <v>43351</v>
      </c>
      <c r="H757" s="6">
        <f t="shared" si="33"/>
        <v>13</v>
      </c>
      <c r="I757" s="6" t="s">
        <v>215</v>
      </c>
      <c r="J757" s="6">
        <v>27</v>
      </c>
      <c r="K757" s="6">
        <v>30</v>
      </c>
      <c r="L757" s="6">
        <v>48</v>
      </c>
      <c r="M757" s="6">
        <v>37</v>
      </c>
      <c r="N757" s="6">
        <v>4</v>
      </c>
      <c r="O757" s="6">
        <v>7.4999999999999997E-2</v>
      </c>
      <c r="P757" s="8">
        <v>5855.8</v>
      </c>
      <c r="Q757" s="8">
        <v>4567.5240000000003</v>
      </c>
      <c r="R757" s="8">
        <f t="shared" si="34"/>
        <v>3396.3639999999978</v>
      </c>
      <c r="S757" s="8">
        <f>(((Sales[[#This Row],[Unit Price]]-(Sales[[#This Row],[Discount Applied]]*Sales[[#This Row],[Unit Price]]))-Q757)/Q757)*100</f>
        <v>18.589743589743577</v>
      </c>
      <c r="T757" s="8">
        <f t="shared" si="35"/>
        <v>21666.46</v>
      </c>
      <c r="U757" s="8">
        <f>Sales[[#This Row],[Unit Cost]]*Sales[[#This Row],[Order Quantity]]</f>
        <v>18270.096000000001</v>
      </c>
    </row>
    <row r="758" spans="1:21" x14ac:dyDescent="0.2">
      <c r="A758" s="6" t="s">
        <v>971</v>
      </c>
      <c r="B758" s="6" t="s">
        <v>25</v>
      </c>
      <c r="C758" s="6" t="s">
        <v>147</v>
      </c>
      <c r="D758" s="7">
        <v>43200</v>
      </c>
      <c r="E758" s="7">
        <v>43338</v>
      </c>
      <c r="F758" s="7">
        <v>43356</v>
      </c>
      <c r="G758" s="7">
        <v>43361</v>
      </c>
      <c r="H758" s="6">
        <f t="shared" si="33"/>
        <v>23</v>
      </c>
      <c r="I758" s="6" t="s">
        <v>215</v>
      </c>
      <c r="J758" s="6">
        <v>19</v>
      </c>
      <c r="K758" s="6">
        <v>36</v>
      </c>
      <c r="L758" s="6">
        <v>210</v>
      </c>
      <c r="M758" s="6">
        <v>24</v>
      </c>
      <c r="N758" s="6">
        <v>3</v>
      </c>
      <c r="O758" s="6">
        <v>0.3</v>
      </c>
      <c r="P758" s="8">
        <v>3979.8</v>
      </c>
      <c r="Q758" s="8">
        <v>3223.6380000000004</v>
      </c>
      <c r="R758" s="8">
        <f t="shared" si="34"/>
        <v>-1313.3339999999989</v>
      </c>
      <c r="S758" s="8">
        <f>(((Sales[[#This Row],[Unit Price]]-(Sales[[#This Row],[Discount Applied]]*Sales[[#This Row],[Unit Price]]))-Q758)/Q758)*100</f>
        <v>-13.580246913580252</v>
      </c>
      <c r="T758" s="8">
        <f t="shared" si="35"/>
        <v>8357.5800000000017</v>
      </c>
      <c r="U758" s="8">
        <f>Sales[[#This Row],[Unit Cost]]*Sales[[#This Row],[Order Quantity]]</f>
        <v>9670.9140000000007</v>
      </c>
    </row>
    <row r="759" spans="1:21" x14ac:dyDescent="0.2">
      <c r="A759" s="6" t="s">
        <v>972</v>
      </c>
      <c r="B759" s="6" t="s">
        <v>25</v>
      </c>
      <c r="C759" s="6" t="s">
        <v>147</v>
      </c>
      <c r="D759" s="7">
        <v>43200</v>
      </c>
      <c r="E759" s="7">
        <v>43338</v>
      </c>
      <c r="F759" s="7">
        <v>43346</v>
      </c>
      <c r="G759" s="7">
        <v>43350</v>
      </c>
      <c r="H759" s="6">
        <f t="shared" si="33"/>
        <v>12</v>
      </c>
      <c r="I759" s="6" t="s">
        <v>215</v>
      </c>
      <c r="J759" s="6">
        <v>13</v>
      </c>
      <c r="K759" s="6">
        <v>14</v>
      </c>
      <c r="L759" s="6">
        <v>223</v>
      </c>
      <c r="M759" s="6">
        <v>24</v>
      </c>
      <c r="N759" s="6">
        <v>8</v>
      </c>
      <c r="O759" s="6">
        <v>0.05</v>
      </c>
      <c r="P759" s="8">
        <v>964.80000000000007</v>
      </c>
      <c r="Q759" s="8">
        <v>443.80800000000005</v>
      </c>
      <c r="R759" s="8">
        <f t="shared" si="34"/>
        <v>3782.0160000000001</v>
      </c>
      <c r="S759" s="8">
        <f>(((Sales[[#This Row],[Unit Price]]-(Sales[[#This Row],[Discount Applied]]*Sales[[#This Row],[Unit Price]]))-Q759)/Q759)*100</f>
        <v>106.52173913043477</v>
      </c>
      <c r="T759" s="8">
        <f t="shared" si="35"/>
        <v>7332.4800000000005</v>
      </c>
      <c r="U759" s="8">
        <f>Sales[[#This Row],[Unit Cost]]*Sales[[#This Row],[Order Quantity]]</f>
        <v>3550.4640000000004</v>
      </c>
    </row>
    <row r="760" spans="1:21" x14ac:dyDescent="0.2">
      <c r="A760" s="6" t="s">
        <v>973</v>
      </c>
      <c r="B760" s="6" t="s">
        <v>24</v>
      </c>
      <c r="C760" s="6" t="s">
        <v>147</v>
      </c>
      <c r="D760" s="7">
        <v>43200</v>
      </c>
      <c r="E760" s="7">
        <v>43339</v>
      </c>
      <c r="F760" s="7">
        <v>43341</v>
      </c>
      <c r="G760" s="7">
        <v>43342</v>
      </c>
      <c r="H760" s="6">
        <f t="shared" si="33"/>
        <v>3</v>
      </c>
      <c r="I760" s="6" t="s">
        <v>215</v>
      </c>
      <c r="J760" s="6">
        <v>4</v>
      </c>
      <c r="K760" s="6">
        <v>29</v>
      </c>
      <c r="L760" s="6">
        <v>224</v>
      </c>
      <c r="M760" s="6">
        <v>24</v>
      </c>
      <c r="N760" s="6">
        <v>3</v>
      </c>
      <c r="O760" s="6">
        <v>7.4999999999999997E-2</v>
      </c>
      <c r="P760" s="8">
        <v>247.9</v>
      </c>
      <c r="Q760" s="8">
        <v>158.65600000000001</v>
      </c>
      <c r="R760" s="8">
        <f t="shared" si="34"/>
        <v>211.9545</v>
      </c>
      <c r="S760" s="8">
        <f>(((Sales[[#This Row],[Unit Price]]-(Sales[[#This Row],[Discount Applied]]*Sales[[#This Row],[Unit Price]]))-Q760)/Q760)*100</f>
        <v>44.53125</v>
      </c>
      <c r="T760" s="8">
        <f t="shared" si="35"/>
        <v>687.92250000000001</v>
      </c>
      <c r="U760" s="8">
        <f>Sales[[#This Row],[Unit Cost]]*Sales[[#This Row],[Order Quantity]]</f>
        <v>475.96800000000002</v>
      </c>
    </row>
    <row r="761" spans="1:21" x14ac:dyDescent="0.2">
      <c r="A761" s="6" t="s">
        <v>974</v>
      </c>
      <c r="B761" s="6" t="s">
        <v>24</v>
      </c>
      <c r="C761" s="6" t="s">
        <v>147</v>
      </c>
      <c r="D761" s="7">
        <v>43200</v>
      </c>
      <c r="E761" s="7">
        <v>43339</v>
      </c>
      <c r="F761" s="7">
        <v>43342</v>
      </c>
      <c r="G761" s="7">
        <v>43345</v>
      </c>
      <c r="H761" s="6">
        <f t="shared" si="33"/>
        <v>6</v>
      </c>
      <c r="I761" s="6" t="s">
        <v>215</v>
      </c>
      <c r="J761" s="6">
        <v>3</v>
      </c>
      <c r="K761" s="6">
        <v>29</v>
      </c>
      <c r="L761" s="6">
        <v>255</v>
      </c>
      <c r="M761" s="6">
        <v>13</v>
      </c>
      <c r="N761" s="6">
        <v>7</v>
      </c>
      <c r="O761" s="6">
        <v>0.1</v>
      </c>
      <c r="P761" s="8">
        <v>3189.2000000000003</v>
      </c>
      <c r="Q761" s="8">
        <v>2264.3319999999999</v>
      </c>
      <c r="R761" s="8">
        <f t="shared" si="34"/>
        <v>4241.6360000000004</v>
      </c>
      <c r="S761" s="8">
        <f>(((Sales[[#This Row],[Unit Price]]-(Sales[[#This Row],[Discount Applied]]*Sales[[#This Row],[Unit Price]]))-Q761)/Q761)*100</f>
        <v>26.760563380281706</v>
      </c>
      <c r="T761" s="8">
        <f t="shared" si="35"/>
        <v>20091.96</v>
      </c>
      <c r="U761" s="8">
        <f>Sales[[#This Row],[Unit Cost]]*Sales[[#This Row],[Order Quantity]]</f>
        <v>15850.323999999999</v>
      </c>
    </row>
    <row r="762" spans="1:21" x14ac:dyDescent="0.2">
      <c r="A762" s="6" t="s">
        <v>975</v>
      </c>
      <c r="B762" s="6" t="s">
        <v>25</v>
      </c>
      <c r="C762" s="6" t="s">
        <v>146</v>
      </c>
      <c r="D762" s="7">
        <v>43200</v>
      </c>
      <c r="E762" s="7">
        <v>43339</v>
      </c>
      <c r="F762" s="7">
        <v>43363</v>
      </c>
      <c r="G762" s="7">
        <v>43372</v>
      </c>
      <c r="H762" s="6">
        <f t="shared" si="33"/>
        <v>33</v>
      </c>
      <c r="I762" s="6" t="s">
        <v>215</v>
      </c>
      <c r="J762" s="6">
        <v>20</v>
      </c>
      <c r="K762" s="6">
        <v>50</v>
      </c>
      <c r="L762" s="6">
        <v>312</v>
      </c>
      <c r="M762" s="6">
        <v>28</v>
      </c>
      <c r="N762" s="6">
        <v>3</v>
      </c>
      <c r="O762" s="6">
        <v>0.1</v>
      </c>
      <c r="P762" s="8">
        <v>5339.9000000000005</v>
      </c>
      <c r="Q762" s="8">
        <v>2830.1470000000004</v>
      </c>
      <c r="R762" s="8">
        <f t="shared" si="34"/>
        <v>5927.2889999999989</v>
      </c>
      <c r="S762" s="8">
        <f>(((Sales[[#This Row],[Unit Price]]-(Sales[[#This Row],[Discount Applied]]*Sales[[#This Row],[Unit Price]]))-Q762)/Q762)*100</f>
        <v>69.811320754716988</v>
      </c>
      <c r="T762" s="8">
        <f t="shared" si="35"/>
        <v>14417.73</v>
      </c>
      <c r="U762" s="8">
        <f>Sales[[#This Row],[Unit Cost]]*Sales[[#This Row],[Order Quantity]]</f>
        <v>8490.4410000000007</v>
      </c>
    </row>
    <row r="763" spans="1:21" x14ac:dyDescent="0.2">
      <c r="A763" s="6" t="s">
        <v>976</v>
      </c>
      <c r="B763" s="6" t="s">
        <v>23</v>
      </c>
      <c r="C763" s="6" t="s">
        <v>148</v>
      </c>
      <c r="D763" s="7">
        <v>43200</v>
      </c>
      <c r="E763" s="7">
        <v>43339</v>
      </c>
      <c r="F763" s="7">
        <v>43358</v>
      </c>
      <c r="G763" s="7">
        <v>43365</v>
      </c>
      <c r="H763" s="6">
        <f t="shared" si="33"/>
        <v>26</v>
      </c>
      <c r="I763" s="6" t="s">
        <v>215</v>
      </c>
      <c r="J763" s="6">
        <v>24</v>
      </c>
      <c r="K763" s="6">
        <v>47</v>
      </c>
      <c r="L763" s="6">
        <v>36</v>
      </c>
      <c r="M763" s="6">
        <v>2</v>
      </c>
      <c r="N763" s="6">
        <v>2</v>
      </c>
      <c r="O763" s="6">
        <v>0.15</v>
      </c>
      <c r="P763" s="8">
        <v>1139</v>
      </c>
      <c r="Q763" s="8">
        <v>717.57</v>
      </c>
      <c r="R763" s="8">
        <f t="shared" si="34"/>
        <v>501.15999999999985</v>
      </c>
      <c r="S763" s="8">
        <f>(((Sales[[#This Row],[Unit Price]]-(Sales[[#This Row],[Discount Applied]]*Sales[[#This Row],[Unit Price]]))-Q763)/Q763)*100</f>
        <v>34.92063492063491</v>
      </c>
      <c r="T763" s="8">
        <f t="shared" si="35"/>
        <v>1936.3</v>
      </c>
      <c r="U763" s="8">
        <f>Sales[[#This Row],[Unit Cost]]*Sales[[#This Row],[Order Quantity]]</f>
        <v>1435.14</v>
      </c>
    </row>
    <row r="764" spans="1:21" x14ac:dyDescent="0.2">
      <c r="A764" s="6" t="s">
        <v>977</v>
      </c>
      <c r="B764" s="6" t="s">
        <v>25</v>
      </c>
      <c r="C764" s="6" t="s">
        <v>145</v>
      </c>
      <c r="D764" s="7">
        <v>43200</v>
      </c>
      <c r="E764" s="7">
        <v>43339</v>
      </c>
      <c r="F764" s="7">
        <v>43348</v>
      </c>
      <c r="G764" s="7">
        <v>43357</v>
      </c>
      <c r="H764" s="6">
        <f t="shared" si="33"/>
        <v>18</v>
      </c>
      <c r="I764" s="6" t="s">
        <v>215</v>
      </c>
      <c r="J764" s="6">
        <v>15</v>
      </c>
      <c r="K764" s="6">
        <v>13</v>
      </c>
      <c r="L764" s="6">
        <v>145</v>
      </c>
      <c r="M764" s="6">
        <v>40</v>
      </c>
      <c r="N764" s="6">
        <v>5</v>
      </c>
      <c r="O764" s="6">
        <v>0.05</v>
      </c>
      <c r="P764" s="8">
        <v>207.70000000000002</v>
      </c>
      <c r="Q764" s="8">
        <v>91.388000000000005</v>
      </c>
      <c r="R764" s="8">
        <f t="shared" si="34"/>
        <v>529.63499999999999</v>
      </c>
      <c r="S764" s="8">
        <f>(((Sales[[#This Row],[Unit Price]]-(Sales[[#This Row],[Discount Applied]]*Sales[[#This Row],[Unit Price]]))-Q764)/Q764)*100</f>
        <v>115.90909090909092</v>
      </c>
      <c r="T764" s="8">
        <f t="shared" si="35"/>
        <v>986.57500000000005</v>
      </c>
      <c r="U764" s="8">
        <f>Sales[[#This Row],[Unit Cost]]*Sales[[#This Row],[Order Quantity]]</f>
        <v>456.94000000000005</v>
      </c>
    </row>
    <row r="765" spans="1:21" x14ac:dyDescent="0.2">
      <c r="A765" s="6" t="s">
        <v>978</v>
      </c>
      <c r="B765" s="6" t="s">
        <v>25</v>
      </c>
      <c r="C765" s="6" t="s">
        <v>146</v>
      </c>
      <c r="D765" s="7">
        <v>43300</v>
      </c>
      <c r="E765" s="7">
        <v>43339</v>
      </c>
      <c r="F765" s="7">
        <v>43348</v>
      </c>
      <c r="G765" s="7">
        <v>43357</v>
      </c>
      <c r="H765" s="6">
        <f t="shared" si="33"/>
        <v>18</v>
      </c>
      <c r="I765" s="6" t="s">
        <v>215</v>
      </c>
      <c r="J765" s="6">
        <v>13</v>
      </c>
      <c r="K765" s="6">
        <v>41</v>
      </c>
      <c r="L765" s="6">
        <v>302</v>
      </c>
      <c r="M765" s="6">
        <v>36</v>
      </c>
      <c r="N765" s="6">
        <v>6</v>
      </c>
      <c r="O765" s="6">
        <v>7.4999999999999997E-2</v>
      </c>
      <c r="P765" s="8">
        <v>2345</v>
      </c>
      <c r="Q765" s="8">
        <v>1242.8500000000001</v>
      </c>
      <c r="R765" s="8">
        <f t="shared" si="34"/>
        <v>5557.65</v>
      </c>
      <c r="S765" s="8">
        <f>(((Sales[[#This Row],[Unit Price]]-(Sales[[#This Row],[Discount Applied]]*Sales[[#This Row],[Unit Price]]))-Q765)/Q765)*100</f>
        <v>74.528301886792434</v>
      </c>
      <c r="T765" s="8">
        <f t="shared" si="35"/>
        <v>13014.75</v>
      </c>
      <c r="U765" s="8">
        <f>Sales[[#This Row],[Unit Cost]]*Sales[[#This Row],[Order Quantity]]</f>
        <v>7457.1</v>
      </c>
    </row>
    <row r="766" spans="1:21" x14ac:dyDescent="0.2">
      <c r="A766" s="6" t="s">
        <v>979</v>
      </c>
      <c r="B766" s="6" t="s">
        <v>24</v>
      </c>
      <c r="C766" s="6" t="s">
        <v>145</v>
      </c>
      <c r="D766" s="7">
        <v>43200</v>
      </c>
      <c r="E766" s="7">
        <v>43339</v>
      </c>
      <c r="F766" s="7">
        <v>43342</v>
      </c>
      <c r="G766" s="7">
        <v>43345</v>
      </c>
      <c r="H766" s="6">
        <f t="shared" si="33"/>
        <v>6</v>
      </c>
      <c r="I766" s="6" t="s">
        <v>215</v>
      </c>
      <c r="J766" s="6">
        <v>9</v>
      </c>
      <c r="K766" s="6">
        <v>39</v>
      </c>
      <c r="L766" s="6">
        <v>99</v>
      </c>
      <c r="M766" s="6">
        <v>44</v>
      </c>
      <c r="N766" s="6">
        <v>4</v>
      </c>
      <c r="O766" s="6">
        <v>0.05</v>
      </c>
      <c r="P766" s="8">
        <v>2432.1</v>
      </c>
      <c r="Q766" s="8">
        <v>1824.0749999999998</v>
      </c>
      <c r="R766" s="8">
        <f t="shared" si="34"/>
        <v>1945.6800000000003</v>
      </c>
      <c r="S766" s="8">
        <f>(((Sales[[#This Row],[Unit Price]]-(Sales[[#This Row],[Discount Applied]]*Sales[[#This Row],[Unit Price]]))-Q766)/Q766)*100</f>
        <v>26.666666666666671</v>
      </c>
      <c r="T766" s="8">
        <f t="shared" si="35"/>
        <v>9241.98</v>
      </c>
      <c r="U766" s="8">
        <f>Sales[[#This Row],[Unit Cost]]*Sales[[#This Row],[Order Quantity]]</f>
        <v>7296.2999999999993</v>
      </c>
    </row>
    <row r="767" spans="1:21" x14ac:dyDescent="0.2">
      <c r="A767" s="6" t="s">
        <v>980</v>
      </c>
      <c r="B767" s="6" t="s">
        <v>24</v>
      </c>
      <c r="C767" s="6" t="s">
        <v>147</v>
      </c>
      <c r="D767" s="7">
        <v>43200</v>
      </c>
      <c r="E767" s="7">
        <v>43339</v>
      </c>
      <c r="F767" s="7">
        <v>43362</v>
      </c>
      <c r="G767" s="7">
        <v>43370</v>
      </c>
      <c r="H767" s="6">
        <f t="shared" si="33"/>
        <v>31</v>
      </c>
      <c r="I767" s="6" t="s">
        <v>215</v>
      </c>
      <c r="J767" s="6">
        <v>8</v>
      </c>
      <c r="K767" s="6">
        <v>21</v>
      </c>
      <c r="L767" s="6">
        <v>249</v>
      </c>
      <c r="M767" s="6">
        <v>42</v>
      </c>
      <c r="N767" s="6">
        <v>6</v>
      </c>
      <c r="O767" s="6">
        <v>7.4999999999999997E-2</v>
      </c>
      <c r="P767" s="8">
        <v>1112.2</v>
      </c>
      <c r="Q767" s="8">
        <v>578.34400000000005</v>
      </c>
      <c r="R767" s="8">
        <f t="shared" si="34"/>
        <v>2702.6460000000006</v>
      </c>
      <c r="S767" s="8">
        <f>(((Sales[[#This Row],[Unit Price]]-(Sales[[#This Row],[Discount Applied]]*Sales[[#This Row],[Unit Price]]))-Q767)/Q767)*100</f>
        <v>77.884615384615387</v>
      </c>
      <c r="T767" s="8">
        <f t="shared" si="35"/>
        <v>6172.7100000000009</v>
      </c>
      <c r="U767" s="8">
        <f>Sales[[#This Row],[Unit Cost]]*Sales[[#This Row],[Order Quantity]]</f>
        <v>3470.0640000000003</v>
      </c>
    </row>
    <row r="768" spans="1:21" x14ac:dyDescent="0.2">
      <c r="A768" s="6" t="s">
        <v>981</v>
      </c>
      <c r="B768" s="6" t="s">
        <v>25</v>
      </c>
      <c r="C768" s="6" t="s">
        <v>145</v>
      </c>
      <c r="D768" s="7">
        <v>43200</v>
      </c>
      <c r="E768" s="7">
        <v>43339</v>
      </c>
      <c r="F768" s="7">
        <v>43348</v>
      </c>
      <c r="G768" s="7">
        <v>43350</v>
      </c>
      <c r="H768" s="6">
        <f t="shared" si="33"/>
        <v>11</v>
      </c>
      <c r="I768" s="6" t="s">
        <v>215</v>
      </c>
      <c r="J768" s="6">
        <v>19</v>
      </c>
      <c r="K768" s="6">
        <v>32</v>
      </c>
      <c r="L768" s="6">
        <v>146</v>
      </c>
      <c r="M768" s="6">
        <v>3</v>
      </c>
      <c r="N768" s="6">
        <v>7</v>
      </c>
      <c r="O768" s="6">
        <v>7.4999999999999997E-2</v>
      </c>
      <c r="P768" s="8">
        <v>1098.8</v>
      </c>
      <c r="Q768" s="8">
        <v>670.26799999999992</v>
      </c>
      <c r="R768" s="8">
        <f t="shared" si="34"/>
        <v>2422.8540000000003</v>
      </c>
      <c r="S768" s="8">
        <f>(((Sales[[#This Row],[Unit Price]]-(Sales[[#This Row],[Discount Applied]]*Sales[[#This Row],[Unit Price]]))-Q768)/Q768)*100</f>
        <v>51.639344262295097</v>
      </c>
      <c r="T768" s="8">
        <f t="shared" si="35"/>
        <v>7114.73</v>
      </c>
      <c r="U768" s="8">
        <f>Sales[[#This Row],[Unit Cost]]*Sales[[#This Row],[Order Quantity]]</f>
        <v>4691.8759999999993</v>
      </c>
    </row>
    <row r="769" spans="1:21" x14ac:dyDescent="0.2">
      <c r="A769" s="6" t="s">
        <v>982</v>
      </c>
      <c r="B769" s="6" t="s">
        <v>23</v>
      </c>
      <c r="C769" s="6" t="s">
        <v>146</v>
      </c>
      <c r="D769" s="7">
        <v>43200</v>
      </c>
      <c r="E769" s="7">
        <v>43339</v>
      </c>
      <c r="F769" s="7">
        <v>43345</v>
      </c>
      <c r="G769" s="7">
        <v>43355</v>
      </c>
      <c r="H769" s="6">
        <f t="shared" si="33"/>
        <v>16</v>
      </c>
      <c r="I769" s="6" t="s">
        <v>215</v>
      </c>
      <c r="J769" s="6">
        <v>24</v>
      </c>
      <c r="K769" s="6">
        <v>25</v>
      </c>
      <c r="L769" s="6">
        <v>307</v>
      </c>
      <c r="M769" s="6">
        <v>3</v>
      </c>
      <c r="N769" s="6">
        <v>5</v>
      </c>
      <c r="O769" s="6">
        <v>0.05</v>
      </c>
      <c r="P769" s="8">
        <v>1159.1000000000001</v>
      </c>
      <c r="Q769" s="8">
        <v>741.82400000000007</v>
      </c>
      <c r="R769" s="8">
        <f t="shared" si="34"/>
        <v>1796.605</v>
      </c>
      <c r="S769" s="8">
        <f>(((Sales[[#This Row],[Unit Price]]-(Sales[[#This Row],[Discount Applied]]*Sales[[#This Row],[Unit Price]]))-Q769)/Q769)*100</f>
        <v>48.437500000000014</v>
      </c>
      <c r="T769" s="8">
        <f t="shared" si="35"/>
        <v>5505.7250000000004</v>
      </c>
      <c r="U769" s="8">
        <f>Sales[[#This Row],[Unit Cost]]*Sales[[#This Row],[Order Quantity]]</f>
        <v>3709.1200000000003</v>
      </c>
    </row>
    <row r="770" spans="1:21" x14ac:dyDescent="0.2">
      <c r="A770" s="6" t="s">
        <v>983</v>
      </c>
      <c r="B770" s="6" t="s">
        <v>23</v>
      </c>
      <c r="C770" s="6" t="s">
        <v>145</v>
      </c>
      <c r="D770" s="7">
        <v>43200</v>
      </c>
      <c r="E770" s="7">
        <v>43339</v>
      </c>
      <c r="F770" s="7">
        <v>43362</v>
      </c>
      <c r="G770" s="7">
        <v>43367</v>
      </c>
      <c r="H770" s="6">
        <f t="shared" ref="H770:H833" si="36">G770-E770</f>
        <v>28</v>
      </c>
      <c r="I770" s="6" t="s">
        <v>215</v>
      </c>
      <c r="J770" s="6">
        <v>21</v>
      </c>
      <c r="K770" s="6">
        <v>25</v>
      </c>
      <c r="L770" s="6">
        <v>159</v>
      </c>
      <c r="M770" s="6">
        <v>22</v>
      </c>
      <c r="N770" s="6">
        <v>8</v>
      </c>
      <c r="O770" s="6">
        <v>0.05</v>
      </c>
      <c r="P770" s="8">
        <v>2666.6</v>
      </c>
      <c r="Q770" s="8">
        <v>1253.3019999999999</v>
      </c>
      <c r="R770" s="8">
        <f t="shared" ref="R770:R833" si="37">T770-(Q770*N770)</f>
        <v>10239.744000000001</v>
      </c>
      <c r="S770" s="8">
        <f>(((Sales[[#This Row],[Unit Price]]-(Sales[[#This Row],[Discount Applied]]*Sales[[#This Row],[Unit Price]]))-Q770)/Q770)*100</f>
        <v>102.1276595744681</v>
      </c>
      <c r="T770" s="8">
        <f t="shared" ref="T770:T833" si="38">((P770*N770)-(P770*O770*N770))</f>
        <v>20266.16</v>
      </c>
      <c r="U770" s="8">
        <f>Sales[[#This Row],[Unit Cost]]*Sales[[#This Row],[Order Quantity]]</f>
        <v>10026.415999999999</v>
      </c>
    </row>
    <row r="771" spans="1:21" x14ac:dyDescent="0.2">
      <c r="A771" s="6" t="s">
        <v>984</v>
      </c>
      <c r="B771" s="6" t="s">
        <v>25</v>
      </c>
      <c r="C771" s="6" t="s">
        <v>146</v>
      </c>
      <c r="D771" s="7">
        <v>43200</v>
      </c>
      <c r="E771" s="7">
        <v>43339</v>
      </c>
      <c r="F771" s="7">
        <v>43366</v>
      </c>
      <c r="G771" s="7">
        <v>43376</v>
      </c>
      <c r="H771" s="6">
        <f t="shared" si="36"/>
        <v>37</v>
      </c>
      <c r="I771" s="6" t="s">
        <v>215</v>
      </c>
      <c r="J771" s="6">
        <v>15</v>
      </c>
      <c r="K771" s="6">
        <v>7</v>
      </c>
      <c r="L771" s="6">
        <v>307</v>
      </c>
      <c r="M771" s="6">
        <v>10</v>
      </c>
      <c r="N771" s="6">
        <v>8</v>
      </c>
      <c r="O771" s="6">
        <v>7.4999999999999997E-2</v>
      </c>
      <c r="P771" s="8">
        <v>2834.1</v>
      </c>
      <c r="Q771" s="8">
        <v>1190.3219999999999</v>
      </c>
      <c r="R771" s="8">
        <f t="shared" si="37"/>
        <v>11449.764000000001</v>
      </c>
      <c r="S771" s="8">
        <f>(((Sales[[#This Row],[Unit Price]]-(Sales[[#This Row],[Discount Applied]]*Sales[[#This Row],[Unit Price]]))-Q771)/Q771)*100</f>
        <v>120.23809523809526</v>
      </c>
      <c r="T771" s="8">
        <f t="shared" si="38"/>
        <v>20972.34</v>
      </c>
      <c r="U771" s="8">
        <f>Sales[[#This Row],[Unit Cost]]*Sales[[#This Row],[Order Quantity]]</f>
        <v>9522.5759999999991</v>
      </c>
    </row>
    <row r="772" spans="1:21" x14ac:dyDescent="0.2">
      <c r="A772" s="6" t="s">
        <v>985</v>
      </c>
      <c r="B772" s="6" t="s">
        <v>25</v>
      </c>
      <c r="C772" s="6" t="s">
        <v>144</v>
      </c>
      <c r="D772" s="7">
        <v>43200</v>
      </c>
      <c r="E772" s="7">
        <v>43339</v>
      </c>
      <c r="F772" s="7">
        <v>43364</v>
      </c>
      <c r="G772" s="7">
        <v>43373</v>
      </c>
      <c r="H772" s="6">
        <f t="shared" si="36"/>
        <v>34</v>
      </c>
      <c r="I772" s="6" t="s">
        <v>215</v>
      </c>
      <c r="J772" s="6">
        <v>17</v>
      </c>
      <c r="K772" s="6">
        <v>49</v>
      </c>
      <c r="L772" s="6">
        <v>81</v>
      </c>
      <c r="M772" s="6">
        <v>23</v>
      </c>
      <c r="N772" s="6">
        <v>8</v>
      </c>
      <c r="O772" s="6">
        <v>0.15</v>
      </c>
      <c r="P772" s="8">
        <v>3953</v>
      </c>
      <c r="Q772" s="8">
        <v>2450.86</v>
      </c>
      <c r="R772" s="8">
        <f t="shared" si="37"/>
        <v>7273.52</v>
      </c>
      <c r="S772" s="8">
        <f>(((Sales[[#This Row],[Unit Price]]-(Sales[[#This Row],[Discount Applied]]*Sales[[#This Row],[Unit Price]]))-Q772)/Q772)*100</f>
        <v>37.096774193548384</v>
      </c>
      <c r="T772" s="8">
        <f t="shared" si="38"/>
        <v>26880.400000000001</v>
      </c>
      <c r="U772" s="8">
        <f>Sales[[#This Row],[Unit Cost]]*Sales[[#This Row],[Order Quantity]]</f>
        <v>19606.88</v>
      </c>
    </row>
    <row r="773" spans="1:21" x14ac:dyDescent="0.2">
      <c r="A773" s="6" t="s">
        <v>986</v>
      </c>
      <c r="B773" s="6" t="s">
        <v>24</v>
      </c>
      <c r="C773" s="6" t="s">
        <v>146</v>
      </c>
      <c r="D773" s="7">
        <v>43200</v>
      </c>
      <c r="E773" s="7">
        <v>43339</v>
      </c>
      <c r="F773" s="7">
        <v>43350</v>
      </c>
      <c r="G773" s="7">
        <v>43353</v>
      </c>
      <c r="H773" s="6">
        <f t="shared" si="36"/>
        <v>14</v>
      </c>
      <c r="I773" s="6" t="s">
        <v>215</v>
      </c>
      <c r="J773" s="6">
        <v>11</v>
      </c>
      <c r="K773" s="6">
        <v>9</v>
      </c>
      <c r="L773" s="6">
        <v>269</v>
      </c>
      <c r="M773" s="6">
        <v>34</v>
      </c>
      <c r="N773" s="6">
        <v>8</v>
      </c>
      <c r="O773" s="6">
        <v>0.15</v>
      </c>
      <c r="P773" s="8">
        <v>1762.1000000000001</v>
      </c>
      <c r="Q773" s="8">
        <v>1127.7440000000001</v>
      </c>
      <c r="R773" s="8">
        <f t="shared" si="37"/>
        <v>2960.3279999999995</v>
      </c>
      <c r="S773" s="8">
        <f>(((Sales[[#This Row],[Unit Price]]-(Sales[[#This Row],[Discount Applied]]*Sales[[#This Row],[Unit Price]]))-Q773)/Q773)*100</f>
        <v>32.812499999999986</v>
      </c>
      <c r="T773" s="8">
        <f t="shared" si="38"/>
        <v>11982.28</v>
      </c>
      <c r="U773" s="8">
        <f>Sales[[#This Row],[Unit Cost]]*Sales[[#This Row],[Order Quantity]]</f>
        <v>9021.9520000000011</v>
      </c>
    </row>
    <row r="774" spans="1:21" x14ac:dyDescent="0.2">
      <c r="A774" s="6" t="s">
        <v>987</v>
      </c>
      <c r="B774" s="6" t="s">
        <v>25</v>
      </c>
      <c r="C774" s="6" t="s">
        <v>143</v>
      </c>
      <c r="D774" s="7">
        <v>43200</v>
      </c>
      <c r="E774" s="7">
        <v>43340</v>
      </c>
      <c r="F774" s="7">
        <v>43354</v>
      </c>
      <c r="G774" s="7">
        <v>43355</v>
      </c>
      <c r="H774" s="6">
        <f t="shared" si="36"/>
        <v>15</v>
      </c>
      <c r="I774" s="6" t="s">
        <v>215</v>
      </c>
      <c r="J774" s="6">
        <v>12</v>
      </c>
      <c r="K774" s="6">
        <v>30</v>
      </c>
      <c r="L774" s="6">
        <v>330</v>
      </c>
      <c r="M774" s="6">
        <v>40</v>
      </c>
      <c r="N774" s="6">
        <v>1</v>
      </c>
      <c r="O774" s="6">
        <v>0.05</v>
      </c>
      <c r="P774" s="8">
        <v>2592.9</v>
      </c>
      <c r="Q774" s="8">
        <v>1400.1660000000002</v>
      </c>
      <c r="R774" s="8">
        <f t="shared" si="37"/>
        <v>1063.0889999999999</v>
      </c>
      <c r="S774" s="8">
        <f>(((Sales[[#This Row],[Unit Price]]-(Sales[[#This Row],[Discount Applied]]*Sales[[#This Row],[Unit Price]]))-Q774)/Q774)*100</f>
        <v>75.92592592592591</v>
      </c>
      <c r="T774" s="8">
        <f t="shared" si="38"/>
        <v>2463.2550000000001</v>
      </c>
      <c r="U774" s="8">
        <f>Sales[[#This Row],[Unit Cost]]*Sales[[#This Row],[Order Quantity]]</f>
        <v>1400.1660000000002</v>
      </c>
    </row>
    <row r="775" spans="1:21" x14ac:dyDescent="0.2">
      <c r="A775" s="6" t="s">
        <v>988</v>
      </c>
      <c r="B775" s="6" t="s">
        <v>26</v>
      </c>
      <c r="C775" s="6" t="s">
        <v>144</v>
      </c>
      <c r="D775" s="7">
        <v>43200</v>
      </c>
      <c r="E775" s="7">
        <v>43340</v>
      </c>
      <c r="F775" s="7">
        <v>43359</v>
      </c>
      <c r="G775" s="7">
        <v>43362</v>
      </c>
      <c r="H775" s="6">
        <f t="shared" si="36"/>
        <v>22</v>
      </c>
      <c r="I775" s="6" t="s">
        <v>215</v>
      </c>
      <c r="J775" s="6">
        <v>25</v>
      </c>
      <c r="K775" s="6">
        <v>35</v>
      </c>
      <c r="L775" s="6">
        <v>80</v>
      </c>
      <c r="M775" s="6">
        <v>8</v>
      </c>
      <c r="N775" s="6">
        <v>6</v>
      </c>
      <c r="O775" s="6">
        <v>7.4999999999999997E-2</v>
      </c>
      <c r="P775" s="8">
        <v>2505.8000000000002</v>
      </c>
      <c r="Q775" s="8">
        <v>1378.1900000000003</v>
      </c>
      <c r="R775" s="8">
        <f t="shared" si="37"/>
        <v>5638.0499999999993</v>
      </c>
      <c r="S775" s="8">
        <f>(((Sales[[#This Row],[Unit Price]]-(Sales[[#This Row],[Discount Applied]]*Sales[[#This Row],[Unit Price]]))-Q775)/Q775)*100</f>
        <v>68.181818181818159</v>
      </c>
      <c r="T775" s="8">
        <f t="shared" si="38"/>
        <v>13907.19</v>
      </c>
      <c r="U775" s="8">
        <f>Sales[[#This Row],[Unit Cost]]*Sales[[#This Row],[Order Quantity]]</f>
        <v>8269.1400000000012</v>
      </c>
    </row>
    <row r="776" spans="1:21" x14ac:dyDescent="0.2">
      <c r="A776" s="6" t="s">
        <v>989</v>
      </c>
      <c r="B776" s="6" t="s">
        <v>25</v>
      </c>
      <c r="C776" s="6" t="s">
        <v>143</v>
      </c>
      <c r="D776" s="7">
        <v>43200</v>
      </c>
      <c r="E776" s="7">
        <v>43340</v>
      </c>
      <c r="F776" s="7">
        <v>43365</v>
      </c>
      <c r="G776" s="7">
        <v>43375</v>
      </c>
      <c r="H776" s="6">
        <f t="shared" si="36"/>
        <v>35</v>
      </c>
      <c r="I776" s="6" t="s">
        <v>215</v>
      </c>
      <c r="J776" s="6">
        <v>18</v>
      </c>
      <c r="K776" s="6">
        <v>6</v>
      </c>
      <c r="L776" s="6">
        <v>361</v>
      </c>
      <c r="M776" s="6">
        <v>27</v>
      </c>
      <c r="N776" s="6">
        <v>5</v>
      </c>
      <c r="O776" s="6">
        <v>0.05</v>
      </c>
      <c r="P776" s="8">
        <v>194.3</v>
      </c>
      <c r="Q776" s="8">
        <v>137.953</v>
      </c>
      <c r="R776" s="8">
        <f t="shared" si="37"/>
        <v>233.15999999999997</v>
      </c>
      <c r="S776" s="8">
        <f>(((Sales[[#This Row],[Unit Price]]-(Sales[[#This Row],[Discount Applied]]*Sales[[#This Row],[Unit Price]]))-Q776)/Q776)*100</f>
        <v>33.802816901408455</v>
      </c>
      <c r="T776" s="8">
        <f t="shared" si="38"/>
        <v>922.92499999999995</v>
      </c>
      <c r="U776" s="8">
        <f>Sales[[#This Row],[Unit Cost]]*Sales[[#This Row],[Order Quantity]]</f>
        <v>689.76499999999999</v>
      </c>
    </row>
    <row r="777" spans="1:21" x14ac:dyDescent="0.2">
      <c r="A777" s="6" t="s">
        <v>990</v>
      </c>
      <c r="B777" s="6" t="s">
        <v>24</v>
      </c>
      <c r="C777" s="6" t="s">
        <v>143</v>
      </c>
      <c r="D777" s="7">
        <v>43200</v>
      </c>
      <c r="E777" s="7">
        <v>43340</v>
      </c>
      <c r="F777" s="7">
        <v>43359</v>
      </c>
      <c r="G777" s="7">
        <v>43362</v>
      </c>
      <c r="H777" s="6">
        <f t="shared" si="36"/>
        <v>22</v>
      </c>
      <c r="I777" s="6" t="s">
        <v>215</v>
      </c>
      <c r="J777" s="6">
        <v>3</v>
      </c>
      <c r="K777" s="6">
        <v>33</v>
      </c>
      <c r="L777" s="6">
        <v>355</v>
      </c>
      <c r="M777" s="6">
        <v>1</v>
      </c>
      <c r="N777" s="6">
        <v>6</v>
      </c>
      <c r="O777" s="6">
        <v>0.2</v>
      </c>
      <c r="P777" s="8">
        <v>5822.3</v>
      </c>
      <c r="Q777" s="8">
        <v>2852.9270000000001</v>
      </c>
      <c r="R777" s="8">
        <f t="shared" si="37"/>
        <v>10829.477999999999</v>
      </c>
      <c r="S777" s="8">
        <f>(((Sales[[#This Row],[Unit Price]]-(Sales[[#This Row],[Discount Applied]]*Sales[[#This Row],[Unit Price]]))-Q777)/Q777)*100</f>
        <v>63.265306122448969</v>
      </c>
      <c r="T777" s="8">
        <f t="shared" si="38"/>
        <v>27947.040000000001</v>
      </c>
      <c r="U777" s="8">
        <f>Sales[[#This Row],[Unit Cost]]*Sales[[#This Row],[Order Quantity]]</f>
        <v>17117.562000000002</v>
      </c>
    </row>
    <row r="778" spans="1:21" x14ac:dyDescent="0.2">
      <c r="A778" s="6" t="s">
        <v>991</v>
      </c>
      <c r="B778" s="6" t="s">
        <v>24</v>
      </c>
      <c r="C778" s="6" t="s">
        <v>146</v>
      </c>
      <c r="D778" s="7">
        <v>43200</v>
      </c>
      <c r="E778" s="7">
        <v>43341</v>
      </c>
      <c r="F778" s="7">
        <v>43344</v>
      </c>
      <c r="G778" s="7">
        <v>43353</v>
      </c>
      <c r="H778" s="6">
        <f t="shared" si="36"/>
        <v>12</v>
      </c>
      <c r="I778" s="6" t="s">
        <v>215</v>
      </c>
      <c r="J778" s="6">
        <v>5</v>
      </c>
      <c r="K778" s="6">
        <v>37</v>
      </c>
      <c r="L778" s="6">
        <v>320</v>
      </c>
      <c r="M778" s="6">
        <v>26</v>
      </c>
      <c r="N778" s="6">
        <v>2</v>
      </c>
      <c r="O778" s="6">
        <v>0.1</v>
      </c>
      <c r="P778" s="8">
        <v>1815.7</v>
      </c>
      <c r="Q778" s="8">
        <v>1434.403</v>
      </c>
      <c r="R778" s="8">
        <f t="shared" si="37"/>
        <v>399.45400000000018</v>
      </c>
      <c r="S778" s="8">
        <f>(((Sales[[#This Row],[Unit Price]]-(Sales[[#This Row],[Discount Applied]]*Sales[[#This Row],[Unit Price]]))-Q778)/Q778)*100</f>
        <v>13.924050632911397</v>
      </c>
      <c r="T778" s="8">
        <f t="shared" si="38"/>
        <v>3268.26</v>
      </c>
      <c r="U778" s="8">
        <f>Sales[[#This Row],[Unit Cost]]*Sales[[#This Row],[Order Quantity]]</f>
        <v>2868.806</v>
      </c>
    </row>
    <row r="779" spans="1:21" x14ac:dyDescent="0.2">
      <c r="A779" s="6" t="s">
        <v>992</v>
      </c>
      <c r="B779" s="6" t="s">
        <v>25</v>
      </c>
      <c r="C779" s="6" t="s">
        <v>145</v>
      </c>
      <c r="D779" s="7">
        <v>43200</v>
      </c>
      <c r="E779" s="7">
        <v>43341</v>
      </c>
      <c r="F779" s="7">
        <v>43355</v>
      </c>
      <c r="G779" s="7">
        <v>43357</v>
      </c>
      <c r="H779" s="6">
        <f t="shared" si="36"/>
        <v>16</v>
      </c>
      <c r="I779" s="6" t="s">
        <v>215</v>
      </c>
      <c r="J779" s="6">
        <v>13</v>
      </c>
      <c r="K779" s="6">
        <v>40</v>
      </c>
      <c r="L779" s="6">
        <v>192</v>
      </c>
      <c r="M779" s="6">
        <v>18</v>
      </c>
      <c r="N779" s="6">
        <v>8</v>
      </c>
      <c r="O779" s="6">
        <v>0.4</v>
      </c>
      <c r="P779" s="8">
        <v>3906.1</v>
      </c>
      <c r="Q779" s="8">
        <v>2148.355</v>
      </c>
      <c r="R779" s="8">
        <f t="shared" si="37"/>
        <v>1562.4399999999987</v>
      </c>
      <c r="S779" s="8">
        <f>(((Sales[[#This Row],[Unit Price]]-(Sales[[#This Row],[Discount Applied]]*Sales[[#This Row],[Unit Price]]))-Q779)/Q779)*100</f>
        <v>9.0909090909090828</v>
      </c>
      <c r="T779" s="8">
        <f t="shared" si="38"/>
        <v>18749.28</v>
      </c>
      <c r="U779" s="8">
        <f>Sales[[#This Row],[Unit Cost]]*Sales[[#This Row],[Order Quantity]]</f>
        <v>17186.84</v>
      </c>
    </row>
    <row r="780" spans="1:21" x14ac:dyDescent="0.2">
      <c r="A780" s="6" t="s">
        <v>993</v>
      </c>
      <c r="B780" s="6" t="s">
        <v>26</v>
      </c>
      <c r="C780" s="6" t="s">
        <v>147</v>
      </c>
      <c r="D780" s="7">
        <v>43200</v>
      </c>
      <c r="E780" s="7">
        <v>43341</v>
      </c>
      <c r="F780" s="7">
        <v>43350</v>
      </c>
      <c r="G780" s="7">
        <v>43356</v>
      </c>
      <c r="H780" s="6">
        <f t="shared" si="36"/>
        <v>15</v>
      </c>
      <c r="I780" s="6" t="s">
        <v>215</v>
      </c>
      <c r="J780" s="6">
        <v>26</v>
      </c>
      <c r="K780" s="6">
        <v>22</v>
      </c>
      <c r="L780" s="6">
        <v>239</v>
      </c>
      <c r="M780" s="6">
        <v>3</v>
      </c>
      <c r="N780" s="6">
        <v>1</v>
      </c>
      <c r="O780" s="6">
        <v>0.1</v>
      </c>
      <c r="P780" s="8">
        <v>3926.2000000000003</v>
      </c>
      <c r="Q780" s="8">
        <v>1766.7900000000002</v>
      </c>
      <c r="R780" s="8">
        <f t="shared" si="37"/>
        <v>1766.7900000000002</v>
      </c>
      <c r="S780" s="8">
        <f>(((Sales[[#This Row],[Unit Price]]-(Sales[[#This Row],[Discount Applied]]*Sales[[#This Row],[Unit Price]]))-Q780)/Q780)*100</f>
        <v>100</v>
      </c>
      <c r="T780" s="8">
        <f t="shared" si="38"/>
        <v>3533.5800000000004</v>
      </c>
      <c r="U780" s="8">
        <f>Sales[[#This Row],[Unit Cost]]*Sales[[#This Row],[Order Quantity]]</f>
        <v>1766.7900000000002</v>
      </c>
    </row>
    <row r="781" spans="1:21" x14ac:dyDescent="0.2">
      <c r="A781" s="6" t="s">
        <v>994</v>
      </c>
      <c r="B781" s="6" t="s">
        <v>25</v>
      </c>
      <c r="C781" s="6" t="s">
        <v>145</v>
      </c>
      <c r="D781" s="7">
        <v>43200</v>
      </c>
      <c r="E781" s="7">
        <v>43341</v>
      </c>
      <c r="F781" s="7">
        <v>43366</v>
      </c>
      <c r="G781" s="7">
        <v>43374</v>
      </c>
      <c r="H781" s="6">
        <f t="shared" si="36"/>
        <v>33</v>
      </c>
      <c r="I781" s="6" t="s">
        <v>215</v>
      </c>
      <c r="J781" s="6">
        <v>18</v>
      </c>
      <c r="K781" s="6">
        <v>5</v>
      </c>
      <c r="L781" s="6">
        <v>168</v>
      </c>
      <c r="M781" s="6">
        <v>9</v>
      </c>
      <c r="N781" s="6">
        <v>2</v>
      </c>
      <c r="O781" s="6">
        <v>0.1</v>
      </c>
      <c r="P781" s="8">
        <v>6123.8</v>
      </c>
      <c r="Q781" s="8">
        <v>4960.2780000000002</v>
      </c>
      <c r="R781" s="8">
        <f t="shared" si="37"/>
        <v>1102.2839999999997</v>
      </c>
      <c r="S781" s="8">
        <f>(((Sales[[#This Row],[Unit Price]]-(Sales[[#This Row],[Discount Applied]]*Sales[[#This Row],[Unit Price]]))-Q781)/Q781)*100</f>
        <v>11.111111111111107</v>
      </c>
      <c r="T781" s="8">
        <f t="shared" si="38"/>
        <v>11022.84</v>
      </c>
      <c r="U781" s="8">
        <f>Sales[[#This Row],[Unit Cost]]*Sales[[#This Row],[Order Quantity]]</f>
        <v>9920.5560000000005</v>
      </c>
    </row>
    <row r="782" spans="1:21" x14ac:dyDescent="0.2">
      <c r="A782" s="6" t="s">
        <v>995</v>
      </c>
      <c r="B782" s="6" t="s">
        <v>23</v>
      </c>
      <c r="C782" s="6" t="s">
        <v>148</v>
      </c>
      <c r="D782" s="7">
        <v>43200</v>
      </c>
      <c r="E782" s="7">
        <v>43341</v>
      </c>
      <c r="F782" s="7">
        <v>43368</v>
      </c>
      <c r="G782" s="7">
        <v>43373</v>
      </c>
      <c r="H782" s="6">
        <f t="shared" si="36"/>
        <v>32</v>
      </c>
      <c r="I782" s="6" t="s">
        <v>215</v>
      </c>
      <c r="J782" s="6">
        <v>21</v>
      </c>
      <c r="K782" s="6">
        <v>25</v>
      </c>
      <c r="L782" s="6">
        <v>58</v>
      </c>
      <c r="M782" s="6">
        <v>12</v>
      </c>
      <c r="N782" s="6">
        <v>1</v>
      </c>
      <c r="O782" s="6">
        <v>0.15</v>
      </c>
      <c r="P782" s="8">
        <v>1132.3</v>
      </c>
      <c r="Q782" s="8">
        <v>962.45499999999993</v>
      </c>
      <c r="R782" s="8">
        <f t="shared" si="37"/>
        <v>0</v>
      </c>
      <c r="S782" s="8">
        <f>(((Sales[[#This Row],[Unit Price]]-(Sales[[#This Row],[Discount Applied]]*Sales[[#This Row],[Unit Price]]))-Q782)/Q782)*100</f>
        <v>0</v>
      </c>
      <c r="T782" s="8">
        <f t="shared" si="38"/>
        <v>962.45499999999993</v>
      </c>
      <c r="U782" s="8">
        <f>Sales[[#This Row],[Unit Cost]]*Sales[[#This Row],[Order Quantity]]</f>
        <v>962.45499999999993</v>
      </c>
    </row>
    <row r="783" spans="1:21" x14ac:dyDescent="0.2">
      <c r="A783" s="6" t="s">
        <v>996</v>
      </c>
      <c r="B783" s="6" t="s">
        <v>25</v>
      </c>
      <c r="C783" s="6" t="s">
        <v>147</v>
      </c>
      <c r="D783" s="7">
        <v>43300</v>
      </c>
      <c r="E783" s="7">
        <v>43341</v>
      </c>
      <c r="F783" s="7">
        <v>43354</v>
      </c>
      <c r="G783" s="7">
        <v>43359</v>
      </c>
      <c r="H783" s="6">
        <f t="shared" si="36"/>
        <v>18</v>
      </c>
      <c r="I783" s="6" t="s">
        <v>215</v>
      </c>
      <c r="J783" s="6">
        <v>14</v>
      </c>
      <c r="K783" s="6">
        <v>29</v>
      </c>
      <c r="L783" s="6">
        <v>237</v>
      </c>
      <c r="M783" s="6">
        <v>45</v>
      </c>
      <c r="N783" s="6">
        <v>2</v>
      </c>
      <c r="O783" s="6">
        <v>0.1</v>
      </c>
      <c r="P783" s="8">
        <v>3859.2000000000003</v>
      </c>
      <c r="Q783" s="8">
        <v>2315.52</v>
      </c>
      <c r="R783" s="8">
        <f t="shared" si="37"/>
        <v>2315.5200000000004</v>
      </c>
      <c r="S783" s="8">
        <f>(((Sales[[#This Row],[Unit Price]]-(Sales[[#This Row],[Discount Applied]]*Sales[[#This Row],[Unit Price]]))-Q783)/Q783)*100</f>
        <v>50.000000000000014</v>
      </c>
      <c r="T783" s="8">
        <f t="shared" si="38"/>
        <v>6946.56</v>
      </c>
      <c r="U783" s="8">
        <f>Sales[[#This Row],[Unit Cost]]*Sales[[#This Row],[Order Quantity]]</f>
        <v>4631.04</v>
      </c>
    </row>
    <row r="784" spans="1:21" x14ac:dyDescent="0.2">
      <c r="A784" s="6" t="s">
        <v>997</v>
      </c>
      <c r="B784" s="6" t="s">
        <v>26</v>
      </c>
      <c r="C784" s="6" t="s">
        <v>147</v>
      </c>
      <c r="D784" s="7">
        <v>43200</v>
      </c>
      <c r="E784" s="7">
        <v>43341</v>
      </c>
      <c r="F784" s="7">
        <v>43351</v>
      </c>
      <c r="G784" s="7">
        <v>43354</v>
      </c>
      <c r="H784" s="6">
        <f t="shared" si="36"/>
        <v>13</v>
      </c>
      <c r="I784" s="6" t="s">
        <v>215</v>
      </c>
      <c r="J784" s="6">
        <v>27</v>
      </c>
      <c r="K784" s="6">
        <v>3</v>
      </c>
      <c r="L784" s="6">
        <v>225</v>
      </c>
      <c r="M784" s="6">
        <v>31</v>
      </c>
      <c r="N784" s="6">
        <v>3</v>
      </c>
      <c r="O784" s="6">
        <v>7.4999999999999997E-2</v>
      </c>
      <c r="P784" s="8">
        <v>797.30000000000007</v>
      </c>
      <c r="Q784" s="8">
        <v>454.46100000000001</v>
      </c>
      <c r="R784" s="8">
        <f t="shared" si="37"/>
        <v>849.12450000000013</v>
      </c>
      <c r="S784" s="8">
        <f>(((Sales[[#This Row],[Unit Price]]-(Sales[[#This Row],[Discount Applied]]*Sales[[#This Row],[Unit Price]]))-Q784)/Q784)*100</f>
        <v>62.280701754385973</v>
      </c>
      <c r="T784" s="8">
        <f t="shared" si="38"/>
        <v>2212.5075000000002</v>
      </c>
      <c r="U784" s="8">
        <f>Sales[[#This Row],[Unit Cost]]*Sales[[#This Row],[Order Quantity]]</f>
        <v>1363.383</v>
      </c>
    </row>
    <row r="785" spans="1:21" x14ac:dyDescent="0.2">
      <c r="A785" s="6" t="s">
        <v>998</v>
      </c>
      <c r="B785" s="6" t="s">
        <v>25</v>
      </c>
      <c r="C785" s="6" t="s">
        <v>146</v>
      </c>
      <c r="D785" s="7">
        <v>43300</v>
      </c>
      <c r="E785" s="7">
        <v>43341</v>
      </c>
      <c r="F785" s="7">
        <v>43352</v>
      </c>
      <c r="G785" s="7">
        <v>43356</v>
      </c>
      <c r="H785" s="6">
        <f t="shared" si="36"/>
        <v>15</v>
      </c>
      <c r="I785" s="6" t="s">
        <v>215</v>
      </c>
      <c r="J785" s="6">
        <v>13</v>
      </c>
      <c r="K785" s="6">
        <v>21</v>
      </c>
      <c r="L785" s="6">
        <v>314</v>
      </c>
      <c r="M785" s="6">
        <v>39</v>
      </c>
      <c r="N785" s="6">
        <v>3</v>
      </c>
      <c r="O785" s="6">
        <v>0.15</v>
      </c>
      <c r="P785" s="8">
        <v>5380.1</v>
      </c>
      <c r="Q785" s="8">
        <v>3174.259</v>
      </c>
      <c r="R785" s="8">
        <f t="shared" si="37"/>
        <v>4196.478000000001</v>
      </c>
      <c r="S785" s="8">
        <f>(((Sales[[#This Row],[Unit Price]]-(Sales[[#This Row],[Discount Applied]]*Sales[[#This Row],[Unit Price]]))-Q785)/Q785)*100</f>
        <v>44.067796610169488</v>
      </c>
      <c r="T785" s="8">
        <f t="shared" si="38"/>
        <v>13719.255000000001</v>
      </c>
      <c r="U785" s="8">
        <f>Sales[[#This Row],[Unit Cost]]*Sales[[#This Row],[Order Quantity]]</f>
        <v>9522.777</v>
      </c>
    </row>
    <row r="786" spans="1:21" x14ac:dyDescent="0.2">
      <c r="A786" s="6" t="s">
        <v>999</v>
      </c>
      <c r="B786" s="6" t="s">
        <v>25</v>
      </c>
      <c r="C786" s="6" t="s">
        <v>145</v>
      </c>
      <c r="D786" s="7">
        <v>43200</v>
      </c>
      <c r="E786" s="7">
        <v>43342</v>
      </c>
      <c r="F786" s="7">
        <v>43346</v>
      </c>
      <c r="G786" s="7">
        <v>43352</v>
      </c>
      <c r="H786" s="6">
        <f t="shared" si="36"/>
        <v>10</v>
      </c>
      <c r="I786" s="6" t="s">
        <v>215</v>
      </c>
      <c r="J786" s="6">
        <v>17</v>
      </c>
      <c r="K786" s="6">
        <v>6</v>
      </c>
      <c r="L786" s="6">
        <v>135</v>
      </c>
      <c r="M786" s="6">
        <v>22</v>
      </c>
      <c r="N786" s="6">
        <v>8</v>
      </c>
      <c r="O786" s="6">
        <v>0.05</v>
      </c>
      <c r="P786" s="8">
        <v>3986.5</v>
      </c>
      <c r="Q786" s="8">
        <v>2870.2799999999997</v>
      </c>
      <c r="R786" s="8">
        <f t="shared" si="37"/>
        <v>7335.1600000000035</v>
      </c>
      <c r="S786" s="8">
        <f>(((Sales[[#This Row],[Unit Price]]-(Sales[[#This Row],[Discount Applied]]*Sales[[#This Row],[Unit Price]]))-Q786)/Q786)*100</f>
        <v>31.944444444444464</v>
      </c>
      <c r="T786" s="8">
        <f t="shared" si="38"/>
        <v>30297.4</v>
      </c>
      <c r="U786" s="8">
        <f>Sales[[#This Row],[Unit Cost]]*Sales[[#This Row],[Order Quantity]]</f>
        <v>22962.239999999998</v>
      </c>
    </row>
    <row r="787" spans="1:21" x14ac:dyDescent="0.2">
      <c r="A787" s="6" t="s">
        <v>1000</v>
      </c>
      <c r="B787" s="6" t="s">
        <v>24</v>
      </c>
      <c r="C787" s="6" t="s">
        <v>148</v>
      </c>
      <c r="D787" s="7">
        <v>43300</v>
      </c>
      <c r="E787" s="7">
        <v>43342</v>
      </c>
      <c r="F787" s="7">
        <v>43358</v>
      </c>
      <c r="G787" s="7">
        <v>43360</v>
      </c>
      <c r="H787" s="6">
        <f t="shared" si="36"/>
        <v>18</v>
      </c>
      <c r="I787" s="6" t="s">
        <v>215</v>
      </c>
      <c r="J787" s="6">
        <v>3</v>
      </c>
      <c r="K787" s="6">
        <v>8</v>
      </c>
      <c r="L787" s="6">
        <v>20</v>
      </c>
      <c r="M787" s="6">
        <v>17</v>
      </c>
      <c r="N787" s="6">
        <v>5</v>
      </c>
      <c r="O787" s="6">
        <v>0.2</v>
      </c>
      <c r="P787" s="8">
        <v>1219.4000000000001</v>
      </c>
      <c r="Q787" s="8">
        <v>951.13200000000006</v>
      </c>
      <c r="R787" s="8">
        <f t="shared" si="37"/>
        <v>121.94000000000051</v>
      </c>
      <c r="S787" s="8">
        <f>(((Sales[[#This Row],[Unit Price]]-(Sales[[#This Row],[Discount Applied]]*Sales[[#This Row],[Unit Price]]))-Q787)/Q787)*100</f>
        <v>2.5641025641025674</v>
      </c>
      <c r="T787" s="8">
        <f t="shared" si="38"/>
        <v>4877.6000000000004</v>
      </c>
      <c r="U787" s="8">
        <f>Sales[[#This Row],[Unit Cost]]*Sales[[#This Row],[Order Quantity]]</f>
        <v>4755.66</v>
      </c>
    </row>
    <row r="788" spans="1:21" x14ac:dyDescent="0.2">
      <c r="A788" s="6" t="s">
        <v>1001</v>
      </c>
      <c r="B788" s="6" t="s">
        <v>25</v>
      </c>
      <c r="C788" s="6" t="s">
        <v>145</v>
      </c>
      <c r="D788" s="7">
        <v>43200</v>
      </c>
      <c r="E788" s="7">
        <v>43342</v>
      </c>
      <c r="F788" s="7">
        <v>43353</v>
      </c>
      <c r="G788" s="7">
        <v>43358</v>
      </c>
      <c r="H788" s="6">
        <f t="shared" si="36"/>
        <v>16</v>
      </c>
      <c r="I788" s="6" t="s">
        <v>215</v>
      </c>
      <c r="J788" s="6">
        <v>18</v>
      </c>
      <c r="K788" s="6">
        <v>16</v>
      </c>
      <c r="L788" s="6">
        <v>186</v>
      </c>
      <c r="M788" s="6">
        <v>29</v>
      </c>
      <c r="N788" s="6">
        <v>6</v>
      </c>
      <c r="O788" s="6">
        <v>0.05</v>
      </c>
      <c r="P788" s="8">
        <v>1681.7</v>
      </c>
      <c r="Q788" s="8">
        <v>1345.3600000000001</v>
      </c>
      <c r="R788" s="8">
        <f t="shared" si="37"/>
        <v>1513.5299999999997</v>
      </c>
      <c r="S788" s="8">
        <f>(((Sales[[#This Row],[Unit Price]]-(Sales[[#This Row],[Discount Applied]]*Sales[[#This Row],[Unit Price]]))-Q788)/Q788)*100</f>
        <v>18.749999999999989</v>
      </c>
      <c r="T788" s="8">
        <f t="shared" si="38"/>
        <v>9585.69</v>
      </c>
      <c r="U788" s="8">
        <f>Sales[[#This Row],[Unit Cost]]*Sales[[#This Row],[Order Quantity]]</f>
        <v>8072.1600000000008</v>
      </c>
    </row>
    <row r="789" spans="1:21" x14ac:dyDescent="0.2">
      <c r="A789" s="6" t="s">
        <v>1002</v>
      </c>
      <c r="B789" s="6" t="s">
        <v>24</v>
      </c>
      <c r="C789" s="6" t="s">
        <v>148</v>
      </c>
      <c r="D789" s="7">
        <v>43200</v>
      </c>
      <c r="E789" s="7">
        <v>43342</v>
      </c>
      <c r="F789" s="7">
        <v>43370</v>
      </c>
      <c r="G789" s="7">
        <v>43372</v>
      </c>
      <c r="H789" s="6">
        <f t="shared" si="36"/>
        <v>30</v>
      </c>
      <c r="I789" s="6" t="s">
        <v>215</v>
      </c>
      <c r="J789" s="6">
        <v>3</v>
      </c>
      <c r="K789" s="6">
        <v>50</v>
      </c>
      <c r="L789" s="6">
        <v>21</v>
      </c>
      <c r="M789" s="6">
        <v>28</v>
      </c>
      <c r="N789" s="6">
        <v>2</v>
      </c>
      <c r="O789" s="6">
        <v>0.05</v>
      </c>
      <c r="P789" s="8">
        <v>174.20000000000002</v>
      </c>
      <c r="Q789" s="8">
        <v>80.132000000000005</v>
      </c>
      <c r="R789" s="8">
        <f t="shared" si="37"/>
        <v>170.71600000000001</v>
      </c>
      <c r="S789" s="8">
        <f>(((Sales[[#This Row],[Unit Price]]-(Sales[[#This Row],[Discount Applied]]*Sales[[#This Row],[Unit Price]]))-Q789)/Q789)*100</f>
        <v>106.5217391304348</v>
      </c>
      <c r="T789" s="8">
        <f t="shared" si="38"/>
        <v>330.98</v>
      </c>
      <c r="U789" s="8">
        <f>Sales[[#This Row],[Unit Cost]]*Sales[[#This Row],[Order Quantity]]</f>
        <v>160.26400000000001</v>
      </c>
    </row>
    <row r="790" spans="1:21" x14ac:dyDescent="0.2">
      <c r="A790" s="6" t="s">
        <v>1003</v>
      </c>
      <c r="B790" s="6" t="s">
        <v>26</v>
      </c>
      <c r="C790" s="6" t="s">
        <v>145</v>
      </c>
      <c r="D790" s="7">
        <v>43200</v>
      </c>
      <c r="E790" s="7">
        <v>43342</v>
      </c>
      <c r="F790" s="7">
        <v>43353</v>
      </c>
      <c r="G790" s="7">
        <v>43361</v>
      </c>
      <c r="H790" s="6">
        <f t="shared" si="36"/>
        <v>19</v>
      </c>
      <c r="I790" s="6" t="s">
        <v>215</v>
      </c>
      <c r="J790" s="6">
        <v>27</v>
      </c>
      <c r="K790" s="6">
        <v>31</v>
      </c>
      <c r="L790" s="6">
        <v>138</v>
      </c>
      <c r="M790" s="6">
        <v>20</v>
      </c>
      <c r="N790" s="6">
        <v>4</v>
      </c>
      <c r="O790" s="6">
        <v>0.2</v>
      </c>
      <c r="P790" s="8">
        <v>3865.9</v>
      </c>
      <c r="Q790" s="8">
        <v>1739.655</v>
      </c>
      <c r="R790" s="8">
        <f t="shared" si="37"/>
        <v>5412.2600000000011</v>
      </c>
      <c r="S790" s="8">
        <f>(((Sales[[#This Row],[Unit Price]]-(Sales[[#This Row],[Discount Applied]]*Sales[[#This Row],[Unit Price]]))-Q790)/Q790)*100</f>
        <v>77.777777777777786</v>
      </c>
      <c r="T790" s="8">
        <f t="shared" si="38"/>
        <v>12370.880000000001</v>
      </c>
      <c r="U790" s="8">
        <f>Sales[[#This Row],[Unit Cost]]*Sales[[#This Row],[Order Quantity]]</f>
        <v>6958.62</v>
      </c>
    </row>
    <row r="791" spans="1:21" x14ac:dyDescent="0.2">
      <c r="A791" s="6" t="s">
        <v>1004</v>
      </c>
      <c r="B791" s="6" t="s">
        <v>24</v>
      </c>
      <c r="C791" s="6" t="s">
        <v>145</v>
      </c>
      <c r="D791" s="7">
        <v>43300</v>
      </c>
      <c r="E791" s="7">
        <v>43342</v>
      </c>
      <c r="F791" s="7">
        <v>43357</v>
      </c>
      <c r="G791" s="7">
        <v>43367</v>
      </c>
      <c r="H791" s="6">
        <f t="shared" si="36"/>
        <v>25</v>
      </c>
      <c r="I791" s="6" t="s">
        <v>215</v>
      </c>
      <c r="J791" s="6">
        <v>10</v>
      </c>
      <c r="K791" s="6">
        <v>14</v>
      </c>
      <c r="L791" s="6">
        <v>166</v>
      </c>
      <c r="M791" s="6">
        <v>43</v>
      </c>
      <c r="N791" s="6">
        <v>2</v>
      </c>
      <c r="O791" s="6">
        <v>0.05</v>
      </c>
      <c r="P791" s="8">
        <v>5132.2</v>
      </c>
      <c r="Q791" s="8">
        <v>2514.7779999999998</v>
      </c>
      <c r="R791" s="8">
        <f t="shared" si="37"/>
        <v>4721.6240000000007</v>
      </c>
      <c r="S791" s="8">
        <f>(((Sales[[#This Row],[Unit Price]]-(Sales[[#This Row],[Discount Applied]]*Sales[[#This Row],[Unit Price]]))-Q791)/Q791)*100</f>
        <v>93.877551020408191</v>
      </c>
      <c r="T791" s="8">
        <f t="shared" si="38"/>
        <v>9751.18</v>
      </c>
      <c r="U791" s="8">
        <f>Sales[[#This Row],[Unit Cost]]*Sales[[#This Row],[Order Quantity]]</f>
        <v>5029.5559999999996</v>
      </c>
    </row>
    <row r="792" spans="1:21" x14ac:dyDescent="0.2">
      <c r="A792" s="6" t="s">
        <v>1005</v>
      </c>
      <c r="B792" s="6" t="s">
        <v>24</v>
      </c>
      <c r="C792" s="6" t="s">
        <v>145</v>
      </c>
      <c r="D792" s="7">
        <v>43300</v>
      </c>
      <c r="E792" s="7">
        <v>43342</v>
      </c>
      <c r="F792" s="7">
        <v>43346</v>
      </c>
      <c r="G792" s="7">
        <v>43350</v>
      </c>
      <c r="H792" s="6">
        <f t="shared" si="36"/>
        <v>8</v>
      </c>
      <c r="I792" s="6" t="s">
        <v>215</v>
      </c>
      <c r="J792" s="6">
        <v>6</v>
      </c>
      <c r="K792" s="6">
        <v>21</v>
      </c>
      <c r="L792" s="6">
        <v>110</v>
      </c>
      <c r="M792" s="6">
        <v>43</v>
      </c>
      <c r="N792" s="6">
        <v>3</v>
      </c>
      <c r="O792" s="6">
        <v>0.1</v>
      </c>
      <c r="P792" s="8">
        <v>1829.1000000000001</v>
      </c>
      <c r="Q792" s="8">
        <v>987.71400000000017</v>
      </c>
      <c r="R792" s="8">
        <f t="shared" si="37"/>
        <v>1975.427999999999</v>
      </c>
      <c r="S792" s="8">
        <f>(((Sales[[#This Row],[Unit Price]]-(Sales[[#This Row],[Discount Applied]]*Sales[[#This Row],[Unit Price]]))-Q792)/Q792)*100</f>
        <v>66.666666666666643</v>
      </c>
      <c r="T792" s="8">
        <f t="shared" si="38"/>
        <v>4938.57</v>
      </c>
      <c r="U792" s="8">
        <f>Sales[[#This Row],[Unit Cost]]*Sales[[#This Row],[Order Quantity]]</f>
        <v>2963.1420000000007</v>
      </c>
    </row>
    <row r="793" spans="1:21" x14ac:dyDescent="0.2">
      <c r="A793" s="6" t="s">
        <v>1006</v>
      </c>
      <c r="B793" s="6" t="s">
        <v>23</v>
      </c>
      <c r="C793" s="6" t="s">
        <v>143</v>
      </c>
      <c r="D793" s="7">
        <v>43300</v>
      </c>
      <c r="E793" s="7">
        <v>43342</v>
      </c>
      <c r="F793" s="7">
        <v>43344</v>
      </c>
      <c r="G793" s="7">
        <v>43347</v>
      </c>
      <c r="H793" s="6">
        <f t="shared" si="36"/>
        <v>5</v>
      </c>
      <c r="I793" s="6" t="s">
        <v>215</v>
      </c>
      <c r="J793" s="6">
        <v>22</v>
      </c>
      <c r="K793" s="6">
        <v>24</v>
      </c>
      <c r="L793" s="6">
        <v>356</v>
      </c>
      <c r="M793" s="6">
        <v>11</v>
      </c>
      <c r="N793" s="6">
        <v>3</v>
      </c>
      <c r="O793" s="6">
        <v>0.2</v>
      </c>
      <c r="P793" s="8">
        <v>3162.4</v>
      </c>
      <c r="Q793" s="8">
        <v>2023.9360000000001</v>
      </c>
      <c r="R793" s="8">
        <f t="shared" si="37"/>
        <v>1517.9519999999993</v>
      </c>
      <c r="S793" s="8">
        <f>(((Sales[[#This Row],[Unit Price]]-(Sales[[#This Row],[Discount Applied]]*Sales[[#This Row],[Unit Price]]))-Q793)/Q793)*100</f>
        <v>24.999999999999993</v>
      </c>
      <c r="T793" s="8">
        <f t="shared" si="38"/>
        <v>7589.76</v>
      </c>
      <c r="U793" s="8">
        <f>Sales[[#This Row],[Unit Cost]]*Sales[[#This Row],[Order Quantity]]</f>
        <v>6071.8080000000009</v>
      </c>
    </row>
    <row r="794" spans="1:21" x14ac:dyDescent="0.2">
      <c r="A794" s="6" t="s">
        <v>1007</v>
      </c>
      <c r="B794" s="6" t="s">
        <v>26</v>
      </c>
      <c r="C794" s="6" t="s">
        <v>148</v>
      </c>
      <c r="D794" s="7">
        <v>43300</v>
      </c>
      <c r="E794" s="7">
        <v>43342</v>
      </c>
      <c r="F794" s="7">
        <v>43353</v>
      </c>
      <c r="G794" s="7">
        <v>43356</v>
      </c>
      <c r="H794" s="6">
        <f t="shared" si="36"/>
        <v>14</v>
      </c>
      <c r="I794" s="6" t="s">
        <v>215</v>
      </c>
      <c r="J794" s="6">
        <v>27</v>
      </c>
      <c r="K794" s="6">
        <v>4</v>
      </c>
      <c r="L794" s="6">
        <v>5</v>
      </c>
      <c r="M794" s="6">
        <v>14</v>
      </c>
      <c r="N794" s="6">
        <v>2</v>
      </c>
      <c r="O794" s="6">
        <v>7.4999999999999997E-2</v>
      </c>
      <c r="P794" s="8">
        <v>6103.7</v>
      </c>
      <c r="Q794" s="8">
        <v>2746.665</v>
      </c>
      <c r="R794" s="8">
        <f t="shared" si="37"/>
        <v>5798.5149999999994</v>
      </c>
      <c r="S794" s="8">
        <f>(((Sales[[#This Row],[Unit Price]]-(Sales[[#This Row],[Discount Applied]]*Sales[[#This Row],[Unit Price]]))-Q794)/Q794)*100</f>
        <v>105.55555555555554</v>
      </c>
      <c r="T794" s="8">
        <f t="shared" si="38"/>
        <v>11291.844999999999</v>
      </c>
      <c r="U794" s="8">
        <f>Sales[[#This Row],[Unit Cost]]*Sales[[#This Row],[Order Quantity]]</f>
        <v>5493.33</v>
      </c>
    </row>
    <row r="795" spans="1:21" x14ac:dyDescent="0.2">
      <c r="A795" s="6" t="s">
        <v>1008</v>
      </c>
      <c r="B795" s="6" t="s">
        <v>24</v>
      </c>
      <c r="C795" s="6" t="s">
        <v>147</v>
      </c>
      <c r="D795" s="7">
        <v>43300</v>
      </c>
      <c r="E795" s="7">
        <v>43342</v>
      </c>
      <c r="F795" s="7">
        <v>43351</v>
      </c>
      <c r="G795" s="7">
        <v>43359</v>
      </c>
      <c r="H795" s="6">
        <f t="shared" si="36"/>
        <v>17</v>
      </c>
      <c r="I795" s="6" t="s">
        <v>215</v>
      </c>
      <c r="J795" s="6">
        <v>8</v>
      </c>
      <c r="K795" s="6">
        <v>23</v>
      </c>
      <c r="L795" s="6">
        <v>239</v>
      </c>
      <c r="M795" s="6">
        <v>11</v>
      </c>
      <c r="N795" s="6">
        <v>6</v>
      </c>
      <c r="O795" s="6">
        <v>0.3</v>
      </c>
      <c r="P795" s="8">
        <v>750.4</v>
      </c>
      <c r="Q795" s="8">
        <v>600.32000000000005</v>
      </c>
      <c r="R795" s="8">
        <f t="shared" si="37"/>
        <v>-450.24000000000024</v>
      </c>
      <c r="S795" s="8">
        <f>(((Sales[[#This Row],[Unit Price]]-(Sales[[#This Row],[Discount Applied]]*Sales[[#This Row],[Unit Price]]))-Q795)/Q795)*100</f>
        <v>-12.500000000000011</v>
      </c>
      <c r="T795" s="8">
        <f t="shared" si="38"/>
        <v>3151.68</v>
      </c>
      <c r="U795" s="8">
        <f>Sales[[#This Row],[Unit Cost]]*Sales[[#This Row],[Order Quantity]]</f>
        <v>3601.92</v>
      </c>
    </row>
    <row r="796" spans="1:21" x14ac:dyDescent="0.2">
      <c r="A796" s="6" t="s">
        <v>1009</v>
      </c>
      <c r="B796" s="6" t="s">
        <v>23</v>
      </c>
      <c r="C796" s="6" t="s">
        <v>147</v>
      </c>
      <c r="D796" s="7">
        <v>43200</v>
      </c>
      <c r="E796" s="7">
        <v>43343</v>
      </c>
      <c r="F796" s="7">
        <v>43360</v>
      </c>
      <c r="G796" s="7">
        <v>43362</v>
      </c>
      <c r="H796" s="6">
        <f t="shared" si="36"/>
        <v>19</v>
      </c>
      <c r="I796" s="6" t="s">
        <v>215</v>
      </c>
      <c r="J796" s="6">
        <v>22</v>
      </c>
      <c r="K796" s="6">
        <v>22</v>
      </c>
      <c r="L796" s="6">
        <v>226</v>
      </c>
      <c r="M796" s="6">
        <v>18</v>
      </c>
      <c r="N796" s="6">
        <v>2</v>
      </c>
      <c r="O796" s="6">
        <v>0.05</v>
      </c>
      <c r="P796" s="8">
        <v>167.5</v>
      </c>
      <c r="Q796" s="8">
        <v>100.5</v>
      </c>
      <c r="R796" s="8">
        <f t="shared" si="37"/>
        <v>117.25</v>
      </c>
      <c r="S796" s="8">
        <f>(((Sales[[#This Row],[Unit Price]]-(Sales[[#This Row],[Discount Applied]]*Sales[[#This Row],[Unit Price]]))-Q796)/Q796)*100</f>
        <v>58.333333333333336</v>
      </c>
      <c r="T796" s="8">
        <f t="shared" si="38"/>
        <v>318.25</v>
      </c>
      <c r="U796" s="8">
        <f>Sales[[#This Row],[Unit Cost]]*Sales[[#This Row],[Order Quantity]]</f>
        <v>201</v>
      </c>
    </row>
    <row r="797" spans="1:21" x14ac:dyDescent="0.2">
      <c r="A797" s="6" t="s">
        <v>1010</v>
      </c>
      <c r="B797" s="6" t="s">
        <v>24</v>
      </c>
      <c r="C797" s="6" t="s">
        <v>145</v>
      </c>
      <c r="D797" s="7">
        <v>43200</v>
      </c>
      <c r="E797" s="7">
        <v>43343</v>
      </c>
      <c r="F797" s="7">
        <v>43359</v>
      </c>
      <c r="G797" s="7">
        <v>43366</v>
      </c>
      <c r="H797" s="6">
        <f t="shared" si="36"/>
        <v>23</v>
      </c>
      <c r="I797" s="6" t="s">
        <v>215</v>
      </c>
      <c r="J797" s="6">
        <v>7</v>
      </c>
      <c r="K797" s="6">
        <v>48</v>
      </c>
      <c r="L797" s="6">
        <v>196</v>
      </c>
      <c r="M797" s="6">
        <v>33</v>
      </c>
      <c r="N797" s="6">
        <v>8</v>
      </c>
      <c r="O797" s="6">
        <v>7.4999999999999997E-2</v>
      </c>
      <c r="P797" s="8">
        <v>2653.2000000000003</v>
      </c>
      <c r="Q797" s="8">
        <v>2069.4960000000001</v>
      </c>
      <c r="R797" s="8">
        <f t="shared" si="37"/>
        <v>3077.7119999999995</v>
      </c>
      <c r="S797" s="8">
        <f>(((Sales[[#This Row],[Unit Price]]-(Sales[[#This Row],[Discount Applied]]*Sales[[#This Row],[Unit Price]]))-Q797)/Q797)*100</f>
        <v>18.589743589743584</v>
      </c>
      <c r="T797" s="8">
        <f t="shared" si="38"/>
        <v>19633.68</v>
      </c>
      <c r="U797" s="8">
        <f>Sales[[#This Row],[Unit Cost]]*Sales[[#This Row],[Order Quantity]]</f>
        <v>16555.968000000001</v>
      </c>
    </row>
    <row r="798" spans="1:21" x14ac:dyDescent="0.2">
      <c r="A798" s="6" t="s">
        <v>1011</v>
      </c>
      <c r="B798" s="6" t="s">
        <v>24</v>
      </c>
      <c r="C798" s="6" t="s">
        <v>148</v>
      </c>
      <c r="D798" s="7">
        <v>43200</v>
      </c>
      <c r="E798" s="7">
        <v>43343</v>
      </c>
      <c r="F798" s="7">
        <v>43371</v>
      </c>
      <c r="G798" s="7">
        <v>43376</v>
      </c>
      <c r="H798" s="6">
        <f t="shared" si="36"/>
        <v>33</v>
      </c>
      <c r="I798" s="6" t="s">
        <v>215</v>
      </c>
      <c r="J798" s="6">
        <v>9</v>
      </c>
      <c r="K798" s="6">
        <v>14</v>
      </c>
      <c r="L798" s="6">
        <v>11</v>
      </c>
      <c r="M798" s="6">
        <v>22</v>
      </c>
      <c r="N798" s="6">
        <v>4</v>
      </c>
      <c r="O798" s="6">
        <v>0.15</v>
      </c>
      <c r="P798" s="8">
        <v>3008.3</v>
      </c>
      <c r="Q798" s="8">
        <v>1594.3990000000001</v>
      </c>
      <c r="R798" s="8">
        <f t="shared" si="37"/>
        <v>3850.6240000000007</v>
      </c>
      <c r="S798" s="8">
        <f>(((Sales[[#This Row],[Unit Price]]-(Sales[[#This Row],[Discount Applied]]*Sales[[#This Row],[Unit Price]]))-Q798)/Q798)*100</f>
        <v>60.377358490566046</v>
      </c>
      <c r="T798" s="8">
        <f t="shared" si="38"/>
        <v>10228.220000000001</v>
      </c>
      <c r="U798" s="8">
        <f>Sales[[#This Row],[Unit Cost]]*Sales[[#This Row],[Order Quantity]]</f>
        <v>6377.5960000000005</v>
      </c>
    </row>
    <row r="799" spans="1:21" x14ac:dyDescent="0.2">
      <c r="A799" s="6" t="s">
        <v>1012</v>
      </c>
      <c r="B799" s="6" t="s">
        <v>25</v>
      </c>
      <c r="C799" s="6" t="s">
        <v>146</v>
      </c>
      <c r="D799" s="7">
        <v>43200</v>
      </c>
      <c r="E799" s="7">
        <v>43343</v>
      </c>
      <c r="F799" s="7">
        <v>43362</v>
      </c>
      <c r="G799" s="7">
        <v>43366</v>
      </c>
      <c r="H799" s="6">
        <f t="shared" si="36"/>
        <v>23</v>
      </c>
      <c r="I799" s="6" t="s">
        <v>215</v>
      </c>
      <c r="J799" s="6">
        <v>13</v>
      </c>
      <c r="K799" s="6">
        <v>9</v>
      </c>
      <c r="L799" s="6">
        <v>264</v>
      </c>
      <c r="M799" s="6">
        <v>9</v>
      </c>
      <c r="N799" s="6">
        <v>2</v>
      </c>
      <c r="O799" s="6">
        <v>0.1</v>
      </c>
      <c r="P799" s="8">
        <v>690.1</v>
      </c>
      <c r="Q799" s="8">
        <v>338.149</v>
      </c>
      <c r="R799" s="8">
        <f t="shared" si="37"/>
        <v>565.88200000000006</v>
      </c>
      <c r="S799" s="8">
        <f>(((Sales[[#This Row],[Unit Price]]-(Sales[[#This Row],[Discount Applied]]*Sales[[#This Row],[Unit Price]]))-Q799)/Q799)*100</f>
        <v>83.673469387755105</v>
      </c>
      <c r="T799" s="8">
        <f t="shared" si="38"/>
        <v>1242.18</v>
      </c>
      <c r="U799" s="8">
        <f>Sales[[#This Row],[Unit Cost]]*Sales[[#This Row],[Order Quantity]]</f>
        <v>676.298</v>
      </c>
    </row>
    <row r="800" spans="1:21" x14ac:dyDescent="0.2">
      <c r="A800" s="6" t="s">
        <v>1013</v>
      </c>
      <c r="B800" s="6" t="s">
        <v>26</v>
      </c>
      <c r="C800" s="6" t="s">
        <v>145</v>
      </c>
      <c r="D800" s="7">
        <v>43200</v>
      </c>
      <c r="E800" s="7">
        <v>43343</v>
      </c>
      <c r="F800" s="7">
        <v>43359</v>
      </c>
      <c r="G800" s="7">
        <v>43361</v>
      </c>
      <c r="H800" s="6">
        <f t="shared" si="36"/>
        <v>18</v>
      </c>
      <c r="I800" s="6" t="s">
        <v>215</v>
      </c>
      <c r="J800" s="6">
        <v>27</v>
      </c>
      <c r="K800" s="6">
        <v>26</v>
      </c>
      <c r="L800" s="6">
        <v>116</v>
      </c>
      <c r="M800" s="6">
        <v>16</v>
      </c>
      <c r="N800" s="6">
        <v>8</v>
      </c>
      <c r="O800" s="6">
        <v>0.15</v>
      </c>
      <c r="P800" s="8">
        <v>1031.8</v>
      </c>
      <c r="Q800" s="8">
        <v>474.62799999999999</v>
      </c>
      <c r="R800" s="8">
        <f t="shared" si="37"/>
        <v>3219.2159999999999</v>
      </c>
      <c r="S800" s="8">
        <f>(((Sales[[#This Row],[Unit Price]]-(Sales[[#This Row],[Discount Applied]]*Sales[[#This Row],[Unit Price]]))-Q800)/Q800)*100</f>
        <v>84.782608695652172</v>
      </c>
      <c r="T800" s="8">
        <f t="shared" si="38"/>
        <v>7016.24</v>
      </c>
      <c r="U800" s="8">
        <f>Sales[[#This Row],[Unit Cost]]*Sales[[#This Row],[Order Quantity]]</f>
        <v>3797.0239999999999</v>
      </c>
    </row>
    <row r="801" spans="1:21" x14ac:dyDescent="0.2">
      <c r="A801" s="6" t="s">
        <v>1014</v>
      </c>
      <c r="B801" s="6" t="s">
        <v>23</v>
      </c>
      <c r="C801" s="6" t="s">
        <v>143</v>
      </c>
      <c r="D801" s="7">
        <v>43200</v>
      </c>
      <c r="E801" s="7">
        <v>43343</v>
      </c>
      <c r="F801" s="7">
        <v>43346</v>
      </c>
      <c r="G801" s="7">
        <v>43354</v>
      </c>
      <c r="H801" s="6">
        <f t="shared" si="36"/>
        <v>11</v>
      </c>
      <c r="I801" s="6" t="s">
        <v>215</v>
      </c>
      <c r="J801" s="6">
        <v>21</v>
      </c>
      <c r="K801" s="6">
        <v>18</v>
      </c>
      <c r="L801" s="6">
        <v>361</v>
      </c>
      <c r="M801" s="6">
        <v>31</v>
      </c>
      <c r="N801" s="6">
        <v>3</v>
      </c>
      <c r="O801" s="6">
        <v>0.3</v>
      </c>
      <c r="P801" s="8">
        <v>884.4</v>
      </c>
      <c r="Q801" s="8">
        <v>371.44799999999998</v>
      </c>
      <c r="R801" s="8">
        <f t="shared" si="37"/>
        <v>742.89599999999973</v>
      </c>
      <c r="S801" s="8">
        <f>(((Sales[[#This Row],[Unit Price]]-(Sales[[#This Row],[Discount Applied]]*Sales[[#This Row],[Unit Price]]))-Q801)/Q801)*100</f>
        <v>66.666666666666657</v>
      </c>
      <c r="T801" s="8">
        <f t="shared" si="38"/>
        <v>1857.2399999999998</v>
      </c>
      <c r="U801" s="8">
        <f>Sales[[#This Row],[Unit Cost]]*Sales[[#This Row],[Order Quantity]]</f>
        <v>1114.3440000000001</v>
      </c>
    </row>
    <row r="802" spans="1:21" x14ac:dyDescent="0.2">
      <c r="A802" s="6" t="s">
        <v>1015</v>
      </c>
      <c r="B802" s="6" t="s">
        <v>23</v>
      </c>
      <c r="C802" s="6" t="s">
        <v>145</v>
      </c>
      <c r="D802" s="7">
        <v>43200</v>
      </c>
      <c r="E802" s="7">
        <v>43344</v>
      </c>
      <c r="F802" s="7">
        <v>43370</v>
      </c>
      <c r="G802" s="7">
        <v>43376</v>
      </c>
      <c r="H802" s="6">
        <f t="shared" si="36"/>
        <v>32</v>
      </c>
      <c r="I802" s="6" t="s">
        <v>215</v>
      </c>
      <c r="J802" s="6">
        <v>25</v>
      </c>
      <c r="K802" s="6">
        <v>26</v>
      </c>
      <c r="L802" s="6">
        <v>107</v>
      </c>
      <c r="M802" s="6">
        <v>13</v>
      </c>
      <c r="N802" s="6">
        <v>4</v>
      </c>
      <c r="O802" s="6">
        <v>0.05</v>
      </c>
      <c r="P802" s="8">
        <v>1118.9000000000001</v>
      </c>
      <c r="Q802" s="8">
        <v>469.93800000000005</v>
      </c>
      <c r="R802" s="8">
        <f t="shared" si="37"/>
        <v>2372.0680000000002</v>
      </c>
      <c r="S802" s="8">
        <f>(((Sales[[#This Row],[Unit Price]]-(Sales[[#This Row],[Discount Applied]]*Sales[[#This Row],[Unit Price]]))-Q802)/Q802)*100</f>
        <v>126.19047619047619</v>
      </c>
      <c r="T802" s="8">
        <f t="shared" si="38"/>
        <v>4251.8200000000006</v>
      </c>
      <c r="U802" s="8">
        <f>Sales[[#This Row],[Unit Cost]]*Sales[[#This Row],[Order Quantity]]</f>
        <v>1879.7520000000002</v>
      </c>
    </row>
    <row r="803" spans="1:21" x14ac:dyDescent="0.2">
      <c r="A803" s="6" t="s">
        <v>1016</v>
      </c>
      <c r="B803" s="6" t="s">
        <v>25</v>
      </c>
      <c r="C803" s="6" t="s">
        <v>145</v>
      </c>
      <c r="D803" s="7">
        <v>43200</v>
      </c>
      <c r="E803" s="7">
        <v>43344</v>
      </c>
      <c r="F803" s="7">
        <v>43371</v>
      </c>
      <c r="G803" s="7">
        <v>43381</v>
      </c>
      <c r="H803" s="6">
        <f t="shared" si="36"/>
        <v>37</v>
      </c>
      <c r="I803" s="6" t="s">
        <v>215</v>
      </c>
      <c r="J803" s="6">
        <v>19</v>
      </c>
      <c r="K803" s="6">
        <v>20</v>
      </c>
      <c r="L803" s="6">
        <v>134</v>
      </c>
      <c r="M803" s="6">
        <v>41</v>
      </c>
      <c r="N803" s="6">
        <v>4</v>
      </c>
      <c r="O803" s="6">
        <v>0.05</v>
      </c>
      <c r="P803" s="8">
        <v>2338.3000000000002</v>
      </c>
      <c r="Q803" s="8">
        <v>958.70299999999997</v>
      </c>
      <c r="R803" s="8">
        <f t="shared" si="37"/>
        <v>5050.728000000001</v>
      </c>
      <c r="S803" s="8">
        <f>(((Sales[[#This Row],[Unit Price]]-(Sales[[#This Row],[Discount Applied]]*Sales[[#This Row],[Unit Price]]))-Q803)/Q803)*100</f>
        <v>131.70731707317077</v>
      </c>
      <c r="T803" s="8">
        <f t="shared" si="38"/>
        <v>8885.5400000000009</v>
      </c>
      <c r="U803" s="8">
        <f>Sales[[#This Row],[Unit Cost]]*Sales[[#This Row],[Order Quantity]]</f>
        <v>3834.8119999999999</v>
      </c>
    </row>
    <row r="804" spans="1:21" x14ac:dyDescent="0.2">
      <c r="A804" s="6" t="s">
        <v>1017</v>
      </c>
      <c r="B804" s="6" t="s">
        <v>25</v>
      </c>
      <c r="C804" s="6" t="s">
        <v>145</v>
      </c>
      <c r="D804" s="7">
        <v>43200</v>
      </c>
      <c r="E804" s="7">
        <v>43344</v>
      </c>
      <c r="F804" s="7">
        <v>43360</v>
      </c>
      <c r="G804" s="7">
        <v>43367</v>
      </c>
      <c r="H804" s="6">
        <f t="shared" si="36"/>
        <v>23</v>
      </c>
      <c r="I804" s="6" t="s">
        <v>215</v>
      </c>
      <c r="J804" s="6">
        <v>20</v>
      </c>
      <c r="K804" s="6">
        <v>13</v>
      </c>
      <c r="L804" s="6">
        <v>119</v>
      </c>
      <c r="M804" s="6">
        <v>13</v>
      </c>
      <c r="N804" s="6">
        <v>2</v>
      </c>
      <c r="O804" s="6">
        <v>0.05</v>
      </c>
      <c r="P804" s="8">
        <v>810.7</v>
      </c>
      <c r="Q804" s="8">
        <v>551.27600000000007</v>
      </c>
      <c r="R804" s="8">
        <f t="shared" si="37"/>
        <v>437.77800000000002</v>
      </c>
      <c r="S804" s="8">
        <f>(((Sales[[#This Row],[Unit Price]]-(Sales[[#This Row],[Discount Applied]]*Sales[[#This Row],[Unit Price]]))-Q804)/Q804)*100</f>
        <v>39.705882352941174</v>
      </c>
      <c r="T804" s="8">
        <f t="shared" si="38"/>
        <v>1540.3300000000002</v>
      </c>
      <c r="U804" s="8">
        <f>Sales[[#This Row],[Unit Cost]]*Sales[[#This Row],[Order Quantity]]</f>
        <v>1102.5520000000001</v>
      </c>
    </row>
    <row r="805" spans="1:21" x14ac:dyDescent="0.2">
      <c r="A805" s="6" t="s">
        <v>1018</v>
      </c>
      <c r="B805" s="6" t="s">
        <v>25</v>
      </c>
      <c r="C805" s="6" t="s">
        <v>145</v>
      </c>
      <c r="D805" s="7">
        <v>43200</v>
      </c>
      <c r="E805" s="7">
        <v>43344</v>
      </c>
      <c r="F805" s="7">
        <v>43355</v>
      </c>
      <c r="G805" s="7">
        <v>43359</v>
      </c>
      <c r="H805" s="6">
        <f t="shared" si="36"/>
        <v>15</v>
      </c>
      <c r="I805" s="6" t="s">
        <v>215</v>
      </c>
      <c r="J805" s="6">
        <v>15</v>
      </c>
      <c r="K805" s="6">
        <v>4</v>
      </c>
      <c r="L805" s="6">
        <v>130</v>
      </c>
      <c r="M805" s="6">
        <v>9</v>
      </c>
      <c r="N805" s="6">
        <v>7</v>
      </c>
      <c r="O805" s="6">
        <v>0.1</v>
      </c>
      <c r="P805" s="8">
        <v>3932.9</v>
      </c>
      <c r="Q805" s="8">
        <v>1651.818</v>
      </c>
      <c r="R805" s="8">
        <f t="shared" si="37"/>
        <v>13214.544</v>
      </c>
      <c r="S805" s="8">
        <f>(((Sales[[#This Row],[Unit Price]]-(Sales[[#This Row],[Discount Applied]]*Sales[[#This Row],[Unit Price]]))-Q805)/Q805)*100</f>
        <v>114.28571428571431</v>
      </c>
      <c r="T805" s="8">
        <f t="shared" si="38"/>
        <v>24777.27</v>
      </c>
      <c r="U805" s="8">
        <f>Sales[[#This Row],[Unit Cost]]*Sales[[#This Row],[Order Quantity]]</f>
        <v>11562.726000000001</v>
      </c>
    </row>
    <row r="806" spans="1:21" x14ac:dyDescent="0.2">
      <c r="A806" s="6" t="s">
        <v>1019</v>
      </c>
      <c r="B806" s="6" t="s">
        <v>23</v>
      </c>
      <c r="C806" s="6" t="s">
        <v>144</v>
      </c>
      <c r="D806" s="7">
        <v>43200</v>
      </c>
      <c r="E806" s="7">
        <v>43344</v>
      </c>
      <c r="F806" s="7">
        <v>43354</v>
      </c>
      <c r="G806" s="7">
        <v>43355</v>
      </c>
      <c r="H806" s="6">
        <f t="shared" si="36"/>
        <v>11</v>
      </c>
      <c r="I806" s="6" t="s">
        <v>215</v>
      </c>
      <c r="J806" s="6">
        <v>25</v>
      </c>
      <c r="K806" s="6">
        <v>33</v>
      </c>
      <c r="L806" s="6">
        <v>87</v>
      </c>
      <c r="M806" s="6">
        <v>39</v>
      </c>
      <c r="N806" s="6">
        <v>4</v>
      </c>
      <c r="O806" s="6">
        <v>0.1</v>
      </c>
      <c r="P806" s="8">
        <v>844.2</v>
      </c>
      <c r="Q806" s="8">
        <v>337.68000000000006</v>
      </c>
      <c r="R806" s="8">
        <f t="shared" si="37"/>
        <v>1688.3999999999996</v>
      </c>
      <c r="S806" s="8">
        <f>(((Sales[[#This Row],[Unit Price]]-(Sales[[#This Row],[Discount Applied]]*Sales[[#This Row],[Unit Price]]))-Q806)/Q806)*100</f>
        <v>124.99999999999996</v>
      </c>
      <c r="T806" s="8">
        <f t="shared" si="38"/>
        <v>3039.12</v>
      </c>
      <c r="U806" s="8">
        <f>Sales[[#This Row],[Unit Cost]]*Sales[[#This Row],[Order Quantity]]</f>
        <v>1350.7200000000003</v>
      </c>
    </row>
    <row r="807" spans="1:21" x14ac:dyDescent="0.2">
      <c r="A807" s="6" t="s">
        <v>1020</v>
      </c>
      <c r="B807" s="6" t="s">
        <v>26</v>
      </c>
      <c r="C807" s="6" t="s">
        <v>147</v>
      </c>
      <c r="D807" s="7">
        <v>43200</v>
      </c>
      <c r="E807" s="7">
        <v>43344</v>
      </c>
      <c r="F807" s="7">
        <v>43354</v>
      </c>
      <c r="G807" s="7">
        <v>43358</v>
      </c>
      <c r="H807" s="6">
        <f t="shared" si="36"/>
        <v>14</v>
      </c>
      <c r="I807" s="6" t="s">
        <v>215</v>
      </c>
      <c r="J807" s="6">
        <v>26</v>
      </c>
      <c r="K807" s="6">
        <v>19</v>
      </c>
      <c r="L807" s="6">
        <v>218</v>
      </c>
      <c r="M807" s="6">
        <v>45</v>
      </c>
      <c r="N807" s="6">
        <v>4</v>
      </c>
      <c r="O807" s="6">
        <v>0.1</v>
      </c>
      <c r="P807" s="8">
        <v>180.9</v>
      </c>
      <c r="Q807" s="8">
        <v>119.39400000000001</v>
      </c>
      <c r="R807" s="8">
        <f t="shared" si="37"/>
        <v>173.66399999999999</v>
      </c>
      <c r="S807" s="8">
        <f>(((Sales[[#This Row],[Unit Price]]-(Sales[[#This Row],[Discount Applied]]*Sales[[#This Row],[Unit Price]]))-Q807)/Q807)*100</f>
        <v>36.36363636363636</v>
      </c>
      <c r="T807" s="8">
        <f t="shared" si="38"/>
        <v>651.24</v>
      </c>
      <c r="U807" s="8">
        <f>Sales[[#This Row],[Unit Cost]]*Sales[[#This Row],[Order Quantity]]</f>
        <v>477.57600000000002</v>
      </c>
    </row>
    <row r="808" spans="1:21" x14ac:dyDescent="0.2">
      <c r="A808" s="6" t="s">
        <v>1021</v>
      </c>
      <c r="B808" s="6" t="s">
        <v>25</v>
      </c>
      <c r="C808" s="6" t="s">
        <v>147</v>
      </c>
      <c r="D808" s="7">
        <v>43200</v>
      </c>
      <c r="E808" s="7">
        <v>43344</v>
      </c>
      <c r="F808" s="7">
        <v>43355</v>
      </c>
      <c r="G808" s="7">
        <v>43359</v>
      </c>
      <c r="H808" s="6">
        <f t="shared" si="36"/>
        <v>15</v>
      </c>
      <c r="I808" s="6" t="s">
        <v>215</v>
      </c>
      <c r="J808" s="6">
        <v>13</v>
      </c>
      <c r="K808" s="6">
        <v>28</v>
      </c>
      <c r="L808" s="6">
        <v>258</v>
      </c>
      <c r="M808" s="6">
        <v>44</v>
      </c>
      <c r="N808" s="6">
        <v>7</v>
      </c>
      <c r="O808" s="6">
        <v>7.4999999999999997E-2</v>
      </c>
      <c r="P808" s="8">
        <v>2365.1</v>
      </c>
      <c r="Q808" s="8">
        <v>1986.6839999999997</v>
      </c>
      <c r="R808" s="8">
        <f t="shared" si="37"/>
        <v>1407.2345000000023</v>
      </c>
      <c r="S808" s="8">
        <f>(((Sales[[#This Row],[Unit Price]]-(Sales[[#This Row],[Discount Applied]]*Sales[[#This Row],[Unit Price]]))-Q808)/Q808)*100</f>
        <v>10.11904761904762</v>
      </c>
      <c r="T808" s="8">
        <f t="shared" si="38"/>
        <v>15314.022500000001</v>
      </c>
      <c r="U808" s="8">
        <f>Sales[[#This Row],[Unit Cost]]*Sales[[#This Row],[Order Quantity]]</f>
        <v>13906.787999999999</v>
      </c>
    </row>
    <row r="809" spans="1:21" x14ac:dyDescent="0.2">
      <c r="A809" s="6" t="s">
        <v>1022</v>
      </c>
      <c r="B809" s="6" t="s">
        <v>24</v>
      </c>
      <c r="C809" s="6" t="s">
        <v>145</v>
      </c>
      <c r="D809" s="7">
        <v>43200</v>
      </c>
      <c r="E809" s="7">
        <v>43344</v>
      </c>
      <c r="F809" s="7">
        <v>43358</v>
      </c>
      <c r="G809" s="7">
        <v>43359</v>
      </c>
      <c r="H809" s="6">
        <f t="shared" si="36"/>
        <v>15</v>
      </c>
      <c r="I809" s="6" t="s">
        <v>215</v>
      </c>
      <c r="J809" s="6">
        <v>7</v>
      </c>
      <c r="K809" s="6">
        <v>45</v>
      </c>
      <c r="L809" s="6">
        <v>99</v>
      </c>
      <c r="M809" s="6">
        <v>34</v>
      </c>
      <c r="N809" s="6">
        <v>4</v>
      </c>
      <c r="O809" s="6">
        <v>0.1</v>
      </c>
      <c r="P809" s="8">
        <v>2358.4</v>
      </c>
      <c r="Q809" s="8">
        <v>1084.864</v>
      </c>
      <c r="R809" s="8">
        <f t="shared" si="37"/>
        <v>4150.7839999999997</v>
      </c>
      <c r="S809" s="8">
        <f>(((Sales[[#This Row],[Unit Price]]-(Sales[[#This Row],[Discount Applied]]*Sales[[#This Row],[Unit Price]]))-Q809)/Q809)*100</f>
        <v>95.65217391304347</v>
      </c>
      <c r="T809" s="8">
        <f t="shared" si="38"/>
        <v>8490.24</v>
      </c>
      <c r="U809" s="8">
        <f>Sales[[#This Row],[Unit Cost]]*Sales[[#This Row],[Order Quantity]]</f>
        <v>4339.4560000000001</v>
      </c>
    </row>
    <row r="810" spans="1:21" x14ac:dyDescent="0.2">
      <c r="A810" s="6" t="s">
        <v>1023</v>
      </c>
      <c r="B810" s="6" t="s">
        <v>24</v>
      </c>
      <c r="C810" s="6" t="s">
        <v>147</v>
      </c>
      <c r="D810" s="7">
        <v>43300</v>
      </c>
      <c r="E810" s="7">
        <v>43345</v>
      </c>
      <c r="F810" s="7">
        <v>43371</v>
      </c>
      <c r="G810" s="7">
        <v>43379</v>
      </c>
      <c r="H810" s="6">
        <f t="shared" si="36"/>
        <v>34</v>
      </c>
      <c r="I810" s="6" t="s">
        <v>215</v>
      </c>
      <c r="J810" s="6">
        <v>3</v>
      </c>
      <c r="K810" s="6">
        <v>22</v>
      </c>
      <c r="L810" s="6">
        <v>212</v>
      </c>
      <c r="M810" s="6">
        <v>10</v>
      </c>
      <c r="N810" s="6">
        <v>7</v>
      </c>
      <c r="O810" s="6">
        <v>7.4999999999999997E-2</v>
      </c>
      <c r="P810" s="8">
        <v>1748.7</v>
      </c>
      <c r="Q810" s="8">
        <v>1171.6290000000001</v>
      </c>
      <c r="R810" s="8">
        <f t="shared" si="37"/>
        <v>3121.4295000000002</v>
      </c>
      <c r="S810" s="8">
        <f>(((Sales[[#This Row],[Unit Price]]-(Sales[[#This Row],[Discount Applied]]*Sales[[#This Row],[Unit Price]]))-Q810)/Q810)*100</f>
        <v>38.059701492537307</v>
      </c>
      <c r="T810" s="8">
        <f t="shared" si="38"/>
        <v>11322.8325</v>
      </c>
      <c r="U810" s="8">
        <f>Sales[[#This Row],[Unit Cost]]*Sales[[#This Row],[Order Quantity]]</f>
        <v>8201.4030000000002</v>
      </c>
    </row>
    <row r="811" spans="1:21" x14ac:dyDescent="0.2">
      <c r="A811" s="6" t="s">
        <v>1024</v>
      </c>
      <c r="B811" s="6" t="s">
        <v>25</v>
      </c>
      <c r="C811" s="6" t="s">
        <v>147</v>
      </c>
      <c r="D811" s="7">
        <v>43300</v>
      </c>
      <c r="E811" s="7">
        <v>43345</v>
      </c>
      <c r="F811" s="7">
        <v>43352</v>
      </c>
      <c r="G811" s="7">
        <v>43362</v>
      </c>
      <c r="H811" s="6">
        <f t="shared" si="36"/>
        <v>17</v>
      </c>
      <c r="I811" s="6" t="s">
        <v>215</v>
      </c>
      <c r="J811" s="6">
        <v>13</v>
      </c>
      <c r="K811" s="6">
        <v>30</v>
      </c>
      <c r="L811" s="6">
        <v>212</v>
      </c>
      <c r="M811" s="6">
        <v>17</v>
      </c>
      <c r="N811" s="6">
        <v>3</v>
      </c>
      <c r="O811" s="6">
        <v>0.05</v>
      </c>
      <c r="P811" s="8">
        <v>1822.4</v>
      </c>
      <c r="Q811" s="8">
        <v>1202.7840000000001</v>
      </c>
      <c r="R811" s="8">
        <f t="shared" si="37"/>
        <v>1585.4880000000007</v>
      </c>
      <c r="S811" s="8">
        <f>(((Sales[[#This Row],[Unit Price]]-(Sales[[#This Row],[Discount Applied]]*Sales[[#This Row],[Unit Price]]))-Q811)/Q811)*100</f>
        <v>43.939393939393945</v>
      </c>
      <c r="T811" s="8">
        <f t="shared" si="38"/>
        <v>5193.8400000000011</v>
      </c>
      <c r="U811" s="8">
        <f>Sales[[#This Row],[Unit Cost]]*Sales[[#This Row],[Order Quantity]]</f>
        <v>3608.3520000000003</v>
      </c>
    </row>
    <row r="812" spans="1:21" x14ac:dyDescent="0.2">
      <c r="A812" s="6" t="s">
        <v>1025</v>
      </c>
      <c r="B812" s="6" t="s">
        <v>25</v>
      </c>
      <c r="C812" s="6" t="s">
        <v>143</v>
      </c>
      <c r="D812" s="7">
        <v>43200</v>
      </c>
      <c r="E812" s="7">
        <v>43345</v>
      </c>
      <c r="F812" s="7">
        <v>43371</v>
      </c>
      <c r="G812" s="7">
        <v>43380</v>
      </c>
      <c r="H812" s="6">
        <f t="shared" si="36"/>
        <v>35</v>
      </c>
      <c r="I812" s="6" t="s">
        <v>215</v>
      </c>
      <c r="J812" s="6">
        <v>16</v>
      </c>
      <c r="K812" s="6">
        <v>20</v>
      </c>
      <c r="L812" s="6">
        <v>364</v>
      </c>
      <c r="M812" s="6">
        <v>22</v>
      </c>
      <c r="N812" s="6">
        <v>3</v>
      </c>
      <c r="O812" s="6">
        <v>7.4999999999999997E-2</v>
      </c>
      <c r="P812" s="8">
        <v>824.1</v>
      </c>
      <c r="Q812" s="8">
        <v>684.00300000000004</v>
      </c>
      <c r="R812" s="8">
        <f t="shared" si="37"/>
        <v>234.86850000000004</v>
      </c>
      <c r="S812" s="8">
        <f>(((Sales[[#This Row],[Unit Price]]-(Sales[[#This Row],[Discount Applied]]*Sales[[#This Row],[Unit Price]]))-Q812)/Q812)*100</f>
        <v>11.445783132530115</v>
      </c>
      <c r="T812" s="8">
        <f t="shared" si="38"/>
        <v>2286.8775000000001</v>
      </c>
      <c r="U812" s="8">
        <f>Sales[[#This Row],[Unit Cost]]*Sales[[#This Row],[Order Quantity]]</f>
        <v>2052.009</v>
      </c>
    </row>
    <row r="813" spans="1:21" x14ac:dyDescent="0.2">
      <c r="A813" s="6" t="s">
        <v>1026</v>
      </c>
      <c r="B813" s="6" t="s">
        <v>26</v>
      </c>
      <c r="C813" s="6" t="s">
        <v>143</v>
      </c>
      <c r="D813" s="7">
        <v>43200</v>
      </c>
      <c r="E813" s="7">
        <v>43345</v>
      </c>
      <c r="F813" s="7">
        <v>43357</v>
      </c>
      <c r="G813" s="7">
        <v>43360</v>
      </c>
      <c r="H813" s="6">
        <f t="shared" si="36"/>
        <v>15</v>
      </c>
      <c r="I813" s="6" t="s">
        <v>215</v>
      </c>
      <c r="J813" s="6">
        <v>26</v>
      </c>
      <c r="K813" s="6">
        <v>3</v>
      </c>
      <c r="L813" s="6">
        <v>342</v>
      </c>
      <c r="M813" s="6">
        <v>8</v>
      </c>
      <c r="N813" s="6">
        <v>7</v>
      </c>
      <c r="O813" s="6">
        <v>7.4999999999999997E-2</v>
      </c>
      <c r="P813" s="8">
        <v>1882.7</v>
      </c>
      <c r="Q813" s="8">
        <v>1317.8899999999999</v>
      </c>
      <c r="R813" s="8">
        <f t="shared" si="37"/>
        <v>2965.2525000000005</v>
      </c>
      <c r="S813" s="8">
        <f>(((Sales[[#This Row],[Unit Price]]-(Sales[[#This Row],[Discount Applied]]*Sales[[#This Row],[Unit Price]]))-Q813)/Q813)*100</f>
        <v>32.142857142857153</v>
      </c>
      <c r="T813" s="8">
        <f t="shared" si="38"/>
        <v>12190.4825</v>
      </c>
      <c r="U813" s="8">
        <f>Sales[[#This Row],[Unit Cost]]*Sales[[#This Row],[Order Quantity]]</f>
        <v>9225.23</v>
      </c>
    </row>
    <row r="814" spans="1:21" x14ac:dyDescent="0.2">
      <c r="A814" s="6" t="s">
        <v>1027</v>
      </c>
      <c r="B814" s="6" t="s">
        <v>24</v>
      </c>
      <c r="C814" s="6" t="s">
        <v>145</v>
      </c>
      <c r="D814" s="7">
        <v>43200</v>
      </c>
      <c r="E814" s="7">
        <v>43345</v>
      </c>
      <c r="F814" s="7">
        <v>43351</v>
      </c>
      <c r="G814" s="7">
        <v>43352</v>
      </c>
      <c r="H814" s="6">
        <f t="shared" si="36"/>
        <v>7</v>
      </c>
      <c r="I814" s="6" t="s">
        <v>215</v>
      </c>
      <c r="J814" s="6">
        <v>9</v>
      </c>
      <c r="K814" s="6">
        <v>6</v>
      </c>
      <c r="L814" s="6">
        <v>92</v>
      </c>
      <c r="M814" s="6">
        <v>37</v>
      </c>
      <c r="N814" s="6">
        <v>5</v>
      </c>
      <c r="O814" s="6">
        <v>7.4999999999999997E-2</v>
      </c>
      <c r="P814" s="8">
        <v>3819</v>
      </c>
      <c r="Q814" s="8">
        <v>1565.79</v>
      </c>
      <c r="R814" s="8">
        <f t="shared" si="37"/>
        <v>9833.9249999999993</v>
      </c>
      <c r="S814" s="8">
        <f>(((Sales[[#This Row],[Unit Price]]-(Sales[[#This Row],[Discount Applied]]*Sales[[#This Row],[Unit Price]]))-Q814)/Q814)*100</f>
        <v>125.60975609756098</v>
      </c>
      <c r="T814" s="8">
        <f t="shared" si="38"/>
        <v>17662.875</v>
      </c>
      <c r="U814" s="8">
        <f>Sales[[#This Row],[Unit Cost]]*Sales[[#This Row],[Order Quantity]]</f>
        <v>7828.95</v>
      </c>
    </row>
    <row r="815" spans="1:21" x14ac:dyDescent="0.2">
      <c r="A815" s="6" t="s">
        <v>1028</v>
      </c>
      <c r="B815" s="6" t="s">
        <v>25</v>
      </c>
      <c r="C815" s="6" t="s">
        <v>146</v>
      </c>
      <c r="D815" s="7">
        <v>43200</v>
      </c>
      <c r="E815" s="7">
        <v>43345</v>
      </c>
      <c r="F815" s="7">
        <v>43361</v>
      </c>
      <c r="G815" s="7">
        <v>43368</v>
      </c>
      <c r="H815" s="6">
        <f t="shared" si="36"/>
        <v>23</v>
      </c>
      <c r="I815" s="6" t="s">
        <v>215</v>
      </c>
      <c r="J815" s="6">
        <v>13</v>
      </c>
      <c r="K815" s="6">
        <v>8</v>
      </c>
      <c r="L815" s="6">
        <v>298</v>
      </c>
      <c r="M815" s="6">
        <v>43</v>
      </c>
      <c r="N815" s="6">
        <v>4</v>
      </c>
      <c r="O815" s="6">
        <v>0.05</v>
      </c>
      <c r="P815" s="8">
        <v>1085.4000000000001</v>
      </c>
      <c r="Q815" s="8">
        <v>672.94800000000009</v>
      </c>
      <c r="R815" s="8">
        <f t="shared" si="37"/>
        <v>1432.7280000000001</v>
      </c>
      <c r="S815" s="8">
        <f>(((Sales[[#This Row],[Unit Price]]-(Sales[[#This Row],[Discount Applied]]*Sales[[#This Row],[Unit Price]]))-Q815)/Q815)*100</f>
        <v>53.225806451612897</v>
      </c>
      <c r="T815" s="8">
        <f t="shared" si="38"/>
        <v>4124.5200000000004</v>
      </c>
      <c r="U815" s="8">
        <f>Sales[[#This Row],[Unit Cost]]*Sales[[#This Row],[Order Quantity]]</f>
        <v>2691.7920000000004</v>
      </c>
    </row>
    <row r="816" spans="1:21" x14ac:dyDescent="0.2">
      <c r="A816" s="6" t="s">
        <v>1029</v>
      </c>
      <c r="B816" s="6" t="s">
        <v>26</v>
      </c>
      <c r="C816" s="6" t="s">
        <v>146</v>
      </c>
      <c r="D816" s="7">
        <v>43200</v>
      </c>
      <c r="E816" s="7">
        <v>43345</v>
      </c>
      <c r="F816" s="7">
        <v>43372</v>
      </c>
      <c r="G816" s="7">
        <v>43373</v>
      </c>
      <c r="H816" s="6">
        <f t="shared" si="36"/>
        <v>28</v>
      </c>
      <c r="I816" s="6" t="s">
        <v>215</v>
      </c>
      <c r="J816" s="6">
        <v>26</v>
      </c>
      <c r="K816" s="6">
        <v>8</v>
      </c>
      <c r="L816" s="6">
        <v>283</v>
      </c>
      <c r="M816" s="6">
        <v>5</v>
      </c>
      <c r="N816" s="6">
        <v>8</v>
      </c>
      <c r="O816" s="6">
        <v>7.4999999999999997E-2</v>
      </c>
      <c r="P816" s="8">
        <v>1072</v>
      </c>
      <c r="Q816" s="8">
        <v>857.6</v>
      </c>
      <c r="R816" s="8">
        <f t="shared" si="37"/>
        <v>1072</v>
      </c>
      <c r="S816" s="8">
        <f>(((Sales[[#This Row],[Unit Price]]-(Sales[[#This Row],[Discount Applied]]*Sales[[#This Row],[Unit Price]]))-Q816)/Q816)*100</f>
        <v>15.625</v>
      </c>
      <c r="T816" s="8">
        <f t="shared" si="38"/>
        <v>7932.8</v>
      </c>
      <c r="U816" s="8">
        <f>Sales[[#This Row],[Unit Cost]]*Sales[[#This Row],[Order Quantity]]</f>
        <v>6860.8</v>
      </c>
    </row>
    <row r="817" spans="1:21" x14ac:dyDescent="0.2">
      <c r="A817" s="6" t="s">
        <v>1030</v>
      </c>
      <c r="B817" s="6" t="s">
        <v>26</v>
      </c>
      <c r="C817" s="6" t="s">
        <v>145</v>
      </c>
      <c r="D817" s="7">
        <v>43200</v>
      </c>
      <c r="E817" s="7">
        <v>43345</v>
      </c>
      <c r="F817" s="7">
        <v>43363</v>
      </c>
      <c r="G817" s="7">
        <v>43366</v>
      </c>
      <c r="H817" s="6">
        <f t="shared" si="36"/>
        <v>21</v>
      </c>
      <c r="I817" s="6" t="s">
        <v>215</v>
      </c>
      <c r="J817" s="6">
        <v>26</v>
      </c>
      <c r="K817" s="6">
        <v>39</v>
      </c>
      <c r="L817" s="6">
        <v>150</v>
      </c>
      <c r="M817" s="6">
        <v>27</v>
      </c>
      <c r="N817" s="6">
        <v>8</v>
      </c>
      <c r="O817" s="6">
        <v>7.4999999999999997E-2</v>
      </c>
      <c r="P817" s="8">
        <v>1051.9000000000001</v>
      </c>
      <c r="Q817" s="8">
        <v>441.798</v>
      </c>
      <c r="R817" s="8">
        <f t="shared" si="37"/>
        <v>4249.6760000000004</v>
      </c>
      <c r="S817" s="8">
        <f>(((Sales[[#This Row],[Unit Price]]-(Sales[[#This Row],[Discount Applied]]*Sales[[#This Row],[Unit Price]]))-Q817)/Q817)*100</f>
        <v>120.23809523809526</v>
      </c>
      <c r="T817" s="8">
        <f t="shared" si="38"/>
        <v>7784.06</v>
      </c>
      <c r="U817" s="8">
        <f>Sales[[#This Row],[Unit Cost]]*Sales[[#This Row],[Order Quantity]]</f>
        <v>3534.384</v>
      </c>
    </row>
    <row r="818" spans="1:21" x14ac:dyDescent="0.2">
      <c r="A818" s="6" t="s">
        <v>1031</v>
      </c>
      <c r="B818" s="6" t="s">
        <v>24</v>
      </c>
      <c r="C818" s="6" t="s">
        <v>147</v>
      </c>
      <c r="D818" s="7">
        <v>43200</v>
      </c>
      <c r="E818" s="7">
        <v>43346</v>
      </c>
      <c r="F818" s="7">
        <v>43359</v>
      </c>
      <c r="G818" s="7">
        <v>43367</v>
      </c>
      <c r="H818" s="6">
        <f t="shared" si="36"/>
        <v>21</v>
      </c>
      <c r="I818" s="6" t="s">
        <v>215</v>
      </c>
      <c r="J818" s="6">
        <v>4</v>
      </c>
      <c r="K818" s="6">
        <v>14</v>
      </c>
      <c r="L818" s="6">
        <v>232</v>
      </c>
      <c r="M818" s="6">
        <v>45</v>
      </c>
      <c r="N818" s="6">
        <v>4</v>
      </c>
      <c r="O818" s="6">
        <v>0.05</v>
      </c>
      <c r="P818" s="8">
        <v>1025.1000000000001</v>
      </c>
      <c r="Q818" s="8">
        <v>584.30700000000002</v>
      </c>
      <c r="R818" s="8">
        <f t="shared" si="37"/>
        <v>1558.1520000000005</v>
      </c>
      <c r="S818" s="8">
        <f>(((Sales[[#This Row],[Unit Price]]-(Sales[[#This Row],[Discount Applied]]*Sales[[#This Row],[Unit Price]]))-Q818)/Q818)*100</f>
        <v>66.666666666666686</v>
      </c>
      <c r="T818" s="8">
        <f t="shared" si="38"/>
        <v>3895.3800000000006</v>
      </c>
      <c r="U818" s="8">
        <f>Sales[[#This Row],[Unit Cost]]*Sales[[#This Row],[Order Quantity]]</f>
        <v>2337.2280000000001</v>
      </c>
    </row>
    <row r="819" spans="1:21" x14ac:dyDescent="0.2">
      <c r="A819" s="6" t="s">
        <v>1032</v>
      </c>
      <c r="B819" s="6" t="s">
        <v>25</v>
      </c>
      <c r="C819" s="6" t="s">
        <v>145</v>
      </c>
      <c r="D819" s="7">
        <v>43200</v>
      </c>
      <c r="E819" s="7">
        <v>43346</v>
      </c>
      <c r="F819" s="7">
        <v>43374</v>
      </c>
      <c r="G819" s="7">
        <v>43381</v>
      </c>
      <c r="H819" s="6">
        <f t="shared" si="36"/>
        <v>35</v>
      </c>
      <c r="I819" s="6" t="s">
        <v>215</v>
      </c>
      <c r="J819" s="6">
        <v>16</v>
      </c>
      <c r="K819" s="6">
        <v>7</v>
      </c>
      <c r="L819" s="6">
        <v>182</v>
      </c>
      <c r="M819" s="6">
        <v>28</v>
      </c>
      <c r="N819" s="6">
        <v>2</v>
      </c>
      <c r="O819" s="6">
        <v>0.15</v>
      </c>
      <c r="P819" s="8">
        <v>2231.1</v>
      </c>
      <c r="Q819" s="8">
        <v>1026.306</v>
      </c>
      <c r="R819" s="8">
        <f t="shared" si="37"/>
        <v>1740.2579999999998</v>
      </c>
      <c r="S819" s="8">
        <f>(((Sales[[#This Row],[Unit Price]]-(Sales[[#This Row],[Discount Applied]]*Sales[[#This Row],[Unit Price]]))-Q819)/Q819)*100</f>
        <v>84.782608695652158</v>
      </c>
      <c r="T819" s="8">
        <f t="shared" si="38"/>
        <v>3792.87</v>
      </c>
      <c r="U819" s="8">
        <f>Sales[[#This Row],[Unit Cost]]*Sales[[#This Row],[Order Quantity]]</f>
        <v>2052.6120000000001</v>
      </c>
    </row>
    <row r="820" spans="1:21" x14ac:dyDescent="0.2">
      <c r="A820" s="6" t="s">
        <v>1033</v>
      </c>
      <c r="B820" s="6" t="s">
        <v>23</v>
      </c>
      <c r="C820" s="6" t="s">
        <v>145</v>
      </c>
      <c r="D820" s="7">
        <v>43300</v>
      </c>
      <c r="E820" s="7">
        <v>43346</v>
      </c>
      <c r="F820" s="7">
        <v>43356</v>
      </c>
      <c r="G820" s="7">
        <v>43363</v>
      </c>
      <c r="H820" s="6">
        <f t="shared" si="36"/>
        <v>17</v>
      </c>
      <c r="I820" s="6" t="s">
        <v>215</v>
      </c>
      <c r="J820" s="6">
        <v>25</v>
      </c>
      <c r="K820" s="6">
        <v>3</v>
      </c>
      <c r="L820" s="6">
        <v>183</v>
      </c>
      <c r="M820" s="6">
        <v>37</v>
      </c>
      <c r="N820" s="6">
        <v>2</v>
      </c>
      <c r="O820" s="6">
        <v>0.2</v>
      </c>
      <c r="P820" s="8">
        <v>261.3</v>
      </c>
      <c r="Q820" s="8">
        <v>117.58500000000001</v>
      </c>
      <c r="R820" s="8">
        <f t="shared" si="37"/>
        <v>182.91000000000003</v>
      </c>
      <c r="S820" s="8">
        <f>(((Sales[[#This Row],[Unit Price]]-(Sales[[#This Row],[Discount Applied]]*Sales[[#This Row],[Unit Price]]))-Q820)/Q820)*100</f>
        <v>77.777777777777786</v>
      </c>
      <c r="T820" s="8">
        <f t="shared" si="38"/>
        <v>418.08000000000004</v>
      </c>
      <c r="U820" s="8">
        <f>Sales[[#This Row],[Unit Cost]]*Sales[[#This Row],[Order Quantity]]</f>
        <v>235.17000000000002</v>
      </c>
    </row>
    <row r="821" spans="1:21" x14ac:dyDescent="0.2">
      <c r="A821" s="6" t="s">
        <v>1034</v>
      </c>
      <c r="B821" s="6" t="s">
        <v>24</v>
      </c>
      <c r="C821" s="6" t="s">
        <v>148</v>
      </c>
      <c r="D821" s="7">
        <v>43200</v>
      </c>
      <c r="E821" s="7">
        <v>43347</v>
      </c>
      <c r="F821" s="7">
        <v>43372</v>
      </c>
      <c r="G821" s="7">
        <v>43374</v>
      </c>
      <c r="H821" s="6">
        <f t="shared" si="36"/>
        <v>27</v>
      </c>
      <c r="I821" s="6" t="s">
        <v>215</v>
      </c>
      <c r="J821" s="6">
        <v>11</v>
      </c>
      <c r="K821" s="6">
        <v>35</v>
      </c>
      <c r="L821" s="6">
        <v>49</v>
      </c>
      <c r="M821" s="6">
        <v>28</v>
      </c>
      <c r="N821" s="6">
        <v>3</v>
      </c>
      <c r="O821" s="6">
        <v>0.2</v>
      </c>
      <c r="P821" s="8">
        <v>3524.2000000000003</v>
      </c>
      <c r="Q821" s="8">
        <v>2960.328</v>
      </c>
      <c r="R821" s="8">
        <f t="shared" si="37"/>
        <v>-422.90400000000045</v>
      </c>
      <c r="S821" s="8">
        <f>(((Sales[[#This Row],[Unit Price]]-(Sales[[#This Row],[Discount Applied]]*Sales[[#This Row],[Unit Price]]))-Q821)/Q821)*100</f>
        <v>-4.7619047619047565</v>
      </c>
      <c r="T821" s="8">
        <f t="shared" si="38"/>
        <v>8458.08</v>
      </c>
      <c r="U821" s="8">
        <f>Sales[[#This Row],[Unit Cost]]*Sales[[#This Row],[Order Quantity]]</f>
        <v>8880.9840000000004</v>
      </c>
    </row>
    <row r="822" spans="1:21" x14ac:dyDescent="0.2">
      <c r="A822" s="6" t="s">
        <v>1035</v>
      </c>
      <c r="B822" s="6" t="s">
        <v>24</v>
      </c>
      <c r="C822" s="6" t="s">
        <v>143</v>
      </c>
      <c r="D822" s="7">
        <v>43200</v>
      </c>
      <c r="E822" s="7">
        <v>43347</v>
      </c>
      <c r="F822" s="7">
        <v>43366</v>
      </c>
      <c r="G822" s="7">
        <v>43368</v>
      </c>
      <c r="H822" s="6">
        <f t="shared" si="36"/>
        <v>21</v>
      </c>
      <c r="I822" s="6" t="s">
        <v>215</v>
      </c>
      <c r="J822" s="6">
        <v>3</v>
      </c>
      <c r="K822" s="6">
        <v>43</v>
      </c>
      <c r="L822" s="6">
        <v>356</v>
      </c>
      <c r="M822" s="6">
        <v>44</v>
      </c>
      <c r="N822" s="6">
        <v>6</v>
      </c>
      <c r="O822" s="6">
        <v>0.3</v>
      </c>
      <c r="P822" s="8">
        <v>3819</v>
      </c>
      <c r="Q822" s="8">
        <v>3207.96</v>
      </c>
      <c r="R822" s="8">
        <f t="shared" si="37"/>
        <v>-3207.9600000000028</v>
      </c>
      <c r="S822" s="8">
        <f>(((Sales[[#This Row],[Unit Price]]-(Sales[[#This Row],[Discount Applied]]*Sales[[#This Row],[Unit Price]]))-Q822)/Q822)*100</f>
        <v>-16.666666666666664</v>
      </c>
      <c r="T822" s="8">
        <f t="shared" si="38"/>
        <v>16039.8</v>
      </c>
      <c r="U822" s="8">
        <f>Sales[[#This Row],[Unit Cost]]*Sales[[#This Row],[Order Quantity]]</f>
        <v>19247.760000000002</v>
      </c>
    </row>
    <row r="823" spans="1:21" x14ac:dyDescent="0.2">
      <c r="A823" s="6" t="s">
        <v>1036</v>
      </c>
      <c r="B823" s="6" t="s">
        <v>26</v>
      </c>
      <c r="C823" s="6" t="s">
        <v>144</v>
      </c>
      <c r="D823" s="7">
        <v>43300</v>
      </c>
      <c r="E823" s="7">
        <v>43347</v>
      </c>
      <c r="F823" s="7">
        <v>43370</v>
      </c>
      <c r="G823" s="7">
        <v>43380</v>
      </c>
      <c r="H823" s="6">
        <f t="shared" si="36"/>
        <v>33</v>
      </c>
      <c r="I823" s="6" t="s">
        <v>215</v>
      </c>
      <c r="J823" s="6">
        <v>27</v>
      </c>
      <c r="K823" s="6">
        <v>26</v>
      </c>
      <c r="L823" s="6">
        <v>66</v>
      </c>
      <c r="M823" s="6">
        <v>36</v>
      </c>
      <c r="N823" s="6">
        <v>5</v>
      </c>
      <c r="O823" s="6">
        <v>0.15</v>
      </c>
      <c r="P823" s="8">
        <v>3879.3</v>
      </c>
      <c r="Q823" s="8">
        <v>2560.3380000000002</v>
      </c>
      <c r="R823" s="8">
        <f t="shared" si="37"/>
        <v>3685.3350000000009</v>
      </c>
      <c r="S823" s="8">
        <f>(((Sales[[#This Row],[Unit Price]]-(Sales[[#This Row],[Discount Applied]]*Sales[[#This Row],[Unit Price]]))-Q823)/Q823)*100</f>
        <v>28.787878787878785</v>
      </c>
      <c r="T823" s="8">
        <f t="shared" si="38"/>
        <v>16487.025000000001</v>
      </c>
      <c r="U823" s="8">
        <f>Sales[[#This Row],[Unit Cost]]*Sales[[#This Row],[Order Quantity]]</f>
        <v>12801.69</v>
      </c>
    </row>
    <row r="824" spans="1:21" x14ac:dyDescent="0.2">
      <c r="A824" s="6" t="s">
        <v>1037</v>
      </c>
      <c r="B824" s="6" t="s">
        <v>24</v>
      </c>
      <c r="C824" s="6" t="s">
        <v>147</v>
      </c>
      <c r="D824" s="7">
        <v>43200</v>
      </c>
      <c r="E824" s="7">
        <v>43347</v>
      </c>
      <c r="F824" s="7">
        <v>43350</v>
      </c>
      <c r="G824" s="7">
        <v>43355</v>
      </c>
      <c r="H824" s="6">
        <f t="shared" si="36"/>
        <v>8</v>
      </c>
      <c r="I824" s="6" t="s">
        <v>215</v>
      </c>
      <c r="J824" s="6">
        <v>8</v>
      </c>
      <c r="K824" s="6">
        <v>41</v>
      </c>
      <c r="L824" s="6">
        <v>217</v>
      </c>
      <c r="M824" s="6">
        <v>12</v>
      </c>
      <c r="N824" s="6">
        <v>3</v>
      </c>
      <c r="O824" s="6">
        <v>0.2</v>
      </c>
      <c r="P824" s="8">
        <v>227.8</v>
      </c>
      <c r="Q824" s="8">
        <v>132.124</v>
      </c>
      <c r="R824" s="8">
        <f t="shared" si="37"/>
        <v>150.34800000000007</v>
      </c>
      <c r="S824" s="8">
        <f>(((Sales[[#This Row],[Unit Price]]-(Sales[[#This Row],[Discount Applied]]*Sales[[#This Row],[Unit Price]]))-Q824)/Q824)*100</f>
        <v>37.931034482758633</v>
      </c>
      <c r="T824" s="8">
        <f t="shared" si="38"/>
        <v>546.72</v>
      </c>
      <c r="U824" s="8">
        <f>Sales[[#This Row],[Unit Cost]]*Sales[[#This Row],[Order Quantity]]</f>
        <v>396.37199999999996</v>
      </c>
    </row>
    <row r="825" spans="1:21" x14ac:dyDescent="0.2">
      <c r="A825" s="6" t="s">
        <v>1038</v>
      </c>
      <c r="B825" s="6" t="s">
        <v>25</v>
      </c>
      <c r="C825" s="6" t="s">
        <v>147</v>
      </c>
      <c r="D825" s="7">
        <v>43200</v>
      </c>
      <c r="E825" s="7">
        <v>43347</v>
      </c>
      <c r="F825" s="7">
        <v>43361</v>
      </c>
      <c r="G825" s="7">
        <v>43365</v>
      </c>
      <c r="H825" s="6">
        <f t="shared" si="36"/>
        <v>18</v>
      </c>
      <c r="I825" s="6" t="s">
        <v>215</v>
      </c>
      <c r="J825" s="6">
        <v>20</v>
      </c>
      <c r="K825" s="6">
        <v>50</v>
      </c>
      <c r="L825" s="6">
        <v>251</v>
      </c>
      <c r="M825" s="6">
        <v>29</v>
      </c>
      <c r="N825" s="6">
        <v>2</v>
      </c>
      <c r="O825" s="6">
        <v>0.1</v>
      </c>
      <c r="P825" s="8">
        <v>1145.7</v>
      </c>
      <c r="Q825" s="8">
        <v>847.81799999999998</v>
      </c>
      <c r="R825" s="8">
        <f t="shared" si="37"/>
        <v>366.62400000000025</v>
      </c>
      <c r="S825" s="8">
        <f>(((Sales[[#This Row],[Unit Price]]-(Sales[[#This Row],[Discount Applied]]*Sales[[#This Row],[Unit Price]]))-Q825)/Q825)*100</f>
        <v>21.621621621621635</v>
      </c>
      <c r="T825" s="8">
        <f t="shared" si="38"/>
        <v>2062.2600000000002</v>
      </c>
      <c r="U825" s="8">
        <f>Sales[[#This Row],[Unit Cost]]*Sales[[#This Row],[Order Quantity]]</f>
        <v>1695.636</v>
      </c>
    </row>
    <row r="826" spans="1:21" x14ac:dyDescent="0.2">
      <c r="A826" s="6" t="s">
        <v>1039</v>
      </c>
      <c r="B826" s="6" t="s">
        <v>23</v>
      </c>
      <c r="C826" s="6" t="s">
        <v>148</v>
      </c>
      <c r="D826" s="7">
        <v>43300</v>
      </c>
      <c r="E826" s="7">
        <v>43347</v>
      </c>
      <c r="F826" s="7">
        <v>43353</v>
      </c>
      <c r="G826" s="7">
        <v>43362</v>
      </c>
      <c r="H826" s="6">
        <f t="shared" si="36"/>
        <v>15</v>
      </c>
      <c r="I826" s="6" t="s">
        <v>215</v>
      </c>
      <c r="J826" s="6">
        <v>20</v>
      </c>
      <c r="K826" s="6">
        <v>27</v>
      </c>
      <c r="L826" s="6">
        <v>41</v>
      </c>
      <c r="M826" s="6">
        <v>46</v>
      </c>
      <c r="N826" s="6">
        <v>2</v>
      </c>
      <c r="O826" s="6">
        <v>0.05</v>
      </c>
      <c r="P826" s="8">
        <v>2579.5</v>
      </c>
      <c r="Q826" s="8">
        <v>1134.98</v>
      </c>
      <c r="R826" s="8">
        <f t="shared" si="37"/>
        <v>2631.09</v>
      </c>
      <c r="S826" s="8">
        <f>(((Sales[[#This Row],[Unit Price]]-(Sales[[#This Row],[Discount Applied]]*Sales[[#This Row],[Unit Price]]))-Q826)/Q826)*100</f>
        <v>115.90909090909092</v>
      </c>
      <c r="T826" s="8">
        <f t="shared" si="38"/>
        <v>4901.05</v>
      </c>
      <c r="U826" s="8">
        <f>Sales[[#This Row],[Unit Cost]]*Sales[[#This Row],[Order Quantity]]</f>
        <v>2269.96</v>
      </c>
    </row>
    <row r="827" spans="1:21" x14ac:dyDescent="0.2">
      <c r="A827" s="6" t="s">
        <v>1040</v>
      </c>
      <c r="B827" s="6" t="s">
        <v>25</v>
      </c>
      <c r="C827" s="6" t="s">
        <v>147</v>
      </c>
      <c r="D827" s="7">
        <v>43200</v>
      </c>
      <c r="E827" s="7">
        <v>43347</v>
      </c>
      <c r="F827" s="7">
        <v>43374</v>
      </c>
      <c r="G827" s="7">
        <v>43376</v>
      </c>
      <c r="H827" s="6">
        <f t="shared" si="36"/>
        <v>29</v>
      </c>
      <c r="I827" s="6" t="s">
        <v>215</v>
      </c>
      <c r="J827" s="6">
        <v>13</v>
      </c>
      <c r="K827" s="6">
        <v>4</v>
      </c>
      <c r="L827" s="6">
        <v>239</v>
      </c>
      <c r="M827" s="6">
        <v>35</v>
      </c>
      <c r="N827" s="6">
        <v>8</v>
      </c>
      <c r="O827" s="6">
        <v>0.2</v>
      </c>
      <c r="P827" s="8">
        <v>1105.5</v>
      </c>
      <c r="Q827" s="8">
        <v>464.31</v>
      </c>
      <c r="R827" s="8">
        <f t="shared" si="37"/>
        <v>3360.72</v>
      </c>
      <c r="S827" s="8">
        <f>(((Sales[[#This Row],[Unit Price]]-(Sales[[#This Row],[Discount Applied]]*Sales[[#This Row],[Unit Price]]))-Q827)/Q827)*100</f>
        <v>90.476190476190467</v>
      </c>
      <c r="T827" s="8">
        <f t="shared" si="38"/>
        <v>7075.2</v>
      </c>
      <c r="U827" s="8">
        <f>Sales[[#This Row],[Unit Cost]]*Sales[[#This Row],[Order Quantity]]</f>
        <v>3714.48</v>
      </c>
    </row>
    <row r="828" spans="1:21" x14ac:dyDescent="0.2">
      <c r="A828" s="6" t="s">
        <v>1041</v>
      </c>
      <c r="B828" s="6" t="s">
        <v>26</v>
      </c>
      <c r="C828" s="6" t="s">
        <v>146</v>
      </c>
      <c r="D828" s="7">
        <v>43200</v>
      </c>
      <c r="E828" s="7">
        <v>43347</v>
      </c>
      <c r="F828" s="7">
        <v>43360</v>
      </c>
      <c r="G828" s="7">
        <v>43367</v>
      </c>
      <c r="H828" s="6">
        <f t="shared" si="36"/>
        <v>20</v>
      </c>
      <c r="I828" s="6" t="s">
        <v>215</v>
      </c>
      <c r="J828" s="6">
        <v>28</v>
      </c>
      <c r="K828" s="6">
        <v>32</v>
      </c>
      <c r="L828" s="6">
        <v>271</v>
      </c>
      <c r="M828" s="6">
        <v>13</v>
      </c>
      <c r="N828" s="6">
        <v>4</v>
      </c>
      <c r="O828" s="6">
        <v>0.4</v>
      </c>
      <c r="P828" s="8">
        <v>1762.1000000000001</v>
      </c>
      <c r="Q828" s="8">
        <v>1215.8489999999999</v>
      </c>
      <c r="R828" s="8">
        <f t="shared" si="37"/>
        <v>-634.35599999999977</v>
      </c>
      <c r="S828" s="8">
        <f>(((Sales[[#This Row],[Unit Price]]-(Sales[[#This Row],[Discount Applied]]*Sales[[#This Row],[Unit Price]]))-Q828)/Q828)*100</f>
        <v>-13.043478260869563</v>
      </c>
      <c r="T828" s="8">
        <f t="shared" si="38"/>
        <v>4229.04</v>
      </c>
      <c r="U828" s="8">
        <f>Sales[[#This Row],[Unit Cost]]*Sales[[#This Row],[Order Quantity]]</f>
        <v>4863.3959999999997</v>
      </c>
    </row>
    <row r="829" spans="1:21" x14ac:dyDescent="0.2">
      <c r="A829" s="6" t="s">
        <v>1042</v>
      </c>
      <c r="B829" s="6" t="s">
        <v>25</v>
      </c>
      <c r="C829" s="6" t="s">
        <v>146</v>
      </c>
      <c r="D829" s="7">
        <v>43300</v>
      </c>
      <c r="E829" s="7">
        <v>43347</v>
      </c>
      <c r="F829" s="7">
        <v>43371</v>
      </c>
      <c r="G829" s="7">
        <v>43372</v>
      </c>
      <c r="H829" s="6">
        <f t="shared" si="36"/>
        <v>25</v>
      </c>
      <c r="I829" s="6" t="s">
        <v>215</v>
      </c>
      <c r="J829" s="6">
        <v>13</v>
      </c>
      <c r="K829" s="6">
        <v>17</v>
      </c>
      <c r="L829" s="6">
        <v>287</v>
      </c>
      <c r="M829" s="6">
        <v>39</v>
      </c>
      <c r="N829" s="6">
        <v>3</v>
      </c>
      <c r="O829" s="6">
        <v>0.2</v>
      </c>
      <c r="P829" s="8">
        <v>1989.9</v>
      </c>
      <c r="Q829" s="8">
        <v>935.25300000000004</v>
      </c>
      <c r="R829" s="8">
        <f t="shared" si="37"/>
        <v>1970.0010000000002</v>
      </c>
      <c r="S829" s="8">
        <f>(((Sales[[#This Row],[Unit Price]]-(Sales[[#This Row],[Discount Applied]]*Sales[[#This Row],[Unit Price]]))-Q829)/Q829)*100</f>
        <v>70.212765957446805</v>
      </c>
      <c r="T829" s="8">
        <f t="shared" si="38"/>
        <v>4775.76</v>
      </c>
      <c r="U829" s="8">
        <f>Sales[[#This Row],[Unit Cost]]*Sales[[#This Row],[Order Quantity]]</f>
        <v>2805.759</v>
      </c>
    </row>
    <row r="830" spans="1:21" x14ac:dyDescent="0.2">
      <c r="A830" s="6" t="s">
        <v>1043</v>
      </c>
      <c r="B830" s="6" t="s">
        <v>24</v>
      </c>
      <c r="C830" s="6" t="s">
        <v>145</v>
      </c>
      <c r="D830" s="7">
        <v>43200</v>
      </c>
      <c r="E830" s="7">
        <v>43348</v>
      </c>
      <c r="F830" s="7">
        <v>43369</v>
      </c>
      <c r="G830" s="7">
        <v>43377</v>
      </c>
      <c r="H830" s="6">
        <f t="shared" si="36"/>
        <v>29</v>
      </c>
      <c r="I830" s="6" t="s">
        <v>215</v>
      </c>
      <c r="J830" s="6">
        <v>7</v>
      </c>
      <c r="K830" s="6">
        <v>14</v>
      </c>
      <c r="L830" s="6">
        <v>159</v>
      </c>
      <c r="M830" s="6">
        <v>33</v>
      </c>
      <c r="N830" s="6">
        <v>3</v>
      </c>
      <c r="O830" s="6">
        <v>0.1</v>
      </c>
      <c r="P830" s="8">
        <v>261.3</v>
      </c>
      <c r="Q830" s="8">
        <v>198.58800000000002</v>
      </c>
      <c r="R830" s="8">
        <f t="shared" si="37"/>
        <v>109.74599999999998</v>
      </c>
      <c r="S830" s="8">
        <f>(((Sales[[#This Row],[Unit Price]]-(Sales[[#This Row],[Discount Applied]]*Sales[[#This Row],[Unit Price]]))-Q830)/Q830)*100</f>
        <v>18.421052631578942</v>
      </c>
      <c r="T830" s="8">
        <f t="shared" si="38"/>
        <v>705.5100000000001</v>
      </c>
      <c r="U830" s="8">
        <f>Sales[[#This Row],[Unit Cost]]*Sales[[#This Row],[Order Quantity]]</f>
        <v>595.76400000000012</v>
      </c>
    </row>
    <row r="831" spans="1:21" x14ac:dyDescent="0.2">
      <c r="A831" s="6" t="s">
        <v>1044</v>
      </c>
      <c r="B831" s="6" t="s">
        <v>26</v>
      </c>
      <c r="C831" s="6" t="s">
        <v>148</v>
      </c>
      <c r="D831" s="7">
        <v>43200</v>
      </c>
      <c r="E831" s="7">
        <v>43348</v>
      </c>
      <c r="F831" s="7">
        <v>43350</v>
      </c>
      <c r="G831" s="7">
        <v>43355</v>
      </c>
      <c r="H831" s="6">
        <f t="shared" si="36"/>
        <v>7</v>
      </c>
      <c r="I831" s="6" t="s">
        <v>215</v>
      </c>
      <c r="J831" s="6">
        <v>27</v>
      </c>
      <c r="K831" s="6">
        <v>35</v>
      </c>
      <c r="L831" s="6">
        <v>31</v>
      </c>
      <c r="M831" s="6">
        <v>34</v>
      </c>
      <c r="N831" s="6">
        <v>6</v>
      </c>
      <c r="O831" s="6">
        <v>0.1</v>
      </c>
      <c r="P831" s="8">
        <v>1072</v>
      </c>
      <c r="Q831" s="8">
        <v>675.36</v>
      </c>
      <c r="R831" s="8">
        <f t="shared" si="37"/>
        <v>1736.6400000000003</v>
      </c>
      <c r="S831" s="8">
        <f>(((Sales[[#This Row],[Unit Price]]-(Sales[[#This Row],[Discount Applied]]*Sales[[#This Row],[Unit Price]]))-Q831)/Q831)*100</f>
        <v>42.857142857142847</v>
      </c>
      <c r="T831" s="8">
        <f t="shared" si="38"/>
        <v>5788.8</v>
      </c>
      <c r="U831" s="8">
        <f>Sales[[#This Row],[Unit Cost]]*Sales[[#This Row],[Order Quantity]]</f>
        <v>4052.16</v>
      </c>
    </row>
    <row r="832" spans="1:21" x14ac:dyDescent="0.2">
      <c r="A832" s="6" t="s">
        <v>1045</v>
      </c>
      <c r="B832" s="6" t="s">
        <v>24</v>
      </c>
      <c r="C832" s="6" t="s">
        <v>145</v>
      </c>
      <c r="D832" s="7">
        <v>43200</v>
      </c>
      <c r="E832" s="7">
        <v>43348</v>
      </c>
      <c r="F832" s="7">
        <v>43376</v>
      </c>
      <c r="G832" s="7">
        <v>43377</v>
      </c>
      <c r="H832" s="6">
        <f t="shared" si="36"/>
        <v>29</v>
      </c>
      <c r="I832" s="6" t="s">
        <v>215</v>
      </c>
      <c r="J832" s="6">
        <v>12</v>
      </c>
      <c r="K832" s="6">
        <v>21</v>
      </c>
      <c r="L832" s="6">
        <v>184</v>
      </c>
      <c r="M832" s="6">
        <v>9</v>
      </c>
      <c r="N832" s="6">
        <v>5</v>
      </c>
      <c r="O832" s="6">
        <v>7.4999999999999997E-2</v>
      </c>
      <c r="P832" s="8">
        <v>1058.6000000000001</v>
      </c>
      <c r="Q832" s="8">
        <v>899.81000000000006</v>
      </c>
      <c r="R832" s="8">
        <f t="shared" si="37"/>
        <v>396.97500000000036</v>
      </c>
      <c r="S832" s="8">
        <f>(((Sales[[#This Row],[Unit Price]]-(Sales[[#This Row],[Discount Applied]]*Sales[[#This Row],[Unit Price]]))-Q832)/Q832)*100</f>
        <v>8.8235294117647154</v>
      </c>
      <c r="T832" s="8">
        <f t="shared" si="38"/>
        <v>4896.0250000000005</v>
      </c>
      <c r="U832" s="8">
        <f>Sales[[#This Row],[Unit Cost]]*Sales[[#This Row],[Order Quantity]]</f>
        <v>4499.05</v>
      </c>
    </row>
    <row r="833" spans="1:21" x14ac:dyDescent="0.2">
      <c r="A833" s="6" t="s">
        <v>1046</v>
      </c>
      <c r="B833" s="6" t="s">
        <v>24</v>
      </c>
      <c r="C833" s="6" t="s">
        <v>147</v>
      </c>
      <c r="D833" s="7">
        <v>43300</v>
      </c>
      <c r="E833" s="7">
        <v>43348</v>
      </c>
      <c r="F833" s="7">
        <v>43374</v>
      </c>
      <c r="G833" s="7">
        <v>43375</v>
      </c>
      <c r="H833" s="6">
        <f t="shared" si="36"/>
        <v>27</v>
      </c>
      <c r="I833" s="6" t="s">
        <v>215</v>
      </c>
      <c r="J833" s="6">
        <v>9</v>
      </c>
      <c r="K833" s="6">
        <v>20</v>
      </c>
      <c r="L833" s="6">
        <v>211</v>
      </c>
      <c r="M833" s="6">
        <v>37</v>
      </c>
      <c r="N833" s="6">
        <v>7</v>
      </c>
      <c r="O833" s="6">
        <v>0.05</v>
      </c>
      <c r="P833" s="8">
        <v>247.9</v>
      </c>
      <c r="Q833" s="8">
        <v>131.387</v>
      </c>
      <c r="R833" s="8">
        <f t="shared" si="37"/>
        <v>728.82599999999979</v>
      </c>
      <c r="S833" s="8">
        <f>(((Sales[[#This Row],[Unit Price]]-(Sales[[#This Row],[Discount Applied]]*Sales[[#This Row],[Unit Price]]))-Q833)/Q833)*100</f>
        <v>79.245283018867923</v>
      </c>
      <c r="T833" s="8">
        <f t="shared" si="38"/>
        <v>1648.5349999999999</v>
      </c>
      <c r="U833" s="8">
        <f>Sales[[#This Row],[Unit Cost]]*Sales[[#This Row],[Order Quantity]]</f>
        <v>919.70900000000006</v>
      </c>
    </row>
    <row r="834" spans="1:21" x14ac:dyDescent="0.2">
      <c r="A834" s="6" t="s">
        <v>1047</v>
      </c>
      <c r="B834" s="6" t="s">
        <v>24</v>
      </c>
      <c r="C834" s="6" t="s">
        <v>148</v>
      </c>
      <c r="D834" s="7">
        <v>43300</v>
      </c>
      <c r="E834" s="7">
        <v>43348</v>
      </c>
      <c r="F834" s="7">
        <v>43376</v>
      </c>
      <c r="G834" s="7">
        <v>43383</v>
      </c>
      <c r="H834" s="6">
        <f t="shared" ref="H834:H897" si="39">G834-E834</f>
        <v>35</v>
      </c>
      <c r="I834" s="6" t="s">
        <v>215</v>
      </c>
      <c r="J834" s="6">
        <v>7</v>
      </c>
      <c r="K834" s="6">
        <v>11</v>
      </c>
      <c r="L834" s="6">
        <v>22</v>
      </c>
      <c r="M834" s="6">
        <v>37</v>
      </c>
      <c r="N834" s="6">
        <v>8</v>
      </c>
      <c r="O834" s="6">
        <v>0.1</v>
      </c>
      <c r="P834" s="8">
        <v>2659.9</v>
      </c>
      <c r="Q834" s="8">
        <v>1117.1579999999999</v>
      </c>
      <c r="R834" s="8">
        <f t="shared" ref="R834:R897" si="40">T834-(Q834*N834)</f>
        <v>10214.016</v>
      </c>
      <c r="S834" s="8">
        <f>(((Sales[[#This Row],[Unit Price]]-(Sales[[#This Row],[Discount Applied]]*Sales[[#This Row],[Unit Price]]))-Q834)/Q834)*100</f>
        <v>114.28571428571431</v>
      </c>
      <c r="T834" s="8">
        <f t="shared" ref="T834:T897" si="41">((P834*N834)-(P834*O834*N834))</f>
        <v>19151.28</v>
      </c>
      <c r="U834" s="8">
        <f>Sales[[#This Row],[Unit Cost]]*Sales[[#This Row],[Order Quantity]]</f>
        <v>8937.2639999999992</v>
      </c>
    </row>
    <row r="835" spans="1:21" x14ac:dyDescent="0.2">
      <c r="A835" s="6" t="s">
        <v>1048</v>
      </c>
      <c r="B835" s="6" t="s">
        <v>24</v>
      </c>
      <c r="C835" s="6" t="s">
        <v>145</v>
      </c>
      <c r="D835" s="7">
        <v>43200</v>
      </c>
      <c r="E835" s="7">
        <v>43348</v>
      </c>
      <c r="F835" s="7">
        <v>43373</v>
      </c>
      <c r="G835" s="7">
        <v>43382</v>
      </c>
      <c r="H835" s="6">
        <f t="shared" si="39"/>
        <v>34</v>
      </c>
      <c r="I835" s="6" t="s">
        <v>215</v>
      </c>
      <c r="J835" s="6">
        <v>9</v>
      </c>
      <c r="K835" s="6">
        <v>44</v>
      </c>
      <c r="L835" s="6">
        <v>152</v>
      </c>
      <c r="M835" s="6">
        <v>34</v>
      </c>
      <c r="N835" s="6">
        <v>3</v>
      </c>
      <c r="O835" s="6">
        <v>0.05</v>
      </c>
      <c r="P835" s="8">
        <v>1031.8</v>
      </c>
      <c r="Q835" s="8">
        <v>866.71199999999988</v>
      </c>
      <c r="R835" s="8">
        <f t="shared" si="40"/>
        <v>340.49400000000014</v>
      </c>
      <c r="S835" s="8">
        <f>(((Sales[[#This Row],[Unit Price]]-(Sales[[#This Row],[Discount Applied]]*Sales[[#This Row],[Unit Price]]))-Q835)/Q835)*100</f>
        <v>13.095238095238102</v>
      </c>
      <c r="T835" s="8">
        <f t="shared" si="41"/>
        <v>2940.6299999999997</v>
      </c>
      <c r="U835" s="8">
        <f>Sales[[#This Row],[Unit Cost]]*Sales[[#This Row],[Order Quantity]]</f>
        <v>2600.1359999999995</v>
      </c>
    </row>
    <row r="836" spans="1:21" x14ac:dyDescent="0.2">
      <c r="A836" s="6" t="s">
        <v>1049</v>
      </c>
      <c r="B836" s="6" t="s">
        <v>25</v>
      </c>
      <c r="C836" s="6" t="s">
        <v>148</v>
      </c>
      <c r="D836" s="7">
        <v>43200</v>
      </c>
      <c r="E836" s="7">
        <v>43348</v>
      </c>
      <c r="F836" s="7">
        <v>43356</v>
      </c>
      <c r="G836" s="7">
        <v>43363</v>
      </c>
      <c r="H836" s="6">
        <f t="shared" si="39"/>
        <v>15</v>
      </c>
      <c r="I836" s="6" t="s">
        <v>215</v>
      </c>
      <c r="J836" s="6">
        <v>15</v>
      </c>
      <c r="K836" s="6">
        <v>8</v>
      </c>
      <c r="L836" s="6">
        <v>44</v>
      </c>
      <c r="M836" s="6">
        <v>32</v>
      </c>
      <c r="N836" s="6">
        <v>7</v>
      </c>
      <c r="O836" s="6">
        <v>0.15</v>
      </c>
      <c r="P836" s="8">
        <v>2546</v>
      </c>
      <c r="Q836" s="8">
        <v>1120.24</v>
      </c>
      <c r="R836" s="8">
        <f t="shared" si="40"/>
        <v>7307.02</v>
      </c>
      <c r="S836" s="8">
        <f>(((Sales[[#This Row],[Unit Price]]-(Sales[[#This Row],[Discount Applied]]*Sales[[#This Row],[Unit Price]]))-Q836)/Q836)*100</f>
        <v>93.181818181818173</v>
      </c>
      <c r="T836" s="8">
        <f t="shared" si="41"/>
        <v>15148.7</v>
      </c>
      <c r="U836" s="8">
        <f>Sales[[#This Row],[Unit Cost]]*Sales[[#This Row],[Order Quantity]]</f>
        <v>7841.68</v>
      </c>
    </row>
    <row r="837" spans="1:21" x14ac:dyDescent="0.2">
      <c r="A837" s="6" t="s">
        <v>1050</v>
      </c>
      <c r="B837" s="6" t="s">
        <v>25</v>
      </c>
      <c r="C837" s="6" t="s">
        <v>148</v>
      </c>
      <c r="D837" s="7">
        <v>43300</v>
      </c>
      <c r="E837" s="7">
        <v>43348</v>
      </c>
      <c r="F837" s="7">
        <v>43364</v>
      </c>
      <c r="G837" s="7">
        <v>43366</v>
      </c>
      <c r="H837" s="6">
        <f t="shared" si="39"/>
        <v>18</v>
      </c>
      <c r="I837" s="6" t="s">
        <v>215</v>
      </c>
      <c r="J837" s="6">
        <v>18</v>
      </c>
      <c r="K837" s="6">
        <v>21</v>
      </c>
      <c r="L837" s="6">
        <v>54</v>
      </c>
      <c r="M837" s="6">
        <v>4</v>
      </c>
      <c r="N837" s="6">
        <v>7</v>
      </c>
      <c r="O837" s="6">
        <v>0.1</v>
      </c>
      <c r="P837" s="8">
        <v>857.6</v>
      </c>
      <c r="Q837" s="8">
        <v>660.35200000000009</v>
      </c>
      <c r="R837" s="8">
        <f t="shared" si="40"/>
        <v>780.41599999999926</v>
      </c>
      <c r="S837" s="8">
        <f>(((Sales[[#This Row],[Unit Price]]-(Sales[[#This Row],[Discount Applied]]*Sales[[#This Row],[Unit Price]]))-Q837)/Q837)*100</f>
        <v>16.883116883116873</v>
      </c>
      <c r="T837" s="8">
        <f t="shared" si="41"/>
        <v>5402.88</v>
      </c>
      <c r="U837" s="8">
        <f>Sales[[#This Row],[Unit Cost]]*Sales[[#This Row],[Order Quantity]]</f>
        <v>4622.4640000000009</v>
      </c>
    </row>
    <row r="838" spans="1:21" x14ac:dyDescent="0.2">
      <c r="A838" s="6" t="s">
        <v>1051</v>
      </c>
      <c r="B838" s="6" t="s">
        <v>25</v>
      </c>
      <c r="C838" s="6" t="s">
        <v>145</v>
      </c>
      <c r="D838" s="7">
        <v>43200</v>
      </c>
      <c r="E838" s="7">
        <v>43349</v>
      </c>
      <c r="F838" s="7">
        <v>43364</v>
      </c>
      <c r="G838" s="7">
        <v>43371</v>
      </c>
      <c r="H838" s="6">
        <f t="shared" si="39"/>
        <v>22</v>
      </c>
      <c r="I838" s="6" t="s">
        <v>215</v>
      </c>
      <c r="J838" s="6">
        <v>20</v>
      </c>
      <c r="K838" s="6">
        <v>31</v>
      </c>
      <c r="L838" s="6">
        <v>116</v>
      </c>
      <c r="M838" s="6">
        <v>39</v>
      </c>
      <c r="N838" s="6">
        <v>5</v>
      </c>
      <c r="O838" s="6">
        <v>0.1</v>
      </c>
      <c r="P838" s="8">
        <v>3946.3</v>
      </c>
      <c r="Q838" s="8">
        <v>1973.15</v>
      </c>
      <c r="R838" s="8">
        <f t="shared" si="40"/>
        <v>7892.5999999999985</v>
      </c>
      <c r="S838" s="8">
        <f>(((Sales[[#This Row],[Unit Price]]-(Sales[[#This Row],[Discount Applied]]*Sales[[#This Row],[Unit Price]]))-Q838)/Q838)*100</f>
        <v>80</v>
      </c>
      <c r="T838" s="8">
        <f t="shared" si="41"/>
        <v>17758.349999999999</v>
      </c>
      <c r="U838" s="8">
        <f>Sales[[#This Row],[Unit Cost]]*Sales[[#This Row],[Order Quantity]]</f>
        <v>9865.75</v>
      </c>
    </row>
    <row r="839" spans="1:21" x14ac:dyDescent="0.2">
      <c r="A839" s="6" t="s">
        <v>1052</v>
      </c>
      <c r="B839" s="6" t="s">
        <v>24</v>
      </c>
      <c r="C839" s="6" t="s">
        <v>143</v>
      </c>
      <c r="D839" s="7">
        <v>43200</v>
      </c>
      <c r="E839" s="7">
        <v>43349</v>
      </c>
      <c r="F839" s="7">
        <v>43375</v>
      </c>
      <c r="G839" s="7">
        <v>43383</v>
      </c>
      <c r="H839" s="6">
        <f t="shared" si="39"/>
        <v>34</v>
      </c>
      <c r="I839" s="6" t="s">
        <v>215</v>
      </c>
      <c r="J839" s="6">
        <v>4</v>
      </c>
      <c r="K839" s="6">
        <v>28</v>
      </c>
      <c r="L839" s="6">
        <v>364</v>
      </c>
      <c r="M839" s="6">
        <v>1</v>
      </c>
      <c r="N839" s="6">
        <v>2</v>
      </c>
      <c r="O839" s="6">
        <v>7.4999999999999997E-2</v>
      </c>
      <c r="P839" s="8">
        <v>4006.6</v>
      </c>
      <c r="Q839" s="8">
        <v>2484.0920000000001</v>
      </c>
      <c r="R839" s="8">
        <f t="shared" si="40"/>
        <v>2444.0259999999998</v>
      </c>
      <c r="S839" s="8">
        <f>(((Sales[[#This Row],[Unit Price]]-(Sales[[#This Row],[Discount Applied]]*Sales[[#This Row],[Unit Price]]))-Q839)/Q839)*100</f>
        <v>49.193548387096769</v>
      </c>
      <c r="T839" s="8">
        <f t="shared" si="41"/>
        <v>7412.21</v>
      </c>
      <c r="U839" s="8">
        <f>Sales[[#This Row],[Unit Cost]]*Sales[[#This Row],[Order Quantity]]</f>
        <v>4968.1840000000002</v>
      </c>
    </row>
    <row r="840" spans="1:21" x14ac:dyDescent="0.2">
      <c r="A840" s="6" t="s">
        <v>1053</v>
      </c>
      <c r="B840" s="6" t="s">
        <v>23</v>
      </c>
      <c r="C840" s="6" t="s">
        <v>147</v>
      </c>
      <c r="D840" s="7">
        <v>43200</v>
      </c>
      <c r="E840" s="7">
        <v>43349</v>
      </c>
      <c r="F840" s="7">
        <v>43376</v>
      </c>
      <c r="G840" s="7">
        <v>43383</v>
      </c>
      <c r="H840" s="6">
        <f t="shared" si="39"/>
        <v>34</v>
      </c>
      <c r="I840" s="6" t="s">
        <v>215</v>
      </c>
      <c r="J840" s="6">
        <v>25</v>
      </c>
      <c r="K840" s="6">
        <v>37</v>
      </c>
      <c r="L840" s="6">
        <v>222</v>
      </c>
      <c r="M840" s="6">
        <v>35</v>
      </c>
      <c r="N840" s="6">
        <v>4</v>
      </c>
      <c r="O840" s="6">
        <v>7.4999999999999997E-2</v>
      </c>
      <c r="P840" s="8">
        <v>1132.3</v>
      </c>
      <c r="Q840" s="8">
        <v>758.64099999999996</v>
      </c>
      <c r="R840" s="8">
        <f t="shared" si="40"/>
        <v>1154.9460000000004</v>
      </c>
      <c r="S840" s="8">
        <f>(((Sales[[#This Row],[Unit Price]]-(Sales[[#This Row],[Discount Applied]]*Sales[[#This Row],[Unit Price]]))-Q840)/Q840)*100</f>
        <v>38.059701492537329</v>
      </c>
      <c r="T840" s="8">
        <f t="shared" si="41"/>
        <v>4189.51</v>
      </c>
      <c r="U840" s="8">
        <f>Sales[[#This Row],[Unit Cost]]*Sales[[#This Row],[Order Quantity]]</f>
        <v>3034.5639999999999</v>
      </c>
    </row>
    <row r="841" spans="1:21" x14ac:dyDescent="0.2">
      <c r="A841" s="6" t="s">
        <v>1054</v>
      </c>
      <c r="B841" s="6" t="s">
        <v>23</v>
      </c>
      <c r="C841" s="6" t="s">
        <v>145</v>
      </c>
      <c r="D841" s="7">
        <v>43200</v>
      </c>
      <c r="E841" s="7">
        <v>43349</v>
      </c>
      <c r="F841" s="7">
        <v>43357</v>
      </c>
      <c r="G841" s="7">
        <v>43363</v>
      </c>
      <c r="H841" s="6">
        <f t="shared" si="39"/>
        <v>14</v>
      </c>
      <c r="I841" s="6" t="s">
        <v>215</v>
      </c>
      <c r="J841" s="6">
        <v>20</v>
      </c>
      <c r="K841" s="6">
        <v>7</v>
      </c>
      <c r="L841" s="6">
        <v>101</v>
      </c>
      <c r="M841" s="6">
        <v>13</v>
      </c>
      <c r="N841" s="6">
        <v>6</v>
      </c>
      <c r="O841" s="6">
        <v>0.05</v>
      </c>
      <c r="P841" s="8">
        <v>897.80000000000007</v>
      </c>
      <c r="Q841" s="8">
        <v>511.74599999999998</v>
      </c>
      <c r="R841" s="8">
        <f t="shared" si="40"/>
        <v>2046.9840000000004</v>
      </c>
      <c r="S841" s="8">
        <f>(((Sales[[#This Row],[Unit Price]]-(Sales[[#This Row],[Discount Applied]]*Sales[[#This Row],[Unit Price]]))-Q841)/Q841)*100</f>
        <v>66.666666666666686</v>
      </c>
      <c r="T841" s="8">
        <f t="shared" si="41"/>
        <v>5117.46</v>
      </c>
      <c r="U841" s="8">
        <f>Sales[[#This Row],[Unit Cost]]*Sales[[#This Row],[Order Quantity]]</f>
        <v>3070.4759999999997</v>
      </c>
    </row>
    <row r="842" spans="1:21" x14ac:dyDescent="0.2">
      <c r="A842" s="6" t="s">
        <v>1055</v>
      </c>
      <c r="B842" s="6" t="s">
        <v>24</v>
      </c>
      <c r="C842" s="6" t="s">
        <v>145</v>
      </c>
      <c r="D842" s="7">
        <v>43300</v>
      </c>
      <c r="E842" s="7">
        <v>43349</v>
      </c>
      <c r="F842" s="7">
        <v>43366</v>
      </c>
      <c r="G842" s="7">
        <v>43368</v>
      </c>
      <c r="H842" s="6">
        <f t="shared" si="39"/>
        <v>19</v>
      </c>
      <c r="I842" s="6" t="s">
        <v>215</v>
      </c>
      <c r="J842" s="6">
        <v>8</v>
      </c>
      <c r="K842" s="6">
        <v>17</v>
      </c>
      <c r="L842" s="6">
        <v>153</v>
      </c>
      <c r="M842" s="6">
        <v>23</v>
      </c>
      <c r="N842" s="6">
        <v>4</v>
      </c>
      <c r="O842" s="6">
        <v>0.2</v>
      </c>
      <c r="P842" s="8">
        <v>3939.6</v>
      </c>
      <c r="Q842" s="8">
        <v>2678.9280000000003</v>
      </c>
      <c r="R842" s="8">
        <f t="shared" si="40"/>
        <v>1891.007999999998</v>
      </c>
      <c r="S842" s="8">
        <f>(((Sales[[#This Row],[Unit Price]]-(Sales[[#This Row],[Discount Applied]]*Sales[[#This Row],[Unit Price]]))-Q842)/Q842)*100</f>
        <v>17.647058823529392</v>
      </c>
      <c r="T842" s="8">
        <f t="shared" si="41"/>
        <v>12606.72</v>
      </c>
      <c r="U842" s="8">
        <f>Sales[[#This Row],[Unit Cost]]*Sales[[#This Row],[Order Quantity]]</f>
        <v>10715.712000000001</v>
      </c>
    </row>
    <row r="843" spans="1:21" x14ac:dyDescent="0.2">
      <c r="A843" s="6" t="s">
        <v>1056</v>
      </c>
      <c r="B843" s="6" t="s">
        <v>26</v>
      </c>
      <c r="C843" s="6" t="s">
        <v>145</v>
      </c>
      <c r="D843" s="7">
        <v>43300</v>
      </c>
      <c r="E843" s="7">
        <v>43349</v>
      </c>
      <c r="F843" s="7">
        <v>43358</v>
      </c>
      <c r="G843" s="7">
        <v>43367</v>
      </c>
      <c r="H843" s="6">
        <f t="shared" si="39"/>
        <v>18</v>
      </c>
      <c r="I843" s="6" t="s">
        <v>215</v>
      </c>
      <c r="J843" s="6">
        <v>26</v>
      </c>
      <c r="K843" s="6">
        <v>1</v>
      </c>
      <c r="L843" s="6">
        <v>173</v>
      </c>
      <c r="M843" s="6">
        <v>32</v>
      </c>
      <c r="N843" s="6">
        <v>7</v>
      </c>
      <c r="O843" s="6">
        <v>0.05</v>
      </c>
      <c r="P843" s="8">
        <v>1031.8</v>
      </c>
      <c r="Q843" s="8">
        <v>515.9</v>
      </c>
      <c r="R843" s="8">
        <f t="shared" si="40"/>
        <v>3250.1699999999996</v>
      </c>
      <c r="S843" s="8">
        <f>(((Sales[[#This Row],[Unit Price]]-(Sales[[#This Row],[Discount Applied]]*Sales[[#This Row],[Unit Price]]))-Q843)/Q843)*100</f>
        <v>89.999999999999986</v>
      </c>
      <c r="T843" s="8">
        <f t="shared" si="41"/>
        <v>6861.4699999999993</v>
      </c>
      <c r="U843" s="8">
        <f>Sales[[#This Row],[Unit Cost]]*Sales[[#This Row],[Order Quantity]]</f>
        <v>3611.2999999999997</v>
      </c>
    </row>
    <row r="844" spans="1:21" x14ac:dyDescent="0.2">
      <c r="A844" s="6" t="s">
        <v>1057</v>
      </c>
      <c r="B844" s="6" t="s">
        <v>24</v>
      </c>
      <c r="C844" s="6" t="s">
        <v>148</v>
      </c>
      <c r="D844" s="7">
        <v>43300</v>
      </c>
      <c r="E844" s="7">
        <v>43349</v>
      </c>
      <c r="F844" s="7">
        <v>43375</v>
      </c>
      <c r="G844" s="7">
        <v>43380</v>
      </c>
      <c r="H844" s="6">
        <f t="shared" si="39"/>
        <v>31</v>
      </c>
      <c r="I844" s="6" t="s">
        <v>215</v>
      </c>
      <c r="J844" s="6">
        <v>1</v>
      </c>
      <c r="K844" s="6">
        <v>40</v>
      </c>
      <c r="L844" s="6">
        <v>24</v>
      </c>
      <c r="M844" s="6">
        <v>46</v>
      </c>
      <c r="N844" s="6">
        <v>7</v>
      </c>
      <c r="O844" s="6">
        <v>0.05</v>
      </c>
      <c r="P844" s="8">
        <v>6251.1</v>
      </c>
      <c r="Q844" s="8">
        <v>4938.3690000000006</v>
      </c>
      <c r="R844" s="8">
        <f t="shared" si="40"/>
        <v>7001.2319999999963</v>
      </c>
      <c r="S844" s="8">
        <f>(((Sales[[#This Row],[Unit Price]]-(Sales[[#This Row],[Discount Applied]]*Sales[[#This Row],[Unit Price]]))-Q844)/Q844)*100</f>
        <v>20.253164556962012</v>
      </c>
      <c r="T844" s="8">
        <f t="shared" si="41"/>
        <v>41569.815000000002</v>
      </c>
      <c r="U844" s="8">
        <f>Sales[[#This Row],[Unit Cost]]*Sales[[#This Row],[Order Quantity]]</f>
        <v>34568.583000000006</v>
      </c>
    </row>
    <row r="845" spans="1:21" x14ac:dyDescent="0.2">
      <c r="A845" s="6" t="s">
        <v>1058</v>
      </c>
      <c r="B845" s="6" t="s">
        <v>26</v>
      </c>
      <c r="C845" s="6" t="s">
        <v>145</v>
      </c>
      <c r="D845" s="7">
        <v>43300</v>
      </c>
      <c r="E845" s="7">
        <v>43349</v>
      </c>
      <c r="F845" s="7">
        <v>43372</v>
      </c>
      <c r="G845" s="7">
        <v>43381</v>
      </c>
      <c r="H845" s="6">
        <f t="shared" si="39"/>
        <v>32</v>
      </c>
      <c r="I845" s="6" t="s">
        <v>215</v>
      </c>
      <c r="J845" s="6">
        <v>27</v>
      </c>
      <c r="K845" s="6">
        <v>47</v>
      </c>
      <c r="L845" s="6">
        <v>169</v>
      </c>
      <c r="M845" s="6">
        <v>3</v>
      </c>
      <c r="N845" s="6">
        <v>7</v>
      </c>
      <c r="O845" s="6">
        <v>0.05</v>
      </c>
      <c r="P845" s="8">
        <v>3819</v>
      </c>
      <c r="Q845" s="8">
        <v>2176.83</v>
      </c>
      <c r="R845" s="8">
        <f t="shared" si="40"/>
        <v>10158.539999999999</v>
      </c>
      <c r="S845" s="8">
        <f>(((Sales[[#This Row],[Unit Price]]-(Sales[[#This Row],[Discount Applied]]*Sales[[#This Row],[Unit Price]]))-Q845)/Q845)*100</f>
        <v>66.666666666666686</v>
      </c>
      <c r="T845" s="8">
        <f t="shared" si="41"/>
        <v>25396.35</v>
      </c>
      <c r="U845" s="8">
        <f>Sales[[#This Row],[Unit Cost]]*Sales[[#This Row],[Order Quantity]]</f>
        <v>15237.81</v>
      </c>
    </row>
    <row r="846" spans="1:21" x14ac:dyDescent="0.2">
      <c r="A846" s="6" t="s">
        <v>1059</v>
      </c>
      <c r="B846" s="6" t="s">
        <v>23</v>
      </c>
      <c r="C846" s="6" t="s">
        <v>145</v>
      </c>
      <c r="D846" s="7">
        <v>43200</v>
      </c>
      <c r="E846" s="7">
        <v>43349</v>
      </c>
      <c r="F846" s="7">
        <v>43360</v>
      </c>
      <c r="G846" s="7">
        <v>43370</v>
      </c>
      <c r="H846" s="6">
        <f t="shared" si="39"/>
        <v>21</v>
      </c>
      <c r="I846" s="6" t="s">
        <v>215</v>
      </c>
      <c r="J846" s="6">
        <v>24</v>
      </c>
      <c r="K846" s="6">
        <v>15</v>
      </c>
      <c r="L846" s="6">
        <v>161</v>
      </c>
      <c r="M846" s="6">
        <v>42</v>
      </c>
      <c r="N846" s="6">
        <v>1</v>
      </c>
      <c r="O846" s="6">
        <v>0.05</v>
      </c>
      <c r="P846" s="8">
        <v>5480.6</v>
      </c>
      <c r="Q846" s="8">
        <v>3233.5540000000001</v>
      </c>
      <c r="R846" s="8">
        <f t="shared" si="40"/>
        <v>1973.0160000000005</v>
      </c>
      <c r="S846" s="8">
        <f>(((Sales[[#This Row],[Unit Price]]-(Sales[[#This Row],[Discount Applied]]*Sales[[#This Row],[Unit Price]]))-Q846)/Q846)*100</f>
        <v>61.016949152542388</v>
      </c>
      <c r="T846" s="8">
        <f t="shared" si="41"/>
        <v>5206.5700000000006</v>
      </c>
      <c r="U846" s="8">
        <f>Sales[[#This Row],[Unit Cost]]*Sales[[#This Row],[Order Quantity]]</f>
        <v>3233.5540000000001</v>
      </c>
    </row>
    <row r="847" spans="1:21" x14ac:dyDescent="0.2">
      <c r="A847" s="6" t="s">
        <v>1060</v>
      </c>
      <c r="B847" s="6" t="s">
        <v>23</v>
      </c>
      <c r="C847" s="6" t="s">
        <v>143</v>
      </c>
      <c r="D847" s="7">
        <v>43200</v>
      </c>
      <c r="E847" s="7">
        <v>43350</v>
      </c>
      <c r="F847" s="7">
        <v>43370</v>
      </c>
      <c r="G847" s="7">
        <v>43377</v>
      </c>
      <c r="H847" s="6">
        <f t="shared" si="39"/>
        <v>27</v>
      </c>
      <c r="I847" s="6" t="s">
        <v>215</v>
      </c>
      <c r="J847" s="6">
        <v>21</v>
      </c>
      <c r="K847" s="6">
        <v>12</v>
      </c>
      <c r="L847" s="6">
        <v>347</v>
      </c>
      <c r="M847" s="6">
        <v>20</v>
      </c>
      <c r="N847" s="6">
        <v>8</v>
      </c>
      <c r="O847" s="6">
        <v>7.4999999999999997E-2</v>
      </c>
      <c r="P847" s="8">
        <v>1045.2</v>
      </c>
      <c r="Q847" s="8">
        <v>752.54399999999998</v>
      </c>
      <c r="R847" s="8">
        <f t="shared" si="40"/>
        <v>1714.1280000000006</v>
      </c>
      <c r="S847" s="8">
        <f>(((Sales[[#This Row],[Unit Price]]-(Sales[[#This Row],[Discount Applied]]*Sales[[#This Row],[Unit Price]]))-Q847)/Q847)*100</f>
        <v>28.472222222222232</v>
      </c>
      <c r="T847" s="8">
        <f t="shared" si="41"/>
        <v>7734.4800000000005</v>
      </c>
      <c r="U847" s="8">
        <f>Sales[[#This Row],[Unit Cost]]*Sales[[#This Row],[Order Quantity]]</f>
        <v>6020.3519999999999</v>
      </c>
    </row>
    <row r="848" spans="1:21" x14ac:dyDescent="0.2">
      <c r="A848" s="6" t="s">
        <v>1061</v>
      </c>
      <c r="B848" s="6" t="s">
        <v>24</v>
      </c>
      <c r="C848" s="6" t="s">
        <v>145</v>
      </c>
      <c r="D848" s="7">
        <v>43300</v>
      </c>
      <c r="E848" s="7">
        <v>43350</v>
      </c>
      <c r="F848" s="7">
        <v>43362</v>
      </c>
      <c r="G848" s="7">
        <v>43363</v>
      </c>
      <c r="H848" s="6">
        <f t="shared" si="39"/>
        <v>13</v>
      </c>
      <c r="I848" s="6" t="s">
        <v>215</v>
      </c>
      <c r="J848" s="6">
        <v>6</v>
      </c>
      <c r="K848" s="6">
        <v>48</v>
      </c>
      <c r="L848" s="6">
        <v>101</v>
      </c>
      <c r="M848" s="6">
        <v>6</v>
      </c>
      <c r="N848" s="6">
        <v>7</v>
      </c>
      <c r="O848" s="6">
        <v>0.4</v>
      </c>
      <c r="P848" s="8">
        <v>2298.1</v>
      </c>
      <c r="Q848" s="8">
        <v>988.18299999999999</v>
      </c>
      <c r="R848" s="8">
        <f t="shared" si="40"/>
        <v>2734.7389999999987</v>
      </c>
      <c r="S848" s="8">
        <f>(((Sales[[#This Row],[Unit Price]]-(Sales[[#This Row],[Discount Applied]]*Sales[[#This Row],[Unit Price]]))-Q848)/Q848)*100</f>
        <v>39.534883720930225</v>
      </c>
      <c r="T848" s="8">
        <f t="shared" si="41"/>
        <v>9652.0199999999986</v>
      </c>
      <c r="U848" s="8">
        <f>Sales[[#This Row],[Unit Cost]]*Sales[[#This Row],[Order Quantity]]</f>
        <v>6917.2809999999999</v>
      </c>
    </row>
    <row r="849" spans="1:21" x14ac:dyDescent="0.2">
      <c r="A849" s="6" t="s">
        <v>1062</v>
      </c>
      <c r="B849" s="6" t="s">
        <v>25</v>
      </c>
      <c r="C849" s="6" t="s">
        <v>144</v>
      </c>
      <c r="D849" s="7">
        <v>43300</v>
      </c>
      <c r="E849" s="7">
        <v>43350</v>
      </c>
      <c r="F849" s="7">
        <v>43369</v>
      </c>
      <c r="G849" s="7">
        <v>43370</v>
      </c>
      <c r="H849" s="6">
        <f t="shared" si="39"/>
        <v>20</v>
      </c>
      <c r="I849" s="6" t="s">
        <v>215</v>
      </c>
      <c r="J849" s="6">
        <v>18</v>
      </c>
      <c r="K849" s="6">
        <v>10</v>
      </c>
      <c r="L849" s="6">
        <v>64</v>
      </c>
      <c r="M849" s="6">
        <v>38</v>
      </c>
      <c r="N849" s="6">
        <v>7</v>
      </c>
      <c r="O849" s="6">
        <v>0.05</v>
      </c>
      <c r="P849" s="8">
        <v>924.6</v>
      </c>
      <c r="Q849" s="8">
        <v>730.43400000000008</v>
      </c>
      <c r="R849" s="8">
        <f t="shared" si="40"/>
        <v>1035.5519999999997</v>
      </c>
      <c r="S849" s="8">
        <f>(((Sales[[#This Row],[Unit Price]]-(Sales[[#This Row],[Discount Applied]]*Sales[[#This Row],[Unit Price]]))-Q849)/Q849)*100</f>
        <v>20.253164556962012</v>
      </c>
      <c r="T849" s="8">
        <f t="shared" si="41"/>
        <v>6148.59</v>
      </c>
      <c r="U849" s="8">
        <f>Sales[[#This Row],[Unit Cost]]*Sales[[#This Row],[Order Quantity]]</f>
        <v>5113.0380000000005</v>
      </c>
    </row>
    <row r="850" spans="1:21" x14ac:dyDescent="0.2">
      <c r="A850" s="6" t="s">
        <v>1063</v>
      </c>
      <c r="B850" s="6" t="s">
        <v>24</v>
      </c>
      <c r="C850" s="6" t="s">
        <v>145</v>
      </c>
      <c r="D850" s="7">
        <v>43200</v>
      </c>
      <c r="E850" s="7">
        <v>43350</v>
      </c>
      <c r="F850" s="7">
        <v>43357</v>
      </c>
      <c r="G850" s="7">
        <v>43358</v>
      </c>
      <c r="H850" s="6">
        <f t="shared" si="39"/>
        <v>8</v>
      </c>
      <c r="I850" s="6" t="s">
        <v>215</v>
      </c>
      <c r="J850" s="6">
        <v>6</v>
      </c>
      <c r="K850" s="6">
        <v>21</v>
      </c>
      <c r="L850" s="6">
        <v>186</v>
      </c>
      <c r="M850" s="6">
        <v>13</v>
      </c>
      <c r="N850" s="6">
        <v>3</v>
      </c>
      <c r="O850" s="6">
        <v>0.1</v>
      </c>
      <c r="P850" s="8">
        <v>2974.8</v>
      </c>
      <c r="Q850" s="8">
        <v>2231.1000000000004</v>
      </c>
      <c r="R850" s="8">
        <f t="shared" si="40"/>
        <v>1338.6599999999999</v>
      </c>
      <c r="S850" s="8">
        <f>(((Sales[[#This Row],[Unit Price]]-(Sales[[#This Row],[Discount Applied]]*Sales[[#This Row],[Unit Price]]))-Q850)/Q850)*100</f>
        <v>19.999999999999986</v>
      </c>
      <c r="T850" s="8">
        <f t="shared" si="41"/>
        <v>8031.9600000000009</v>
      </c>
      <c r="U850" s="8">
        <f>Sales[[#This Row],[Unit Cost]]*Sales[[#This Row],[Order Quantity]]</f>
        <v>6693.3000000000011</v>
      </c>
    </row>
    <row r="851" spans="1:21" x14ac:dyDescent="0.2">
      <c r="A851" s="6" t="s">
        <v>1064</v>
      </c>
      <c r="B851" s="6" t="s">
        <v>23</v>
      </c>
      <c r="C851" s="6" t="s">
        <v>145</v>
      </c>
      <c r="D851" s="7">
        <v>43200</v>
      </c>
      <c r="E851" s="7">
        <v>43350</v>
      </c>
      <c r="F851" s="7">
        <v>43362</v>
      </c>
      <c r="G851" s="7">
        <v>43370</v>
      </c>
      <c r="H851" s="6">
        <f t="shared" si="39"/>
        <v>20</v>
      </c>
      <c r="I851" s="6" t="s">
        <v>215</v>
      </c>
      <c r="J851" s="6">
        <v>21</v>
      </c>
      <c r="K851" s="6">
        <v>19</v>
      </c>
      <c r="L851" s="6">
        <v>127</v>
      </c>
      <c r="M851" s="6">
        <v>29</v>
      </c>
      <c r="N851" s="6">
        <v>6</v>
      </c>
      <c r="O851" s="6">
        <v>0.1</v>
      </c>
      <c r="P851" s="8">
        <v>830.80000000000007</v>
      </c>
      <c r="Q851" s="8">
        <v>515.096</v>
      </c>
      <c r="R851" s="8">
        <f t="shared" si="40"/>
        <v>1395.7439999999997</v>
      </c>
      <c r="S851" s="8">
        <f>(((Sales[[#This Row],[Unit Price]]-(Sales[[#This Row],[Discount Applied]]*Sales[[#This Row],[Unit Price]]))-Q851)/Q851)*100</f>
        <v>45.161290322580648</v>
      </c>
      <c r="T851" s="8">
        <f t="shared" si="41"/>
        <v>4486.32</v>
      </c>
      <c r="U851" s="8">
        <f>Sales[[#This Row],[Unit Cost]]*Sales[[#This Row],[Order Quantity]]</f>
        <v>3090.576</v>
      </c>
    </row>
    <row r="852" spans="1:21" x14ac:dyDescent="0.2">
      <c r="A852" s="6" t="s">
        <v>1065</v>
      </c>
      <c r="B852" s="6" t="s">
        <v>24</v>
      </c>
      <c r="C852" s="6" t="s">
        <v>145</v>
      </c>
      <c r="D852" s="7">
        <v>43200</v>
      </c>
      <c r="E852" s="7">
        <v>43350</v>
      </c>
      <c r="F852" s="7">
        <v>43360</v>
      </c>
      <c r="G852" s="7">
        <v>43362</v>
      </c>
      <c r="H852" s="6">
        <f t="shared" si="39"/>
        <v>12</v>
      </c>
      <c r="I852" s="6" t="s">
        <v>215</v>
      </c>
      <c r="J852" s="6">
        <v>8</v>
      </c>
      <c r="K852" s="6">
        <v>17</v>
      </c>
      <c r="L852" s="6">
        <v>189</v>
      </c>
      <c r="M852" s="6">
        <v>39</v>
      </c>
      <c r="N852" s="6">
        <v>2</v>
      </c>
      <c r="O852" s="6">
        <v>0.1</v>
      </c>
      <c r="P852" s="8">
        <v>1051.9000000000001</v>
      </c>
      <c r="Q852" s="8">
        <v>641.65899999999999</v>
      </c>
      <c r="R852" s="8">
        <f t="shared" si="40"/>
        <v>610.10200000000009</v>
      </c>
      <c r="S852" s="8">
        <f>(((Sales[[#This Row],[Unit Price]]-(Sales[[#This Row],[Discount Applied]]*Sales[[#This Row],[Unit Price]]))-Q852)/Q852)*100</f>
        <v>47.540983606557383</v>
      </c>
      <c r="T852" s="8">
        <f t="shared" si="41"/>
        <v>1893.42</v>
      </c>
      <c r="U852" s="8">
        <f>Sales[[#This Row],[Unit Cost]]*Sales[[#This Row],[Order Quantity]]</f>
        <v>1283.318</v>
      </c>
    </row>
    <row r="853" spans="1:21" x14ac:dyDescent="0.2">
      <c r="A853" s="6" t="s">
        <v>1066</v>
      </c>
      <c r="B853" s="6" t="s">
        <v>25</v>
      </c>
      <c r="C853" s="6" t="s">
        <v>145</v>
      </c>
      <c r="D853" s="7">
        <v>43300</v>
      </c>
      <c r="E853" s="7">
        <v>43350</v>
      </c>
      <c r="F853" s="7">
        <v>43365</v>
      </c>
      <c r="G853" s="7">
        <v>43373</v>
      </c>
      <c r="H853" s="6">
        <f t="shared" si="39"/>
        <v>23</v>
      </c>
      <c r="I853" s="6" t="s">
        <v>215</v>
      </c>
      <c r="J853" s="6">
        <v>13</v>
      </c>
      <c r="K853" s="6">
        <v>49</v>
      </c>
      <c r="L853" s="6">
        <v>146</v>
      </c>
      <c r="M853" s="6">
        <v>11</v>
      </c>
      <c r="N853" s="6">
        <v>4</v>
      </c>
      <c r="O853" s="6">
        <v>0.2</v>
      </c>
      <c r="P853" s="8">
        <v>1031.8</v>
      </c>
      <c r="Q853" s="8">
        <v>763.53199999999993</v>
      </c>
      <c r="R853" s="8">
        <f t="shared" si="40"/>
        <v>247.63200000000006</v>
      </c>
      <c r="S853" s="8">
        <f>(((Sales[[#This Row],[Unit Price]]-(Sales[[#This Row],[Discount Applied]]*Sales[[#This Row],[Unit Price]]))-Q853)/Q853)*100</f>
        <v>8.1081081081081106</v>
      </c>
      <c r="T853" s="8">
        <f t="shared" si="41"/>
        <v>3301.7599999999998</v>
      </c>
      <c r="U853" s="8">
        <f>Sales[[#This Row],[Unit Cost]]*Sales[[#This Row],[Order Quantity]]</f>
        <v>3054.1279999999997</v>
      </c>
    </row>
    <row r="854" spans="1:21" x14ac:dyDescent="0.2">
      <c r="A854" s="6" t="s">
        <v>1067</v>
      </c>
      <c r="B854" s="6" t="s">
        <v>24</v>
      </c>
      <c r="C854" s="6" t="s">
        <v>145</v>
      </c>
      <c r="D854" s="7">
        <v>43300</v>
      </c>
      <c r="E854" s="7">
        <v>43350</v>
      </c>
      <c r="F854" s="7">
        <v>43358</v>
      </c>
      <c r="G854" s="7">
        <v>43363</v>
      </c>
      <c r="H854" s="6">
        <f t="shared" si="39"/>
        <v>13</v>
      </c>
      <c r="I854" s="6" t="s">
        <v>215</v>
      </c>
      <c r="J854" s="6">
        <v>3</v>
      </c>
      <c r="K854" s="6">
        <v>29</v>
      </c>
      <c r="L854" s="6">
        <v>96</v>
      </c>
      <c r="M854" s="6">
        <v>39</v>
      </c>
      <c r="N854" s="6">
        <v>3</v>
      </c>
      <c r="O854" s="6">
        <v>0.2</v>
      </c>
      <c r="P854" s="8">
        <v>1775.5</v>
      </c>
      <c r="Q854" s="8">
        <v>905.505</v>
      </c>
      <c r="R854" s="8">
        <f t="shared" si="40"/>
        <v>1544.6849999999999</v>
      </c>
      <c r="S854" s="8">
        <f>(((Sales[[#This Row],[Unit Price]]-(Sales[[#This Row],[Discount Applied]]*Sales[[#This Row],[Unit Price]]))-Q854)/Q854)*100</f>
        <v>56.862745098039227</v>
      </c>
      <c r="T854" s="8">
        <f t="shared" si="41"/>
        <v>4261.2</v>
      </c>
      <c r="U854" s="8">
        <f>Sales[[#This Row],[Unit Cost]]*Sales[[#This Row],[Order Quantity]]</f>
        <v>2716.5149999999999</v>
      </c>
    </row>
    <row r="855" spans="1:21" x14ac:dyDescent="0.2">
      <c r="A855" s="6" t="s">
        <v>1068</v>
      </c>
      <c r="B855" s="6" t="s">
        <v>24</v>
      </c>
      <c r="C855" s="6" t="s">
        <v>148</v>
      </c>
      <c r="D855" s="7">
        <v>43300</v>
      </c>
      <c r="E855" s="7">
        <v>43351</v>
      </c>
      <c r="F855" s="7">
        <v>43373</v>
      </c>
      <c r="G855" s="7">
        <v>43375</v>
      </c>
      <c r="H855" s="6">
        <f t="shared" si="39"/>
        <v>24</v>
      </c>
      <c r="I855" s="6" t="s">
        <v>215</v>
      </c>
      <c r="J855" s="6">
        <v>7</v>
      </c>
      <c r="K855" s="6">
        <v>27</v>
      </c>
      <c r="L855" s="6">
        <v>25</v>
      </c>
      <c r="M855" s="6">
        <v>33</v>
      </c>
      <c r="N855" s="6">
        <v>7</v>
      </c>
      <c r="O855" s="6">
        <v>0.05</v>
      </c>
      <c r="P855" s="8">
        <v>1809</v>
      </c>
      <c r="Q855" s="8">
        <v>1465.2900000000002</v>
      </c>
      <c r="R855" s="8">
        <f t="shared" si="40"/>
        <v>1772.8199999999997</v>
      </c>
      <c r="S855" s="8">
        <f>(((Sales[[#This Row],[Unit Price]]-(Sales[[#This Row],[Discount Applied]]*Sales[[#This Row],[Unit Price]]))-Q855)/Q855)*100</f>
        <v>17.283950617283931</v>
      </c>
      <c r="T855" s="8">
        <f t="shared" si="41"/>
        <v>12029.85</v>
      </c>
      <c r="U855" s="8">
        <f>Sales[[#This Row],[Unit Cost]]*Sales[[#This Row],[Order Quantity]]</f>
        <v>10257.030000000001</v>
      </c>
    </row>
    <row r="856" spans="1:21" x14ac:dyDescent="0.2">
      <c r="A856" s="6" t="s">
        <v>1069</v>
      </c>
      <c r="B856" s="6" t="s">
        <v>25</v>
      </c>
      <c r="C856" s="6" t="s">
        <v>147</v>
      </c>
      <c r="D856" s="7">
        <v>43200</v>
      </c>
      <c r="E856" s="7">
        <v>43351</v>
      </c>
      <c r="F856" s="7">
        <v>43364</v>
      </c>
      <c r="G856" s="7">
        <v>43368</v>
      </c>
      <c r="H856" s="6">
        <f t="shared" si="39"/>
        <v>17</v>
      </c>
      <c r="I856" s="6" t="s">
        <v>215</v>
      </c>
      <c r="J856" s="6">
        <v>18</v>
      </c>
      <c r="K856" s="6">
        <v>7</v>
      </c>
      <c r="L856" s="6">
        <v>236</v>
      </c>
      <c r="M856" s="6">
        <v>26</v>
      </c>
      <c r="N856" s="6">
        <v>8</v>
      </c>
      <c r="O856" s="6">
        <v>0.4</v>
      </c>
      <c r="P856" s="8">
        <v>1005</v>
      </c>
      <c r="Q856" s="8">
        <v>763.8</v>
      </c>
      <c r="R856" s="8">
        <f t="shared" si="40"/>
        <v>-1286.3999999999996</v>
      </c>
      <c r="S856" s="8">
        <f>(((Sales[[#This Row],[Unit Price]]-(Sales[[#This Row],[Discount Applied]]*Sales[[#This Row],[Unit Price]]))-Q856)/Q856)*100</f>
        <v>-21.052631578947363</v>
      </c>
      <c r="T856" s="8">
        <f t="shared" si="41"/>
        <v>4824</v>
      </c>
      <c r="U856" s="8">
        <f>Sales[[#This Row],[Unit Cost]]*Sales[[#This Row],[Order Quantity]]</f>
        <v>6110.4</v>
      </c>
    </row>
    <row r="857" spans="1:21" x14ac:dyDescent="0.2">
      <c r="A857" s="6" t="s">
        <v>1070</v>
      </c>
      <c r="B857" s="6" t="s">
        <v>24</v>
      </c>
      <c r="C857" s="6" t="s">
        <v>145</v>
      </c>
      <c r="D857" s="7">
        <v>43200</v>
      </c>
      <c r="E857" s="7">
        <v>43351</v>
      </c>
      <c r="F857" s="7">
        <v>43361</v>
      </c>
      <c r="G857" s="7">
        <v>43362</v>
      </c>
      <c r="H857" s="6">
        <f t="shared" si="39"/>
        <v>11</v>
      </c>
      <c r="I857" s="6" t="s">
        <v>215</v>
      </c>
      <c r="J857" s="6">
        <v>1</v>
      </c>
      <c r="K857" s="6">
        <v>45</v>
      </c>
      <c r="L857" s="6">
        <v>134</v>
      </c>
      <c r="M857" s="6">
        <v>15</v>
      </c>
      <c r="N857" s="6">
        <v>4</v>
      </c>
      <c r="O857" s="6">
        <v>0.2</v>
      </c>
      <c r="P857" s="8">
        <v>167.5</v>
      </c>
      <c r="Q857" s="8">
        <v>85.424999999999997</v>
      </c>
      <c r="R857" s="8">
        <f t="shared" si="40"/>
        <v>194.3</v>
      </c>
      <c r="S857" s="8">
        <f>(((Sales[[#This Row],[Unit Price]]-(Sales[[#This Row],[Discount Applied]]*Sales[[#This Row],[Unit Price]]))-Q857)/Q857)*100</f>
        <v>56.862745098039227</v>
      </c>
      <c r="T857" s="8">
        <f t="shared" si="41"/>
        <v>536</v>
      </c>
      <c r="U857" s="8">
        <f>Sales[[#This Row],[Unit Cost]]*Sales[[#This Row],[Order Quantity]]</f>
        <v>341.7</v>
      </c>
    </row>
    <row r="858" spans="1:21" x14ac:dyDescent="0.2">
      <c r="A858" s="6" t="s">
        <v>1071</v>
      </c>
      <c r="B858" s="6" t="s">
        <v>25</v>
      </c>
      <c r="C858" s="6" t="s">
        <v>145</v>
      </c>
      <c r="D858" s="7">
        <v>43200</v>
      </c>
      <c r="E858" s="7">
        <v>43351</v>
      </c>
      <c r="F858" s="7">
        <v>43364</v>
      </c>
      <c r="G858" s="7">
        <v>43369</v>
      </c>
      <c r="H858" s="6">
        <f t="shared" si="39"/>
        <v>18</v>
      </c>
      <c r="I858" s="6" t="s">
        <v>215</v>
      </c>
      <c r="J858" s="6">
        <v>14</v>
      </c>
      <c r="K858" s="6">
        <v>2</v>
      </c>
      <c r="L858" s="6">
        <v>201</v>
      </c>
      <c r="M858" s="6">
        <v>43</v>
      </c>
      <c r="N858" s="6">
        <v>2</v>
      </c>
      <c r="O858" s="6">
        <v>7.4999999999999997E-2</v>
      </c>
      <c r="P858" s="8">
        <v>1098.8</v>
      </c>
      <c r="Q858" s="8">
        <v>681.25599999999997</v>
      </c>
      <c r="R858" s="8">
        <f t="shared" si="40"/>
        <v>670.26800000000003</v>
      </c>
      <c r="S858" s="8">
        <f>(((Sales[[#This Row],[Unit Price]]-(Sales[[#This Row],[Discount Applied]]*Sales[[#This Row],[Unit Price]]))-Q858)/Q858)*100</f>
        <v>49.193548387096783</v>
      </c>
      <c r="T858" s="8">
        <f t="shared" si="41"/>
        <v>2032.78</v>
      </c>
      <c r="U858" s="8">
        <f>Sales[[#This Row],[Unit Cost]]*Sales[[#This Row],[Order Quantity]]</f>
        <v>1362.5119999999999</v>
      </c>
    </row>
    <row r="859" spans="1:21" x14ac:dyDescent="0.2">
      <c r="A859" s="6" t="s">
        <v>1072</v>
      </c>
      <c r="B859" s="6" t="s">
        <v>23</v>
      </c>
      <c r="C859" s="6" t="s">
        <v>146</v>
      </c>
      <c r="D859" s="7">
        <v>43300</v>
      </c>
      <c r="E859" s="7">
        <v>43351</v>
      </c>
      <c r="F859" s="7">
        <v>43354</v>
      </c>
      <c r="G859" s="7">
        <v>43360</v>
      </c>
      <c r="H859" s="6">
        <f t="shared" si="39"/>
        <v>9</v>
      </c>
      <c r="I859" s="6" t="s">
        <v>215</v>
      </c>
      <c r="J859" s="6">
        <v>22</v>
      </c>
      <c r="K859" s="6">
        <v>40</v>
      </c>
      <c r="L859" s="6">
        <v>324</v>
      </c>
      <c r="M859" s="6">
        <v>33</v>
      </c>
      <c r="N859" s="6">
        <v>4</v>
      </c>
      <c r="O859" s="6">
        <v>0.05</v>
      </c>
      <c r="P859" s="8">
        <v>187.6</v>
      </c>
      <c r="Q859" s="8">
        <v>91.923999999999992</v>
      </c>
      <c r="R859" s="8">
        <f t="shared" si="40"/>
        <v>345.18400000000003</v>
      </c>
      <c r="S859" s="8">
        <f>(((Sales[[#This Row],[Unit Price]]-(Sales[[#This Row],[Discount Applied]]*Sales[[#This Row],[Unit Price]]))-Q859)/Q859)*100</f>
        <v>93.877551020408177</v>
      </c>
      <c r="T859" s="8">
        <f t="shared" si="41"/>
        <v>712.88</v>
      </c>
      <c r="U859" s="8">
        <f>Sales[[#This Row],[Unit Cost]]*Sales[[#This Row],[Order Quantity]]</f>
        <v>367.69599999999997</v>
      </c>
    </row>
    <row r="860" spans="1:21" x14ac:dyDescent="0.2">
      <c r="A860" s="6" t="s">
        <v>1073</v>
      </c>
      <c r="B860" s="6" t="s">
        <v>26</v>
      </c>
      <c r="C860" s="6" t="s">
        <v>145</v>
      </c>
      <c r="D860" s="7">
        <v>43300</v>
      </c>
      <c r="E860" s="7">
        <v>43351</v>
      </c>
      <c r="F860" s="7">
        <v>43360</v>
      </c>
      <c r="G860" s="7">
        <v>43370</v>
      </c>
      <c r="H860" s="6">
        <f t="shared" si="39"/>
        <v>19</v>
      </c>
      <c r="I860" s="6" t="s">
        <v>215</v>
      </c>
      <c r="J860" s="6">
        <v>26</v>
      </c>
      <c r="K860" s="6">
        <v>36</v>
      </c>
      <c r="L860" s="6">
        <v>156</v>
      </c>
      <c r="M860" s="6">
        <v>2</v>
      </c>
      <c r="N860" s="6">
        <v>6</v>
      </c>
      <c r="O860" s="6">
        <v>0.05</v>
      </c>
      <c r="P860" s="8">
        <v>1065.3</v>
      </c>
      <c r="Q860" s="8">
        <v>511.34399999999994</v>
      </c>
      <c r="R860" s="8">
        <f t="shared" si="40"/>
        <v>3004.1459999999997</v>
      </c>
      <c r="S860" s="8">
        <f>(((Sales[[#This Row],[Unit Price]]-(Sales[[#This Row],[Discount Applied]]*Sales[[#This Row],[Unit Price]]))-Q860)/Q860)*100</f>
        <v>97.916666666666686</v>
      </c>
      <c r="T860" s="8">
        <f t="shared" si="41"/>
        <v>6072.2099999999991</v>
      </c>
      <c r="U860" s="8">
        <f>Sales[[#This Row],[Unit Cost]]*Sales[[#This Row],[Order Quantity]]</f>
        <v>3068.0639999999994</v>
      </c>
    </row>
    <row r="861" spans="1:21" x14ac:dyDescent="0.2">
      <c r="A861" s="6" t="s">
        <v>1074</v>
      </c>
      <c r="B861" s="6" t="s">
        <v>23</v>
      </c>
      <c r="C861" s="6" t="s">
        <v>147</v>
      </c>
      <c r="D861" s="7">
        <v>43200</v>
      </c>
      <c r="E861" s="7">
        <v>43351</v>
      </c>
      <c r="F861" s="7">
        <v>43377</v>
      </c>
      <c r="G861" s="7">
        <v>43384</v>
      </c>
      <c r="H861" s="6">
        <f t="shared" si="39"/>
        <v>33</v>
      </c>
      <c r="I861" s="6" t="s">
        <v>215</v>
      </c>
      <c r="J861" s="6">
        <v>21</v>
      </c>
      <c r="K861" s="6">
        <v>13</v>
      </c>
      <c r="L861" s="6">
        <v>219</v>
      </c>
      <c r="M861" s="6">
        <v>26</v>
      </c>
      <c r="N861" s="6">
        <v>3</v>
      </c>
      <c r="O861" s="6">
        <v>0.2</v>
      </c>
      <c r="P861" s="8">
        <v>1179.2</v>
      </c>
      <c r="Q861" s="8">
        <v>813.64800000000002</v>
      </c>
      <c r="R861" s="8">
        <f t="shared" si="40"/>
        <v>389.13600000000042</v>
      </c>
      <c r="S861" s="8">
        <f>(((Sales[[#This Row],[Unit Price]]-(Sales[[#This Row],[Discount Applied]]*Sales[[#This Row],[Unit Price]]))-Q861)/Q861)*100</f>
        <v>15.942028985507244</v>
      </c>
      <c r="T861" s="8">
        <f t="shared" si="41"/>
        <v>2830.0800000000004</v>
      </c>
      <c r="U861" s="8">
        <f>Sales[[#This Row],[Unit Cost]]*Sales[[#This Row],[Order Quantity]]</f>
        <v>2440.944</v>
      </c>
    </row>
    <row r="862" spans="1:21" x14ac:dyDescent="0.2">
      <c r="A862" s="6" t="s">
        <v>1075</v>
      </c>
      <c r="B862" s="6" t="s">
        <v>24</v>
      </c>
      <c r="C862" s="6" t="s">
        <v>145</v>
      </c>
      <c r="D862" s="7">
        <v>43300</v>
      </c>
      <c r="E862" s="7">
        <v>43352</v>
      </c>
      <c r="F862" s="7">
        <v>43358</v>
      </c>
      <c r="G862" s="7">
        <v>43363</v>
      </c>
      <c r="H862" s="6">
        <f t="shared" si="39"/>
        <v>11</v>
      </c>
      <c r="I862" s="6" t="s">
        <v>215</v>
      </c>
      <c r="J862" s="6">
        <v>5</v>
      </c>
      <c r="K862" s="6">
        <v>48</v>
      </c>
      <c r="L862" s="6">
        <v>140</v>
      </c>
      <c r="M862" s="6">
        <v>18</v>
      </c>
      <c r="N862" s="6">
        <v>4</v>
      </c>
      <c r="O862" s="6">
        <v>7.4999999999999997E-2</v>
      </c>
      <c r="P862" s="8">
        <v>1045.2</v>
      </c>
      <c r="Q862" s="8">
        <v>418.08000000000004</v>
      </c>
      <c r="R862" s="8">
        <f t="shared" si="40"/>
        <v>2194.92</v>
      </c>
      <c r="S862" s="8">
        <f>(((Sales[[#This Row],[Unit Price]]-(Sales[[#This Row],[Discount Applied]]*Sales[[#This Row],[Unit Price]]))-Q862)/Q862)*100</f>
        <v>131.25</v>
      </c>
      <c r="T862" s="8">
        <f t="shared" si="41"/>
        <v>3867.2400000000002</v>
      </c>
      <c r="U862" s="8">
        <f>Sales[[#This Row],[Unit Cost]]*Sales[[#This Row],[Order Quantity]]</f>
        <v>1672.3200000000002</v>
      </c>
    </row>
    <row r="863" spans="1:21" x14ac:dyDescent="0.2">
      <c r="A863" s="6" t="s">
        <v>1076</v>
      </c>
      <c r="B863" s="6" t="s">
        <v>23</v>
      </c>
      <c r="C863" s="6" t="s">
        <v>148</v>
      </c>
      <c r="D863" s="7">
        <v>43200</v>
      </c>
      <c r="E863" s="7">
        <v>43352</v>
      </c>
      <c r="F863" s="7">
        <v>43379</v>
      </c>
      <c r="G863" s="7">
        <v>43384</v>
      </c>
      <c r="H863" s="6">
        <f t="shared" si="39"/>
        <v>32</v>
      </c>
      <c r="I863" s="6" t="s">
        <v>215</v>
      </c>
      <c r="J863" s="6">
        <v>21</v>
      </c>
      <c r="K863" s="6">
        <v>24</v>
      </c>
      <c r="L863" s="6">
        <v>22</v>
      </c>
      <c r="M863" s="6">
        <v>6</v>
      </c>
      <c r="N863" s="6">
        <v>7</v>
      </c>
      <c r="O863" s="6">
        <v>0.05</v>
      </c>
      <c r="P863" s="8">
        <v>837.5</v>
      </c>
      <c r="Q863" s="8">
        <v>644.875</v>
      </c>
      <c r="R863" s="8">
        <f t="shared" si="40"/>
        <v>1055.25</v>
      </c>
      <c r="S863" s="8">
        <f>(((Sales[[#This Row],[Unit Price]]-(Sales[[#This Row],[Discount Applied]]*Sales[[#This Row],[Unit Price]]))-Q863)/Q863)*100</f>
        <v>23.376623376623375</v>
      </c>
      <c r="T863" s="8">
        <f t="shared" si="41"/>
        <v>5569.375</v>
      </c>
      <c r="U863" s="8">
        <f>Sales[[#This Row],[Unit Cost]]*Sales[[#This Row],[Order Quantity]]</f>
        <v>4514.125</v>
      </c>
    </row>
    <row r="864" spans="1:21" x14ac:dyDescent="0.2">
      <c r="A864" s="6" t="s">
        <v>1077</v>
      </c>
      <c r="B864" s="6" t="s">
        <v>24</v>
      </c>
      <c r="C864" s="6" t="s">
        <v>148</v>
      </c>
      <c r="D864" s="7">
        <v>43200</v>
      </c>
      <c r="E864" s="7">
        <v>43352</v>
      </c>
      <c r="F864" s="7">
        <v>43376</v>
      </c>
      <c r="G864" s="7">
        <v>43377</v>
      </c>
      <c r="H864" s="6">
        <f t="shared" si="39"/>
        <v>25</v>
      </c>
      <c r="I864" s="6" t="s">
        <v>215</v>
      </c>
      <c r="J864" s="6">
        <v>10</v>
      </c>
      <c r="K864" s="6">
        <v>37</v>
      </c>
      <c r="L864" s="6">
        <v>41</v>
      </c>
      <c r="M864" s="6">
        <v>31</v>
      </c>
      <c r="N864" s="6">
        <v>4</v>
      </c>
      <c r="O864" s="6">
        <v>7.4999999999999997E-2</v>
      </c>
      <c r="P864" s="8">
        <v>1172.5</v>
      </c>
      <c r="Q864" s="8">
        <v>480.72499999999997</v>
      </c>
      <c r="R864" s="8">
        <f t="shared" si="40"/>
        <v>2415.3500000000004</v>
      </c>
      <c r="S864" s="8">
        <f>(((Sales[[#This Row],[Unit Price]]-(Sales[[#This Row],[Discount Applied]]*Sales[[#This Row],[Unit Price]]))-Q864)/Q864)*100</f>
        <v>125.609756097561</v>
      </c>
      <c r="T864" s="8">
        <f t="shared" si="41"/>
        <v>4338.25</v>
      </c>
      <c r="U864" s="8">
        <f>Sales[[#This Row],[Unit Cost]]*Sales[[#This Row],[Order Quantity]]</f>
        <v>1922.8999999999999</v>
      </c>
    </row>
    <row r="865" spans="1:21" x14ac:dyDescent="0.2">
      <c r="A865" s="6" t="s">
        <v>1078</v>
      </c>
      <c r="B865" s="6" t="s">
        <v>23</v>
      </c>
      <c r="C865" s="6" t="s">
        <v>148</v>
      </c>
      <c r="D865" s="7">
        <v>43200</v>
      </c>
      <c r="E865" s="7">
        <v>43352</v>
      </c>
      <c r="F865" s="7">
        <v>43361</v>
      </c>
      <c r="G865" s="7">
        <v>43367</v>
      </c>
      <c r="H865" s="6">
        <f t="shared" si="39"/>
        <v>15</v>
      </c>
      <c r="I865" s="6" t="s">
        <v>215</v>
      </c>
      <c r="J865" s="6">
        <v>21</v>
      </c>
      <c r="K865" s="6">
        <v>20</v>
      </c>
      <c r="L865" s="6">
        <v>54</v>
      </c>
      <c r="M865" s="6">
        <v>17</v>
      </c>
      <c r="N865" s="6">
        <v>1</v>
      </c>
      <c r="O865" s="6">
        <v>0.15</v>
      </c>
      <c r="P865" s="8">
        <v>268</v>
      </c>
      <c r="Q865" s="8">
        <v>123.28</v>
      </c>
      <c r="R865" s="8">
        <f t="shared" si="40"/>
        <v>104.52000000000001</v>
      </c>
      <c r="S865" s="8">
        <f>(((Sales[[#This Row],[Unit Price]]-(Sales[[#This Row],[Discount Applied]]*Sales[[#This Row],[Unit Price]]))-Q865)/Q865)*100</f>
        <v>84.782608695652186</v>
      </c>
      <c r="T865" s="8">
        <f t="shared" si="41"/>
        <v>227.8</v>
      </c>
      <c r="U865" s="8">
        <f>Sales[[#This Row],[Unit Cost]]*Sales[[#This Row],[Order Quantity]]</f>
        <v>123.28</v>
      </c>
    </row>
    <row r="866" spans="1:21" x14ac:dyDescent="0.2">
      <c r="A866" s="6" t="s">
        <v>1079</v>
      </c>
      <c r="B866" s="6" t="s">
        <v>24</v>
      </c>
      <c r="C866" s="6" t="s">
        <v>148</v>
      </c>
      <c r="D866" s="7">
        <v>43200</v>
      </c>
      <c r="E866" s="7">
        <v>43352</v>
      </c>
      <c r="F866" s="7">
        <v>43367</v>
      </c>
      <c r="G866" s="7">
        <v>43368</v>
      </c>
      <c r="H866" s="6">
        <f t="shared" si="39"/>
        <v>16</v>
      </c>
      <c r="I866" s="6" t="s">
        <v>215</v>
      </c>
      <c r="J866" s="6">
        <v>11</v>
      </c>
      <c r="K866" s="6">
        <v>12</v>
      </c>
      <c r="L866" s="6">
        <v>54</v>
      </c>
      <c r="M866" s="6">
        <v>11</v>
      </c>
      <c r="N866" s="6">
        <v>3</v>
      </c>
      <c r="O866" s="6">
        <v>7.4999999999999997E-2</v>
      </c>
      <c r="P866" s="8">
        <v>1085.4000000000001</v>
      </c>
      <c r="Q866" s="8">
        <v>640.38599999999997</v>
      </c>
      <c r="R866" s="8">
        <f t="shared" si="40"/>
        <v>1090.8270000000002</v>
      </c>
      <c r="S866" s="8">
        <f>(((Sales[[#This Row],[Unit Price]]-(Sales[[#This Row],[Discount Applied]]*Sales[[#This Row],[Unit Price]]))-Q866)/Q866)*100</f>
        <v>56.779661016949177</v>
      </c>
      <c r="T866" s="8">
        <f t="shared" si="41"/>
        <v>3011.9850000000001</v>
      </c>
      <c r="U866" s="8">
        <f>Sales[[#This Row],[Unit Cost]]*Sales[[#This Row],[Order Quantity]]</f>
        <v>1921.1579999999999</v>
      </c>
    </row>
    <row r="867" spans="1:21" x14ac:dyDescent="0.2">
      <c r="A867" s="6" t="s">
        <v>1080</v>
      </c>
      <c r="B867" s="6" t="s">
        <v>23</v>
      </c>
      <c r="C867" s="6" t="s">
        <v>146</v>
      </c>
      <c r="D867" s="7">
        <v>43200</v>
      </c>
      <c r="E867" s="7">
        <v>43352</v>
      </c>
      <c r="F867" s="7">
        <v>43375</v>
      </c>
      <c r="G867" s="7">
        <v>43383</v>
      </c>
      <c r="H867" s="6">
        <f t="shared" si="39"/>
        <v>31</v>
      </c>
      <c r="I867" s="6" t="s">
        <v>215</v>
      </c>
      <c r="J867" s="6">
        <v>25</v>
      </c>
      <c r="K867" s="6">
        <v>31</v>
      </c>
      <c r="L867" s="6">
        <v>279</v>
      </c>
      <c r="M867" s="6">
        <v>44</v>
      </c>
      <c r="N867" s="6">
        <v>6</v>
      </c>
      <c r="O867" s="6">
        <v>0.05</v>
      </c>
      <c r="P867" s="8">
        <v>3115.5</v>
      </c>
      <c r="Q867" s="8">
        <v>1246.2</v>
      </c>
      <c r="R867" s="8">
        <f t="shared" si="40"/>
        <v>10281.149999999998</v>
      </c>
      <c r="S867" s="8">
        <f>(((Sales[[#This Row],[Unit Price]]-(Sales[[#This Row],[Discount Applied]]*Sales[[#This Row],[Unit Price]]))-Q867)/Q867)*100</f>
        <v>137.49999999999997</v>
      </c>
      <c r="T867" s="8">
        <f t="shared" si="41"/>
        <v>17758.349999999999</v>
      </c>
      <c r="U867" s="8">
        <f>Sales[[#This Row],[Unit Cost]]*Sales[[#This Row],[Order Quantity]]</f>
        <v>7477.2000000000007</v>
      </c>
    </row>
    <row r="868" spans="1:21" x14ac:dyDescent="0.2">
      <c r="A868" s="6" t="s">
        <v>1081</v>
      </c>
      <c r="B868" s="6" t="s">
        <v>26</v>
      </c>
      <c r="C868" s="6" t="s">
        <v>145</v>
      </c>
      <c r="D868" s="7">
        <v>43200</v>
      </c>
      <c r="E868" s="7">
        <v>43353</v>
      </c>
      <c r="F868" s="7">
        <v>43372</v>
      </c>
      <c r="G868" s="7">
        <v>43375</v>
      </c>
      <c r="H868" s="6">
        <f t="shared" si="39"/>
        <v>22</v>
      </c>
      <c r="I868" s="6" t="s">
        <v>215</v>
      </c>
      <c r="J868" s="6">
        <v>26</v>
      </c>
      <c r="K868" s="6">
        <v>28</v>
      </c>
      <c r="L868" s="6">
        <v>98</v>
      </c>
      <c r="M868" s="6">
        <v>11</v>
      </c>
      <c r="N868" s="6">
        <v>8</v>
      </c>
      <c r="O868" s="6">
        <v>0.05</v>
      </c>
      <c r="P868" s="8">
        <v>2412</v>
      </c>
      <c r="Q868" s="8">
        <v>1447.2</v>
      </c>
      <c r="R868" s="8">
        <f t="shared" si="40"/>
        <v>6753.6</v>
      </c>
      <c r="S868" s="8">
        <f>(((Sales[[#This Row],[Unit Price]]-(Sales[[#This Row],[Discount Applied]]*Sales[[#This Row],[Unit Price]]))-Q868)/Q868)*100</f>
        <v>58.333333333333336</v>
      </c>
      <c r="T868" s="8">
        <f t="shared" si="41"/>
        <v>18331.2</v>
      </c>
      <c r="U868" s="8">
        <f>Sales[[#This Row],[Unit Cost]]*Sales[[#This Row],[Order Quantity]]</f>
        <v>11577.6</v>
      </c>
    </row>
    <row r="869" spans="1:21" x14ac:dyDescent="0.2">
      <c r="A869" s="6" t="s">
        <v>1082</v>
      </c>
      <c r="B869" s="6" t="s">
        <v>24</v>
      </c>
      <c r="C869" s="6" t="s">
        <v>148</v>
      </c>
      <c r="D869" s="7">
        <v>43300</v>
      </c>
      <c r="E869" s="7">
        <v>43353</v>
      </c>
      <c r="F869" s="7">
        <v>43366</v>
      </c>
      <c r="G869" s="7">
        <v>43372</v>
      </c>
      <c r="H869" s="6">
        <f t="shared" si="39"/>
        <v>19</v>
      </c>
      <c r="I869" s="6" t="s">
        <v>215</v>
      </c>
      <c r="J869" s="6">
        <v>10</v>
      </c>
      <c r="K869" s="6">
        <v>24</v>
      </c>
      <c r="L869" s="6">
        <v>51</v>
      </c>
      <c r="M869" s="6">
        <v>38</v>
      </c>
      <c r="N869" s="6">
        <v>5</v>
      </c>
      <c r="O869" s="6">
        <v>0.15</v>
      </c>
      <c r="P869" s="8">
        <v>3926.2000000000003</v>
      </c>
      <c r="Q869" s="8">
        <v>1923.8380000000002</v>
      </c>
      <c r="R869" s="8">
        <f t="shared" si="40"/>
        <v>7067.159999999998</v>
      </c>
      <c r="S869" s="8">
        <f>(((Sales[[#This Row],[Unit Price]]-(Sales[[#This Row],[Discount Applied]]*Sales[[#This Row],[Unit Price]]))-Q869)/Q869)*100</f>
        <v>73.469387755102048</v>
      </c>
      <c r="T869" s="8">
        <f t="shared" si="41"/>
        <v>16686.349999999999</v>
      </c>
      <c r="U869" s="8">
        <f>Sales[[#This Row],[Unit Cost]]*Sales[[#This Row],[Order Quantity]]</f>
        <v>9619.19</v>
      </c>
    </row>
    <row r="870" spans="1:21" x14ac:dyDescent="0.2">
      <c r="A870" s="6" t="s">
        <v>1083</v>
      </c>
      <c r="B870" s="6" t="s">
        <v>23</v>
      </c>
      <c r="C870" s="6" t="s">
        <v>148</v>
      </c>
      <c r="D870" s="7">
        <v>43300</v>
      </c>
      <c r="E870" s="7">
        <v>43353</v>
      </c>
      <c r="F870" s="7">
        <v>43364</v>
      </c>
      <c r="G870" s="7">
        <v>43373</v>
      </c>
      <c r="H870" s="6">
        <f t="shared" si="39"/>
        <v>20</v>
      </c>
      <c r="I870" s="6" t="s">
        <v>215</v>
      </c>
      <c r="J870" s="6">
        <v>25</v>
      </c>
      <c r="K870" s="6">
        <v>33</v>
      </c>
      <c r="L870" s="6">
        <v>16</v>
      </c>
      <c r="M870" s="6">
        <v>27</v>
      </c>
      <c r="N870" s="6">
        <v>7</v>
      </c>
      <c r="O870" s="6">
        <v>0.2</v>
      </c>
      <c r="P870" s="8">
        <v>2284.7000000000003</v>
      </c>
      <c r="Q870" s="8">
        <v>1713.5250000000001</v>
      </c>
      <c r="R870" s="8">
        <f t="shared" si="40"/>
        <v>799.64500000000044</v>
      </c>
      <c r="S870" s="8">
        <f>(((Sales[[#This Row],[Unit Price]]-(Sales[[#This Row],[Discount Applied]]*Sales[[#This Row],[Unit Price]]))-Q870)/Q870)*100</f>
        <v>6.6666666666666732</v>
      </c>
      <c r="T870" s="8">
        <f t="shared" si="41"/>
        <v>12794.320000000002</v>
      </c>
      <c r="U870" s="8">
        <f>Sales[[#This Row],[Unit Cost]]*Sales[[#This Row],[Order Quantity]]</f>
        <v>11994.675000000001</v>
      </c>
    </row>
    <row r="871" spans="1:21" x14ac:dyDescent="0.2">
      <c r="A871" s="6" t="s">
        <v>1084</v>
      </c>
      <c r="B871" s="6" t="s">
        <v>25</v>
      </c>
      <c r="C871" s="6" t="s">
        <v>147</v>
      </c>
      <c r="D871" s="7">
        <v>43300</v>
      </c>
      <c r="E871" s="7">
        <v>43353</v>
      </c>
      <c r="F871" s="7">
        <v>43378</v>
      </c>
      <c r="G871" s="7">
        <v>43379</v>
      </c>
      <c r="H871" s="6">
        <f t="shared" si="39"/>
        <v>26</v>
      </c>
      <c r="I871" s="6" t="s">
        <v>215</v>
      </c>
      <c r="J871" s="6">
        <v>13</v>
      </c>
      <c r="K871" s="6">
        <v>39</v>
      </c>
      <c r="L871" s="6">
        <v>255</v>
      </c>
      <c r="M871" s="6">
        <v>47</v>
      </c>
      <c r="N871" s="6">
        <v>5</v>
      </c>
      <c r="O871" s="6">
        <v>0.05</v>
      </c>
      <c r="P871" s="8">
        <v>783.9</v>
      </c>
      <c r="Q871" s="8">
        <v>556.56899999999996</v>
      </c>
      <c r="R871" s="8">
        <f t="shared" si="40"/>
        <v>940.68000000000029</v>
      </c>
      <c r="S871" s="8">
        <f>(((Sales[[#This Row],[Unit Price]]-(Sales[[#This Row],[Discount Applied]]*Sales[[#This Row],[Unit Price]]))-Q871)/Q871)*100</f>
        <v>33.802816901408441</v>
      </c>
      <c r="T871" s="8">
        <f t="shared" si="41"/>
        <v>3723.5250000000001</v>
      </c>
      <c r="U871" s="8">
        <f>Sales[[#This Row],[Unit Cost]]*Sales[[#This Row],[Order Quantity]]</f>
        <v>2782.8449999999998</v>
      </c>
    </row>
    <row r="872" spans="1:21" x14ac:dyDescent="0.2">
      <c r="A872" s="6" t="s">
        <v>1085</v>
      </c>
      <c r="B872" s="6" t="s">
        <v>24</v>
      </c>
      <c r="C872" s="6" t="s">
        <v>146</v>
      </c>
      <c r="D872" s="7">
        <v>43300</v>
      </c>
      <c r="E872" s="7">
        <v>43353</v>
      </c>
      <c r="F872" s="7">
        <v>43355</v>
      </c>
      <c r="G872" s="7">
        <v>43357</v>
      </c>
      <c r="H872" s="6">
        <f t="shared" si="39"/>
        <v>4</v>
      </c>
      <c r="I872" s="6" t="s">
        <v>215</v>
      </c>
      <c r="J872" s="6">
        <v>7</v>
      </c>
      <c r="K872" s="6">
        <v>4</v>
      </c>
      <c r="L872" s="6">
        <v>310</v>
      </c>
      <c r="M872" s="6">
        <v>3</v>
      </c>
      <c r="N872" s="6">
        <v>8</v>
      </c>
      <c r="O872" s="6">
        <v>7.4999999999999997E-2</v>
      </c>
      <c r="P872" s="8">
        <v>871</v>
      </c>
      <c r="Q872" s="8">
        <v>557.44000000000005</v>
      </c>
      <c r="R872" s="8">
        <f t="shared" si="40"/>
        <v>1985.8799999999992</v>
      </c>
      <c r="S872" s="8">
        <f>(((Sales[[#This Row],[Unit Price]]-(Sales[[#This Row],[Discount Applied]]*Sales[[#This Row],[Unit Price]]))-Q872)/Q872)*100</f>
        <v>44.531249999999979</v>
      </c>
      <c r="T872" s="8">
        <f t="shared" si="41"/>
        <v>6445.4</v>
      </c>
      <c r="U872" s="8">
        <f>Sales[[#This Row],[Unit Cost]]*Sales[[#This Row],[Order Quantity]]</f>
        <v>4459.5200000000004</v>
      </c>
    </row>
    <row r="873" spans="1:21" x14ac:dyDescent="0.2">
      <c r="A873" s="6" t="s">
        <v>1086</v>
      </c>
      <c r="B873" s="6" t="s">
        <v>25</v>
      </c>
      <c r="C873" s="6" t="s">
        <v>145</v>
      </c>
      <c r="D873" s="7">
        <v>43300</v>
      </c>
      <c r="E873" s="7">
        <v>43353</v>
      </c>
      <c r="F873" s="7">
        <v>43377</v>
      </c>
      <c r="G873" s="7">
        <v>43384</v>
      </c>
      <c r="H873" s="6">
        <f t="shared" si="39"/>
        <v>31</v>
      </c>
      <c r="I873" s="6" t="s">
        <v>215</v>
      </c>
      <c r="J873" s="6">
        <v>20</v>
      </c>
      <c r="K873" s="6">
        <v>8</v>
      </c>
      <c r="L873" s="6">
        <v>190</v>
      </c>
      <c r="M873" s="6">
        <v>29</v>
      </c>
      <c r="N873" s="6">
        <v>3</v>
      </c>
      <c r="O873" s="6">
        <v>0.05</v>
      </c>
      <c r="P873" s="8">
        <v>1051.9000000000001</v>
      </c>
      <c r="Q873" s="8">
        <v>831.00100000000009</v>
      </c>
      <c r="R873" s="8">
        <f t="shared" si="40"/>
        <v>504.91200000000026</v>
      </c>
      <c r="S873" s="8">
        <f>(((Sales[[#This Row],[Unit Price]]-(Sales[[#This Row],[Discount Applied]]*Sales[[#This Row],[Unit Price]]))-Q873)/Q873)*100</f>
        <v>20.25316455696202</v>
      </c>
      <c r="T873" s="8">
        <f t="shared" si="41"/>
        <v>2997.9150000000004</v>
      </c>
      <c r="U873" s="8">
        <f>Sales[[#This Row],[Unit Cost]]*Sales[[#This Row],[Order Quantity]]</f>
        <v>2493.0030000000002</v>
      </c>
    </row>
    <row r="874" spans="1:21" x14ac:dyDescent="0.2">
      <c r="A874" s="6" t="s">
        <v>1087</v>
      </c>
      <c r="B874" s="6" t="s">
        <v>24</v>
      </c>
      <c r="C874" s="6" t="s">
        <v>146</v>
      </c>
      <c r="D874" s="7">
        <v>43200</v>
      </c>
      <c r="E874" s="7">
        <v>43353</v>
      </c>
      <c r="F874" s="7">
        <v>43367</v>
      </c>
      <c r="G874" s="7">
        <v>43368</v>
      </c>
      <c r="H874" s="6">
        <f t="shared" si="39"/>
        <v>15</v>
      </c>
      <c r="I874" s="6" t="s">
        <v>215</v>
      </c>
      <c r="J874" s="6">
        <v>8</v>
      </c>
      <c r="K874" s="6">
        <v>6</v>
      </c>
      <c r="L874" s="6">
        <v>294</v>
      </c>
      <c r="M874" s="6">
        <v>31</v>
      </c>
      <c r="N874" s="6">
        <v>1</v>
      </c>
      <c r="O874" s="6">
        <v>0.05</v>
      </c>
      <c r="P874" s="8">
        <v>1219.4000000000001</v>
      </c>
      <c r="Q874" s="8">
        <v>609.70000000000005</v>
      </c>
      <c r="R874" s="8">
        <f t="shared" si="40"/>
        <v>548.73</v>
      </c>
      <c r="S874" s="8">
        <f>(((Sales[[#This Row],[Unit Price]]-(Sales[[#This Row],[Discount Applied]]*Sales[[#This Row],[Unit Price]]))-Q874)/Q874)*100</f>
        <v>89.999999999999986</v>
      </c>
      <c r="T874" s="8">
        <f t="shared" si="41"/>
        <v>1158.43</v>
      </c>
      <c r="U874" s="8">
        <f>Sales[[#This Row],[Unit Cost]]*Sales[[#This Row],[Order Quantity]]</f>
        <v>609.70000000000005</v>
      </c>
    </row>
    <row r="875" spans="1:21" x14ac:dyDescent="0.2">
      <c r="A875" s="6" t="s">
        <v>1088</v>
      </c>
      <c r="B875" s="6" t="s">
        <v>24</v>
      </c>
      <c r="C875" s="6" t="s">
        <v>143</v>
      </c>
      <c r="D875" s="7">
        <v>43200</v>
      </c>
      <c r="E875" s="7">
        <v>43353</v>
      </c>
      <c r="F875" s="7">
        <v>43364</v>
      </c>
      <c r="G875" s="7">
        <v>43374</v>
      </c>
      <c r="H875" s="6">
        <f t="shared" si="39"/>
        <v>21</v>
      </c>
      <c r="I875" s="6" t="s">
        <v>215</v>
      </c>
      <c r="J875" s="6">
        <v>7</v>
      </c>
      <c r="K875" s="6">
        <v>3</v>
      </c>
      <c r="L875" s="6">
        <v>361</v>
      </c>
      <c r="M875" s="6">
        <v>26</v>
      </c>
      <c r="N875" s="6">
        <v>5</v>
      </c>
      <c r="O875" s="6">
        <v>0.2</v>
      </c>
      <c r="P875" s="8">
        <v>877.7</v>
      </c>
      <c r="Q875" s="8">
        <v>509.06599999999997</v>
      </c>
      <c r="R875" s="8">
        <f t="shared" si="40"/>
        <v>965.47000000000025</v>
      </c>
      <c r="S875" s="8">
        <f>(((Sales[[#This Row],[Unit Price]]-(Sales[[#This Row],[Discount Applied]]*Sales[[#This Row],[Unit Price]]))-Q875)/Q875)*100</f>
        <v>37.931034482758648</v>
      </c>
      <c r="T875" s="8">
        <f t="shared" si="41"/>
        <v>3510.8</v>
      </c>
      <c r="U875" s="8">
        <f>Sales[[#This Row],[Unit Cost]]*Sales[[#This Row],[Order Quantity]]</f>
        <v>2545.33</v>
      </c>
    </row>
    <row r="876" spans="1:21" x14ac:dyDescent="0.2">
      <c r="A876" s="6" t="s">
        <v>1089</v>
      </c>
      <c r="B876" s="6" t="s">
        <v>24</v>
      </c>
      <c r="C876" s="6" t="s">
        <v>145</v>
      </c>
      <c r="D876" s="7">
        <v>43300</v>
      </c>
      <c r="E876" s="7">
        <v>43353</v>
      </c>
      <c r="F876" s="7">
        <v>43359</v>
      </c>
      <c r="G876" s="7">
        <v>43360</v>
      </c>
      <c r="H876" s="6">
        <f t="shared" si="39"/>
        <v>7</v>
      </c>
      <c r="I876" s="6" t="s">
        <v>215</v>
      </c>
      <c r="J876" s="6">
        <v>3</v>
      </c>
      <c r="K876" s="6">
        <v>28</v>
      </c>
      <c r="L876" s="6">
        <v>193</v>
      </c>
      <c r="M876" s="6">
        <v>7</v>
      </c>
      <c r="N876" s="6">
        <v>6</v>
      </c>
      <c r="O876" s="6">
        <v>0.1</v>
      </c>
      <c r="P876" s="8">
        <v>261.3</v>
      </c>
      <c r="Q876" s="8">
        <v>151.554</v>
      </c>
      <c r="R876" s="8">
        <f t="shared" si="40"/>
        <v>501.69600000000014</v>
      </c>
      <c r="S876" s="8">
        <f>(((Sales[[#This Row],[Unit Price]]-(Sales[[#This Row],[Discount Applied]]*Sales[[#This Row],[Unit Price]]))-Q876)/Q876)*100</f>
        <v>55.172413793103459</v>
      </c>
      <c r="T876" s="8">
        <f t="shared" si="41"/>
        <v>1411.0200000000002</v>
      </c>
      <c r="U876" s="8">
        <f>Sales[[#This Row],[Unit Cost]]*Sales[[#This Row],[Order Quantity]]</f>
        <v>909.32400000000007</v>
      </c>
    </row>
    <row r="877" spans="1:21" x14ac:dyDescent="0.2">
      <c r="A877" s="6" t="s">
        <v>1090</v>
      </c>
      <c r="B877" s="6" t="s">
        <v>24</v>
      </c>
      <c r="C877" s="6" t="s">
        <v>148</v>
      </c>
      <c r="D877" s="7">
        <v>43200</v>
      </c>
      <c r="E877" s="7">
        <v>43354</v>
      </c>
      <c r="F877" s="7">
        <v>43358</v>
      </c>
      <c r="G877" s="7">
        <v>43362</v>
      </c>
      <c r="H877" s="6">
        <f t="shared" si="39"/>
        <v>8</v>
      </c>
      <c r="I877" s="6" t="s">
        <v>215</v>
      </c>
      <c r="J877" s="6">
        <v>11</v>
      </c>
      <c r="K877" s="6">
        <v>48</v>
      </c>
      <c r="L877" s="6">
        <v>25</v>
      </c>
      <c r="M877" s="6">
        <v>11</v>
      </c>
      <c r="N877" s="6">
        <v>7</v>
      </c>
      <c r="O877" s="6">
        <v>0.15</v>
      </c>
      <c r="P877" s="8">
        <v>5172.4000000000005</v>
      </c>
      <c r="Q877" s="8">
        <v>3155.1640000000002</v>
      </c>
      <c r="R877" s="8">
        <f t="shared" si="40"/>
        <v>8689.6320000000014</v>
      </c>
      <c r="S877" s="8">
        <f>(((Sales[[#This Row],[Unit Price]]-(Sales[[#This Row],[Discount Applied]]*Sales[[#This Row],[Unit Price]]))-Q877)/Q877)*100</f>
        <v>39.344262295081982</v>
      </c>
      <c r="T877" s="8">
        <f t="shared" si="41"/>
        <v>30775.780000000002</v>
      </c>
      <c r="U877" s="8">
        <f>Sales[[#This Row],[Unit Cost]]*Sales[[#This Row],[Order Quantity]]</f>
        <v>22086.148000000001</v>
      </c>
    </row>
    <row r="878" spans="1:21" x14ac:dyDescent="0.2">
      <c r="A878" s="6" t="s">
        <v>1091</v>
      </c>
      <c r="B878" s="6" t="s">
        <v>25</v>
      </c>
      <c r="C878" s="6" t="s">
        <v>147</v>
      </c>
      <c r="D878" s="7">
        <v>43300</v>
      </c>
      <c r="E878" s="7">
        <v>43354</v>
      </c>
      <c r="F878" s="7">
        <v>43382</v>
      </c>
      <c r="G878" s="7">
        <v>43392</v>
      </c>
      <c r="H878" s="6">
        <f t="shared" si="39"/>
        <v>38</v>
      </c>
      <c r="I878" s="6" t="s">
        <v>215</v>
      </c>
      <c r="J878" s="6">
        <v>12</v>
      </c>
      <c r="K878" s="6">
        <v>12</v>
      </c>
      <c r="L878" s="6">
        <v>230</v>
      </c>
      <c r="M878" s="6">
        <v>16</v>
      </c>
      <c r="N878" s="6">
        <v>1</v>
      </c>
      <c r="O878" s="6">
        <v>0.1</v>
      </c>
      <c r="P878" s="8">
        <v>2237.8000000000002</v>
      </c>
      <c r="Q878" s="8">
        <v>1834.9960000000001</v>
      </c>
      <c r="R878" s="8">
        <f t="shared" si="40"/>
        <v>179.02400000000011</v>
      </c>
      <c r="S878" s="8">
        <f>(((Sales[[#This Row],[Unit Price]]-(Sales[[#This Row],[Discount Applied]]*Sales[[#This Row],[Unit Price]]))-Q878)/Q878)*100</f>
        <v>9.7560975609756149</v>
      </c>
      <c r="T878" s="8">
        <f t="shared" si="41"/>
        <v>2014.0200000000002</v>
      </c>
      <c r="U878" s="8">
        <f>Sales[[#This Row],[Unit Cost]]*Sales[[#This Row],[Order Quantity]]</f>
        <v>1834.9960000000001</v>
      </c>
    </row>
    <row r="879" spans="1:21" x14ac:dyDescent="0.2">
      <c r="A879" s="6" t="s">
        <v>1092</v>
      </c>
      <c r="B879" s="6" t="s">
        <v>24</v>
      </c>
      <c r="C879" s="6" t="s">
        <v>145</v>
      </c>
      <c r="D879" s="7">
        <v>43300</v>
      </c>
      <c r="E879" s="7">
        <v>43354</v>
      </c>
      <c r="F879" s="7">
        <v>43382</v>
      </c>
      <c r="G879" s="7">
        <v>43385</v>
      </c>
      <c r="H879" s="6">
        <f t="shared" si="39"/>
        <v>31</v>
      </c>
      <c r="I879" s="6" t="s">
        <v>215</v>
      </c>
      <c r="J879" s="6">
        <v>6</v>
      </c>
      <c r="K879" s="6">
        <v>18</v>
      </c>
      <c r="L879" s="6">
        <v>121</v>
      </c>
      <c r="M879" s="6">
        <v>7</v>
      </c>
      <c r="N879" s="6">
        <v>5</v>
      </c>
      <c r="O879" s="6">
        <v>0.05</v>
      </c>
      <c r="P879" s="8">
        <v>180.9</v>
      </c>
      <c r="Q879" s="8">
        <v>135.67500000000001</v>
      </c>
      <c r="R879" s="8">
        <f t="shared" si="40"/>
        <v>180.89999999999998</v>
      </c>
      <c r="S879" s="8">
        <f>(((Sales[[#This Row],[Unit Price]]-(Sales[[#This Row],[Discount Applied]]*Sales[[#This Row],[Unit Price]]))-Q879)/Q879)*100</f>
        <v>26.666666666666671</v>
      </c>
      <c r="T879" s="8">
        <f t="shared" si="41"/>
        <v>859.27499999999998</v>
      </c>
      <c r="U879" s="8">
        <f>Sales[[#This Row],[Unit Cost]]*Sales[[#This Row],[Order Quantity]]</f>
        <v>678.375</v>
      </c>
    </row>
    <row r="880" spans="1:21" x14ac:dyDescent="0.2">
      <c r="A880" s="6" t="s">
        <v>1093</v>
      </c>
      <c r="B880" s="6" t="s">
        <v>24</v>
      </c>
      <c r="C880" s="6" t="s">
        <v>145</v>
      </c>
      <c r="D880" s="7">
        <v>43200</v>
      </c>
      <c r="E880" s="7">
        <v>43354</v>
      </c>
      <c r="F880" s="7">
        <v>43379</v>
      </c>
      <c r="G880" s="7">
        <v>43383</v>
      </c>
      <c r="H880" s="6">
        <f t="shared" si="39"/>
        <v>29</v>
      </c>
      <c r="I880" s="6" t="s">
        <v>215</v>
      </c>
      <c r="J880" s="6">
        <v>4</v>
      </c>
      <c r="K880" s="6">
        <v>45</v>
      </c>
      <c r="L880" s="6">
        <v>103</v>
      </c>
      <c r="M880" s="6">
        <v>37</v>
      </c>
      <c r="N880" s="6">
        <v>6</v>
      </c>
      <c r="O880" s="6">
        <v>7.4999999999999997E-2</v>
      </c>
      <c r="P880" s="8">
        <v>1876</v>
      </c>
      <c r="Q880" s="8">
        <v>1594.6</v>
      </c>
      <c r="R880" s="8">
        <f t="shared" si="40"/>
        <v>844.20000000000073</v>
      </c>
      <c r="S880" s="8">
        <f>(((Sales[[#This Row],[Unit Price]]-(Sales[[#This Row],[Discount Applied]]*Sales[[#This Row],[Unit Price]]))-Q880)/Q880)*100</f>
        <v>8.8235294117647101</v>
      </c>
      <c r="T880" s="8">
        <f t="shared" si="41"/>
        <v>10411.799999999999</v>
      </c>
      <c r="U880" s="8">
        <f>Sales[[#This Row],[Unit Cost]]*Sales[[#This Row],[Order Quantity]]</f>
        <v>9567.5999999999985</v>
      </c>
    </row>
    <row r="881" spans="1:21" x14ac:dyDescent="0.2">
      <c r="A881" s="6" t="s">
        <v>1094</v>
      </c>
      <c r="B881" s="6" t="s">
        <v>23</v>
      </c>
      <c r="C881" s="6" t="s">
        <v>147</v>
      </c>
      <c r="D881" s="7">
        <v>43300</v>
      </c>
      <c r="E881" s="7">
        <v>43354</v>
      </c>
      <c r="F881" s="7">
        <v>43364</v>
      </c>
      <c r="G881" s="7">
        <v>43366</v>
      </c>
      <c r="H881" s="6">
        <f t="shared" si="39"/>
        <v>12</v>
      </c>
      <c r="I881" s="6" t="s">
        <v>215</v>
      </c>
      <c r="J881" s="6">
        <v>21</v>
      </c>
      <c r="K881" s="6">
        <v>25</v>
      </c>
      <c r="L881" s="6">
        <v>251</v>
      </c>
      <c r="M881" s="6">
        <v>20</v>
      </c>
      <c r="N881" s="6">
        <v>8</v>
      </c>
      <c r="O881" s="6">
        <v>0.2</v>
      </c>
      <c r="P881" s="8">
        <v>5815.6</v>
      </c>
      <c r="Q881" s="8">
        <v>4303.5439999999999</v>
      </c>
      <c r="R881" s="8">
        <f t="shared" si="40"/>
        <v>2791.4880000000048</v>
      </c>
      <c r="S881" s="8">
        <f>(((Sales[[#This Row],[Unit Price]]-(Sales[[#This Row],[Discount Applied]]*Sales[[#This Row],[Unit Price]]))-Q881)/Q881)*100</f>
        <v>8.108108108108123</v>
      </c>
      <c r="T881" s="8">
        <f t="shared" si="41"/>
        <v>37219.840000000004</v>
      </c>
      <c r="U881" s="8">
        <f>Sales[[#This Row],[Unit Cost]]*Sales[[#This Row],[Order Quantity]]</f>
        <v>34428.351999999999</v>
      </c>
    </row>
    <row r="882" spans="1:21" x14ac:dyDescent="0.2">
      <c r="A882" s="6" t="s">
        <v>1095</v>
      </c>
      <c r="B882" s="6" t="s">
        <v>24</v>
      </c>
      <c r="C882" s="6" t="s">
        <v>145</v>
      </c>
      <c r="D882" s="7">
        <v>43200</v>
      </c>
      <c r="E882" s="7">
        <v>43354</v>
      </c>
      <c r="F882" s="7">
        <v>43378</v>
      </c>
      <c r="G882" s="7">
        <v>43388</v>
      </c>
      <c r="H882" s="6">
        <f t="shared" si="39"/>
        <v>34</v>
      </c>
      <c r="I882" s="6" t="s">
        <v>215</v>
      </c>
      <c r="J882" s="6">
        <v>9</v>
      </c>
      <c r="K882" s="6">
        <v>12</v>
      </c>
      <c r="L882" s="6">
        <v>148</v>
      </c>
      <c r="M882" s="6">
        <v>33</v>
      </c>
      <c r="N882" s="6">
        <v>6</v>
      </c>
      <c r="O882" s="6">
        <v>0.1</v>
      </c>
      <c r="P882" s="8">
        <v>1922.9</v>
      </c>
      <c r="Q882" s="8">
        <v>903.76300000000003</v>
      </c>
      <c r="R882" s="8">
        <f t="shared" si="40"/>
        <v>4961.0820000000012</v>
      </c>
      <c r="S882" s="8">
        <f>(((Sales[[#This Row],[Unit Price]]-(Sales[[#This Row],[Discount Applied]]*Sales[[#This Row],[Unit Price]]))-Q882)/Q882)*100</f>
        <v>91.489361702127667</v>
      </c>
      <c r="T882" s="8">
        <f t="shared" si="41"/>
        <v>10383.660000000002</v>
      </c>
      <c r="U882" s="8">
        <f>Sales[[#This Row],[Unit Cost]]*Sales[[#This Row],[Order Quantity]]</f>
        <v>5422.5780000000004</v>
      </c>
    </row>
    <row r="883" spans="1:21" x14ac:dyDescent="0.2">
      <c r="A883" s="6" t="s">
        <v>1096</v>
      </c>
      <c r="B883" s="6" t="s">
        <v>24</v>
      </c>
      <c r="C883" s="6" t="s">
        <v>145</v>
      </c>
      <c r="D883" s="7">
        <v>43200</v>
      </c>
      <c r="E883" s="7">
        <v>43354</v>
      </c>
      <c r="F883" s="7">
        <v>43362</v>
      </c>
      <c r="G883" s="7">
        <v>43370</v>
      </c>
      <c r="H883" s="6">
        <f t="shared" si="39"/>
        <v>16</v>
      </c>
      <c r="I883" s="6" t="s">
        <v>215</v>
      </c>
      <c r="J883" s="6">
        <v>1</v>
      </c>
      <c r="K883" s="6">
        <v>43</v>
      </c>
      <c r="L883" s="6">
        <v>142</v>
      </c>
      <c r="M883" s="6">
        <v>27</v>
      </c>
      <c r="N883" s="6">
        <v>5</v>
      </c>
      <c r="O883" s="6">
        <v>0.05</v>
      </c>
      <c r="P883" s="8">
        <v>1051.9000000000001</v>
      </c>
      <c r="Q883" s="8">
        <v>441.798</v>
      </c>
      <c r="R883" s="8">
        <f t="shared" si="40"/>
        <v>2787.5349999999999</v>
      </c>
      <c r="S883" s="8">
        <f>(((Sales[[#This Row],[Unit Price]]-(Sales[[#This Row],[Discount Applied]]*Sales[[#This Row],[Unit Price]]))-Q883)/Q883)*100</f>
        <v>126.1904761904762</v>
      </c>
      <c r="T883" s="8">
        <f t="shared" si="41"/>
        <v>4996.5249999999996</v>
      </c>
      <c r="U883" s="8">
        <f>Sales[[#This Row],[Unit Cost]]*Sales[[#This Row],[Order Quantity]]</f>
        <v>2208.9899999999998</v>
      </c>
    </row>
    <row r="884" spans="1:21" x14ac:dyDescent="0.2">
      <c r="A884" s="6" t="s">
        <v>1097</v>
      </c>
      <c r="B884" s="6" t="s">
        <v>25</v>
      </c>
      <c r="C884" s="6" t="s">
        <v>144</v>
      </c>
      <c r="D884" s="7">
        <v>43300</v>
      </c>
      <c r="E884" s="7">
        <v>43354</v>
      </c>
      <c r="F884" s="7">
        <v>43359</v>
      </c>
      <c r="G884" s="7">
        <v>43367</v>
      </c>
      <c r="H884" s="6">
        <f t="shared" si="39"/>
        <v>13</v>
      </c>
      <c r="I884" s="6" t="s">
        <v>215</v>
      </c>
      <c r="J884" s="6">
        <v>17</v>
      </c>
      <c r="K884" s="6">
        <v>4</v>
      </c>
      <c r="L884" s="6">
        <v>76</v>
      </c>
      <c r="M884" s="6">
        <v>12</v>
      </c>
      <c r="N884" s="6">
        <v>7</v>
      </c>
      <c r="O884" s="6">
        <v>0.2</v>
      </c>
      <c r="P884" s="8">
        <v>5996.5</v>
      </c>
      <c r="Q884" s="8">
        <v>3597.9</v>
      </c>
      <c r="R884" s="8">
        <f t="shared" si="40"/>
        <v>8395.1000000000022</v>
      </c>
      <c r="S884" s="8">
        <f>(((Sales[[#This Row],[Unit Price]]-(Sales[[#This Row],[Discount Applied]]*Sales[[#This Row],[Unit Price]]))-Q884)/Q884)*100</f>
        <v>33.333333333333329</v>
      </c>
      <c r="T884" s="8">
        <f t="shared" si="41"/>
        <v>33580.400000000001</v>
      </c>
      <c r="U884" s="8">
        <f>Sales[[#This Row],[Unit Cost]]*Sales[[#This Row],[Order Quantity]]</f>
        <v>25185.3</v>
      </c>
    </row>
    <row r="885" spans="1:21" x14ac:dyDescent="0.2">
      <c r="A885" s="6" t="s">
        <v>1098</v>
      </c>
      <c r="B885" s="6" t="s">
        <v>26</v>
      </c>
      <c r="C885" s="6" t="s">
        <v>146</v>
      </c>
      <c r="D885" s="7">
        <v>43200</v>
      </c>
      <c r="E885" s="7">
        <v>43354</v>
      </c>
      <c r="F885" s="7">
        <v>43363</v>
      </c>
      <c r="G885" s="7">
        <v>43368</v>
      </c>
      <c r="H885" s="6">
        <f t="shared" si="39"/>
        <v>14</v>
      </c>
      <c r="I885" s="6" t="s">
        <v>215</v>
      </c>
      <c r="J885" s="6">
        <v>28</v>
      </c>
      <c r="K885" s="6">
        <v>7</v>
      </c>
      <c r="L885" s="6">
        <v>322</v>
      </c>
      <c r="M885" s="6">
        <v>42</v>
      </c>
      <c r="N885" s="6">
        <v>8</v>
      </c>
      <c r="O885" s="6">
        <v>0.2</v>
      </c>
      <c r="P885" s="8">
        <v>1172.5</v>
      </c>
      <c r="Q885" s="8">
        <v>926.27500000000009</v>
      </c>
      <c r="R885" s="8">
        <f t="shared" si="40"/>
        <v>93.799999999999272</v>
      </c>
      <c r="S885" s="8">
        <f>(((Sales[[#This Row],[Unit Price]]-(Sales[[#This Row],[Discount Applied]]*Sales[[#This Row],[Unit Price]]))-Q885)/Q885)*100</f>
        <v>1.2658227848101167</v>
      </c>
      <c r="T885" s="8">
        <f t="shared" si="41"/>
        <v>7504</v>
      </c>
      <c r="U885" s="8">
        <f>Sales[[#This Row],[Unit Cost]]*Sales[[#This Row],[Order Quantity]]</f>
        <v>7410.2000000000007</v>
      </c>
    </row>
    <row r="886" spans="1:21" x14ac:dyDescent="0.2">
      <c r="A886" s="6" t="s">
        <v>1099</v>
      </c>
      <c r="B886" s="6" t="s">
        <v>26</v>
      </c>
      <c r="C886" s="6" t="s">
        <v>148</v>
      </c>
      <c r="D886" s="7">
        <v>43200</v>
      </c>
      <c r="E886" s="7">
        <v>43354</v>
      </c>
      <c r="F886" s="7">
        <v>43365</v>
      </c>
      <c r="G886" s="7">
        <v>43368</v>
      </c>
      <c r="H886" s="6">
        <f t="shared" si="39"/>
        <v>14</v>
      </c>
      <c r="I886" s="6" t="s">
        <v>215</v>
      </c>
      <c r="J886" s="6">
        <v>28</v>
      </c>
      <c r="K886" s="6">
        <v>49</v>
      </c>
      <c r="L886" s="6">
        <v>56</v>
      </c>
      <c r="M886" s="6">
        <v>42</v>
      </c>
      <c r="N886" s="6">
        <v>8</v>
      </c>
      <c r="O886" s="6">
        <v>0.05</v>
      </c>
      <c r="P886" s="8">
        <v>207.70000000000002</v>
      </c>
      <c r="Q886" s="8">
        <v>153.69800000000001</v>
      </c>
      <c r="R886" s="8">
        <f t="shared" si="40"/>
        <v>348.93600000000015</v>
      </c>
      <c r="S886" s="8">
        <f>(((Sales[[#This Row],[Unit Price]]-(Sales[[#This Row],[Discount Applied]]*Sales[[#This Row],[Unit Price]]))-Q886)/Q886)*100</f>
        <v>28.37837837837839</v>
      </c>
      <c r="T886" s="8">
        <f t="shared" si="41"/>
        <v>1578.5200000000002</v>
      </c>
      <c r="U886" s="8">
        <f>Sales[[#This Row],[Unit Cost]]*Sales[[#This Row],[Order Quantity]]</f>
        <v>1229.5840000000001</v>
      </c>
    </row>
    <row r="887" spans="1:21" x14ac:dyDescent="0.2">
      <c r="A887" s="6" t="s">
        <v>1100</v>
      </c>
      <c r="B887" s="6" t="s">
        <v>24</v>
      </c>
      <c r="C887" s="6" t="s">
        <v>145</v>
      </c>
      <c r="D887" s="7">
        <v>43300</v>
      </c>
      <c r="E887" s="7">
        <v>43354</v>
      </c>
      <c r="F887" s="7">
        <v>43375</v>
      </c>
      <c r="G887" s="7">
        <v>43379</v>
      </c>
      <c r="H887" s="6">
        <f t="shared" si="39"/>
        <v>25</v>
      </c>
      <c r="I887" s="6" t="s">
        <v>215</v>
      </c>
      <c r="J887" s="6">
        <v>3</v>
      </c>
      <c r="K887" s="6">
        <v>42</v>
      </c>
      <c r="L887" s="6">
        <v>148</v>
      </c>
      <c r="M887" s="6">
        <v>18</v>
      </c>
      <c r="N887" s="6">
        <v>6</v>
      </c>
      <c r="O887" s="6">
        <v>0.1</v>
      </c>
      <c r="P887" s="8">
        <v>1085.4000000000001</v>
      </c>
      <c r="Q887" s="8">
        <v>868.32000000000016</v>
      </c>
      <c r="R887" s="8">
        <f t="shared" si="40"/>
        <v>651.23999999999978</v>
      </c>
      <c r="S887" s="8">
        <f>(((Sales[[#This Row],[Unit Price]]-(Sales[[#This Row],[Discount Applied]]*Sales[[#This Row],[Unit Price]]))-Q887)/Q887)*100</f>
        <v>12.499999999999993</v>
      </c>
      <c r="T887" s="8">
        <f t="shared" si="41"/>
        <v>5861.1600000000008</v>
      </c>
      <c r="U887" s="8">
        <f>Sales[[#This Row],[Unit Cost]]*Sales[[#This Row],[Order Quantity]]</f>
        <v>5209.920000000001</v>
      </c>
    </row>
    <row r="888" spans="1:21" x14ac:dyDescent="0.2">
      <c r="A888" s="6" t="s">
        <v>1101</v>
      </c>
      <c r="B888" s="6" t="s">
        <v>25</v>
      </c>
      <c r="C888" s="6" t="s">
        <v>147</v>
      </c>
      <c r="D888" s="7">
        <v>43200</v>
      </c>
      <c r="E888" s="7">
        <v>43354</v>
      </c>
      <c r="F888" s="7">
        <v>43381</v>
      </c>
      <c r="G888" s="7">
        <v>43388</v>
      </c>
      <c r="H888" s="6">
        <f t="shared" si="39"/>
        <v>34</v>
      </c>
      <c r="I888" s="6" t="s">
        <v>215</v>
      </c>
      <c r="J888" s="6">
        <v>16</v>
      </c>
      <c r="K888" s="6">
        <v>42</v>
      </c>
      <c r="L888" s="6">
        <v>224</v>
      </c>
      <c r="M888" s="6">
        <v>41</v>
      </c>
      <c r="N888" s="6">
        <v>7</v>
      </c>
      <c r="O888" s="6">
        <v>0.2</v>
      </c>
      <c r="P888" s="8">
        <v>964.80000000000007</v>
      </c>
      <c r="Q888" s="8">
        <v>627.12000000000012</v>
      </c>
      <c r="R888" s="8">
        <f t="shared" si="40"/>
        <v>1013.0399999999991</v>
      </c>
      <c r="S888" s="8">
        <f>(((Sales[[#This Row],[Unit Price]]-(Sales[[#This Row],[Discount Applied]]*Sales[[#This Row],[Unit Price]]))-Q888)/Q888)*100</f>
        <v>23.076923076923059</v>
      </c>
      <c r="T888" s="8">
        <f t="shared" si="41"/>
        <v>5402.88</v>
      </c>
      <c r="U888" s="8">
        <f>Sales[[#This Row],[Unit Cost]]*Sales[[#This Row],[Order Quantity]]</f>
        <v>4389.8400000000011</v>
      </c>
    </row>
    <row r="889" spans="1:21" x14ac:dyDescent="0.2">
      <c r="A889" s="6" t="s">
        <v>1102</v>
      </c>
      <c r="B889" s="6" t="s">
        <v>26</v>
      </c>
      <c r="C889" s="6" t="s">
        <v>145</v>
      </c>
      <c r="D889" s="7">
        <v>43300</v>
      </c>
      <c r="E889" s="7">
        <v>43354</v>
      </c>
      <c r="F889" s="7">
        <v>43373</v>
      </c>
      <c r="G889" s="7">
        <v>43377</v>
      </c>
      <c r="H889" s="6">
        <f t="shared" si="39"/>
        <v>23</v>
      </c>
      <c r="I889" s="6" t="s">
        <v>215</v>
      </c>
      <c r="J889" s="6">
        <v>27</v>
      </c>
      <c r="K889" s="6">
        <v>50</v>
      </c>
      <c r="L889" s="6">
        <v>202</v>
      </c>
      <c r="M889" s="6">
        <v>12</v>
      </c>
      <c r="N889" s="6">
        <v>2</v>
      </c>
      <c r="O889" s="6">
        <v>0.05</v>
      </c>
      <c r="P889" s="8">
        <v>3832.4</v>
      </c>
      <c r="Q889" s="8">
        <v>3142.5679999999998</v>
      </c>
      <c r="R889" s="8">
        <f t="shared" si="40"/>
        <v>996.42400000000089</v>
      </c>
      <c r="S889" s="8">
        <f>(((Sales[[#This Row],[Unit Price]]-(Sales[[#This Row],[Discount Applied]]*Sales[[#This Row],[Unit Price]]))-Q889)/Q889)*100</f>
        <v>15.85365853658538</v>
      </c>
      <c r="T889" s="8">
        <f t="shared" si="41"/>
        <v>7281.56</v>
      </c>
      <c r="U889" s="8">
        <f>Sales[[#This Row],[Unit Cost]]*Sales[[#This Row],[Order Quantity]]</f>
        <v>6285.1359999999995</v>
      </c>
    </row>
    <row r="890" spans="1:21" x14ac:dyDescent="0.2">
      <c r="A890" s="6" t="s">
        <v>1103</v>
      </c>
      <c r="B890" s="6" t="s">
        <v>23</v>
      </c>
      <c r="C890" s="6" t="s">
        <v>146</v>
      </c>
      <c r="D890" s="7">
        <v>43200</v>
      </c>
      <c r="E890" s="7">
        <v>43355</v>
      </c>
      <c r="F890" s="7">
        <v>43364</v>
      </c>
      <c r="G890" s="7">
        <v>43370</v>
      </c>
      <c r="H890" s="6">
        <f t="shared" si="39"/>
        <v>15</v>
      </c>
      <c r="I890" s="6" t="s">
        <v>215</v>
      </c>
      <c r="J890" s="6">
        <v>23</v>
      </c>
      <c r="K890" s="6">
        <v>12</v>
      </c>
      <c r="L890" s="6">
        <v>268</v>
      </c>
      <c r="M890" s="6">
        <v>19</v>
      </c>
      <c r="N890" s="6">
        <v>2</v>
      </c>
      <c r="O890" s="6">
        <v>0.3</v>
      </c>
      <c r="P890" s="8">
        <v>1125.6000000000001</v>
      </c>
      <c r="Q890" s="8">
        <v>754.15200000000016</v>
      </c>
      <c r="R890" s="8">
        <f t="shared" si="40"/>
        <v>67.535999999999831</v>
      </c>
      <c r="S890" s="8">
        <f>(((Sales[[#This Row],[Unit Price]]-(Sales[[#This Row],[Discount Applied]]*Sales[[#This Row],[Unit Price]]))-Q890)/Q890)*100</f>
        <v>4.4776119402984955</v>
      </c>
      <c r="T890" s="8">
        <f t="shared" si="41"/>
        <v>1575.8400000000001</v>
      </c>
      <c r="U890" s="8">
        <f>Sales[[#This Row],[Unit Cost]]*Sales[[#This Row],[Order Quantity]]</f>
        <v>1508.3040000000003</v>
      </c>
    </row>
    <row r="891" spans="1:21" x14ac:dyDescent="0.2">
      <c r="A891" s="6" t="s">
        <v>1104</v>
      </c>
      <c r="B891" s="6" t="s">
        <v>23</v>
      </c>
      <c r="C891" s="6" t="s">
        <v>148</v>
      </c>
      <c r="D891" s="7">
        <v>43200</v>
      </c>
      <c r="E891" s="7">
        <v>43355</v>
      </c>
      <c r="F891" s="7">
        <v>43377</v>
      </c>
      <c r="G891" s="7">
        <v>43381</v>
      </c>
      <c r="H891" s="6">
        <f t="shared" si="39"/>
        <v>26</v>
      </c>
      <c r="I891" s="6" t="s">
        <v>215</v>
      </c>
      <c r="J891" s="6">
        <v>21</v>
      </c>
      <c r="K891" s="6">
        <v>34</v>
      </c>
      <c r="L891" s="6">
        <v>46</v>
      </c>
      <c r="M891" s="6">
        <v>13</v>
      </c>
      <c r="N891" s="6">
        <v>2</v>
      </c>
      <c r="O891" s="6">
        <v>0.05</v>
      </c>
      <c r="P891" s="8">
        <v>1065.3</v>
      </c>
      <c r="Q891" s="8">
        <v>649.83299999999997</v>
      </c>
      <c r="R891" s="8">
        <f t="shared" si="40"/>
        <v>724.404</v>
      </c>
      <c r="S891" s="8">
        <f>(((Sales[[#This Row],[Unit Price]]-(Sales[[#This Row],[Discount Applied]]*Sales[[#This Row],[Unit Price]]))-Q891)/Q891)*100</f>
        <v>55.73770491803279</v>
      </c>
      <c r="T891" s="8">
        <f t="shared" si="41"/>
        <v>2024.07</v>
      </c>
      <c r="U891" s="8">
        <f>Sales[[#This Row],[Unit Cost]]*Sales[[#This Row],[Order Quantity]]</f>
        <v>1299.6659999999999</v>
      </c>
    </row>
    <row r="892" spans="1:21" x14ac:dyDescent="0.2">
      <c r="A892" s="6" t="s">
        <v>1105</v>
      </c>
      <c r="B892" s="6" t="s">
        <v>24</v>
      </c>
      <c r="C892" s="6" t="s">
        <v>145</v>
      </c>
      <c r="D892" s="7">
        <v>43200</v>
      </c>
      <c r="E892" s="7">
        <v>43355</v>
      </c>
      <c r="F892" s="7">
        <v>43357</v>
      </c>
      <c r="G892" s="7">
        <v>43367</v>
      </c>
      <c r="H892" s="6">
        <f t="shared" si="39"/>
        <v>12</v>
      </c>
      <c r="I892" s="6" t="s">
        <v>215</v>
      </c>
      <c r="J892" s="6">
        <v>9</v>
      </c>
      <c r="K892" s="6">
        <v>32</v>
      </c>
      <c r="L892" s="6">
        <v>120</v>
      </c>
      <c r="M892" s="6">
        <v>11</v>
      </c>
      <c r="N892" s="6">
        <v>7</v>
      </c>
      <c r="O892" s="6">
        <v>0.3</v>
      </c>
      <c r="P892" s="8">
        <v>6197.5</v>
      </c>
      <c r="Q892" s="8">
        <v>4214.3</v>
      </c>
      <c r="R892" s="8">
        <f t="shared" si="40"/>
        <v>867.64999999999782</v>
      </c>
      <c r="S892" s="8">
        <f>(((Sales[[#This Row],[Unit Price]]-(Sales[[#This Row],[Discount Applied]]*Sales[[#This Row],[Unit Price]]))-Q892)/Q892)*100</f>
        <v>2.9411764705882306</v>
      </c>
      <c r="T892" s="8">
        <f t="shared" si="41"/>
        <v>30367.75</v>
      </c>
      <c r="U892" s="8">
        <f>Sales[[#This Row],[Unit Cost]]*Sales[[#This Row],[Order Quantity]]</f>
        <v>29500.100000000002</v>
      </c>
    </row>
    <row r="893" spans="1:21" x14ac:dyDescent="0.2">
      <c r="A893" s="6" t="s">
        <v>1106</v>
      </c>
      <c r="B893" s="6" t="s">
        <v>23</v>
      </c>
      <c r="C893" s="6" t="s">
        <v>148</v>
      </c>
      <c r="D893" s="7">
        <v>43200</v>
      </c>
      <c r="E893" s="7">
        <v>43355</v>
      </c>
      <c r="F893" s="7">
        <v>43367</v>
      </c>
      <c r="G893" s="7">
        <v>43370</v>
      </c>
      <c r="H893" s="6">
        <f t="shared" si="39"/>
        <v>15</v>
      </c>
      <c r="I893" s="6" t="s">
        <v>215</v>
      </c>
      <c r="J893" s="6">
        <v>22</v>
      </c>
      <c r="K893" s="6">
        <v>49</v>
      </c>
      <c r="L893" s="6">
        <v>3</v>
      </c>
      <c r="M893" s="6">
        <v>13</v>
      </c>
      <c r="N893" s="6">
        <v>6</v>
      </c>
      <c r="O893" s="6">
        <v>0.05</v>
      </c>
      <c r="P893" s="8">
        <v>3912.8</v>
      </c>
      <c r="Q893" s="8">
        <v>2778.0880000000002</v>
      </c>
      <c r="R893" s="8">
        <f t="shared" si="40"/>
        <v>5634.4320000000007</v>
      </c>
      <c r="S893" s="8">
        <f>(((Sales[[#This Row],[Unit Price]]-(Sales[[#This Row],[Discount Applied]]*Sales[[#This Row],[Unit Price]]))-Q893)/Q893)*100</f>
        <v>33.802816901408448</v>
      </c>
      <c r="T893" s="8">
        <f t="shared" si="41"/>
        <v>22302.960000000003</v>
      </c>
      <c r="U893" s="8">
        <f>Sales[[#This Row],[Unit Cost]]*Sales[[#This Row],[Order Quantity]]</f>
        <v>16668.528000000002</v>
      </c>
    </row>
    <row r="894" spans="1:21" x14ac:dyDescent="0.2">
      <c r="A894" s="6" t="s">
        <v>1107</v>
      </c>
      <c r="B894" s="6" t="s">
        <v>24</v>
      </c>
      <c r="C894" s="6" t="s">
        <v>146</v>
      </c>
      <c r="D894" s="7">
        <v>43200</v>
      </c>
      <c r="E894" s="7">
        <v>43355</v>
      </c>
      <c r="F894" s="7">
        <v>43379</v>
      </c>
      <c r="G894" s="7">
        <v>43388</v>
      </c>
      <c r="H894" s="6">
        <f t="shared" si="39"/>
        <v>33</v>
      </c>
      <c r="I894" s="6" t="s">
        <v>215</v>
      </c>
      <c r="J894" s="6">
        <v>4</v>
      </c>
      <c r="K894" s="6">
        <v>22</v>
      </c>
      <c r="L894" s="6">
        <v>288</v>
      </c>
      <c r="M894" s="6">
        <v>14</v>
      </c>
      <c r="N894" s="6">
        <v>1</v>
      </c>
      <c r="O894" s="6">
        <v>0.1</v>
      </c>
      <c r="P894" s="8">
        <v>247.9</v>
      </c>
      <c r="Q894" s="8">
        <v>185.92500000000001</v>
      </c>
      <c r="R894" s="8">
        <f t="shared" si="40"/>
        <v>37.185000000000002</v>
      </c>
      <c r="S894" s="8">
        <f>(((Sales[[#This Row],[Unit Price]]-(Sales[[#This Row],[Discount Applied]]*Sales[[#This Row],[Unit Price]]))-Q894)/Q894)*100</f>
        <v>20</v>
      </c>
      <c r="T894" s="8">
        <f t="shared" si="41"/>
        <v>223.11</v>
      </c>
      <c r="U894" s="8">
        <f>Sales[[#This Row],[Unit Cost]]*Sales[[#This Row],[Order Quantity]]</f>
        <v>185.92500000000001</v>
      </c>
    </row>
    <row r="895" spans="1:21" x14ac:dyDescent="0.2">
      <c r="A895" s="6" t="s">
        <v>1108</v>
      </c>
      <c r="B895" s="6" t="s">
        <v>25</v>
      </c>
      <c r="C895" s="6" t="s">
        <v>143</v>
      </c>
      <c r="D895" s="7">
        <v>43300</v>
      </c>
      <c r="E895" s="7">
        <v>43355</v>
      </c>
      <c r="F895" s="7">
        <v>43376</v>
      </c>
      <c r="G895" s="7">
        <v>43380</v>
      </c>
      <c r="H895" s="6">
        <f t="shared" si="39"/>
        <v>25</v>
      </c>
      <c r="I895" s="6" t="s">
        <v>215</v>
      </c>
      <c r="J895" s="6">
        <v>19</v>
      </c>
      <c r="K895" s="6">
        <v>3</v>
      </c>
      <c r="L895" s="6">
        <v>339</v>
      </c>
      <c r="M895" s="6">
        <v>3</v>
      </c>
      <c r="N895" s="6">
        <v>3</v>
      </c>
      <c r="O895" s="6">
        <v>7.4999999999999997E-2</v>
      </c>
      <c r="P895" s="8">
        <v>1038.5</v>
      </c>
      <c r="Q895" s="8">
        <v>789.26</v>
      </c>
      <c r="R895" s="8">
        <f t="shared" si="40"/>
        <v>514.05750000000035</v>
      </c>
      <c r="S895" s="8">
        <f>(((Sales[[#This Row],[Unit Price]]-(Sales[[#This Row],[Discount Applied]]*Sales[[#This Row],[Unit Price]]))-Q895)/Q895)*100</f>
        <v>21.710526315789469</v>
      </c>
      <c r="T895" s="8">
        <f t="shared" si="41"/>
        <v>2881.8375000000001</v>
      </c>
      <c r="U895" s="8">
        <f>Sales[[#This Row],[Unit Cost]]*Sales[[#This Row],[Order Quantity]]</f>
        <v>2367.7799999999997</v>
      </c>
    </row>
    <row r="896" spans="1:21" x14ac:dyDescent="0.2">
      <c r="A896" s="6" t="s">
        <v>1109</v>
      </c>
      <c r="B896" s="6" t="s">
        <v>24</v>
      </c>
      <c r="C896" s="6" t="s">
        <v>145</v>
      </c>
      <c r="D896" s="7">
        <v>43300</v>
      </c>
      <c r="E896" s="7">
        <v>43355</v>
      </c>
      <c r="F896" s="7">
        <v>43360</v>
      </c>
      <c r="G896" s="7">
        <v>43365</v>
      </c>
      <c r="H896" s="6">
        <f t="shared" si="39"/>
        <v>10</v>
      </c>
      <c r="I896" s="6" t="s">
        <v>215</v>
      </c>
      <c r="J896" s="6">
        <v>2</v>
      </c>
      <c r="K896" s="6">
        <v>44</v>
      </c>
      <c r="L896" s="6">
        <v>110</v>
      </c>
      <c r="M896" s="6">
        <v>36</v>
      </c>
      <c r="N896" s="6">
        <v>8</v>
      </c>
      <c r="O896" s="6">
        <v>0.1</v>
      </c>
      <c r="P896" s="8">
        <v>1098.8</v>
      </c>
      <c r="Q896" s="8">
        <v>604.34</v>
      </c>
      <c r="R896" s="8">
        <f t="shared" si="40"/>
        <v>3076.6399999999994</v>
      </c>
      <c r="S896" s="8">
        <f>(((Sales[[#This Row],[Unit Price]]-(Sales[[#This Row],[Discount Applied]]*Sales[[#This Row],[Unit Price]]))-Q896)/Q896)*100</f>
        <v>63.636363636363626</v>
      </c>
      <c r="T896" s="8">
        <f t="shared" si="41"/>
        <v>7911.36</v>
      </c>
      <c r="U896" s="8">
        <f>Sales[[#This Row],[Unit Cost]]*Sales[[#This Row],[Order Quantity]]</f>
        <v>4834.72</v>
      </c>
    </row>
    <row r="897" spans="1:21" x14ac:dyDescent="0.2">
      <c r="A897" s="6" t="s">
        <v>1110</v>
      </c>
      <c r="B897" s="6" t="s">
        <v>24</v>
      </c>
      <c r="C897" s="6" t="s">
        <v>144</v>
      </c>
      <c r="D897" s="7">
        <v>43300</v>
      </c>
      <c r="E897" s="7">
        <v>43355</v>
      </c>
      <c r="F897" s="7">
        <v>43357</v>
      </c>
      <c r="G897" s="7">
        <v>43367</v>
      </c>
      <c r="H897" s="6">
        <f t="shared" si="39"/>
        <v>12</v>
      </c>
      <c r="I897" s="6" t="s">
        <v>215</v>
      </c>
      <c r="J897" s="6">
        <v>3</v>
      </c>
      <c r="K897" s="6">
        <v>9</v>
      </c>
      <c r="L897" s="6">
        <v>83</v>
      </c>
      <c r="M897" s="6">
        <v>12</v>
      </c>
      <c r="N897" s="6">
        <v>1</v>
      </c>
      <c r="O897" s="6">
        <v>7.4999999999999997E-2</v>
      </c>
      <c r="P897" s="8">
        <v>1273</v>
      </c>
      <c r="Q897" s="8">
        <v>814.72</v>
      </c>
      <c r="R897" s="8">
        <f t="shared" si="40"/>
        <v>362.80500000000006</v>
      </c>
      <c r="S897" s="8">
        <f>(((Sales[[#This Row],[Unit Price]]-(Sales[[#This Row],[Discount Applied]]*Sales[[#This Row],[Unit Price]]))-Q897)/Q897)*100</f>
        <v>44.531250000000007</v>
      </c>
      <c r="T897" s="8">
        <f t="shared" si="41"/>
        <v>1177.5250000000001</v>
      </c>
      <c r="U897" s="8">
        <f>Sales[[#This Row],[Unit Cost]]*Sales[[#This Row],[Order Quantity]]</f>
        <v>814.72</v>
      </c>
    </row>
    <row r="898" spans="1:21" x14ac:dyDescent="0.2">
      <c r="A898" s="6" t="s">
        <v>1111</v>
      </c>
      <c r="B898" s="6" t="s">
        <v>23</v>
      </c>
      <c r="C898" s="6" t="s">
        <v>143</v>
      </c>
      <c r="D898" s="7">
        <v>43200</v>
      </c>
      <c r="E898" s="7">
        <v>43355</v>
      </c>
      <c r="F898" s="7">
        <v>43357</v>
      </c>
      <c r="G898" s="7">
        <v>43361</v>
      </c>
      <c r="H898" s="6">
        <f t="shared" ref="H898:H961" si="42">G898-E898</f>
        <v>6</v>
      </c>
      <c r="I898" s="6" t="s">
        <v>215</v>
      </c>
      <c r="J898" s="6">
        <v>24</v>
      </c>
      <c r="K898" s="6">
        <v>13</v>
      </c>
      <c r="L898" s="6">
        <v>350</v>
      </c>
      <c r="M898" s="6">
        <v>44</v>
      </c>
      <c r="N898" s="6">
        <v>5</v>
      </c>
      <c r="O898" s="6">
        <v>0.15</v>
      </c>
      <c r="P898" s="8">
        <v>268</v>
      </c>
      <c r="Q898" s="8">
        <v>160.79999999999998</v>
      </c>
      <c r="R898" s="8">
        <f t="shared" ref="R898:R961" si="43">T898-(Q898*N898)</f>
        <v>335.00000000000011</v>
      </c>
      <c r="S898" s="8">
        <f>(((Sales[[#This Row],[Unit Price]]-(Sales[[#This Row],[Discount Applied]]*Sales[[#This Row],[Unit Price]]))-Q898)/Q898)*100</f>
        <v>41.666666666666693</v>
      </c>
      <c r="T898" s="8">
        <f t="shared" ref="T898:T961" si="44">((P898*N898)-(P898*O898*N898))</f>
        <v>1139</v>
      </c>
      <c r="U898" s="8">
        <f>Sales[[#This Row],[Unit Cost]]*Sales[[#This Row],[Order Quantity]]</f>
        <v>803.99999999999989</v>
      </c>
    </row>
    <row r="899" spans="1:21" x14ac:dyDescent="0.2">
      <c r="A899" s="6" t="s">
        <v>1112</v>
      </c>
      <c r="B899" s="6" t="s">
        <v>23</v>
      </c>
      <c r="C899" s="6" t="s">
        <v>144</v>
      </c>
      <c r="D899" s="7">
        <v>43200</v>
      </c>
      <c r="E899" s="7">
        <v>43356</v>
      </c>
      <c r="F899" s="7">
        <v>43363</v>
      </c>
      <c r="G899" s="7">
        <v>43368</v>
      </c>
      <c r="H899" s="6">
        <f t="shared" si="42"/>
        <v>12</v>
      </c>
      <c r="I899" s="6" t="s">
        <v>215</v>
      </c>
      <c r="J899" s="6">
        <v>21</v>
      </c>
      <c r="K899" s="6">
        <v>31</v>
      </c>
      <c r="L899" s="6">
        <v>70</v>
      </c>
      <c r="M899" s="6">
        <v>32</v>
      </c>
      <c r="N899" s="6">
        <v>8</v>
      </c>
      <c r="O899" s="6">
        <v>7.4999999999999997E-2</v>
      </c>
      <c r="P899" s="8">
        <v>3852.5</v>
      </c>
      <c r="Q899" s="8">
        <v>2157.4</v>
      </c>
      <c r="R899" s="8">
        <f t="shared" si="43"/>
        <v>11249.3</v>
      </c>
      <c r="S899" s="8">
        <f>(((Sales[[#This Row],[Unit Price]]-(Sales[[#This Row],[Discount Applied]]*Sales[[#This Row],[Unit Price]]))-Q899)/Q899)*100</f>
        <v>65.178571428571416</v>
      </c>
      <c r="T899" s="8">
        <f t="shared" si="44"/>
        <v>28508.5</v>
      </c>
      <c r="U899" s="8">
        <f>Sales[[#This Row],[Unit Cost]]*Sales[[#This Row],[Order Quantity]]</f>
        <v>17259.2</v>
      </c>
    </row>
    <row r="900" spans="1:21" x14ac:dyDescent="0.2">
      <c r="A900" s="6" t="s">
        <v>1113</v>
      </c>
      <c r="B900" s="6" t="s">
        <v>25</v>
      </c>
      <c r="C900" s="6" t="s">
        <v>145</v>
      </c>
      <c r="D900" s="7">
        <v>43300</v>
      </c>
      <c r="E900" s="7">
        <v>43356</v>
      </c>
      <c r="F900" s="7">
        <v>43376</v>
      </c>
      <c r="G900" s="7">
        <v>43385</v>
      </c>
      <c r="H900" s="6">
        <f t="shared" si="42"/>
        <v>29</v>
      </c>
      <c r="I900" s="6" t="s">
        <v>215</v>
      </c>
      <c r="J900" s="6">
        <v>18</v>
      </c>
      <c r="K900" s="6">
        <v>19</v>
      </c>
      <c r="L900" s="6">
        <v>154</v>
      </c>
      <c r="M900" s="6">
        <v>22</v>
      </c>
      <c r="N900" s="6">
        <v>7</v>
      </c>
      <c r="O900" s="6">
        <v>0.2</v>
      </c>
      <c r="P900" s="8">
        <v>1876</v>
      </c>
      <c r="Q900" s="8">
        <v>900.48</v>
      </c>
      <c r="R900" s="8">
        <f t="shared" si="43"/>
        <v>4202.239999999998</v>
      </c>
      <c r="S900" s="8">
        <f>(((Sales[[#This Row],[Unit Price]]-(Sales[[#This Row],[Discount Applied]]*Sales[[#This Row],[Unit Price]]))-Q900)/Q900)*100</f>
        <v>66.666666666666657</v>
      </c>
      <c r="T900" s="8">
        <f t="shared" si="44"/>
        <v>10505.599999999999</v>
      </c>
      <c r="U900" s="8">
        <f>Sales[[#This Row],[Unit Cost]]*Sales[[#This Row],[Order Quantity]]</f>
        <v>6303.3600000000006</v>
      </c>
    </row>
    <row r="901" spans="1:21" x14ac:dyDescent="0.2">
      <c r="A901" s="6" t="s">
        <v>1114</v>
      </c>
      <c r="B901" s="6" t="s">
        <v>24</v>
      </c>
      <c r="C901" s="6" t="s">
        <v>145</v>
      </c>
      <c r="D901" s="7">
        <v>43300</v>
      </c>
      <c r="E901" s="7">
        <v>43356</v>
      </c>
      <c r="F901" s="7">
        <v>43376</v>
      </c>
      <c r="G901" s="7">
        <v>43382</v>
      </c>
      <c r="H901" s="6">
        <f t="shared" si="42"/>
        <v>26</v>
      </c>
      <c r="I901" s="6" t="s">
        <v>215</v>
      </c>
      <c r="J901" s="6">
        <v>10</v>
      </c>
      <c r="K901" s="6">
        <v>27</v>
      </c>
      <c r="L901" s="6">
        <v>134</v>
      </c>
      <c r="M901" s="6">
        <v>36</v>
      </c>
      <c r="N901" s="6">
        <v>5</v>
      </c>
      <c r="O901" s="6">
        <v>0.15</v>
      </c>
      <c r="P901" s="8">
        <v>1286.4000000000001</v>
      </c>
      <c r="Q901" s="8">
        <v>887.61599999999999</v>
      </c>
      <c r="R901" s="8">
        <f t="shared" si="43"/>
        <v>1029.1199999999999</v>
      </c>
      <c r="S901" s="8">
        <f>(((Sales[[#This Row],[Unit Price]]-(Sales[[#This Row],[Discount Applied]]*Sales[[#This Row],[Unit Price]]))-Q901)/Q901)*100</f>
        <v>23.188405797101456</v>
      </c>
      <c r="T901" s="8">
        <f t="shared" si="44"/>
        <v>5467.2</v>
      </c>
      <c r="U901" s="8">
        <f>Sales[[#This Row],[Unit Cost]]*Sales[[#This Row],[Order Quantity]]</f>
        <v>4438.08</v>
      </c>
    </row>
    <row r="902" spans="1:21" x14ac:dyDescent="0.2">
      <c r="A902" s="6" t="s">
        <v>1115</v>
      </c>
      <c r="B902" s="6" t="s">
        <v>25</v>
      </c>
      <c r="C902" s="6" t="s">
        <v>145</v>
      </c>
      <c r="D902" s="7">
        <v>43200</v>
      </c>
      <c r="E902" s="7">
        <v>43356</v>
      </c>
      <c r="F902" s="7">
        <v>43365</v>
      </c>
      <c r="G902" s="7">
        <v>43375</v>
      </c>
      <c r="H902" s="6">
        <f t="shared" si="42"/>
        <v>19</v>
      </c>
      <c r="I902" s="6" t="s">
        <v>215</v>
      </c>
      <c r="J902" s="6">
        <v>14</v>
      </c>
      <c r="K902" s="6">
        <v>46</v>
      </c>
      <c r="L902" s="6">
        <v>120</v>
      </c>
      <c r="M902" s="6">
        <v>42</v>
      </c>
      <c r="N902" s="6">
        <v>6</v>
      </c>
      <c r="O902" s="6">
        <v>0.2</v>
      </c>
      <c r="P902" s="8">
        <v>174.20000000000002</v>
      </c>
      <c r="Q902" s="8">
        <v>101.036</v>
      </c>
      <c r="R902" s="8">
        <f t="shared" si="43"/>
        <v>229.94400000000007</v>
      </c>
      <c r="S902" s="8">
        <f>(((Sales[[#This Row],[Unit Price]]-(Sales[[#This Row],[Discount Applied]]*Sales[[#This Row],[Unit Price]]))-Q902)/Q902)*100</f>
        <v>37.931034482758633</v>
      </c>
      <c r="T902" s="8">
        <f t="shared" si="44"/>
        <v>836.16000000000008</v>
      </c>
      <c r="U902" s="8">
        <f>Sales[[#This Row],[Unit Cost]]*Sales[[#This Row],[Order Quantity]]</f>
        <v>606.21600000000001</v>
      </c>
    </row>
    <row r="903" spans="1:21" x14ac:dyDescent="0.2">
      <c r="A903" s="6" t="s">
        <v>1116</v>
      </c>
      <c r="B903" s="6" t="s">
        <v>23</v>
      </c>
      <c r="C903" s="6" t="s">
        <v>143</v>
      </c>
      <c r="D903" s="7">
        <v>43200</v>
      </c>
      <c r="E903" s="7">
        <v>43356</v>
      </c>
      <c r="F903" s="7">
        <v>43367</v>
      </c>
      <c r="G903" s="7">
        <v>43373</v>
      </c>
      <c r="H903" s="6">
        <f t="shared" si="42"/>
        <v>17</v>
      </c>
      <c r="I903" s="6" t="s">
        <v>215</v>
      </c>
      <c r="J903" s="6">
        <v>22</v>
      </c>
      <c r="K903" s="6">
        <v>28</v>
      </c>
      <c r="L903" s="6">
        <v>360</v>
      </c>
      <c r="M903" s="6">
        <v>26</v>
      </c>
      <c r="N903" s="6">
        <v>6</v>
      </c>
      <c r="O903" s="6">
        <v>0.15</v>
      </c>
      <c r="P903" s="8">
        <v>5259.5</v>
      </c>
      <c r="Q903" s="8">
        <v>4102.41</v>
      </c>
      <c r="R903" s="8">
        <f t="shared" si="43"/>
        <v>2208.9900000000016</v>
      </c>
      <c r="S903" s="8">
        <f>(((Sales[[#This Row],[Unit Price]]-(Sales[[#This Row],[Discount Applied]]*Sales[[#This Row],[Unit Price]]))-Q903)/Q903)*100</f>
        <v>8.9743589743589745</v>
      </c>
      <c r="T903" s="8">
        <f t="shared" si="44"/>
        <v>26823.45</v>
      </c>
      <c r="U903" s="8">
        <f>Sales[[#This Row],[Unit Cost]]*Sales[[#This Row],[Order Quantity]]</f>
        <v>24614.46</v>
      </c>
    </row>
    <row r="904" spans="1:21" x14ac:dyDescent="0.2">
      <c r="A904" s="6" t="s">
        <v>1117</v>
      </c>
      <c r="B904" s="6" t="s">
        <v>23</v>
      </c>
      <c r="C904" s="6" t="s">
        <v>147</v>
      </c>
      <c r="D904" s="7">
        <v>43200</v>
      </c>
      <c r="E904" s="7">
        <v>43356</v>
      </c>
      <c r="F904" s="7">
        <v>43375</v>
      </c>
      <c r="G904" s="7">
        <v>43381</v>
      </c>
      <c r="H904" s="6">
        <f t="shared" si="42"/>
        <v>25</v>
      </c>
      <c r="I904" s="6" t="s">
        <v>215</v>
      </c>
      <c r="J904" s="6">
        <v>22</v>
      </c>
      <c r="K904" s="6">
        <v>48</v>
      </c>
      <c r="L904" s="6">
        <v>213</v>
      </c>
      <c r="M904" s="6">
        <v>42</v>
      </c>
      <c r="N904" s="6">
        <v>1</v>
      </c>
      <c r="O904" s="6">
        <v>0.4</v>
      </c>
      <c r="P904" s="8">
        <v>6512.4000000000005</v>
      </c>
      <c r="Q904" s="8">
        <v>5144.7960000000003</v>
      </c>
      <c r="R904" s="8">
        <f t="shared" si="43"/>
        <v>-1237.3560000000002</v>
      </c>
      <c r="S904" s="8">
        <f>(((Sales[[#This Row],[Unit Price]]-(Sales[[#This Row],[Discount Applied]]*Sales[[#This Row],[Unit Price]]))-Q904)/Q904)*100</f>
        <v>-24.050632911392409</v>
      </c>
      <c r="T904" s="8">
        <f t="shared" si="44"/>
        <v>3907.44</v>
      </c>
      <c r="U904" s="8">
        <f>Sales[[#This Row],[Unit Cost]]*Sales[[#This Row],[Order Quantity]]</f>
        <v>5144.7960000000003</v>
      </c>
    </row>
    <row r="905" spans="1:21" x14ac:dyDescent="0.2">
      <c r="A905" s="6" t="s">
        <v>1118</v>
      </c>
      <c r="B905" s="6" t="s">
        <v>24</v>
      </c>
      <c r="C905" s="6" t="s">
        <v>145</v>
      </c>
      <c r="D905" s="7">
        <v>43200</v>
      </c>
      <c r="E905" s="7">
        <v>43356</v>
      </c>
      <c r="F905" s="7">
        <v>43362</v>
      </c>
      <c r="G905" s="7">
        <v>43368</v>
      </c>
      <c r="H905" s="6">
        <f t="shared" si="42"/>
        <v>12</v>
      </c>
      <c r="I905" s="6" t="s">
        <v>215</v>
      </c>
      <c r="J905" s="6">
        <v>9</v>
      </c>
      <c r="K905" s="6">
        <v>39</v>
      </c>
      <c r="L905" s="6">
        <v>194</v>
      </c>
      <c r="M905" s="6">
        <v>30</v>
      </c>
      <c r="N905" s="6">
        <v>3</v>
      </c>
      <c r="O905" s="6">
        <v>7.4999999999999997E-2</v>
      </c>
      <c r="P905" s="8">
        <v>1701.8</v>
      </c>
      <c r="Q905" s="8">
        <v>1021.0799999999999</v>
      </c>
      <c r="R905" s="8">
        <f t="shared" si="43"/>
        <v>1659.2550000000001</v>
      </c>
      <c r="S905" s="8">
        <f>(((Sales[[#This Row],[Unit Price]]-(Sales[[#This Row],[Discount Applied]]*Sales[[#This Row],[Unit Price]]))-Q905)/Q905)*100</f>
        <v>54.166666666666671</v>
      </c>
      <c r="T905" s="8">
        <f t="shared" si="44"/>
        <v>4722.4949999999999</v>
      </c>
      <c r="U905" s="8">
        <f>Sales[[#This Row],[Unit Cost]]*Sales[[#This Row],[Order Quantity]]</f>
        <v>3063.24</v>
      </c>
    </row>
    <row r="906" spans="1:21" x14ac:dyDescent="0.2">
      <c r="A906" s="6" t="s">
        <v>1119</v>
      </c>
      <c r="B906" s="6" t="s">
        <v>25</v>
      </c>
      <c r="C906" s="6" t="s">
        <v>148</v>
      </c>
      <c r="D906" s="7">
        <v>43300</v>
      </c>
      <c r="E906" s="7">
        <v>43356</v>
      </c>
      <c r="F906" s="7">
        <v>43384</v>
      </c>
      <c r="G906" s="7">
        <v>43388</v>
      </c>
      <c r="H906" s="6">
        <f t="shared" si="42"/>
        <v>32</v>
      </c>
      <c r="I906" s="6" t="s">
        <v>215</v>
      </c>
      <c r="J906" s="6">
        <v>17</v>
      </c>
      <c r="K906" s="6">
        <v>21</v>
      </c>
      <c r="L906" s="6">
        <v>50</v>
      </c>
      <c r="M906" s="6">
        <v>1</v>
      </c>
      <c r="N906" s="6">
        <v>5</v>
      </c>
      <c r="O906" s="6">
        <v>0.1</v>
      </c>
      <c r="P906" s="8">
        <v>3832.4</v>
      </c>
      <c r="Q906" s="8">
        <v>2682.68</v>
      </c>
      <c r="R906" s="8">
        <f t="shared" si="43"/>
        <v>3832.3999999999996</v>
      </c>
      <c r="S906" s="8">
        <f>(((Sales[[#This Row],[Unit Price]]-(Sales[[#This Row],[Discount Applied]]*Sales[[#This Row],[Unit Price]]))-Q906)/Q906)*100</f>
        <v>28.571428571428577</v>
      </c>
      <c r="T906" s="8">
        <f t="shared" si="44"/>
        <v>17245.8</v>
      </c>
      <c r="U906" s="8">
        <f>Sales[[#This Row],[Unit Cost]]*Sales[[#This Row],[Order Quantity]]</f>
        <v>13413.4</v>
      </c>
    </row>
    <row r="907" spans="1:21" x14ac:dyDescent="0.2">
      <c r="A907" s="6" t="s">
        <v>1120</v>
      </c>
      <c r="B907" s="6" t="s">
        <v>23</v>
      </c>
      <c r="C907" s="6" t="s">
        <v>143</v>
      </c>
      <c r="D907" s="7">
        <v>43200</v>
      </c>
      <c r="E907" s="7">
        <v>43356</v>
      </c>
      <c r="F907" s="7">
        <v>43360</v>
      </c>
      <c r="G907" s="7">
        <v>43363</v>
      </c>
      <c r="H907" s="6">
        <f t="shared" si="42"/>
        <v>7</v>
      </c>
      <c r="I907" s="6" t="s">
        <v>215</v>
      </c>
      <c r="J907" s="6">
        <v>25</v>
      </c>
      <c r="K907" s="6">
        <v>38</v>
      </c>
      <c r="L907" s="6">
        <v>330</v>
      </c>
      <c r="M907" s="6">
        <v>6</v>
      </c>
      <c r="N907" s="6">
        <v>7</v>
      </c>
      <c r="O907" s="6">
        <v>0.15</v>
      </c>
      <c r="P907" s="8">
        <v>1775.5</v>
      </c>
      <c r="Q907" s="8">
        <v>923.26</v>
      </c>
      <c r="R907" s="8">
        <f t="shared" si="43"/>
        <v>4101.4050000000007</v>
      </c>
      <c r="S907" s="8">
        <f>(((Sales[[#This Row],[Unit Price]]-(Sales[[#This Row],[Discount Applied]]*Sales[[#This Row],[Unit Price]]))-Q907)/Q907)*100</f>
        <v>63.46153846153846</v>
      </c>
      <c r="T907" s="8">
        <f t="shared" si="44"/>
        <v>10564.225</v>
      </c>
      <c r="U907" s="8">
        <f>Sales[[#This Row],[Unit Cost]]*Sales[[#This Row],[Order Quantity]]</f>
        <v>6462.82</v>
      </c>
    </row>
    <row r="908" spans="1:21" x14ac:dyDescent="0.2">
      <c r="A908" s="6" t="s">
        <v>1121</v>
      </c>
      <c r="B908" s="6" t="s">
        <v>25</v>
      </c>
      <c r="C908" s="6" t="s">
        <v>148</v>
      </c>
      <c r="D908" s="7">
        <v>43200</v>
      </c>
      <c r="E908" s="7">
        <v>43356</v>
      </c>
      <c r="F908" s="7">
        <v>43384</v>
      </c>
      <c r="G908" s="7">
        <v>43386</v>
      </c>
      <c r="H908" s="6">
        <f t="shared" si="42"/>
        <v>30</v>
      </c>
      <c r="I908" s="6" t="s">
        <v>215</v>
      </c>
      <c r="J908" s="6">
        <v>16</v>
      </c>
      <c r="K908" s="6">
        <v>29</v>
      </c>
      <c r="L908" s="6">
        <v>12</v>
      </c>
      <c r="M908" s="6">
        <v>23</v>
      </c>
      <c r="N908" s="6">
        <v>2</v>
      </c>
      <c r="O908" s="6">
        <v>0.15</v>
      </c>
      <c r="P908" s="8">
        <v>1922.9</v>
      </c>
      <c r="Q908" s="8">
        <v>865.30500000000006</v>
      </c>
      <c r="R908" s="8">
        <f t="shared" si="43"/>
        <v>1538.3200000000002</v>
      </c>
      <c r="S908" s="8">
        <f>(((Sales[[#This Row],[Unit Price]]-(Sales[[#This Row],[Discount Applied]]*Sales[[#This Row],[Unit Price]]))-Q908)/Q908)*100</f>
        <v>88.8888888888889</v>
      </c>
      <c r="T908" s="8">
        <f t="shared" si="44"/>
        <v>3268.9300000000003</v>
      </c>
      <c r="U908" s="8">
        <f>Sales[[#This Row],[Unit Cost]]*Sales[[#This Row],[Order Quantity]]</f>
        <v>1730.6100000000001</v>
      </c>
    </row>
    <row r="909" spans="1:21" x14ac:dyDescent="0.2">
      <c r="A909" s="6" t="s">
        <v>1122</v>
      </c>
      <c r="B909" s="6" t="s">
        <v>26</v>
      </c>
      <c r="C909" s="6" t="s">
        <v>146</v>
      </c>
      <c r="D909" s="7">
        <v>43300</v>
      </c>
      <c r="E909" s="7">
        <v>43356</v>
      </c>
      <c r="F909" s="7">
        <v>43383</v>
      </c>
      <c r="G909" s="7">
        <v>43392</v>
      </c>
      <c r="H909" s="6">
        <f t="shared" si="42"/>
        <v>36</v>
      </c>
      <c r="I909" s="6" t="s">
        <v>215</v>
      </c>
      <c r="J909" s="6">
        <v>26</v>
      </c>
      <c r="K909" s="6">
        <v>23</v>
      </c>
      <c r="L909" s="6">
        <v>291</v>
      </c>
      <c r="M909" s="6">
        <v>5</v>
      </c>
      <c r="N909" s="6">
        <v>3</v>
      </c>
      <c r="O909" s="6">
        <v>0.05</v>
      </c>
      <c r="P909" s="8">
        <v>891.1</v>
      </c>
      <c r="Q909" s="8">
        <v>490.10500000000008</v>
      </c>
      <c r="R909" s="8">
        <f t="shared" si="43"/>
        <v>1069.32</v>
      </c>
      <c r="S909" s="8">
        <f>(((Sales[[#This Row],[Unit Price]]-(Sales[[#This Row],[Discount Applied]]*Sales[[#This Row],[Unit Price]]))-Q909)/Q909)*100</f>
        <v>72.72727272727272</v>
      </c>
      <c r="T909" s="8">
        <f t="shared" si="44"/>
        <v>2539.6350000000002</v>
      </c>
      <c r="U909" s="8">
        <f>Sales[[#This Row],[Unit Cost]]*Sales[[#This Row],[Order Quantity]]</f>
        <v>1470.3150000000003</v>
      </c>
    </row>
    <row r="910" spans="1:21" x14ac:dyDescent="0.2">
      <c r="A910" s="6" t="s">
        <v>1123</v>
      </c>
      <c r="B910" s="6" t="s">
        <v>24</v>
      </c>
      <c r="C910" s="6" t="s">
        <v>146</v>
      </c>
      <c r="D910" s="7">
        <v>43200</v>
      </c>
      <c r="E910" s="7">
        <v>43357</v>
      </c>
      <c r="F910" s="7">
        <v>43363</v>
      </c>
      <c r="G910" s="7">
        <v>43371</v>
      </c>
      <c r="H910" s="6">
        <f t="shared" si="42"/>
        <v>14</v>
      </c>
      <c r="I910" s="6" t="s">
        <v>215</v>
      </c>
      <c r="J910" s="6">
        <v>2</v>
      </c>
      <c r="K910" s="6">
        <v>3</v>
      </c>
      <c r="L910" s="6">
        <v>264</v>
      </c>
      <c r="M910" s="6">
        <v>43</v>
      </c>
      <c r="N910" s="6">
        <v>7</v>
      </c>
      <c r="O910" s="6">
        <v>7.4999999999999997E-2</v>
      </c>
      <c r="P910" s="8">
        <v>3289.7000000000003</v>
      </c>
      <c r="Q910" s="8">
        <v>1875.1289999999999</v>
      </c>
      <c r="R910" s="8">
        <f t="shared" si="43"/>
        <v>8174.9045000000042</v>
      </c>
      <c r="S910" s="8">
        <f>(((Sales[[#This Row],[Unit Price]]-(Sales[[#This Row],[Discount Applied]]*Sales[[#This Row],[Unit Price]]))-Q910)/Q910)*100</f>
        <v>62.280701754385994</v>
      </c>
      <c r="T910" s="8">
        <f t="shared" si="44"/>
        <v>21300.807500000003</v>
      </c>
      <c r="U910" s="8">
        <f>Sales[[#This Row],[Unit Cost]]*Sales[[#This Row],[Order Quantity]]</f>
        <v>13125.902999999998</v>
      </c>
    </row>
    <row r="911" spans="1:21" x14ac:dyDescent="0.2">
      <c r="A911" s="6" t="s">
        <v>1124</v>
      </c>
      <c r="B911" s="6" t="s">
        <v>23</v>
      </c>
      <c r="C911" s="6" t="s">
        <v>145</v>
      </c>
      <c r="D911" s="7">
        <v>43300</v>
      </c>
      <c r="E911" s="7">
        <v>43357</v>
      </c>
      <c r="F911" s="7">
        <v>43367</v>
      </c>
      <c r="G911" s="7">
        <v>43376</v>
      </c>
      <c r="H911" s="6">
        <f t="shared" si="42"/>
        <v>19</v>
      </c>
      <c r="I911" s="6" t="s">
        <v>215</v>
      </c>
      <c r="J911" s="6">
        <v>24</v>
      </c>
      <c r="K911" s="6">
        <v>2</v>
      </c>
      <c r="L911" s="6">
        <v>90</v>
      </c>
      <c r="M911" s="6">
        <v>34</v>
      </c>
      <c r="N911" s="6">
        <v>1</v>
      </c>
      <c r="O911" s="6">
        <v>0.05</v>
      </c>
      <c r="P911" s="8">
        <v>1078.7</v>
      </c>
      <c r="Q911" s="8">
        <v>593.28500000000008</v>
      </c>
      <c r="R911" s="8">
        <f t="shared" si="43"/>
        <v>431.48</v>
      </c>
      <c r="S911" s="8">
        <f>(((Sales[[#This Row],[Unit Price]]-(Sales[[#This Row],[Discount Applied]]*Sales[[#This Row],[Unit Price]]))-Q911)/Q911)*100</f>
        <v>72.72727272727272</v>
      </c>
      <c r="T911" s="8">
        <f t="shared" si="44"/>
        <v>1024.7650000000001</v>
      </c>
      <c r="U911" s="8">
        <f>Sales[[#This Row],[Unit Cost]]*Sales[[#This Row],[Order Quantity]]</f>
        <v>593.28500000000008</v>
      </c>
    </row>
    <row r="912" spans="1:21" x14ac:dyDescent="0.2">
      <c r="A912" s="6" t="s">
        <v>1125</v>
      </c>
      <c r="B912" s="6" t="s">
        <v>26</v>
      </c>
      <c r="C912" s="6" t="s">
        <v>143</v>
      </c>
      <c r="D912" s="7">
        <v>43300</v>
      </c>
      <c r="E912" s="7">
        <v>43357</v>
      </c>
      <c r="F912" s="7">
        <v>43376</v>
      </c>
      <c r="G912" s="7">
        <v>43378</v>
      </c>
      <c r="H912" s="6">
        <f t="shared" si="42"/>
        <v>21</v>
      </c>
      <c r="I912" s="6" t="s">
        <v>215</v>
      </c>
      <c r="J912" s="6">
        <v>26</v>
      </c>
      <c r="K912" s="6">
        <v>19</v>
      </c>
      <c r="L912" s="6">
        <v>346</v>
      </c>
      <c r="M912" s="6">
        <v>5</v>
      </c>
      <c r="N912" s="6">
        <v>2</v>
      </c>
      <c r="O912" s="6">
        <v>0.05</v>
      </c>
      <c r="P912" s="8">
        <v>3886</v>
      </c>
      <c r="Q912" s="8">
        <v>2720.2</v>
      </c>
      <c r="R912" s="8">
        <f t="shared" si="43"/>
        <v>1943</v>
      </c>
      <c r="S912" s="8">
        <f>(((Sales[[#This Row],[Unit Price]]-(Sales[[#This Row],[Discount Applied]]*Sales[[#This Row],[Unit Price]]))-Q912)/Q912)*100</f>
        <v>35.714285714285715</v>
      </c>
      <c r="T912" s="8">
        <f t="shared" si="44"/>
        <v>7383.4</v>
      </c>
      <c r="U912" s="8">
        <f>Sales[[#This Row],[Unit Cost]]*Sales[[#This Row],[Order Quantity]]</f>
        <v>5440.4</v>
      </c>
    </row>
    <row r="913" spans="1:21" x14ac:dyDescent="0.2">
      <c r="A913" s="6" t="s">
        <v>1126</v>
      </c>
      <c r="B913" s="6" t="s">
        <v>25</v>
      </c>
      <c r="C913" s="6" t="s">
        <v>145</v>
      </c>
      <c r="D913" s="7">
        <v>43300</v>
      </c>
      <c r="E913" s="7">
        <v>43357</v>
      </c>
      <c r="F913" s="7">
        <v>43383</v>
      </c>
      <c r="G913" s="7">
        <v>43391</v>
      </c>
      <c r="H913" s="6">
        <f t="shared" si="42"/>
        <v>34</v>
      </c>
      <c r="I913" s="6" t="s">
        <v>215</v>
      </c>
      <c r="J913" s="6">
        <v>12</v>
      </c>
      <c r="K913" s="6">
        <v>21</v>
      </c>
      <c r="L913" s="6">
        <v>172</v>
      </c>
      <c r="M913" s="6">
        <v>15</v>
      </c>
      <c r="N913" s="6">
        <v>4</v>
      </c>
      <c r="O913" s="6">
        <v>0.05</v>
      </c>
      <c r="P913" s="8">
        <v>1681.7</v>
      </c>
      <c r="Q913" s="8">
        <v>1143.556</v>
      </c>
      <c r="R913" s="8">
        <f t="shared" si="43"/>
        <v>1816.2359999999999</v>
      </c>
      <c r="S913" s="8">
        <f>(((Sales[[#This Row],[Unit Price]]-(Sales[[#This Row],[Discount Applied]]*Sales[[#This Row],[Unit Price]]))-Q913)/Q913)*100</f>
        <v>39.705882352941174</v>
      </c>
      <c r="T913" s="8">
        <f t="shared" si="44"/>
        <v>6390.46</v>
      </c>
      <c r="U913" s="8">
        <f>Sales[[#This Row],[Unit Cost]]*Sales[[#This Row],[Order Quantity]]</f>
        <v>4574.2240000000002</v>
      </c>
    </row>
    <row r="914" spans="1:21" x14ac:dyDescent="0.2">
      <c r="A914" s="6" t="s">
        <v>1127</v>
      </c>
      <c r="B914" s="6" t="s">
        <v>26</v>
      </c>
      <c r="C914" s="6" t="s">
        <v>146</v>
      </c>
      <c r="D914" s="7">
        <v>43200</v>
      </c>
      <c r="E914" s="7">
        <v>43357</v>
      </c>
      <c r="F914" s="7">
        <v>43379</v>
      </c>
      <c r="G914" s="7">
        <v>43386</v>
      </c>
      <c r="H914" s="6">
        <f t="shared" si="42"/>
        <v>29</v>
      </c>
      <c r="I914" s="6" t="s">
        <v>215</v>
      </c>
      <c r="J914" s="6">
        <v>28</v>
      </c>
      <c r="K914" s="6">
        <v>19</v>
      </c>
      <c r="L914" s="6">
        <v>266</v>
      </c>
      <c r="M914" s="6">
        <v>23</v>
      </c>
      <c r="N914" s="6">
        <v>2</v>
      </c>
      <c r="O914" s="6">
        <v>7.4999999999999997E-2</v>
      </c>
      <c r="P914" s="8">
        <v>1065.3</v>
      </c>
      <c r="Q914" s="8">
        <v>852.24</v>
      </c>
      <c r="R914" s="8">
        <f t="shared" si="43"/>
        <v>266.32499999999982</v>
      </c>
      <c r="S914" s="8">
        <f>(((Sales[[#This Row],[Unit Price]]-(Sales[[#This Row],[Discount Applied]]*Sales[[#This Row],[Unit Price]]))-Q914)/Q914)*100</f>
        <v>15.624999999999989</v>
      </c>
      <c r="T914" s="8">
        <f t="shared" si="44"/>
        <v>1970.8049999999998</v>
      </c>
      <c r="U914" s="8">
        <f>Sales[[#This Row],[Unit Cost]]*Sales[[#This Row],[Order Quantity]]</f>
        <v>1704.48</v>
      </c>
    </row>
    <row r="915" spans="1:21" x14ac:dyDescent="0.2">
      <c r="A915" s="6" t="s">
        <v>1128</v>
      </c>
      <c r="B915" s="6" t="s">
        <v>23</v>
      </c>
      <c r="C915" s="6" t="s">
        <v>145</v>
      </c>
      <c r="D915" s="7">
        <v>43200</v>
      </c>
      <c r="E915" s="7">
        <v>43357</v>
      </c>
      <c r="F915" s="7">
        <v>43382</v>
      </c>
      <c r="G915" s="7">
        <v>43392</v>
      </c>
      <c r="H915" s="6">
        <f t="shared" si="42"/>
        <v>35</v>
      </c>
      <c r="I915" s="6" t="s">
        <v>215</v>
      </c>
      <c r="J915" s="6">
        <v>23</v>
      </c>
      <c r="K915" s="6">
        <v>32</v>
      </c>
      <c r="L915" s="6">
        <v>146</v>
      </c>
      <c r="M915" s="6">
        <v>30</v>
      </c>
      <c r="N915" s="6">
        <v>7</v>
      </c>
      <c r="O915" s="6">
        <v>0.2</v>
      </c>
      <c r="P915" s="8">
        <v>3912.8</v>
      </c>
      <c r="Q915" s="8">
        <v>3286.752</v>
      </c>
      <c r="R915" s="8">
        <f t="shared" si="43"/>
        <v>-1095.5839999999989</v>
      </c>
      <c r="S915" s="8">
        <f>(((Sales[[#This Row],[Unit Price]]-(Sales[[#This Row],[Discount Applied]]*Sales[[#This Row],[Unit Price]]))-Q915)/Q915)*100</f>
        <v>-4.761904761904753</v>
      </c>
      <c r="T915" s="8">
        <f t="shared" si="44"/>
        <v>21911.68</v>
      </c>
      <c r="U915" s="8">
        <f>Sales[[#This Row],[Unit Cost]]*Sales[[#This Row],[Order Quantity]]</f>
        <v>23007.263999999999</v>
      </c>
    </row>
    <row r="916" spans="1:21" x14ac:dyDescent="0.2">
      <c r="A916" s="6" t="s">
        <v>1129</v>
      </c>
      <c r="B916" s="6" t="s">
        <v>25</v>
      </c>
      <c r="C916" s="6" t="s">
        <v>144</v>
      </c>
      <c r="D916" s="7">
        <v>43300</v>
      </c>
      <c r="E916" s="7">
        <v>43357</v>
      </c>
      <c r="F916" s="7">
        <v>43360</v>
      </c>
      <c r="G916" s="7">
        <v>43364</v>
      </c>
      <c r="H916" s="6">
        <f t="shared" si="42"/>
        <v>7</v>
      </c>
      <c r="I916" s="6" t="s">
        <v>215</v>
      </c>
      <c r="J916" s="6">
        <v>18</v>
      </c>
      <c r="K916" s="6">
        <v>9</v>
      </c>
      <c r="L916" s="6">
        <v>86</v>
      </c>
      <c r="M916" s="6">
        <v>30</v>
      </c>
      <c r="N916" s="6">
        <v>2</v>
      </c>
      <c r="O916" s="6">
        <v>0.3</v>
      </c>
      <c r="P916" s="8">
        <v>3819</v>
      </c>
      <c r="Q916" s="8">
        <v>2520.54</v>
      </c>
      <c r="R916" s="8">
        <f t="shared" si="43"/>
        <v>305.52000000000044</v>
      </c>
      <c r="S916" s="8">
        <f>(((Sales[[#This Row],[Unit Price]]-(Sales[[#This Row],[Discount Applied]]*Sales[[#This Row],[Unit Price]]))-Q916)/Q916)*100</f>
        <v>6.0606060606060694</v>
      </c>
      <c r="T916" s="8">
        <f t="shared" si="44"/>
        <v>5346.6</v>
      </c>
      <c r="U916" s="8">
        <f>Sales[[#This Row],[Unit Cost]]*Sales[[#This Row],[Order Quantity]]</f>
        <v>5041.08</v>
      </c>
    </row>
    <row r="917" spans="1:21" x14ac:dyDescent="0.2">
      <c r="A917" s="6" t="s">
        <v>1130</v>
      </c>
      <c r="B917" s="6" t="s">
        <v>25</v>
      </c>
      <c r="C917" s="6" t="s">
        <v>147</v>
      </c>
      <c r="D917" s="7">
        <v>43300</v>
      </c>
      <c r="E917" s="7">
        <v>43357</v>
      </c>
      <c r="F917" s="7">
        <v>43370</v>
      </c>
      <c r="G917" s="7">
        <v>43372</v>
      </c>
      <c r="H917" s="6">
        <f t="shared" si="42"/>
        <v>15</v>
      </c>
      <c r="I917" s="6" t="s">
        <v>215</v>
      </c>
      <c r="J917" s="6">
        <v>18</v>
      </c>
      <c r="K917" s="6">
        <v>22</v>
      </c>
      <c r="L917" s="6">
        <v>222</v>
      </c>
      <c r="M917" s="6">
        <v>46</v>
      </c>
      <c r="N917" s="6">
        <v>5</v>
      </c>
      <c r="O917" s="6">
        <v>7.4999999999999997E-2</v>
      </c>
      <c r="P917" s="8">
        <v>1025.1000000000001</v>
      </c>
      <c r="Q917" s="8">
        <v>758.57400000000007</v>
      </c>
      <c r="R917" s="8">
        <f t="shared" si="43"/>
        <v>948.2175000000002</v>
      </c>
      <c r="S917" s="8">
        <f>(((Sales[[#This Row],[Unit Price]]-(Sales[[#This Row],[Discount Applied]]*Sales[[#This Row],[Unit Price]]))-Q917)/Q917)*100</f>
        <v>25</v>
      </c>
      <c r="T917" s="8">
        <f t="shared" si="44"/>
        <v>4741.0875000000005</v>
      </c>
      <c r="U917" s="8">
        <f>Sales[[#This Row],[Unit Cost]]*Sales[[#This Row],[Order Quantity]]</f>
        <v>3792.8700000000003</v>
      </c>
    </row>
    <row r="918" spans="1:21" x14ac:dyDescent="0.2">
      <c r="A918" s="6" t="s">
        <v>1131</v>
      </c>
      <c r="B918" s="6" t="s">
        <v>23</v>
      </c>
      <c r="C918" s="6" t="s">
        <v>145</v>
      </c>
      <c r="D918" s="7">
        <v>43200</v>
      </c>
      <c r="E918" s="7">
        <v>43357</v>
      </c>
      <c r="F918" s="7">
        <v>43377</v>
      </c>
      <c r="G918" s="7">
        <v>43379</v>
      </c>
      <c r="H918" s="6">
        <f t="shared" si="42"/>
        <v>22</v>
      </c>
      <c r="I918" s="6" t="s">
        <v>215</v>
      </c>
      <c r="J918" s="6">
        <v>22</v>
      </c>
      <c r="K918" s="6">
        <v>8</v>
      </c>
      <c r="L918" s="6">
        <v>203</v>
      </c>
      <c r="M918" s="6">
        <v>43</v>
      </c>
      <c r="N918" s="6">
        <v>6</v>
      </c>
      <c r="O918" s="6">
        <v>0.15</v>
      </c>
      <c r="P918" s="8">
        <v>3202.6</v>
      </c>
      <c r="Q918" s="8">
        <v>1601.3</v>
      </c>
      <c r="R918" s="8">
        <f t="shared" si="43"/>
        <v>6725.4599999999991</v>
      </c>
      <c r="S918" s="8">
        <f>(((Sales[[#This Row],[Unit Price]]-(Sales[[#This Row],[Discount Applied]]*Sales[[#This Row],[Unit Price]]))-Q918)/Q918)*100</f>
        <v>70</v>
      </c>
      <c r="T918" s="8">
        <f t="shared" si="44"/>
        <v>16333.259999999998</v>
      </c>
      <c r="U918" s="8">
        <f>Sales[[#This Row],[Unit Cost]]*Sales[[#This Row],[Order Quantity]]</f>
        <v>9607.7999999999993</v>
      </c>
    </row>
    <row r="919" spans="1:21" x14ac:dyDescent="0.2">
      <c r="A919" s="6" t="s">
        <v>1132</v>
      </c>
      <c r="B919" s="6" t="s">
        <v>24</v>
      </c>
      <c r="C919" s="6" t="s">
        <v>145</v>
      </c>
      <c r="D919" s="7">
        <v>43300</v>
      </c>
      <c r="E919" s="7">
        <v>43357</v>
      </c>
      <c r="F919" s="7">
        <v>43374</v>
      </c>
      <c r="G919" s="7">
        <v>43379</v>
      </c>
      <c r="H919" s="6">
        <f t="shared" si="42"/>
        <v>22</v>
      </c>
      <c r="I919" s="6" t="s">
        <v>215</v>
      </c>
      <c r="J919" s="6">
        <v>11</v>
      </c>
      <c r="K919" s="6">
        <v>49</v>
      </c>
      <c r="L919" s="6">
        <v>170</v>
      </c>
      <c r="M919" s="6">
        <v>22</v>
      </c>
      <c r="N919" s="6">
        <v>1</v>
      </c>
      <c r="O919" s="6">
        <v>0.1</v>
      </c>
      <c r="P919" s="8">
        <v>5306.4000000000005</v>
      </c>
      <c r="Q919" s="8">
        <v>2440.9440000000004</v>
      </c>
      <c r="R919" s="8">
        <f t="shared" si="43"/>
        <v>2334.8159999999998</v>
      </c>
      <c r="S919" s="8">
        <f>(((Sales[[#This Row],[Unit Price]]-(Sales[[#This Row],[Discount Applied]]*Sales[[#This Row],[Unit Price]]))-Q919)/Q919)*100</f>
        <v>95.652173913043455</v>
      </c>
      <c r="T919" s="8">
        <f t="shared" si="44"/>
        <v>4775.76</v>
      </c>
      <c r="U919" s="8">
        <f>Sales[[#This Row],[Unit Cost]]*Sales[[#This Row],[Order Quantity]]</f>
        <v>2440.9440000000004</v>
      </c>
    </row>
    <row r="920" spans="1:21" x14ac:dyDescent="0.2">
      <c r="A920" s="6" t="s">
        <v>1133</v>
      </c>
      <c r="B920" s="6" t="s">
        <v>24</v>
      </c>
      <c r="C920" s="6" t="s">
        <v>147</v>
      </c>
      <c r="D920" s="7">
        <v>43300</v>
      </c>
      <c r="E920" s="7">
        <v>43357</v>
      </c>
      <c r="F920" s="7">
        <v>43369</v>
      </c>
      <c r="G920" s="7">
        <v>43374</v>
      </c>
      <c r="H920" s="6">
        <f t="shared" si="42"/>
        <v>17</v>
      </c>
      <c r="I920" s="6" t="s">
        <v>215</v>
      </c>
      <c r="J920" s="6">
        <v>9</v>
      </c>
      <c r="K920" s="6">
        <v>14</v>
      </c>
      <c r="L920" s="6">
        <v>239</v>
      </c>
      <c r="M920" s="6">
        <v>11</v>
      </c>
      <c r="N920" s="6">
        <v>5</v>
      </c>
      <c r="O920" s="6">
        <v>7.4999999999999997E-2</v>
      </c>
      <c r="P920" s="8">
        <v>1849.2</v>
      </c>
      <c r="Q920" s="8">
        <v>1331.424</v>
      </c>
      <c r="R920" s="8">
        <f t="shared" si="43"/>
        <v>1895.4299999999994</v>
      </c>
      <c r="S920" s="8">
        <f>(((Sales[[#This Row],[Unit Price]]-(Sales[[#This Row],[Discount Applied]]*Sales[[#This Row],[Unit Price]]))-Q920)/Q920)*100</f>
        <v>28.472222222222221</v>
      </c>
      <c r="T920" s="8">
        <f t="shared" si="44"/>
        <v>8552.5499999999993</v>
      </c>
      <c r="U920" s="8">
        <f>Sales[[#This Row],[Unit Cost]]*Sales[[#This Row],[Order Quantity]]</f>
        <v>6657.12</v>
      </c>
    </row>
    <row r="921" spans="1:21" x14ac:dyDescent="0.2">
      <c r="A921" s="6" t="s">
        <v>1134</v>
      </c>
      <c r="B921" s="6" t="s">
        <v>25</v>
      </c>
      <c r="C921" s="6" t="s">
        <v>146</v>
      </c>
      <c r="D921" s="7">
        <v>43300</v>
      </c>
      <c r="E921" s="7">
        <v>43357</v>
      </c>
      <c r="F921" s="7">
        <v>43364</v>
      </c>
      <c r="G921" s="7">
        <v>43373</v>
      </c>
      <c r="H921" s="6">
        <f t="shared" si="42"/>
        <v>16</v>
      </c>
      <c r="I921" s="6" t="s">
        <v>215</v>
      </c>
      <c r="J921" s="6">
        <v>16</v>
      </c>
      <c r="K921" s="6">
        <v>3</v>
      </c>
      <c r="L921" s="6">
        <v>282</v>
      </c>
      <c r="M921" s="6">
        <v>16</v>
      </c>
      <c r="N921" s="6">
        <v>3</v>
      </c>
      <c r="O921" s="6">
        <v>0.1</v>
      </c>
      <c r="P921" s="8">
        <v>194.3</v>
      </c>
      <c r="Q921" s="8">
        <v>137.953</v>
      </c>
      <c r="R921" s="8">
        <f t="shared" si="43"/>
        <v>110.75100000000009</v>
      </c>
      <c r="S921" s="8">
        <f>(((Sales[[#This Row],[Unit Price]]-(Sales[[#This Row],[Discount Applied]]*Sales[[#This Row],[Unit Price]]))-Q921)/Q921)*100</f>
        <v>26.760563380281692</v>
      </c>
      <c r="T921" s="8">
        <f t="shared" si="44"/>
        <v>524.61000000000013</v>
      </c>
      <c r="U921" s="8">
        <f>Sales[[#This Row],[Unit Cost]]*Sales[[#This Row],[Order Quantity]]</f>
        <v>413.85900000000004</v>
      </c>
    </row>
    <row r="922" spans="1:21" x14ac:dyDescent="0.2">
      <c r="A922" s="6" t="s">
        <v>1135</v>
      </c>
      <c r="B922" s="6" t="s">
        <v>24</v>
      </c>
      <c r="C922" s="6" t="s">
        <v>148</v>
      </c>
      <c r="D922" s="7">
        <v>43200</v>
      </c>
      <c r="E922" s="7">
        <v>43357</v>
      </c>
      <c r="F922" s="7">
        <v>43363</v>
      </c>
      <c r="G922" s="7">
        <v>43372</v>
      </c>
      <c r="H922" s="6">
        <f t="shared" si="42"/>
        <v>15</v>
      </c>
      <c r="I922" s="6" t="s">
        <v>215</v>
      </c>
      <c r="J922" s="6">
        <v>7</v>
      </c>
      <c r="K922" s="6">
        <v>41</v>
      </c>
      <c r="L922" s="6">
        <v>24</v>
      </c>
      <c r="M922" s="6">
        <v>34</v>
      </c>
      <c r="N922" s="6">
        <v>8</v>
      </c>
      <c r="O922" s="6">
        <v>0.05</v>
      </c>
      <c r="P922" s="8">
        <v>1051.9000000000001</v>
      </c>
      <c r="Q922" s="8">
        <v>757.36800000000005</v>
      </c>
      <c r="R922" s="8">
        <f t="shared" si="43"/>
        <v>1935.4960000000001</v>
      </c>
      <c r="S922" s="8">
        <f>(((Sales[[#This Row],[Unit Price]]-(Sales[[#This Row],[Discount Applied]]*Sales[[#This Row],[Unit Price]]))-Q922)/Q922)*100</f>
        <v>31.944444444444443</v>
      </c>
      <c r="T922" s="8">
        <f t="shared" si="44"/>
        <v>7994.4400000000005</v>
      </c>
      <c r="U922" s="8">
        <f>Sales[[#This Row],[Unit Cost]]*Sales[[#This Row],[Order Quantity]]</f>
        <v>6058.9440000000004</v>
      </c>
    </row>
    <row r="923" spans="1:21" x14ac:dyDescent="0.2">
      <c r="A923" s="6" t="s">
        <v>1136</v>
      </c>
      <c r="B923" s="6" t="s">
        <v>25</v>
      </c>
      <c r="C923" s="6" t="s">
        <v>148</v>
      </c>
      <c r="D923" s="7">
        <v>43300</v>
      </c>
      <c r="E923" s="7">
        <v>43357</v>
      </c>
      <c r="F923" s="7">
        <v>43366</v>
      </c>
      <c r="G923" s="7">
        <v>43367</v>
      </c>
      <c r="H923" s="6">
        <f t="shared" si="42"/>
        <v>10</v>
      </c>
      <c r="I923" s="6" t="s">
        <v>215</v>
      </c>
      <c r="J923" s="6">
        <v>18</v>
      </c>
      <c r="K923" s="6">
        <v>36</v>
      </c>
      <c r="L923" s="6">
        <v>58</v>
      </c>
      <c r="M923" s="6">
        <v>29</v>
      </c>
      <c r="N923" s="6">
        <v>7</v>
      </c>
      <c r="O923" s="6">
        <v>0.1</v>
      </c>
      <c r="P923" s="8">
        <v>1809</v>
      </c>
      <c r="Q923" s="8">
        <v>1537.6499999999999</v>
      </c>
      <c r="R923" s="8">
        <f t="shared" si="43"/>
        <v>633.15000000000146</v>
      </c>
      <c r="S923" s="8">
        <f>(((Sales[[#This Row],[Unit Price]]-(Sales[[#This Row],[Discount Applied]]*Sales[[#This Row],[Unit Price]]))-Q923)/Q923)*100</f>
        <v>5.8823529411764737</v>
      </c>
      <c r="T923" s="8">
        <f t="shared" si="44"/>
        <v>11396.7</v>
      </c>
      <c r="U923" s="8">
        <f>Sales[[#This Row],[Unit Cost]]*Sales[[#This Row],[Order Quantity]]</f>
        <v>10763.55</v>
      </c>
    </row>
    <row r="924" spans="1:21" x14ac:dyDescent="0.2">
      <c r="A924" s="6" t="s">
        <v>1137</v>
      </c>
      <c r="B924" s="6" t="s">
        <v>24</v>
      </c>
      <c r="C924" s="6" t="s">
        <v>148</v>
      </c>
      <c r="D924" s="7">
        <v>43200</v>
      </c>
      <c r="E924" s="7">
        <v>43358</v>
      </c>
      <c r="F924" s="7">
        <v>43377</v>
      </c>
      <c r="G924" s="7">
        <v>43382</v>
      </c>
      <c r="H924" s="6">
        <f t="shared" si="42"/>
        <v>24</v>
      </c>
      <c r="I924" s="6" t="s">
        <v>215</v>
      </c>
      <c r="J924" s="6">
        <v>1</v>
      </c>
      <c r="K924" s="6">
        <v>13</v>
      </c>
      <c r="L924" s="6">
        <v>37</v>
      </c>
      <c r="M924" s="6">
        <v>18</v>
      </c>
      <c r="N924" s="6">
        <v>2</v>
      </c>
      <c r="O924" s="6">
        <v>0.15</v>
      </c>
      <c r="P924" s="8">
        <v>214.4</v>
      </c>
      <c r="Q924" s="8">
        <v>130.78399999999999</v>
      </c>
      <c r="R924" s="8">
        <f t="shared" si="43"/>
        <v>102.91200000000003</v>
      </c>
      <c r="S924" s="8">
        <f>(((Sales[[#This Row],[Unit Price]]-(Sales[[#This Row],[Discount Applied]]*Sales[[#This Row],[Unit Price]]))-Q924)/Q924)*100</f>
        <v>39.344262295081982</v>
      </c>
      <c r="T924" s="8">
        <f t="shared" si="44"/>
        <v>364.48</v>
      </c>
      <c r="U924" s="8">
        <f>Sales[[#This Row],[Unit Cost]]*Sales[[#This Row],[Order Quantity]]</f>
        <v>261.56799999999998</v>
      </c>
    </row>
    <row r="925" spans="1:21" x14ac:dyDescent="0.2">
      <c r="A925" s="6" t="s">
        <v>1138</v>
      </c>
      <c r="B925" s="6" t="s">
        <v>24</v>
      </c>
      <c r="C925" s="6" t="s">
        <v>148</v>
      </c>
      <c r="D925" s="7">
        <v>43300</v>
      </c>
      <c r="E925" s="7">
        <v>43358</v>
      </c>
      <c r="F925" s="7">
        <v>43360</v>
      </c>
      <c r="G925" s="7">
        <v>43364</v>
      </c>
      <c r="H925" s="6">
        <f t="shared" si="42"/>
        <v>6</v>
      </c>
      <c r="I925" s="6" t="s">
        <v>215</v>
      </c>
      <c r="J925" s="6">
        <v>6</v>
      </c>
      <c r="K925" s="6">
        <v>40</v>
      </c>
      <c r="L925" s="6">
        <v>19</v>
      </c>
      <c r="M925" s="6">
        <v>20</v>
      </c>
      <c r="N925" s="6">
        <v>6</v>
      </c>
      <c r="O925" s="6">
        <v>7.4999999999999997E-2</v>
      </c>
      <c r="P925" s="8">
        <v>3530.9</v>
      </c>
      <c r="Q925" s="8">
        <v>2577.5569999999998</v>
      </c>
      <c r="R925" s="8">
        <f t="shared" si="43"/>
        <v>4131.1530000000039</v>
      </c>
      <c r="S925" s="8">
        <f>(((Sales[[#This Row],[Unit Price]]-(Sales[[#This Row],[Discount Applied]]*Sales[[#This Row],[Unit Price]]))-Q925)/Q925)*100</f>
        <v>26.712328767123299</v>
      </c>
      <c r="T925" s="8">
        <f t="shared" si="44"/>
        <v>19596.495000000003</v>
      </c>
      <c r="U925" s="8">
        <f>Sales[[#This Row],[Unit Cost]]*Sales[[#This Row],[Order Quantity]]</f>
        <v>15465.341999999999</v>
      </c>
    </row>
    <row r="926" spans="1:21" x14ac:dyDescent="0.2">
      <c r="A926" s="6" t="s">
        <v>1139</v>
      </c>
      <c r="B926" s="6" t="s">
        <v>24</v>
      </c>
      <c r="C926" s="6" t="s">
        <v>145</v>
      </c>
      <c r="D926" s="7">
        <v>43200</v>
      </c>
      <c r="E926" s="7">
        <v>43358</v>
      </c>
      <c r="F926" s="7">
        <v>43364</v>
      </c>
      <c r="G926" s="7">
        <v>43371</v>
      </c>
      <c r="H926" s="6">
        <f t="shared" si="42"/>
        <v>13</v>
      </c>
      <c r="I926" s="6" t="s">
        <v>215</v>
      </c>
      <c r="J926" s="6">
        <v>5</v>
      </c>
      <c r="K926" s="6">
        <v>44</v>
      </c>
      <c r="L926" s="6">
        <v>201</v>
      </c>
      <c r="M926" s="6">
        <v>10</v>
      </c>
      <c r="N926" s="6">
        <v>6</v>
      </c>
      <c r="O926" s="6">
        <v>0.4</v>
      </c>
      <c r="P926" s="8">
        <v>1038.5</v>
      </c>
      <c r="Q926" s="8">
        <v>810.03</v>
      </c>
      <c r="R926" s="8">
        <f t="shared" si="43"/>
        <v>-1121.5800000000004</v>
      </c>
      <c r="S926" s="8">
        <f>(((Sales[[#This Row],[Unit Price]]-(Sales[[#This Row],[Discount Applied]]*Sales[[#This Row],[Unit Price]]))-Q926)/Q926)*100</f>
        <v>-23.076923076923087</v>
      </c>
      <c r="T926" s="8">
        <f t="shared" si="44"/>
        <v>3738.6</v>
      </c>
      <c r="U926" s="8">
        <f>Sales[[#This Row],[Unit Cost]]*Sales[[#This Row],[Order Quantity]]</f>
        <v>4860.18</v>
      </c>
    </row>
    <row r="927" spans="1:21" x14ac:dyDescent="0.2">
      <c r="A927" s="6" t="s">
        <v>1140</v>
      </c>
      <c r="B927" s="6" t="s">
        <v>25</v>
      </c>
      <c r="C927" s="6" t="s">
        <v>143</v>
      </c>
      <c r="D927" s="7">
        <v>43300</v>
      </c>
      <c r="E927" s="7">
        <v>43358</v>
      </c>
      <c r="F927" s="7">
        <v>43374</v>
      </c>
      <c r="G927" s="7">
        <v>43382</v>
      </c>
      <c r="H927" s="6">
        <f t="shared" si="42"/>
        <v>24</v>
      </c>
      <c r="I927" s="6" t="s">
        <v>215</v>
      </c>
      <c r="J927" s="6">
        <v>19</v>
      </c>
      <c r="K927" s="6">
        <v>50</v>
      </c>
      <c r="L927" s="6">
        <v>352</v>
      </c>
      <c r="M927" s="6">
        <v>9</v>
      </c>
      <c r="N927" s="6">
        <v>2</v>
      </c>
      <c r="O927" s="6">
        <v>7.4999999999999997E-2</v>
      </c>
      <c r="P927" s="8">
        <v>3470.6</v>
      </c>
      <c r="Q927" s="8">
        <v>1561.77</v>
      </c>
      <c r="R927" s="8">
        <f t="shared" si="43"/>
        <v>3297.0699999999997</v>
      </c>
      <c r="S927" s="8">
        <f>(((Sales[[#This Row],[Unit Price]]-(Sales[[#This Row],[Discount Applied]]*Sales[[#This Row],[Unit Price]]))-Q927)/Q927)*100</f>
        <v>105.55555555555556</v>
      </c>
      <c r="T927" s="8">
        <f t="shared" si="44"/>
        <v>6420.61</v>
      </c>
      <c r="U927" s="8">
        <f>Sales[[#This Row],[Unit Cost]]*Sales[[#This Row],[Order Quantity]]</f>
        <v>3123.54</v>
      </c>
    </row>
    <row r="928" spans="1:21" x14ac:dyDescent="0.2">
      <c r="A928" s="6" t="s">
        <v>1141</v>
      </c>
      <c r="B928" s="6" t="s">
        <v>23</v>
      </c>
      <c r="C928" s="6" t="s">
        <v>144</v>
      </c>
      <c r="D928" s="7">
        <v>43300</v>
      </c>
      <c r="E928" s="7">
        <v>43358</v>
      </c>
      <c r="F928" s="7">
        <v>43362</v>
      </c>
      <c r="G928" s="7">
        <v>43370</v>
      </c>
      <c r="H928" s="6">
        <f t="shared" si="42"/>
        <v>12</v>
      </c>
      <c r="I928" s="6" t="s">
        <v>215</v>
      </c>
      <c r="J928" s="6">
        <v>23</v>
      </c>
      <c r="K928" s="6">
        <v>14</v>
      </c>
      <c r="L928" s="6">
        <v>83</v>
      </c>
      <c r="M928" s="6">
        <v>25</v>
      </c>
      <c r="N928" s="6">
        <v>1</v>
      </c>
      <c r="O928" s="6">
        <v>0.15</v>
      </c>
      <c r="P928" s="8">
        <v>2659.9</v>
      </c>
      <c r="Q928" s="8">
        <v>2154.5190000000002</v>
      </c>
      <c r="R928" s="8">
        <f t="shared" si="43"/>
        <v>106.39599999999973</v>
      </c>
      <c r="S928" s="8">
        <f>(((Sales[[#This Row],[Unit Price]]-(Sales[[#This Row],[Discount Applied]]*Sales[[#This Row],[Unit Price]]))-Q928)/Q928)*100</f>
        <v>4.9382716049382589</v>
      </c>
      <c r="T928" s="8">
        <f t="shared" si="44"/>
        <v>2260.915</v>
      </c>
      <c r="U928" s="8">
        <f>Sales[[#This Row],[Unit Cost]]*Sales[[#This Row],[Order Quantity]]</f>
        <v>2154.5190000000002</v>
      </c>
    </row>
    <row r="929" spans="1:21" x14ac:dyDescent="0.2">
      <c r="A929" s="6" t="s">
        <v>1142</v>
      </c>
      <c r="B929" s="6" t="s">
        <v>25</v>
      </c>
      <c r="C929" s="6" t="s">
        <v>145</v>
      </c>
      <c r="D929" s="7">
        <v>43200</v>
      </c>
      <c r="E929" s="7">
        <v>43358</v>
      </c>
      <c r="F929" s="7">
        <v>43385</v>
      </c>
      <c r="G929" s="7">
        <v>43394</v>
      </c>
      <c r="H929" s="6">
        <f t="shared" si="42"/>
        <v>36</v>
      </c>
      <c r="I929" s="6" t="s">
        <v>215</v>
      </c>
      <c r="J929" s="6">
        <v>17</v>
      </c>
      <c r="K929" s="6">
        <v>24</v>
      </c>
      <c r="L929" s="6">
        <v>128</v>
      </c>
      <c r="M929" s="6">
        <v>18</v>
      </c>
      <c r="N929" s="6">
        <v>8</v>
      </c>
      <c r="O929" s="6">
        <v>0.05</v>
      </c>
      <c r="P929" s="8">
        <v>1118.9000000000001</v>
      </c>
      <c r="Q929" s="8">
        <v>637.77300000000002</v>
      </c>
      <c r="R929" s="8">
        <f t="shared" si="43"/>
        <v>3401.456000000001</v>
      </c>
      <c r="S929" s="8">
        <f>(((Sales[[#This Row],[Unit Price]]-(Sales[[#This Row],[Discount Applied]]*Sales[[#This Row],[Unit Price]]))-Q929)/Q929)*100</f>
        <v>66.666666666666686</v>
      </c>
      <c r="T929" s="8">
        <f t="shared" si="44"/>
        <v>8503.6400000000012</v>
      </c>
      <c r="U929" s="8">
        <f>Sales[[#This Row],[Unit Cost]]*Sales[[#This Row],[Order Quantity]]</f>
        <v>5102.1840000000002</v>
      </c>
    </row>
    <row r="930" spans="1:21" x14ac:dyDescent="0.2">
      <c r="A930" s="6" t="s">
        <v>1143</v>
      </c>
      <c r="B930" s="6" t="s">
        <v>24</v>
      </c>
      <c r="C930" s="6" t="s">
        <v>146</v>
      </c>
      <c r="D930" s="7">
        <v>43200</v>
      </c>
      <c r="E930" s="7">
        <v>43358</v>
      </c>
      <c r="F930" s="7">
        <v>43375</v>
      </c>
      <c r="G930" s="7">
        <v>43380</v>
      </c>
      <c r="H930" s="6">
        <f t="shared" si="42"/>
        <v>22</v>
      </c>
      <c r="I930" s="6" t="s">
        <v>215</v>
      </c>
      <c r="J930" s="6">
        <v>4</v>
      </c>
      <c r="K930" s="6">
        <v>46</v>
      </c>
      <c r="L930" s="6">
        <v>327</v>
      </c>
      <c r="M930" s="6">
        <v>7</v>
      </c>
      <c r="N930" s="6">
        <v>4</v>
      </c>
      <c r="O930" s="6">
        <v>0.4</v>
      </c>
      <c r="P930" s="8">
        <v>3892.7000000000003</v>
      </c>
      <c r="Q930" s="8">
        <v>2257.7660000000001</v>
      </c>
      <c r="R930" s="8">
        <f t="shared" si="43"/>
        <v>311.41599999999926</v>
      </c>
      <c r="S930" s="8">
        <f>(((Sales[[#This Row],[Unit Price]]-(Sales[[#This Row],[Discount Applied]]*Sales[[#This Row],[Unit Price]]))-Q930)/Q930)*100</f>
        <v>3.4482758620689573</v>
      </c>
      <c r="T930" s="8">
        <f t="shared" si="44"/>
        <v>9342.48</v>
      </c>
      <c r="U930" s="8">
        <f>Sales[[#This Row],[Unit Cost]]*Sales[[#This Row],[Order Quantity]]</f>
        <v>9031.0640000000003</v>
      </c>
    </row>
    <row r="931" spans="1:21" x14ac:dyDescent="0.2">
      <c r="A931" s="6" t="s">
        <v>1144</v>
      </c>
      <c r="B931" s="6" t="s">
        <v>24</v>
      </c>
      <c r="C931" s="6" t="s">
        <v>145</v>
      </c>
      <c r="D931" s="7">
        <v>43300</v>
      </c>
      <c r="E931" s="7">
        <v>43358</v>
      </c>
      <c r="F931" s="7">
        <v>43377</v>
      </c>
      <c r="G931" s="7">
        <v>43384</v>
      </c>
      <c r="H931" s="6">
        <f t="shared" si="42"/>
        <v>26</v>
      </c>
      <c r="I931" s="6" t="s">
        <v>215</v>
      </c>
      <c r="J931" s="6">
        <v>9</v>
      </c>
      <c r="K931" s="6">
        <v>47</v>
      </c>
      <c r="L931" s="6">
        <v>177</v>
      </c>
      <c r="M931" s="6">
        <v>5</v>
      </c>
      <c r="N931" s="6">
        <v>3</v>
      </c>
      <c r="O931" s="6">
        <v>7.4999999999999997E-2</v>
      </c>
      <c r="P931" s="8">
        <v>2003.3</v>
      </c>
      <c r="Q931" s="8">
        <v>921.51800000000003</v>
      </c>
      <c r="R931" s="8">
        <f t="shared" si="43"/>
        <v>2794.6034999999993</v>
      </c>
      <c r="S931" s="8">
        <f>(((Sales[[#This Row],[Unit Price]]-(Sales[[#This Row],[Discount Applied]]*Sales[[#This Row],[Unit Price]]))-Q931)/Q931)*100</f>
        <v>101.08695652173914</v>
      </c>
      <c r="T931" s="8">
        <f t="shared" si="44"/>
        <v>5559.1574999999993</v>
      </c>
      <c r="U931" s="8">
        <f>Sales[[#This Row],[Unit Cost]]*Sales[[#This Row],[Order Quantity]]</f>
        <v>2764.5540000000001</v>
      </c>
    </row>
    <row r="932" spans="1:21" x14ac:dyDescent="0.2">
      <c r="A932" s="6" t="s">
        <v>1145</v>
      </c>
      <c r="B932" s="6" t="s">
        <v>25</v>
      </c>
      <c r="C932" s="6" t="s">
        <v>144</v>
      </c>
      <c r="D932" s="7">
        <v>43300</v>
      </c>
      <c r="E932" s="7">
        <v>43358</v>
      </c>
      <c r="F932" s="7">
        <v>43366</v>
      </c>
      <c r="G932" s="7">
        <v>43371</v>
      </c>
      <c r="H932" s="6">
        <f t="shared" si="42"/>
        <v>13</v>
      </c>
      <c r="I932" s="6" t="s">
        <v>215</v>
      </c>
      <c r="J932" s="6">
        <v>12</v>
      </c>
      <c r="K932" s="6">
        <v>26</v>
      </c>
      <c r="L932" s="6">
        <v>86</v>
      </c>
      <c r="M932" s="6">
        <v>42</v>
      </c>
      <c r="N932" s="6">
        <v>4</v>
      </c>
      <c r="O932" s="6">
        <v>0.05</v>
      </c>
      <c r="P932" s="8">
        <v>998.30000000000007</v>
      </c>
      <c r="Q932" s="8">
        <v>788.65700000000004</v>
      </c>
      <c r="R932" s="8">
        <f t="shared" si="43"/>
        <v>638.91200000000026</v>
      </c>
      <c r="S932" s="8">
        <f>(((Sales[[#This Row],[Unit Price]]-(Sales[[#This Row],[Discount Applied]]*Sales[[#This Row],[Unit Price]]))-Q932)/Q932)*100</f>
        <v>20.253164556962034</v>
      </c>
      <c r="T932" s="8">
        <f t="shared" si="44"/>
        <v>3793.5400000000004</v>
      </c>
      <c r="U932" s="8">
        <f>Sales[[#This Row],[Unit Cost]]*Sales[[#This Row],[Order Quantity]]</f>
        <v>3154.6280000000002</v>
      </c>
    </row>
    <row r="933" spans="1:21" x14ac:dyDescent="0.2">
      <c r="A933" s="6" t="s">
        <v>1146</v>
      </c>
      <c r="B933" s="6" t="s">
        <v>24</v>
      </c>
      <c r="C933" s="6" t="s">
        <v>146</v>
      </c>
      <c r="D933" s="7">
        <v>43300</v>
      </c>
      <c r="E933" s="7">
        <v>43359</v>
      </c>
      <c r="F933" s="7">
        <v>43378</v>
      </c>
      <c r="G933" s="7">
        <v>43386</v>
      </c>
      <c r="H933" s="6">
        <f t="shared" si="42"/>
        <v>27</v>
      </c>
      <c r="I933" s="6" t="s">
        <v>215</v>
      </c>
      <c r="J933" s="6">
        <v>9</v>
      </c>
      <c r="K933" s="6">
        <v>45</v>
      </c>
      <c r="L933" s="6">
        <v>312</v>
      </c>
      <c r="M933" s="6">
        <v>17</v>
      </c>
      <c r="N933" s="6">
        <v>3</v>
      </c>
      <c r="O933" s="6">
        <v>0.05</v>
      </c>
      <c r="P933" s="8">
        <v>2546</v>
      </c>
      <c r="Q933" s="8">
        <v>1654.9</v>
      </c>
      <c r="R933" s="8">
        <f t="shared" si="43"/>
        <v>2291.3999999999996</v>
      </c>
      <c r="S933" s="8">
        <f>(((Sales[[#This Row],[Unit Price]]-(Sales[[#This Row],[Discount Applied]]*Sales[[#This Row],[Unit Price]]))-Q933)/Q933)*100</f>
        <v>46.153846153846132</v>
      </c>
      <c r="T933" s="8">
        <f t="shared" si="44"/>
        <v>7256.1</v>
      </c>
      <c r="U933" s="8">
        <f>Sales[[#This Row],[Unit Cost]]*Sales[[#This Row],[Order Quantity]]</f>
        <v>4964.7000000000007</v>
      </c>
    </row>
    <row r="934" spans="1:21" x14ac:dyDescent="0.2">
      <c r="A934" s="6" t="s">
        <v>1147</v>
      </c>
      <c r="B934" s="6" t="s">
        <v>25</v>
      </c>
      <c r="C934" s="6" t="s">
        <v>148</v>
      </c>
      <c r="D934" s="7">
        <v>43300</v>
      </c>
      <c r="E934" s="7">
        <v>43359</v>
      </c>
      <c r="F934" s="7">
        <v>43361</v>
      </c>
      <c r="G934" s="7">
        <v>43366</v>
      </c>
      <c r="H934" s="6">
        <f t="shared" si="42"/>
        <v>7</v>
      </c>
      <c r="I934" s="6" t="s">
        <v>215</v>
      </c>
      <c r="J934" s="6">
        <v>15</v>
      </c>
      <c r="K934" s="6">
        <v>29</v>
      </c>
      <c r="L934" s="6">
        <v>26</v>
      </c>
      <c r="M934" s="6">
        <v>26</v>
      </c>
      <c r="N934" s="6">
        <v>5</v>
      </c>
      <c r="O934" s="6">
        <v>7.4999999999999997E-2</v>
      </c>
      <c r="P934" s="8">
        <v>2552.7000000000003</v>
      </c>
      <c r="Q934" s="8">
        <v>2093.2139999999999</v>
      </c>
      <c r="R934" s="8">
        <f t="shared" si="43"/>
        <v>1340.1675000000014</v>
      </c>
      <c r="S934" s="8">
        <f>(((Sales[[#This Row],[Unit Price]]-(Sales[[#This Row],[Discount Applied]]*Sales[[#This Row],[Unit Price]]))-Q934)/Q934)*100</f>
        <v>12.804878048780511</v>
      </c>
      <c r="T934" s="8">
        <f t="shared" si="44"/>
        <v>11806.237500000001</v>
      </c>
      <c r="U934" s="8">
        <f>Sales[[#This Row],[Unit Cost]]*Sales[[#This Row],[Order Quantity]]</f>
        <v>10466.07</v>
      </c>
    </row>
    <row r="935" spans="1:21" x14ac:dyDescent="0.2">
      <c r="A935" s="6" t="s">
        <v>1148</v>
      </c>
      <c r="B935" s="6" t="s">
        <v>24</v>
      </c>
      <c r="C935" s="6" t="s">
        <v>148</v>
      </c>
      <c r="D935" s="7">
        <v>43300</v>
      </c>
      <c r="E935" s="7">
        <v>43359</v>
      </c>
      <c r="F935" s="7">
        <v>43367</v>
      </c>
      <c r="G935" s="7">
        <v>43371</v>
      </c>
      <c r="H935" s="6">
        <f t="shared" si="42"/>
        <v>12</v>
      </c>
      <c r="I935" s="6" t="s">
        <v>215</v>
      </c>
      <c r="J935" s="6">
        <v>1</v>
      </c>
      <c r="K935" s="6">
        <v>22</v>
      </c>
      <c r="L935" s="6">
        <v>49</v>
      </c>
      <c r="M935" s="6">
        <v>16</v>
      </c>
      <c r="N935" s="6">
        <v>8</v>
      </c>
      <c r="O935" s="6">
        <v>0.05</v>
      </c>
      <c r="P935" s="8">
        <v>3839.1</v>
      </c>
      <c r="Q935" s="8">
        <v>2610.5880000000002</v>
      </c>
      <c r="R935" s="8">
        <f t="shared" si="43"/>
        <v>8292.4559999999983</v>
      </c>
      <c r="S935" s="8">
        <f>(((Sales[[#This Row],[Unit Price]]-(Sales[[#This Row],[Discount Applied]]*Sales[[#This Row],[Unit Price]]))-Q935)/Q935)*100</f>
        <v>39.70588235294116</v>
      </c>
      <c r="T935" s="8">
        <f t="shared" si="44"/>
        <v>29177.16</v>
      </c>
      <c r="U935" s="8">
        <f>Sales[[#This Row],[Unit Cost]]*Sales[[#This Row],[Order Quantity]]</f>
        <v>20884.704000000002</v>
      </c>
    </row>
    <row r="936" spans="1:21" x14ac:dyDescent="0.2">
      <c r="A936" s="6" t="s">
        <v>1149</v>
      </c>
      <c r="B936" s="6" t="s">
        <v>23</v>
      </c>
      <c r="C936" s="6" t="s">
        <v>143</v>
      </c>
      <c r="D936" s="7">
        <v>43200</v>
      </c>
      <c r="E936" s="7">
        <v>43359</v>
      </c>
      <c r="F936" s="7">
        <v>43368</v>
      </c>
      <c r="G936" s="7">
        <v>43369</v>
      </c>
      <c r="H936" s="6">
        <f t="shared" si="42"/>
        <v>10</v>
      </c>
      <c r="I936" s="6" t="s">
        <v>215</v>
      </c>
      <c r="J936" s="6">
        <v>23</v>
      </c>
      <c r="K936" s="6">
        <v>41</v>
      </c>
      <c r="L936" s="6">
        <v>354</v>
      </c>
      <c r="M936" s="6">
        <v>13</v>
      </c>
      <c r="N936" s="6">
        <v>4</v>
      </c>
      <c r="O936" s="6">
        <v>0.05</v>
      </c>
      <c r="P936" s="8">
        <v>6076.9000000000005</v>
      </c>
      <c r="Q936" s="8">
        <v>4071.5230000000006</v>
      </c>
      <c r="R936" s="8">
        <f t="shared" si="43"/>
        <v>6806.1279999999988</v>
      </c>
      <c r="S936" s="8">
        <f>(((Sales[[#This Row],[Unit Price]]-(Sales[[#This Row],[Discount Applied]]*Sales[[#This Row],[Unit Price]]))-Q936)/Q936)*100</f>
        <v>41.791044776119392</v>
      </c>
      <c r="T936" s="8">
        <f t="shared" si="44"/>
        <v>23092.22</v>
      </c>
      <c r="U936" s="8">
        <f>Sales[[#This Row],[Unit Cost]]*Sales[[#This Row],[Order Quantity]]</f>
        <v>16286.092000000002</v>
      </c>
    </row>
    <row r="937" spans="1:21" x14ac:dyDescent="0.2">
      <c r="A937" s="6" t="s">
        <v>1150</v>
      </c>
      <c r="B937" s="6" t="s">
        <v>23</v>
      </c>
      <c r="C937" s="6" t="s">
        <v>146</v>
      </c>
      <c r="D937" s="7">
        <v>43300</v>
      </c>
      <c r="E937" s="7">
        <v>43359</v>
      </c>
      <c r="F937" s="7">
        <v>43384</v>
      </c>
      <c r="G937" s="7">
        <v>43392</v>
      </c>
      <c r="H937" s="6">
        <f t="shared" si="42"/>
        <v>33</v>
      </c>
      <c r="I937" s="6" t="s">
        <v>215</v>
      </c>
      <c r="J937" s="6">
        <v>20</v>
      </c>
      <c r="K937" s="6">
        <v>37</v>
      </c>
      <c r="L937" s="6">
        <v>307</v>
      </c>
      <c r="M937" s="6">
        <v>12</v>
      </c>
      <c r="N937" s="6">
        <v>7</v>
      </c>
      <c r="O937" s="6">
        <v>0.2</v>
      </c>
      <c r="P937" s="8">
        <v>1051.9000000000001</v>
      </c>
      <c r="Q937" s="8">
        <v>462.83600000000007</v>
      </c>
      <c r="R937" s="8">
        <f t="shared" si="43"/>
        <v>2650.7880000000009</v>
      </c>
      <c r="S937" s="8">
        <f>(((Sales[[#This Row],[Unit Price]]-(Sales[[#This Row],[Discount Applied]]*Sales[[#This Row],[Unit Price]]))-Q937)/Q937)*100</f>
        <v>81.818181818181813</v>
      </c>
      <c r="T937" s="8">
        <f t="shared" si="44"/>
        <v>5890.6400000000012</v>
      </c>
      <c r="U937" s="8">
        <f>Sales[[#This Row],[Unit Cost]]*Sales[[#This Row],[Order Quantity]]</f>
        <v>3239.8520000000003</v>
      </c>
    </row>
    <row r="938" spans="1:21" x14ac:dyDescent="0.2">
      <c r="A938" s="6" t="s">
        <v>1151</v>
      </c>
      <c r="B938" s="6" t="s">
        <v>23</v>
      </c>
      <c r="C938" s="6" t="s">
        <v>146</v>
      </c>
      <c r="D938" s="7">
        <v>43200</v>
      </c>
      <c r="E938" s="7">
        <v>43359</v>
      </c>
      <c r="F938" s="7">
        <v>43386</v>
      </c>
      <c r="G938" s="7">
        <v>43388</v>
      </c>
      <c r="H938" s="6">
        <f t="shared" si="42"/>
        <v>29</v>
      </c>
      <c r="I938" s="6" t="s">
        <v>215</v>
      </c>
      <c r="J938" s="6">
        <v>21</v>
      </c>
      <c r="K938" s="6">
        <v>45</v>
      </c>
      <c r="L938" s="6">
        <v>303</v>
      </c>
      <c r="M938" s="6">
        <v>41</v>
      </c>
      <c r="N938" s="6">
        <v>8</v>
      </c>
      <c r="O938" s="6">
        <v>7.4999999999999997E-2</v>
      </c>
      <c r="P938" s="8">
        <v>1132.3</v>
      </c>
      <c r="Q938" s="8">
        <v>577.47299999999996</v>
      </c>
      <c r="R938" s="8">
        <f t="shared" si="43"/>
        <v>3759.2360000000008</v>
      </c>
      <c r="S938" s="8">
        <f>(((Sales[[#This Row],[Unit Price]]-(Sales[[#This Row],[Discount Applied]]*Sales[[#This Row],[Unit Price]]))-Q938)/Q938)*100</f>
        <v>81.37254901960786</v>
      </c>
      <c r="T938" s="8">
        <f t="shared" si="44"/>
        <v>8379.02</v>
      </c>
      <c r="U938" s="8">
        <f>Sales[[#This Row],[Unit Cost]]*Sales[[#This Row],[Order Quantity]]</f>
        <v>4619.7839999999997</v>
      </c>
    </row>
    <row r="939" spans="1:21" x14ac:dyDescent="0.2">
      <c r="A939" s="6" t="s">
        <v>1152</v>
      </c>
      <c r="B939" s="6" t="s">
        <v>24</v>
      </c>
      <c r="C939" s="6" t="s">
        <v>143</v>
      </c>
      <c r="D939" s="7">
        <v>43300</v>
      </c>
      <c r="E939" s="7">
        <v>43360</v>
      </c>
      <c r="F939" s="7">
        <v>43368</v>
      </c>
      <c r="G939" s="7">
        <v>43369</v>
      </c>
      <c r="H939" s="6">
        <f t="shared" si="42"/>
        <v>9</v>
      </c>
      <c r="I939" s="6" t="s">
        <v>215</v>
      </c>
      <c r="J939" s="6">
        <v>6</v>
      </c>
      <c r="K939" s="6">
        <v>8</v>
      </c>
      <c r="L939" s="6">
        <v>366</v>
      </c>
      <c r="M939" s="6">
        <v>25</v>
      </c>
      <c r="N939" s="6">
        <v>8</v>
      </c>
      <c r="O939" s="6">
        <v>0.05</v>
      </c>
      <c r="P939" s="8">
        <v>2961.4</v>
      </c>
      <c r="Q939" s="8">
        <v>1184.5600000000002</v>
      </c>
      <c r="R939" s="8">
        <f t="shared" si="43"/>
        <v>13030.159999999998</v>
      </c>
      <c r="S939" s="8">
        <f>(((Sales[[#This Row],[Unit Price]]-(Sales[[#This Row],[Discount Applied]]*Sales[[#This Row],[Unit Price]]))-Q939)/Q939)*100</f>
        <v>137.49999999999994</v>
      </c>
      <c r="T939" s="8">
        <f t="shared" si="44"/>
        <v>22506.639999999999</v>
      </c>
      <c r="U939" s="8">
        <f>Sales[[#This Row],[Unit Cost]]*Sales[[#This Row],[Order Quantity]]</f>
        <v>9476.4800000000014</v>
      </c>
    </row>
    <row r="940" spans="1:21" x14ac:dyDescent="0.2">
      <c r="A940" s="6" t="s">
        <v>1153</v>
      </c>
      <c r="B940" s="6" t="s">
        <v>24</v>
      </c>
      <c r="C940" s="6" t="s">
        <v>145</v>
      </c>
      <c r="D940" s="7">
        <v>43200</v>
      </c>
      <c r="E940" s="7">
        <v>43360</v>
      </c>
      <c r="F940" s="7">
        <v>43373</v>
      </c>
      <c r="G940" s="7">
        <v>43379</v>
      </c>
      <c r="H940" s="6">
        <f t="shared" si="42"/>
        <v>19</v>
      </c>
      <c r="I940" s="6" t="s">
        <v>215</v>
      </c>
      <c r="J940" s="6">
        <v>6</v>
      </c>
      <c r="K940" s="6">
        <v>39</v>
      </c>
      <c r="L940" s="6">
        <v>88</v>
      </c>
      <c r="M940" s="6">
        <v>26</v>
      </c>
      <c r="N940" s="6">
        <v>4</v>
      </c>
      <c r="O940" s="6">
        <v>0.05</v>
      </c>
      <c r="P940" s="8">
        <v>3396.9</v>
      </c>
      <c r="Q940" s="8">
        <v>2140.047</v>
      </c>
      <c r="R940" s="8">
        <f t="shared" si="43"/>
        <v>4348.0320000000011</v>
      </c>
      <c r="S940" s="8">
        <f>(((Sales[[#This Row],[Unit Price]]-(Sales[[#This Row],[Discount Applied]]*Sales[[#This Row],[Unit Price]]))-Q940)/Q940)*100</f>
        <v>50.793650793650805</v>
      </c>
      <c r="T940" s="8">
        <f t="shared" si="44"/>
        <v>12908.220000000001</v>
      </c>
      <c r="U940" s="8">
        <f>Sales[[#This Row],[Unit Cost]]*Sales[[#This Row],[Order Quantity]]</f>
        <v>8560.1880000000001</v>
      </c>
    </row>
    <row r="941" spans="1:21" x14ac:dyDescent="0.2">
      <c r="A941" s="6" t="s">
        <v>1154</v>
      </c>
      <c r="B941" s="6" t="s">
        <v>24</v>
      </c>
      <c r="C941" s="6" t="s">
        <v>147</v>
      </c>
      <c r="D941" s="7">
        <v>43200</v>
      </c>
      <c r="E941" s="7">
        <v>43360</v>
      </c>
      <c r="F941" s="7">
        <v>43364</v>
      </c>
      <c r="G941" s="7">
        <v>43374</v>
      </c>
      <c r="H941" s="6">
        <f t="shared" si="42"/>
        <v>14</v>
      </c>
      <c r="I941" s="6" t="s">
        <v>215</v>
      </c>
      <c r="J941" s="6">
        <v>5</v>
      </c>
      <c r="K941" s="6">
        <v>34</v>
      </c>
      <c r="L941" s="6">
        <v>244</v>
      </c>
      <c r="M941" s="6">
        <v>5</v>
      </c>
      <c r="N941" s="6">
        <v>7</v>
      </c>
      <c r="O941" s="6">
        <v>0.2</v>
      </c>
      <c r="P941" s="8">
        <v>5728.5</v>
      </c>
      <c r="Q941" s="8">
        <v>3322.5299999999997</v>
      </c>
      <c r="R941" s="8">
        <f t="shared" si="43"/>
        <v>8821.89</v>
      </c>
      <c r="S941" s="8">
        <f>(((Sales[[#This Row],[Unit Price]]-(Sales[[#This Row],[Discount Applied]]*Sales[[#This Row],[Unit Price]]))-Q941)/Q941)*100</f>
        <v>37.931034482758633</v>
      </c>
      <c r="T941" s="8">
        <f t="shared" si="44"/>
        <v>32079.599999999999</v>
      </c>
      <c r="U941" s="8">
        <f>Sales[[#This Row],[Unit Cost]]*Sales[[#This Row],[Order Quantity]]</f>
        <v>23257.71</v>
      </c>
    </row>
    <row r="942" spans="1:21" x14ac:dyDescent="0.2">
      <c r="A942" s="6" t="s">
        <v>1155</v>
      </c>
      <c r="B942" s="6" t="s">
        <v>23</v>
      </c>
      <c r="C942" s="6" t="s">
        <v>147</v>
      </c>
      <c r="D942" s="7">
        <v>43300</v>
      </c>
      <c r="E942" s="7">
        <v>43360</v>
      </c>
      <c r="F942" s="7">
        <v>43383</v>
      </c>
      <c r="G942" s="7">
        <v>43385</v>
      </c>
      <c r="H942" s="6">
        <f t="shared" si="42"/>
        <v>25</v>
      </c>
      <c r="I942" s="6" t="s">
        <v>215</v>
      </c>
      <c r="J942" s="6">
        <v>21</v>
      </c>
      <c r="K942" s="6">
        <v>46</v>
      </c>
      <c r="L942" s="6">
        <v>230</v>
      </c>
      <c r="M942" s="6">
        <v>19</v>
      </c>
      <c r="N942" s="6">
        <v>6</v>
      </c>
      <c r="O942" s="6">
        <v>0.05</v>
      </c>
      <c r="P942" s="8">
        <v>2224.4</v>
      </c>
      <c r="Q942" s="8">
        <v>1401.3720000000001</v>
      </c>
      <c r="R942" s="8">
        <f t="shared" si="43"/>
        <v>4270.8480000000018</v>
      </c>
      <c r="S942" s="8">
        <f>(((Sales[[#This Row],[Unit Price]]-(Sales[[#This Row],[Discount Applied]]*Sales[[#This Row],[Unit Price]]))-Q942)/Q942)*100</f>
        <v>50.793650793650805</v>
      </c>
      <c r="T942" s="8">
        <f t="shared" si="44"/>
        <v>12679.080000000002</v>
      </c>
      <c r="U942" s="8">
        <f>Sales[[#This Row],[Unit Cost]]*Sales[[#This Row],[Order Quantity]]</f>
        <v>8408.232</v>
      </c>
    </row>
    <row r="943" spans="1:21" x14ac:dyDescent="0.2">
      <c r="A943" s="6" t="s">
        <v>1156</v>
      </c>
      <c r="B943" s="6" t="s">
        <v>25</v>
      </c>
      <c r="C943" s="6" t="s">
        <v>143</v>
      </c>
      <c r="D943" s="7">
        <v>43300</v>
      </c>
      <c r="E943" s="7">
        <v>43360</v>
      </c>
      <c r="F943" s="7">
        <v>43364</v>
      </c>
      <c r="G943" s="7">
        <v>43372</v>
      </c>
      <c r="H943" s="6">
        <f t="shared" si="42"/>
        <v>12</v>
      </c>
      <c r="I943" s="6" t="s">
        <v>215</v>
      </c>
      <c r="J943" s="6">
        <v>13</v>
      </c>
      <c r="K943" s="6">
        <v>42</v>
      </c>
      <c r="L943" s="6">
        <v>357</v>
      </c>
      <c r="M943" s="6">
        <v>39</v>
      </c>
      <c r="N943" s="6">
        <v>3</v>
      </c>
      <c r="O943" s="6">
        <v>7.4999999999999997E-2</v>
      </c>
      <c r="P943" s="8">
        <v>3986.5</v>
      </c>
      <c r="Q943" s="8">
        <v>1674.33</v>
      </c>
      <c r="R943" s="8">
        <f t="shared" si="43"/>
        <v>6039.5475000000006</v>
      </c>
      <c r="S943" s="8">
        <f>(((Sales[[#This Row],[Unit Price]]-(Sales[[#This Row],[Discount Applied]]*Sales[[#This Row],[Unit Price]]))-Q943)/Q943)*100</f>
        <v>120.23809523809523</v>
      </c>
      <c r="T943" s="8">
        <f t="shared" si="44"/>
        <v>11062.5375</v>
      </c>
      <c r="U943" s="8">
        <f>Sales[[#This Row],[Unit Cost]]*Sales[[#This Row],[Order Quantity]]</f>
        <v>5022.99</v>
      </c>
    </row>
    <row r="944" spans="1:21" x14ac:dyDescent="0.2">
      <c r="A944" s="6" t="s">
        <v>1157</v>
      </c>
      <c r="B944" s="6" t="s">
        <v>26</v>
      </c>
      <c r="C944" s="6" t="s">
        <v>145</v>
      </c>
      <c r="D944" s="7">
        <v>43300</v>
      </c>
      <c r="E944" s="7">
        <v>43360</v>
      </c>
      <c r="F944" s="7">
        <v>43368</v>
      </c>
      <c r="G944" s="7">
        <v>43374</v>
      </c>
      <c r="H944" s="6">
        <f t="shared" si="42"/>
        <v>14</v>
      </c>
      <c r="I944" s="6" t="s">
        <v>215</v>
      </c>
      <c r="J944" s="6">
        <v>26</v>
      </c>
      <c r="K944" s="6">
        <v>39</v>
      </c>
      <c r="L944" s="6">
        <v>155</v>
      </c>
      <c r="M944" s="6">
        <v>4</v>
      </c>
      <c r="N944" s="6">
        <v>8</v>
      </c>
      <c r="O944" s="6">
        <v>0.1</v>
      </c>
      <c r="P944" s="8">
        <v>5681.6</v>
      </c>
      <c r="Q944" s="8">
        <v>2613.5360000000001</v>
      </c>
      <c r="R944" s="8">
        <f t="shared" si="43"/>
        <v>19999.232000000004</v>
      </c>
      <c r="S944" s="8">
        <f>(((Sales[[#This Row],[Unit Price]]-(Sales[[#This Row],[Discount Applied]]*Sales[[#This Row],[Unit Price]]))-Q944)/Q944)*100</f>
        <v>95.652173913043498</v>
      </c>
      <c r="T944" s="8">
        <f t="shared" si="44"/>
        <v>40907.520000000004</v>
      </c>
      <c r="U944" s="8">
        <f>Sales[[#This Row],[Unit Cost]]*Sales[[#This Row],[Order Quantity]]</f>
        <v>20908.288</v>
      </c>
    </row>
    <row r="945" spans="1:21" x14ac:dyDescent="0.2">
      <c r="A945" s="6" t="s">
        <v>1158</v>
      </c>
      <c r="B945" s="6" t="s">
        <v>23</v>
      </c>
      <c r="C945" s="6" t="s">
        <v>148</v>
      </c>
      <c r="D945" s="7">
        <v>43200</v>
      </c>
      <c r="E945" s="7">
        <v>43361</v>
      </c>
      <c r="F945" s="7">
        <v>43374</v>
      </c>
      <c r="G945" s="7">
        <v>43381</v>
      </c>
      <c r="H945" s="6">
        <f t="shared" si="42"/>
        <v>20</v>
      </c>
      <c r="I945" s="6" t="s">
        <v>215</v>
      </c>
      <c r="J945" s="6">
        <v>23</v>
      </c>
      <c r="K945" s="6">
        <v>39</v>
      </c>
      <c r="L945" s="6">
        <v>21</v>
      </c>
      <c r="M945" s="6">
        <v>20</v>
      </c>
      <c r="N945" s="6">
        <v>2</v>
      </c>
      <c r="O945" s="6">
        <v>7.4999999999999997E-2</v>
      </c>
      <c r="P945" s="8">
        <v>5272.9000000000005</v>
      </c>
      <c r="Q945" s="8">
        <v>3005.5529999999999</v>
      </c>
      <c r="R945" s="8">
        <f t="shared" si="43"/>
        <v>3743.7590000000018</v>
      </c>
      <c r="S945" s="8">
        <f>(((Sales[[#This Row],[Unit Price]]-(Sales[[#This Row],[Discount Applied]]*Sales[[#This Row],[Unit Price]]))-Q945)/Q945)*100</f>
        <v>62.280701754386001</v>
      </c>
      <c r="T945" s="8">
        <f t="shared" si="44"/>
        <v>9754.8650000000016</v>
      </c>
      <c r="U945" s="8">
        <f>Sales[[#This Row],[Unit Cost]]*Sales[[#This Row],[Order Quantity]]</f>
        <v>6011.1059999999998</v>
      </c>
    </row>
    <row r="946" spans="1:21" x14ac:dyDescent="0.2">
      <c r="A946" s="6" t="s">
        <v>1159</v>
      </c>
      <c r="B946" s="6" t="s">
        <v>23</v>
      </c>
      <c r="C946" s="6" t="s">
        <v>146</v>
      </c>
      <c r="D946" s="7">
        <v>43300</v>
      </c>
      <c r="E946" s="7">
        <v>43361</v>
      </c>
      <c r="F946" s="7">
        <v>43381</v>
      </c>
      <c r="G946" s="7">
        <v>43390</v>
      </c>
      <c r="H946" s="6">
        <f t="shared" si="42"/>
        <v>29</v>
      </c>
      <c r="I946" s="6" t="s">
        <v>215</v>
      </c>
      <c r="J946" s="6">
        <v>23</v>
      </c>
      <c r="K946" s="6">
        <v>24</v>
      </c>
      <c r="L946" s="6">
        <v>323</v>
      </c>
      <c r="M946" s="6">
        <v>45</v>
      </c>
      <c r="N946" s="6">
        <v>8</v>
      </c>
      <c r="O946" s="6">
        <v>0.2</v>
      </c>
      <c r="P946" s="8">
        <v>1125.6000000000001</v>
      </c>
      <c r="Q946" s="8">
        <v>529.03200000000004</v>
      </c>
      <c r="R946" s="8">
        <f t="shared" si="43"/>
        <v>2971.5840000000007</v>
      </c>
      <c r="S946" s="8">
        <f>(((Sales[[#This Row],[Unit Price]]-(Sales[[#This Row],[Discount Applied]]*Sales[[#This Row],[Unit Price]]))-Q946)/Q946)*100</f>
        <v>70.21276595744682</v>
      </c>
      <c r="T946" s="8">
        <f t="shared" si="44"/>
        <v>7203.8400000000011</v>
      </c>
      <c r="U946" s="8">
        <f>Sales[[#This Row],[Unit Cost]]*Sales[[#This Row],[Order Quantity]]</f>
        <v>4232.2560000000003</v>
      </c>
    </row>
    <row r="947" spans="1:21" x14ac:dyDescent="0.2">
      <c r="A947" s="6" t="s">
        <v>1160</v>
      </c>
      <c r="B947" s="6" t="s">
        <v>25</v>
      </c>
      <c r="C947" s="6" t="s">
        <v>144</v>
      </c>
      <c r="D947" s="7">
        <v>43300</v>
      </c>
      <c r="E947" s="7">
        <v>43361</v>
      </c>
      <c r="F947" s="7">
        <v>43383</v>
      </c>
      <c r="G947" s="7">
        <v>43389</v>
      </c>
      <c r="H947" s="6">
        <f t="shared" si="42"/>
        <v>28</v>
      </c>
      <c r="I947" s="6" t="s">
        <v>215</v>
      </c>
      <c r="J947" s="6">
        <v>15</v>
      </c>
      <c r="K947" s="6">
        <v>37</v>
      </c>
      <c r="L947" s="6">
        <v>60</v>
      </c>
      <c r="M947" s="6">
        <v>46</v>
      </c>
      <c r="N947" s="6">
        <v>7</v>
      </c>
      <c r="O947" s="6">
        <v>0.05</v>
      </c>
      <c r="P947" s="8">
        <v>690.1</v>
      </c>
      <c r="Q947" s="8">
        <v>400.25799999999998</v>
      </c>
      <c r="R947" s="8">
        <f t="shared" si="43"/>
        <v>1787.3589999999999</v>
      </c>
      <c r="S947" s="8">
        <f>(((Sales[[#This Row],[Unit Price]]-(Sales[[#This Row],[Discount Applied]]*Sales[[#This Row],[Unit Price]]))-Q947)/Q947)*100</f>
        <v>63.793103448275879</v>
      </c>
      <c r="T947" s="8">
        <f t="shared" si="44"/>
        <v>4589.165</v>
      </c>
      <c r="U947" s="8">
        <f>Sales[[#This Row],[Unit Cost]]*Sales[[#This Row],[Order Quantity]]</f>
        <v>2801.806</v>
      </c>
    </row>
    <row r="948" spans="1:21" x14ac:dyDescent="0.2">
      <c r="A948" s="6" t="s">
        <v>1161</v>
      </c>
      <c r="B948" s="6" t="s">
        <v>24</v>
      </c>
      <c r="C948" s="6" t="s">
        <v>145</v>
      </c>
      <c r="D948" s="7">
        <v>43300</v>
      </c>
      <c r="E948" s="7">
        <v>43361</v>
      </c>
      <c r="F948" s="7">
        <v>43373</v>
      </c>
      <c r="G948" s="7">
        <v>43379</v>
      </c>
      <c r="H948" s="6">
        <f t="shared" si="42"/>
        <v>18</v>
      </c>
      <c r="I948" s="6" t="s">
        <v>215</v>
      </c>
      <c r="J948" s="6">
        <v>5</v>
      </c>
      <c r="K948" s="6">
        <v>29</v>
      </c>
      <c r="L948" s="6">
        <v>92</v>
      </c>
      <c r="M948" s="6">
        <v>23</v>
      </c>
      <c r="N948" s="6">
        <v>3</v>
      </c>
      <c r="O948" s="6">
        <v>0.05</v>
      </c>
      <c r="P948" s="8">
        <v>2546</v>
      </c>
      <c r="Q948" s="8">
        <v>1502.1399999999999</v>
      </c>
      <c r="R948" s="8">
        <f t="shared" si="43"/>
        <v>2749.6800000000003</v>
      </c>
      <c r="S948" s="8">
        <f>(((Sales[[#This Row],[Unit Price]]-(Sales[[#This Row],[Discount Applied]]*Sales[[#This Row],[Unit Price]]))-Q948)/Q948)*100</f>
        <v>61.016949152542374</v>
      </c>
      <c r="T948" s="8">
        <f t="shared" si="44"/>
        <v>7256.1</v>
      </c>
      <c r="U948" s="8">
        <f>Sales[[#This Row],[Unit Cost]]*Sales[[#This Row],[Order Quantity]]</f>
        <v>4506.42</v>
      </c>
    </row>
    <row r="949" spans="1:21" x14ac:dyDescent="0.2">
      <c r="A949" s="6" t="s">
        <v>1162</v>
      </c>
      <c r="B949" s="6" t="s">
        <v>24</v>
      </c>
      <c r="C949" s="6" t="s">
        <v>147</v>
      </c>
      <c r="D949" s="7">
        <v>43300</v>
      </c>
      <c r="E949" s="7">
        <v>43361</v>
      </c>
      <c r="F949" s="7">
        <v>43368</v>
      </c>
      <c r="G949" s="7">
        <v>43377</v>
      </c>
      <c r="H949" s="6">
        <f t="shared" si="42"/>
        <v>16</v>
      </c>
      <c r="I949" s="6" t="s">
        <v>215</v>
      </c>
      <c r="J949" s="6">
        <v>1</v>
      </c>
      <c r="K949" s="6">
        <v>9</v>
      </c>
      <c r="L949" s="6">
        <v>224</v>
      </c>
      <c r="M949" s="6">
        <v>43</v>
      </c>
      <c r="N949" s="6">
        <v>5</v>
      </c>
      <c r="O949" s="6">
        <v>0.1</v>
      </c>
      <c r="P949" s="8">
        <v>3035.1</v>
      </c>
      <c r="Q949" s="8">
        <v>2276.3249999999998</v>
      </c>
      <c r="R949" s="8">
        <f t="shared" si="43"/>
        <v>2276.3250000000007</v>
      </c>
      <c r="S949" s="8">
        <f>(((Sales[[#This Row],[Unit Price]]-(Sales[[#This Row],[Discount Applied]]*Sales[[#This Row],[Unit Price]]))-Q949)/Q949)*100</f>
        <v>20.000000000000014</v>
      </c>
      <c r="T949" s="8">
        <f t="shared" si="44"/>
        <v>13657.95</v>
      </c>
      <c r="U949" s="8">
        <f>Sales[[#This Row],[Unit Cost]]*Sales[[#This Row],[Order Quantity]]</f>
        <v>11381.625</v>
      </c>
    </row>
    <row r="950" spans="1:21" x14ac:dyDescent="0.2">
      <c r="A950" s="6" t="s">
        <v>1163</v>
      </c>
      <c r="B950" s="6" t="s">
        <v>25</v>
      </c>
      <c r="C950" s="6" t="s">
        <v>145</v>
      </c>
      <c r="D950" s="7">
        <v>43200</v>
      </c>
      <c r="E950" s="7">
        <v>43361</v>
      </c>
      <c r="F950" s="7">
        <v>43372</v>
      </c>
      <c r="G950" s="7">
        <v>43382</v>
      </c>
      <c r="H950" s="6">
        <f t="shared" si="42"/>
        <v>21</v>
      </c>
      <c r="I950" s="6" t="s">
        <v>215</v>
      </c>
      <c r="J950" s="6">
        <v>16</v>
      </c>
      <c r="K950" s="6">
        <v>16</v>
      </c>
      <c r="L950" s="6">
        <v>135</v>
      </c>
      <c r="M950" s="6">
        <v>31</v>
      </c>
      <c r="N950" s="6">
        <v>2</v>
      </c>
      <c r="O950" s="6">
        <v>0.05</v>
      </c>
      <c r="P950" s="8">
        <v>4006.6</v>
      </c>
      <c r="Q950" s="8">
        <v>2444.0259999999998</v>
      </c>
      <c r="R950" s="8">
        <f t="shared" si="43"/>
        <v>2724.4880000000003</v>
      </c>
      <c r="S950" s="8">
        <f>(((Sales[[#This Row],[Unit Price]]-(Sales[[#This Row],[Discount Applied]]*Sales[[#This Row],[Unit Price]]))-Q950)/Q950)*100</f>
        <v>55.73770491803279</v>
      </c>
      <c r="T950" s="8">
        <f t="shared" si="44"/>
        <v>7612.54</v>
      </c>
      <c r="U950" s="8">
        <f>Sales[[#This Row],[Unit Cost]]*Sales[[#This Row],[Order Quantity]]</f>
        <v>4888.0519999999997</v>
      </c>
    </row>
    <row r="951" spans="1:21" x14ac:dyDescent="0.2">
      <c r="A951" s="6" t="s">
        <v>1164</v>
      </c>
      <c r="B951" s="6" t="s">
        <v>24</v>
      </c>
      <c r="C951" s="6" t="s">
        <v>145</v>
      </c>
      <c r="D951" s="7">
        <v>43300</v>
      </c>
      <c r="E951" s="7">
        <v>43362</v>
      </c>
      <c r="F951" s="7">
        <v>43365</v>
      </c>
      <c r="G951" s="7">
        <v>43374</v>
      </c>
      <c r="H951" s="6">
        <f t="shared" si="42"/>
        <v>12</v>
      </c>
      <c r="I951" s="6" t="s">
        <v>215</v>
      </c>
      <c r="J951" s="6">
        <v>3</v>
      </c>
      <c r="K951" s="6">
        <v>24</v>
      </c>
      <c r="L951" s="6">
        <v>195</v>
      </c>
      <c r="M951" s="6">
        <v>29</v>
      </c>
      <c r="N951" s="6">
        <v>6</v>
      </c>
      <c r="O951" s="6">
        <v>0.1</v>
      </c>
      <c r="P951" s="8">
        <v>3892.7000000000003</v>
      </c>
      <c r="Q951" s="8">
        <v>2179.9120000000003</v>
      </c>
      <c r="R951" s="8">
        <f t="shared" si="43"/>
        <v>7941.1080000000002</v>
      </c>
      <c r="S951" s="8">
        <f>(((Sales[[#This Row],[Unit Price]]-(Sales[[#This Row],[Discount Applied]]*Sales[[#This Row],[Unit Price]]))-Q951)/Q951)*100</f>
        <v>60.714285714285708</v>
      </c>
      <c r="T951" s="8">
        <f t="shared" si="44"/>
        <v>21020.58</v>
      </c>
      <c r="U951" s="8">
        <f>Sales[[#This Row],[Unit Cost]]*Sales[[#This Row],[Order Quantity]]</f>
        <v>13079.472000000002</v>
      </c>
    </row>
    <row r="952" spans="1:21" x14ac:dyDescent="0.2">
      <c r="A952" s="6" t="s">
        <v>1165</v>
      </c>
      <c r="B952" s="6" t="s">
        <v>24</v>
      </c>
      <c r="C952" s="6" t="s">
        <v>143</v>
      </c>
      <c r="D952" s="7">
        <v>43300</v>
      </c>
      <c r="E952" s="7">
        <v>43362</v>
      </c>
      <c r="F952" s="7">
        <v>43378</v>
      </c>
      <c r="G952" s="7">
        <v>43384</v>
      </c>
      <c r="H952" s="6">
        <f t="shared" si="42"/>
        <v>22</v>
      </c>
      <c r="I952" s="6" t="s">
        <v>215</v>
      </c>
      <c r="J952" s="6">
        <v>6</v>
      </c>
      <c r="K952" s="6">
        <v>45</v>
      </c>
      <c r="L952" s="6">
        <v>338</v>
      </c>
      <c r="M952" s="6">
        <v>30</v>
      </c>
      <c r="N952" s="6">
        <v>8</v>
      </c>
      <c r="O952" s="6">
        <v>0.1</v>
      </c>
      <c r="P952" s="8">
        <v>2566.1</v>
      </c>
      <c r="Q952" s="8">
        <v>1334.3720000000001</v>
      </c>
      <c r="R952" s="8">
        <f t="shared" si="43"/>
        <v>7800.9439999999977</v>
      </c>
      <c r="S952" s="8">
        <f>(((Sales[[#This Row],[Unit Price]]-(Sales[[#This Row],[Discount Applied]]*Sales[[#This Row],[Unit Price]]))-Q952)/Q952)*100</f>
        <v>73.076923076923052</v>
      </c>
      <c r="T952" s="8">
        <f t="shared" si="44"/>
        <v>18475.919999999998</v>
      </c>
      <c r="U952" s="8">
        <f>Sales[[#This Row],[Unit Cost]]*Sales[[#This Row],[Order Quantity]]</f>
        <v>10674.976000000001</v>
      </c>
    </row>
    <row r="953" spans="1:21" x14ac:dyDescent="0.2">
      <c r="A953" s="6" t="s">
        <v>1166</v>
      </c>
      <c r="B953" s="6" t="s">
        <v>24</v>
      </c>
      <c r="C953" s="6" t="s">
        <v>145</v>
      </c>
      <c r="D953" s="7">
        <v>43300</v>
      </c>
      <c r="E953" s="7">
        <v>43362</v>
      </c>
      <c r="F953" s="7">
        <v>43379</v>
      </c>
      <c r="G953" s="7">
        <v>43380</v>
      </c>
      <c r="H953" s="6">
        <f t="shared" si="42"/>
        <v>18</v>
      </c>
      <c r="I953" s="6" t="s">
        <v>215</v>
      </c>
      <c r="J953" s="6">
        <v>2</v>
      </c>
      <c r="K953" s="6">
        <v>44</v>
      </c>
      <c r="L953" s="6">
        <v>201</v>
      </c>
      <c r="M953" s="6">
        <v>23</v>
      </c>
      <c r="N953" s="6">
        <v>8</v>
      </c>
      <c r="O953" s="6">
        <v>7.4999999999999997E-2</v>
      </c>
      <c r="P953" s="8">
        <v>1333.3</v>
      </c>
      <c r="Q953" s="8">
        <v>786.64699999999993</v>
      </c>
      <c r="R953" s="8">
        <f t="shared" si="43"/>
        <v>3573.2440000000006</v>
      </c>
      <c r="S953" s="8">
        <f>(((Sales[[#This Row],[Unit Price]]-(Sales[[#This Row],[Discount Applied]]*Sales[[#This Row],[Unit Price]]))-Q953)/Q953)*100</f>
        <v>56.77966101694917</v>
      </c>
      <c r="T953" s="8">
        <f t="shared" si="44"/>
        <v>9866.42</v>
      </c>
      <c r="U953" s="8">
        <f>Sales[[#This Row],[Unit Cost]]*Sales[[#This Row],[Order Quantity]]</f>
        <v>6293.1759999999995</v>
      </c>
    </row>
    <row r="954" spans="1:21" x14ac:dyDescent="0.2">
      <c r="A954" s="6" t="s">
        <v>1167</v>
      </c>
      <c r="B954" s="6" t="s">
        <v>24</v>
      </c>
      <c r="C954" s="6" t="s">
        <v>143</v>
      </c>
      <c r="D954" s="7">
        <v>43300</v>
      </c>
      <c r="E954" s="7">
        <v>43362</v>
      </c>
      <c r="F954" s="7">
        <v>43364</v>
      </c>
      <c r="G954" s="7">
        <v>43368</v>
      </c>
      <c r="H954" s="6">
        <f t="shared" si="42"/>
        <v>6</v>
      </c>
      <c r="I954" s="6" t="s">
        <v>215</v>
      </c>
      <c r="J954" s="6">
        <v>8</v>
      </c>
      <c r="K954" s="6">
        <v>20</v>
      </c>
      <c r="L954" s="6">
        <v>353</v>
      </c>
      <c r="M954" s="6">
        <v>7</v>
      </c>
      <c r="N954" s="6">
        <v>5</v>
      </c>
      <c r="O954" s="6">
        <v>0.05</v>
      </c>
      <c r="P954" s="8">
        <v>1051.9000000000001</v>
      </c>
      <c r="Q954" s="8">
        <v>452.31700000000001</v>
      </c>
      <c r="R954" s="8">
        <f t="shared" si="43"/>
        <v>2734.9399999999996</v>
      </c>
      <c r="S954" s="8">
        <f>(((Sales[[#This Row],[Unit Price]]-(Sales[[#This Row],[Discount Applied]]*Sales[[#This Row],[Unit Price]]))-Q954)/Q954)*100</f>
        <v>120.93023255813955</v>
      </c>
      <c r="T954" s="8">
        <f t="shared" si="44"/>
        <v>4996.5249999999996</v>
      </c>
      <c r="U954" s="8">
        <f>Sales[[#This Row],[Unit Cost]]*Sales[[#This Row],[Order Quantity]]</f>
        <v>2261.585</v>
      </c>
    </row>
    <row r="955" spans="1:21" x14ac:dyDescent="0.2">
      <c r="A955" s="6" t="s">
        <v>1168</v>
      </c>
      <c r="B955" s="6" t="s">
        <v>26</v>
      </c>
      <c r="C955" s="6" t="s">
        <v>146</v>
      </c>
      <c r="D955" s="7">
        <v>43300</v>
      </c>
      <c r="E955" s="7">
        <v>43362</v>
      </c>
      <c r="F955" s="7">
        <v>43372</v>
      </c>
      <c r="G955" s="7">
        <v>43382</v>
      </c>
      <c r="H955" s="6">
        <f t="shared" si="42"/>
        <v>20</v>
      </c>
      <c r="I955" s="6" t="s">
        <v>215</v>
      </c>
      <c r="J955" s="6">
        <v>27</v>
      </c>
      <c r="K955" s="6">
        <v>49</v>
      </c>
      <c r="L955" s="6">
        <v>281</v>
      </c>
      <c r="M955" s="6">
        <v>41</v>
      </c>
      <c r="N955" s="6">
        <v>3</v>
      </c>
      <c r="O955" s="6">
        <v>0.05</v>
      </c>
      <c r="P955" s="8">
        <v>3946.3</v>
      </c>
      <c r="Q955" s="8">
        <v>3314.8919999999998</v>
      </c>
      <c r="R955" s="8">
        <f t="shared" si="43"/>
        <v>1302.2790000000023</v>
      </c>
      <c r="S955" s="8">
        <f>(((Sales[[#This Row],[Unit Price]]-(Sales[[#This Row],[Discount Applied]]*Sales[[#This Row],[Unit Price]]))-Q955)/Q955)*100</f>
        <v>13.095238095238104</v>
      </c>
      <c r="T955" s="8">
        <f t="shared" si="44"/>
        <v>11246.955000000002</v>
      </c>
      <c r="U955" s="8">
        <f>Sales[[#This Row],[Unit Cost]]*Sales[[#This Row],[Order Quantity]]</f>
        <v>9944.6759999999995</v>
      </c>
    </row>
    <row r="956" spans="1:21" x14ac:dyDescent="0.2">
      <c r="A956" s="6" t="s">
        <v>1169</v>
      </c>
      <c r="B956" s="6" t="s">
        <v>23</v>
      </c>
      <c r="C956" s="6" t="s">
        <v>145</v>
      </c>
      <c r="D956" s="7">
        <v>43200</v>
      </c>
      <c r="E956" s="7">
        <v>43362</v>
      </c>
      <c r="F956" s="7">
        <v>43377</v>
      </c>
      <c r="G956" s="7">
        <v>43381</v>
      </c>
      <c r="H956" s="6">
        <f t="shared" si="42"/>
        <v>19</v>
      </c>
      <c r="I956" s="6" t="s">
        <v>215</v>
      </c>
      <c r="J956" s="6">
        <v>23</v>
      </c>
      <c r="K956" s="6">
        <v>26</v>
      </c>
      <c r="L956" s="6">
        <v>149</v>
      </c>
      <c r="M956" s="6">
        <v>47</v>
      </c>
      <c r="N956" s="6">
        <v>8</v>
      </c>
      <c r="O956" s="6">
        <v>0.05</v>
      </c>
      <c r="P956" s="8">
        <v>1118.9000000000001</v>
      </c>
      <c r="Q956" s="8">
        <v>593.01700000000005</v>
      </c>
      <c r="R956" s="8">
        <f t="shared" si="43"/>
        <v>3759.5040000000008</v>
      </c>
      <c r="S956" s="8">
        <f>(((Sales[[#This Row],[Unit Price]]-(Sales[[#This Row],[Discount Applied]]*Sales[[#This Row],[Unit Price]]))-Q956)/Q956)*100</f>
        <v>79.245283018867923</v>
      </c>
      <c r="T956" s="8">
        <f t="shared" si="44"/>
        <v>8503.6400000000012</v>
      </c>
      <c r="U956" s="8">
        <f>Sales[[#This Row],[Unit Cost]]*Sales[[#This Row],[Order Quantity]]</f>
        <v>4744.1360000000004</v>
      </c>
    </row>
    <row r="957" spans="1:21" x14ac:dyDescent="0.2">
      <c r="A957" s="6" t="s">
        <v>1170</v>
      </c>
      <c r="B957" s="6" t="s">
        <v>25</v>
      </c>
      <c r="C957" s="6" t="s">
        <v>146</v>
      </c>
      <c r="D957" s="7">
        <v>43200</v>
      </c>
      <c r="E957" s="7">
        <v>43362</v>
      </c>
      <c r="F957" s="7">
        <v>43380</v>
      </c>
      <c r="G957" s="7">
        <v>43385</v>
      </c>
      <c r="H957" s="6">
        <f t="shared" si="42"/>
        <v>23</v>
      </c>
      <c r="I957" s="6" t="s">
        <v>215</v>
      </c>
      <c r="J957" s="6">
        <v>19</v>
      </c>
      <c r="K957" s="6">
        <v>50</v>
      </c>
      <c r="L957" s="6">
        <v>278</v>
      </c>
      <c r="M957" s="6">
        <v>18</v>
      </c>
      <c r="N957" s="6">
        <v>8</v>
      </c>
      <c r="O957" s="6">
        <v>7.4999999999999997E-2</v>
      </c>
      <c r="P957" s="8">
        <v>2881</v>
      </c>
      <c r="Q957" s="8">
        <v>1325.26</v>
      </c>
      <c r="R957" s="8">
        <f t="shared" si="43"/>
        <v>10717.320000000002</v>
      </c>
      <c r="S957" s="8">
        <f>(((Sales[[#This Row],[Unit Price]]-(Sales[[#This Row],[Discount Applied]]*Sales[[#This Row],[Unit Price]]))-Q957)/Q957)*100</f>
        <v>101.08695652173914</v>
      </c>
      <c r="T957" s="8">
        <f t="shared" si="44"/>
        <v>21319.4</v>
      </c>
      <c r="U957" s="8">
        <f>Sales[[#This Row],[Unit Cost]]*Sales[[#This Row],[Order Quantity]]</f>
        <v>10602.08</v>
      </c>
    </row>
    <row r="958" spans="1:21" x14ac:dyDescent="0.2">
      <c r="A958" s="6" t="s">
        <v>1171</v>
      </c>
      <c r="B958" s="6" t="s">
        <v>24</v>
      </c>
      <c r="C958" s="6" t="s">
        <v>147</v>
      </c>
      <c r="D958" s="7">
        <v>43300</v>
      </c>
      <c r="E958" s="7">
        <v>43363</v>
      </c>
      <c r="F958" s="7">
        <v>43369</v>
      </c>
      <c r="G958" s="7">
        <v>43372</v>
      </c>
      <c r="H958" s="6">
        <f t="shared" si="42"/>
        <v>9</v>
      </c>
      <c r="I958" s="6" t="s">
        <v>215</v>
      </c>
      <c r="J958" s="6">
        <v>8</v>
      </c>
      <c r="K958" s="6">
        <v>23</v>
      </c>
      <c r="L958" s="6">
        <v>211</v>
      </c>
      <c r="M958" s="6">
        <v>45</v>
      </c>
      <c r="N958" s="6">
        <v>7</v>
      </c>
      <c r="O958" s="6">
        <v>0.05</v>
      </c>
      <c r="P958" s="8">
        <v>2224.4</v>
      </c>
      <c r="Q958" s="8">
        <v>1890.74</v>
      </c>
      <c r="R958" s="8">
        <f t="shared" si="43"/>
        <v>1557.08</v>
      </c>
      <c r="S958" s="8">
        <f>(((Sales[[#This Row],[Unit Price]]-(Sales[[#This Row],[Discount Applied]]*Sales[[#This Row],[Unit Price]]))-Q958)/Q958)*100</f>
        <v>11.764705882352956</v>
      </c>
      <c r="T958" s="8">
        <f t="shared" si="44"/>
        <v>14792.26</v>
      </c>
      <c r="U958" s="8">
        <f>Sales[[#This Row],[Unit Cost]]*Sales[[#This Row],[Order Quantity]]</f>
        <v>13235.18</v>
      </c>
    </row>
    <row r="959" spans="1:21" x14ac:dyDescent="0.2">
      <c r="A959" s="6" t="s">
        <v>1172</v>
      </c>
      <c r="B959" s="6" t="s">
        <v>25</v>
      </c>
      <c r="C959" s="6" t="s">
        <v>145</v>
      </c>
      <c r="D959" s="7">
        <v>43200</v>
      </c>
      <c r="E959" s="7">
        <v>43363</v>
      </c>
      <c r="F959" s="7">
        <v>43365</v>
      </c>
      <c r="G959" s="7">
        <v>43375</v>
      </c>
      <c r="H959" s="6">
        <f t="shared" si="42"/>
        <v>12</v>
      </c>
      <c r="I959" s="6" t="s">
        <v>215</v>
      </c>
      <c r="J959" s="6">
        <v>19</v>
      </c>
      <c r="K959" s="6">
        <v>39</v>
      </c>
      <c r="L959" s="6">
        <v>164</v>
      </c>
      <c r="M959" s="6">
        <v>9</v>
      </c>
      <c r="N959" s="6">
        <v>1</v>
      </c>
      <c r="O959" s="6">
        <v>7.4999999999999997E-2</v>
      </c>
      <c r="P959" s="8">
        <v>1011.7</v>
      </c>
      <c r="Q959" s="8">
        <v>586.78599999999994</v>
      </c>
      <c r="R959" s="8">
        <f t="shared" si="43"/>
        <v>349.03650000000005</v>
      </c>
      <c r="S959" s="8">
        <f>(((Sales[[#This Row],[Unit Price]]-(Sales[[#This Row],[Discount Applied]]*Sales[[#This Row],[Unit Price]]))-Q959)/Q959)*100</f>
        <v>59.482758620689665</v>
      </c>
      <c r="T959" s="8">
        <f t="shared" si="44"/>
        <v>935.82249999999999</v>
      </c>
      <c r="U959" s="8">
        <f>Sales[[#This Row],[Unit Cost]]*Sales[[#This Row],[Order Quantity]]</f>
        <v>586.78599999999994</v>
      </c>
    </row>
    <row r="960" spans="1:21" x14ac:dyDescent="0.2">
      <c r="A960" s="6" t="s">
        <v>1173</v>
      </c>
      <c r="B960" s="6" t="s">
        <v>23</v>
      </c>
      <c r="C960" s="6" t="s">
        <v>148</v>
      </c>
      <c r="D960" s="7">
        <v>43200</v>
      </c>
      <c r="E960" s="7">
        <v>43363</v>
      </c>
      <c r="F960" s="7">
        <v>43382</v>
      </c>
      <c r="G960" s="7">
        <v>43385</v>
      </c>
      <c r="H960" s="6">
        <f t="shared" si="42"/>
        <v>22</v>
      </c>
      <c r="I960" s="6" t="s">
        <v>215</v>
      </c>
      <c r="J960" s="6">
        <v>24</v>
      </c>
      <c r="K960" s="6">
        <v>16</v>
      </c>
      <c r="L960" s="6">
        <v>17</v>
      </c>
      <c r="M960" s="6">
        <v>1</v>
      </c>
      <c r="N960" s="6">
        <v>2</v>
      </c>
      <c r="O960" s="6">
        <v>0.2</v>
      </c>
      <c r="P960" s="8">
        <v>167.5</v>
      </c>
      <c r="Q960" s="8">
        <v>123.95</v>
      </c>
      <c r="R960" s="8">
        <f t="shared" si="43"/>
        <v>20.099999999999994</v>
      </c>
      <c r="S960" s="8">
        <f>(((Sales[[#This Row],[Unit Price]]-(Sales[[#This Row],[Discount Applied]]*Sales[[#This Row],[Unit Price]]))-Q960)/Q960)*100</f>
        <v>8.1081081081081052</v>
      </c>
      <c r="T960" s="8">
        <f t="shared" si="44"/>
        <v>268</v>
      </c>
      <c r="U960" s="8">
        <f>Sales[[#This Row],[Unit Cost]]*Sales[[#This Row],[Order Quantity]]</f>
        <v>247.9</v>
      </c>
    </row>
    <row r="961" spans="1:21" x14ac:dyDescent="0.2">
      <c r="A961" s="6" t="s">
        <v>1174</v>
      </c>
      <c r="B961" s="6" t="s">
        <v>24</v>
      </c>
      <c r="C961" s="6" t="s">
        <v>148</v>
      </c>
      <c r="D961" s="7">
        <v>43300</v>
      </c>
      <c r="E961" s="7">
        <v>43363</v>
      </c>
      <c r="F961" s="7">
        <v>43377</v>
      </c>
      <c r="G961" s="7">
        <v>43387</v>
      </c>
      <c r="H961" s="6">
        <f t="shared" si="42"/>
        <v>24</v>
      </c>
      <c r="I961" s="6" t="s">
        <v>215</v>
      </c>
      <c r="J961" s="6">
        <v>12</v>
      </c>
      <c r="K961" s="6">
        <v>4</v>
      </c>
      <c r="L961" s="6">
        <v>15</v>
      </c>
      <c r="M961" s="6">
        <v>32</v>
      </c>
      <c r="N961" s="6">
        <v>7</v>
      </c>
      <c r="O961" s="6">
        <v>0.05</v>
      </c>
      <c r="P961" s="8">
        <v>1139</v>
      </c>
      <c r="Q961" s="8">
        <v>740.35</v>
      </c>
      <c r="R961" s="8">
        <f t="shared" si="43"/>
        <v>2391.9000000000005</v>
      </c>
      <c r="S961" s="8">
        <f>(((Sales[[#This Row],[Unit Price]]-(Sales[[#This Row],[Discount Applied]]*Sales[[#This Row],[Unit Price]]))-Q961)/Q961)*100</f>
        <v>46.153846153846146</v>
      </c>
      <c r="T961" s="8">
        <f t="shared" si="44"/>
        <v>7574.35</v>
      </c>
      <c r="U961" s="8">
        <f>Sales[[#This Row],[Unit Cost]]*Sales[[#This Row],[Order Quantity]]</f>
        <v>5182.45</v>
      </c>
    </row>
    <row r="962" spans="1:21" x14ac:dyDescent="0.2">
      <c r="A962" s="6" t="s">
        <v>1175</v>
      </c>
      <c r="B962" s="6" t="s">
        <v>23</v>
      </c>
      <c r="C962" s="6" t="s">
        <v>145</v>
      </c>
      <c r="D962" s="7">
        <v>43200</v>
      </c>
      <c r="E962" s="7">
        <v>43363</v>
      </c>
      <c r="F962" s="7">
        <v>43382</v>
      </c>
      <c r="G962" s="7">
        <v>43387</v>
      </c>
      <c r="H962" s="6">
        <f t="shared" ref="H962:H1025" si="45">G962-E962</f>
        <v>24</v>
      </c>
      <c r="I962" s="6" t="s">
        <v>215</v>
      </c>
      <c r="J962" s="6">
        <v>23</v>
      </c>
      <c r="K962" s="6">
        <v>44</v>
      </c>
      <c r="L962" s="6">
        <v>134</v>
      </c>
      <c r="M962" s="6">
        <v>9</v>
      </c>
      <c r="N962" s="6">
        <v>8</v>
      </c>
      <c r="O962" s="6">
        <v>0.05</v>
      </c>
      <c r="P962" s="8">
        <v>167.5</v>
      </c>
      <c r="Q962" s="8">
        <v>110.55000000000001</v>
      </c>
      <c r="R962" s="8">
        <f t="shared" ref="R962:R1025" si="46">T962-(Q962*N962)</f>
        <v>388.59999999999991</v>
      </c>
      <c r="S962" s="8">
        <f>(((Sales[[#This Row],[Unit Price]]-(Sales[[#This Row],[Discount Applied]]*Sales[[#This Row],[Unit Price]]))-Q962)/Q962)*100</f>
        <v>43.939393939393923</v>
      </c>
      <c r="T962" s="8">
        <f t="shared" ref="T962:T1025" si="47">((P962*N962)-(P962*O962*N962))</f>
        <v>1273</v>
      </c>
      <c r="U962" s="8">
        <f>Sales[[#This Row],[Unit Cost]]*Sales[[#This Row],[Order Quantity]]</f>
        <v>884.40000000000009</v>
      </c>
    </row>
    <row r="963" spans="1:21" x14ac:dyDescent="0.2">
      <c r="A963" s="6" t="s">
        <v>1176</v>
      </c>
      <c r="B963" s="6" t="s">
        <v>24</v>
      </c>
      <c r="C963" s="6" t="s">
        <v>145</v>
      </c>
      <c r="D963" s="7">
        <v>43200</v>
      </c>
      <c r="E963" s="7">
        <v>43363</v>
      </c>
      <c r="F963" s="7">
        <v>43387</v>
      </c>
      <c r="G963" s="7">
        <v>43389</v>
      </c>
      <c r="H963" s="6">
        <f t="shared" si="45"/>
        <v>26</v>
      </c>
      <c r="I963" s="6" t="s">
        <v>215</v>
      </c>
      <c r="J963" s="6">
        <v>1</v>
      </c>
      <c r="K963" s="6">
        <v>29</v>
      </c>
      <c r="L963" s="6">
        <v>153</v>
      </c>
      <c r="M963" s="6">
        <v>18</v>
      </c>
      <c r="N963" s="6">
        <v>1</v>
      </c>
      <c r="O963" s="6">
        <v>0.05</v>
      </c>
      <c r="P963" s="8">
        <v>864.30000000000007</v>
      </c>
      <c r="Q963" s="8">
        <v>553.15200000000004</v>
      </c>
      <c r="R963" s="8">
        <f t="shared" si="46"/>
        <v>267.93299999999999</v>
      </c>
      <c r="S963" s="8">
        <f>(((Sales[[#This Row],[Unit Price]]-(Sales[[#This Row],[Discount Applied]]*Sales[[#This Row],[Unit Price]]))-Q963)/Q963)*100</f>
        <v>48.437499999999993</v>
      </c>
      <c r="T963" s="8">
        <f t="shared" si="47"/>
        <v>821.08500000000004</v>
      </c>
      <c r="U963" s="8">
        <f>Sales[[#This Row],[Unit Cost]]*Sales[[#This Row],[Order Quantity]]</f>
        <v>553.15200000000004</v>
      </c>
    </row>
    <row r="964" spans="1:21" x14ac:dyDescent="0.2">
      <c r="A964" s="6" t="s">
        <v>1177</v>
      </c>
      <c r="B964" s="6" t="s">
        <v>24</v>
      </c>
      <c r="C964" s="6" t="s">
        <v>145</v>
      </c>
      <c r="D964" s="7">
        <v>43300</v>
      </c>
      <c r="E964" s="7">
        <v>43363</v>
      </c>
      <c r="F964" s="7">
        <v>43378</v>
      </c>
      <c r="G964" s="7">
        <v>43383</v>
      </c>
      <c r="H964" s="6">
        <f t="shared" si="45"/>
        <v>20</v>
      </c>
      <c r="I964" s="6" t="s">
        <v>215</v>
      </c>
      <c r="J964" s="6">
        <v>4</v>
      </c>
      <c r="K964" s="6">
        <v>44</v>
      </c>
      <c r="L964" s="6">
        <v>135</v>
      </c>
      <c r="M964" s="6">
        <v>2</v>
      </c>
      <c r="N964" s="6">
        <v>1</v>
      </c>
      <c r="O964" s="6">
        <v>0.05</v>
      </c>
      <c r="P964" s="8">
        <v>2914.5</v>
      </c>
      <c r="Q964" s="8">
        <v>2477.3249999999998</v>
      </c>
      <c r="R964" s="8">
        <f t="shared" si="46"/>
        <v>291.45000000000027</v>
      </c>
      <c r="S964" s="8">
        <f>(((Sales[[#This Row],[Unit Price]]-(Sales[[#This Row],[Discount Applied]]*Sales[[#This Row],[Unit Price]]))-Q964)/Q964)*100</f>
        <v>11.764705882352953</v>
      </c>
      <c r="T964" s="8">
        <f t="shared" si="47"/>
        <v>2768.7750000000001</v>
      </c>
      <c r="U964" s="8">
        <f>Sales[[#This Row],[Unit Cost]]*Sales[[#This Row],[Order Quantity]]</f>
        <v>2477.3249999999998</v>
      </c>
    </row>
    <row r="965" spans="1:21" x14ac:dyDescent="0.2">
      <c r="A965" s="6" t="s">
        <v>1178</v>
      </c>
      <c r="B965" s="6" t="s">
        <v>23</v>
      </c>
      <c r="C965" s="6" t="s">
        <v>147</v>
      </c>
      <c r="D965" s="7">
        <v>43200</v>
      </c>
      <c r="E965" s="7">
        <v>43364</v>
      </c>
      <c r="F965" s="7">
        <v>43388</v>
      </c>
      <c r="G965" s="7">
        <v>43397</v>
      </c>
      <c r="H965" s="6">
        <f t="shared" si="45"/>
        <v>33</v>
      </c>
      <c r="I965" s="6" t="s">
        <v>215</v>
      </c>
      <c r="J965" s="6">
        <v>24</v>
      </c>
      <c r="K965" s="6">
        <v>41</v>
      </c>
      <c r="L965" s="6">
        <v>232</v>
      </c>
      <c r="M965" s="6">
        <v>46</v>
      </c>
      <c r="N965" s="6">
        <v>3</v>
      </c>
      <c r="O965" s="6">
        <v>0.05</v>
      </c>
      <c r="P965" s="8">
        <v>5293</v>
      </c>
      <c r="Q965" s="8">
        <v>2858.2200000000003</v>
      </c>
      <c r="R965" s="8">
        <f t="shared" si="46"/>
        <v>6510.3899999999994</v>
      </c>
      <c r="S965" s="8">
        <f>(((Sales[[#This Row],[Unit Price]]-(Sales[[#This Row],[Discount Applied]]*Sales[[#This Row],[Unit Price]]))-Q965)/Q965)*100</f>
        <v>75.925925925925924</v>
      </c>
      <c r="T965" s="8">
        <f t="shared" si="47"/>
        <v>15085.05</v>
      </c>
      <c r="U965" s="8">
        <f>Sales[[#This Row],[Unit Cost]]*Sales[[#This Row],[Order Quantity]]</f>
        <v>8574.66</v>
      </c>
    </row>
    <row r="966" spans="1:21" x14ac:dyDescent="0.2">
      <c r="A966" s="6" t="s">
        <v>1179</v>
      </c>
      <c r="B966" s="6" t="s">
        <v>24</v>
      </c>
      <c r="C966" s="6" t="s">
        <v>144</v>
      </c>
      <c r="D966" s="7">
        <v>43300</v>
      </c>
      <c r="E966" s="7">
        <v>43364</v>
      </c>
      <c r="F966" s="7">
        <v>43372</v>
      </c>
      <c r="G966" s="7">
        <v>43376</v>
      </c>
      <c r="H966" s="6">
        <f t="shared" si="45"/>
        <v>12</v>
      </c>
      <c r="I966" s="6" t="s">
        <v>215</v>
      </c>
      <c r="J966" s="6">
        <v>2</v>
      </c>
      <c r="K966" s="6">
        <v>39</v>
      </c>
      <c r="L966" s="6">
        <v>66</v>
      </c>
      <c r="M966" s="6">
        <v>15</v>
      </c>
      <c r="N966" s="6">
        <v>6</v>
      </c>
      <c r="O966" s="6">
        <v>0.2</v>
      </c>
      <c r="P966" s="8">
        <v>924.6</v>
      </c>
      <c r="Q966" s="8">
        <v>406.82400000000001</v>
      </c>
      <c r="R966" s="8">
        <f t="shared" si="46"/>
        <v>1997.136</v>
      </c>
      <c r="S966" s="8">
        <f>(((Sales[[#This Row],[Unit Price]]-(Sales[[#This Row],[Discount Applied]]*Sales[[#This Row],[Unit Price]]))-Q966)/Q966)*100</f>
        <v>81.818181818181827</v>
      </c>
      <c r="T966" s="8">
        <f t="shared" si="47"/>
        <v>4438.08</v>
      </c>
      <c r="U966" s="8">
        <f>Sales[[#This Row],[Unit Cost]]*Sales[[#This Row],[Order Quantity]]</f>
        <v>2440.944</v>
      </c>
    </row>
    <row r="967" spans="1:21" x14ac:dyDescent="0.2">
      <c r="A967" s="6" t="s">
        <v>1180</v>
      </c>
      <c r="B967" s="6" t="s">
        <v>24</v>
      </c>
      <c r="C967" s="6" t="s">
        <v>145</v>
      </c>
      <c r="D967" s="7">
        <v>43300</v>
      </c>
      <c r="E967" s="7">
        <v>43364</v>
      </c>
      <c r="F967" s="7">
        <v>43373</v>
      </c>
      <c r="G967" s="7">
        <v>43382</v>
      </c>
      <c r="H967" s="6">
        <f t="shared" si="45"/>
        <v>18</v>
      </c>
      <c r="I967" s="6" t="s">
        <v>215</v>
      </c>
      <c r="J967" s="6">
        <v>4</v>
      </c>
      <c r="K967" s="6">
        <v>47</v>
      </c>
      <c r="L967" s="6">
        <v>160</v>
      </c>
      <c r="M967" s="6">
        <v>1</v>
      </c>
      <c r="N967" s="6">
        <v>4</v>
      </c>
      <c r="O967" s="6">
        <v>0.1</v>
      </c>
      <c r="P967" s="8">
        <v>884.4</v>
      </c>
      <c r="Q967" s="8">
        <v>619.07999999999993</v>
      </c>
      <c r="R967" s="8">
        <f t="shared" si="46"/>
        <v>707.52000000000044</v>
      </c>
      <c r="S967" s="8">
        <f>(((Sales[[#This Row],[Unit Price]]-(Sales[[#This Row],[Discount Applied]]*Sales[[#This Row],[Unit Price]]))-Q967)/Q967)*100</f>
        <v>28.571428571428591</v>
      </c>
      <c r="T967" s="8">
        <f t="shared" si="47"/>
        <v>3183.84</v>
      </c>
      <c r="U967" s="8">
        <f>Sales[[#This Row],[Unit Cost]]*Sales[[#This Row],[Order Quantity]]</f>
        <v>2476.3199999999997</v>
      </c>
    </row>
    <row r="968" spans="1:21" x14ac:dyDescent="0.2">
      <c r="A968" s="6" t="s">
        <v>1181</v>
      </c>
      <c r="B968" s="6" t="s">
        <v>25</v>
      </c>
      <c r="C968" s="6" t="s">
        <v>148</v>
      </c>
      <c r="D968" s="7">
        <v>43300</v>
      </c>
      <c r="E968" s="7">
        <v>43364</v>
      </c>
      <c r="F968" s="7">
        <v>43368</v>
      </c>
      <c r="G968" s="7">
        <v>43376</v>
      </c>
      <c r="H968" s="6">
        <f t="shared" si="45"/>
        <v>12</v>
      </c>
      <c r="I968" s="6" t="s">
        <v>215</v>
      </c>
      <c r="J968" s="6">
        <v>18</v>
      </c>
      <c r="K968" s="6">
        <v>3</v>
      </c>
      <c r="L968" s="6">
        <v>58</v>
      </c>
      <c r="M968" s="6">
        <v>11</v>
      </c>
      <c r="N968" s="6">
        <v>7</v>
      </c>
      <c r="O968" s="6">
        <v>0.4</v>
      </c>
      <c r="P968" s="8">
        <v>2458.9</v>
      </c>
      <c r="Q968" s="8">
        <v>1819.586</v>
      </c>
      <c r="R968" s="8">
        <f t="shared" si="46"/>
        <v>-2409.7220000000016</v>
      </c>
      <c r="S968" s="8">
        <f>(((Sales[[#This Row],[Unit Price]]-(Sales[[#This Row],[Discount Applied]]*Sales[[#This Row],[Unit Price]]))-Q968)/Q968)*100</f>
        <v>-18.918918918918912</v>
      </c>
      <c r="T968" s="8">
        <f t="shared" si="47"/>
        <v>10327.379999999999</v>
      </c>
      <c r="U968" s="8">
        <f>Sales[[#This Row],[Unit Cost]]*Sales[[#This Row],[Order Quantity]]</f>
        <v>12737.102000000001</v>
      </c>
    </row>
    <row r="969" spans="1:21" x14ac:dyDescent="0.2">
      <c r="A969" s="6" t="s">
        <v>1182</v>
      </c>
      <c r="B969" s="6" t="s">
        <v>24</v>
      </c>
      <c r="C969" s="6" t="s">
        <v>143</v>
      </c>
      <c r="D969" s="7">
        <v>43200</v>
      </c>
      <c r="E969" s="7">
        <v>43364</v>
      </c>
      <c r="F969" s="7">
        <v>43387</v>
      </c>
      <c r="G969" s="7">
        <v>43388</v>
      </c>
      <c r="H969" s="6">
        <f t="shared" si="45"/>
        <v>24</v>
      </c>
      <c r="I969" s="6" t="s">
        <v>215</v>
      </c>
      <c r="J969" s="6">
        <v>3</v>
      </c>
      <c r="K969" s="6">
        <v>42</v>
      </c>
      <c r="L969" s="6">
        <v>357</v>
      </c>
      <c r="M969" s="6">
        <v>18</v>
      </c>
      <c r="N969" s="6">
        <v>8</v>
      </c>
      <c r="O969" s="6">
        <v>0.05</v>
      </c>
      <c r="P969" s="8">
        <v>924.6</v>
      </c>
      <c r="Q969" s="8">
        <v>656.46600000000001</v>
      </c>
      <c r="R969" s="8">
        <f t="shared" si="46"/>
        <v>1775.232</v>
      </c>
      <c r="S969" s="8">
        <f>(((Sales[[#This Row],[Unit Price]]-(Sales[[#This Row],[Discount Applied]]*Sales[[#This Row],[Unit Price]]))-Q969)/Q969)*100</f>
        <v>33.802816901408448</v>
      </c>
      <c r="T969" s="8">
        <f t="shared" si="47"/>
        <v>7026.96</v>
      </c>
      <c r="U969" s="8">
        <f>Sales[[#This Row],[Unit Cost]]*Sales[[#This Row],[Order Quantity]]</f>
        <v>5251.7280000000001</v>
      </c>
    </row>
    <row r="970" spans="1:21" x14ac:dyDescent="0.2">
      <c r="A970" s="6" t="s">
        <v>1183</v>
      </c>
      <c r="B970" s="6" t="s">
        <v>24</v>
      </c>
      <c r="C970" s="6" t="s">
        <v>145</v>
      </c>
      <c r="D970" s="7">
        <v>43200</v>
      </c>
      <c r="E970" s="7">
        <v>43364</v>
      </c>
      <c r="F970" s="7">
        <v>43376</v>
      </c>
      <c r="G970" s="7">
        <v>43385</v>
      </c>
      <c r="H970" s="6">
        <f t="shared" si="45"/>
        <v>21</v>
      </c>
      <c r="I970" s="6" t="s">
        <v>215</v>
      </c>
      <c r="J970" s="6">
        <v>8</v>
      </c>
      <c r="K970" s="6">
        <v>12</v>
      </c>
      <c r="L970" s="6">
        <v>101</v>
      </c>
      <c r="M970" s="6">
        <v>21</v>
      </c>
      <c r="N970" s="6">
        <v>8</v>
      </c>
      <c r="O970" s="6">
        <v>0.05</v>
      </c>
      <c r="P970" s="8">
        <v>6344.9000000000005</v>
      </c>
      <c r="Q970" s="8">
        <v>3235.8990000000003</v>
      </c>
      <c r="R970" s="8">
        <f t="shared" si="46"/>
        <v>22334.048000000003</v>
      </c>
      <c r="S970" s="8">
        <f>(((Sales[[#This Row],[Unit Price]]-(Sales[[#This Row],[Discount Applied]]*Sales[[#This Row],[Unit Price]]))-Q970)/Q970)*100</f>
        <v>86.274509803921575</v>
      </c>
      <c r="T970" s="8">
        <f t="shared" si="47"/>
        <v>48221.240000000005</v>
      </c>
      <c r="U970" s="8">
        <f>Sales[[#This Row],[Unit Cost]]*Sales[[#This Row],[Order Quantity]]</f>
        <v>25887.192000000003</v>
      </c>
    </row>
    <row r="971" spans="1:21" x14ac:dyDescent="0.2">
      <c r="A971" s="6" t="s">
        <v>1184</v>
      </c>
      <c r="B971" s="6" t="s">
        <v>25</v>
      </c>
      <c r="C971" s="6" t="s">
        <v>148</v>
      </c>
      <c r="D971" s="7">
        <v>43300</v>
      </c>
      <c r="E971" s="7">
        <v>43364</v>
      </c>
      <c r="F971" s="7">
        <v>43382</v>
      </c>
      <c r="G971" s="7">
        <v>43385</v>
      </c>
      <c r="H971" s="6">
        <f t="shared" si="45"/>
        <v>21</v>
      </c>
      <c r="I971" s="6" t="s">
        <v>215</v>
      </c>
      <c r="J971" s="6">
        <v>18</v>
      </c>
      <c r="K971" s="6">
        <v>14</v>
      </c>
      <c r="L971" s="6">
        <v>22</v>
      </c>
      <c r="M971" s="6">
        <v>44</v>
      </c>
      <c r="N971" s="6">
        <v>2</v>
      </c>
      <c r="O971" s="6">
        <v>0.4</v>
      </c>
      <c r="P971" s="8">
        <v>3932.9</v>
      </c>
      <c r="Q971" s="8">
        <v>2910.346</v>
      </c>
      <c r="R971" s="8">
        <f t="shared" si="46"/>
        <v>-1101.2120000000004</v>
      </c>
      <c r="S971" s="8">
        <f>(((Sales[[#This Row],[Unit Price]]-(Sales[[#This Row],[Discount Applied]]*Sales[[#This Row],[Unit Price]]))-Q971)/Q971)*100</f>
        <v>-18.918918918918926</v>
      </c>
      <c r="T971" s="8">
        <f t="shared" si="47"/>
        <v>4719.4799999999996</v>
      </c>
      <c r="U971" s="8">
        <f>Sales[[#This Row],[Unit Cost]]*Sales[[#This Row],[Order Quantity]]</f>
        <v>5820.692</v>
      </c>
    </row>
    <row r="972" spans="1:21" x14ac:dyDescent="0.2">
      <c r="A972" s="6" t="s">
        <v>1185</v>
      </c>
      <c r="B972" s="6" t="s">
        <v>23</v>
      </c>
      <c r="C972" s="6" t="s">
        <v>146</v>
      </c>
      <c r="D972" s="7">
        <v>43200</v>
      </c>
      <c r="E972" s="7">
        <v>43365</v>
      </c>
      <c r="F972" s="7">
        <v>43389</v>
      </c>
      <c r="G972" s="7">
        <v>43399</v>
      </c>
      <c r="H972" s="6">
        <f t="shared" si="45"/>
        <v>34</v>
      </c>
      <c r="I972" s="6" t="s">
        <v>215</v>
      </c>
      <c r="J972" s="6">
        <v>23</v>
      </c>
      <c r="K972" s="6">
        <v>3</v>
      </c>
      <c r="L972" s="6">
        <v>296</v>
      </c>
      <c r="M972" s="6">
        <v>40</v>
      </c>
      <c r="N972" s="6">
        <v>5</v>
      </c>
      <c r="O972" s="6">
        <v>7.4999999999999997E-2</v>
      </c>
      <c r="P972" s="8">
        <v>1112.2</v>
      </c>
      <c r="Q972" s="8">
        <v>500.49</v>
      </c>
      <c r="R972" s="8">
        <f t="shared" si="46"/>
        <v>2641.4750000000004</v>
      </c>
      <c r="S972" s="8">
        <f>(((Sales[[#This Row],[Unit Price]]-(Sales[[#This Row],[Discount Applied]]*Sales[[#This Row],[Unit Price]]))-Q972)/Q972)*100</f>
        <v>105.55555555555556</v>
      </c>
      <c r="T972" s="8">
        <f t="shared" si="47"/>
        <v>5143.9250000000002</v>
      </c>
      <c r="U972" s="8">
        <f>Sales[[#This Row],[Unit Cost]]*Sales[[#This Row],[Order Quantity]]</f>
        <v>2502.4499999999998</v>
      </c>
    </row>
    <row r="973" spans="1:21" x14ac:dyDescent="0.2">
      <c r="A973" s="6" t="s">
        <v>1186</v>
      </c>
      <c r="B973" s="6" t="s">
        <v>23</v>
      </c>
      <c r="C973" s="6" t="s">
        <v>147</v>
      </c>
      <c r="D973" s="7">
        <v>43300</v>
      </c>
      <c r="E973" s="7">
        <v>43365</v>
      </c>
      <c r="F973" s="7">
        <v>43374</v>
      </c>
      <c r="G973" s="7">
        <v>43376</v>
      </c>
      <c r="H973" s="6">
        <f t="shared" si="45"/>
        <v>11</v>
      </c>
      <c r="I973" s="6" t="s">
        <v>215</v>
      </c>
      <c r="J973" s="6">
        <v>23</v>
      </c>
      <c r="K973" s="6">
        <v>46</v>
      </c>
      <c r="L973" s="6">
        <v>261</v>
      </c>
      <c r="M973" s="6">
        <v>30</v>
      </c>
      <c r="N973" s="6">
        <v>7</v>
      </c>
      <c r="O973" s="6">
        <v>0.15</v>
      </c>
      <c r="P973" s="8">
        <v>904.5</v>
      </c>
      <c r="Q973" s="8">
        <v>370.84499999999997</v>
      </c>
      <c r="R973" s="8">
        <f t="shared" si="46"/>
        <v>2785.8599999999997</v>
      </c>
      <c r="S973" s="8">
        <f>(((Sales[[#This Row],[Unit Price]]-(Sales[[#This Row],[Discount Applied]]*Sales[[#This Row],[Unit Price]]))-Q973)/Q973)*100</f>
        <v>107.31707317073173</v>
      </c>
      <c r="T973" s="8">
        <f t="shared" si="47"/>
        <v>5381.7749999999996</v>
      </c>
      <c r="U973" s="8">
        <f>Sales[[#This Row],[Unit Cost]]*Sales[[#This Row],[Order Quantity]]</f>
        <v>2595.915</v>
      </c>
    </row>
    <row r="974" spans="1:21" x14ac:dyDescent="0.2">
      <c r="A974" s="6" t="s">
        <v>1187</v>
      </c>
      <c r="B974" s="6" t="s">
        <v>25</v>
      </c>
      <c r="C974" s="6" t="s">
        <v>145</v>
      </c>
      <c r="D974" s="7">
        <v>43300</v>
      </c>
      <c r="E974" s="7">
        <v>43365</v>
      </c>
      <c r="F974" s="7">
        <v>43379</v>
      </c>
      <c r="G974" s="7">
        <v>43380</v>
      </c>
      <c r="H974" s="6">
        <f t="shared" si="45"/>
        <v>15</v>
      </c>
      <c r="I974" s="6" t="s">
        <v>215</v>
      </c>
      <c r="J974" s="6">
        <v>15</v>
      </c>
      <c r="K974" s="6">
        <v>50</v>
      </c>
      <c r="L974" s="6">
        <v>93</v>
      </c>
      <c r="M974" s="6">
        <v>28</v>
      </c>
      <c r="N974" s="6">
        <v>2</v>
      </c>
      <c r="O974" s="6">
        <v>7.4999999999999997E-2</v>
      </c>
      <c r="P974" s="8">
        <v>1165.8</v>
      </c>
      <c r="Q974" s="8">
        <v>524.61</v>
      </c>
      <c r="R974" s="8">
        <f t="shared" si="46"/>
        <v>1107.51</v>
      </c>
      <c r="S974" s="8">
        <f>(((Sales[[#This Row],[Unit Price]]-(Sales[[#This Row],[Discount Applied]]*Sales[[#This Row],[Unit Price]]))-Q974)/Q974)*100</f>
        <v>105.55555555555556</v>
      </c>
      <c r="T974" s="8">
        <f t="shared" si="47"/>
        <v>2156.73</v>
      </c>
      <c r="U974" s="8">
        <f>Sales[[#This Row],[Unit Cost]]*Sales[[#This Row],[Order Quantity]]</f>
        <v>1049.22</v>
      </c>
    </row>
    <row r="975" spans="1:21" x14ac:dyDescent="0.2">
      <c r="A975" s="6" t="s">
        <v>1188</v>
      </c>
      <c r="B975" s="6" t="s">
        <v>24</v>
      </c>
      <c r="C975" s="6" t="s">
        <v>146</v>
      </c>
      <c r="D975" s="7">
        <v>43200</v>
      </c>
      <c r="E975" s="7">
        <v>43365</v>
      </c>
      <c r="F975" s="7">
        <v>43373</v>
      </c>
      <c r="G975" s="7">
        <v>43378</v>
      </c>
      <c r="H975" s="6">
        <f t="shared" si="45"/>
        <v>13</v>
      </c>
      <c r="I975" s="6" t="s">
        <v>215</v>
      </c>
      <c r="J975" s="6">
        <v>1</v>
      </c>
      <c r="K975" s="6">
        <v>14</v>
      </c>
      <c r="L975" s="6">
        <v>291</v>
      </c>
      <c r="M975" s="6">
        <v>5</v>
      </c>
      <c r="N975" s="6">
        <v>7</v>
      </c>
      <c r="O975" s="6">
        <v>0.15</v>
      </c>
      <c r="P975" s="8">
        <v>174.20000000000002</v>
      </c>
      <c r="Q975" s="8">
        <v>116.71400000000001</v>
      </c>
      <c r="R975" s="8">
        <f t="shared" si="46"/>
        <v>219.49199999999996</v>
      </c>
      <c r="S975" s="8">
        <f>(((Sales[[#This Row],[Unit Price]]-(Sales[[#This Row],[Discount Applied]]*Sales[[#This Row],[Unit Price]]))-Q975)/Q975)*100</f>
        <v>26.865671641791049</v>
      </c>
      <c r="T975" s="8">
        <f t="shared" si="47"/>
        <v>1036.49</v>
      </c>
      <c r="U975" s="8">
        <f>Sales[[#This Row],[Unit Cost]]*Sales[[#This Row],[Order Quantity]]</f>
        <v>816.99800000000005</v>
      </c>
    </row>
    <row r="976" spans="1:21" x14ac:dyDescent="0.2">
      <c r="A976" s="6" t="s">
        <v>1189</v>
      </c>
      <c r="B976" s="6" t="s">
        <v>24</v>
      </c>
      <c r="C976" s="6" t="s">
        <v>146</v>
      </c>
      <c r="D976" s="7">
        <v>43200</v>
      </c>
      <c r="E976" s="7">
        <v>43365</v>
      </c>
      <c r="F976" s="7">
        <v>43386</v>
      </c>
      <c r="G976" s="7">
        <v>43395</v>
      </c>
      <c r="H976" s="6">
        <f t="shared" si="45"/>
        <v>30</v>
      </c>
      <c r="I976" s="6" t="s">
        <v>215</v>
      </c>
      <c r="J976" s="6">
        <v>11</v>
      </c>
      <c r="K976" s="6">
        <v>27</v>
      </c>
      <c r="L976" s="6">
        <v>320</v>
      </c>
      <c r="M976" s="6">
        <v>38</v>
      </c>
      <c r="N976" s="6">
        <v>6</v>
      </c>
      <c r="O976" s="6">
        <v>7.4999999999999997E-2</v>
      </c>
      <c r="P976" s="8">
        <v>2378.5</v>
      </c>
      <c r="Q976" s="8">
        <v>1379.53</v>
      </c>
      <c r="R976" s="8">
        <f t="shared" si="46"/>
        <v>4923.494999999999</v>
      </c>
      <c r="S976" s="8">
        <f>(((Sales[[#This Row],[Unit Price]]-(Sales[[#This Row],[Discount Applied]]*Sales[[#This Row],[Unit Price]]))-Q976)/Q976)*100</f>
        <v>59.482758620689665</v>
      </c>
      <c r="T976" s="8">
        <f t="shared" si="47"/>
        <v>13200.674999999999</v>
      </c>
      <c r="U976" s="8">
        <f>Sales[[#This Row],[Unit Cost]]*Sales[[#This Row],[Order Quantity]]</f>
        <v>8277.18</v>
      </c>
    </row>
    <row r="977" spans="1:21" x14ac:dyDescent="0.2">
      <c r="A977" s="6" t="s">
        <v>1190</v>
      </c>
      <c r="B977" s="6" t="s">
        <v>24</v>
      </c>
      <c r="C977" s="6" t="s">
        <v>143</v>
      </c>
      <c r="D977" s="7">
        <v>43300</v>
      </c>
      <c r="E977" s="7">
        <v>43365</v>
      </c>
      <c r="F977" s="7">
        <v>43371</v>
      </c>
      <c r="G977" s="7">
        <v>43375</v>
      </c>
      <c r="H977" s="6">
        <f t="shared" si="45"/>
        <v>10</v>
      </c>
      <c r="I977" s="6" t="s">
        <v>215</v>
      </c>
      <c r="J977" s="6">
        <v>2</v>
      </c>
      <c r="K977" s="6">
        <v>18</v>
      </c>
      <c r="L977" s="6">
        <v>362</v>
      </c>
      <c r="M977" s="6">
        <v>29</v>
      </c>
      <c r="N977" s="6">
        <v>4</v>
      </c>
      <c r="O977" s="6">
        <v>0.1</v>
      </c>
      <c r="P977" s="8">
        <v>1025.1000000000001</v>
      </c>
      <c r="Q977" s="8">
        <v>850.83300000000008</v>
      </c>
      <c r="R977" s="8">
        <f t="shared" si="46"/>
        <v>287.02800000000025</v>
      </c>
      <c r="S977" s="8">
        <f>(((Sales[[#This Row],[Unit Price]]-(Sales[[#This Row],[Discount Applied]]*Sales[[#This Row],[Unit Price]]))-Q977)/Q977)*100</f>
        <v>8.4337349397590433</v>
      </c>
      <c r="T977" s="8">
        <f t="shared" si="47"/>
        <v>3690.3600000000006</v>
      </c>
      <c r="U977" s="8">
        <f>Sales[[#This Row],[Unit Cost]]*Sales[[#This Row],[Order Quantity]]</f>
        <v>3403.3320000000003</v>
      </c>
    </row>
    <row r="978" spans="1:21" x14ac:dyDescent="0.2">
      <c r="A978" s="6" t="s">
        <v>1191</v>
      </c>
      <c r="B978" s="6" t="s">
        <v>24</v>
      </c>
      <c r="C978" s="6" t="s">
        <v>145</v>
      </c>
      <c r="D978" s="7">
        <v>43300</v>
      </c>
      <c r="E978" s="7">
        <v>43365</v>
      </c>
      <c r="F978" s="7">
        <v>43389</v>
      </c>
      <c r="G978" s="7">
        <v>43394</v>
      </c>
      <c r="H978" s="6">
        <f t="shared" si="45"/>
        <v>29</v>
      </c>
      <c r="I978" s="6" t="s">
        <v>215</v>
      </c>
      <c r="J978" s="6">
        <v>7</v>
      </c>
      <c r="K978" s="6">
        <v>11</v>
      </c>
      <c r="L978" s="6">
        <v>100</v>
      </c>
      <c r="M978" s="6">
        <v>17</v>
      </c>
      <c r="N978" s="6">
        <v>6</v>
      </c>
      <c r="O978" s="6">
        <v>7.4999999999999997E-2</v>
      </c>
      <c r="P978" s="8">
        <v>3839.1</v>
      </c>
      <c r="Q978" s="8">
        <v>2034.723</v>
      </c>
      <c r="R978" s="8">
        <f t="shared" si="46"/>
        <v>9098.6669999999976</v>
      </c>
      <c r="S978" s="8">
        <f>(((Sales[[#This Row],[Unit Price]]-(Sales[[#This Row],[Discount Applied]]*Sales[[#This Row],[Unit Price]]))-Q978)/Q978)*100</f>
        <v>74.528301886792462</v>
      </c>
      <c r="T978" s="8">
        <f t="shared" si="47"/>
        <v>21307.004999999997</v>
      </c>
      <c r="U978" s="8">
        <f>Sales[[#This Row],[Unit Cost]]*Sales[[#This Row],[Order Quantity]]</f>
        <v>12208.338</v>
      </c>
    </row>
    <row r="979" spans="1:21" x14ac:dyDescent="0.2">
      <c r="A979" s="6" t="s">
        <v>1192</v>
      </c>
      <c r="B979" s="6" t="s">
        <v>25</v>
      </c>
      <c r="C979" s="6" t="s">
        <v>145</v>
      </c>
      <c r="D979" s="7">
        <v>43300</v>
      </c>
      <c r="E979" s="7">
        <v>43365</v>
      </c>
      <c r="F979" s="7">
        <v>43388</v>
      </c>
      <c r="G979" s="7">
        <v>43398</v>
      </c>
      <c r="H979" s="6">
        <f t="shared" si="45"/>
        <v>33</v>
      </c>
      <c r="I979" s="6" t="s">
        <v>215</v>
      </c>
      <c r="J979" s="6">
        <v>16</v>
      </c>
      <c r="K979" s="6">
        <v>11</v>
      </c>
      <c r="L979" s="6">
        <v>170</v>
      </c>
      <c r="M979" s="6">
        <v>34</v>
      </c>
      <c r="N979" s="6">
        <v>8</v>
      </c>
      <c r="O979" s="6">
        <v>0.15</v>
      </c>
      <c r="P979" s="8">
        <v>1031.8</v>
      </c>
      <c r="Q979" s="8">
        <v>650.03399999999999</v>
      </c>
      <c r="R979" s="8">
        <f t="shared" si="46"/>
        <v>1815.9679999999998</v>
      </c>
      <c r="S979" s="8">
        <f>(((Sales[[#This Row],[Unit Price]]-(Sales[[#This Row],[Discount Applied]]*Sales[[#This Row],[Unit Price]]))-Q979)/Q979)*100</f>
        <v>34.920634920634917</v>
      </c>
      <c r="T979" s="8">
        <f t="shared" si="47"/>
        <v>7016.24</v>
      </c>
      <c r="U979" s="8">
        <f>Sales[[#This Row],[Unit Cost]]*Sales[[#This Row],[Order Quantity]]</f>
        <v>5200.2719999999999</v>
      </c>
    </row>
    <row r="980" spans="1:21" x14ac:dyDescent="0.2">
      <c r="A980" s="6" t="s">
        <v>1193</v>
      </c>
      <c r="B980" s="6" t="s">
        <v>26</v>
      </c>
      <c r="C980" s="6" t="s">
        <v>143</v>
      </c>
      <c r="D980" s="7">
        <v>43200</v>
      </c>
      <c r="E980" s="7">
        <v>43365</v>
      </c>
      <c r="F980" s="7">
        <v>43382</v>
      </c>
      <c r="G980" s="7">
        <v>43384</v>
      </c>
      <c r="H980" s="6">
        <f t="shared" si="45"/>
        <v>19</v>
      </c>
      <c r="I980" s="6" t="s">
        <v>215</v>
      </c>
      <c r="J980" s="6">
        <v>27</v>
      </c>
      <c r="K980" s="6">
        <v>7</v>
      </c>
      <c r="L980" s="6">
        <v>336</v>
      </c>
      <c r="M980" s="6">
        <v>16</v>
      </c>
      <c r="N980" s="6">
        <v>6</v>
      </c>
      <c r="O980" s="6">
        <v>0.05</v>
      </c>
      <c r="P980" s="8">
        <v>1005</v>
      </c>
      <c r="Q980" s="8">
        <v>623.1</v>
      </c>
      <c r="R980" s="8">
        <f t="shared" si="46"/>
        <v>1989.8999999999996</v>
      </c>
      <c r="S980" s="8">
        <f>(((Sales[[#This Row],[Unit Price]]-(Sales[[#This Row],[Discount Applied]]*Sales[[#This Row],[Unit Price]]))-Q980)/Q980)*100</f>
        <v>53.225806451612897</v>
      </c>
      <c r="T980" s="8">
        <f t="shared" si="47"/>
        <v>5728.5</v>
      </c>
      <c r="U980" s="8">
        <f>Sales[[#This Row],[Unit Cost]]*Sales[[#This Row],[Order Quantity]]</f>
        <v>3738.6000000000004</v>
      </c>
    </row>
    <row r="981" spans="1:21" x14ac:dyDescent="0.2">
      <c r="A981" s="6" t="s">
        <v>1194</v>
      </c>
      <c r="B981" s="6" t="s">
        <v>23</v>
      </c>
      <c r="C981" s="6" t="s">
        <v>143</v>
      </c>
      <c r="D981" s="7">
        <v>43300</v>
      </c>
      <c r="E981" s="7">
        <v>43366</v>
      </c>
      <c r="F981" s="7">
        <v>43378</v>
      </c>
      <c r="G981" s="7">
        <v>43386</v>
      </c>
      <c r="H981" s="6">
        <f t="shared" si="45"/>
        <v>20</v>
      </c>
      <c r="I981" s="6" t="s">
        <v>215</v>
      </c>
      <c r="J981" s="6">
        <v>25</v>
      </c>
      <c r="K981" s="6">
        <v>31</v>
      </c>
      <c r="L981" s="6">
        <v>339</v>
      </c>
      <c r="M981" s="6">
        <v>5</v>
      </c>
      <c r="N981" s="6">
        <v>6</v>
      </c>
      <c r="O981" s="6">
        <v>0.05</v>
      </c>
      <c r="P981" s="8">
        <v>3886</v>
      </c>
      <c r="Q981" s="8">
        <v>2215.02</v>
      </c>
      <c r="R981" s="8">
        <f t="shared" si="46"/>
        <v>8860.0800000000017</v>
      </c>
      <c r="S981" s="8">
        <f>(((Sales[[#This Row],[Unit Price]]-(Sales[[#This Row],[Discount Applied]]*Sales[[#This Row],[Unit Price]]))-Q981)/Q981)*100</f>
        <v>66.666666666666657</v>
      </c>
      <c r="T981" s="8">
        <f t="shared" si="47"/>
        <v>22150.2</v>
      </c>
      <c r="U981" s="8">
        <f>Sales[[#This Row],[Unit Cost]]*Sales[[#This Row],[Order Quantity]]</f>
        <v>13290.119999999999</v>
      </c>
    </row>
    <row r="982" spans="1:21" x14ac:dyDescent="0.2">
      <c r="A982" s="6" t="s">
        <v>1195</v>
      </c>
      <c r="B982" s="6" t="s">
        <v>24</v>
      </c>
      <c r="C982" s="6" t="s">
        <v>145</v>
      </c>
      <c r="D982" s="7">
        <v>43300</v>
      </c>
      <c r="E982" s="7">
        <v>43366</v>
      </c>
      <c r="F982" s="7">
        <v>43381</v>
      </c>
      <c r="G982" s="7">
        <v>43386</v>
      </c>
      <c r="H982" s="6">
        <f t="shared" si="45"/>
        <v>20</v>
      </c>
      <c r="I982" s="6" t="s">
        <v>215</v>
      </c>
      <c r="J982" s="6">
        <v>10</v>
      </c>
      <c r="K982" s="6">
        <v>30</v>
      </c>
      <c r="L982" s="6">
        <v>184</v>
      </c>
      <c r="M982" s="6">
        <v>43</v>
      </c>
      <c r="N982" s="6">
        <v>6</v>
      </c>
      <c r="O982" s="6">
        <v>0.15</v>
      </c>
      <c r="P982" s="8">
        <v>1125.6000000000001</v>
      </c>
      <c r="Q982" s="8">
        <v>574.05600000000004</v>
      </c>
      <c r="R982" s="8">
        <f t="shared" si="46"/>
        <v>2296.2240000000002</v>
      </c>
      <c r="S982" s="8">
        <f>(((Sales[[#This Row],[Unit Price]]-(Sales[[#This Row],[Discount Applied]]*Sales[[#This Row],[Unit Price]]))-Q982)/Q982)*100</f>
        <v>66.666666666666671</v>
      </c>
      <c r="T982" s="8">
        <f t="shared" si="47"/>
        <v>5740.56</v>
      </c>
      <c r="U982" s="8">
        <f>Sales[[#This Row],[Unit Cost]]*Sales[[#This Row],[Order Quantity]]</f>
        <v>3444.3360000000002</v>
      </c>
    </row>
    <row r="983" spans="1:21" x14ac:dyDescent="0.2">
      <c r="A983" s="6" t="s">
        <v>1196</v>
      </c>
      <c r="B983" s="6" t="s">
        <v>24</v>
      </c>
      <c r="C983" s="6" t="s">
        <v>146</v>
      </c>
      <c r="D983" s="7">
        <v>43200</v>
      </c>
      <c r="E983" s="7">
        <v>43366</v>
      </c>
      <c r="F983" s="7">
        <v>43375</v>
      </c>
      <c r="G983" s="7">
        <v>43380</v>
      </c>
      <c r="H983" s="6">
        <f t="shared" si="45"/>
        <v>14</v>
      </c>
      <c r="I983" s="6" t="s">
        <v>215</v>
      </c>
      <c r="J983" s="6">
        <v>2</v>
      </c>
      <c r="K983" s="6">
        <v>43</v>
      </c>
      <c r="L983" s="6">
        <v>325</v>
      </c>
      <c r="M983" s="6">
        <v>23</v>
      </c>
      <c r="N983" s="6">
        <v>2</v>
      </c>
      <c r="O983" s="6">
        <v>0.1</v>
      </c>
      <c r="P983" s="8">
        <v>3899.4</v>
      </c>
      <c r="Q983" s="8">
        <v>1832.7179999999998</v>
      </c>
      <c r="R983" s="8">
        <f t="shared" si="46"/>
        <v>3353.4840000000004</v>
      </c>
      <c r="S983" s="8">
        <f>(((Sales[[#This Row],[Unit Price]]-(Sales[[#This Row],[Discount Applied]]*Sales[[#This Row],[Unit Price]]))-Q983)/Q983)*100</f>
        <v>91.489361702127681</v>
      </c>
      <c r="T983" s="8">
        <f t="shared" si="47"/>
        <v>7018.92</v>
      </c>
      <c r="U983" s="8">
        <f>Sales[[#This Row],[Unit Cost]]*Sales[[#This Row],[Order Quantity]]</f>
        <v>3665.4359999999997</v>
      </c>
    </row>
    <row r="984" spans="1:21" x14ac:dyDescent="0.2">
      <c r="A984" s="6" t="s">
        <v>1197</v>
      </c>
      <c r="B984" s="6" t="s">
        <v>25</v>
      </c>
      <c r="C984" s="6" t="s">
        <v>147</v>
      </c>
      <c r="D984" s="7">
        <v>43300</v>
      </c>
      <c r="E984" s="7">
        <v>43366</v>
      </c>
      <c r="F984" s="7">
        <v>43369</v>
      </c>
      <c r="G984" s="7">
        <v>43370</v>
      </c>
      <c r="H984" s="6">
        <f t="shared" si="45"/>
        <v>4</v>
      </c>
      <c r="I984" s="6" t="s">
        <v>215</v>
      </c>
      <c r="J984" s="6">
        <v>14</v>
      </c>
      <c r="K984" s="6">
        <v>5</v>
      </c>
      <c r="L984" s="6">
        <v>211</v>
      </c>
      <c r="M984" s="6">
        <v>8</v>
      </c>
      <c r="N984" s="6">
        <v>5</v>
      </c>
      <c r="O984" s="6">
        <v>0.05</v>
      </c>
      <c r="P984" s="8">
        <v>1842.5</v>
      </c>
      <c r="Q984" s="8">
        <v>976.52500000000009</v>
      </c>
      <c r="R984" s="8">
        <f t="shared" si="46"/>
        <v>3869.25</v>
      </c>
      <c r="S984" s="8">
        <f>(((Sales[[#This Row],[Unit Price]]-(Sales[[#This Row],[Discount Applied]]*Sales[[#This Row],[Unit Price]]))-Q984)/Q984)*100</f>
        <v>79.245283018867909</v>
      </c>
      <c r="T984" s="8">
        <f t="shared" si="47"/>
        <v>8751.875</v>
      </c>
      <c r="U984" s="8">
        <f>Sales[[#This Row],[Unit Cost]]*Sales[[#This Row],[Order Quantity]]</f>
        <v>4882.625</v>
      </c>
    </row>
    <row r="985" spans="1:21" x14ac:dyDescent="0.2">
      <c r="A985" s="6" t="s">
        <v>1198</v>
      </c>
      <c r="B985" s="6" t="s">
        <v>25</v>
      </c>
      <c r="C985" s="6" t="s">
        <v>145</v>
      </c>
      <c r="D985" s="7">
        <v>43200</v>
      </c>
      <c r="E985" s="7">
        <v>43366</v>
      </c>
      <c r="F985" s="7">
        <v>43379</v>
      </c>
      <c r="G985" s="7">
        <v>43380</v>
      </c>
      <c r="H985" s="6">
        <f t="shared" si="45"/>
        <v>14</v>
      </c>
      <c r="I985" s="6" t="s">
        <v>215</v>
      </c>
      <c r="J985" s="6">
        <v>17</v>
      </c>
      <c r="K985" s="6">
        <v>11</v>
      </c>
      <c r="L985" s="6">
        <v>155</v>
      </c>
      <c r="M985" s="6">
        <v>27</v>
      </c>
      <c r="N985" s="6">
        <v>2</v>
      </c>
      <c r="O985" s="6">
        <v>0.05</v>
      </c>
      <c r="P985" s="8">
        <v>201</v>
      </c>
      <c r="Q985" s="8">
        <v>86.429999999999993</v>
      </c>
      <c r="R985" s="8">
        <f t="shared" si="46"/>
        <v>209.04</v>
      </c>
      <c r="S985" s="8">
        <f>(((Sales[[#This Row],[Unit Price]]-(Sales[[#This Row],[Discount Applied]]*Sales[[#This Row],[Unit Price]]))-Q985)/Q985)*100</f>
        <v>120.93023255813955</v>
      </c>
      <c r="T985" s="8">
        <f t="shared" si="47"/>
        <v>381.9</v>
      </c>
      <c r="U985" s="8">
        <f>Sales[[#This Row],[Unit Cost]]*Sales[[#This Row],[Order Quantity]]</f>
        <v>172.85999999999999</v>
      </c>
    </row>
    <row r="986" spans="1:21" x14ac:dyDescent="0.2">
      <c r="A986" s="6" t="s">
        <v>1199</v>
      </c>
      <c r="B986" s="6" t="s">
        <v>25</v>
      </c>
      <c r="C986" s="6" t="s">
        <v>146</v>
      </c>
      <c r="D986" s="7">
        <v>43200</v>
      </c>
      <c r="E986" s="7">
        <v>43366</v>
      </c>
      <c r="F986" s="7">
        <v>43390</v>
      </c>
      <c r="G986" s="7">
        <v>43395</v>
      </c>
      <c r="H986" s="6">
        <f t="shared" si="45"/>
        <v>29</v>
      </c>
      <c r="I986" s="6" t="s">
        <v>215</v>
      </c>
      <c r="J986" s="6">
        <v>13</v>
      </c>
      <c r="K986" s="6">
        <v>32</v>
      </c>
      <c r="L986" s="6">
        <v>301</v>
      </c>
      <c r="M986" s="6">
        <v>45</v>
      </c>
      <c r="N986" s="6">
        <v>7</v>
      </c>
      <c r="O986" s="6">
        <v>0.05</v>
      </c>
      <c r="P986" s="8">
        <v>1768.8</v>
      </c>
      <c r="Q986" s="8">
        <v>707.52</v>
      </c>
      <c r="R986" s="8">
        <f t="shared" si="46"/>
        <v>6809.880000000001</v>
      </c>
      <c r="S986" s="8">
        <f>(((Sales[[#This Row],[Unit Price]]-(Sales[[#This Row],[Discount Applied]]*Sales[[#This Row],[Unit Price]]))-Q986)/Q986)*100</f>
        <v>137.5</v>
      </c>
      <c r="T986" s="8">
        <f t="shared" si="47"/>
        <v>11762.52</v>
      </c>
      <c r="U986" s="8">
        <f>Sales[[#This Row],[Unit Cost]]*Sales[[#This Row],[Order Quantity]]</f>
        <v>4952.6399999999994</v>
      </c>
    </row>
    <row r="987" spans="1:21" x14ac:dyDescent="0.2">
      <c r="A987" s="6" t="s">
        <v>1200</v>
      </c>
      <c r="B987" s="6" t="s">
        <v>24</v>
      </c>
      <c r="C987" s="6" t="s">
        <v>146</v>
      </c>
      <c r="D987" s="7">
        <v>43200</v>
      </c>
      <c r="E987" s="7">
        <v>43366</v>
      </c>
      <c r="F987" s="7">
        <v>43372</v>
      </c>
      <c r="G987" s="7">
        <v>43377</v>
      </c>
      <c r="H987" s="6">
        <f t="shared" si="45"/>
        <v>11</v>
      </c>
      <c r="I987" s="6" t="s">
        <v>215</v>
      </c>
      <c r="J987" s="6">
        <v>3</v>
      </c>
      <c r="K987" s="6">
        <v>24</v>
      </c>
      <c r="L987" s="6">
        <v>267</v>
      </c>
      <c r="M987" s="6">
        <v>10</v>
      </c>
      <c r="N987" s="6">
        <v>1</v>
      </c>
      <c r="O987" s="6">
        <v>0.4</v>
      </c>
      <c r="P987" s="8">
        <v>5996.5</v>
      </c>
      <c r="Q987" s="8">
        <v>3777.7950000000001</v>
      </c>
      <c r="R987" s="8">
        <f t="shared" si="46"/>
        <v>-179.89499999999998</v>
      </c>
      <c r="S987" s="8">
        <f>(((Sales[[#This Row],[Unit Price]]-(Sales[[#This Row],[Discount Applied]]*Sales[[#This Row],[Unit Price]]))-Q987)/Q987)*100</f>
        <v>-4.7619047619047619</v>
      </c>
      <c r="T987" s="8">
        <f t="shared" si="47"/>
        <v>3597.9</v>
      </c>
      <c r="U987" s="8">
        <f>Sales[[#This Row],[Unit Cost]]*Sales[[#This Row],[Order Quantity]]</f>
        <v>3777.7950000000001</v>
      </c>
    </row>
    <row r="988" spans="1:21" x14ac:dyDescent="0.2">
      <c r="A988" s="6" t="s">
        <v>1201</v>
      </c>
      <c r="B988" s="6" t="s">
        <v>25</v>
      </c>
      <c r="C988" s="6" t="s">
        <v>143</v>
      </c>
      <c r="D988" s="7">
        <v>43200</v>
      </c>
      <c r="E988" s="7">
        <v>43366</v>
      </c>
      <c r="F988" s="7">
        <v>43385</v>
      </c>
      <c r="G988" s="7">
        <v>43390</v>
      </c>
      <c r="H988" s="6">
        <f t="shared" si="45"/>
        <v>24</v>
      </c>
      <c r="I988" s="6" t="s">
        <v>215</v>
      </c>
      <c r="J988" s="6">
        <v>13</v>
      </c>
      <c r="K988" s="6">
        <v>15</v>
      </c>
      <c r="L988" s="6">
        <v>329</v>
      </c>
      <c r="M988" s="6">
        <v>29</v>
      </c>
      <c r="N988" s="6">
        <v>1</v>
      </c>
      <c r="O988" s="6">
        <v>7.4999999999999997E-2</v>
      </c>
      <c r="P988" s="8">
        <v>2525.9</v>
      </c>
      <c r="Q988" s="8">
        <v>1667.0940000000001</v>
      </c>
      <c r="R988" s="8">
        <f t="shared" si="46"/>
        <v>669.36349999999993</v>
      </c>
      <c r="S988" s="8">
        <f>(((Sales[[#This Row],[Unit Price]]-(Sales[[#This Row],[Discount Applied]]*Sales[[#This Row],[Unit Price]]))-Q988)/Q988)*100</f>
        <v>40.151515151515142</v>
      </c>
      <c r="T988" s="8">
        <f t="shared" si="47"/>
        <v>2336.4575</v>
      </c>
      <c r="U988" s="8">
        <f>Sales[[#This Row],[Unit Cost]]*Sales[[#This Row],[Order Quantity]]</f>
        <v>1667.0940000000001</v>
      </c>
    </row>
    <row r="989" spans="1:21" x14ac:dyDescent="0.2">
      <c r="A989" s="6" t="s">
        <v>1202</v>
      </c>
      <c r="B989" s="6" t="s">
        <v>23</v>
      </c>
      <c r="C989" s="6" t="s">
        <v>148</v>
      </c>
      <c r="D989" s="7">
        <v>43300</v>
      </c>
      <c r="E989" s="7">
        <v>43366</v>
      </c>
      <c r="F989" s="7">
        <v>43386</v>
      </c>
      <c r="G989" s="7">
        <v>43387</v>
      </c>
      <c r="H989" s="6">
        <f t="shared" si="45"/>
        <v>21</v>
      </c>
      <c r="I989" s="6" t="s">
        <v>215</v>
      </c>
      <c r="J989" s="6">
        <v>24</v>
      </c>
      <c r="K989" s="6">
        <v>42</v>
      </c>
      <c r="L989" s="6">
        <v>57</v>
      </c>
      <c r="M989" s="6">
        <v>26</v>
      </c>
      <c r="N989" s="6">
        <v>1</v>
      </c>
      <c r="O989" s="6">
        <v>0.05</v>
      </c>
      <c r="P989" s="8">
        <v>1005</v>
      </c>
      <c r="Q989" s="8">
        <v>562.80000000000007</v>
      </c>
      <c r="R989" s="8">
        <f t="shared" si="46"/>
        <v>391.94999999999993</v>
      </c>
      <c r="S989" s="8">
        <f>(((Sales[[#This Row],[Unit Price]]-(Sales[[#This Row],[Discount Applied]]*Sales[[#This Row],[Unit Price]]))-Q989)/Q989)*100</f>
        <v>69.64285714285711</v>
      </c>
      <c r="T989" s="8">
        <f t="shared" si="47"/>
        <v>954.75</v>
      </c>
      <c r="U989" s="8">
        <f>Sales[[#This Row],[Unit Cost]]*Sales[[#This Row],[Order Quantity]]</f>
        <v>562.80000000000007</v>
      </c>
    </row>
    <row r="990" spans="1:21" x14ac:dyDescent="0.2">
      <c r="A990" s="6" t="s">
        <v>1203</v>
      </c>
      <c r="B990" s="6" t="s">
        <v>25</v>
      </c>
      <c r="C990" s="6" t="s">
        <v>146</v>
      </c>
      <c r="D990" s="7">
        <v>43200</v>
      </c>
      <c r="E990" s="7">
        <v>43366</v>
      </c>
      <c r="F990" s="7">
        <v>43368</v>
      </c>
      <c r="G990" s="7">
        <v>43377</v>
      </c>
      <c r="H990" s="6">
        <f t="shared" si="45"/>
        <v>11</v>
      </c>
      <c r="I990" s="6" t="s">
        <v>215</v>
      </c>
      <c r="J990" s="6">
        <v>15</v>
      </c>
      <c r="K990" s="6">
        <v>16</v>
      </c>
      <c r="L990" s="6">
        <v>285</v>
      </c>
      <c r="M990" s="6">
        <v>13</v>
      </c>
      <c r="N990" s="6">
        <v>5</v>
      </c>
      <c r="O990" s="6">
        <v>0.3</v>
      </c>
      <c r="P990" s="8">
        <v>944.7</v>
      </c>
      <c r="Q990" s="8">
        <v>377.88000000000005</v>
      </c>
      <c r="R990" s="8">
        <f t="shared" si="46"/>
        <v>1417.0499999999995</v>
      </c>
      <c r="S990" s="8">
        <f>(((Sales[[#This Row],[Unit Price]]-(Sales[[#This Row],[Discount Applied]]*Sales[[#This Row],[Unit Price]]))-Q990)/Q990)*100</f>
        <v>74.999999999999972</v>
      </c>
      <c r="T990" s="8">
        <f t="shared" si="47"/>
        <v>3306.45</v>
      </c>
      <c r="U990" s="8">
        <f>Sales[[#This Row],[Unit Cost]]*Sales[[#This Row],[Order Quantity]]</f>
        <v>1889.4000000000003</v>
      </c>
    </row>
    <row r="991" spans="1:21" x14ac:dyDescent="0.2">
      <c r="A991" s="6" t="s">
        <v>1204</v>
      </c>
      <c r="B991" s="6" t="s">
        <v>25</v>
      </c>
      <c r="C991" s="6" t="s">
        <v>147</v>
      </c>
      <c r="D991" s="7">
        <v>43200</v>
      </c>
      <c r="E991" s="7">
        <v>43366</v>
      </c>
      <c r="F991" s="7">
        <v>43374</v>
      </c>
      <c r="G991" s="7">
        <v>43376</v>
      </c>
      <c r="H991" s="6">
        <f t="shared" si="45"/>
        <v>10</v>
      </c>
      <c r="I991" s="6" t="s">
        <v>215</v>
      </c>
      <c r="J991" s="6">
        <v>15</v>
      </c>
      <c r="K991" s="6">
        <v>49</v>
      </c>
      <c r="L991" s="6">
        <v>245</v>
      </c>
      <c r="M991" s="6">
        <v>32</v>
      </c>
      <c r="N991" s="6">
        <v>7</v>
      </c>
      <c r="O991" s="6">
        <v>0.3</v>
      </c>
      <c r="P991" s="8">
        <v>1681.7</v>
      </c>
      <c r="Q991" s="8">
        <v>924.93500000000006</v>
      </c>
      <c r="R991" s="8">
        <f t="shared" si="46"/>
        <v>1765.7849999999999</v>
      </c>
      <c r="S991" s="8">
        <f>(((Sales[[#This Row],[Unit Price]]-(Sales[[#This Row],[Discount Applied]]*Sales[[#This Row],[Unit Price]]))-Q991)/Q991)*100</f>
        <v>27.27272727272727</v>
      </c>
      <c r="T991" s="8">
        <f t="shared" si="47"/>
        <v>8240.33</v>
      </c>
      <c r="U991" s="8">
        <f>Sales[[#This Row],[Unit Cost]]*Sales[[#This Row],[Order Quantity]]</f>
        <v>6474.5450000000001</v>
      </c>
    </row>
    <row r="992" spans="1:21" x14ac:dyDescent="0.2">
      <c r="A992" s="6" t="s">
        <v>1205</v>
      </c>
      <c r="B992" s="6" t="s">
        <v>25</v>
      </c>
      <c r="C992" s="6" t="s">
        <v>143</v>
      </c>
      <c r="D992" s="7">
        <v>43200</v>
      </c>
      <c r="E992" s="7">
        <v>43367</v>
      </c>
      <c r="F992" s="7">
        <v>43375</v>
      </c>
      <c r="G992" s="7">
        <v>43380</v>
      </c>
      <c r="H992" s="6">
        <f t="shared" si="45"/>
        <v>13</v>
      </c>
      <c r="I992" s="6" t="s">
        <v>215</v>
      </c>
      <c r="J992" s="6">
        <v>14</v>
      </c>
      <c r="K992" s="6">
        <v>20</v>
      </c>
      <c r="L992" s="6">
        <v>336</v>
      </c>
      <c r="M992" s="6">
        <v>10</v>
      </c>
      <c r="N992" s="6">
        <v>2</v>
      </c>
      <c r="O992" s="6">
        <v>0.2</v>
      </c>
      <c r="P992" s="8">
        <v>180.9</v>
      </c>
      <c r="Q992" s="8">
        <v>151.95599999999999</v>
      </c>
      <c r="R992" s="8">
        <f t="shared" si="46"/>
        <v>-14.47199999999998</v>
      </c>
      <c r="S992" s="8">
        <f>(((Sales[[#This Row],[Unit Price]]-(Sales[[#This Row],[Discount Applied]]*Sales[[#This Row],[Unit Price]]))-Q992)/Q992)*100</f>
        <v>-4.7619047619047556</v>
      </c>
      <c r="T992" s="8">
        <f t="shared" si="47"/>
        <v>289.44</v>
      </c>
      <c r="U992" s="8">
        <f>Sales[[#This Row],[Unit Cost]]*Sales[[#This Row],[Order Quantity]]</f>
        <v>303.91199999999998</v>
      </c>
    </row>
    <row r="993" spans="1:21" x14ac:dyDescent="0.2">
      <c r="A993" s="6" t="s">
        <v>1206</v>
      </c>
      <c r="B993" s="6" t="s">
        <v>25</v>
      </c>
      <c r="C993" s="6" t="s">
        <v>146</v>
      </c>
      <c r="D993" s="7">
        <v>43200</v>
      </c>
      <c r="E993" s="7">
        <v>43367</v>
      </c>
      <c r="F993" s="7">
        <v>43382</v>
      </c>
      <c r="G993" s="7">
        <v>43386</v>
      </c>
      <c r="H993" s="6">
        <f t="shared" si="45"/>
        <v>19</v>
      </c>
      <c r="I993" s="6" t="s">
        <v>215</v>
      </c>
      <c r="J993" s="6">
        <v>19</v>
      </c>
      <c r="K993" s="6">
        <v>40</v>
      </c>
      <c r="L993" s="6">
        <v>306</v>
      </c>
      <c r="M993" s="6">
        <v>1</v>
      </c>
      <c r="N993" s="6">
        <v>4</v>
      </c>
      <c r="O993" s="6">
        <v>0.05</v>
      </c>
      <c r="P993" s="8">
        <v>1896.1000000000001</v>
      </c>
      <c r="Q993" s="8">
        <v>1592.7240000000002</v>
      </c>
      <c r="R993" s="8">
        <f t="shared" si="46"/>
        <v>834.28399999999965</v>
      </c>
      <c r="S993" s="8">
        <f>(((Sales[[#This Row],[Unit Price]]-(Sales[[#This Row],[Discount Applied]]*Sales[[#This Row],[Unit Price]]))-Q993)/Q993)*100</f>
        <v>13.095238095238088</v>
      </c>
      <c r="T993" s="8">
        <f t="shared" si="47"/>
        <v>7205.18</v>
      </c>
      <c r="U993" s="8">
        <f>Sales[[#This Row],[Unit Cost]]*Sales[[#This Row],[Order Quantity]]</f>
        <v>6370.8960000000006</v>
      </c>
    </row>
    <row r="994" spans="1:21" x14ac:dyDescent="0.2">
      <c r="A994" s="6" t="s">
        <v>1207</v>
      </c>
      <c r="B994" s="6" t="s">
        <v>24</v>
      </c>
      <c r="C994" s="6" t="s">
        <v>146</v>
      </c>
      <c r="D994" s="7">
        <v>43300</v>
      </c>
      <c r="E994" s="7">
        <v>43367</v>
      </c>
      <c r="F994" s="7">
        <v>43379</v>
      </c>
      <c r="G994" s="7">
        <v>43384</v>
      </c>
      <c r="H994" s="6">
        <f t="shared" si="45"/>
        <v>17</v>
      </c>
      <c r="I994" s="6" t="s">
        <v>215</v>
      </c>
      <c r="J994" s="6">
        <v>12</v>
      </c>
      <c r="K994" s="6">
        <v>41</v>
      </c>
      <c r="L994" s="6">
        <v>286</v>
      </c>
      <c r="M994" s="6">
        <v>14</v>
      </c>
      <c r="N994" s="6">
        <v>8</v>
      </c>
      <c r="O994" s="6">
        <v>7.4999999999999997E-2</v>
      </c>
      <c r="P994" s="8">
        <v>804</v>
      </c>
      <c r="Q994" s="8">
        <v>410.04</v>
      </c>
      <c r="R994" s="8">
        <f t="shared" si="46"/>
        <v>2669.28</v>
      </c>
      <c r="S994" s="8">
        <f>(((Sales[[#This Row],[Unit Price]]-(Sales[[#This Row],[Discount Applied]]*Sales[[#This Row],[Unit Price]]))-Q994)/Q994)*100</f>
        <v>81.372549019607845</v>
      </c>
      <c r="T994" s="8">
        <f t="shared" si="47"/>
        <v>5949.6</v>
      </c>
      <c r="U994" s="8">
        <f>Sales[[#This Row],[Unit Cost]]*Sales[[#This Row],[Order Quantity]]</f>
        <v>3280.32</v>
      </c>
    </row>
    <row r="995" spans="1:21" x14ac:dyDescent="0.2">
      <c r="A995" s="6" t="s">
        <v>1208</v>
      </c>
      <c r="B995" s="6" t="s">
        <v>24</v>
      </c>
      <c r="C995" s="6" t="s">
        <v>146</v>
      </c>
      <c r="D995" s="7">
        <v>43300</v>
      </c>
      <c r="E995" s="7">
        <v>43367</v>
      </c>
      <c r="F995" s="7">
        <v>43373</v>
      </c>
      <c r="G995" s="7">
        <v>43382</v>
      </c>
      <c r="H995" s="6">
        <f t="shared" si="45"/>
        <v>15</v>
      </c>
      <c r="I995" s="6" t="s">
        <v>215</v>
      </c>
      <c r="J995" s="6">
        <v>7</v>
      </c>
      <c r="K995" s="6">
        <v>31</v>
      </c>
      <c r="L995" s="6">
        <v>285</v>
      </c>
      <c r="M995" s="6">
        <v>30</v>
      </c>
      <c r="N995" s="6">
        <v>5</v>
      </c>
      <c r="O995" s="6">
        <v>0.1</v>
      </c>
      <c r="P995" s="8">
        <v>1112.2</v>
      </c>
      <c r="Q995" s="8">
        <v>778.54</v>
      </c>
      <c r="R995" s="8">
        <f t="shared" si="46"/>
        <v>1112.1999999999998</v>
      </c>
      <c r="S995" s="8">
        <f>(((Sales[[#This Row],[Unit Price]]-(Sales[[#This Row],[Discount Applied]]*Sales[[#This Row],[Unit Price]]))-Q995)/Q995)*100</f>
        <v>28.57142857142858</v>
      </c>
      <c r="T995" s="8">
        <f t="shared" si="47"/>
        <v>5004.8999999999996</v>
      </c>
      <c r="U995" s="8">
        <f>Sales[[#This Row],[Unit Cost]]*Sales[[#This Row],[Order Quantity]]</f>
        <v>3892.7</v>
      </c>
    </row>
    <row r="996" spans="1:21" x14ac:dyDescent="0.2">
      <c r="A996" s="6" t="s">
        <v>1209</v>
      </c>
      <c r="B996" s="6" t="s">
        <v>25</v>
      </c>
      <c r="C996" s="6" t="s">
        <v>145</v>
      </c>
      <c r="D996" s="7">
        <v>43200</v>
      </c>
      <c r="E996" s="7">
        <v>43367</v>
      </c>
      <c r="F996" s="7">
        <v>43387</v>
      </c>
      <c r="G996" s="7">
        <v>43396</v>
      </c>
      <c r="H996" s="6">
        <f t="shared" si="45"/>
        <v>29</v>
      </c>
      <c r="I996" s="6" t="s">
        <v>215</v>
      </c>
      <c r="J996" s="6">
        <v>14</v>
      </c>
      <c r="K996" s="6">
        <v>18</v>
      </c>
      <c r="L996" s="6">
        <v>174</v>
      </c>
      <c r="M996" s="6">
        <v>22</v>
      </c>
      <c r="N996" s="6">
        <v>7</v>
      </c>
      <c r="O996" s="6">
        <v>0.1</v>
      </c>
      <c r="P996" s="8">
        <v>971.5</v>
      </c>
      <c r="Q996" s="8">
        <v>437.17500000000001</v>
      </c>
      <c r="R996" s="8">
        <f t="shared" si="46"/>
        <v>3060.2249999999999</v>
      </c>
      <c r="S996" s="8">
        <f>(((Sales[[#This Row],[Unit Price]]-(Sales[[#This Row],[Discount Applied]]*Sales[[#This Row],[Unit Price]]))-Q996)/Q996)*100</f>
        <v>100</v>
      </c>
      <c r="T996" s="8">
        <f t="shared" si="47"/>
        <v>6120.45</v>
      </c>
      <c r="U996" s="8">
        <f>Sales[[#This Row],[Unit Cost]]*Sales[[#This Row],[Order Quantity]]</f>
        <v>3060.2249999999999</v>
      </c>
    </row>
    <row r="997" spans="1:21" x14ac:dyDescent="0.2">
      <c r="A997" s="6" t="s">
        <v>1210</v>
      </c>
      <c r="B997" s="6" t="s">
        <v>25</v>
      </c>
      <c r="C997" s="6" t="s">
        <v>146</v>
      </c>
      <c r="D997" s="7">
        <v>43200</v>
      </c>
      <c r="E997" s="7">
        <v>43367</v>
      </c>
      <c r="F997" s="7">
        <v>43393</v>
      </c>
      <c r="G997" s="7">
        <v>43398</v>
      </c>
      <c r="H997" s="6">
        <f t="shared" si="45"/>
        <v>31</v>
      </c>
      <c r="I997" s="6" t="s">
        <v>215</v>
      </c>
      <c r="J997" s="6">
        <v>17</v>
      </c>
      <c r="K997" s="6">
        <v>30</v>
      </c>
      <c r="L997" s="6">
        <v>271</v>
      </c>
      <c r="M997" s="6">
        <v>3</v>
      </c>
      <c r="N997" s="6">
        <v>2</v>
      </c>
      <c r="O997" s="6">
        <v>0.05</v>
      </c>
      <c r="P997" s="8">
        <v>2465.6</v>
      </c>
      <c r="Q997" s="8">
        <v>1380.7360000000001</v>
      </c>
      <c r="R997" s="8">
        <f t="shared" si="46"/>
        <v>1923.1679999999992</v>
      </c>
      <c r="S997" s="8">
        <f>(((Sales[[#This Row],[Unit Price]]-(Sales[[#This Row],[Discount Applied]]*Sales[[#This Row],[Unit Price]]))-Q997)/Q997)*100</f>
        <v>69.64285714285711</v>
      </c>
      <c r="T997" s="8">
        <f t="shared" si="47"/>
        <v>4684.6399999999994</v>
      </c>
      <c r="U997" s="8">
        <f>Sales[[#This Row],[Unit Cost]]*Sales[[#This Row],[Order Quantity]]</f>
        <v>2761.4720000000002</v>
      </c>
    </row>
    <row r="998" spans="1:21" x14ac:dyDescent="0.2">
      <c r="A998" s="6" t="s">
        <v>1211</v>
      </c>
      <c r="B998" s="6" t="s">
        <v>24</v>
      </c>
      <c r="C998" s="6" t="s">
        <v>147</v>
      </c>
      <c r="D998" s="7">
        <v>43200</v>
      </c>
      <c r="E998" s="7">
        <v>43367</v>
      </c>
      <c r="F998" s="7">
        <v>43369</v>
      </c>
      <c r="G998" s="7">
        <v>43378</v>
      </c>
      <c r="H998" s="6">
        <f t="shared" si="45"/>
        <v>11</v>
      </c>
      <c r="I998" s="6" t="s">
        <v>215</v>
      </c>
      <c r="J998" s="6">
        <v>2</v>
      </c>
      <c r="K998" s="6">
        <v>34</v>
      </c>
      <c r="L998" s="6">
        <v>208</v>
      </c>
      <c r="M998" s="6">
        <v>47</v>
      </c>
      <c r="N998" s="6">
        <v>6</v>
      </c>
      <c r="O998" s="6">
        <v>0.05</v>
      </c>
      <c r="P998" s="8">
        <v>2659.9</v>
      </c>
      <c r="Q998" s="8">
        <v>1915.1279999999999</v>
      </c>
      <c r="R998" s="8">
        <f t="shared" si="46"/>
        <v>3670.6620000000021</v>
      </c>
      <c r="S998" s="8">
        <f>(((Sales[[#This Row],[Unit Price]]-(Sales[[#This Row],[Discount Applied]]*Sales[[#This Row],[Unit Price]]))-Q998)/Q998)*100</f>
        <v>31.944444444444457</v>
      </c>
      <c r="T998" s="8">
        <f t="shared" si="47"/>
        <v>15161.430000000002</v>
      </c>
      <c r="U998" s="8">
        <f>Sales[[#This Row],[Unit Cost]]*Sales[[#This Row],[Order Quantity]]</f>
        <v>11490.768</v>
      </c>
    </row>
    <row r="999" spans="1:21" x14ac:dyDescent="0.2">
      <c r="A999" s="6" t="s">
        <v>1212</v>
      </c>
      <c r="B999" s="6" t="s">
        <v>26</v>
      </c>
      <c r="C999" s="6" t="s">
        <v>144</v>
      </c>
      <c r="D999" s="7">
        <v>43300</v>
      </c>
      <c r="E999" s="7">
        <v>43368</v>
      </c>
      <c r="F999" s="7">
        <v>43384</v>
      </c>
      <c r="G999" s="7">
        <v>43386</v>
      </c>
      <c r="H999" s="6">
        <f t="shared" si="45"/>
        <v>18</v>
      </c>
      <c r="I999" s="6" t="s">
        <v>215</v>
      </c>
      <c r="J999" s="6">
        <v>27</v>
      </c>
      <c r="K999" s="6">
        <v>30</v>
      </c>
      <c r="L999" s="6">
        <v>61</v>
      </c>
      <c r="M999" s="6">
        <v>11</v>
      </c>
      <c r="N999" s="6">
        <v>7</v>
      </c>
      <c r="O999" s="6">
        <v>0.2</v>
      </c>
      <c r="P999" s="8">
        <v>1675</v>
      </c>
      <c r="Q999" s="8">
        <v>1155.75</v>
      </c>
      <c r="R999" s="8">
        <f t="shared" si="46"/>
        <v>1289.75</v>
      </c>
      <c r="S999" s="8">
        <f>(((Sales[[#This Row],[Unit Price]]-(Sales[[#This Row],[Discount Applied]]*Sales[[#This Row],[Unit Price]]))-Q999)/Q999)*100</f>
        <v>15.942028985507244</v>
      </c>
      <c r="T999" s="8">
        <f t="shared" si="47"/>
        <v>9380</v>
      </c>
      <c r="U999" s="8">
        <f>Sales[[#This Row],[Unit Cost]]*Sales[[#This Row],[Order Quantity]]</f>
        <v>8090.25</v>
      </c>
    </row>
    <row r="1000" spans="1:21" x14ac:dyDescent="0.2">
      <c r="A1000" s="6" t="s">
        <v>1213</v>
      </c>
      <c r="B1000" s="6" t="s">
        <v>25</v>
      </c>
      <c r="C1000" s="6" t="s">
        <v>145</v>
      </c>
      <c r="D1000" s="7">
        <v>43300</v>
      </c>
      <c r="E1000" s="7">
        <v>43368</v>
      </c>
      <c r="F1000" s="7">
        <v>43370</v>
      </c>
      <c r="G1000" s="7">
        <v>43376</v>
      </c>
      <c r="H1000" s="6">
        <f t="shared" si="45"/>
        <v>8</v>
      </c>
      <c r="I1000" s="6" t="s">
        <v>215</v>
      </c>
      <c r="J1000" s="6">
        <v>14</v>
      </c>
      <c r="K1000" s="6">
        <v>3</v>
      </c>
      <c r="L1000" s="6">
        <v>115</v>
      </c>
      <c r="M1000" s="6">
        <v>38</v>
      </c>
      <c r="N1000" s="6">
        <v>5</v>
      </c>
      <c r="O1000" s="6">
        <v>0.05</v>
      </c>
      <c r="P1000" s="8">
        <v>6150.6</v>
      </c>
      <c r="Q1000" s="8">
        <v>3505.8420000000001</v>
      </c>
      <c r="R1000" s="8">
        <f t="shared" si="46"/>
        <v>11686.14</v>
      </c>
      <c r="S1000" s="8">
        <f>(((Sales[[#This Row],[Unit Price]]-(Sales[[#This Row],[Discount Applied]]*Sales[[#This Row],[Unit Price]]))-Q1000)/Q1000)*100</f>
        <v>66.666666666666686</v>
      </c>
      <c r="T1000" s="8">
        <f t="shared" si="47"/>
        <v>29215.35</v>
      </c>
      <c r="U1000" s="8">
        <f>Sales[[#This Row],[Unit Cost]]*Sales[[#This Row],[Order Quantity]]</f>
        <v>17529.21</v>
      </c>
    </row>
    <row r="1001" spans="1:21" x14ac:dyDescent="0.2">
      <c r="A1001" s="6" t="s">
        <v>1214</v>
      </c>
      <c r="B1001" s="6" t="s">
        <v>25</v>
      </c>
      <c r="C1001" s="6" t="s">
        <v>145</v>
      </c>
      <c r="D1001" s="7">
        <v>43200</v>
      </c>
      <c r="E1001" s="7">
        <v>43368</v>
      </c>
      <c r="F1001" s="7">
        <v>43370</v>
      </c>
      <c r="G1001" s="7">
        <v>43377</v>
      </c>
      <c r="H1001" s="6">
        <f t="shared" si="45"/>
        <v>9</v>
      </c>
      <c r="I1001" s="6" t="s">
        <v>215</v>
      </c>
      <c r="J1001" s="6">
        <v>16</v>
      </c>
      <c r="K1001" s="6">
        <v>43</v>
      </c>
      <c r="L1001" s="6">
        <v>172</v>
      </c>
      <c r="M1001" s="6">
        <v>43</v>
      </c>
      <c r="N1001" s="6">
        <v>5</v>
      </c>
      <c r="O1001" s="6">
        <v>0.05</v>
      </c>
      <c r="P1001" s="8">
        <v>5306.4000000000005</v>
      </c>
      <c r="Q1001" s="8">
        <v>2387.88</v>
      </c>
      <c r="R1001" s="8">
        <f t="shared" si="46"/>
        <v>13266</v>
      </c>
      <c r="S1001" s="8">
        <f>(((Sales[[#This Row],[Unit Price]]-(Sales[[#This Row],[Discount Applied]]*Sales[[#This Row],[Unit Price]]))-Q1001)/Q1001)*100</f>
        <v>111.11111111111114</v>
      </c>
      <c r="T1001" s="8">
        <f t="shared" si="47"/>
        <v>25205.4</v>
      </c>
      <c r="U1001" s="8">
        <f>Sales[[#This Row],[Unit Cost]]*Sales[[#This Row],[Order Quantity]]</f>
        <v>11939.400000000001</v>
      </c>
    </row>
    <row r="1002" spans="1:21" x14ac:dyDescent="0.2">
      <c r="A1002" s="6" t="s">
        <v>1215</v>
      </c>
      <c r="B1002" s="6" t="s">
        <v>23</v>
      </c>
      <c r="C1002" s="6" t="s">
        <v>146</v>
      </c>
      <c r="D1002" s="7">
        <v>43300</v>
      </c>
      <c r="E1002" s="7">
        <v>43368</v>
      </c>
      <c r="F1002" s="7">
        <v>43375</v>
      </c>
      <c r="G1002" s="7">
        <v>43382</v>
      </c>
      <c r="H1002" s="6">
        <f t="shared" si="45"/>
        <v>14</v>
      </c>
      <c r="I1002" s="6" t="s">
        <v>215</v>
      </c>
      <c r="J1002" s="6">
        <v>21</v>
      </c>
      <c r="K1002" s="6">
        <v>3</v>
      </c>
      <c r="L1002" s="6">
        <v>329</v>
      </c>
      <c r="M1002" s="6">
        <v>3</v>
      </c>
      <c r="N1002" s="6">
        <v>6</v>
      </c>
      <c r="O1002" s="6">
        <v>0.15</v>
      </c>
      <c r="P1002" s="8">
        <v>3758.7000000000003</v>
      </c>
      <c r="Q1002" s="8">
        <v>3082.134</v>
      </c>
      <c r="R1002" s="8">
        <f t="shared" si="46"/>
        <v>676.56599999999889</v>
      </c>
      <c r="S1002" s="8">
        <f>(((Sales[[#This Row],[Unit Price]]-(Sales[[#This Row],[Discount Applied]]*Sales[[#This Row],[Unit Price]]))-Q1002)/Q1002)*100</f>
        <v>3.6585365853658671</v>
      </c>
      <c r="T1002" s="8">
        <f t="shared" si="47"/>
        <v>19169.37</v>
      </c>
      <c r="U1002" s="8">
        <f>Sales[[#This Row],[Unit Cost]]*Sales[[#This Row],[Order Quantity]]</f>
        <v>18492.804</v>
      </c>
    </row>
    <row r="1003" spans="1:21" x14ac:dyDescent="0.2">
      <c r="A1003" s="6" t="s">
        <v>1216</v>
      </c>
      <c r="B1003" s="6" t="s">
        <v>25</v>
      </c>
      <c r="C1003" s="6" t="s">
        <v>146</v>
      </c>
      <c r="D1003" s="7">
        <v>43200</v>
      </c>
      <c r="E1003" s="7">
        <v>43368</v>
      </c>
      <c r="F1003" s="7">
        <v>43378</v>
      </c>
      <c r="G1003" s="7">
        <v>43383</v>
      </c>
      <c r="H1003" s="6">
        <f t="shared" si="45"/>
        <v>15</v>
      </c>
      <c r="I1003" s="6" t="s">
        <v>215</v>
      </c>
      <c r="J1003" s="6">
        <v>15</v>
      </c>
      <c r="K1003" s="6">
        <v>8</v>
      </c>
      <c r="L1003" s="6">
        <v>318</v>
      </c>
      <c r="M1003" s="6">
        <v>23</v>
      </c>
      <c r="N1003" s="6">
        <v>7</v>
      </c>
      <c r="O1003" s="6">
        <v>7.4999999999999997E-2</v>
      </c>
      <c r="P1003" s="8">
        <v>2291.4</v>
      </c>
      <c r="Q1003" s="8">
        <v>1603.98</v>
      </c>
      <c r="R1003" s="8">
        <f t="shared" si="46"/>
        <v>3608.9549999999999</v>
      </c>
      <c r="S1003" s="8">
        <f>(((Sales[[#This Row],[Unit Price]]-(Sales[[#This Row],[Discount Applied]]*Sales[[#This Row],[Unit Price]]))-Q1003)/Q1003)*100</f>
        <v>32.142857142857146</v>
      </c>
      <c r="T1003" s="8">
        <f t="shared" si="47"/>
        <v>14836.815000000001</v>
      </c>
      <c r="U1003" s="8">
        <f>Sales[[#This Row],[Unit Cost]]*Sales[[#This Row],[Order Quantity]]</f>
        <v>11227.86</v>
      </c>
    </row>
    <row r="1004" spans="1:21" x14ac:dyDescent="0.2">
      <c r="A1004" s="6" t="s">
        <v>1217</v>
      </c>
      <c r="B1004" s="6" t="s">
        <v>24</v>
      </c>
      <c r="C1004" s="6" t="s">
        <v>145</v>
      </c>
      <c r="D1004" s="7">
        <v>43200</v>
      </c>
      <c r="E1004" s="7">
        <v>43368</v>
      </c>
      <c r="F1004" s="7">
        <v>43393</v>
      </c>
      <c r="G1004" s="7">
        <v>43401</v>
      </c>
      <c r="H1004" s="6">
        <f t="shared" si="45"/>
        <v>33</v>
      </c>
      <c r="I1004" s="6" t="s">
        <v>215</v>
      </c>
      <c r="J1004" s="6">
        <v>5</v>
      </c>
      <c r="K1004" s="6">
        <v>16</v>
      </c>
      <c r="L1004" s="6">
        <v>142</v>
      </c>
      <c r="M1004" s="6">
        <v>44</v>
      </c>
      <c r="N1004" s="6">
        <v>7</v>
      </c>
      <c r="O1004" s="6">
        <v>7.4999999999999997E-2</v>
      </c>
      <c r="P1004" s="8">
        <v>5748.6</v>
      </c>
      <c r="Q1004" s="8">
        <v>3564.1320000000001</v>
      </c>
      <c r="R1004" s="8">
        <f t="shared" si="46"/>
        <v>12273.261000000006</v>
      </c>
      <c r="S1004" s="8">
        <f>(((Sales[[#This Row],[Unit Price]]-(Sales[[#This Row],[Discount Applied]]*Sales[[#This Row],[Unit Price]]))-Q1004)/Q1004)*100</f>
        <v>49.193548387096769</v>
      </c>
      <c r="T1004" s="8">
        <f t="shared" si="47"/>
        <v>37222.185000000005</v>
      </c>
      <c r="U1004" s="8">
        <f>Sales[[#This Row],[Unit Cost]]*Sales[[#This Row],[Order Quantity]]</f>
        <v>24948.923999999999</v>
      </c>
    </row>
    <row r="1005" spans="1:21" x14ac:dyDescent="0.2">
      <c r="A1005" s="6" t="s">
        <v>1218</v>
      </c>
      <c r="B1005" s="6" t="s">
        <v>25</v>
      </c>
      <c r="C1005" s="6" t="s">
        <v>143</v>
      </c>
      <c r="D1005" s="7">
        <v>43200</v>
      </c>
      <c r="E1005" s="7">
        <v>43368</v>
      </c>
      <c r="F1005" s="7">
        <v>43382</v>
      </c>
      <c r="G1005" s="7">
        <v>43386</v>
      </c>
      <c r="H1005" s="6">
        <f t="shared" si="45"/>
        <v>18</v>
      </c>
      <c r="I1005" s="6" t="s">
        <v>215</v>
      </c>
      <c r="J1005" s="6">
        <v>13</v>
      </c>
      <c r="K1005" s="6">
        <v>22</v>
      </c>
      <c r="L1005" s="6">
        <v>355</v>
      </c>
      <c r="M1005" s="6">
        <v>3</v>
      </c>
      <c r="N1005" s="6">
        <v>8</v>
      </c>
      <c r="O1005" s="6">
        <v>0.1</v>
      </c>
      <c r="P1005" s="8">
        <v>1909.5</v>
      </c>
      <c r="Q1005" s="8">
        <v>1336.6499999999999</v>
      </c>
      <c r="R1005" s="8">
        <f t="shared" si="46"/>
        <v>3055.2000000000007</v>
      </c>
      <c r="S1005" s="8">
        <f>(((Sales[[#This Row],[Unit Price]]-(Sales[[#This Row],[Discount Applied]]*Sales[[#This Row],[Unit Price]]))-Q1005)/Q1005)*100</f>
        <v>28.57142857142858</v>
      </c>
      <c r="T1005" s="8">
        <f t="shared" si="47"/>
        <v>13748.4</v>
      </c>
      <c r="U1005" s="8">
        <f>Sales[[#This Row],[Unit Cost]]*Sales[[#This Row],[Order Quantity]]</f>
        <v>10693.199999999999</v>
      </c>
    </row>
    <row r="1006" spans="1:21" x14ac:dyDescent="0.2">
      <c r="A1006" s="6" t="s">
        <v>1219</v>
      </c>
      <c r="B1006" s="6" t="s">
        <v>25</v>
      </c>
      <c r="C1006" s="6" t="s">
        <v>145</v>
      </c>
      <c r="D1006" s="7">
        <v>43300</v>
      </c>
      <c r="E1006" s="7">
        <v>43368</v>
      </c>
      <c r="F1006" s="7">
        <v>43378</v>
      </c>
      <c r="G1006" s="7">
        <v>43383</v>
      </c>
      <c r="H1006" s="6">
        <f t="shared" si="45"/>
        <v>15</v>
      </c>
      <c r="I1006" s="6" t="s">
        <v>215</v>
      </c>
      <c r="J1006" s="6">
        <v>13</v>
      </c>
      <c r="K1006" s="6">
        <v>22</v>
      </c>
      <c r="L1006" s="6">
        <v>185</v>
      </c>
      <c r="M1006" s="6">
        <v>11</v>
      </c>
      <c r="N1006" s="6">
        <v>7</v>
      </c>
      <c r="O1006" s="6">
        <v>0.05</v>
      </c>
      <c r="P1006" s="8">
        <v>3892.7000000000003</v>
      </c>
      <c r="Q1006" s="8">
        <v>3308.7950000000001</v>
      </c>
      <c r="R1006" s="8">
        <f t="shared" si="46"/>
        <v>2724.8899999999994</v>
      </c>
      <c r="S1006" s="8">
        <f>(((Sales[[#This Row],[Unit Price]]-(Sales[[#This Row],[Discount Applied]]*Sales[[#This Row],[Unit Price]]))-Q1006)/Q1006)*100</f>
        <v>11.76470588235294</v>
      </c>
      <c r="T1006" s="8">
        <f t="shared" si="47"/>
        <v>25886.455000000002</v>
      </c>
      <c r="U1006" s="8">
        <f>Sales[[#This Row],[Unit Cost]]*Sales[[#This Row],[Order Quantity]]</f>
        <v>23161.565000000002</v>
      </c>
    </row>
    <row r="1007" spans="1:21" x14ac:dyDescent="0.2">
      <c r="A1007" s="6" t="s">
        <v>1220</v>
      </c>
      <c r="B1007" s="6" t="s">
        <v>25</v>
      </c>
      <c r="C1007" s="6" t="s">
        <v>143</v>
      </c>
      <c r="D1007" s="7">
        <v>43200</v>
      </c>
      <c r="E1007" s="7">
        <v>43368</v>
      </c>
      <c r="F1007" s="7">
        <v>43385</v>
      </c>
      <c r="G1007" s="7">
        <v>43391</v>
      </c>
      <c r="H1007" s="6">
        <f t="shared" si="45"/>
        <v>23</v>
      </c>
      <c r="I1007" s="6" t="s">
        <v>215</v>
      </c>
      <c r="J1007" s="6">
        <v>12</v>
      </c>
      <c r="K1007" s="6">
        <v>43</v>
      </c>
      <c r="L1007" s="6">
        <v>362</v>
      </c>
      <c r="M1007" s="6">
        <v>11</v>
      </c>
      <c r="N1007" s="6">
        <v>6</v>
      </c>
      <c r="O1007" s="6">
        <v>7.4999999999999997E-2</v>
      </c>
      <c r="P1007" s="8">
        <v>1118.9000000000001</v>
      </c>
      <c r="Q1007" s="8">
        <v>749.66300000000012</v>
      </c>
      <c r="R1007" s="8">
        <f t="shared" si="46"/>
        <v>1711.9169999999995</v>
      </c>
      <c r="S1007" s="8">
        <f>(((Sales[[#This Row],[Unit Price]]-(Sales[[#This Row],[Discount Applied]]*Sales[[#This Row],[Unit Price]]))-Q1007)/Q1007)*100</f>
        <v>38.0597014925373</v>
      </c>
      <c r="T1007" s="8">
        <f t="shared" si="47"/>
        <v>6209.8950000000004</v>
      </c>
      <c r="U1007" s="8">
        <f>Sales[[#This Row],[Unit Cost]]*Sales[[#This Row],[Order Quantity]]</f>
        <v>4497.978000000001</v>
      </c>
    </row>
    <row r="1008" spans="1:21" x14ac:dyDescent="0.2">
      <c r="A1008" s="6" t="s">
        <v>1221</v>
      </c>
      <c r="B1008" s="6" t="s">
        <v>25</v>
      </c>
      <c r="C1008" s="6" t="s">
        <v>145</v>
      </c>
      <c r="D1008" s="7">
        <v>43200</v>
      </c>
      <c r="E1008" s="7">
        <v>43368</v>
      </c>
      <c r="F1008" s="7">
        <v>43394</v>
      </c>
      <c r="G1008" s="7">
        <v>43403</v>
      </c>
      <c r="H1008" s="6">
        <f t="shared" si="45"/>
        <v>35</v>
      </c>
      <c r="I1008" s="6" t="s">
        <v>215</v>
      </c>
      <c r="J1008" s="6">
        <v>16</v>
      </c>
      <c r="K1008" s="6">
        <v>3</v>
      </c>
      <c r="L1008" s="6">
        <v>164</v>
      </c>
      <c r="M1008" s="6">
        <v>12</v>
      </c>
      <c r="N1008" s="6">
        <v>1</v>
      </c>
      <c r="O1008" s="6">
        <v>7.4999999999999997E-2</v>
      </c>
      <c r="P1008" s="8">
        <v>3999.9</v>
      </c>
      <c r="Q1008" s="8">
        <v>2559.9360000000001</v>
      </c>
      <c r="R1008" s="8">
        <f t="shared" si="46"/>
        <v>1139.9715000000001</v>
      </c>
      <c r="S1008" s="8">
        <f>(((Sales[[#This Row],[Unit Price]]-(Sales[[#This Row],[Discount Applied]]*Sales[[#This Row],[Unit Price]]))-Q1008)/Q1008)*100</f>
        <v>44.53125</v>
      </c>
      <c r="T1008" s="8">
        <f t="shared" si="47"/>
        <v>3699.9075000000003</v>
      </c>
      <c r="U1008" s="8">
        <f>Sales[[#This Row],[Unit Cost]]*Sales[[#This Row],[Order Quantity]]</f>
        <v>2559.9360000000001</v>
      </c>
    </row>
    <row r="1009" spans="1:21" x14ac:dyDescent="0.2">
      <c r="A1009" s="6" t="s">
        <v>1222</v>
      </c>
      <c r="B1009" s="6" t="s">
        <v>24</v>
      </c>
      <c r="C1009" s="6" t="s">
        <v>146</v>
      </c>
      <c r="D1009" s="7">
        <v>43300</v>
      </c>
      <c r="E1009" s="7">
        <v>43369</v>
      </c>
      <c r="F1009" s="7">
        <v>43379</v>
      </c>
      <c r="G1009" s="7">
        <v>43386</v>
      </c>
      <c r="H1009" s="6">
        <f t="shared" si="45"/>
        <v>17</v>
      </c>
      <c r="I1009" s="6" t="s">
        <v>215</v>
      </c>
      <c r="J1009" s="6">
        <v>10</v>
      </c>
      <c r="K1009" s="6">
        <v>45</v>
      </c>
      <c r="L1009" s="6">
        <v>286</v>
      </c>
      <c r="M1009" s="6">
        <v>39</v>
      </c>
      <c r="N1009" s="6">
        <v>2</v>
      </c>
      <c r="O1009" s="6">
        <v>7.4999999999999997E-2</v>
      </c>
      <c r="P1009" s="8">
        <v>1782.2</v>
      </c>
      <c r="Q1009" s="8">
        <v>873.27800000000002</v>
      </c>
      <c r="R1009" s="8">
        <f t="shared" si="46"/>
        <v>1550.5140000000001</v>
      </c>
      <c r="S1009" s="8">
        <f>(((Sales[[#This Row],[Unit Price]]-(Sales[[#This Row],[Discount Applied]]*Sales[[#This Row],[Unit Price]]))-Q1009)/Q1009)*100</f>
        <v>88.775510204081641</v>
      </c>
      <c r="T1009" s="8">
        <f t="shared" si="47"/>
        <v>3297.07</v>
      </c>
      <c r="U1009" s="8">
        <f>Sales[[#This Row],[Unit Cost]]*Sales[[#This Row],[Order Quantity]]</f>
        <v>1746.556</v>
      </c>
    </row>
    <row r="1010" spans="1:21" x14ac:dyDescent="0.2">
      <c r="A1010" s="6" t="s">
        <v>1223</v>
      </c>
      <c r="B1010" s="6" t="s">
        <v>23</v>
      </c>
      <c r="C1010" s="6" t="s">
        <v>145</v>
      </c>
      <c r="D1010" s="7">
        <v>43300</v>
      </c>
      <c r="E1010" s="7">
        <v>43369</v>
      </c>
      <c r="F1010" s="7">
        <v>43395</v>
      </c>
      <c r="G1010" s="7">
        <v>43404</v>
      </c>
      <c r="H1010" s="6">
        <f t="shared" si="45"/>
        <v>35</v>
      </c>
      <c r="I1010" s="6" t="s">
        <v>215</v>
      </c>
      <c r="J1010" s="6">
        <v>24</v>
      </c>
      <c r="K1010" s="6">
        <v>12</v>
      </c>
      <c r="L1010" s="6">
        <v>114</v>
      </c>
      <c r="M1010" s="6">
        <v>47</v>
      </c>
      <c r="N1010" s="6">
        <v>4</v>
      </c>
      <c r="O1010" s="6">
        <v>0.05</v>
      </c>
      <c r="P1010" s="8">
        <v>1072</v>
      </c>
      <c r="Q1010" s="8">
        <v>707.52</v>
      </c>
      <c r="R1010" s="8">
        <f t="shared" si="46"/>
        <v>1243.52</v>
      </c>
      <c r="S1010" s="8">
        <f>(((Sales[[#This Row],[Unit Price]]-(Sales[[#This Row],[Discount Applied]]*Sales[[#This Row],[Unit Price]]))-Q1010)/Q1010)*100</f>
        <v>43.939393939393938</v>
      </c>
      <c r="T1010" s="8">
        <f t="shared" si="47"/>
        <v>4073.6</v>
      </c>
      <c r="U1010" s="8">
        <f>Sales[[#This Row],[Unit Cost]]*Sales[[#This Row],[Order Quantity]]</f>
        <v>2830.08</v>
      </c>
    </row>
    <row r="1011" spans="1:21" x14ac:dyDescent="0.2">
      <c r="A1011" s="6" t="s">
        <v>1224</v>
      </c>
      <c r="B1011" s="6" t="s">
        <v>24</v>
      </c>
      <c r="C1011" s="6" t="s">
        <v>148</v>
      </c>
      <c r="D1011" s="7">
        <v>43200</v>
      </c>
      <c r="E1011" s="7">
        <v>43369</v>
      </c>
      <c r="F1011" s="7">
        <v>43385</v>
      </c>
      <c r="G1011" s="7">
        <v>43392</v>
      </c>
      <c r="H1011" s="6">
        <f t="shared" si="45"/>
        <v>23</v>
      </c>
      <c r="I1011" s="6" t="s">
        <v>215</v>
      </c>
      <c r="J1011" s="6">
        <v>10</v>
      </c>
      <c r="K1011" s="6">
        <v>3</v>
      </c>
      <c r="L1011" s="6">
        <v>29</v>
      </c>
      <c r="M1011" s="6">
        <v>2</v>
      </c>
      <c r="N1011" s="6">
        <v>4</v>
      </c>
      <c r="O1011" s="6">
        <v>0.4</v>
      </c>
      <c r="P1011" s="8">
        <v>917.9</v>
      </c>
      <c r="Q1011" s="8">
        <v>559.91899999999998</v>
      </c>
      <c r="R1011" s="8">
        <f t="shared" si="46"/>
        <v>-36.715999999999894</v>
      </c>
      <c r="S1011" s="8">
        <f>(((Sales[[#This Row],[Unit Price]]-(Sales[[#This Row],[Discount Applied]]*Sales[[#This Row],[Unit Price]]))-Q1011)/Q1011)*100</f>
        <v>-1.6393442622950771</v>
      </c>
      <c r="T1011" s="8">
        <f t="shared" si="47"/>
        <v>2202.96</v>
      </c>
      <c r="U1011" s="8">
        <f>Sales[[#This Row],[Unit Cost]]*Sales[[#This Row],[Order Quantity]]</f>
        <v>2239.6759999999999</v>
      </c>
    </row>
    <row r="1012" spans="1:21" x14ac:dyDescent="0.2">
      <c r="A1012" s="6" t="s">
        <v>1225</v>
      </c>
      <c r="B1012" s="6" t="s">
        <v>23</v>
      </c>
      <c r="C1012" s="6" t="s">
        <v>146</v>
      </c>
      <c r="D1012" s="7">
        <v>43200</v>
      </c>
      <c r="E1012" s="7">
        <v>43369</v>
      </c>
      <c r="F1012" s="7">
        <v>43394</v>
      </c>
      <c r="G1012" s="7">
        <v>43404</v>
      </c>
      <c r="H1012" s="6">
        <f t="shared" si="45"/>
        <v>35</v>
      </c>
      <c r="I1012" s="6" t="s">
        <v>215</v>
      </c>
      <c r="J1012" s="6">
        <v>23</v>
      </c>
      <c r="K1012" s="6">
        <v>40</v>
      </c>
      <c r="L1012" s="6">
        <v>323</v>
      </c>
      <c r="M1012" s="6">
        <v>34</v>
      </c>
      <c r="N1012" s="6">
        <v>2</v>
      </c>
      <c r="O1012" s="6">
        <v>7.4999999999999997E-2</v>
      </c>
      <c r="P1012" s="8">
        <v>5252.8</v>
      </c>
      <c r="Q1012" s="8">
        <v>2836.5120000000002</v>
      </c>
      <c r="R1012" s="8">
        <f t="shared" si="46"/>
        <v>4044.6559999999999</v>
      </c>
      <c r="S1012" s="8">
        <f>(((Sales[[#This Row],[Unit Price]]-(Sales[[#This Row],[Discount Applied]]*Sales[[#This Row],[Unit Price]]))-Q1012)/Q1012)*100</f>
        <v>71.296296296296291</v>
      </c>
      <c r="T1012" s="8">
        <f t="shared" si="47"/>
        <v>9717.68</v>
      </c>
      <c r="U1012" s="8">
        <f>Sales[[#This Row],[Unit Cost]]*Sales[[#This Row],[Order Quantity]]</f>
        <v>5673.0240000000003</v>
      </c>
    </row>
    <row r="1013" spans="1:21" x14ac:dyDescent="0.2">
      <c r="A1013" s="6" t="s">
        <v>1226</v>
      </c>
      <c r="B1013" s="6" t="s">
        <v>23</v>
      </c>
      <c r="C1013" s="6" t="s">
        <v>147</v>
      </c>
      <c r="D1013" s="7">
        <v>43300</v>
      </c>
      <c r="E1013" s="7">
        <v>43369</v>
      </c>
      <c r="F1013" s="7">
        <v>43377</v>
      </c>
      <c r="G1013" s="7">
        <v>43380</v>
      </c>
      <c r="H1013" s="6">
        <f t="shared" si="45"/>
        <v>11</v>
      </c>
      <c r="I1013" s="6" t="s">
        <v>215</v>
      </c>
      <c r="J1013" s="6">
        <v>22</v>
      </c>
      <c r="K1013" s="6">
        <v>2</v>
      </c>
      <c r="L1013" s="6">
        <v>213</v>
      </c>
      <c r="M1013" s="6">
        <v>44</v>
      </c>
      <c r="N1013" s="6">
        <v>4</v>
      </c>
      <c r="O1013" s="6">
        <v>7.4999999999999997E-2</v>
      </c>
      <c r="P1013" s="8">
        <v>6505.7</v>
      </c>
      <c r="Q1013" s="8">
        <v>5399.7309999999998</v>
      </c>
      <c r="R1013" s="8">
        <f t="shared" si="46"/>
        <v>2472.1660000000011</v>
      </c>
      <c r="S1013" s="8">
        <f>(((Sales[[#This Row],[Unit Price]]-(Sales[[#This Row],[Discount Applied]]*Sales[[#This Row],[Unit Price]]))-Q1013)/Q1013)*100</f>
        <v>11.445783132530126</v>
      </c>
      <c r="T1013" s="8">
        <f t="shared" si="47"/>
        <v>24071.09</v>
      </c>
      <c r="U1013" s="8">
        <f>Sales[[#This Row],[Unit Cost]]*Sales[[#This Row],[Order Quantity]]</f>
        <v>21598.923999999999</v>
      </c>
    </row>
    <row r="1014" spans="1:21" x14ac:dyDescent="0.2">
      <c r="A1014" s="6" t="s">
        <v>1227</v>
      </c>
      <c r="B1014" s="6" t="s">
        <v>24</v>
      </c>
      <c r="C1014" s="6" t="s">
        <v>146</v>
      </c>
      <c r="D1014" s="7">
        <v>43300</v>
      </c>
      <c r="E1014" s="7">
        <v>43369</v>
      </c>
      <c r="F1014" s="7">
        <v>43372</v>
      </c>
      <c r="G1014" s="7">
        <v>43373</v>
      </c>
      <c r="H1014" s="6">
        <f t="shared" si="45"/>
        <v>4</v>
      </c>
      <c r="I1014" s="6" t="s">
        <v>215</v>
      </c>
      <c r="J1014" s="6">
        <v>4</v>
      </c>
      <c r="K1014" s="6">
        <v>7</v>
      </c>
      <c r="L1014" s="6">
        <v>317</v>
      </c>
      <c r="M1014" s="6">
        <v>21</v>
      </c>
      <c r="N1014" s="6">
        <v>6</v>
      </c>
      <c r="O1014" s="6">
        <v>0.1</v>
      </c>
      <c r="P1014" s="8">
        <v>3390.2000000000003</v>
      </c>
      <c r="Q1014" s="8">
        <v>1932.414</v>
      </c>
      <c r="R1014" s="8">
        <f t="shared" si="46"/>
        <v>6712.5960000000014</v>
      </c>
      <c r="S1014" s="8">
        <f>(((Sales[[#This Row],[Unit Price]]-(Sales[[#This Row],[Discount Applied]]*Sales[[#This Row],[Unit Price]]))-Q1014)/Q1014)*100</f>
        <v>57.894736842105274</v>
      </c>
      <c r="T1014" s="8">
        <f t="shared" si="47"/>
        <v>18307.080000000002</v>
      </c>
      <c r="U1014" s="8">
        <f>Sales[[#This Row],[Unit Cost]]*Sales[[#This Row],[Order Quantity]]</f>
        <v>11594.484</v>
      </c>
    </row>
    <row r="1015" spans="1:21" x14ac:dyDescent="0.2">
      <c r="A1015" s="6" t="s">
        <v>1228</v>
      </c>
      <c r="B1015" s="6" t="s">
        <v>24</v>
      </c>
      <c r="C1015" s="6" t="s">
        <v>146</v>
      </c>
      <c r="D1015" s="7">
        <v>43200</v>
      </c>
      <c r="E1015" s="7">
        <v>43369</v>
      </c>
      <c r="F1015" s="7">
        <v>43391</v>
      </c>
      <c r="G1015" s="7">
        <v>43397</v>
      </c>
      <c r="H1015" s="6">
        <f t="shared" si="45"/>
        <v>28</v>
      </c>
      <c r="I1015" s="6" t="s">
        <v>215</v>
      </c>
      <c r="J1015" s="6">
        <v>6</v>
      </c>
      <c r="K1015" s="6">
        <v>34</v>
      </c>
      <c r="L1015" s="6">
        <v>298</v>
      </c>
      <c r="M1015" s="6">
        <v>34</v>
      </c>
      <c r="N1015" s="6">
        <v>5</v>
      </c>
      <c r="O1015" s="6">
        <v>7.4999999999999997E-2</v>
      </c>
      <c r="P1015" s="8">
        <v>221.1</v>
      </c>
      <c r="Q1015" s="8">
        <v>108.339</v>
      </c>
      <c r="R1015" s="8">
        <f t="shared" si="46"/>
        <v>480.89250000000004</v>
      </c>
      <c r="S1015" s="8">
        <f>(((Sales[[#This Row],[Unit Price]]-(Sales[[#This Row],[Discount Applied]]*Sales[[#This Row],[Unit Price]]))-Q1015)/Q1015)*100</f>
        <v>88.775510204081627</v>
      </c>
      <c r="T1015" s="8">
        <f t="shared" si="47"/>
        <v>1022.5875</v>
      </c>
      <c r="U1015" s="8">
        <f>Sales[[#This Row],[Unit Cost]]*Sales[[#This Row],[Order Quantity]]</f>
        <v>541.69499999999994</v>
      </c>
    </row>
    <row r="1016" spans="1:21" x14ac:dyDescent="0.2">
      <c r="A1016" s="6" t="s">
        <v>1229</v>
      </c>
      <c r="B1016" s="6" t="s">
        <v>25</v>
      </c>
      <c r="C1016" s="6" t="s">
        <v>146</v>
      </c>
      <c r="D1016" s="7">
        <v>43300</v>
      </c>
      <c r="E1016" s="7">
        <v>43369</v>
      </c>
      <c r="F1016" s="7">
        <v>43397</v>
      </c>
      <c r="G1016" s="7">
        <v>43407</v>
      </c>
      <c r="H1016" s="6">
        <f t="shared" si="45"/>
        <v>38</v>
      </c>
      <c r="I1016" s="6" t="s">
        <v>215</v>
      </c>
      <c r="J1016" s="6">
        <v>14</v>
      </c>
      <c r="K1016" s="6">
        <v>14</v>
      </c>
      <c r="L1016" s="6">
        <v>282</v>
      </c>
      <c r="M1016" s="6">
        <v>38</v>
      </c>
      <c r="N1016" s="6">
        <v>2</v>
      </c>
      <c r="O1016" s="6">
        <v>0.05</v>
      </c>
      <c r="P1016" s="8">
        <v>3993.2000000000003</v>
      </c>
      <c r="Q1016" s="8">
        <v>3034.8320000000003</v>
      </c>
      <c r="R1016" s="8">
        <f t="shared" si="46"/>
        <v>1517.4160000000002</v>
      </c>
      <c r="S1016" s="8">
        <f>(((Sales[[#This Row],[Unit Price]]-(Sales[[#This Row],[Discount Applied]]*Sales[[#This Row],[Unit Price]]))-Q1016)/Q1016)*100</f>
        <v>25</v>
      </c>
      <c r="T1016" s="8">
        <f t="shared" si="47"/>
        <v>7587.0800000000008</v>
      </c>
      <c r="U1016" s="8">
        <f>Sales[[#This Row],[Unit Cost]]*Sales[[#This Row],[Order Quantity]]</f>
        <v>6069.6640000000007</v>
      </c>
    </row>
    <row r="1017" spans="1:21" x14ac:dyDescent="0.2">
      <c r="A1017" s="6" t="s">
        <v>1230</v>
      </c>
      <c r="B1017" s="6" t="s">
        <v>24</v>
      </c>
      <c r="C1017" s="6" t="s">
        <v>143</v>
      </c>
      <c r="D1017" s="7">
        <v>43300</v>
      </c>
      <c r="E1017" s="7">
        <v>43369</v>
      </c>
      <c r="F1017" s="7">
        <v>43374</v>
      </c>
      <c r="G1017" s="7">
        <v>43379</v>
      </c>
      <c r="H1017" s="6">
        <f t="shared" si="45"/>
        <v>10</v>
      </c>
      <c r="I1017" s="6" t="s">
        <v>215</v>
      </c>
      <c r="J1017" s="6">
        <v>9</v>
      </c>
      <c r="K1017" s="6">
        <v>43</v>
      </c>
      <c r="L1017" s="6">
        <v>340</v>
      </c>
      <c r="M1017" s="6">
        <v>24</v>
      </c>
      <c r="N1017" s="6">
        <v>8</v>
      </c>
      <c r="O1017" s="6">
        <v>0.4</v>
      </c>
      <c r="P1017" s="8">
        <v>2519.2000000000003</v>
      </c>
      <c r="Q1017" s="8">
        <v>1612.2880000000002</v>
      </c>
      <c r="R1017" s="8">
        <f t="shared" si="46"/>
        <v>-806.14400000000205</v>
      </c>
      <c r="S1017" s="8">
        <f>(((Sales[[#This Row],[Unit Price]]-(Sales[[#This Row],[Discount Applied]]*Sales[[#This Row],[Unit Price]]))-Q1017)/Q1017)*100</f>
        <v>-6.2500000000000151</v>
      </c>
      <c r="T1017" s="8">
        <f t="shared" si="47"/>
        <v>12092.16</v>
      </c>
      <c r="U1017" s="8">
        <f>Sales[[#This Row],[Unit Cost]]*Sales[[#This Row],[Order Quantity]]</f>
        <v>12898.304000000002</v>
      </c>
    </row>
    <row r="1018" spans="1:21" x14ac:dyDescent="0.2">
      <c r="A1018" s="6" t="s">
        <v>1231</v>
      </c>
      <c r="B1018" s="6" t="s">
        <v>24</v>
      </c>
      <c r="C1018" s="6" t="s">
        <v>148</v>
      </c>
      <c r="D1018" s="7">
        <v>43300</v>
      </c>
      <c r="E1018" s="7">
        <v>43370</v>
      </c>
      <c r="F1018" s="7">
        <v>43380</v>
      </c>
      <c r="G1018" s="7">
        <v>43388</v>
      </c>
      <c r="H1018" s="6">
        <f t="shared" si="45"/>
        <v>18</v>
      </c>
      <c r="I1018" s="6" t="s">
        <v>215</v>
      </c>
      <c r="J1018" s="6">
        <v>9</v>
      </c>
      <c r="K1018" s="6">
        <v>11</v>
      </c>
      <c r="L1018" s="6">
        <v>19</v>
      </c>
      <c r="M1018" s="6">
        <v>21</v>
      </c>
      <c r="N1018" s="6">
        <v>5</v>
      </c>
      <c r="O1018" s="6">
        <v>0.05</v>
      </c>
      <c r="P1018" s="8">
        <v>3953</v>
      </c>
      <c r="Q1018" s="8">
        <v>2964.75</v>
      </c>
      <c r="R1018" s="8">
        <f t="shared" si="46"/>
        <v>3953</v>
      </c>
      <c r="S1018" s="8">
        <f>(((Sales[[#This Row],[Unit Price]]-(Sales[[#This Row],[Discount Applied]]*Sales[[#This Row],[Unit Price]]))-Q1018)/Q1018)*100</f>
        <v>26.666666666666668</v>
      </c>
      <c r="T1018" s="8">
        <f t="shared" si="47"/>
        <v>18776.75</v>
      </c>
      <c r="U1018" s="8">
        <f>Sales[[#This Row],[Unit Cost]]*Sales[[#This Row],[Order Quantity]]</f>
        <v>14823.75</v>
      </c>
    </row>
    <row r="1019" spans="1:21" x14ac:dyDescent="0.2">
      <c r="A1019" s="6" t="s">
        <v>1232</v>
      </c>
      <c r="B1019" s="6" t="s">
        <v>24</v>
      </c>
      <c r="C1019" s="6" t="s">
        <v>146</v>
      </c>
      <c r="D1019" s="7">
        <v>43200</v>
      </c>
      <c r="E1019" s="7">
        <v>43370</v>
      </c>
      <c r="F1019" s="7">
        <v>43382</v>
      </c>
      <c r="G1019" s="7">
        <v>43391</v>
      </c>
      <c r="H1019" s="6">
        <f t="shared" si="45"/>
        <v>21</v>
      </c>
      <c r="I1019" s="6" t="s">
        <v>215</v>
      </c>
      <c r="J1019" s="6">
        <v>12</v>
      </c>
      <c r="K1019" s="6">
        <v>12</v>
      </c>
      <c r="L1019" s="6">
        <v>303</v>
      </c>
      <c r="M1019" s="6">
        <v>37</v>
      </c>
      <c r="N1019" s="6">
        <v>3</v>
      </c>
      <c r="O1019" s="6">
        <v>0.2</v>
      </c>
      <c r="P1019" s="8">
        <v>1092.1000000000001</v>
      </c>
      <c r="Q1019" s="8">
        <v>840.91700000000014</v>
      </c>
      <c r="R1019" s="8">
        <f t="shared" si="46"/>
        <v>98.28899999999976</v>
      </c>
      <c r="S1019" s="8">
        <f>(((Sales[[#This Row],[Unit Price]]-(Sales[[#This Row],[Discount Applied]]*Sales[[#This Row],[Unit Price]]))-Q1019)/Q1019)*100</f>
        <v>3.8961038961038854</v>
      </c>
      <c r="T1019" s="8">
        <f t="shared" si="47"/>
        <v>2621.04</v>
      </c>
      <c r="U1019" s="8">
        <f>Sales[[#This Row],[Unit Cost]]*Sales[[#This Row],[Order Quantity]]</f>
        <v>2522.7510000000002</v>
      </c>
    </row>
    <row r="1020" spans="1:21" x14ac:dyDescent="0.2">
      <c r="A1020" s="6" t="s">
        <v>1233</v>
      </c>
      <c r="B1020" s="6" t="s">
        <v>25</v>
      </c>
      <c r="C1020" s="6" t="s">
        <v>144</v>
      </c>
      <c r="D1020" s="7">
        <v>43200</v>
      </c>
      <c r="E1020" s="7">
        <v>43370</v>
      </c>
      <c r="F1020" s="7">
        <v>43378</v>
      </c>
      <c r="G1020" s="7">
        <v>43383</v>
      </c>
      <c r="H1020" s="6">
        <f t="shared" si="45"/>
        <v>13</v>
      </c>
      <c r="I1020" s="6" t="s">
        <v>215</v>
      </c>
      <c r="J1020" s="6">
        <v>20</v>
      </c>
      <c r="K1020" s="6">
        <v>26</v>
      </c>
      <c r="L1020" s="6">
        <v>84</v>
      </c>
      <c r="M1020" s="6">
        <v>36</v>
      </c>
      <c r="N1020" s="6">
        <v>7</v>
      </c>
      <c r="O1020" s="6">
        <v>0.3</v>
      </c>
      <c r="P1020" s="8">
        <v>5835.7</v>
      </c>
      <c r="Q1020" s="8">
        <v>4726.9170000000004</v>
      </c>
      <c r="R1020" s="8">
        <f t="shared" si="46"/>
        <v>-4493.4890000000014</v>
      </c>
      <c r="S1020" s="8">
        <f>(((Sales[[#This Row],[Unit Price]]-(Sales[[#This Row],[Discount Applied]]*Sales[[#This Row],[Unit Price]]))-Q1020)/Q1020)*100</f>
        <v>-13.580246913580257</v>
      </c>
      <c r="T1020" s="8">
        <f t="shared" si="47"/>
        <v>28594.93</v>
      </c>
      <c r="U1020" s="8">
        <f>Sales[[#This Row],[Unit Cost]]*Sales[[#This Row],[Order Quantity]]</f>
        <v>33088.419000000002</v>
      </c>
    </row>
    <row r="1021" spans="1:21" x14ac:dyDescent="0.2">
      <c r="A1021" s="6" t="s">
        <v>1234</v>
      </c>
      <c r="B1021" s="6" t="s">
        <v>24</v>
      </c>
      <c r="C1021" s="6" t="s">
        <v>145</v>
      </c>
      <c r="D1021" s="7">
        <v>43200</v>
      </c>
      <c r="E1021" s="7">
        <v>43370</v>
      </c>
      <c r="F1021" s="7">
        <v>43392</v>
      </c>
      <c r="G1021" s="7">
        <v>43394</v>
      </c>
      <c r="H1021" s="6">
        <f t="shared" si="45"/>
        <v>24</v>
      </c>
      <c r="I1021" s="6" t="s">
        <v>215</v>
      </c>
      <c r="J1021" s="6">
        <v>12</v>
      </c>
      <c r="K1021" s="6">
        <v>31</v>
      </c>
      <c r="L1021" s="6">
        <v>101</v>
      </c>
      <c r="M1021" s="6">
        <v>17</v>
      </c>
      <c r="N1021" s="6">
        <v>5</v>
      </c>
      <c r="O1021" s="6">
        <v>0.05</v>
      </c>
      <c r="P1021" s="8">
        <v>1701.8</v>
      </c>
      <c r="Q1021" s="8">
        <v>1276.3499999999999</v>
      </c>
      <c r="R1021" s="8">
        <f t="shared" si="46"/>
        <v>1701.8000000000002</v>
      </c>
      <c r="S1021" s="8">
        <f>(((Sales[[#This Row],[Unit Price]]-(Sales[[#This Row],[Discount Applied]]*Sales[[#This Row],[Unit Price]]))-Q1021)/Q1021)*100</f>
        <v>26.666666666666679</v>
      </c>
      <c r="T1021" s="8">
        <f t="shared" si="47"/>
        <v>8083.55</v>
      </c>
      <c r="U1021" s="8">
        <f>Sales[[#This Row],[Unit Cost]]*Sales[[#This Row],[Order Quantity]]</f>
        <v>6381.75</v>
      </c>
    </row>
    <row r="1022" spans="1:21" x14ac:dyDescent="0.2">
      <c r="A1022" s="6" t="s">
        <v>1235</v>
      </c>
      <c r="B1022" s="6" t="s">
        <v>26</v>
      </c>
      <c r="C1022" s="6" t="s">
        <v>148</v>
      </c>
      <c r="D1022" s="7">
        <v>43200</v>
      </c>
      <c r="E1022" s="7">
        <v>43370</v>
      </c>
      <c r="F1022" s="7">
        <v>43380</v>
      </c>
      <c r="G1022" s="7">
        <v>43383</v>
      </c>
      <c r="H1022" s="6">
        <f t="shared" si="45"/>
        <v>13</v>
      </c>
      <c r="I1022" s="6" t="s">
        <v>215</v>
      </c>
      <c r="J1022" s="6">
        <v>26</v>
      </c>
      <c r="K1022" s="6">
        <v>31</v>
      </c>
      <c r="L1022" s="6">
        <v>20</v>
      </c>
      <c r="M1022" s="6">
        <v>45</v>
      </c>
      <c r="N1022" s="6">
        <v>6</v>
      </c>
      <c r="O1022" s="6">
        <v>0.15</v>
      </c>
      <c r="P1022" s="8">
        <v>6117.1</v>
      </c>
      <c r="Q1022" s="8">
        <v>4343.1409999999996</v>
      </c>
      <c r="R1022" s="8">
        <f t="shared" si="46"/>
        <v>5138.3640000000087</v>
      </c>
      <c r="S1022" s="8">
        <f>(((Sales[[#This Row],[Unit Price]]-(Sales[[#This Row],[Discount Applied]]*Sales[[#This Row],[Unit Price]]))-Q1022)/Q1022)*100</f>
        <v>19.718309859154935</v>
      </c>
      <c r="T1022" s="8">
        <f t="shared" si="47"/>
        <v>31197.210000000006</v>
      </c>
      <c r="U1022" s="8">
        <f>Sales[[#This Row],[Unit Cost]]*Sales[[#This Row],[Order Quantity]]</f>
        <v>26058.845999999998</v>
      </c>
    </row>
    <row r="1023" spans="1:21" x14ac:dyDescent="0.2">
      <c r="A1023" s="6" t="s">
        <v>1236</v>
      </c>
      <c r="B1023" s="6" t="s">
        <v>24</v>
      </c>
      <c r="C1023" s="6" t="s">
        <v>143</v>
      </c>
      <c r="D1023" s="7">
        <v>43300</v>
      </c>
      <c r="E1023" s="7">
        <v>43370</v>
      </c>
      <c r="F1023" s="7">
        <v>43394</v>
      </c>
      <c r="G1023" s="7">
        <v>43402</v>
      </c>
      <c r="H1023" s="6">
        <f t="shared" si="45"/>
        <v>32</v>
      </c>
      <c r="I1023" s="6" t="s">
        <v>215</v>
      </c>
      <c r="J1023" s="6">
        <v>6</v>
      </c>
      <c r="K1023" s="6">
        <v>6</v>
      </c>
      <c r="L1023" s="6">
        <v>332</v>
      </c>
      <c r="M1023" s="6">
        <v>16</v>
      </c>
      <c r="N1023" s="6">
        <v>2</v>
      </c>
      <c r="O1023" s="6">
        <v>7.4999999999999997E-2</v>
      </c>
      <c r="P1023" s="8">
        <v>1829.1000000000001</v>
      </c>
      <c r="Q1023" s="8">
        <v>1188.9150000000002</v>
      </c>
      <c r="R1023" s="8">
        <f t="shared" si="46"/>
        <v>1006.0049999999997</v>
      </c>
      <c r="S1023" s="8">
        <f>(((Sales[[#This Row],[Unit Price]]-(Sales[[#This Row],[Discount Applied]]*Sales[[#This Row],[Unit Price]]))-Q1023)/Q1023)*100</f>
        <v>42.307692307692285</v>
      </c>
      <c r="T1023" s="8">
        <f t="shared" si="47"/>
        <v>3383.835</v>
      </c>
      <c r="U1023" s="8">
        <f>Sales[[#This Row],[Unit Cost]]*Sales[[#This Row],[Order Quantity]]</f>
        <v>2377.8300000000004</v>
      </c>
    </row>
    <row r="1024" spans="1:21" x14ac:dyDescent="0.2">
      <c r="A1024" s="6" t="s">
        <v>1237</v>
      </c>
      <c r="B1024" s="6" t="s">
        <v>24</v>
      </c>
      <c r="C1024" s="6" t="s">
        <v>143</v>
      </c>
      <c r="D1024" s="7">
        <v>43200</v>
      </c>
      <c r="E1024" s="7">
        <v>43370</v>
      </c>
      <c r="F1024" s="7">
        <v>43373</v>
      </c>
      <c r="G1024" s="7">
        <v>43379</v>
      </c>
      <c r="H1024" s="6">
        <f t="shared" si="45"/>
        <v>9</v>
      </c>
      <c r="I1024" s="6" t="s">
        <v>215</v>
      </c>
      <c r="J1024" s="6">
        <v>2</v>
      </c>
      <c r="K1024" s="6">
        <v>48</v>
      </c>
      <c r="L1024" s="6">
        <v>363</v>
      </c>
      <c r="M1024" s="6">
        <v>9</v>
      </c>
      <c r="N1024" s="6">
        <v>5</v>
      </c>
      <c r="O1024" s="6">
        <v>7.4999999999999997E-2</v>
      </c>
      <c r="P1024" s="8">
        <v>3932.9</v>
      </c>
      <c r="Q1024" s="8">
        <v>2477.7269999999999</v>
      </c>
      <c r="R1024" s="8">
        <f t="shared" si="46"/>
        <v>5801.0275000000001</v>
      </c>
      <c r="S1024" s="8">
        <f>(((Sales[[#This Row],[Unit Price]]-(Sales[[#This Row],[Discount Applied]]*Sales[[#This Row],[Unit Price]]))-Q1024)/Q1024)*100</f>
        <v>46.82539682539683</v>
      </c>
      <c r="T1024" s="8">
        <f t="shared" si="47"/>
        <v>18189.662499999999</v>
      </c>
      <c r="U1024" s="8">
        <f>Sales[[#This Row],[Unit Cost]]*Sales[[#This Row],[Order Quantity]]</f>
        <v>12388.634999999998</v>
      </c>
    </row>
    <row r="1025" spans="1:21" x14ac:dyDescent="0.2">
      <c r="A1025" s="6" t="s">
        <v>1238</v>
      </c>
      <c r="B1025" s="6" t="s">
        <v>25</v>
      </c>
      <c r="C1025" s="6" t="s">
        <v>145</v>
      </c>
      <c r="D1025" s="7">
        <v>43300</v>
      </c>
      <c r="E1025" s="7">
        <v>43370</v>
      </c>
      <c r="F1025" s="7">
        <v>43374</v>
      </c>
      <c r="G1025" s="7">
        <v>43382</v>
      </c>
      <c r="H1025" s="6">
        <f t="shared" si="45"/>
        <v>12</v>
      </c>
      <c r="I1025" s="6" t="s">
        <v>215</v>
      </c>
      <c r="J1025" s="6">
        <v>15</v>
      </c>
      <c r="K1025" s="6">
        <v>20</v>
      </c>
      <c r="L1025" s="6">
        <v>97</v>
      </c>
      <c r="M1025" s="6">
        <v>15</v>
      </c>
      <c r="N1025" s="6">
        <v>2</v>
      </c>
      <c r="O1025" s="6">
        <v>0.05</v>
      </c>
      <c r="P1025" s="8">
        <v>1695.1000000000001</v>
      </c>
      <c r="Q1025" s="8">
        <v>1101.8150000000001</v>
      </c>
      <c r="R1025" s="8">
        <f t="shared" si="46"/>
        <v>1017.06</v>
      </c>
      <c r="S1025" s="8">
        <f>(((Sales[[#This Row],[Unit Price]]-(Sales[[#This Row],[Discount Applied]]*Sales[[#This Row],[Unit Price]]))-Q1025)/Q1025)*100</f>
        <v>46.153846153846153</v>
      </c>
      <c r="T1025" s="8">
        <f t="shared" si="47"/>
        <v>3220.69</v>
      </c>
      <c r="U1025" s="8">
        <f>Sales[[#This Row],[Unit Cost]]*Sales[[#This Row],[Order Quantity]]</f>
        <v>2203.63</v>
      </c>
    </row>
    <row r="1026" spans="1:21" x14ac:dyDescent="0.2">
      <c r="A1026" s="6" t="s">
        <v>1239</v>
      </c>
      <c r="B1026" s="6" t="s">
        <v>25</v>
      </c>
      <c r="C1026" s="6" t="s">
        <v>145</v>
      </c>
      <c r="D1026" s="7">
        <v>43300</v>
      </c>
      <c r="E1026" s="7">
        <v>43370</v>
      </c>
      <c r="F1026" s="7">
        <v>43396</v>
      </c>
      <c r="G1026" s="7">
        <v>43401</v>
      </c>
      <c r="H1026" s="6">
        <f t="shared" ref="H1026:H1089" si="48">G1026-E1026</f>
        <v>31</v>
      </c>
      <c r="I1026" s="6" t="s">
        <v>215</v>
      </c>
      <c r="J1026" s="6">
        <v>12</v>
      </c>
      <c r="K1026" s="6">
        <v>18</v>
      </c>
      <c r="L1026" s="6">
        <v>199</v>
      </c>
      <c r="M1026" s="6">
        <v>36</v>
      </c>
      <c r="N1026" s="6">
        <v>4</v>
      </c>
      <c r="O1026" s="6">
        <v>0.2</v>
      </c>
      <c r="P1026" s="8">
        <v>180.9</v>
      </c>
      <c r="Q1026" s="8">
        <v>130.24799999999999</v>
      </c>
      <c r="R1026" s="8">
        <f t="shared" ref="R1026:R1089" si="49">T1026-(Q1026*N1026)</f>
        <v>57.888000000000034</v>
      </c>
      <c r="S1026" s="8">
        <f>(((Sales[[#This Row],[Unit Price]]-(Sales[[#This Row],[Discount Applied]]*Sales[[#This Row],[Unit Price]]))-Q1026)/Q1026)*100</f>
        <v>11.11111111111112</v>
      </c>
      <c r="T1026" s="8">
        <f t="shared" ref="T1026:T1089" si="50">((P1026*N1026)-(P1026*O1026*N1026))</f>
        <v>578.88</v>
      </c>
      <c r="U1026" s="8">
        <f>Sales[[#This Row],[Unit Cost]]*Sales[[#This Row],[Order Quantity]]</f>
        <v>520.99199999999996</v>
      </c>
    </row>
    <row r="1027" spans="1:21" x14ac:dyDescent="0.2">
      <c r="A1027" s="6" t="s">
        <v>1240</v>
      </c>
      <c r="B1027" s="6" t="s">
        <v>24</v>
      </c>
      <c r="C1027" s="6" t="s">
        <v>145</v>
      </c>
      <c r="D1027" s="7">
        <v>43200</v>
      </c>
      <c r="E1027" s="7">
        <v>43371</v>
      </c>
      <c r="F1027" s="7">
        <v>43378</v>
      </c>
      <c r="G1027" s="7">
        <v>43388</v>
      </c>
      <c r="H1027" s="6">
        <f t="shared" si="48"/>
        <v>17</v>
      </c>
      <c r="I1027" s="6" t="s">
        <v>215</v>
      </c>
      <c r="J1027" s="6">
        <v>12</v>
      </c>
      <c r="K1027" s="6">
        <v>2</v>
      </c>
      <c r="L1027" s="6">
        <v>126</v>
      </c>
      <c r="M1027" s="6">
        <v>3</v>
      </c>
      <c r="N1027" s="6">
        <v>1</v>
      </c>
      <c r="O1027" s="6">
        <v>0.15</v>
      </c>
      <c r="P1027" s="8">
        <v>877.7</v>
      </c>
      <c r="Q1027" s="8">
        <v>631.94399999999996</v>
      </c>
      <c r="R1027" s="8">
        <f t="shared" si="49"/>
        <v>114.10100000000011</v>
      </c>
      <c r="S1027" s="8">
        <f>(((Sales[[#This Row],[Unit Price]]-(Sales[[#This Row],[Discount Applied]]*Sales[[#This Row],[Unit Price]]))-Q1027)/Q1027)*100</f>
        <v>18.055555555555575</v>
      </c>
      <c r="T1027" s="8">
        <f t="shared" si="50"/>
        <v>746.04500000000007</v>
      </c>
      <c r="U1027" s="8">
        <f>Sales[[#This Row],[Unit Cost]]*Sales[[#This Row],[Order Quantity]]</f>
        <v>631.94399999999996</v>
      </c>
    </row>
    <row r="1028" spans="1:21" x14ac:dyDescent="0.2">
      <c r="A1028" s="6" t="s">
        <v>1241</v>
      </c>
      <c r="B1028" s="6" t="s">
        <v>24</v>
      </c>
      <c r="C1028" s="6" t="s">
        <v>144</v>
      </c>
      <c r="D1028" s="7">
        <v>43200</v>
      </c>
      <c r="E1028" s="7">
        <v>43371</v>
      </c>
      <c r="F1028" s="7">
        <v>43394</v>
      </c>
      <c r="G1028" s="7">
        <v>43400</v>
      </c>
      <c r="H1028" s="6">
        <f t="shared" si="48"/>
        <v>29</v>
      </c>
      <c r="I1028" s="6" t="s">
        <v>215</v>
      </c>
      <c r="J1028" s="6">
        <v>9</v>
      </c>
      <c r="K1028" s="6">
        <v>45</v>
      </c>
      <c r="L1028" s="6">
        <v>79</v>
      </c>
      <c r="M1028" s="6">
        <v>33</v>
      </c>
      <c r="N1028" s="6">
        <v>7</v>
      </c>
      <c r="O1028" s="6">
        <v>0.15</v>
      </c>
      <c r="P1028" s="8">
        <v>2646.5</v>
      </c>
      <c r="Q1028" s="8">
        <v>1984.875</v>
      </c>
      <c r="R1028" s="8">
        <f t="shared" si="49"/>
        <v>1852.5499999999993</v>
      </c>
      <c r="S1028" s="8">
        <f>(((Sales[[#This Row],[Unit Price]]-(Sales[[#This Row],[Discount Applied]]*Sales[[#This Row],[Unit Price]]))-Q1028)/Q1028)*100</f>
        <v>13.333333333333339</v>
      </c>
      <c r="T1028" s="8">
        <f t="shared" si="50"/>
        <v>15746.674999999999</v>
      </c>
      <c r="U1028" s="8">
        <f>Sales[[#This Row],[Unit Cost]]*Sales[[#This Row],[Order Quantity]]</f>
        <v>13894.125</v>
      </c>
    </row>
    <row r="1029" spans="1:21" x14ac:dyDescent="0.2">
      <c r="A1029" s="6" t="s">
        <v>1242</v>
      </c>
      <c r="B1029" s="6" t="s">
        <v>24</v>
      </c>
      <c r="C1029" s="6" t="s">
        <v>144</v>
      </c>
      <c r="D1029" s="7">
        <v>43200</v>
      </c>
      <c r="E1029" s="7">
        <v>43371</v>
      </c>
      <c r="F1029" s="7">
        <v>43390</v>
      </c>
      <c r="G1029" s="7">
        <v>43396</v>
      </c>
      <c r="H1029" s="6">
        <f t="shared" si="48"/>
        <v>25</v>
      </c>
      <c r="I1029" s="6" t="s">
        <v>215</v>
      </c>
      <c r="J1029" s="6">
        <v>9</v>
      </c>
      <c r="K1029" s="6">
        <v>25</v>
      </c>
      <c r="L1029" s="6">
        <v>74</v>
      </c>
      <c r="M1029" s="6">
        <v>47</v>
      </c>
      <c r="N1029" s="6">
        <v>4</v>
      </c>
      <c r="O1029" s="6">
        <v>0.05</v>
      </c>
      <c r="P1029" s="8">
        <v>5132.2</v>
      </c>
      <c r="Q1029" s="8">
        <v>2206.846</v>
      </c>
      <c r="R1029" s="8">
        <f t="shared" si="49"/>
        <v>10674.976000000001</v>
      </c>
      <c r="S1029" s="8">
        <f>(((Sales[[#This Row],[Unit Price]]-(Sales[[#This Row],[Discount Applied]]*Sales[[#This Row],[Unit Price]]))-Q1029)/Q1029)*100</f>
        <v>120.93023255813955</v>
      </c>
      <c r="T1029" s="8">
        <f t="shared" si="50"/>
        <v>19502.36</v>
      </c>
      <c r="U1029" s="8">
        <f>Sales[[#This Row],[Unit Cost]]*Sales[[#This Row],[Order Quantity]]</f>
        <v>8827.384</v>
      </c>
    </row>
    <row r="1030" spans="1:21" x14ac:dyDescent="0.2">
      <c r="A1030" s="6" t="s">
        <v>1243</v>
      </c>
      <c r="B1030" s="6" t="s">
        <v>25</v>
      </c>
      <c r="C1030" s="6" t="s">
        <v>148</v>
      </c>
      <c r="D1030" s="7">
        <v>43300</v>
      </c>
      <c r="E1030" s="7">
        <v>43371</v>
      </c>
      <c r="F1030" s="7">
        <v>43396</v>
      </c>
      <c r="G1030" s="7">
        <v>43406</v>
      </c>
      <c r="H1030" s="6">
        <f t="shared" si="48"/>
        <v>35</v>
      </c>
      <c r="I1030" s="6" t="s">
        <v>215</v>
      </c>
      <c r="J1030" s="6">
        <v>18</v>
      </c>
      <c r="K1030" s="6">
        <v>21</v>
      </c>
      <c r="L1030" s="6">
        <v>48</v>
      </c>
      <c r="M1030" s="6">
        <v>17</v>
      </c>
      <c r="N1030" s="6">
        <v>8</v>
      </c>
      <c r="O1030" s="6">
        <v>0.4</v>
      </c>
      <c r="P1030" s="8">
        <v>5112.1000000000004</v>
      </c>
      <c r="Q1030" s="8">
        <v>3271.7440000000001</v>
      </c>
      <c r="R1030" s="8">
        <f t="shared" si="49"/>
        <v>-1635.8719999999994</v>
      </c>
      <c r="S1030" s="8">
        <f>(((Sales[[#This Row],[Unit Price]]-(Sales[[#This Row],[Discount Applied]]*Sales[[#This Row],[Unit Price]]))-Q1030)/Q1030)*100</f>
        <v>-6.2499999999999973</v>
      </c>
      <c r="T1030" s="8">
        <f t="shared" si="50"/>
        <v>24538.080000000002</v>
      </c>
      <c r="U1030" s="8">
        <f>Sales[[#This Row],[Unit Cost]]*Sales[[#This Row],[Order Quantity]]</f>
        <v>26173.952000000001</v>
      </c>
    </row>
    <row r="1031" spans="1:21" x14ac:dyDescent="0.2">
      <c r="A1031" s="6" t="s">
        <v>1244</v>
      </c>
      <c r="B1031" s="6" t="s">
        <v>24</v>
      </c>
      <c r="C1031" s="6" t="s">
        <v>147</v>
      </c>
      <c r="D1031" s="7">
        <v>43300</v>
      </c>
      <c r="E1031" s="7">
        <v>43371</v>
      </c>
      <c r="F1031" s="7">
        <v>43377</v>
      </c>
      <c r="G1031" s="7">
        <v>43384</v>
      </c>
      <c r="H1031" s="6">
        <f t="shared" si="48"/>
        <v>13</v>
      </c>
      <c r="I1031" s="6" t="s">
        <v>215</v>
      </c>
      <c r="J1031" s="6">
        <v>12</v>
      </c>
      <c r="K1031" s="6">
        <v>47</v>
      </c>
      <c r="L1031" s="6">
        <v>222</v>
      </c>
      <c r="M1031" s="6">
        <v>31</v>
      </c>
      <c r="N1031" s="6">
        <v>7</v>
      </c>
      <c r="O1031" s="6">
        <v>0.05</v>
      </c>
      <c r="P1031" s="8">
        <v>1065.3</v>
      </c>
      <c r="Q1031" s="8">
        <v>521.99699999999996</v>
      </c>
      <c r="R1031" s="8">
        <f t="shared" si="49"/>
        <v>3430.2659999999992</v>
      </c>
      <c r="S1031" s="8">
        <f>(((Sales[[#This Row],[Unit Price]]-(Sales[[#This Row],[Discount Applied]]*Sales[[#This Row],[Unit Price]]))-Q1031)/Q1031)*100</f>
        <v>93.877551020408163</v>
      </c>
      <c r="T1031" s="8">
        <f t="shared" si="50"/>
        <v>7084.244999999999</v>
      </c>
      <c r="U1031" s="8">
        <f>Sales[[#This Row],[Unit Cost]]*Sales[[#This Row],[Order Quantity]]</f>
        <v>3653.9789999999998</v>
      </c>
    </row>
    <row r="1032" spans="1:21" x14ac:dyDescent="0.2">
      <c r="A1032" s="6" t="s">
        <v>1245</v>
      </c>
      <c r="B1032" s="6" t="s">
        <v>25</v>
      </c>
      <c r="C1032" s="6" t="s">
        <v>147</v>
      </c>
      <c r="D1032" s="7">
        <v>43300</v>
      </c>
      <c r="E1032" s="7">
        <v>43371</v>
      </c>
      <c r="F1032" s="7">
        <v>43381</v>
      </c>
      <c r="G1032" s="7">
        <v>43386</v>
      </c>
      <c r="H1032" s="6">
        <f t="shared" si="48"/>
        <v>15</v>
      </c>
      <c r="I1032" s="6" t="s">
        <v>215</v>
      </c>
      <c r="J1032" s="6">
        <v>19</v>
      </c>
      <c r="K1032" s="6">
        <v>13</v>
      </c>
      <c r="L1032" s="6">
        <v>216</v>
      </c>
      <c r="M1032" s="6">
        <v>2</v>
      </c>
      <c r="N1032" s="6">
        <v>6</v>
      </c>
      <c r="O1032" s="6">
        <v>0.15</v>
      </c>
      <c r="P1032" s="8">
        <v>3269.6</v>
      </c>
      <c r="Q1032" s="8">
        <v>2059.848</v>
      </c>
      <c r="R1032" s="8">
        <f t="shared" si="49"/>
        <v>4315.8719999999994</v>
      </c>
      <c r="S1032" s="8">
        <f>(((Sales[[#This Row],[Unit Price]]-(Sales[[#This Row],[Discount Applied]]*Sales[[#This Row],[Unit Price]]))-Q1032)/Q1032)*100</f>
        <v>34.920634920634917</v>
      </c>
      <c r="T1032" s="8">
        <f t="shared" si="50"/>
        <v>16674.96</v>
      </c>
      <c r="U1032" s="8">
        <f>Sales[[#This Row],[Unit Cost]]*Sales[[#This Row],[Order Quantity]]</f>
        <v>12359.088</v>
      </c>
    </row>
    <row r="1033" spans="1:21" x14ac:dyDescent="0.2">
      <c r="A1033" s="6" t="s">
        <v>1246</v>
      </c>
      <c r="B1033" s="6" t="s">
        <v>24</v>
      </c>
      <c r="C1033" s="6" t="s">
        <v>146</v>
      </c>
      <c r="D1033" s="7">
        <v>43200</v>
      </c>
      <c r="E1033" s="7">
        <v>43371</v>
      </c>
      <c r="F1033" s="7">
        <v>43375</v>
      </c>
      <c r="G1033" s="7">
        <v>43382</v>
      </c>
      <c r="H1033" s="6">
        <f t="shared" si="48"/>
        <v>11</v>
      </c>
      <c r="I1033" s="6" t="s">
        <v>215</v>
      </c>
      <c r="J1033" s="6">
        <v>9</v>
      </c>
      <c r="K1033" s="6">
        <v>28</v>
      </c>
      <c r="L1033" s="6">
        <v>315</v>
      </c>
      <c r="M1033" s="6">
        <v>35</v>
      </c>
      <c r="N1033" s="6">
        <v>6</v>
      </c>
      <c r="O1033" s="6">
        <v>7.4999999999999997E-2</v>
      </c>
      <c r="P1033" s="8">
        <v>6070.2</v>
      </c>
      <c r="Q1033" s="8">
        <v>3277.9079999999999</v>
      </c>
      <c r="R1033" s="8">
        <f t="shared" si="49"/>
        <v>14022.162</v>
      </c>
      <c r="S1033" s="8">
        <f>(((Sales[[#This Row],[Unit Price]]-(Sales[[#This Row],[Discount Applied]]*Sales[[#This Row],[Unit Price]]))-Q1033)/Q1033)*100</f>
        <v>71.296296296296291</v>
      </c>
      <c r="T1033" s="8">
        <f t="shared" si="50"/>
        <v>33689.61</v>
      </c>
      <c r="U1033" s="8">
        <f>Sales[[#This Row],[Unit Cost]]*Sales[[#This Row],[Order Quantity]]</f>
        <v>19667.448</v>
      </c>
    </row>
    <row r="1034" spans="1:21" x14ac:dyDescent="0.2">
      <c r="A1034" s="6" t="s">
        <v>1247</v>
      </c>
      <c r="B1034" s="6" t="s">
        <v>25</v>
      </c>
      <c r="C1034" s="6" t="s">
        <v>148</v>
      </c>
      <c r="D1034" s="7">
        <v>43300</v>
      </c>
      <c r="E1034" s="7">
        <v>43371</v>
      </c>
      <c r="F1034" s="7">
        <v>43391</v>
      </c>
      <c r="G1034" s="7">
        <v>43396</v>
      </c>
      <c r="H1034" s="6">
        <f t="shared" si="48"/>
        <v>25</v>
      </c>
      <c r="I1034" s="6" t="s">
        <v>215</v>
      </c>
      <c r="J1034" s="6">
        <v>18</v>
      </c>
      <c r="K1034" s="6">
        <v>3</v>
      </c>
      <c r="L1034" s="6">
        <v>33</v>
      </c>
      <c r="M1034" s="6">
        <v>46</v>
      </c>
      <c r="N1034" s="6">
        <v>7</v>
      </c>
      <c r="O1034" s="6">
        <v>0.2</v>
      </c>
      <c r="P1034" s="8">
        <v>1279.7</v>
      </c>
      <c r="Q1034" s="8">
        <v>857.39900000000011</v>
      </c>
      <c r="R1034" s="8">
        <f t="shared" si="49"/>
        <v>1164.5269999999991</v>
      </c>
      <c r="S1034" s="8">
        <f>(((Sales[[#This Row],[Unit Price]]-(Sales[[#This Row],[Discount Applied]]*Sales[[#This Row],[Unit Price]]))-Q1034)/Q1034)*100</f>
        <v>19.402985074626848</v>
      </c>
      <c r="T1034" s="8">
        <f t="shared" si="50"/>
        <v>7166.32</v>
      </c>
      <c r="U1034" s="8">
        <f>Sales[[#This Row],[Unit Cost]]*Sales[[#This Row],[Order Quantity]]</f>
        <v>6001.7930000000006</v>
      </c>
    </row>
    <row r="1035" spans="1:21" x14ac:dyDescent="0.2">
      <c r="A1035" s="6" t="s">
        <v>1248</v>
      </c>
      <c r="B1035" s="6" t="s">
        <v>24</v>
      </c>
      <c r="C1035" s="6" t="s">
        <v>144</v>
      </c>
      <c r="D1035" s="7">
        <v>43300</v>
      </c>
      <c r="E1035" s="7">
        <v>43371</v>
      </c>
      <c r="F1035" s="7">
        <v>43380</v>
      </c>
      <c r="G1035" s="7">
        <v>43381</v>
      </c>
      <c r="H1035" s="6">
        <f t="shared" si="48"/>
        <v>10</v>
      </c>
      <c r="I1035" s="6" t="s">
        <v>215</v>
      </c>
      <c r="J1035" s="6">
        <v>11</v>
      </c>
      <c r="K1035" s="6">
        <v>41</v>
      </c>
      <c r="L1035" s="6">
        <v>74</v>
      </c>
      <c r="M1035" s="6">
        <v>18</v>
      </c>
      <c r="N1035" s="6">
        <v>1</v>
      </c>
      <c r="O1035" s="6">
        <v>0.05</v>
      </c>
      <c r="P1035" s="8">
        <v>3061.9</v>
      </c>
      <c r="Q1035" s="8">
        <v>2449.52</v>
      </c>
      <c r="R1035" s="8">
        <f t="shared" si="49"/>
        <v>459.28500000000031</v>
      </c>
      <c r="S1035" s="8">
        <f>(((Sales[[#This Row],[Unit Price]]-(Sales[[#This Row],[Discount Applied]]*Sales[[#This Row],[Unit Price]]))-Q1035)/Q1035)*100</f>
        <v>18.750000000000014</v>
      </c>
      <c r="T1035" s="8">
        <f t="shared" si="50"/>
        <v>2908.8050000000003</v>
      </c>
      <c r="U1035" s="8">
        <f>Sales[[#This Row],[Unit Cost]]*Sales[[#This Row],[Order Quantity]]</f>
        <v>2449.52</v>
      </c>
    </row>
    <row r="1036" spans="1:21" x14ac:dyDescent="0.2">
      <c r="A1036" s="6" t="s">
        <v>1249</v>
      </c>
      <c r="B1036" s="6" t="s">
        <v>24</v>
      </c>
      <c r="C1036" s="6" t="s">
        <v>147</v>
      </c>
      <c r="D1036" s="7">
        <v>43300</v>
      </c>
      <c r="E1036" s="7">
        <v>43371</v>
      </c>
      <c r="F1036" s="7">
        <v>43375</v>
      </c>
      <c r="G1036" s="7">
        <v>43383</v>
      </c>
      <c r="H1036" s="6">
        <f t="shared" si="48"/>
        <v>12</v>
      </c>
      <c r="I1036" s="6" t="s">
        <v>215</v>
      </c>
      <c r="J1036" s="6">
        <v>1</v>
      </c>
      <c r="K1036" s="6">
        <v>24</v>
      </c>
      <c r="L1036" s="6">
        <v>233</v>
      </c>
      <c r="M1036" s="6">
        <v>15</v>
      </c>
      <c r="N1036" s="6">
        <v>2</v>
      </c>
      <c r="O1036" s="6">
        <v>0.05</v>
      </c>
      <c r="P1036" s="8">
        <v>2646.5</v>
      </c>
      <c r="Q1036" s="8">
        <v>1217.3900000000001</v>
      </c>
      <c r="R1036" s="8">
        <f t="shared" si="49"/>
        <v>2593.5700000000002</v>
      </c>
      <c r="S1036" s="8">
        <f>(((Sales[[#This Row],[Unit Price]]-(Sales[[#This Row],[Discount Applied]]*Sales[[#This Row],[Unit Price]]))-Q1036)/Q1036)*100</f>
        <v>106.5217391304348</v>
      </c>
      <c r="T1036" s="8">
        <f t="shared" si="50"/>
        <v>5028.3500000000004</v>
      </c>
      <c r="U1036" s="8">
        <f>Sales[[#This Row],[Unit Cost]]*Sales[[#This Row],[Order Quantity]]</f>
        <v>2434.7800000000002</v>
      </c>
    </row>
    <row r="1037" spans="1:21" x14ac:dyDescent="0.2">
      <c r="A1037" s="6" t="s">
        <v>1250</v>
      </c>
      <c r="B1037" s="6" t="s">
        <v>23</v>
      </c>
      <c r="C1037" s="6" t="s">
        <v>145</v>
      </c>
      <c r="D1037" s="7">
        <v>43200</v>
      </c>
      <c r="E1037" s="7">
        <v>43372</v>
      </c>
      <c r="F1037" s="7">
        <v>43400</v>
      </c>
      <c r="G1037" s="7">
        <v>43404</v>
      </c>
      <c r="H1037" s="6">
        <f t="shared" si="48"/>
        <v>32</v>
      </c>
      <c r="I1037" s="6" t="s">
        <v>215</v>
      </c>
      <c r="J1037" s="6">
        <v>23</v>
      </c>
      <c r="K1037" s="6">
        <v>28</v>
      </c>
      <c r="L1037" s="6">
        <v>169</v>
      </c>
      <c r="M1037" s="6">
        <v>40</v>
      </c>
      <c r="N1037" s="6">
        <v>6</v>
      </c>
      <c r="O1037" s="6">
        <v>7.4999999999999997E-2</v>
      </c>
      <c r="P1037" s="8">
        <v>5232.7</v>
      </c>
      <c r="Q1037" s="8">
        <v>3767.5439999999999</v>
      </c>
      <c r="R1037" s="8">
        <f t="shared" si="49"/>
        <v>6436.2209999999977</v>
      </c>
      <c r="S1037" s="8">
        <f>(((Sales[[#This Row],[Unit Price]]-(Sales[[#This Row],[Discount Applied]]*Sales[[#This Row],[Unit Price]]))-Q1037)/Q1037)*100</f>
        <v>28.472222222222214</v>
      </c>
      <c r="T1037" s="8">
        <f t="shared" si="50"/>
        <v>29041.484999999997</v>
      </c>
      <c r="U1037" s="8">
        <f>Sales[[#This Row],[Unit Cost]]*Sales[[#This Row],[Order Quantity]]</f>
        <v>22605.263999999999</v>
      </c>
    </row>
    <row r="1038" spans="1:21" x14ac:dyDescent="0.2">
      <c r="A1038" s="6" t="s">
        <v>1251</v>
      </c>
      <c r="B1038" s="6" t="s">
        <v>25</v>
      </c>
      <c r="C1038" s="6" t="s">
        <v>145</v>
      </c>
      <c r="D1038" s="7">
        <v>43200</v>
      </c>
      <c r="E1038" s="7">
        <v>43372</v>
      </c>
      <c r="F1038" s="7">
        <v>43388</v>
      </c>
      <c r="G1038" s="7">
        <v>43392</v>
      </c>
      <c r="H1038" s="6">
        <f t="shared" si="48"/>
        <v>20</v>
      </c>
      <c r="I1038" s="6" t="s">
        <v>215</v>
      </c>
      <c r="J1038" s="6">
        <v>16</v>
      </c>
      <c r="K1038" s="6">
        <v>19</v>
      </c>
      <c r="L1038" s="6">
        <v>105</v>
      </c>
      <c r="M1038" s="6">
        <v>7</v>
      </c>
      <c r="N1038" s="6">
        <v>6</v>
      </c>
      <c r="O1038" s="6">
        <v>0.15</v>
      </c>
      <c r="P1038" s="8">
        <v>3986.5</v>
      </c>
      <c r="Q1038" s="8">
        <v>3268.93</v>
      </c>
      <c r="R1038" s="8">
        <f t="shared" si="49"/>
        <v>717.57000000000335</v>
      </c>
      <c r="S1038" s="8">
        <f>(((Sales[[#This Row],[Unit Price]]-(Sales[[#This Row],[Discount Applied]]*Sales[[#This Row],[Unit Price]]))-Q1038)/Q1038)*100</f>
        <v>3.6585365853658618</v>
      </c>
      <c r="T1038" s="8">
        <f t="shared" si="50"/>
        <v>20331.150000000001</v>
      </c>
      <c r="U1038" s="8">
        <f>Sales[[#This Row],[Unit Cost]]*Sales[[#This Row],[Order Quantity]]</f>
        <v>19613.579999999998</v>
      </c>
    </row>
    <row r="1039" spans="1:21" x14ac:dyDescent="0.2">
      <c r="A1039" s="6" t="s">
        <v>1252</v>
      </c>
      <c r="B1039" s="6" t="s">
        <v>25</v>
      </c>
      <c r="C1039" s="6" t="s">
        <v>146</v>
      </c>
      <c r="D1039" s="7">
        <v>43300</v>
      </c>
      <c r="E1039" s="7">
        <v>43372</v>
      </c>
      <c r="F1039" s="7">
        <v>43376</v>
      </c>
      <c r="G1039" s="7">
        <v>43381</v>
      </c>
      <c r="H1039" s="6">
        <f t="shared" si="48"/>
        <v>9</v>
      </c>
      <c r="I1039" s="6" t="s">
        <v>215</v>
      </c>
      <c r="J1039" s="6">
        <v>16</v>
      </c>
      <c r="K1039" s="6">
        <v>8</v>
      </c>
      <c r="L1039" s="6">
        <v>306</v>
      </c>
      <c r="M1039" s="6">
        <v>39</v>
      </c>
      <c r="N1039" s="6">
        <v>4</v>
      </c>
      <c r="O1039" s="6">
        <v>0.1</v>
      </c>
      <c r="P1039" s="8">
        <v>247.9</v>
      </c>
      <c r="Q1039" s="8">
        <v>178.488</v>
      </c>
      <c r="R1039" s="8">
        <f t="shared" si="49"/>
        <v>178.48800000000006</v>
      </c>
      <c r="S1039" s="8">
        <f>(((Sales[[#This Row],[Unit Price]]-(Sales[[#This Row],[Discount Applied]]*Sales[[#This Row],[Unit Price]]))-Q1039)/Q1039)*100</f>
        <v>25.000000000000007</v>
      </c>
      <c r="T1039" s="8">
        <f t="shared" si="50"/>
        <v>892.44</v>
      </c>
      <c r="U1039" s="8">
        <f>Sales[[#This Row],[Unit Cost]]*Sales[[#This Row],[Order Quantity]]</f>
        <v>713.952</v>
      </c>
    </row>
    <row r="1040" spans="1:21" x14ac:dyDescent="0.2">
      <c r="A1040" s="6" t="s">
        <v>1253</v>
      </c>
      <c r="B1040" s="6" t="s">
        <v>23</v>
      </c>
      <c r="C1040" s="6" t="s">
        <v>145</v>
      </c>
      <c r="D1040" s="7">
        <v>43300</v>
      </c>
      <c r="E1040" s="7">
        <v>43372</v>
      </c>
      <c r="F1040" s="7">
        <v>43374</v>
      </c>
      <c r="G1040" s="7">
        <v>43383</v>
      </c>
      <c r="H1040" s="6">
        <f t="shared" si="48"/>
        <v>11</v>
      </c>
      <c r="I1040" s="6" t="s">
        <v>215</v>
      </c>
      <c r="J1040" s="6">
        <v>22</v>
      </c>
      <c r="K1040" s="6">
        <v>37</v>
      </c>
      <c r="L1040" s="6">
        <v>113</v>
      </c>
      <c r="M1040" s="6">
        <v>23</v>
      </c>
      <c r="N1040" s="6">
        <v>6</v>
      </c>
      <c r="O1040" s="6">
        <v>0.15</v>
      </c>
      <c r="P1040" s="8">
        <v>221.1</v>
      </c>
      <c r="Q1040" s="8">
        <v>141.50399999999999</v>
      </c>
      <c r="R1040" s="8">
        <f t="shared" si="49"/>
        <v>278.58600000000001</v>
      </c>
      <c r="S1040" s="8">
        <f>(((Sales[[#This Row],[Unit Price]]-(Sales[[#This Row],[Discount Applied]]*Sales[[#This Row],[Unit Price]]))-Q1040)/Q1040)*100</f>
        <v>32.812500000000014</v>
      </c>
      <c r="T1040" s="8">
        <f t="shared" si="50"/>
        <v>1127.6099999999999</v>
      </c>
      <c r="U1040" s="8">
        <f>Sales[[#This Row],[Unit Cost]]*Sales[[#This Row],[Order Quantity]]</f>
        <v>849.02399999999989</v>
      </c>
    </row>
    <row r="1041" spans="1:21" x14ac:dyDescent="0.2">
      <c r="A1041" s="6" t="s">
        <v>1254</v>
      </c>
      <c r="B1041" s="6" t="s">
        <v>23</v>
      </c>
      <c r="C1041" s="6" t="s">
        <v>143</v>
      </c>
      <c r="D1041" s="7">
        <v>43200</v>
      </c>
      <c r="E1041" s="7">
        <v>43372</v>
      </c>
      <c r="F1041" s="7">
        <v>43379</v>
      </c>
      <c r="G1041" s="7">
        <v>43387</v>
      </c>
      <c r="H1041" s="6">
        <f t="shared" si="48"/>
        <v>15</v>
      </c>
      <c r="I1041" s="6" t="s">
        <v>215</v>
      </c>
      <c r="J1041" s="6">
        <v>23</v>
      </c>
      <c r="K1041" s="6">
        <v>12</v>
      </c>
      <c r="L1041" s="6">
        <v>358</v>
      </c>
      <c r="M1041" s="6">
        <v>45</v>
      </c>
      <c r="N1041" s="6">
        <v>3</v>
      </c>
      <c r="O1041" s="6">
        <v>0.1</v>
      </c>
      <c r="P1041" s="8">
        <v>1118.9000000000001</v>
      </c>
      <c r="Q1041" s="8">
        <v>492.31600000000003</v>
      </c>
      <c r="R1041" s="8">
        <f t="shared" si="49"/>
        <v>1544.0820000000001</v>
      </c>
      <c r="S1041" s="8">
        <f>(((Sales[[#This Row],[Unit Price]]-(Sales[[#This Row],[Discount Applied]]*Sales[[#This Row],[Unit Price]]))-Q1041)/Q1041)*100</f>
        <v>104.54545454545456</v>
      </c>
      <c r="T1041" s="8">
        <f t="shared" si="50"/>
        <v>3021.03</v>
      </c>
      <c r="U1041" s="8">
        <f>Sales[[#This Row],[Unit Cost]]*Sales[[#This Row],[Order Quantity]]</f>
        <v>1476.9480000000001</v>
      </c>
    </row>
    <row r="1042" spans="1:21" x14ac:dyDescent="0.2">
      <c r="A1042" s="6" t="s">
        <v>1255</v>
      </c>
      <c r="B1042" s="6" t="s">
        <v>24</v>
      </c>
      <c r="C1042" s="6" t="s">
        <v>145</v>
      </c>
      <c r="D1042" s="7">
        <v>43200</v>
      </c>
      <c r="E1042" s="7">
        <v>43372</v>
      </c>
      <c r="F1042" s="7">
        <v>43383</v>
      </c>
      <c r="G1042" s="7">
        <v>43393</v>
      </c>
      <c r="H1042" s="6">
        <f t="shared" si="48"/>
        <v>21</v>
      </c>
      <c r="I1042" s="6" t="s">
        <v>215</v>
      </c>
      <c r="J1042" s="6">
        <v>5</v>
      </c>
      <c r="K1042" s="6">
        <v>11</v>
      </c>
      <c r="L1042" s="6">
        <v>146</v>
      </c>
      <c r="M1042" s="6">
        <v>7</v>
      </c>
      <c r="N1042" s="6">
        <v>1</v>
      </c>
      <c r="O1042" s="6">
        <v>0.05</v>
      </c>
      <c r="P1042" s="8">
        <v>5433.7</v>
      </c>
      <c r="Q1042" s="8">
        <v>2825.5239999999999</v>
      </c>
      <c r="R1042" s="8">
        <f t="shared" si="49"/>
        <v>2336.4909999999995</v>
      </c>
      <c r="S1042" s="8">
        <f>(((Sales[[#This Row],[Unit Price]]-(Sales[[#This Row],[Discount Applied]]*Sales[[#This Row],[Unit Price]]))-Q1042)/Q1042)*100</f>
        <v>82.692307692307679</v>
      </c>
      <c r="T1042" s="8">
        <f t="shared" si="50"/>
        <v>5162.0149999999994</v>
      </c>
      <c r="U1042" s="8">
        <f>Sales[[#This Row],[Unit Cost]]*Sales[[#This Row],[Order Quantity]]</f>
        <v>2825.5239999999999</v>
      </c>
    </row>
    <row r="1043" spans="1:21" x14ac:dyDescent="0.2">
      <c r="A1043" s="6" t="s">
        <v>1256</v>
      </c>
      <c r="B1043" s="6" t="s">
        <v>24</v>
      </c>
      <c r="C1043" s="6" t="s">
        <v>146</v>
      </c>
      <c r="D1043" s="7">
        <v>43300</v>
      </c>
      <c r="E1043" s="7">
        <v>43372</v>
      </c>
      <c r="F1043" s="7">
        <v>43400</v>
      </c>
      <c r="G1043" s="7">
        <v>43401</v>
      </c>
      <c r="H1043" s="6">
        <f t="shared" si="48"/>
        <v>29</v>
      </c>
      <c r="I1043" s="6" t="s">
        <v>215</v>
      </c>
      <c r="J1043" s="6">
        <v>7</v>
      </c>
      <c r="K1043" s="6">
        <v>17</v>
      </c>
      <c r="L1043" s="6">
        <v>291</v>
      </c>
      <c r="M1043" s="6">
        <v>4</v>
      </c>
      <c r="N1043" s="6">
        <v>5</v>
      </c>
      <c r="O1043" s="6">
        <v>7.4999999999999997E-2</v>
      </c>
      <c r="P1043" s="8">
        <v>3028.4</v>
      </c>
      <c r="Q1043" s="8">
        <v>1756.472</v>
      </c>
      <c r="R1043" s="8">
        <f t="shared" si="49"/>
        <v>5223.99</v>
      </c>
      <c r="S1043" s="8">
        <f>(((Sales[[#This Row],[Unit Price]]-(Sales[[#This Row],[Discount Applied]]*Sales[[#This Row],[Unit Price]]))-Q1043)/Q1043)*100</f>
        <v>59.482758620689658</v>
      </c>
      <c r="T1043" s="8">
        <f t="shared" si="50"/>
        <v>14006.35</v>
      </c>
      <c r="U1043" s="8">
        <f>Sales[[#This Row],[Unit Cost]]*Sales[[#This Row],[Order Quantity]]</f>
        <v>8782.36</v>
      </c>
    </row>
    <row r="1044" spans="1:21" x14ac:dyDescent="0.2">
      <c r="A1044" s="6" t="s">
        <v>1257</v>
      </c>
      <c r="B1044" s="6" t="s">
        <v>25</v>
      </c>
      <c r="C1044" s="6" t="s">
        <v>146</v>
      </c>
      <c r="D1044" s="7">
        <v>43200</v>
      </c>
      <c r="E1044" s="7">
        <v>43372</v>
      </c>
      <c r="F1044" s="7">
        <v>43377</v>
      </c>
      <c r="G1044" s="7">
        <v>43387</v>
      </c>
      <c r="H1044" s="6">
        <f t="shared" si="48"/>
        <v>15</v>
      </c>
      <c r="I1044" s="6" t="s">
        <v>215</v>
      </c>
      <c r="J1044" s="6">
        <v>15</v>
      </c>
      <c r="K1044" s="6">
        <v>22</v>
      </c>
      <c r="L1044" s="6">
        <v>296</v>
      </c>
      <c r="M1044" s="6">
        <v>8</v>
      </c>
      <c r="N1044" s="6">
        <v>1</v>
      </c>
      <c r="O1044" s="6">
        <v>0.15</v>
      </c>
      <c r="P1044" s="8">
        <v>3892.7000000000003</v>
      </c>
      <c r="Q1044" s="8">
        <v>2296.6930000000002</v>
      </c>
      <c r="R1044" s="8">
        <f t="shared" si="49"/>
        <v>1012.1019999999999</v>
      </c>
      <c r="S1044" s="8">
        <f>(((Sales[[#This Row],[Unit Price]]-(Sales[[#This Row],[Discount Applied]]*Sales[[#This Row],[Unit Price]]))-Q1044)/Q1044)*100</f>
        <v>44.067796610169481</v>
      </c>
      <c r="T1044" s="8">
        <f t="shared" si="50"/>
        <v>3308.7950000000001</v>
      </c>
      <c r="U1044" s="8">
        <f>Sales[[#This Row],[Unit Cost]]*Sales[[#This Row],[Order Quantity]]</f>
        <v>2296.6930000000002</v>
      </c>
    </row>
    <row r="1045" spans="1:21" x14ac:dyDescent="0.2">
      <c r="A1045" s="6" t="s">
        <v>1258</v>
      </c>
      <c r="B1045" s="6" t="s">
        <v>24</v>
      </c>
      <c r="C1045" s="6" t="s">
        <v>147</v>
      </c>
      <c r="D1045" s="7">
        <v>43200</v>
      </c>
      <c r="E1045" s="7">
        <v>43372</v>
      </c>
      <c r="F1045" s="7">
        <v>43382</v>
      </c>
      <c r="G1045" s="7">
        <v>43384</v>
      </c>
      <c r="H1045" s="6">
        <f t="shared" si="48"/>
        <v>12</v>
      </c>
      <c r="I1045" s="6" t="s">
        <v>215</v>
      </c>
      <c r="J1045" s="6">
        <v>12</v>
      </c>
      <c r="K1045" s="6">
        <v>38</v>
      </c>
      <c r="L1045" s="6">
        <v>224</v>
      </c>
      <c r="M1045" s="6">
        <v>39</v>
      </c>
      <c r="N1045" s="6">
        <v>3</v>
      </c>
      <c r="O1045" s="6">
        <v>0.15</v>
      </c>
      <c r="P1045" s="8">
        <v>2579.5</v>
      </c>
      <c r="Q1045" s="8">
        <v>2089.395</v>
      </c>
      <c r="R1045" s="8">
        <f t="shared" si="49"/>
        <v>309.54000000000087</v>
      </c>
      <c r="S1045" s="8">
        <f>(((Sales[[#This Row],[Unit Price]]-(Sales[[#This Row],[Discount Applied]]*Sales[[#This Row],[Unit Price]]))-Q1045)/Q1045)*100</f>
        <v>4.9382716049382633</v>
      </c>
      <c r="T1045" s="8">
        <f t="shared" si="50"/>
        <v>6577.7250000000004</v>
      </c>
      <c r="U1045" s="8">
        <f>Sales[[#This Row],[Unit Cost]]*Sales[[#This Row],[Order Quantity]]</f>
        <v>6268.1849999999995</v>
      </c>
    </row>
    <row r="1046" spans="1:21" x14ac:dyDescent="0.2">
      <c r="A1046" s="6" t="s">
        <v>1259</v>
      </c>
      <c r="B1046" s="6" t="s">
        <v>26</v>
      </c>
      <c r="C1046" s="6" t="s">
        <v>145</v>
      </c>
      <c r="D1046" s="7">
        <v>43300</v>
      </c>
      <c r="E1046" s="7">
        <v>43372</v>
      </c>
      <c r="F1046" s="7">
        <v>43376</v>
      </c>
      <c r="G1046" s="7">
        <v>43382</v>
      </c>
      <c r="H1046" s="6">
        <f t="shared" si="48"/>
        <v>10</v>
      </c>
      <c r="I1046" s="6" t="s">
        <v>215</v>
      </c>
      <c r="J1046" s="6">
        <v>27</v>
      </c>
      <c r="K1046" s="6">
        <v>6</v>
      </c>
      <c r="L1046" s="6">
        <v>131</v>
      </c>
      <c r="M1046" s="6">
        <v>3</v>
      </c>
      <c r="N1046" s="6">
        <v>6</v>
      </c>
      <c r="O1046" s="6">
        <v>0.05</v>
      </c>
      <c r="P1046" s="8">
        <v>1809</v>
      </c>
      <c r="Q1046" s="8">
        <v>1230.1200000000001</v>
      </c>
      <c r="R1046" s="8">
        <f t="shared" si="49"/>
        <v>2930.5799999999981</v>
      </c>
      <c r="S1046" s="8">
        <f>(((Sales[[#This Row],[Unit Price]]-(Sales[[#This Row],[Discount Applied]]*Sales[[#This Row],[Unit Price]]))-Q1046)/Q1046)*100</f>
        <v>39.70588235294116</v>
      </c>
      <c r="T1046" s="8">
        <f t="shared" si="50"/>
        <v>10311.299999999999</v>
      </c>
      <c r="U1046" s="8">
        <f>Sales[[#This Row],[Unit Cost]]*Sales[[#This Row],[Order Quantity]]</f>
        <v>7380.7200000000012</v>
      </c>
    </row>
    <row r="1047" spans="1:21" x14ac:dyDescent="0.2">
      <c r="A1047" s="6" t="s">
        <v>1260</v>
      </c>
      <c r="B1047" s="6" t="s">
        <v>25</v>
      </c>
      <c r="C1047" s="6" t="s">
        <v>147</v>
      </c>
      <c r="D1047" s="7">
        <v>43300</v>
      </c>
      <c r="E1047" s="7">
        <v>43373</v>
      </c>
      <c r="F1047" s="7">
        <v>43376</v>
      </c>
      <c r="G1047" s="7">
        <v>43378</v>
      </c>
      <c r="H1047" s="6">
        <f t="shared" si="48"/>
        <v>5</v>
      </c>
      <c r="I1047" s="6" t="s">
        <v>215</v>
      </c>
      <c r="J1047" s="6">
        <v>13</v>
      </c>
      <c r="K1047" s="6">
        <v>22</v>
      </c>
      <c r="L1047" s="6">
        <v>215</v>
      </c>
      <c r="M1047" s="6">
        <v>47</v>
      </c>
      <c r="N1047" s="6">
        <v>4</v>
      </c>
      <c r="O1047" s="6">
        <v>7.4999999999999997E-2</v>
      </c>
      <c r="P1047" s="8">
        <v>5118.8</v>
      </c>
      <c r="Q1047" s="8">
        <v>2457.0239999999999</v>
      </c>
      <c r="R1047" s="8">
        <f t="shared" si="49"/>
        <v>9111.4640000000018</v>
      </c>
      <c r="S1047" s="8">
        <f>(((Sales[[#This Row],[Unit Price]]-(Sales[[#This Row],[Discount Applied]]*Sales[[#This Row],[Unit Price]]))-Q1047)/Q1047)*100</f>
        <v>92.708333333333357</v>
      </c>
      <c r="T1047" s="8">
        <f t="shared" si="50"/>
        <v>18939.560000000001</v>
      </c>
      <c r="U1047" s="8">
        <f>Sales[[#This Row],[Unit Cost]]*Sales[[#This Row],[Order Quantity]]</f>
        <v>9828.0959999999995</v>
      </c>
    </row>
    <row r="1048" spans="1:21" x14ac:dyDescent="0.2">
      <c r="A1048" s="6" t="s">
        <v>1261</v>
      </c>
      <c r="B1048" s="6" t="s">
        <v>25</v>
      </c>
      <c r="C1048" s="6" t="s">
        <v>147</v>
      </c>
      <c r="D1048" s="7">
        <v>43200</v>
      </c>
      <c r="E1048" s="7">
        <v>43373</v>
      </c>
      <c r="F1048" s="7">
        <v>43376</v>
      </c>
      <c r="G1048" s="7">
        <v>43382</v>
      </c>
      <c r="H1048" s="6">
        <f t="shared" si="48"/>
        <v>9</v>
      </c>
      <c r="I1048" s="6" t="s">
        <v>215</v>
      </c>
      <c r="J1048" s="6">
        <v>12</v>
      </c>
      <c r="K1048" s="6">
        <v>42</v>
      </c>
      <c r="L1048" s="6">
        <v>243</v>
      </c>
      <c r="M1048" s="6">
        <v>29</v>
      </c>
      <c r="N1048" s="6">
        <v>2</v>
      </c>
      <c r="O1048" s="6">
        <v>0.1</v>
      </c>
      <c r="P1048" s="8">
        <v>978.2</v>
      </c>
      <c r="Q1048" s="8">
        <v>753.21400000000006</v>
      </c>
      <c r="R1048" s="8">
        <f t="shared" si="49"/>
        <v>254.33199999999988</v>
      </c>
      <c r="S1048" s="8">
        <f>(((Sales[[#This Row],[Unit Price]]-(Sales[[#This Row],[Discount Applied]]*Sales[[#This Row],[Unit Price]]))-Q1048)/Q1048)*100</f>
        <v>16.883116883116873</v>
      </c>
      <c r="T1048" s="8">
        <f t="shared" si="50"/>
        <v>1760.76</v>
      </c>
      <c r="U1048" s="8">
        <f>Sales[[#This Row],[Unit Cost]]*Sales[[#This Row],[Order Quantity]]</f>
        <v>1506.4280000000001</v>
      </c>
    </row>
    <row r="1049" spans="1:21" x14ac:dyDescent="0.2">
      <c r="A1049" s="6" t="s">
        <v>1262</v>
      </c>
      <c r="B1049" s="6" t="s">
        <v>24</v>
      </c>
      <c r="C1049" s="6" t="s">
        <v>147</v>
      </c>
      <c r="D1049" s="7">
        <v>43300</v>
      </c>
      <c r="E1049" s="7">
        <v>43373</v>
      </c>
      <c r="F1049" s="7">
        <v>43377</v>
      </c>
      <c r="G1049" s="7">
        <v>43379</v>
      </c>
      <c r="H1049" s="6">
        <f t="shared" si="48"/>
        <v>6</v>
      </c>
      <c r="I1049" s="6" t="s">
        <v>215</v>
      </c>
      <c r="J1049" s="6">
        <v>11</v>
      </c>
      <c r="K1049" s="6">
        <v>29</v>
      </c>
      <c r="L1049" s="6">
        <v>215</v>
      </c>
      <c r="M1049" s="6">
        <v>11</v>
      </c>
      <c r="N1049" s="6">
        <v>3</v>
      </c>
      <c r="O1049" s="6">
        <v>0.05</v>
      </c>
      <c r="P1049" s="8">
        <v>770.5</v>
      </c>
      <c r="Q1049" s="8">
        <v>554.76</v>
      </c>
      <c r="R1049" s="8">
        <f t="shared" si="49"/>
        <v>531.64500000000021</v>
      </c>
      <c r="S1049" s="8">
        <f>(((Sales[[#This Row],[Unit Price]]-(Sales[[#This Row],[Discount Applied]]*Sales[[#This Row],[Unit Price]]))-Q1049)/Q1049)*100</f>
        <v>31.944444444444454</v>
      </c>
      <c r="T1049" s="8">
        <f t="shared" si="50"/>
        <v>2195.9250000000002</v>
      </c>
      <c r="U1049" s="8">
        <f>Sales[[#This Row],[Unit Cost]]*Sales[[#This Row],[Order Quantity]]</f>
        <v>1664.28</v>
      </c>
    </row>
    <row r="1050" spans="1:21" x14ac:dyDescent="0.2">
      <c r="A1050" s="6" t="s">
        <v>1263</v>
      </c>
      <c r="B1050" s="6" t="s">
        <v>24</v>
      </c>
      <c r="C1050" s="6" t="s">
        <v>148</v>
      </c>
      <c r="D1050" s="7">
        <v>43200</v>
      </c>
      <c r="E1050" s="7">
        <v>43373</v>
      </c>
      <c r="F1050" s="7">
        <v>43389</v>
      </c>
      <c r="G1050" s="7">
        <v>43393</v>
      </c>
      <c r="H1050" s="6">
        <f t="shared" si="48"/>
        <v>20</v>
      </c>
      <c r="I1050" s="6" t="s">
        <v>215</v>
      </c>
      <c r="J1050" s="6">
        <v>12</v>
      </c>
      <c r="K1050" s="6">
        <v>39</v>
      </c>
      <c r="L1050" s="6">
        <v>22</v>
      </c>
      <c r="M1050" s="6">
        <v>41</v>
      </c>
      <c r="N1050" s="6">
        <v>8</v>
      </c>
      <c r="O1050" s="6">
        <v>7.4999999999999997E-2</v>
      </c>
      <c r="P1050" s="8">
        <v>1085.4000000000001</v>
      </c>
      <c r="Q1050" s="8">
        <v>759.78</v>
      </c>
      <c r="R1050" s="8">
        <f t="shared" si="49"/>
        <v>1953.7200000000012</v>
      </c>
      <c r="S1050" s="8">
        <f>(((Sales[[#This Row],[Unit Price]]-(Sales[[#This Row],[Discount Applied]]*Sales[[#This Row],[Unit Price]]))-Q1050)/Q1050)*100</f>
        <v>32.14285714285716</v>
      </c>
      <c r="T1050" s="8">
        <f t="shared" si="50"/>
        <v>8031.9600000000009</v>
      </c>
      <c r="U1050" s="8">
        <f>Sales[[#This Row],[Unit Cost]]*Sales[[#This Row],[Order Quantity]]</f>
        <v>6078.24</v>
      </c>
    </row>
    <row r="1051" spans="1:21" x14ac:dyDescent="0.2">
      <c r="A1051" s="6" t="s">
        <v>1264</v>
      </c>
      <c r="B1051" s="6" t="s">
        <v>24</v>
      </c>
      <c r="C1051" s="6" t="s">
        <v>146</v>
      </c>
      <c r="D1051" s="7">
        <v>43300</v>
      </c>
      <c r="E1051" s="7">
        <v>43373</v>
      </c>
      <c r="F1051" s="7">
        <v>43393</v>
      </c>
      <c r="G1051" s="7">
        <v>43399</v>
      </c>
      <c r="H1051" s="6">
        <f t="shared" si="48"/>
        <v>26</v>
      </c>
      <c r="I1051" s="6" t="s">
        <v>215</v>
      </c>
      <c r="J1051" s="6">
        <v>10</v>
      </c>
      <c r="K1051" s="6">
        <v>15</v>
      </c>
      <c r="L1051" s="6">
        <v>309</v>
      </c>
      <c r="M1051" s="6">
        <v>36</v>
      </c>
      <c r="N1051" s="6">
        <v>5</v>
      </c>
      <c r="O1051" s="6">
        <v>0.05</v>
      </c>
      <c r="P1051" s="8">
        <v>1989.9</v>
      </c>
      <c r="Q1051" s="8">
        <v>795.96</v>
      </c>
      <c r="R1051" s="8">
        <f t="shared" si="49"/>
        <v>5472.2249999999995</v>
      </c>
      <c r="S1051" s="8">
        <f>(((Sales[[#This Row],[Unit Price]]-(Sales[[#This Row],[Discount Applied]]*Sales[[#This Row],[Unit Price]]))-Q1051)/Q1051)*100</f>
        <v>137.50000000000003</v>
      </c>
      <c r="T1051" s="8">
        <f t="shared" si="50"/>
        <v>9452.0249999999996</v>
      </c>
      <c r="U1051" s="8">
        <f>Sales[[#This Row],[Unit Cost]]*Sales[[#This Row],[Order Quantity]]</f>
        <v>3979.8</v>
      </c>
    </row>
    <row r="1052" spans="1:21" x14ac:dyDescent="0.2">
      <c r="A1052" s="6" t="s">
        <v>1265</v>
      </c>
      <c r="B1052" s="6" t="s">
        <v>24</v>
      </c>
      <c r="C1052" s="6" t="s">
        <v>148</v>
      </c>
      <c r="D1052" s="7">
        <v>43300</v>
      </c>
      <c r="E1052" s="7">
        <v>43373</v>
      </c>
      <c r="F1052" s="7">
        <v>43390</v>
      </c>
      <c r="G1052" s="7">
        <v>43392</v>
      </c>
      <c r="H1052" s="6">
        <f t="shared" si="48"/>
        <v>19</v>
      </c>
      <c r="I1052" s="6" t="s">
        <v>215</v>
      </c>
      <c r="J1052" s="6">
        <v>10</v>
      </c>
      <c r="K1052" s="6">
        <v>4</v>
      </c>
      <c r="L1052" s="6">
        <v>22</v>
      </c>
      <c r="M1052" s="6">
        <v>1</v>
      </c>
      <c r="N1052" s="6">
        <v>4</v>
      </c>
      <c r="O1052" s="6">
        <v>0.05</v>
      </c>
      <c r="P1052" s="8">
        <v>2907.8</v>
      </c>
      <c r="Q1052" s="8">
        <v>2180.8500000000004</v>
      </c>
      <c r="R1052" s="8">
        <f t="shared" si="49"/>
        <v>2326.2399999999998</v>
      </c>
      <c r="S1052" s="8">
        <f>(((Sales[[#This Row],[Unit Price]]-(Sales[[#This Row],[Discount Applied]]*Sales[[#This Row],[Unit Price]]))-Q1052)/Q1052)*100</f>
        <v>26.666666666666661</v>
      </c>
      <c r="T1052" s="8">
        <f t="shared" si="50"/>
        <v>11049.640000000001</v>
      </c>
      <c r="U1052" s="8">
        <f>Sales[[#This Row],[Unit Cost]]*Sales[[#This Row],[Order Quantity]]</f>
        <v>8723.4000000000015</v>
      </c>
    </row>
    <row r="1053" spans="1:21" x14ac:dyDescent="0.2">
      <c r="A1053" s="6" t="s">
        <v>1266</v>
      </c>
      <c r="B1053" s="6" t="s">
        <v>26</v>
      </c>
      <c r="C1053" s="6" t="s">
        <v>148</v>
      </c>
      <c r="D1053" s="7">
        <v>43200</v>
      </c>
      <c r="E1053" s="7">
        <v>43373</v>
      </c>
      <c r="F1053" s="7">
        <v>43382</v>
      </c>
      <c r="G1053" s="7">
        <v>43386</v>
      </c>
      <c r="H1053" s="6">
        <f t="shared" si="48"/>
        <v>13</v>
      </c>
      <c r="I1053" s="6" t="s">
        <v>215</v>
      </c>
      <c r="J1053" s="6">
        <v>28</v>
      </c>
      <c r="K1053" s="6">
        <v>32</v>
      </c>
      <c r="L1053" s="6">
        <v>56</v>
      </c>
      <c r="M1053" s="6">
        <v>10</v>
      </c>
      <c r="N1053" s="6">
        <v>8</v>
      </c>
      <c r="O1053" s="6">
        <v>7.4999999999999997E-2</v>
      </c>
      <c r="P1053" s="8">
        <v>1165.8</v>
      </c>
      <c r="Q1053" s="8">
        <v>886.00799999999992</v>
      </c>
      <c r="R1053" s="8">
        <f t="shared" si="49"/>
        <v>1538.8560000000007</v>
      </c>
      <c r="S1053" s="8">
        <f>(((Sales[[#This Row],[Unit Price]]-(Sales[[#This Row],[Discount Applied]]*Sales[[#This Row],[Unit Price]]))-Q1053)/Q1053)*100</f>
        <v>21.710526315789487</v>
      </c>
      <c r="T1053" s="8">
        <f t="shared" si="50"/>
        <v>8626.92</v>
      </c>
      <c r="U1053" s="8">
        <f>Sales[[#This Row],[Unit Cost]]*Sales[[#This Row],[Order Quantity]]</f>
        <v>7088.0639999999994</v>
      </c>
    </row>
    <row r="1054" spans="1:21" x14ac:dyDescent="0.2">
      <c r="A1054" s="6" t="s">
        <v>1267</v>
      </c>
      <c r="B1054" s="6" t="s">
        <v>25</v>
      </c>
      <c r="C1054" s="6" t="s">
        <v>145</v>
      </c>
      <c r="D1054" s="7">
        <v>43300</v>
      </c>
      <c r="E1054" s="7">
        <v>43373</v>
      </c>
      <c r="F1054" s="7">
        <v>43392</v>
      </c>
      <c r="G1054" s="7">
        <v>43401</v>
      </c>
      <c r="H1054" s="6">
        <f t="shared" si="48"/>
        <v>28</v>
      </c>
      <c r="I1054" s="6" t="s">
        <v>215</v>
      </c>
      <c r="J1054" s="6">
        <v>14</v>
      </c>
      <c r="K1054" s="6">
        <v>26</v>
      </c>
      <c r="L1054" s="6">
        <v>116</v>
      </c>
      <c r="M1054" s="6">
        <v>36</v>
      </c>
      <c r="N1054" s="6">
        <v>4</v>
      </c>
      <c r="O1054" s="6">
        <v>7.4999999999999997E-2</v>
      </c>
      <c r="P1054" s="8">
        <v>5715.1</v>
      </c>
      <c r="Q1054" s="8">
        <v>4343.4760000000006</v>
      </c>
      <c r="R1054" s="8">
        <f t="shared" si="49"/>
        <v>3771.9660000000003</v>
      </c>
      <c r="S1054" s="8">
        <f>(((Sales[[#This Row],[Unit Price]]-(Sales[[#This Row],[Discount Applied]]*Sales[[#This Row],[Unit Price]]))-Q1054)/Q1054)*100</f>
        <v>21.710526315789473</v>
      </c>
      <c r="T1054" s="8">
        <f t="shared" si="50"/>
        <v>21145.870000000003</v>
      </c>
      <c r="U1054" s="8">
        <f>Sales[[#This Row],[Unit Cost]]*Sales[[#This Row],[Order Quantity]]</f>
        <v>17373.904000000002</v>
      </c>
    </row>
    <row r="1055" spans="1:21" x14ac:dyDescent="0.2">
      <c r="A1055" s="6" t="s">
        <v>1268</v>
      </c>
      <c r="B1055" s="6" t="s">
        <v>25</v>
      </c>
      <c r="C1055" s="6" t="s">
        <v>145</v>
      </c>
      <c r="D1055" s="7">
        <v>43300</v>
      </c>
      <c r="E1055" s="7">
        <v>43373</v>
      </c>
      <c r="F1055" s="7">
        <v>43395</v>
      </c>
      <c r="G1055" s="7">
        <v>43404</v>
      </c>
      <c r="H1055" s="6">
        <f t="shared" si="48"/>
        <v>31</v>
      </c>
      <c r="I1055" s="6" t="s">
        <v>215</v>
      </c>
      <c r="J1055" s="6">
        <v>15</v>
      </c>
      <c r="K1055" s="6">
        <v>35</v>
      </c>
      <c r="L1055" s="6">
        <v>160</v>
      </c>
      <c r="M1055" s="6">
        <v>38</v>
      </c>
      <c r="N1055" s="6">
        <v>7</v>
      </c>
      <c r="O1055" s="6">
        <v>0.1</v>
      </c>
      <c r="P1055" s="8">
        <v>1695.1000000000001</v>
      </c>
      <c r="Q1055" s="8">
        <v>1254.374</v>
      </c>
      <c r="R1055" s="8">
        <f t="shared" si="49"/>
        <v>1898.5120000000006</v>
      </c>
      <c r="S1055" s="8">
        <f>(((Sales[[#This Row],[Unit Price]]-(Sales[[#This Row],[Discount Applied]]*Sales[[#This Row],[Unit Price]]))-Q1055)/Q1055)*100</f>
        <v>21.621621621621632</v>
      </c>
      <c r="T1055" s="8">
        <f t="shared" si="50"/>
        <v>10679.130000000001</v>
      </c>
      <c r="U1055" s="8">
        <f>Sales[[#This Row],[Unit Cost]]*Sales[[#This Row],[Order Quantity]]</f>
        <v>8780.6180000000004</v>
      </c>
    </row>
    <row r="1056" spans="1:21" x14ac:dyDescent="0.2">
      <c r="A1056" s="6" t="s">
        <v>1269</v>
      </c>
      <c r="B1056" s="6" t="s">
        <v>23</v>
      </c>
      <c r="C1056" s="6" t="s">
        <v>145</v>
      </c>
      <c r="D1056" s="7">
        <v>43300</v>
      </c>
      <c r="E1056" s="7">
        <v>43374</v>
      </c>
      <c r="F1056" s="7">
        <v>43383</v>
      </c>
      <c r="G1056" s="7">
        <v>43392</v>
      </c>
      <c r="H1056" s="6">
        <f t="shared" si="48"/>
        <v>18</v>
      </c>
      <c r="I1056" s="6" t="s">
        <v>215</v>
      </c>
      <c r="J1056" s="6">
        <v>21</v>
      </c>
      <c r="K1056" s="6">
        <v>18</v>
      </c>
      <c r="L1056" s="6">
        <v>156</v>
      </c>
      <c r="M1056" s="6">
        <v>45</v>
      </c>
      <c r="N1056" s="6">
        <v>1</v>
      </c>
      <c r="O1056" s="6">
        <v>0.2</v>
      </c>
      <c r="P1056" s="8">
        <v>1038.5</v>
      </c>
      <c r="Q1056" s="8">
        <v>643.87</v>
      </c>
      <c r="R1056" s="8">
        <f t="shared" si="49"/>
        <v>186.92999999999995</v>
      </c>
      <c r="S1056" s="8">
        <f>(((Sales[[#This Row],[Unit Price]]-(Sales[[#This Row],[Discount Applied]]*Sales[[#This Row],[Unit Price]]))-Q1056)/Q1056)*100</f>
        <v>29.032258064516121</v>
      </c>
      <c r="T1056" s="8">
        <f t="shared" si="50"/>
        <v>830.8</v>
      </c>
      <c r="U1056" s="8">
        <f>Sales[[#This Row],[Unit Cost]]*Sales[[#This Row],[Order Quantity]]</f>
        <v>643.87</v>
      </c>
    </row>
    <row r="1057" spans="1:21" x14ac:dyDescent="0.2">
      <c r="A1057" s="6" t="s">
        <v>1270</v>
      </c>
      <c r="B1057" s="6" t="s">
        <v>24</v>
      </c>
      <c r="C1057" s="6" t="s">
        <v>146</v>
      </c>
      <c r="D1057" s="7">
        <v>43300</v>
      </c>
      <c r="E1057" s="7">
        <v>43374</v>
      </c>
      <c r="F1057" s="7">
        <v>43380</v>
      </c>
      <c r="G1057" s="7">
        <v>43388</v>
      </c>
      <c r="H1057" s="6">
        <f t="shared" si="48"/>
        <v>14</v>
      </c>
      <c r="I1057" s="6" t="s">
        <v>215</v>
      </c>
      <c r="J1057" s="6">
        <v>4</v>
      </c>
      <c r="K1057" s="6">
        <v>32</v>
      </c>
      <c r="L1057" s="6">
        <v>315</v>
      </c>
      <c r="M1057" s="6">
        <v>23</v>
      </c>
      <c r="N1057" s="6">
        <v>7</v>
      </c>
      <c r="O1057" s="6">
        <v>0.05</v>
      </c>
      <c r="P1057" s="8">
        <v>5788.8</v>
      </c>
      <c r="Q1057" s="8">
        <v>2778.6239999999998</v>
      </c>
      <c r="R1057" s="8">
        <f t="shared" si="49"/>
        <v>19045.151999999998</v>
      </c>
      <c r="S1057" s="8">
        <f>(((Sales[[#This Row],[Unit Price]]-(Sales[[#This Row],[Discount Applied]]*Sales[[#This Row],[Unit Price]]))-Q1057)/Q1057)*100</f>
        <v>97.916666666666714</v>
      </c>
      <c r="T1057" s="8">
        <f t="shared" si="50"/>
        <v>38495.519999999997</v>
      </c>
      <c r="U1057" s="8">
        <f>Sales[[#This Row],[Unit Cost]]*Sales[[#This Row],[Order Quantity]]</f>
        <v>19450.367999999999</v>
      </c>
    </row>
    <row r="1058" spans="1:21" x14ac:dyDescent="0.2">
      <c r="A1058" s="6" t="s">
        <v>1271</v>
      </c>
      <c r="B1058" s="6" t="s">
        <v>25</v>
      </c>
      <c r="C1058" s="6" t="s">
        <v>148</v>
      </c>
      <c r="D1058" s="7">
        <v>43300</v>
      </c>
      <c r="E1058" s="7">
        <v>43374</v>
      </c>
      <c r="F1058" s="7">
        <v>43394</v>
      </c>
      <c r="G1058" s="7">
        <v>43396</v>
      </c>
      <c r="H1058" s="6">
        <f t="shared" si="48"/>
        <v>22</v>
      </c>
      <c r="I1058" s="6" t="s">
        <v>215</v>
      </c>
      <c r="J1058" s="6">
        <v>12</v>
      </c>
      <c r="K1058" s="6">
        <v>9</v>
      </c>
      <c r="L1058" s="6">
        <v>21</v>
      </c>
      <c r="M1058" s="6">
        <v>42</v>
      </c>
      <c r="N1058" s="6">
        <v>2</v>
      </c>
      <c r="O1058" s="6">
        <v>0.15</v>
      </c>
      <c r="P1058" s="8">
        <v>2237.8000000000002</v>
      </c>
      <c r="Q1058" s="8">
        <v>1118.9000000000001</v>
      </c>
      <c r="R1058" s="8">
        <f t="shared" si="49"/>
        <v>1566.46</v>
      </c>
      <c r="S1058" s="8">
        <f>(((Sales[[#This Row],[Unit Price]]-(Sales[[#This Row],[Discount Applied]]*Sales[[#This Row],[Unit Price]]))-Q1058)/Q1058)*100</f>
        <v>70</v>
      </c>
      <c r="T1058" s="8">
        <f t="shared" si="50"/>
        <v>3804.26</v>
      </c>
      <c r="U1058" s="8">
        <f>Sales[[#This Row],[Unit Cost]]*Sales[[#This Row],[Order Quantity]]</f>
        <v>2237.8000000000002</v>
      </c>
    </row>
    <row r="1059" spans="1:21" x14ac:dyDescent="0.2">
      <c r="A1059" s="6" t="s">
        <v>1272</v>
      </c>
      <c r="B1059" s="6" t="s">
        <v>26</v>
      </c>
      <c r="C1059" s="6" t="s">
        <v>143</v>
      </c>
      <c r="D1059" s="7">
        <v>43300</v>
      </c>
      <c r="E1059" s="7">
        <v>43374</v>
      </c>
      <c r="F1059" s="7">
        <v>43399</v>
      </c>
      <c r="G1059" s="7">
        <v>43403</v>
      </c>
      <c r="H1059" s="6">
        <f t="shared" si="48"/>
        <v>29</v>
      </c>
      <c r="I1059" s="6" t="s">
        <v>215</v>
      </c>
      <c r="J1059" s="6">
        <v>25</v>
      </c>
      <c r="K1059" s="6">
        <v>46</v>
      </c>
      <c r="L1059" s="6">
        <v>330</v>
      </c>
      <c r="M1059" s="6">
        <v>36</v>
      </c>
      <c r="N1059" s="6">
        <v>7</v>
      </c>
      <c r="O1059" s="6">
        <v>0.15</v>
      </c>
      <c r="P1059" s="8">
        <v>1132.3</v>
      </c>
      <c r="Q1059" s="8">
        <v>871.87099999999998</v>
      </c>
      <c r="R1059" s="8">
        <f t="shared" si="49"/>
        <v>634.08799999999974</v>
      </c>
      <c r="S1059" s="8">
        <f>(((Sales[[#This Row],[Unit Price]]-(Sales[[#This Row],[Discount Applied]]*Sales[[#This Row],[Unit Price]]))-Q1059)/Q1059)*100</f>
        <v>10.389610389610384</v>
      </c>
      <c r="T1059" s="8">
        <f t="shared" si="50"/>
        <v>6737.1849999999995</v>
      </c>
      <c r="U1059" s="8">
        <f>Sales[[#This Row],[Unit Cost]]*Sales[[#This Row],[Order Quantity]]</f>
        <v>6103.0969999999998</v>
      </c>
    </row>
    <row r="1060" spans="1:21" x14ac:dyDescent="0.2">
      <c r="A1060" s="6" t="s">
        <v>1273</v>
      </c>
      <c r="B1060" s="6" t="s">
        <v>24</v>
      </c>
      <c r="C1060" s="6" t="s">
        <v>145</v>
      </c>
      <c r="D1060" s="7">
        <v>43300</v>
      </c>
      <c r="E1060" s="7">
        <v>43374</v>
      </c>
      <c r="F1060" s="7">
        <v>43388</v>
      </c>
      <c r="G1060" s="7">
        <v>43390</v>
      </c>
      <c r="H1060" s="6">
        <f t="shared" si="48"/>
        <v>16</v>
      </c>
      <c r="I1060" s="6" t="s">
        <v>215</v>
      </c>
      <c r="J1060" s="6">
        <v>10</v>
      </c>
      <c r="K1060" s="6">
        <v>19</v>
      </c>
      <c r="L1060" s="6">
        <v>89</v>
      </c>
      <c r="M1060" s="6">
        <v>12</v>
      </c>
      <c r="N1060" s="6">
        <v>4</v>
      </c>
      <c r="O1060" s="6">
        <v>0.05</v>
      </c>
      <c r="P1060" s="8">
        <v>891.1</v>
      </c>
      <c r="Q1060" s="8">
        <v>552.48199999999997</v>
      </c>
      <c r="R1060" s="8">
        <f t="shared" si="49"/>
        <v>1176.2520000000004</v>
      </c>
      <c r="S1060" s="8">
        <f>(((Sales[[#This Row],[Unit Price]]-(Sales[[#This Row],[Discount Applied]]*Sales[[#This Row],[Unit Price]]))-Q1060)/Q1060)*100</f>
        <v>53.225806451612925</v>
      </c>
      <c r="T1060" s="8">
        <f t="shared" si="50"/>
        <v>3386.1800000000003</v>
      </c>
      <c r="U1060" s="8">
        <f>Sales[[#This Row],[Unit Cost]]*Sales[[#This Row],[Order Quantity]]</f>
        <v>2209.9279999999999</v>
      </c>
    </row>
    <row r="1061" spans="1:21" x14ac:dyDescent="0.2">
      <c r="A1061" s="6" t="s">
        <v>1274</v>
      </c>
      <c r="B1061" s="6" t="s">
        <v>25</v>
      </c>
      <c r="C1061" s="6" t="s">
        <v>148</v>
      </c>
      <c r="D1061" s="7">
        <v>43200</v>
      </c>
      <c r="E1061" s="7">
        <v>43374</v>
      </c>
      <c r="F1061" s="7">
        <v>43388</v>
      </c>
      <c r="G1061" s="7">
        <v>43398</v>
      </c>
      <c r="H1061" s="6">
        <f t="shared" si="48"/>
        <v>24</v>
      </c>
      <c r="I1061" s="6" t="s">
        <v>215</v>
      </c>
      <c r="J1061" s="6">
        <v>16</v>
      </c>
      <c r="K1061" s="6">
        <v>41</v>
      </c>
      <c r="L1061" s="6">
        <v>20</v>
      </c>
      <c r="M1061" s="6">
        <v>9</v>
      </c>
      <c r="N1061" s="6">
        <v>4</v>
      </c>
      <c r="O1061" s="6">
        <v>0.05</v>
      </c>
      <c r="P1061" s="8">
        <v>3819</v>
      </c>
      <c r="Q1061" s="8">
        <v>3055.2000000000003</v>
      </c>
      <c r="R1061" s="8">
        <f t="shared" si="49"/>
        <v>2291.3999999999996</v>
      </c>
      <c r="S1061" s="8">
        <f>(((Sales[[#This Row],[Unit Price]]-(Sales[[#This Row],[Discount Applied]]*Sales[[#This Row],[Unit Price]]))-Q1061)/Q1061)*100</f>
        <v>18.749999999999993</v>
      </c>
      <c r="T1061" s="8">
        <f t="shared" si="50"/>
        <v>14512.2</v>
      </c>
      <c r="U1061" s="8">
        <f>Sales[[#This Row],[Unit Cost]]*Sales[[#This Row],[Order Quantity]]</f>
        <v>12220.800000000001</v>
      </c>
    </row>
    <row r="1062" spans="1:21" x14ac:dyDescent="0.2">
      <c r="A1062" s="6" t="s">
        <v>1275</v>
      </c>
      <c r="B1062" s="6" t="s">
        <v>23</v>
      </c>
      <c r="C1062" s="6" t="s">
        <v>146</v>
      </c>
      <c r="D1062" s="7">
        <v>43300</v>
      </c>
      <c r="E1062" s="7">
        <v>43375</v>
      </c>
      <c r="F1062" s="7">
        <v>43383</v>
      </c>
      <c r="G1062" s="7">
        <v>43392</v>
      </c>
      <c r="H1062" s="6">
        <f t="shared" si="48"/>
        <v>17</v>
      </c>
      <c r="I1062" s="6" t="s">
        <v>215</v>
      </c>
      <c r="J1062" s="6">
        <v>21</v>
      </c>
      <c r="K1062" s="6">
        <v>9</v>
      </c>
      <c r="L1062" s="6">
        <v>287</v>
      </c>
      <c r="M1062" s="6">
        <v>9</v>
      </c>
      <c r="N1062" s="6">
        <v>6</v>
      </c>
      <c r="O1062" s="6">
        <v>0.15</v>
      </c>
      <c r="P1062" s="8">
        <v>1232.8</v>
      </c>
      <c r="Q1062" s="8">
        <v>702.69599999999991</v>
      </c>
      <c r="R1062" s="8">
        <f t="shared" si="49"/>
        <v>2071.1039999999994</v>
      </c>
      <c r="S1062" s="8">
        <f>(((Sales[[#This Row],[Unit Price]]-(Sales[[#This Row],[Discount Applied]]*Sales[[#This Row],[Unit Price]]))-Q1062)/Q1062)*100</f>
        <v>49.122807017543863</v>
      </c>
      <c r="T1062" s="8">
        <f t="shared" si="50"/>
        <v>6287.2799999999988</v>
      </c>
      <c r="U1062" s="8">
        <f>Sales[[#This Row],[Unit Cost]]*Sales[[#This Row],[Order Quantity]]</f>
        <v>4216.1759999999995</v>
      </c>
    </row>
    <row r="1063" spans="1:21" x14ac:dyDescent="0.2">
      <c r="A1063" s="6" t="s">
        <v>1276</v>
      </c>
      <c r="B1063" s="6" t="s">
        <v>25</v>
      </c>
      <c r="C1063" s="6" t="s">
        <v>148</v>
      </c>
      <c r="D1063" s="7">
        <v>43300</v>
      </c>
      <c r="E1063" s="7">
        <v>43375</v>
      </c>
      <c r="F1063" s="7">
        <v>43378</v>
      </c>
      <c r="G1063" s="7">
        <v>43384</v>
      </c>
      <c r="H1063" s="6">
        <f t="shared" si="48"/>
        <v>9</v>
      </c>
      <c r="I1063" s="6" t="s">
        <v>215</v>
      </c>
      <c r="J1063" s="6">
        <v>12</v>
      </c>
      <c r="K1063" s="6">
        <v>25</v>
      </c>
      <c r="L1063" s="6">
        <v>14</v>
      </c>
      <c r="M1063" s="6">
        <v>44</v>
      </c>
      <c r="N1063" s="6">
        <v>3</v>
      </c>
      <c r="O1063" s="6">
        <v>7.4999999999999997E-2</v>
      </c>
      <c r="P1063" s="8">
        <v>6331.5</v>
      </c>
      <c r="Q1063" s="8">
        <v>2532.6000000000004</v>
      </c>
      <c r="R1063" s="8">
        <f t="shared" si="49"/>
        <v>9972.1124999999975</v>
      </c>
      <c r="S1063" s="8">
        <f>(((Sales[[#This Row],[Unit Price]]-(Sales[[#This Row],[Discount Applied]]*Sales[[#This Row],[Unit Price]]))-Q1063)/Q1063)*100</f>
        <v>131.24999999999994</v>
      </c>
      <c r="T1063" s="8">
        <f t="shared" si="50"/>
        <v>17569.912499999999</v>
      </c>
      <c r="U1063" s="8">
        <f>Sales[[#This Row],[Unit Cost]]*Sales[[#This Row],[Order Quantity]]</f>
        <v>7597.8000000000011</v>
      </c>
    </row>
    <row r="1064" spans="1:21" x14ac:dyDescent="0.2">
      <c r="A1064" s="6" t="s">
        <v>1277</v>
      </c>
      <c r="B1064" s="6" t="s">
        <v>25</v>
      </c>
      <c r="C1064" s="6" t="s">
        <v>148</v>
      </c>
      <c r="D1064" s="7">
        <v>43300</v>
      </c>
      <c r="E1064" s="7">
        <v>43375</v>
      </c>
      <c r="F1064" s="7">
        <v>43388</v>
      </c>
      <c r="G1064" s="7">
        <v>43390</v>
      </c>
      <c r="H1064" s="6">
        <f t="shared" si="48"/>
        <v>15</v>
      </c>
      <c r="I1064" s="6" t="s">
        <v>215</v>
      </c>
      <c r="J1064" s="6">
        <v>13</v>
      </c>
      <c r="K1064" s="6">
        <v>2</v>
      </c>
      <c r="L1064" s="6">
        <v>51</v>
      </c>
      <c r="M1064" s="6">
        <v>44</v>
      </c>
      <c r="N1064" s="6">
        <v>6</v>
      </c>
      <c r="O1064" s="6">
        <v>0.1</v>
      </c>
      <c r="P1064" s="8">
        <v>917.9</v>
      </c>
      <c r="Q1064" s="8">
        <v>431.41299999999995</v>
      </c>
      <c r="R1064" s="8">
        <f t="shared" si="49"/>
        <v>2368.1820000000002</v>
      </c>
      <c r="S1064" s="8">
        <f>(((Sales[[#This Row],[Unit Price]]-(Sales[[#This Row],[Discount Applied]]*Sales[[#This Row],[Unit Price]]))-Q1064)/Q1064)*100</f>
        <v>91.489361702127681</v>
      </c>
      <c r="T1064" s="8">
        <f t="shared" si="50"/>
        <v>4956.66</v>
      </c>
      <c r="U1064" s="8">
        <f>Sales[[#This Row],[Unit Cost]]*Sales[[#This Row],[Order Quantity]]</f>
        <v>2588.4779999999996</v>
      </c>
    </row>
    <row r="1065" spans="1:21" x14ac:dyDescent="0.2">
      <c r="A1065" s="6" t="s">
        <v>1278</v>
      </c>
      <c r="B1065" s="6" t="s">
        <v>25</v>
      </c>
      <c r="C1065" s="6" t="s">
        <v>147</v>
      </c>
      <c r="D1065" s="7">
        <v>43300</v>
      </c>
      <c r="E1065" s="7">
        <v>43375</v>
      </c>
      <c r="F1065" s="7">
        <v>43401</v>
      </c>
      <c r="G1065" s="7">
        <v>43410</v>
      </c>
      <c r="H1065" s="6">
        <f t="shared" si="48"/>
        <v>35</v>
      </c>
      <c r="I1065" s="6" t="s">
        <v>215</v>
      </c>
      <c r="J1065" s="6">
        <v>14</v>
      </c>
      <c r="K1065" s="6">
        <v>38</v>
      </c>
      <c r="L1065" s="6">
        <v>246</v>
      </c>
      <c r="M1065" s="6">
        <v>38</v>
      </c>
      <c r="N1065" s="6">
        <v>4</v>
      </c>
      <c r="O1065" s="6">
        <v>0.05</v>
      </c>
      <c r="P1065" s="8">
        <v>1333.3</v>
      </c>
      <c r="Q1065" s="8">
        <v>639.98399999999992</v>
      </c>
      <c r="R1065" s="8">
        <f t="shared" si="49"/>
        <v>2506.6040000000003</v>
      </c>
      <c r="S1065" s="8">
        <f>(((Sales[[#This Row],[Unit Price]]-(Sales[[#This Row],[Discount Applied]]*Sales[[#This Row],[Unit Price]]))-Q1065)/Q1065)*100</f>
        <v>97.916666666666686</v>
      </c>
      <c r="T1065" s="8">
        <f t="shared" si="50"/>
        <v>5066.54</v>
      </c>
      <c r="U1065" s="8">
        <f>Sales[[#This Row],[Unit Cost]]*Sales[[#This Row],[Order Quantity]]</f>
        <v>2559.9359999999997</v>
      </c>
    </row>
    <row r="1066" spans="1:21" x14ac:dyDescent="0.2">
      <c r="A1066" s="6" t="s">
        <v>1279</v>
      </c>
      <c r="B1066" s="6" t="s">
        <v>25</v>
      </c>
      <c r="C1066" s="6" t="s">
        <v>145</v>
      </c>
      <c r="D1066" s="7">
        <v>43300</v>
      </c>
      <c r="E1066" s="7">
        <v>43375</v>
      </c>
      <c r="F1066" s="7">
        <v>43391</v>
      </c>
      <c r="G1066" s="7">
        <v>43396</v>
      </c>
      <c r="H1066" s="6">
        <f t="shared" si="48"/>
        <v>21</v>
      </c>
      <c r="I1066" s="6" t="s">
        <v>215</v>
      </c>
      <c r="J1066" s="6">
        <v>15</v>
      </c>
      <c r="K1066" s="6">
        <v>43</v>
      </c>
      <c r="L1066" s="6">
        <v>97</v>
      </c>
      <c r="M1066" s="6">
        <v>24</v>
      </c>
      <c r="N1066" s="6">
        <v>4</v>
      </c>
      <c r="O1066" s="6">
        <v>0.15</v>
      </c>
      <c r="P1066" s="8">
        <v>5467.2</v>
      </c>
      <c r="Q1066" s="8">
        <v>3444.3359999999998</v>
      </c>
      <c r="R1066" s="8">
        <f t="shared" si="49"/>
        <v>4811.1360000000004</v>
      </c>
      <c r="S1066" s="8">
        <f>(((Sales[[#This Row],[Unit Price]]-(Sales[[#This Row],[Discount Applied]]*Sales[[#This Row],[Unit Price]]))-Q1066)/Q1066)*100</f>
        <v>34.920634920634924</v>
      </c>
      <c r="T1066" s="8">
        <f t="shared" si="50"/>
        <v>18588.48</v>
      </c>
      <c r="U1066" s="8">
        <f>Sales[[#This Row],[Unit Cost]]*Sales[[#This Row],[Order Quantity]]</f>
        <v>13777.343999999999</v>
      </c>
    </row>
    <row r="1067" spans="1:21" x14ac:dyDescent="0.2">
      <c r="A1067" s="6" t="s">
        <v>1280</v>
      </c>
      <c r="B1067" s="6" t="s">
        <v>25</v>
      </c>
      <c r="C1067" s="6" t="s">
        <v>146</v>
      </c>
      <c r="D1067" s="7">
        <v>43300</v>
      </c>
      <c r="E1067" s="7">
        <v>43375</v>
      </c>
      <c r="F1067" s="7">
        <v>43390</v>
      </c>
      <c r="G1067" s="7">
        <v>43391</v>
      </c>
      <c r="H1067" s="6">
        <f t="shared" si="48"/>
        <v>16</v>
      </c>
      <c r="I1067" s="6" t="s">
        <v>215</v>
      </c>
      <c r="J1067" s="6">
        <v>15</v>
      </c>
      <c r="K1067" s="6">
        <v>15</v>
      </c>
      <c r="L1067" s="6">
        <v>310</v>
      </c>
      <c r="M1067" s="6">
        <v>34</v>
      </c>
      <c r="N1067" s="6">
        <v>3</v>
      </c>
      <c r="O1067" s="6">
        <v>0.1</v>
      </c>
      <c r="P1067" s="8">
        <v>5896</v>
      </c>
      <c r="Q1067" s="8">
        <v>3950.32</v>
      </c>
      <c r="R1067" s="8">
        <f t="shared" si="49"/>
        <v>4068.24</v>
      </c>
      <c r="S1067" s="8">
        <f>(((Sales[[#This Row],[Unit Price]]-(Sales[[#This Row],[Discount Applied]]*Sales[[#This Row],[Unit Price]]))-Q1067)/Q1067)*100</f>
        <v>34.328358208955208</v>
      </c>
      <c r="T1067" s="8">
        <f t="shared" si="50"/>
        <v>15919.2</v>
      </c>
      <c r="U1067" s="8">
        <f>Sales[[#This Row],[Unit Cost]]*Sales[[#This Row],[Order Quantity]]</f>
        <v>11850.960000000001</v>
      </c>
    </row>
    <row r="1068" spans="1:21" x14ac:dyDescent="0.2">
      <c r="A1068" s="6" t="s">
        <v>1281</v>
      </c>
      <c r="B1068" s="6" t="s">
        <v>24</v>
      </c>
      <c r="C1068" s="6" t="s">
        <v>144</v>
      </c>
      <c r="D1068" s="7">
        <v>43200</v>
      </c>
      <c r="E1068" s="7">
        <v>43375</v>
      </c>
      <c r="F1068" s="7">
        <v>43381</v>
      </c>
      <c r="G1068" s="7">
        <v>43385</v>
      </c>
      <c r="H1068" s="6">
        <f t="shared" si="48"/>
        <v>10</v>
      </c>
      <c r="I1068" s="6" t="s">
        <v>215</v>
      </c>
      <c r="J1068" s="6">
        <v>5</v>
      </c>
      <c r="K1068" s="6">
        <v>22</v>
      </c>
      <c r="L1068" s="6">
        <v>78</v>
      </c>
      <c r="M1068" s="6">
        <v>25</v>
      </c>
      <c r="N1068" s="6">
        <v>1</v>
      </c>
      <c r="O1068" s="6">
        <v>0.2</v>
      </c>
      <c r="P1068" s="8">
        <v>1809</v>
      </c>
      <c r="Q1068" s="8">
        <v>1212.03</v>
      </c>
      <c r="R1068" s="8">
        <f t="shared" si="49"/>
        <v>235.17000000000007</v>
      </c>
      <c r="S1068" s="8">
        <f>(((Sales[[#This Row],[Unit Price]]-(Sales[[#This Row],[Discount Applied]]*Sales[[#This Row],[Unit Price]]))-Q1068)/Q1068)*100</f>
        <v>19.402985074626873</v>
      </c>
      <c r="T1068" s="8">
        <f t="shared" si="50"/>
        <v>1447.2</v>
      </c>
      <c r="U1068" s="8">
        <f>Sales[[#This Row],[Unit Cost]]*Sales[[#This Row],[Order Quantity]]</f>
        <v>1212.03</v>
      </c>
    </row>
    <row r="1069" spans="1:21" x14ac:dyDescent="0.2">
      <c r="A1069" s="6" t="s">
        <v>1282</v>
      </c>
      <c r="B1069" s="6" t="s">
        <v>25</v>
      </c>
      <c r="C1069" s="6" t="s">
        <v>144</v>
      </c>
      <c r="D1069" s="7">
        <v>43300</v>
      </c>
      <c r="E1069" s="7">
        <v>43375</v>
      </c>
      <c r="F1069" s="7">
        <v>43398</v>
      </c>
      <c r="G1069" s="7">
        <v>43404</v>
      </c>
      <c r="H1069" s="6">
        <f t="shared" si="48"/>
        <v>29</v>
      </c>
      <c r="I1069" s="6" t="s">
        <v>215</v>
      </c>
      <c r="J1069" s="6">
        <v>15</v>
      </c>
      <c r="K1069" s="6">
        <v>26</v>
      </c>
      <c r="L1069" s="6">
        <v>84</v>
      </c>
      <c r="M1069" s="6">
        <v>17</v>
      </c>
      <c r="N1069" s="6">
        <v>4</v>
      </c>
      <c r="O1069" s="6">
        <v>7.4999999999999997E-2</v>
      </c>
      <c r="P1069" s="8">
        <v>1112.2</v>
      </c>
      <c r="Q1069" s="8">
        <v>722.93000000000006</v>
      </c>
      <c r="R1069" s="8">
        <f t="shared" si="49"/>
        <v>1223.42</v>
      </c>
      <c r="S1069" s="8">
        <f>(((Sales[[#This Row],[Unit Price]]-(Sales[[#This Row],[Discount Applied]]*Sales[[#This Row],[Unit Price]]))-Q1069)/Q1069)*100</f>
        <v>42.307692307692307</v>
      </c>
      <c r="T1069" s="8">
        <f t="shared" si="50"/>
        <v>4115.1400000000003</v>
      </c>
      <c r="U1069" s="8">
        <f>Sales[[#This Row],[Unit Cost]]*Sales[[#This Row],[Order Quantity]]</f>
        <v>2891.7200000000003</v>
      </c>
    </row>
    <row r="1070" spans="1:21" x14ac:dyDescent="0.2">
      <c r="A1070" s="6" t="s">
        <v>1283</v>
      </c>
      <c r="B1070" s="6" t="s">
        <v>23</v>
      </c>
      <c r="C1070" s="6" t="s">
        <v>145</v>
      </c>
      <c r="D1070" s="7">
        <v>43300</v>
      </c>
      <c r="E1070" s="7">
        <v>43376</v>
      </c>
      <c r="F1070" s="7">
        <v>43397</v>
      </c>
      <c r="G1070" s="7">
        <v>43400</v>
      </c>
      <c r="H1070" s="6">
        <f t="shared" si="48"/>
        <v>24</v>
      </c>
      <c r="I1070" s="6" t="s">
        <v>215</v>
      </c>
      <c r="J1070" s="6">
        <v>25</v>
      </c>
      <c r="K1070" s="6">
        <v>1</v>
      </c>
      <c r="L1070" s="6">
        <v>186</v>
      </c>
      <c r="M1070" s="6">
        <v>4</v>
      </c>
      <c r="N1070" s="6">
        <v>4</v>
      </c>
      <c r="O1070" s="6">
        <v>0.05</v>
      </c>
      <c r="P1070" s="8">
        <v>2546</v>
      </c>
      <c r="Q1070" s="8">
        <v>1782.1999999999998</v>
      </c>
      <c r="R1070" s="8">
        <f t="shared" si="49"/>
        <v>2546</v>
      </c>
      <c r="S1070" s="8">
        <f>(((Sales[[#This Row],[Unit Price]]-(Sales[[#This Row],[Discount Applied]]*Sales[[#This Row],[Unit Price]]))-Q1070)/Q1070)*100</f>
        <v>35.714285714285722</v>
      </c>
      <c r="T1070" s="8">
        <f t="shared" si="50"/>
        <v>9674.7999999999993</v>
      </c>
      <c r="U1070" s="8">
        <f>Sales[[#This Row],[Unit Cost]]*Sales[[#This Row],[Order Quantity]]</f>
        <v>7128.7999999999993</v>
      </c>
    </row>
    <row r="1071" spans="1:21" x14ac:dyDescent="0.2">
      <c r="A1071" s="6" t="s">
        <v>1284</v>
      </c>
      <c r="B1071" s="6" t="s">
        <v>24</v>
      </c>
      <c r="C1071" s="6" t="s">
        <v>147</v>
      </c>
      <c r="D1071" s="7">
        <v>43300</v>
      </c>
      <c r="E1071" s="7">
        <v>43376</v>
      </c>
      <c r="F1071" s="7">
        <v>43399</v>
      </c>
      <c r="G1071" s="7">
        <v>43405</v>
      </c>
      <c r="H1071" s="6">
        <f t="shared" si="48"/>
        <v>29</v>
      </c>
      <c r="I1071" s="6" t="s">
        <v>215</v>
      </c>
      <c r="J1071" s="6">
        <v>10</v>
      </c>
      <c r="K1071" s="6">
        <v>34</v>
      </c>
      <c r="L1071" s="6">
        <v>228</v>
      </c>
      <c r="M1071" s="6">
        <v>27</v>
      </c>
      <c r="N1071" s="6">
        <v>8</v>
      </c>
      <c r="O1071" s="6">
        <v>0.05</v>
      </c>
      <c r="P1071" s="8">
        <v>1139</v>
      </c>
      <c r="Q1071" s="8">
        <v>774.5200000000001</v>
      </c>
      <c r="R1071" s="8">
        <f t="shared" si="49"/>
        <v>2460.2399999999989</v>
      </c>
      <c r="S1071" s="8">
        <f>(((Sales[[#This Row],[Unit Price]]-(Sales[[#This Row],[Discount Applied]]*Sales[[#This Row],[Unit Price]]))-Q1071)/Q1071)*100</f>
        <v>39.705882352941153</v>
      </c>
      <c r="T1071" s="8">
        <f t="shared" si="50"/>
        <v>8656.4</v>
      </c>
      <c r="U1071" s="8">
        <f>Sales[[#This Row],[Unit Cost]]*Sales[[#This Row],[Order Quantity]]</f>
        <v>6196.1600000000008</v>
      </c>
    </row>
    <row r="1072" spans="1:21" x14ac:dyDescent="0.2">
      <c r="A1072" s="6" t="s">
        <v>1285</v>
      </c>
      <c r="B1072" s="6" t="s">
        <v>24</v>
      </c>
      <c r="C1072" s="6" t="s">
        <v>147</v>
      </c>
      <c r="D1072" s="7">
        <v>43300</v>
      </c>
      <c r="E1072" s="7">
        <v>43376</v>
      </c>
      <c r="F1072" s="7">
        <v>43392</v>
      </c>
      <c r="G1072" s="7">
        <v>43396</v>
      </c>
      <c r="H1072" s="6">
        <f t="shared" si="48"/>
        <v>20</v>
      </c>
      <c r="I1072" s="6" t="s">
        <v>215</v>
      </c>
      <c r="J1072" s="6">
        <v>8</v>
      </c>
      <c r="K1072" s="6">
        <v>49</v>
      </c>
      <c r="L1072" s="6">
        <v>223</v>
      </c>
      <c r="M1072" s="6">
        <v>26</v>
      </c>
      <c r="N1072" s="6">
        <v>2</v>
      </c>
      <c r="O1072" s="6">
        <v>0.05</v>
      </c>
      <c r="P1072" s="8">
        <v>3872.6</v>
      </c>
      <c r="Q1072" s="8">
        <v>2362.2860000000001</v>
      </c>
      <c r="R1072" s="8">
        <f t="shared" si="49"/>
        <v>2633.3679999999995</v>
      </c>
      <c r="S1072" s="8">
        <f>(((Sales[[#This Row],[Unit Price]]-(Sales[[#This Row],[Discount Applied]]*Sales[[#This Row],[Unit Price]]))-Q1072)/Q1072)*100</f>
        <v>55.737704918032769</v>
      </c>
      <c r="T1072" s="8">
        <f t="shared" si="50"/>
        <v>7357.94</v>
      </c>
      <c r="U1072" s="8">
        <f>Sales[[#This Row],[Unit Cost]]*Sales[[#This Row],[Order Quantity]]</f>
        <v>4724.5720000000001</v>
      </c>
    </row>
    <row r="1073" spans="1:21" x14ac:dyDescent="0.2">
      <c r="A1073" s="6" t="s">
        <v>1286</v>
      </c>
      <c r="B1073" s="6" t="s">
        <v>25</v>
      </c>
      <c r="C1073" s="6" t="s">
        <v>148</v>
      </c>
      <c r="D1073" s="7">
        <v>43200</v>
      </c>
      <c r="E1073" s="7">
        <v>43376</v>
      </c>
      <c r="F1073" s="7">
        <v>43395</v>
      </c>
      <c r="G1073" s="7">
        <v>43402</v>
      </c>
      <c r="H1073" s="6">
        <f t="shared" si="48"/>
        <v>26</v>
      </c>
      <c r="I1073" s="6" t="s">
        <v>215</v>
      </c>
      <c r="J1073" s="6">
        <v>18</v>
      </c>
      <c r="K1073" s="6">
        <v>5</v>
      </c>
      <c r="L1073" s="6">
        <v>37</v>
      </c>
      <c r="M1073" s="6">
        <v>42</v>
      </c>
      <c r="N1073" s="6">
        <v>8</v>
      </c>
      <c r="O1073" s="6">
        <v>0.15</v>
      </c>
      <c r="P1073" s="8">
        <v>1326.6000000000001</v>
      </c>
      <c r="Q1073" s="8">
        <v>809.22600000000011</v>
      </c>
      <c r="R1073" s="8">
        <f t="shared" si="49"/>
        <v>2547.0720000000001</v>
      </c>
      <c r="S1073" s="8">
        <f>(((Sales[[#This Row],[Unit Price]]-(Sales[[#This Row],[Discount Applied]]*Sales[[#This Row],[Unit Price]]))-Q1073)/Q1073)*100</f>
        <v>39.344262295081961</v>
      </c>
      <c r="T1073" s="8">
        <f t="shared" si="50"/>
        <v>9020.880000000001</v>
      </c>
      <c r="U1073" s="8">
        <f>Sales[[#This Row],[Unit Cost]]*Sales[[#This Row],[Order Quantity]]</f>
        <v>6473.8080000000009</v>
      </c>
    </row>
    <row r="1074" spans="1:21" x14ac:dyDescent="0.2">
      <c r="A1074" s="6" t="s">
        <v>1287</v>
      </c>
      <c r="B1074" s="6" t="s">
        <v>23</v>
      </c>
      <c r="C1074" s="6" t="s">
        <v>143</v>
      </c>
      <c r="D1074" s="7">
        <v>43300</v>
      </c>
      <c r="E1074" s="7">
        <v>43376</v>
      </c>
      <c r="F1074" s="7">
        <v>43393</v>
      </c>
      <c r="G1074" s="7">
        <v>43395</v>
      </c>
      <c r="H1074" s="6">
        <f t="shared" si="48"/>
        <v>19</v>
      </c>
      <c r="I1074" s="6" t="s">
        <v>215</v>
      </c>
      <c r="J1074" s="6">
        <v>21</v>
      </c>
      <c r="K1074" s="6">
        <v>40</v>
      </c>
      <c r="L1074" s="6">
        <v>347</v>
      </c>
      <c r="M1074" s="6">
        <v>3</v>
      </c>
      <c r="N1074" s="6">
        <v>4</v>
      </c>
      <c r="O1074" s="6">
        <v>0.1</v>
      </c>
      <c r="P1074" s="8">
        <v>2525.9</v>
      </c>
      <c r="Q1074" s="8">
        <v>1793.3889999999999</v>
      </c>
      <c r="R1074" s="8">
        <f t="shared" si="49"/>
        <v>1919.6840000000002</v>
      </c>
      <c r="S1074" s="8">
        <f>(((Sales[[#This Row],[Unit Price]]-(Sales[[#This Row],[Discount Applied]]*Sales[[#This Row],[Unit Price]]))-Q1074)/Q1074)*100</f>
        <v>26.760563380281692</v>
      </c>
      <c r="T1074" s="8">
        <f t="shared" si="50"/>
        <v>9093.24</v>
      </c>
      <c r="U1074" s="8">
        <f>Sales[[#This Row],[Unit Cost]]*Sales[[#This Row],[Order Quantity]]</f>
        <v>7173.5559999999996</v>
      </c>
    </row>
    <row r="1075" spans="1:21" x14ac:dyDescent="0.2">
      <c r="A1075" s="6" t="s">
        <v>1288</v>
      </c>
      <c r="B1075" s="6" t="s">
        <v>25</v>
      </c>
      <c r="C1075" s="6" t="s">
        <v>145</v>
      </c>
      <c r="D1075" s="7">
        <v>43200</v>
      </c>
      <c r="E1075" s="7">
        <v>43376</v>
      </c>
      <c r="F1075" s="7">
        <v>43386</v>
      </c>
      <c r="G1075" s="7">
        <v>43391</v>
      </c>
      <c r="H1075" s="6">
        <f t="shared" si="48"/>
        <v>15</v>
      </c>
      <c r="I1075" s="6" t="s">
        <v>215</v>
      </c>
      <c r="J1075" s="6">
        <v>19</v>
      </c>
      <c r="K1075" s="6">
        <v>3</v>
      </c>
      <c r="L1075" s="6">
        <v>141</v>
      </c>
      <c r="M1075" s="6">
        <v>1</v>
      </c>
      <c r="N1075" s="6">
        <v>4</v>
      </c>
      <c r="O1075" s="6">
        <v>0.15</v>
      </c>
      <c r="P1075" s="8">
        <v>924.6</v>
      </c>
      <c r="Q1075" s="8">
        <v>564.00599999999997</v>
      </c>
      <c r="R1075" s="8">
        <f t="shared" si="49"/>
        <v>887.61600000000044</v>
      </c>
      <c r="S1075" s="8">
        <f>(((Sales[[#This Row],[Unit Price]]-(Sales[[#This Row],[Discount Applied]]*Sales[[#This Row],[Unit Price]]))-Q1075)/Q1075)*100</f>
        <v>39.34426229508199</v>
      </c>
      <c r="T1075" s="8">
        <f t="shared" si="50"/>
        <v>3143.6400000000003</v>
      </c>
      <c r="U1075" s="8">
        <f>Sales[[#This Row],[Unit Cost]]*Sales[[#This Row],[Order Quantity]]</f>
        <v>2256.0239999999999</v>
      </c>
    </row>
    <row r="1076" spans="1:21" x14ac:dyDescent="0.2">
      <c r="A1076" s="6" t="s">
        <v>1289</v>
      </c>
      <c r="B1076" s="6" t="s">
        <v>23</v>
      </c>
      <c r="C1076" s="6" t="s">
        <v>145</v>
      </c>
      <c r="D1076" s="7">
        <v>43300</v>
      </c>
      <c r="E1076" s="7">
        <v>43376</v>
      </c>
      <c r="F1076" s="7">
        <v>43387</v>
      </c>
      <c r="G1076" s="7">
        <v>43391</v>
      </c>
      <c r="H1076" s="6">
        <f t="shared" si="48"/>
        <v>15</v>
      </c>
      <c r="I1076" s="6" t="s">
        <v>215</v>
      </c>
      <c r="J1076" s="6">
        <v>24</v>
      </c>
      <c r="K1076" s="6">
        <v>49</v>
      </c>
      <c r="L1076" s="6">
        <v>128</v>
      </c>
      <c r="M1076" s="6">
        <v>11</v>
      </c>
      <c r="N1076" s="6">
        <v>5</v>
      </c>
      <c r="O1076" s="6">
        <v>0.05</v>
      </c>
      <c r="P1076" s="8">
        <v>261.3</v>
      </c>
      <c r="Q1076" s="8">
        <v>146.32800000000003</v>
      </c>
      <c r="R1076" s="8">
        <f t="shared" si="49"/>
        <v>509.53499999999985</v>
      </c>
      <c r="S1076" s="8">
        <f>(((Sales[[#This Row],[Unit Price]]-(Sales[[#This Row],[Discount Applied]]*Sales[[#This Row],[Unit Price]]))-Q1076)/Q1076)*100</f>
        <v>69.64285714285711</v>
      </c>
      <c r="T1076" s="8">
        <f t="shared" si="50"/>
        <v>1241.175</v>
      </c>
      <c r="U1076" s="8">
        <f>Sales[[#This Row],[Unit Cost]]*Sales[[#This Row],[Order Quantity]]</f>
        <v>731.6400000000001</v>
      </c>
    </row>
    <row r="1077" spans="1:21" x14ac:dyDescent="0.2">
      <c r="A1077" s="6" t="s">
        <v>1290</v>
      </c>
      <c r="B1077" s="6" t="s">
        <v>25</v>
      </c>
      <c r="C1077" s="6" t="s">
        <v>148</v>
      </c>
      <c r="D1077" s="7">
        <v>43300</v>
      </c>
      <c r="E1077" s="7">
        <v>43377</v>
      </c>
      <c r="F1077" s="7">
        <v>43402</v>
      </c>
      <c r="G1077" s="7">
        <v>43410</v>
      </c>
      <c r="H1077" s="6">
        <f t="shared" si="48"/>
        <v>33</v>
      </c>
      <c r="I1077" s="6" t="s">
        <v>215</v>
      </c>
      <c r="J1077" s="6">
        <v>12</v>
      </c>
      <c r="K1077" s="6">
        <v>50</v>
      </c>
      <c r="L1077" s="6">
        <v>15</v>
      </c>
      <c r="M1077" s="6">
        <v>8</v>
      </c>
      <c r="N1077" s="6">
        <v>6</v>
      </c>
      <c r="O1077" s="6">
        <v>0.1</v>
      </c>
      <c r="P1077" s="8">
        <v>234.5</v>
      </c>
      <c r="Q1077" s="8">
        <v>161.80499999999998</v>
      </c>
      <c r="R1077" s="8">
        <f t="shared" si="49"/>
        <v>295.47000000000003</v>
      </c>
      <c r="S1077" s="8">
        <f>(((Sales[[#This Row],[Unit Price]]-(Sales[[#This Row],[Discount Applied]]*Sales[[#This Row],[Unit Price]]))-Q1077)/Q1077)*100</f>
        <v>30.434782608695677</v>
      </c>
      <c r="T1077" s="8">
        <f t="shared" si="50"/>
        <v>1266.3</v>
      </c>
      <c r="U1077" s="8">
        <f>Sales[[#This Row],[Unit Cost]]*Sales[[#This Row],[Order Quantity]]</f>
        <v>970.82999999999993</v>
      </c>
    </row>
    <row r="1078" spans="1:21" x14ac:dyDescent="0.2">
      <c r="A1078" s="6" t="s">
        <v>1291</v>
      </c>
      <c r="B1078" s="6" t="s">
        <v>23</v>
      </c>
      <c r="C1078" s="6" t="s">
        <v>146</v>
      </c>
      <c r="D1078" s="7">
        <v>43300</v>
      </c>
      <c r="E1078" s="7">
        <v>43377</v>
      </c>
      <c r="F1078" s="7">
        <v>43385</v>
      </c>
      <c r="G1078" s="7">
        <v>43389</v>
      </c>
      <c r="H1078" s="6">
        <f t="shared" si="48"/>
        <v>12</v>
      </c>
      <c r="I1078" s="6" t="s">
        <v>215</v>
      </c>
      <c r="J1078" s="6">
        <v>25</v>
      </c>
      <c r="K1078" s="6">
        <v>35</v>
      </c>
      <c r="L1078" s="6">
        <v>327</v>
      </c>
      <c r="M1078" s="6">
        <v>26</v>
      </c>
      <c r="N1078" s="6">
        <v>8</v>
      </c>
      <c r="O1078" s="6">
        <v>0.05</v>
      </c>
      <c r="P1078" s="8">
        <v>5775.4000000000005</v>
      </c>
      <c r="Q1078" s="8">
        <v>4273.7960000000003</v>
      </c>
      <c r="R1078" s="8">
        <f t="shared" si="49"/>
        <v>9702.6719999999987</v>
      </c>
      <c r="S1078" s="8">
        <f>(((Sales[[#This Row],[Unit Price]]-(Sales[[#This Row],[Discount Applied]]*Sales[[#This Row],[Unit Price]]))-Q1078)/Q1078)*100</f>
        <v>28.378378378378372</v>
      </c>
      <c r="T1078" s="8">
        <f t="shared" si="50"/>
        <v>43893.04</v>
      </c>
      <c r="U1078" s="8">
        <f>Sales[[#This Row],[Unit Cost]]*Sales[[#This Row],[Order Quantity]]</f>
        <v>34190.368000000002</v>
      </c>
    </row>
    <row r="1079" spans="1:21" x14ac:dyDescent="0.2">
      <c r="A1079" s="6" t="s">
        <v>1292</v>
      </c>
      <c r="B1079" s="6" t="s">
        <v>25</v>
      </c>
      <c r="C1079" s="6" t="s">
        <v>145</v>
      </c>
      <c r="D1079" s="7">
        <v>43300</v>
      </c>
      <c r="E1079" s="7">
        <v>43377</v>
      </c>
      <c r="F1079" s="7">
        <v>43396</v>
      </c>
      <c r="G1079" s="7">
        <v>43398</v>
      </c>
      <c r="H1079" s="6">
        <f t="shared" si="48"/>
        <v>21</v>
      </c>
      <c r="I1079" s="6" t="s">
        <v>215</v>
      </c>
      <c r="J1079" s="6">
        <v>20</v>
      </c>
      <c r="K1079" s="6">
        <v>35</v>
      </c>
      <c r="L1079" s="6">
        <v>182</v>
      </c>
      <c r="M1079" s="6">
        <v>45</v>
      </c>
      <c r="N1079" s="6">
        <v>6</v>
      </c>
      <c r="O1079" s="6">
        <v>0.05</v>
      </c>
      <c r="P1079" s="8">
        <v>3852.5</v>
      </c>
      <c r="Q1079" s="8">
        <v>2812.3249999999998</v>
      </c>
      <c r="R1079" s="8">
        <f t="shared" si="49"/>
        <v>5085.3000000000029</v>
      </c>
      <c r="S1079" s="8">
        <f>(((Sales[[#This Row],[Unit Price]]-(Sales[[#This Row],[Discount Applied]]*Sales[[#This Row],[Unit Price]]))-Q1079)/Q1079)*100</f>
        <v>30.136986301369873</v>
      </c>
      <c r="T1079" s="8">
        <f t="shared" si="50"/>
        <v>21959.25</v>
      </c>
      <c r="U1079" s="8">
        <f>Sales[[#This Row],[Unit Cost]]*Sales[[#This Row],[Order Quantity]]</f>
        <v>16873.949999999997</v>
      </c>
    </row>
    <row r="1080" spans="1:21" x14ac:dyDescent="0.2">
      <c r="A1080" s="6" t="s">
        <v>1293</v>
      </c>
      <c r="B1080" s="6" t="s">
        <v>25</v>
      </c>
      <c r="C1080" s="6" t="s">
        <v>145</v>
      </c>
      <c r="D1080" s="7">
        <v>43300</v>
      </c>
      <c r="E1080" s="7">
        <v>43377</v>
      </c>
      <c r="F1080" s="7">
        <v>43383</v>
      </c>
      <c r="G1080" s="7">
        <v>43386</v>
      </c>
      <c r="H1080" s="6">
        <f t="shared" si="48"/>
        <v>9</v>
      </c>
      <c r="I1080" s="6" t="s">
        <v>215</v>
      </c>
      <c r="J1080" s="6">
        <v>18</v>
      </c>
      <c r="K1080" s="6">
        <v>9</v>
      </c>
      <c r="L1080" s="6">
        <v>150</v>
      </c>
      <c r="M1080" s="6">
        <v>30</v>
      </c>
      <c r="N1080" s="6">
        <v>4</v>
      </c>
      <c r="O1080" s="6">
        <v>0.05</v>
      </c>
      <c r="P1080" s="8">
        <v>1045.2</v>
      </c>
      <c r="Q1080" s="8">
        <v>585.31200000000013</v>
      </c>
      <c r="R1080" s="8">
        <f t="shared" si="49"/>
        <v>1630.5119999999997</v>
      </c>
      <c r="S1080" s="8">
        <f>(((Sales[[#This Row],[Unit Price]]-(Sales[[#This Row],[Discount Applied]]*Sales[[#This Row],[Unit Price]]))-Q1080)/Q1080)*100</f>
        <v>69.64285714285711</v>
      </c>
      <c r="T1080" s="8">
        <f t="shared" si="50"/>
        <v>3971.76</v>
      </c>
      <c r="U1080" s="8">
        <f>Sales[[#This Row],[Unit Cost]]*Sales[[#This Row],[Order Quantity]]</f>
        <v>2341.2480000000005</v>
      </c>
    </row>
    <row r="1081" spans="1:21" x14ac:dyDescent="0.2">
      <c r="A1081" s="6" t="s">
        <v>1294</v>
      </c>
      <c r="B1081" s="6" t="s">
        <v>26</v>
      </c>
      <c r="C1081" s="6" t="s">
        <v>143</v>
      </c>
      <c r="D1081" s="7">
        <v>43300</v>
      </c>
      <c r="E1081" s="7">
        <v>43377</v>
      </c>
      <c r="F1081" s="7">
        <v>43385</v>
      </c>
      <c r="G1081" s="7">
        <v>43386</v>
      </c>
      <c r="H1081" s="6">
        <f t="shared" si="48"/>
        <v>9</v>
      </c>
      <c r="I1081" s="6" t="s">
        <v>215</v>
      </c>
      <c r="J1081" s="6">
        <v>27</v>
      </c>
      <c r="K1081" s="6">
        <v>9</v>
      </c>
      <c r="L1081" s="6">
        <v>342</v>
      </c>
      <c r="M1081" s="6">
        <v>29</v>
      </c>
      <c r="N1081" s="6">
        <v>2</v>
      </c>
      <c r="O1081" s="6">
        <v>0.15</v>
      </c>
      <c r="P1081" s="8">
        <v>864.30000000000007</v>
      </c>
      <c r="Q1081" s="8">
        <v>535.86599999999999</v>
      </c>
      <c r="R1081" s="8">
        <f t="shared" si="49"/>
        <v>397.5780000000002</v>
      </c>
      <c r="S1081" s="8">
        <f>(((Sales[[#This Row],[Unit Price]]-(Sales[[#This Row],[Discount Applied]]*Sales[[#This Row],[Unit Price]]))-Q1081)/Q1081)*100</f>
        <v>37.096774193548413</v>
      </c>
      <c r="T1081" s="8">
        <f t="shared" si="50"/>
        <v>1469.3100000000002</v>
      </c>
      <c r="U1081" s="8">
        <f>Sales[[#This Row],[Unit Cost]]*Sales[[#This Row],[Order Quantity]]</f>
        <v>1071.732</v>
      </c>
    </row>
    <row r="1082" spans="1:21" x14ac:dyDescent="0.2">
      <c r="A1082" s="6" t="s">
        <v>1295</v>
      </c>
      <c r="B1082" s="6" t="s">
        <v>24</v>
      </c>
      <c r="C1082" s="6" t="s">
        <v>145</v>
      </c>
      <c r="D1082" s="7">
        <v>43300</v>
      </c>
      <c r="E1082" s="7">
        <v>43377</v>
      </c>
      <c r="F1082" s="7">
        <v>43386</v>
      </c>
      <c r="G1082" s="7">
        <v>43396</v>
      </c>
      <c r="H1082" s="6">
        <f t="shared" si="48"/>
        <v>19</v>
      </c>
      <c r="I1082" s="6" t="s">
        <v>215</v>
      </c>
      <c r="J1082" s="6">
        <v>7</v>
      </c>
      <c r="K1082" s="6">
        <v>49</v>
      </c>
      <c r="L1082" s="6">
        <v>93</v>
      </c>
      <c r="M1082" s="6">
        <v>26</v>
      </c>
      <c r="N1082" s="6">
        <v>5</v>
      </c>
      <c r="O1082" s="6">
        <v>0.05</v>
      </c>
      <c r="P1082" s="8">
        <v>2559.4</v>
      </c>
      <c r="Q1082" s="8">
        <v>2124.3020000000001</v>
      </c>
      <c r="R1082" s="8">
        <f t="shared" si="49"/>
        <v>1535.6399999999994</v>
      </c>
      <c r="S1082" s="8">
        <f>(((Sales[[#This Row],[Unit Price]]-(Sales[[#This Row],[Discount Applied]]*Sales[[#This Row],[Unit Price]]))-Q1082)/Q1082)*100</f>
        <v>14.457831325301212</v>
      </c>
      <c r="T1082" s="8">
        <f t="shared" si="50"/>
        <v>12157.15</v>
      </c>
      <c r="U1082" s="8">
        <f>Sales[[#This Row],[Unit Cost]]*Sales[[#This Row],[Order Quantity]]</f>
        <v>10621.51</v>
      </c>
    </row>
    <row r="1083" spans="1:21" x14ac:dyDescent="0.2">
      <c r="A1083" s="6" t="s">
        <v>1296</v>
      </c>
      <c r="B1083" s="6" t="s">
        <v>24</v>
      </c>
      <c r="C1083" s="6" t="s">
        <v>147</v>
      </c>
      <c r="D1083" s="7">
        <v>43300</v>
      </c>
      <c r="E1083" s="7">
        <v>43378</v>
      </c>
      <c r="F1083" s="7">
        <v>43402</v>
      </c>
      <c r="G1083" s="7">
        <v>43407</v>
      </c>
      <c r="H1083" s="6">
        <f t="shared" si="48"/>
        <v>29</v>
      </c>
      <c r="I1083" s="6" t="s">
        <v>215</v>
      </c>
      <c r="J1083" s="6">
        <v>9</v>
      </c>
      <c r="K1083" s="6">
        <v>35</v>
      </c>
      <c r="L1083" s="6">
        <v>204</v>
      </c>
      <c r="M1083" s="6">
        <v>14</v>
      </c>
      <c r="N1083" s="6">
        <v>6</v>
      </c>
      <c r="O1083" s="6">
        <v>0.1</v>
      </c>
      <c r="P1083" s="8">
        <v>1922.9</v>
      </c>
      <c r="Q1083" s="8">
        <v>999.90800000000013</v>
      </c>
      <c r="R1083" s="8">
        <f t="shared" si="49"/>
        <v>4384.2120000000014</v>
      </c>
      <c r="S1083" s="8">
        <f>(((Sales[[#This Row],[Unit Price]]-(Sales[[#This Row],[Discount Applied]]*Sales[[#This Row],[Unit Price]]))-Q1083)/Q1083)*100</f>
        <v>73.076923076923066</v>
      </c>
      <c r="T1083" s="8">
        <f t="shared" si="50"/>
        <v>10383.660000000002</v>
      </c>
      <c r="U1083" s="8">
        <f>Sales[[#This Row],[Unit Cost]]*Sales[[#This Row],[Order Quantity]]</f>
        <v>5999.4480000000003</v>
      </c>
    </row>
    <row r="1084" spans="1:21" x14ac:dyDescent="0.2">
      <c r="A1084" s="6" t="s">
        <v>1297</v>
      </c>
      <c r="B1084" s="6" t="s">
        <v>24</v>
      </c>
      <c r="C1084" s="6" t="s">
        <v>148</v>
      </c>
      <c r="D1084" s="7">
        <v>43300</v>
      </c>
      <c r="E1084" s="7">
        <v>43378</v>
      </c>
      <c r="F1084" s="7">
        <v>43398</v>
      </c>
      <c r="G1084" s="7">
        <v>43407</v>
      </c>
      <c r="H1084" s="6">
        <f t="shared" si="48"/>
        <v>29</v>
      </c>
      <c r="I1084" s="6" t="s">
        <v>215</v>
      </c>
      <c r="J1084" s="6">
        <v>6</v>
      </c>
      <c r="K1084" s="6">
        <v>45</v>
      </c>
      <c r="L1084" s="6">
        <v>17</v>
      </c>
      <c r="M1084" s="6">
        <v>40</v>
      </c>
      <c r="N1084" s="6">
        <v>8</v>
      </c>
      <c r="O1084" s="6">
        <v>7.4999999999999997E-2</v>
      </c>
      <c r="P1084" s="8">
        <v>3979.8</v>
      </c>
      <c r="Q1084" s="8">
        <v>2865.4560000000001</v>
      </c>
      <c r="R1084" s="8">
        <f t="shared" si="49"/>
        <v>6526.8719999999994</v>
      </c>
      <c r="S1084" s="8">
        <f>(((Sales[[#This Row],[Unit Price]]-(Sales[[#This Row],[Discount Applied]]*Sales[[#This Row],[Unit Price]]))-Q1084)/Q1084)*100</f>
        <v>28.472222222222221</v>
      </c>
      <c r="T1084" s="8">
        <f t="shared" si="50"/>
        <v>29450.52</v>
      </c>
      <c r="U1084" s="8">
        <f>Sales[[#This Row],[Unit Cost]]*Sales[[#This Row],[Order Quantity]]</f>
        <v>22923.648000000001</v>
      </c>
    </row>
    <row r="1085" spans="1:21" x14ac:dyDescent="0.2">
      <c r="A1085" s="6" t="s">
        <v>1298</v>
      </c>
      <c r="B1085" s="6" t="s">
        <v>24</v>
      </c>
      <c r="C1085" s="6" t="s">
        <v>146</v>
      </c>
      <c r="D1085" s="7">
        <v>43300</v>
      </c>
      <c r="E1085" s="7">
        <v>43378</v>
      </c>
      <c r="F1085" s="7">
        <v>43389</v>
      </c>
      <c r="G1085" s="7">
        <v>43391</v>
      </c>
      <c r="H1085" s="6">
        <f t="shared" si="48"/>
        <v>13</v>
      </c>
      <c r="I1085" s="6" t="s">
        <v>215</v>
      </c>
      <c r="J1085" s="6">
        <v>7</v>
      </c>
      <c r="K1085" s="6">
        <v>7</v>
      </c>
      <c r="L1085" s="6">
        <v>299</v>
      </c>
      <c r="M1085" s="6">
        <v>23</v>
      </c>
      <c r="N1085" s="6">
        <v>6</v>
      </c>
      <c r="O1085" s="6">
        <v>0.1</v>
      </c>
      <c r="P1085" s="8">
        <v>917.9</v>
      </c>
      <c r="Q1085" s="8">
        <v>706.78300000000002</v>
      </c>
      <c r="R1085" s="8">
        <f t="shared" si="49"/>
        <v>715.96199999999953</v>
      </c>
      <c r="S1085" s="8">
        <f>(((Sales[[#This Row],[Unit Price]]-(Sales[[#This Row],[Discount Applied]]*Sales[[#This Row],[Unit Price]]))-Q1085)/Q1085)*100</f>
        <v>16.883116883116884</v>
      </c>
      <c r="T1085" s="8">
        <f t="shared" si="50"/>
        <v>4956.66</v>
      </c>
      <c r="U1085" s="8">
        <f>Sales[[#This Row],[Unit Cost]]*Sales[[#This Row],[Order Quantity]]</f>
        <v>4240.6980000000003</v>
      </c>
    </row>
    <row r="1086" spans="1:21" x14ac:dyDescent="0.2">
      <c r="A1086" s="6" t="s">
        <v>1299</v>
      </c>
      <c r="B1086" s="6" t="s">
        <v>24</v>
      </c>
      <c r="C1086" s="6" t="s">
        <v>145</v>
      </c>
      <c r="D1086" s="7">
        <v>43200</v>
      </c>
      <c r="E1086" s="7">
        <v>43378</v>
      </c>
      <c r="F1086" s="7">
        <v>43383</v>
      </c>
      <c r="G1086" s="7">
        <v>43391</v>
      </c>
      <c r="H1086" s="6">
        <f t="shared" si="48"/>
        <v>13</v>
      </c>
      <c r="I1086" s="6" t="s">
        <v>215</v>
      </c>
      <c r="J1086" s="6">
        <v>8</v>
      </c>
      <c r="K1086" s="6">
        <v>8</v>
      </c>
      <c r="L1086" s="6">
        <v>173</v>
      </c>
      <c r="M1086" s="6">
        <v>24</v>
      </c>
      <c r="N1086" s="6">
        <v>1</v>
      </c>
      <c r="O1086" s="6">
        <v>7.4999999999999997E-2</v>
      </c>
      <c r="P1086" s="8">
        <v>3671.6</v>
      </c>
      <c r="Q1086" s="8">
        <v>1652.22</v>
      </c>
      <c r="R1086" s="8">
        <f t="shared" si="49"/>
        <v>1744.01</v>
      </c>
      <c r="S1086" s="8">
        <f>(((Sales[[#This Row],[Unit Price]]-(Sales[[#This Row],[Discount Applied]]*Sales[[#This Row],[Unit Price]]))-Q1086)/Q1086)*100</f>
        <v>105.55555555555556</v>
      </c>
      <c r="T1086" s="8">
        <f t="shared" si="50"/>
        <v>3396.23</v>
      </c>
      <c r="U1086" s="8">
        <f>Sales[[#This Row],[Unit Cost]]*Sales[[#This Row],[Order Quantity]]</f>
        <v>1652.22</v>
      </c>
    </row>
    <row r="1087" spans="1:21" x14ac:dyDescent="0.2">
      <c r="A1087" s="6" t="s">
        <v>1300</v>
      </c>
      <c r="B1087" s="6" t="s">
        <v>25</v>
      </c>
      <c r="C1087" s="6" t="s">
        <v>145</v>
      </c>
      <c r="D1087" s="7">
        <v>43300</v>
      </c>
      <c r="E1087" s="7">
        <v>43378</v>
      </c>
      <c r="F1087" s="7">
        <v>43390</v>
      </c>
      <c r="G1087" s="7">
        <v>43398</v>
      </c>
      <c r="H1087" s="6">
        <f t="shared" si="48"/>
        <v>20</v>
      </c>
      <c r="I1087" s="6" t="s">
        <v>215</v>
      </c>
      <c r="J1087" s="6">
        <v>14</v>
      </c>
      <c r="K1087" s="6">
        <v>14</v>
      </c>
      <c r="L1087" s="6">
        <v>201</v>
      </c>
      <c r="M1087" s="6">
        <v>35</v>
      </c>
      <c r="N1087" s="6">
        <v>6</v>
      </c>
      <c r="O1087" s="6">
        <v>0.2</v>
      </c>
      <c r="P1087" s="8">
        <v>1018.4</v>
      </c>
      <c r="Q1087" s="8">
        <v>651.77599999999995</v>
      </c>
      <c r="R1087" s="8">
        <f t="shared" si="49"/>
        <v>977.66399999999976</v>
      </c>
      <c r="S1087" s="8">
        <f>(((Sales[[#This Row],[Unit Price]]-(Sales[[#This Row],[Discount Applied]]*Sales[[#This Row],[Unit Price]]))-Q1087)/Q1087)*100</f>
        <v>25.000000000000011</v>
      </c>
      <c r="T1087" s="8">
        <f t="shared" si="50"/>
        <v>4888.32</v>
      </c>
      <c r="U1087" s="8">
        <f>Sales[[#This Row],[Unit Cost]]*Sales[[#This Row],[Order Quantity]]</f>
        <v>3910.6559999999999</v>
      </c>
    </row>
    <row r="1088" spans="1:21" x14ac:dyDescent="0.2">
      <c r="A1088" s="6" t="s">
        <v>1301</v>
      </c>
      <c r="B1088" s="6" t="s">
        <v>26</v>
      </c>
      <c r="C1088" s="6" t="s">
        <v>145</v>
      </c>
      <c r="D1088" s="7">
        <v>43300</v>
      </c>
      <c r="E1088" s="7">
        <v>43379</v>
      </c>
      <c r="F1088" s="7">
        <v>43395</v>
      </c>
      <c r="G1088" s="7">
        <v>43405</v>
      </c>
      <c r="H1088" s="6">
        <f t="shared" si="48"/>
        <v>26</v>
      </c>
      <c r="I1088" s="6" t="s">
        <v>215</v>
      </c>
      <c r="J1088" s="6">
        <v>25</v>
      </c>
      <c r="K1088" s="6">
        <v>2</v>
      </c>
      <c r="L1088" s="6">
        <v>139</v>
      </c>
      <c r="M1088" s="6">
        <v>25</v>
      </c>
      <c r="N1088" s="6">
        <v>3</v>
      </c>
      <c r="O1088" s="6">
        <v>0.15</v>
      </c>
      <c r="P1088" s="8">
        <v>1051.9000000000001</v>
      </c>
      <c r="Q1088" s="8">
        <v>831.00100000000009</v>
      </c>
      <c r="R1088" s="8">
        <f t="shared" si="49"/>
        <v>189.3420000000001</v>
      </c>
      <c r="S1088" s="8">
        <f>(((Sales[[#This Row],[Unit Price]]-(Sales[[#This Row],[Discount Applied]]*Sales[[#This Row],[Unit Price]]))-Q1088)/Q1088)*100</f>
        <v>7.5949367088607627</v>
      </c>
      <c r="T1088" s="8">
        <f t="shared" si="50"/>
        <v>2682.3450000000003</v>
      </c>
      <c r="U1088" s="8">
        <f>Sales[[#This Row],[Unit Cost]]*Sales[[#This Row],[Order Quantity]]</f>
        <v>2493.0030000000002</v>
      </c>
    </row>
    <row r="1089" spans="1:21" x14ac:dyDescent="0.2">
      <c r="A1089" s="6" t="s">
        <v>1302</v>
      </c>
      <c r="B1089" s="6" t="s">
        <v>25</v>
      </c>
      <c r="C1089" s="6" t="s">
        <v>148</v>
      </c>
      <c r="D1089" s="7">
        <v>43300</v>
      </c>
      <c r="E1089" s="7">
        <v>43379</v>
      </c>
      <c r="F1089" s="7">
        <v>43400</v>
      </c>
      <c r="G1089" s="7">
        <v>43410</v>
      </c>
      <c r="H1089" s="6">
        <f t="shared" si="48"/>
        <v>31</v>
      </c>
      <c r="I1089" s="6" t="s">
        <v>215</v>
      </c>
      <c r="J1089" s="6">
        <v>19</v>
      </c>
      <c r="K1089" s="6">
        <v>17</v>
      </c>
      <c r="L1089" s="6">
        <v>54</v>
      </c>
      <c r="M1089" s="6">
        <v>20</v>
      </c>
      <c r="N1089" s="6">
        <v>4</v>
      </c>
      <c r="O1089" s="6">
        <v>0.3</v>
      </c>
      <c r="P1089" s="8">
        <v>1025.1000000000001</v>
      </c>
      <c r="Q1089" s="8">
        <v>789.32700000000011</v>
      </c>
      <c r="R1089" s="8">
        <f t="shared" si="49"/>
        <v>-287.02799999999979</v>
      </c>
      <c r="S1089" s="8">
        <f>(((Sales[[#This Row],[Unit Price]]-(Sales[[#This Row],[Discount Applied]]*Sales[[#This Row],[Unit Price]]))-Q1089)/Q1089)*100</f>
        <v>-9.0909090909090828</v>
      </c>
      <c r="T1089" s="8">
        <f t="shared" si="50"/>
        <v>2870.2800000000007</v>
      </c>
      <c r="U1089" s="8">
        <f>Sales[[#This Row],[Unit Cost]]*Sales[[#This Row],[Order Quantity]]</f>
        <v>3157.3080000000004</v>
      </c>
    </row>
    <row r="1090" spans="1:21" x14ac:dyDescent="0.2">
      <c r="A1090" s="6" t="s">
        <v>1303</v>
      </c>
      <c r="B1090" s="6" t="s">
        <v>26</v>
      </c>
      <c r="C1090" s="6" t="s">
        <v>146</v>
      </c>
      <c r="D1090" s="7">
        <v>43300</v>
      </c>
      <c r="E1090" s="7">
        <v>43379</v>
      </c>
      <c r="F1090" s="7">
        <v>43404</v>
      </c>
      <c r="G1090" s="7">
        <v>43405</v>
      </c>
      <c r="H1090" s="6">
        <f t="shared" ref="H1090:H1153" si="51">G1090-E1090</f>
        <v>26</v>
      </c>
      <c r="I1090" s="6" t="s">
        <v>215</v>
      </c>
      <c r="J1090" s="6">
        <v>26</v>
      </c>
      <c r="K1090" s="6">
        <v>46</v>
      </c>
      <c r="L1090" s="6">
        <v>270</v>
      </c>
      <c r="M1090" s="6">
        <v>45</v>
      </c>
      <c r="N1090" s="6">
        <v>2</v>
      </c>
      <c r="O1090" s="6">
        <v>0.05</v>
      </c>
      <c r="P1090" s="8">
        <v>194.3</v>
      </c>
      <c r="Q1090" s="8">
        <v>83.549000000000007</v>
      </c>
      <c r="R1090" s="8">
        <f t="shared" ref="R1090:R1153" si="52">T1090-(Q1090*N1090)</f>
        <v>202.072</v>
      </c>
      <c r="S1090" s="8">
        <f>(((Sales[[#This Row],[Unit Price]]-(Sales[[#This Row],[Discount Applied]]*Sales[[#This Row],[Unit Price]]))-Q1090)/Q1090)*100</f>
        <v>120.93023255813952</v>
      </c>
      <c r="T1090" s="8">
        <f t="shared" ref="T1090:T1153" si="53">((P1090*N1090)-(P1090*O1090*N1090))</f>
        <v>369.17</v>
      </c>
      <c r="U1090" s="8">
        <f>Sales[[#This Row],[Unit Cost]]*Sales[[#This Row],[Order Quantity]]</f>
        <v>167.09800000000001</v>
      </c>
    </row>
    <row r="1091" spans="1:21" x14ac:dyDescent="0.2">
      <c r="A1091" s="6" t="s">
        <v>1304</v>
      </c>
      <c r="B1091" s="6" t="s">
        <v>24</v>
      </c>
      <c r="C1091" s="6" t="s">
        <v>144</v>
      </c>
      <c r="D1091" s="7">
        <v>43200</v>
      </c>
      <c r="E1091" s="7">
        <v>43379</v>
      </c>
      <c r="F1091" s="7">
        <v>43384</v>
      </c>
      <c r="G1091" s="7">
        <v>43393</v>
      </c>
      <c r="H1091" s="6">
        <f t="shared" si="51"/>
        <v>14</v>
      </c>
      <c r="I1091" s="6" t="s">
        <v>215</v>
      </c>
      <c r="J1091" s="6">
        <v>4</v>
      </c>
      <c r="K1091" s="6">
        <v>12</v>
      </c>
      <c r="L1091" s="6">
        <v>81</v>
      </c>
      <c r="M1091" s="6">
        <v>45</v>
      </c>
      <c r="N1091" s="6">
        <v>2</v>
      </c>
      <c r="O1091" s="6">
        <v>7.4999999999999997E-2</v>
      </c>
      <c r="P1091" s="8">
        <v>3993.2000000000003</v>
      </c>
      <c r="Q1091" s="8">
        <v>1836.8720000000003</v>
      </c>
      <c r="R1091" s="8">
        <f t="shared" si="52"/>
        <v>3713.6759999999995</v>
      </c>
      <c r="S1091" s="8">
        <f>(((Sales[[#This Row],[Unit Price]]-(Sales[[#This Row],[Discount Applied]]*Sales[[#This Row],[Unit Price]]))-Q1091)/Q1091)*100</f>
        <v>101.0869565217391</v>
      </c>
      <c r="T1091" s="8">
        <f t="shared" si="53"/>
        <v>7387.42</v>
      </c>
      <c r="U1091" s="8">
        <f>Sales[[#This Row],[Unit Cost]]*Sales[[#This Row],[Order Quantity]]</f>
        <v>3673.7440000000006</v>
      </c>
    </row>
    <row r="1092" spans="1:21" x14ac:dyDescent="0.2">
      <c r="A1092" s="6" t="s">
        <v>1305</v>
      </c>
      <c r="B1092" s="6" t="s">
        <v>24</v>
      </c>
      <c r="C1092" s="6" t="s">
        <v>144</v>
      </c>
      <c r="D1092" s="7">
        <v>43300</v>
      </c>
      <c r="E1092" s="7">
        <v>43379</v>
      </c>
      <c r="F1092" s="7">
        <v>43397</v>
      </c>
      <c r="G1092" s="7">
        <v>43400</v>
      </c>
      <c r="H1092" s="6">
        <f t="shared" si="51"/>
        <v>21</v>
      </c>
      <c r="I1092" s="6" t="s">
        <v>215</v>
      </c>
      <c r="J1092" s="6">
        <v>12</v>
      </c>
      <c r="K1092" s="6">
        <v>36</v>
      </c>
      <c r="L1092" s="6">
        <v>78</v>
      </c>
      <c r="M1092" s="6">
        <v>31</v>
      </c>
      <c r="N1092" s="6">
        <v>5</v>
      </c>
      <c r="O1092" s="6">
        <v>0.05</v>
      </c>
      <c r="P1092" s="8">
        <v>5567.7</v>
      </c>
      <c r="Q1092" s="8">
        <v>4175.7749999999996</v>
      </c>
      <c r="R1092" s="8">
        <f t="shared" si="52"/>
        <v>5567.7000000000007</v>
      </c>
      <c r="S1092" s="8">
        <f>(((Sales[[#This Row],[Unit Price]]-(Sales[[#This Row],[Discount Applied]]*Sales[[#This Row],[Unit Price]]))-Q1092)/Q1092)*100</f>
        <v>26.666666666666668</v>
      </c>
      <c r="T1092" s="8">
        <f t="shared" si="53"/>
        <v>26446.575000000001</v>
      </c>
      <c r="U1092" s="8">
        <f>Sales[[#This Row],[Unit Cost]]*Sales[[#This Row],[Order Quantity]]</f>
        <v>20878.875</v>
      </c>
    </row>
    <row r="1093" spans="1:21" x14ac:dyDescent="0.2">
      <c r="A1093" s="6" t="s">
        <v>1306</v>
      </c>
      <c r="B1093" s="6" t="s">
        <v>24</v>
      </c>
      <c r="C1093" s="6" t="s">
        <v>145</v>
      </c>
      <c r="D1093" s="7">
        <v>43200</v>
      </c>
      <c r="E1093" s="7">
        <v>43379</v>
      </c>
      <c r="F1093" s="7">
        <v>43381</v>
      </c>
      <c r="G1093" s="7">
        <v>43389</v>
      </c>
      <c r="H1093" s="6">
        <f t="shared" si="51"/>
        <v>10</v>
      </c>
      <c r="I1093" s="6" t="s">
        <v>215</v>
      </c>
      <c r="J1093" s="6">
        <v>1</v>
      </c>
      <c r="K1093" s="6">
        <v>42</v>
      </c>
      <c r="L1093" s="6">
        <v>119</v>
      </c>
      <c r="M1093" s="6">
        <v>3</v>
      </c>
      <c r="N1093" s="6">
        <v>8</v>
      </c>
      <c r="O1093" s="6">
        <v>0.05</v>
      </c>
      <c r="P1093" s="8">
        <v>1065.3</v>
      </c>
      <c r="Q1093" s="8">
        <v>500.69099999999997</v>
      </c>
      <c r="R1093" s="8">
        <f t="shared" si="52"/>
        <v>4090.752</v>
      </c>
      <c r="S1093" s="8">
        <f>(((Sales[[#This Row],[Unit Price]]-(Sales[[#This Row],[Discount Applied]]*Sales[[#This Row],[Unit Price]]))-Q1093)/Q1093)*100</f>
        <v>102.1276595744681</v>
      </c>
      <c r="T1093" s="8">
        <f t="shared" si="53"/>
        <v>8096.28</v>
      </c>
      <c r="U1093" s="8">
        <f>Sales[[#This Row],[Unit Cost]]*Sales[[#This Row],[Order Quantity]]</f>
        <v>4005.5279999999998</v>
      </c>
    </row>
    <row r="1094" spans="1:21" x14ac:dyDescent="0.2">
      <c r="A1094" s="6" t="s">
        <v>1307</v>
      </c>
      <c r="B1094" s="6" t="s">
        <v>25</v>
      </c>
      <c r="C1094" s="6" t="s">
        <v>145</v>
      </c>
      <c r="D1094" s="7">
        <v>43300</v>
      </c>
      <c r="E1094" s="7">
        <v>43379</v>
      </c>
      <c r="F1094" s="7">
        <v>43401</v>
      </c>
      <c r="G1094" s="7">
        <v>43404</v>
      </c>
      <c r="H1094" s="6">
        <f t="shared" si="51"/>
        <v>25</v>
      </c>
      <c r="I1094" s="6" t="s">
        <v>215</v>
      </c>
      <c r="J1094" s="6">
        <v>14</v>
      </c>
      <c r="K1094" s="6">
        <v>5</v>
      </c>
      <c r="L1094" s="6">
        <v>156</v>
      </c>
      <c r="M1094" s="6">
        <v>12</v>
      </c>
      <c r="N1094" s="6">
        <v>5</v>
      </c>
      <c r="O1094" s="6">
        <v>7.4999999999999997E-2</v>
      </c>
      <c r="P1094" s="8">
        <v>1072</v>
      </c>
      <c r="Q1094" s="8">
        <v>911.19999999999993</v>
      </c>
      <c r="R1094" s="8">
        <f t="shared" si="52"/>
        <v>402</v>
      </c>
      <c r="S1094" s="8">
        <f>(((Sales[[#This Row],[Unit Price]]-(Sales[[#This Row],[Discount Applied]]*Sales[[#This Row],[Unit Price]]))-Q1094)/Q1094)*100</f>
        <v>8.8235294117647154</v>
      </c>
      <c r="T1094" s="8">
        <f t="shared" si="53"/>
        <v>4958</v>
      </c>
      <c r="U1094" s="8">
        <f>Sales[[#This Row],[Unit Cost]]*Sales[[#This Row],[Order Quantity]]</f>
        <v>4556</v>
      </c>
    </row>
    <row r="1095" spans="1:21" x14ac:dyDescent="0.2">
      <c r="A1095" s="6" t="s">
        <v>1308</v>
      </c>
      <c r="B1095" s="6" t="s">
        <v>26</v>
      </c>
      <c r="C1095" s="6" t="s">
        <v>146</v>
      </c>
      <c r="D1095" s="7">
        <v>43200</v>
      </c>
      <c r="E1095" s="7">
        <v>43379</v>
      </c>
      <c r="F1095" s="7">
        <v>43393</v>
      </c>
      <c r="G1095" s="7">
        <v>43399</v>
      </c>
      <c r="H1095" s="6">
        <f t="shared" si="51"/>
        <v>20</v>
      </c>
      <c r="I1095" s="6" t="s">
        <v>215</v>
      </c>
      <c r="J1095" s="6">
        <v>25</v>
      </c>
      <c r="K1095" s="6">
        <v>41</v>
      </c>
      <c r="L1095" s="6">
        <v>273</v>
      </c>
      <c r="M1095" s="6">
        <v>34</v>
      </c>
      <c r="N1095" s="6">
        <v>1</v>
      </c>
      <c r="O1095" s="6">
        <v>0.1</v>
      </c>
      <c r="P1095" s="8">
        <v>214.4</v>
      </c>
      <c r="Q1095" s="8">
        <v>154.36799999999999</v>
      </c>
      <c r="R1095" s="8">
        <f t="shared" si="52"/>
        <v>38.592000000000013</v>
      </c>
      <c r="S1095" s="8">
        <f>(((Sales[[#This Row],[Unit Price]]-(Sales[[#This Row],[Discount Applied]]*Sales[[#This Row],[Unit Price]]))-Q1095)/Q1095)*100</f>
        <v>25.000000000000011</v>
      </c>
      <c r="T1095" s="8">
        <f t="shared" si="53"/>
        <v>192.96</v>
      </c>
      <c r="U1095" s="8">
        <f>Sales[[#This Row],[Unit Cost]]*Sales[[#This Row],[Order Quantity]]</f>
        <v>154.36799999999999</v>
      </c>
    </row>
    <row r="1096" spans="1:21" x14ac:dyDescent="0.2">
      <c r="A1096" s="6" t="s">
        <v>1309</v>
      </c>
      <c r="B1096" s="6" t="s">
        <v>24</v>
      </c>
      <c r="C1096" s="6" t="s">
        <v>148</v>
      </c>
      <c r="D1096" s="7">
        <v>43300</v>
      </c>
      <c r="E1096" s="7">
        <v>43380</v>
      </c>
      <c r="F1096" s="7">
        <v>43408</v>
      </c>
      <c r="G1096" s="7">
        <v>43418</v>
      </c>
      <c r="H1096" s="6">
        <f t="shared" si="51"/>
        <v>38</v>
      </c>
      <c r="I1096" s="6" t="s">
        <v>215</v>
      </c>
      <c r="J1096" s="6">
        <v>4</v>
      </c>
      <c r="K1096" s="6">
        <v>41</v>
      </c>
      <c r="L1096" s="6">
        <v>44</v>
      </c>
      <c r="M1096" s="6">
        <v>26</v>
      </c>
      <c r="N1096" s="6">
        <v>2</v>
      </c>
      <c r="O1096" s="6">
        <v>0.1</v>
      </c>
      <c r="P1096" s="8">
        <v>5112.1000000000004</v>
      </c>
      <c r="Q1096" s="8">
        <v>2913.8969999999999</v>
      </c>
      <c r="R1096" s="8">
        <f t="shared" si="52"/>
        <v>3373.9860000000008</v>
      </c>
      <c r="S1096" s="8">
        <f>(((Sales[[#This Row],[Unit Price]]-(Sales[[#This Row],[Discount Applied]]*Sales[[#This Row],[Unit Price]]))-Q1096)/Q1096)*100</f>
        <v>57.894736842105274</v>
      </c>
      <c r="T1096" s="8">
        <f t="shared" si="53"/>
        <v>9201.7800000000007</v>
      </c>
      <c r="U1096" s="8">
        <f>Sales[[#This Row],[Unit Cost]]*Sales[[#This Row],[Order Quantity]]</f>
        <v>5827.7939999999999</v>
      </c>
    </row>
    <row r="1097" spans="1:21" x14ac:dyDescent="0.2">
      <c r="A1097" s="6" t="s">
        <v>1310</v>
      </c>
      <c r="B1097" s="6" t="s">
        <v>24</v>
      </c>
      <c r="C1097" s="6" t="s">
        <v>145</v>
      </c>
      <c r="D1097" s="7">
        <v>43300</v>
      </c>
      <c r="E1097" s="7">
        <v>43380</v>
      </c>
      <c r="F1097" s="7">
        <v>43397</v>
      </c>
      <c r="G1097" s="7">
        <v>43402</v>
      </c>
      <c r="H1097" s="6">
        <f t="shared" si="51"/>
        <v>22</v>
      </c>
      <c r="I1097" s="6" t="s">
        <v>215</v>
      </c>
      <c r="J1097" s="6">
        <v>7</v>
      </c>
      <c r="K1097" s="6">
        <v>11</v>
      </c>
      <c r="L1097" s="6">
        <v>160</v>
      </c>
      <c r="M1097" s="6">
        <v>47</v>
      </c>
      <c r="N1097" s="6">
        <v>7</v>
      </c>
      <c r="O1097" s="6">
        <v>0.1</v>
      </c>
      <c r="P1097" s="8">
        <v>904.5</v>
      </c>
      <c r="Q1097" s="8">
        <v>615.06000000000006</v>
      </c>
      <c r="R1097" s="8">
        <f t="shared" si="52"/>
        <v>1392.9300000000003</v>
      </c>
      <c r="S1097" s="8">
        <f>(((Sales[[#This Row],[Unit Price]]-(Sales[[#This Row],[Discount Applied]]*Sales[[#This Row],[Unit Price]]))-Q1097)/Q1097)*100</f>
        <v>32.352941176470566</v>
      </c>
      <c r="T1097" s="8">
        <f t="shared" si="53"/>
        <v>5698.35</v>
      </c>
      <c r="U1097" s="8">
        <f>Sales[[#This Row],[Unit Cost]]*Sales[[#This Row],[Order Quantity]]</f>
        <v>4305.42</v>
      </c>
    </row>
    <row r="1098" spans="1:21" x14ac:dyDescent="0.2">
      <c r="A1098" s="6" t="s">
        <v>1311</v>
      </c>
      <c r="B1098" s="6" t="s">
        <v>26</v>
      </c>
      <c r="C1098" s="6" t="s">
        <v>146</v>
      </c>
      <c r="D1098" s="7">
        <v>43300</v>
      </c>
      <c r="E1098" s="7">
        <v>43380</v>
      </c>
      <c r="F1098" s="7">
        <v>43398</v>
      </c>
      <c r="G1098" s="7">
        <v>43407</v>
      </c>
      <c r="H1098" s="6">
        <f t="shared" si="51"/>
        <v>27</v>
      </c>
      <c r="I1098" s="6" t="s">
        <v>215</v>
      </c>
      <c r="J1098" s="6">
        <v>26</v>
      </c>
      <c r="K1098" s="6">
        <v>6</v>
      </c>
      <c r="L1098" s="6">
        <v>303</v>
      </c>
      <c r="M1098" s="6">
        <v>42</v>
      </c>
      <c r="N1098" s="6">
        <v>4</v>
      </c>
      <c r="O1098" s="6">
        <v>0.15</v>
      </c>
      <c r="P1098" s="8">
        <v>2324.9</v>
      </c>
      <c r="Q1098" s="8">
        <v>1952.9159999999999</v>
      </c>
      <c r="R1098" s="8">
        <f t="shared" si="52"/>
        <v>92.996000000000095</v>
      </c>
      <c r="S1098" s="8">
        <f>(((Sales[[#This Row],[Unit Price]]-(Sales[[#This Row],[Discount Applied]]*Sales[[#This Row],[Unit Price]]))-Q1098)/Q1098)*100</f>
        <v>1.1904761904761918</v>
      </c>
      <c r="T1098" s="8">
        <f t="shared" si="53"/>
        <v>7904.66</v>
      </c>
      <c r="U1098" s="8">
        <f>Sales[[#This Row],[Unit Cost]]*Sales[[#This Row],[Order Quantity]]</f>
        <v>7811.6639999999998</v>
      </c>
    </row>
    <row r="1099" spans="1:21" x14ac:dyDescent="0.2">
      <c r="A1099" s="6" t="s">
        <v>1312</v>
      </c>
      <c r="B1099" s="6" t="s">
        <v>24</v>
      </c>
      <c r="C1099" s="6" t="s">
        <v>147</v>
      </c>
      <c r="D1099" s="7">
        <v>43200</v>
      </c>
      <c r="E1099" s="7">
        <v>43380</v>
      </c>
      <c r="F1099" s="7">
        <v>43394</v>
      </c>
      <c r="G1099" s="7">
        <v>43401</v>
      </c>
      <c r="H1099" s="6">
        <f t="shared" si="51"/>
        <v>21</v>
      </c>
      <c r="I1099" s="6" t="s">
        <v>215</v>
      </c>
      <c r="J1099" s="6">
        <v>11</v>
      </c>
      <c r="K1099" s="6">
        <v>32</v>
      </c>
      <c r="L1099" s="6">
        <v>211</v>
      </c>
      <c r="M1099" s="6">
        <v>33</v>
      </c>
      <c r="N1099" s="6">
        <v>8</v>
      </c>
      <c r="O1099" s="6">
        <v>7.4999999999999997E-2</v>
      </c>
      <c r="P1099" s="8">
        <v>3993.2000000000003</v>
      </c>
      <c r="Q1099" s="8">
        <v>3314.3560000000002</v>
      </c>
      <c r="R1099" s="8">
        <f t="shared" si="52"/>
        <v>3034.8319999999985</v>
      </c>
      <c r="S1099" s="8">
        <f>(((Sales[[#This Row],[Unit Price]]-(Sales[[#This Row],[Discount Applied]]*Sales[[#This Row],[Unit Price]]))-Q1099)/Q1099)*100</f>
        <v>11.445783132530114</v>
      </c>
      <c r="T1099" s="8">
        <f t="shared" si="53"/>
        <v>29549.68</v>
      </c>
      <c r="U1099" s="8">
        <f>Sales[[#This Row],[Unit Cost]]*Sales[[#This Row],[Order Quantity]]</f>
        <v>26514.848000000002</v>
      </c>
    </row>
    <row r="1100" spans="1:21" x14ac:dyDescent="0.2">
      <c r="A1100" s="6" t="s">
        <v>1313</v>
      </c>
      <c r="B1100" s="6" t="s">
        <v>25</v>
      </c>
      <c r="C1100" s="6" t="s">
        <v>146</v>
      </c>
      <c r="D1100" s="7">
        <v>43300</v>
      </c>
      <c r="E1100" s="7">
        <v>43380</v>
      </c>
      <c r="F1100" s="7">
        <v>43398</v>
      </c>
      <c r="G1100" s="7">
        <v>43407</v>
      </c>
      <c r="H1100" s="6">
        <f t="shared" si="51"/>
        <v>27</v>
      </c>
      <c r="I1100" s="6" t="s">
        <v>215</v>
      </c>
      <c r="J1100" s="6">
        <v>12</v>
      </c>
      <c r="K1100" s="6">
        <v>4</v>
      </c>
      <c r="L1100" s="6">
        <v>283</v>
      </c>
      <c r="M1100" s="6">
        <v>6</v>
      </c>
      <c r="N1100" s="6">
        <v>3</v>
      </c>
      <c r="O1100" s="6">
        <v>0.15</v>
      </c>
      <c r="P1100" s="8">
        <v>1025.1000000000001</v>
      </c>
      <c r="Q1100" s="8">
        <v>594.55799999999999</v>
      </c>
      <c r="R1100" s="8">
        <f t="shared" si="52"/>
        <v>830.33100000000013</v>
      </c>
      <c r="S1100" s="8">
        <f>(((Sales[[#This Row],[Unit Price]]-(Sales[[#This Row],[Discount Applied]]*Sales[[#This Row],[Unit Price]]))-Q1100)/Q1100)*100</f>
        <v>46.55172413793106</v>
      </c>
      <c r="T1100" s="8">
        <f t="shared" si="53"/>
        <v>2614.0050000000001</v>
      </c>
      <c r="U1100" s="8">
        <f>Sales[[#This Row],[Unit Cost]]*Sales[[#This Row],[Order Quantity]]</f>
        <v>1783.674</v>
      </c>
    </row>
    <row r="1101" spans="1:21" x14ac:dyDescent="0.2">
      <c r="A1101" s="6" t="s">
        <v>1314</v>
      </c>
      <c r="B1101" s="6" t="s">
        <v>24</v>
      </c>
      <c r="C1101" s="6" t="s">
        <v>145</v>
      </c>
      <c r="D1101" s="7">
        <v>43300</v>
      </c>
      <c r="E1101" s="7">
        <v>43380</v>
      </c>
      <c r="F1101" s="7">
        <v>43397</v>
      </c>
      <c r="G1101" s="7">
        <v>43399</v>
      </c>
      <c r="H1101" s="6">
        <f t="shared" si="51"/>
        <v>19</v>
      </c>
      <c r="I1101" s="6" t="s">
        <v>215</v>
      </c>
      <c r="J1101" s="6">
        <v>7</v>
      </c>
      <c r="K1101" s="6">
        <v>32</v>
      </c>
      <c r="L1101" s="6">
        <v>108</v>
      </c>
      <c r="M1101" s="6">
        <v>1</v>
      </c>
      <c r="N1101" s="6">
        <v>1</v>
      </c>
      <c r="O1101" s="6">
        <v>0.05</v>
      </c>
      <c r="P1101" s="8">
        <v>1306.5</v>
      </c>
      <c r="Q1101" s="8">
        <v>888.42000000000007</v>
      </c>
      <c r="R1101" s="8">
        <f t="shared" si="52"/>
        <v>352.75499999999988</v>
      </c>
      <c r="S1101" s="8">
        <f>(((Sales[[#This Row],[Unit Price]]-(Sales[[#This Row],[Discount Applied]]*Sales[[#This Row],[Unit Price]]))-Q1101)/Q1101)*100</f>
        <v>39.70588235294116</v>
      </c>
      <c r="T1101" s="8">
        <f t="shared" si="53"/>
        <v>1241.175</v>
      </c>
      <c r="U1101" s="8">
        <f>Sales[[#This Row],[Unit Cost]]*Sales[[#This Row],[Order Quantity]]</f>
        <v>888.42000000000007</v>
      </c>
    </row>
    <row r="1102" spans="1:21" x14ac:dyDescent="0.2">
      <c r="A1102" s="6" t="s">
        <v>1315</v>
      </c>
      <c r="B1102" s="6" t="s">
        <v>24</v>
      </c>
      <c r="C1102" s="6" t="s">
        <v>148</v>
      </c>
      <c r="D1102" s="7">
        <v>43300</v>
      </c>
      <c r="E1102" s="7">
        <v>43380</v>
      </c>
      <c r="F1102" s="7">
        <v>43401</v>
      </c>
      <c r="G1102" s="7">
        <v>43404</v>
      </c>
      <c r="H1102" s="6">
        <f t="shared" si="51"/>
        <v>24</v>
      </c>
      <c r="I1102" s="6" t="s">
        <v>215</v>
      </c>
      <c r="J1102" s="6">
        <v>12</v>
      </c>
      <c r="K1102" s="6">
        <v>24</v>
      </c>
      <c r="L1102" s="6">
        <v>26</v>
      </c>
      <c r="M1102" s="6">
        <v>39</v>
      </c>
      <c r="N1102" s="6">
        <v>5</v>
      </c>
      <c r="O1102" s="6">
        <v>0.1</v>
      </c>
      <c r="P1102" s="8">
        <v>254.6</v>
      </c>
      <c r="Q1102" s="8">
        <v>101.84</v>
      </c>
      <c r="R1102" s="8">
        <f t="shared" si="52"/>
        <v>636.5</v>
      </c>
      <c r="S1102" s="8">
        <f>(((Sales[[#This Row],[Unit Price]]-(Sales[[#This Row],[Discount Applied]]*Sales[[#This Row],[Unit Price]]))-Q1102)/Q1102)*100</f>
        <v>124.99999999999997</v>
      </c>
      <c r="T1102" s="8">
        <f t="shared" si="53"/>
        <v>1145.7</v>
      </c>
      <c r="U1102" s="8">
        <f>Sales[[#This Row],[Unit Cost]]*Sales[[#This Row],[Order Quantity]]</f>
        <v>509.20000000000005</v>
      </c>
    </row>
    <row r="1103" spans="1:21" x14ac:dyDescent="0.2">
      <c r="A1103" s="6" t="s">
        <v>1316</v>
      </c>
      <c r="B1103" s="6" t="s">
        <v>25</v>
      </c>
      <c r="C1103" s="6" t="s">
        <v>147</v>
      </c>
      <c r="D1103" s="7">
        <v>43300</v>
      </c>
      <c r="E1103" s="7">
        <v>43380</v>
      </c>
      <c r="F1103" s="7">
        <v>43398</v>
      </c>
      <c r="G1103" s="7">
        <v>43400</v>
      </c>
      <c r="H1103" s="6">
        <f t="shared" si="51"/>
        <v>20</v>
      </c>
      <c r="I1103" s="6" t="s">
        <v>215</v>
      </c>
      <c r="J1103" s="6">
        <v>20</v>
      </c>
      <c r="K1103" s="6">
        <v>48</v>
      </c>
      <c r="L1103" s="6">
        <v>229</v>
      </c>
      <c r="M1103" s="6">
        <v>7</v>
      </c>
      <c r="N1103" s="6">
        <v>2</v>
      </c>
      <c r="O1103" s="6">
        <v>0.05</v>
      </c>
      <c r="P1103" s="8">
        <v>1896.1000000000001</v>
      </c>
      <c r="Q1103" s="8">
        <v>1573.7630000000001</v>
      </c>
      <c r="R1103" s="8">
        <f t="shared" si="52"/>
        <v>455.06399999999985</v>
      </c>
      <c r="S1103" s="8">
        <f>(((Sales[[#This Row],[Unit Price]]-(Sales[[#This Row],[Discount Applied]]*Sales[[#This Row],[Unit Price]]))-Q1103)/Q1103)*100</f>
        <v>14.457831325301198</v>
      </c>
      <c r="T1103" s="8">
        <f t="shared" si="53"/>
        <v>3602.59</v>
      </c>
      <c r="U1103" s="8">
        <f>Sales[[#This Row],[Unit Cost]]*Sales[[#This Row],[Order Quantity]]</f>
        <v>3147.5260000000003</v>
      </c>
    </row>
    <row r="1104" spans="1:21" x14ac:dyDescent="0.2">
      <c r="A1104" s="6" t="s">
        <v>1317</v>
      </c>
      <c r="B1104" s="6" t="s">
        <v>24</v>
      </c>
      <c r="C1104" s="6" t="s">
        <v>145</v>
      </c>
      <c r="D1104" s="7">
        <v>43300</v>
      </c>
      <c r="E1104" s="7">
        <v>43381</v>
      </c>
      <c r="F1104" s="7">
        <v>43394</v>
      </c>
      <c r="G1104" s="7">
        <v>43395</v>
      </c>
      <c r="H1104" s="6">
        <f t="shared" si="51"/>
        <v>14</v>
      </c>
      <c r="I1104" s="6" t="s">
        <v>215</v>
      </c>
      <c r="J1104" s="6">
        <v>11</v>
      </c>
      <c r="K1104" s="6">
        <v>10</v>
      </c>
      <c r="L1104" s="6">
        <v>185</v>
      </c>
      <c r="M1104" s="6">
        <v>20</v>
      </c>
      <c r="N1104" s="6">
        <v>3</v>
      </c>
      <c r="O1104" s="6">
        <v>7.4999999999999997E-2</v>
      </c>
      <c r="P1104" s="8">
        <v>1058.6000000000001</v>
      </c>
      <c r="Q1104" s="8">
        <v>571.64400000000012</v>
      </c>
      <c r="R1104" s="8">
        <f t="shared" si="52"/>
        <v>1222.683</v>
      </c>
      <c r="S1104" s="8">
        <f>(((Sales[[#This Row],[Unit Price]]-(Sales[[#This Row],[Discount Applied]]*Sales[[#This Row],[Unit Price]]))-Q1104)/Q1104)*100</f>
        <v>71.296296296296291</v>
      </c>
      <c r="T1104" s="8">
        <f t="shared" si="53"/>
        <v>2937.6150000000002</v>
      </c>
      <c r="U1104" s="8">
        <f>Sales[[#This Row],[Unit Cost]]*Sales[[#This Row],[Order Quantity]]</f>
        <v>1714.9320000000002</v>
      </c>
    </row>
    <row r="1105" spans="1:21" x14ac:dyDescent="0.2">
      <c r="A1105" s="6" t="s">
        <v>1318</v>
      </c>
      <c r="B1105" s="6" t="s">
        <v>26</v>
      </c>
      <c r="C1105" s="6" t="s">
        <v>147</v>
      </c>
      <c r="D1105" s="7">
        <v>43300</v>
      </c>
      <c r="E1105" s="7">
        <v>43381</v>
      </c>
      <c r="F1105" s="7">
        <v>43401</v>
      </c>
      <c r="G1105" s="7">
        <v>43408</v>
      </c>
      <c r="H1105" s="6">
        <f t="shared" si="51"/>
        <v>27</v>
      </c>
      <c r="I1105" s="6" t="s">
        <v>215</v>
      </c>
      <c r="J1105" s="6">
        <v>26</v>
      </c>
      <c r="K1105" s="6">
        <v>15</v>
      </c>
      <c r="L1105" s="6">
        <v>253</v>
      </c>
      <c r="M1105" s="6">
        <v>27</v>
      </c>
      <c r="N1105" s="6">
        <v>1</v>
      </c>
      <c r="O1105" s="6">
        <v>0.05</v>
      </c>
      <c r="P1105" s="8">
        <v>4020</v>
      </c>
      <c r="Q1105" s="8">
        <v>2130.6</v>
      </c>
      <c r="R1105" s="8">
        <f t="shared" si="52"/>
        <v>1688.4</v>
      </c>
      <c r="S1105" s="8">
        <f>(((Sales[[#This Row],[Unit Price]]-(Sales[[#This Row],[Discount Applied]]*Sales[[#This Row],[Unit Price]]))-Q1105)/Q1105)*100</f>
        <v>79.245283018867923</v>
      </c>
      <c r="T1105" s="8">
        <f t="shared" si="53"/>
        <v>3819</v>
      </c>
      <c r="U1105" s="8">
        <f>Sales[[#This Row],[Unit Cost]]*Sales[[#This Row],[Order Quantity]]</f>
        <v>2130.6</v>
      </c>
    </row>
    <row r="1106" spans="1:21" x14ac:dyDescent="0.2">
      <c r="A1106" s="6" t="s">
        <v>1319</v>
      </c>
      <c r="B1106" s="6" t="s">
        <v>24</v>
      </c>
      <c r="C1106" s="6" t="s">
        <v>145</v>
      </c>
      <c r="D1106" s="7">
        <v>43200</v>
      </c>
      <c r="E1106" s="7">
        <v>43381</v>
      </c>
      <c r="F1106" s="7">
        <v>43404</v>
      </c>
      <c r="G1106" s="7">
        <v>43408</v>
      </c>
      <c r="H1106" s="6">
        <f t="shared" si="51"/>
        <v>27</v>
      </c>
      <c r="I1106" s="6" t="s">
        <v>215</v>
      </c>
      <c r="J1106" s="6">
        <v>2</v>
      </c>
      <c r="K1106" s="6">
        <v>31</v>
      </c>
      <c r="L1106" s="6">
        <v>130</v>
      </c>
      <c r="M1106" s="6">
        <v>3</v>
      </c>
      <c r="N1106" s="6">
        <v>5</v>
      </c>
      <c r="O1106" s="6">
        <v>0.2</v>
      </c>
      <c r="P1106" s="8">
        <v>2003.3</v>
      </c>
      <c r="Q1106" s="8">
        <v>861.41899999999998</v>
      </c>
      <c r="R1106" s="8">
        <f t="shared" si="52"/>
        <v>3706.1049999999996</v>
      </c>
      <c r="S1106" s="8">
        <f>(((Sales[[#This Row],[Unit Price]]-(Sales[[#This Row],[Discount Applied]]*Sales[[#This Row],[Unit Price]]))-Q1106)/Q1106)*100</f>
        <v>86.046511627906966</v>
      </c>
      <c r="T1106" s="8">
        <f t="shared" si="53"/>
        <v>8013.2</v>
      </c>
      <c r="U1106" s="8">
        <f>Sales[[#This Row],[Unit Cost]]*Sales[[#This Row],[Order Quantity]]</f>
        <v>4307.0950000000003</v>
      </c>
    </row>
    <row r="1107" spans="1:21" x14ac:dyDescent="0.2">
      <c r="A1107" s="6" t="s">
        <v>1320</v>
      </c>
      <c r="B1107" s="6" t="s">
        <v>24</v>
      </c>
      <c r="C1107" s="6" t="s">
        <v>147</v>
      </c>
      <c r="D1107" s="7">
        <v>43200</v>
      </c>
      <c r="E1107" s="7">
        <v>43381</v>
      </c>
      <c r="F1107" s="7">
        <v>43385</v>
      </c>
      <c r="G1107" s="7">
        <v>43388</v>
      </c>
      <c r="H1107" s="6">
        <f t="shared" si="51"/>
        <v>7</v>
      </c>
      <c r="I1107" s="6" t="s">
        <v>215</v>
      </c>
      <c r="J1107" s="6">
        <v>3</v>
      </c>
      <c r="K1107" s="6">
        <v>13</v>
      </c>
      <c r="L1107" s="6">
        <v>233</v>
      </c>
      <c r="M1107" s="6">
        <v>47</v>
      </c>
      <c r="N1107" s="6">
        <v>6</v>
      </c>
      <c r="O1107" s="6">
        <v>7.4999999999999997E-2</v>
      </c>
      <c r="P1107" s="8">
        <v>5165.7</v>
      </c>
      <c r="Q1107" s="8">
        <v>4029.2460000000001</v>
      </c>
      <c r="R1107" s="8">
        <f t="shared" si="52"/>
        <v>4494.158999999996</v>
      </c>
      <c r="S1107" s="8">
        <f>(((Sales[[#This Row],[Unit Price]]-(Sales[[#This Row],[Discount Applied]]*Sales[[#This Row],[Unit Price]]))-Q1107)/Q1107)*100</f>
        <v>18.589743589743588</v>
      </c>
      <c r="T1107" s="8">
        <f t="shared" si="53"/>
        <v>28669.634999999998</v>
      </c>
      <c r="U1107" s="8">
        <f>Sales[[#This Row],[Unit Cost]]*Sales[[#This Row],[Order Quantity]]</f>
        <v>24175.476000000002</v>
      </c>
    </row>
    <row r="1108" spans="1:21" x14ac:dyDescent="0.2">
      <c r="A1108" s="6" t="s">
        <v>1321</v>
      </c>
      <c r="B1108" s="6" t="s">
        <v>25</v>
      </c>
      <c r="C1108" s="6" t="s">
        <v>144</v>
      </c>
      <c r="D1108" s="7">
        <v>43300</v>
      </c>
      <c r="E1108" s="7">
        <v>43381</v>
      </c>
      <c r="F1108" s="7">
        <v>43389</v>
      </c>
      <c r="G1108" s="7">
        <v>43395</v>
      </c>
      <c r="H1108" s="6">
        <f t="shared" si="51"/>
        <v>14</v>
      </c>
      <c r="I1108" s="6" t="s">
        <v>215</v>
      </c>
      <c r="J1108" s="6">
        <v>17</v>
      </c>
      <c r="K1108" s="6">
        <v>16</v>
      </c>
      <c r="L1108" s="6">
        <v>59</v>
      </c>
      <c r="M1108" s="6">
        <v>19</v>
      </c>
      <c r="N1108" s="6">
        <v>6</v>
      </c>
      <c r="O1108" s="6">
        <v>0.3</v>
      </c>
      <c r="P1108" s="8">
        <v>5145.6000000000004</v>
      </c>
      <c r="Q1108" s="8">
        <v>3601.92</v>
      </c>
      <c r="R1108" s="8">
        <f t="shared" si="52"/>
        <v>0</v>
      </c>
      <c r="S1108" s="8">
        <f>(((Sales[[#This Row],[Unit Price]]-(Sales[[#This Row],[Discount Applied]]*Sales[[#This Row],[Unit Price]]))-Q1108)/Q1108)*100</f>
        <v>0</v>
      </c>
      <c r="T1108" s="8">
        <f t="shared" si="53"/>
        <v>21611.520000000004</v>
      </c>
      <c r="U1108" s="8">
        <f>Sales[[#This Row],[Unit Cost]]*Sales[[#This Row],[Order Quantity]]</f>
        <v>21611.52</v>
      </c>
    </row>
    <row r="1109" spans="1:21" x14ac:dyDescent="0.2">
      <c r="A1109" s="6" t="s">
        <v>1322</v>
      </c>
      <c r="B1109" s="6" t="s">
        <v>25</v>
      </c>
      <c r="C1109" s="6" t="s">
        <v>143</v>
      </c>
      <c r="D1109" s="7">
        <v>43300</v>
      </c>
      <c r="E1109" s="7">
        <v>43381</v>
      </c>
      <c r="F1109" s="7">
        <v>43401</v>
      </c>
      <c r="G1109" s="7">
        <v>43410</v>
      </c>
      <c r="H1109" s="6">
        <f t="shared" si="51"/>
        <v>29</v>
      </c>
      <c r="I1109" s="6" t="s">
        <v>215</v>
      </c>
      <c r="J1109" s="6">
        <v>14</v>
      </c>
      <c r="K1109" s="6">
        <v>5</v>
      </c>
      <c r="L1109" s="6">
        <v>333</v>
      </c>
      <c r="M1109" s="6">
        <v>19</v>
      </c>
      <c r="N1109" s="6">
        <v>4</v>
      </c>
      <c r="O1109" s="6">
        <v>0.2</v>
      </c>
      <c r="P1109" s="8">
        <v>1936.3</v>
      </c>
      <c r="Q1109" s="8">
        <v>1277.9580000000001</v>
      </c>
      <c r="R1109" s="8">
        <f t="shared" si="52"/>
        <v>1084.3279999999995</v>
      </c>
      <c r="S1109" s="8">
        <f>(((Sales[[#This Row],[Unit Price]]-(Sales[[#This Row],[Discount Applied]]*Sales[[#This Row],[Unit Price]]))-Q1109)/Q1109)*100</f>
        <v>21.2121212121212</v>
      </c>
      <c r="T1109" s="8">
        <f t="shared" si="53"/>
        <v>6196.16</v>
      </c>
      <c r="U1109" s="8">
        <f>Sales[[#This Row],[Unit Cost]]*Sales[[#This Row],[Order Quantity]]</f>
        <v>5111.8320000000003</v>
      </c>
    </row>
    <row r="1110" spans="1:21" x14ac:dyDescent="0.2">
      <c r="A1110" s="6" t="s">
        <v>1323</v>
      </c>
      <c r="B1110" s="6" t="s">
        <v>26</v>
      </c>
      <c r="C1110" s="6" t="s">
        <v>145</v>
      </c>
      <c r="D1110" s="7">
        <v>43300</v>
      </c>
      <c r="E1110" s="7">
        <v>43382</v>
      </c>
      <c r="F1110" s="7">
        <v>43403</v>
      </c>
      <c r="G1110" s="7">
        <v>43413</v>
      </c>
      <c r="H1110" s="6">
        <f t="shared" si="51"/>
        <v>31</v>
      </c>
      <c r="I1110" s="6" t="s">
        <v>215</v>
      </c>
      <c r="J1110" s="6">
        <v>26</v>
      </c>
      <c r="K1110" s="6">
        <v>1</v>
      </c>
      <c r="L1110" s="6">
        <v>136</v>
      </c>
      <c r="M1110" s="6">
        <v>31</v>
      </c>
      <c r="N1110" s="6">
        <v>7</v>
      </c>
      <c r="O1110" s="6">
        <v>7.4999999999999997E-2</v>
      </c>
      <c r="P1110" s="8">
        <v>174.20000000000002</v>
      </c>
      <c r="Q1110" s="8">
        <v>114.97200000000002</v>
      </c>
      <c r="R1110" s="8">
        <f t="shared" si="52"/>
        <v>323.14099999999996</v>
      </c>
      <c r="S1110" s="8">
        <f>(((Sales[[#This Row],[Unit Price]]-(Sales[[#This Row],[Discount Applied]]*Sales[[#This Row],[Unit Price]]))-Q1110)/Q1110)*100</f>
        <v>40.151515151515142</v>
      </c>
      <c r="T1110" s="8">
        <f t="shared" si="53"/>
        <v>1127.9450000000002</v>
      </c>
      <c r="U1110" s="8">
        <f>Sales[[#This Row],[Unit Cost]]*Sales[[#This Row],[Order Quantity]]</f>
        <v>804.8040000000002</v>
      </c>
    </row>
    <row r="1111" spans="1:21" x14ac:dyDescent="0.2">
      <c r="A1111" s="6" t="s">
        <v>1324</v>
      </c>
      <c r="B1111" s="6" t="s">
        <v>23</v>
      </c>
      <c r="C1111" s="6" t="s">
        <v>146</v>
      </c>
      <c r="D1111" s="7">
        <v>43300</v>
      </c>
      <c r="E1111" s="7">
        <v>43382</v>
      </c>
      <c r="F1111" s="7">
        <v>43400</v>
      </c>
      <c r="G1111" s="7">
        <v>43409</v>
      </c>
      <c r="H1111" s="6">
        <f t="shared" si="51"/>
        <v>27</v>
      </c>
      <c r="I1111" s="6" t="s">
        <v>215</v>
      </c>
      <c r="J1111" s="6">
        <v>24</v>
      </c>
      <c r="K1111" s="6">
        <v>48</v>
      </c>
      <c r="L1111" s="6">
        <v>300</v>
      </c>
      <c r="M1111" s="6">
        <v>12</v>
      </c>
      <c r="N1111" s="6">
        <v>1</v>
      </c>
      <c r="O1111" s="6">
        <v>0.05</v>
      </c>
      <c r="P1111" s="8">
        <v>1728.6000000000001</v>
      </c>
      <c r="Q1111" s="8">
        <v>1071.732</v>
      </c>
      <c r="R1111" s="8">
        <f t="shared" si="52"/>
        <v>570.4380000000001</v>
      </c>
      <c r="S1111" s="8">
        <f>(((Sales[[#This Row],[Unit Price]]-(Sales[[#This Row],[Discount Applied]]*Sales[[#This Row],[Unit Price]]))-Q1111)/Q1111)*100</f>
        <v>53.225806451612911</v>
      </c>
      <c r="T1111" s="8">
        <f t="shared" si="53"/>
        <v>1642.17</v>
      </c>
      <c r="U1111" s="8">
        <f>Sales[[#This Row],[Unit Cost]]*Sales[[#This Row],[Order Quantity]]</f>
        <v>1071.732</v>
      </c>
    </row>
    <row r="1112" spans="1:21" x14ac:dyDescent="0.2">
      <c r="A1112" s="6" t="s">
        <v>1325</v>
      </c>
      <c r="B1112" s="6" t="s">
        <v>24</v>
      </c>
      <c r="C1112" s="6" t="s">
        <v>144</v>
      </c>
      <c r="D1112" s="7">
        <v>43300</v>
      </c>
      <c r="E1112" s="7">
        <v>43382</v>
      </c>
      <c r="F1112" s="7">
        <v>43385</v>
      </c>
      <c r="G1112" s="7">
        <v>43392</v>
      </c>
      <c r="H1112" s="6">
        <f t="shared" si="51"/>
        <v>10</v>
      </c>
      <c r="I1112" s="6" t="s">
        <v>215</v>
      </c>
      <c r="J1112" s="6">
        <v>10</v>
      </c>
      <c r="K1112" s="6">
        <v>37</v>
      </c>
      <c r="L1112" s="6">
        <v>61</v>
      </c>
      <c r="M1112" s="6">
        <v>40</v>
      </c>
      <c r="N1112" s="6">
        <v>5</v>
      </c>
      <c r="O1112" s="6">
        <v>0.15</v>
      </c>
      <c r="P1112" s="8">
        <v>1809</v>
      </c>
      <c r="Q1112" s="8">
        <v>1121.58</v>
      </c>
      <c r="R1112" s="8">
        <f t="shared" si="52"/>
        <v>2080.3500000000004</v>
      </c>
      <c r="S1112" s="8">
        <f>(((Sales[[#This Row],[Unit Price]]-(Sales[[#This Row],[Discount Applied]]*Sales[[#This Row],[Unit Price]]))-Q1112)/Q1112)*100</f>
        <v>37.096774193548406</v>
      </c>
      <c r="T1112" s="8">
        <f t="shared" si="53"/>
        <v>7688.25</v>
      </c>
      <c r="U1112" s="8">
        <f>Sales[[#This Row],[Unit Cost]]*Sales[[#This Row],[Order Quantity]]</f>
        <v>5607.9</v>
      </c>
    </row>
    <row r="1113" spans="1:21" x14ac:dyDescent="0.2">
      <c r="A1113" s="6" t="s">
        <v>1326</v>
      </c>
      <c r="B1113" s="6" t="s">
        <v>24</v>
      </c>
      <c r="C1113" s="6" t="s">
        <v>145</v>
      </c>
      <c r="D1113" s="7">
        <v>43300</v>
      </c>
      <c r="E1113" s="7">
        <v>43382</v>
      </c>
      <c r="F1113" s="7">
        <v>43389</v>
      </c>
      <c r="G1113" s="7">
        <v>43391</v>
      </c>
      <c r="H1113" s="6">
        <f t="shared" si="51"/>
        <v>9</v>
      </c>
      <c r="I1113" s="6" t="s">
        <v>215</v>
      </c>
      <c r="J1113" s="6">
        <v>5</v>
      </c>
      <c r="K1113" s="6">
        <v>22</v>
      </c>
      <c r="L1113" s="6">
        <v>184</v>
      </c>
      <c r="M1113" s="6">
        <v>27</v>
      </c>
      <c r="N1113" s="6">
        <v>7</v>
      </c>
      <c r="O1113" s="6">
        <v>7.4999999999999997E-2</v>
      </c>
      <c r="P1113" s="8">
        <v>3517.5</v>
      </c>
      <c r="Q1113" s="8">
        <v>2673.3</v>
      </c>
      <c r="R1113" s="8">
        <f t="shared" si="52"/>
        <v>4062.7124999999978</v>
      </c>
      <c r="S1113" s="8">
        <f>(((Sales[[#This Row],[Unit Price]]-(Sales[[#This Row],[Discount Applied]]*Sales[[#This Row],[Unit Price]]))-Q1113)/Q1113)*100</f>
        <v>21.710526315789465</v>
      </c>
      <c r="T1113" s="8">
        <f t="shared" si="53"/>
        <v>22775.8125</v>
      </c>
      <c r="U1113" s="8">
        <f>Sales[[#This Row],[Unit Cost]]*Sales[[#This Row],[Order Quantity]]</f>
        <v>18713.100000000002</v>
      </c>
    </row>
    <row r="1114" spans="1:21" x14ac:dyDescent="0.2">
      <c r="A1114" s="6" t="s">
        <v>1327</v>
      </c>
      <c r="B1114" s="6" t="s">
        <v>24</v>
      </c>
      <c r="C1114" s="6" t="s">
        <v>148</v>
      </c>
      <c r="D1114" s="7">
        <v>43300</v>
      </c>
      <c r="E1114" s="7">
        <v>43382</v>
      </c>
      <c r="F1114" s="7">
        <v>43385</v>
      </c>
      <c r="G1114" s="7">
        <v>43389</v>
      </c>
      <c r="H1114" s="6">
        <f t="shared" si="51"/>
        <v>7</v>
      </c>
      <c r="I1114" s="6" t="s">
        <v>215</v>
      </c>
      <c r="J1114" s="6">
        <v>9</v>
      </c>
      <c r="K1114" s="6">
        <v>23</v>
      </c>
      <c r="L1114" s="6">
        <v>13</v>
      </c>
      <c r="M1114" s="6">
        <v>34</v>
      </c>
      <c r="N1114" s="6">
        <v>5</v>
      </c>
      <c r="O1114" s="6">
        <v>7.4999999999999997E-2</v>
      </c>
      <c r="P1114" s="8">
        <v>2659.9</v>
      </c>
      <c r="Q1114" s="8">
        <v>2154.5190000000002</v>
      </c>
      <c r="R1114" s="8">
        <f t="shared" si="52"/>
        <v>1529.4424999999992</v>
      </c>
      <c r="S1114" s="8">
        <f>(((Sales[[#This Row],[Unit Price]]-(Sales[[#This Row],[Discount Applied]]*Sales[[#This Row],[Unit Price]]))-Q1114)/Q1114)*100</f>
        <v>14.19753086419753</v>
      </c>
      <c r="T1114" s="8">
        <f t="shared" si="53"/>
        <v>12302.0375</v>
      </c>
      <c r="U1114" s="8">
        <f>Sales[[#This Row],[Unit Cost]]*Sales[[#This Row],[Order Quantity]]</f>
        <v>10772.595000000001</v>
      </c>
    </row>
    <row r="1115" spans="1:21" x14ac:dyDescent="0.2">
      <c r="A1115" s="6" t="s">
        <v>1328</v>
      </c>
      <c r="B1115" s="6" t="s">
        <v>25</v>
      </c>
      <c r="C1115" s="6" t="s">
        <v>146</v>
      </c>
      <c r="D1115" s="7">
        <v>43300</v>
      </c>
      <c r="E1115" s="7">
        <v>43382</v>
      </c>
      <c r="F1115" s="7">
        <v>43384</v>
      </c>
      <c r="G1115" s="7">
        <v>43392</v>
      </c>
      <c r="H1115" s="6">
        <f t="shared" si="51"/>
        <v>10</v>
      </c>
      <c r="I1115" s="6" t="s">
        <v>215</v>
      </c>
      <c r="J1115" s="6">
        <v>20</v>
      </c>
      <c r="K1115" s="6">
        <v>24</v>
      </c>
      <c r="L1115" s="6">
        <v>275</v>
      </c>
      <c r="M1115" s="6">
        <v>24</v>
      </c>
      <c r="N1115" s="6">
        <v>3</v>
      </c>
      <c r="O1115" s="6">
        <v>0.1</v>
      </c>
      <c r="P1115" s="8">
        <v>2351.7000000000003</v>
      </c>
      <c r="Q1115" s="8">
        <v>1716.7410000000002</v>
      </c>
      <c r="R1115" s="8">
        <f t="shared" si="52"/>
        <v>1199.3669999999993</v>
      </c>
      <c r="S1115" s="8">
        <f>(((Sales[[#This Row],[Unit Price]]-(Sales[[#This Row],[Discount Applied]]*Sales[[#This Row],[Unit Price]]))-Q1115)/Q1115)*100</f>
        <v>23.287671232876708</v>
      </c>
      <c r="T1115" s="8">
        <f t="shared" si="53"/>
        <v>6349.59</v>
      </c>
      <c r="U1115" s="8">
        <f>Sales[[#This Row],[Unit Cost]]*Sales[[#This Row],[Order Quantity]]</f>
        <v>5150.2230000000009</v>
      </c>
    </row>
    <row r="1116" spans="1:21" x14ac:dyDescent="0.2">
      <c r="A1116" s="6" t="s">
        <v>1329</v>
      </c>
      <c r="B1116" s="6" t="s">
        <v>24</v>
      </c>
      <c r="C1116" s="6" t="s">
        <v>146</v>
      </c>
      <c r="D1116" s="7">
        <v>43300</v>
      </c>
      <c r="E1116" s="7">
        <v>43383</v>
      </c>
      <c r="F1116" s="7">
        <v>43396</v>
      </c>
      <c r="G1116" s="7">
        <v>43397</v>
      </c>
      <c r="H1116" s="6">
        <f t="shared" si="51"/>
        <v>14</v>
      </c>
      <c r="I1116" s="6" t="s">
        <v>215</v>
      </c>
      <c r="J1116" s="6">
        <v>1</v>
      </c>
      <c r="K1116" s="6">
        <v>43</v>
      </c>
      <c r="L1116" s="6">
        <v>309</v>
      </c>
      <c r="M1116" s="6">
        <v>39</v>
      </c>
      <c r="N1116" s="6">
        <v>5</v>
      </c>
      <c r="O1116" s="6">
        <v>7.4999999999999997E-2</v>
      </c>
      <c r="P1116" s="8">
        <v>180.9</v>
      </c>
      <c r="Q1116" s="8">
        <v>94.068000000000012</v>
      </c>
      <c r="R1116" s="8">
        <f t="shared" si="52"/>
        <v>366.32249999999999</v>
      </c>
      <c r="S1116" s="8">
        <f>(((Sales[[#This Row],[Unit Price]]-(Sales[[#This Row],[Discount Applied]]*Sales[[#This Row],[Unit Price]]))-Q1116)/Q1116)*100</f>
        <v>77.884615384615373</v>
      </c>
      <c r="T1116" s="8">
        <f t="shared" si="53"/>
        <v>836.66250000000002</v>
      </c>
      <c r="U1116" s="8">
        <f>Sales[[#This Row],[Unit Cost]]*Sales[[#This Row],[Order Quantity]]</f>
        <v>470.34000000000003</v>
      </c>
    </row>
    <row r="1117" spans="1:21" x14ac:dyDescent="0.2">
      <c r="A1117" s="6" t="s">
        <v>1330</v>
      </c>
      <c r="B1117" s="6" t="s">
        <v>23</v>
      </c>
      <c r="C1117" s="6" t="s">
        <v>145</v>
      </c>
      <c r="D1117" s="7">
        <v>43300</v>
      </c>
      <c r="E1117" s="7">
        <v>43383</v>
      </c>
      <c r="F1117" s="7">
        <v>43411</v>
      </c>
      <c r="G1117" s="7">
        <v>43417</v>
      </c>
      <c r="H1117" s="6">
        <f t="shared" si="51"/>
        <v>34</v>
      </c>
      <c r="I1117" s="6" t="s">
        <v>215</v>
      </c>
      <c r="J1117" s="6">
        <v>24</v>
      </c>
      <c r="K1117" s="6">
        <v>21</v>
      </c>
      <c r="L1117" s="6">
        <v>109</v>
      </c>
      <c r="M1117" s="6">
        <v>29</v>
      </c>
      <c r="N1117" s="6">
        <v>3</v>
      </c>
      <c r="O1117" s="6">
        <v>7.4999999999999997E-2</v>
      </c>
      <c r="P1117" s="8">
        <v>1118.9000000000001</v>
      </c>
      <c r="Q1117" s="8">
        <v>581.82800000000009</v>
      </c>
      <c r="R1117" s="8">
        <f t="shared" si="52"/>
        <v>1359.4634999999998</v>
      </c>
      <c r="S1117" s="8">
        <f>(((Sales[[#This Row],[Unit Price]]-(Sales[[#This Row],[Discount Applied]]*Sales[[#This Row],[Unit Price]]))-Q1117)/Q1117)*100</f>
        <v>77.884615384615373</v>
      </c>
      <c r="T1117" s="8">
        <f t="shared" si="53"/>
        <v>3104.9475000000002</v>
      </c>
      <c r="U1117" s="8">
        <f>Sales[[#This Row],[Unit Cost]]*Sales[[#This Row],[Order Quantity]]</f>
        <v>1745.4840000000004</v>
      </c>
    </row>
    <row r="1118" spans="1:21" x14ac:dyDescent="0.2">
      <c r="A1118" s="6" t="s">
        <v>1331</v>
      </c>
      <c r="B1118" s="6" t="s">
        <v>24</v>
      </c>
      <c r="C1118" s="6" t="s">
        <v>145</v>
      </c>
      <c r="D1118" s="7">
        <v>43300</v>
      </c>
      <c r="E1118" s="7">
        <v>43383</v>
      </c>
      <c r="F1118" s="7">
        <v>43399</v>
      </c>
      <c r="G1118" s="7">
        <v>43407</v>
      </c>
      <c r="H1118" s="6">
        <f t="shared" si="51"/>
        <v>24</v>
      </c>
      <c r="I1118" s="6" t="s">
        <v>215</v>
      </c>
      <c r="J1118" s="6">
        <v>9</v>
      </c>
      <c r="K1118" s="6">
        <v>36</v>
      </c>
      <c r="L1118" s="6">
        <v>155</v>
      </c>
      <c r="M1118" s="6">
        <v>46</v>
      </c>
      <c r="N1118" s="6">
        <v>3</v>
      </c>
      <c r="O1118" s="6">
        <v>0.15</v>
      </c>
      <c r="P1118" s="8">
        <v>2010</v>
      </c>
      <c r="Q1118" s="8">
        <v>1185.8999999999999</v>
      </c>
      <c r="R1118" s="8">
        <f t="shared" si="52"/>
        <v>1567.8000000000002</v>
      </c>
      <c r="S1118" s="8">
        <f>(((Sales[[#This Row],[Unit Price]]-(Sales[[#This Row],[Discount Applied]]*Sales[[#This Row],[Unit Price]]))-Q1118)/Q1118)*100</f>
        <v>44.067796610169509</v>
      </c>
      <c r="T1118" s="8">
        <f t="shared" si="53"/>
        <v>5125.5</v>
      </c>
      <c r="U1118" s="8">
        <f>Sales[[#This Row],[Unit Cost]]*Sales[[#This Row],[Order Quantity]]</f>
        <v>3557.7</v>
      </c>
    </row>
    <row r="1119" spans="1:21" x14ac:dyDescent="0.2">
      <c r="A1119" s="6" t="s">
        <v>1332</v>
      </c>
      <c r="B1119" s="6" t="s">
        <v>26</v>
      </c>
      <c r="C1119" s="6" t="s">
        <v>145</v>
      </c>
      <c r="D1119" s="7">
        <v>43300</v>
      </c>
      <c r="E1119" s="7">
        <v>43383</v>
      </c>
      <c r="F1119" s="7">
        <v>43401</v>
      </c>
      <c r="G1119" s="7">
        <v>43405</v>
      </c>
      <c r="H1119" s="6">
        <f t="shared" si="51"/>
        <v>22</v>
      </c>
      <c r="I1119" s="6" t="s">
        <v>215</v>
      </c>
      <c r="J1119" s="6">
        <v>27</v>
      </c>
      <c r="K1119" s="6">
        <v>19</v>
      </c>
      <c r="L1119" s="6">
        <v>189</v>
      </c>
      <c r="M1119" s="6">
        <v>39</v>
      </c>
      <c r="N1119" s="6">
        <v>5</v>
      </c>
      <c r="O1119" s="6">
        <v>0.05</v>
      </c>
      <c r="P1119" s="8">
        <v>1206</v>
      </c>
      <c r="Q1119" s="8">
        <v>795.96</v>
      </c>
      <c r="R1119" s="8">
        <f t="shared" si="52"/>
        <v>1748.6999999999998</v>
      </c>
      <c r="S1119" s="8">
        <f>(((Sales[[#This Row],[Unit Price]]-(Sales[[#This Row],[Discount Applied]]*Sales[[#This Row],[Unit Price]]))-Q1119)/Q1119)*100</f>
        <v>43.939393939393938</v>
      </c>
      <c r="T1119" s="8">
        <f t="shared" si="53"/>
        <v>5728.5</v>
      </c>
      <c r="U1119" s="8">
        <f>Sales[[#This Row],[Unit Cost]]*Sales[[#This Row],[Order Quantity]]</f>
        <v>3979.8</v>
      </c>
    </row>
    <row r="1120" spans="1:21" x14ac:dyDescent="0.2">
      <c r="A1120" s="6" t="s">
        <v>1333</v>
      </c>
      <c r="B1120" s="6" t="s">
        <v>23</v>
      </c>
      <c r="C1120" s="6" t="s">
        <v>148</v>
      </c>
      <c r="D1120" s="7">
        <v>43300</v>
      </c>
      <c r="E1120" s="7">
        <v>43383</v>
      </c>
      <c r="F1120" s="7">
        <v>43409</v>
      </c>
      <c r="G1120" s="7">
        <v>43410</v>
      </c>
      <c r="H1120" s="6">
        <f t="shared" si="51"/>
        <v>27</v>
      </c>
      <c r="I1120" s="6" t="s">
        <v>215</v>
      </c>
      <c r="J1120" s="6">
        <v>22</v>
      </c>
      <c r="K1120" s="6">
        <v>20</v>
      </c>
      <c r="L1120" s="6">
        <v>2</v>
      </c>
      <c r="M1120" s="6">
        <v>46</v>
      </c>
      <c r="N1120" s="6">
        <v>1</v>
      </c>
      <c r="O1120" s="6">
        <v>0.05</v>
      </c>
      <c r="P1120" s="8">
        <v>180.9</v>
      </c>
      <c r="Q1120" s="8">
        <v>130.24799999999999</v>
      </c>
      <c r="R1120" s="8">
        <f t="shared" si="52"/>
        <v>41.607000000000028</v>
      </c>
      <c r="S1120" s="8">
        <f>(((Sales[[#This Row],[Unit Price]]-(Sales[[#This Row],[Discount Applied]]*Sales[[#This Row],[Unit Price]]))-Q1120)/Q1120)*100</f>
        <v>31.944444444444471</v>
      </c>
      <c r="T1120" s="8">
        <f t="shared" si="53"/>
        <v>171.85500000000002</v>
      </c>
      <c r="U1120" s="8">
        <f>Sales[[#This Row],[Unit Cost]]*Sales[[#This Row],[Order Quantity]]</f>
        <v>130.24799999999999</v>
      </c>
    </row>
    <row r="1121" spans="1:21" x14ac:dyDescent="0.2">
      <c r="A1121" s="6" t="s">
        <v>1334</v>
      </c>
      <c r="B1121" s="6" t="s">
        <v>24</v>
      </c>
      <c r="C1121" s="6" t="s">
        <v>147</v>
      </c>
      <c r="D1121" s="7">
        <v>43300</v>
      </c>
      <c r="E1121" s="7">
        <v>43384</v>
      </c>
      <c r="F1121" s="7">
        <v>43397</v>
      </c>
      <c r="G1121" s="7">
        <v>43399</v>
      </c>
      <c r="H1121" s="6">
        <f t="shared" si="51"/>
        <v>15</v>
      </c>
      <c r="I1121" s="6" t="s">
        <v>215</v>
      </c>
      <c r="J1121" s="6">
        <v>8</v>
      </c>
      <c r="K1121" s="6">
        <v>12</v>
      </c>
      <c r="L1121" s="6">
        <v>245</v>
      </c>
      <c r="M1121" s="6">
        <v>3</v>
      </c>
      <c r="N1121" s="6">
        <v>1</v>
      </c>
      <c r="O1121" s="6">
        <v>7.4999999999999997E-2</v>
      </c>
      <c r="P1121" s="8">
        <v>3886</v>
      </c>
      <c r="Q1121" s="8">
        <v>2059.58</v>
      </c>
      <c r="R1121" s="8">
        <f t="shared" si="52"/>
        <v>1534.9700000000003</v>
      </c>
      <c r="S1121" s="8">
        <f>(((Sales[[#This Row],[Unit Price]]-(Sales[[#This Row],[Discount Applied]]*Sales[[#This Row],[Unit Price]]))-Q1121)/Q1121)*100</f>
        <v>74.528301886792462</v>
      </c>
      <c r="T1121" s="8">
        <f t="shared" si="53"/>
        <v>3594.55</v>
      </c>
      <c r="U1121" s="8">
        <f>Sales[[#This Row],[Unit Cost]]*Sales[[#This Row],[Order Quantity]]</f>
        <v>2059.58</v>
      </c>
    </row>
    <row r="1122" spans="1:21" x14ac:dyDescent="0.2">
      <c r="A1122" s="6" t="s">
        <v>1335</v>
      </c>
      <c r="B1122" s="6" t="s">
        <v>25</v>
      </c>
      <c r="C1122" s="6" t="s">
        <v>143</v>
      </c>
      <c r="D1122" s="7">
        <v>43300</v>
      </c>
      <c r="E1122" s="7">
        <v>43384</v>
      </c>
      <c r="F1122" s="7">
        <v>43406</v>
      </c>
      <c r="G1122" s="7">
        <v>43411</v>
      </c>
      <c r="H1122" s="6">
        <f t="shared" si="51"/>
        <v>27</v>
      </c>
      <c r="I1122" s="6" t="s">
        <v>215</v>
      </c>
      <c r="J1122" s="6">
        <v>13</v>
      </c>
      <c r="K1122" s="6">
        <v>12</v>
      </c>
      <c r="L1122" s="6">
        <v>359</v>
      </c>
      <c r="M1122" s="6">
        <v>10</v>
      </c>
      <c r="N1122" s="6">
        <v>3</v>
      </c>
      <c r="O1122" s="6">
        <v>7.4999999999999997E-2</v>
      </c>
      <c r="P1122" s="8">
        <v>6505.7</v>
      </c>
      <c r="Q1122" s="8">
        <v>4293.7619999999997</v>
      </c>
      <c r="R1122" s="8">
        <f t="shared" si="52"/>
        <v>5172.0314999999973</v>
      </c>
      <c r="S1122" s="8">
        <f>(((Sales[[#This Row],[Unit Price]]-(Sales[[#This Row],[Discount Applied]]*Sales[[#This Row],[Unit Price]]))-Q1122)/Q1122)*100</f>
        <v>40.151515151515163</v>
      </c>
      <c r="T1122" s="8">
        <f t="shared" si="53"/>
        <v>18053.317499999997</v>
      </c>
      <c r="U1122" s="8">
        <f>Sales[[#This Row],[Unit Cost]]*Sales[[#This Row],[Order Quantity]]</f>
        <v>12881.286</v>
      </c>
    </row>
    <row r="1123" spans="1:21" x14ac:dyDescent="0.2">
      <c r="A1123" s="6" t="s">
        <v>1336</v>
      </c>
      <c r="B1123" s="6" t="s">
        <v>25</v>
      </c>
      <c r="C1123" s="6" t="s">
        <v>148</v>
      </c>
      <c r="D1123" s="7">
        <v>43300</v>
      </c>
      <c r="E1123" s="7">
        <v>43384</v>
      </c>
      <c r="F1123" s="7">
        <v>43397</v>
      </c>
      <c r="G1123" s="7">
        <v>43398</v>
      </c>
      <c r="H1123" s="6">
        <f t="shared" si="51"/>
        <v>14</v>
      </c>
      <c r="I1123" s="6" t="s">
        <v>215</v>
      </c>
      <c r="J1123" s="6">
        <v>16</v>
      </c>
      <c r="K1123" s="6">
        <v>4</v>
      </c>
      <c r="L1123" s="6">
        <v>35</v>
      </c>
      <c r="M1123" s="6">
        <v>36</v>
      </c>
      <c r="N1123" s="6">
        <v>3</v>
      </c>
      <c r="O1123" s="6">
        <v>0.05</v>
      </c>
      <c r="P1123" s="8">
        <v>1051.9000000000001</v>
      </c>
      <c r="Q1123" s="8">
        <v>820.48200000000008</v>
      </c>
      <c r="R1123" s="8">
        <f t="shared" si="52"/>
        <v>536.46900000000005</v>
      </c>
      <c r="S1123" s="8">
        <f>(((Sales[[#This Row],[Unit Price]]-(Sales[[#This Row],[Discount Applied]]*Sales[[#This Row],[Unit Price]]))-Q1123)/Q1123)*100</f>
        <v>21.794871794871788</v>
      </c>
      <c r="T1123" s="8">
        <f t="shared" si="53"/>
        <v>2997.9150000000004</v>
      </c>
      <c r="U1123" s="8">
        <f>Sales[[#This Row],[Unit Cost]]*Sales[[#This Row],[Order Quantity]]</f>
        <v>2461.4460000000004</v>
      </c>
    </row>
    <row r="1124" spans="1:21" x14ac:dyDescent="0.2">
      <c r="A1124" s="6" t="s">
        <v>1337</v>
      </c>
      <c r="B1124" s="6" t="s">
        <v>24</v>
      </c>
      <c r="C1124" s="6" t="s">
        <v>146</v>
      </c>
      <c r="D1124" s="7">
        <v>43300</v>
      </c>
      <c r="E1124" s="7">
        <v>43384</v>
      </c>
      <c r="F1124" s="7">
        <v>43409</v>
      </c>
      <c r="G1124" s="7">
        <v>43410</v>
      </c>
      <c r="H1124" s="6">
        <f t="shared" si="51"/>
        <v>26</v>
      </c>
      <c r="I1124" s="6" t="s">
        <v>215</v>
      </c>
      <c r="J1124" s="6">
        <v>7</v>
      </c>
      <c r="K1124" s="6">
        <v>40</v>
      </c>
      <c r="L1124" s="6">
        <v>287</v>
      </c>
      <c r="M1124" s="6">
        <v>22</v>
      </c>
      <c r="N1124" s="6">
        <v>4</v>
      </c>
      <c r="O1124" s="6">
        <v>0.05</v>
      </c>
      <c r="P1124" s="8">
        <v>1092.1000000000001</v>
      </c>
      <c r="Q1124" s="8">
        <v>524.20800000000008</v>
      </c>
      <c r="R1124" s="8">
        <f t="shared" si="52"/>
        <v>2053.1480000000001</v>
      </c>
      <c r="S1124" s="8">
        <f>(((Sales[[#This Row],[Unit Price]]-(Sales[[#This Row],[Discount Applied]]*Sales[[#This Row],[Unit Price]]))-Q1124)/Q1124)*100</f>
        <v>97.916666666666657</v>
      </c>
      <c r="T1124" s="8">
        <f t="shared" si="53"/>
        <v>4149.9800000000005</v>
      </c>
      <c r="U1124" s="8">
        <f>Sales[[#This Row],[Unit Cost]]*Sales[[#This Row],[Order Quantity]]</f>
        <v>2096.8320000000003</v>
      </c>
    </row>
    <row r="1125" spans="1:21" x14ac:dyDescent="0.2">
      <c r="A1125" s="6" t="s">
        <v>1338</v>
      </c>
      <c r="B1125" s="6" t="s">
        <v>24</v>
      </c>
      <c r="C1125" s="6" t="s">
        <v>148</v>
      </c>
      <c r="D1125" s="7">
        <v>43300</v>
      </c>
      <c r="E1125" s="7">
        <v>43384</v>
      </c>
      <c r="F1125" s="7">
        <v>43390</v>
      </c>
      <c r="G1125" s="7">
        <v>43393</v>
      </c>
      <c r="H1125" s="6">
        <f t="shared" si="51"/>
        <v>9</v>
      </c>
      <c r="I1125" s="6" t="s">
        <v>215</v>
      </c>
      <c r="J1125" s="6">
        <v>10</v>
      </c>
      <c r="K1125" s="6">
        <v>42</v>
      </c>
      <c r="L1125" s="6">
        <v>17</v>
      </c>
      <c r="M1125" s="6">
        <v>47</v>
      </c>
      <c r="N1125" s="6">
        <v>4</v>
      </c>
      <c r="O1125" s="6">
        <v>0.15</v>
      </c>
      <c r="P1125" s="8">
        <v>2492.4</v>
      </c>
      <c r="Q1125" s="8">
        <v>1370.8200000000002</v>
      </c>
      <c r="R1125" s="8">
        <f t="shared" si="52"/>
        <v>2990.8799999999992</v>
      </c>
      <c r="S1125" s="8">
        <f>(((Sales[[#This Row],[Unit Price]]-(Sales[[#This Row],[Discount Applied]]*Sales[[#This Row],[Unit Price]]))-Q1125)/Q1125)*100</f>
        <v>54.545454545454518</v>
      </c>
      <c r="T1125" s="8">
        <f t="shared" si="53"/>
        <v>8474.16</v>
      </c>
      <c r="U1125" s="8">
        <f>Sales[[#This Row],[Unit Cost]]*Sales[[#This Row],[Order Quantity]]</f>
        <v>5483.2800000000007</v>
      </c>
    </row>
    <row r="1126" spans="1:21" x14ac:dyDescent="0.2">
      <c r="A1126" s="6" t="s">
        <v>1339</v>
      </c>
      <c r="B1126" s="6" t="s">
        <v>23</v>
      </c>
      <c r="C1126" s="6" t="s">
        <v>143</v>
      </c>
      <c r="D1126" s="7">
        <v>43200</v>
      </c>
      <c r="E1126" s="7">
        <v>43384</v>
      </c>
      <c r="F1126" s="7">
        <v>43409</v>
      </c>
      <c r="G1126" s="7">
        <v>43419</v>
      </c>
      <c r="H1126" s="6">
        <f t="shared" si="51"/>
        <v>35</v>
      </c>
      <c r="I1126" s="6" t="s">
        <v>215</v>
      </c>
      <c r="J1126" s="6">
        <v>24</v>
      </c>
      <c r="K1126" s="6">
        <v>17</v>
      </c>
      <c r="L1126" s="6">
        <v>355</v>
      </c>
      <c r="M1126" s="6">
        <v>16</v>
      </c>
      <c r="N1126" s="6">
        <v>6</v>
      </c>
      <c r="O1126" s="6">
        <v>7.4999999999999997E-2</v>
      </c>
      <c r="P1126" s="8">
        <v>3892.7000000000003</v>
      </c>
      <c r="Q1126" s="8">
        <v>1868.4960000000001</v>
      </c>
      <c r="R1126" s="8">
        <f t="shared" si="52"/>
        <v>10393.509</v>
      </c>
      <c r="S1126" s="8">
        <f>(((Sales[[#This Row],[Unit Price]]-(Sales[[#This Row],[Discount Applied]]*Sales[[#This Row],[Unit Price]]))-Q1126)/Q1126)*100</f>
        <v>92.708333333333343</v>
      </c>
      <c r="T1126" s="8">
        <f t="shared" si="53"/>
        <v>21604.485000000001</v>
      </c>
      <c r="U1126" s="8">
        <f>Sales[[#This Row],[Unit Cost]]*Sales[[#This Row],[Order Quantity]]</f>
        <v>11210.976000000001</v>
      </c>
    </row>
    <row r="1127" spans="1:21" x14ac:dyDescent="0.2">
      <c r="A1127" s="6" t="s">
        <v>1340</v>
      </c>
      <c r="B1127" s="6" t="s">
        <v>23</v>
      </c>
      <c r="C1127" s="6" t="s">
        <v>143</v>
      </c>
      <c r="D1127" s="7">
        <v>43300</v>
      </c>
      <c r="E1127" s="7">
        <v>43385</v>
      </c>
      <c r="F1127" s="7">
        <v>43394</v>
      </c>
      <c r="G1127" s="7">
        <v>43400</v>
      </c>
      <c r="H1127" s="6">
        <f t="shared" si="51"/>
        <v>15</v>
      </c>
      <c r="I1127" s="6" t="s">
        <v>215</v>
      </c>
      <c r="J1127" s="6">
        <v>20</v>
      </c>
      <c r="K1127" s="6">
        <v>21</v>
      </c>
      <c r="L1127" s="6">
        <v>367</v>
      </c>
      <c r="M1127" s="6">
        <v>33</v>
      </c>
      <c r="N1127" s="6">
        <v>7</v>
      </c>
      <c r="O1127" s="6">
        <v>0.4</v>
      </c>
      <c r="P1127" s="8">
        <v>2505.8000000000002</v>
      </c>
      <c r="Q1127" s="8">
        <v>2079.8139999999999</v>
      </c>
      <c r="R1127" s="8">
        <f t="shared" si="52"/>
        <v>-4034.3379999999979</v>
      </c>
      <c r="S1127" s="8">
        <f>(((Sales[[#This Row],[Unit Price]]-(Sales[[#This Row],[Discount Applied]]*Sales[[#This Row],[Unit Price]]))-Q1127)/Q1127)*100</f>
        <v>-27.710843373493972</v>
      </c>
      <c r="T1127" s="8">
        <f t="shared" si="53"/>
        <v>10524.36</v>
      </c>
      <c r="U1127" s="8">
        <f>Sales[[#This Row],[Unit Cost]]*Sales[[#This Row],[Order Quantity]]</f>
        <v>14558.697999999999</v>
      </c>
    </row>
    <row r="1128" spans="1:21" x14ac:dyDescent="0.2">
      <c r="A1128" s="6" t="s">
        <v>1341</v>
      </c>
      <c r="B1128" s="6" t="s">
        <v>26</v>
      </c>
      <c r="C1128" s="6" t="s">
        <v>147</v>
      </c>
      <c r="D1128" s="7">
        <v>43300</v>
      </c>
      <c r="E1128" s="7">
        <v>43385</v>
      </c>
      <c r="F1128" s="7">
        <v>43401</v>
      </c>
      <c r="G1128" s="7">
        <v>43405</v>
      </c>
      <c r="H1128" s="6">
        <f t="shared" si="51"/>
        <v>20</v>
      </c>
      <c r="I1128" s="6" t="s">
        <v>215</v>
      </c>
      <c r="J1128" s="6">
        <v>27</v>
      </c>
      <c r="K1128" s="6">
        <v>50</v>
      </c>
      <c r="L1128" s="6">
        <v>253</v>
      </c>
      <c r="M1128" s="6">
        <v>43</v>
      </c>
      <c r="N1128" s="6">
        <v>8</v>
      </c>
      <c r="O1128" s="6">
        <v>0.1</v>
      </c>
      <c r="P1128" s="8">
        <v>824.1</v>
      </c>
      <c r="Q1128" s="8">
        <v>395.56799999999998</v>
      </c>
      <c r="R1128" s="8">
        <f t="shared" si="52"/>
        <v>2768.9760000000006</v>
      </c>
      <c r="S1128" s="8">
        <f>(((Sales[[#This Row],[Unit Price]]-(Sales[[#This Row],[Discount Applied]]*Sales[[#This Row],[Unit Price]]))-Q1128)/Q1128)*100</f>
        <v>87.500000000000028</v>
      </c>
      <c r="T1128" s="8">
        <f t="shared" si="53"/>
        <v>5933.52</v>
      </c>
      <c r="U1128" s="8">
        <f>Sales[[#This Row],[Unit Cost]]*Sales[[#This Row],[Order Quantity]]</f>
        <v>3164.5439999999999</v>
      </c>
    </row>
    <row r="1129" spans="1:21" x14ac:dyDescent="0.2">
      <c r="A1129" s="6" t="s">
        <v>1342</v>
      </c>
      <c r="B1129" s="6" t="s">
        <v>23</v>
      </c>
      <c r="C1129" s="6" t="s">
        <v>147</v>
      </c>
      <c r="D1129" s="7">
        <v>43300</v>
      </c>
      <c r="E1129" s="7">
        <v>43385</v>
      </c>
      <c r="F1129" s="7">
        <v>43400</v>
      </c>
      <c r="G1129" s="7">
        <v>43405</v>
      </c>
      <c r="H1129" s="6">
        <f t="shared" si="51"/>
        <v>20</v>
      </c>
      <c r="I1129" s="6" t="s">
        <v>215</v>
      </c>
      <c r="J1129" s="6">
        <v>21</v>
      </c>
      <c r="K1129" s="6">
        <v>35</v>
      </c>
      <c r="L1129" s="6">
        <v>253</v>
      </c>
      <c r="M1129" s="6">
        <v>10</v>
      </c>
      <c r="N1129" s="6">
        <v>8</v>
      </c>
      <c r="O1129" s="6">
        <v>0.05</v>
      </c>
      <c r="P1129" s="8">
        <v>690.1</v>
      </c>
      <c r="Q1129" s="8">
        <v>441.66400000000004</v>
      </c>
      <c r="R1129" s="8">
        <f t="shared" si="52"/>
        <v>1711.4479999999999</v>
      </c>
      <c r="S1129" s="8">
        <f>(((Sales[[#This Row],[Unit Price]]-(Sales[[#This Row],[Discount Applied]]*Sales[[#This Row],[Unit Price]]))-Q1129)/Q1129)*100</f>
        <v>48.437499999999986</v>
      </c>
      <c r="T1129" s="8">
        <f t="shared" si="53"/>
        <v>5244.76</v>
      </c>
      <c r="U1129" s="8">
        <f>Sales[[#This Row],[Unit Cost]]*Sales[[#This Row],[Order Quantity]]</f>
        <v>3533.3120000000004</v>
      </c>
    </row>
    <row r="1130" spans="1:21" x14ac:dyDescent="0.2">
      <c r="A1130" s="6" t="s">
        <v>1343</v>
      </c>
      <c r="B1130" s="6" t="s">
        <v>24</v>
      </c>
      <c r="C1130" s="6" t="s">
        <v>144</v>
      </c>
      <c r="D1130" s="7">
        <v>43300</v>
      </c>
      <c r="E1130" s="7">
        <v>43385</v>
      </c>
      <c r="F1130" s="7">
        <v>43410</v>
      </c>
      <c r="G1130" s="7">
        <v>43416</v>
      </c>
      <c r="H1130" s="6">
        <f t="shared" si="51"/>
        <v>31</v>
      </c>
      <c r="I1130" s="6" t="s">
        <v>215</v>
      </c>
      <c r="J1130" s="6">
        <v>10</v>
      </c>
      <c r="K1130" s="6">
        <v>25</v>
      </c>
      <c r="L1130" s="6">
        <v>66</v>
      </c>
      <c r="M1130" s="6">
        <v>21</v>
      </c>
      <c r="N1130" s="6">
        <v>5</v>
      </c>
      <c r="O1130" s="6">
        <v>0.2</v>
      </c>
      <c r="P1130" s="8">
        <v>2365.1</v>
      </c>
      <c r="Q1130" s="8">
        <v>1206.201</v>
      </c>
      <c r="R1130" s="8">
        <f t="shared" si="52"/>
        <v>3429.3949999999995</v>
      </c>
      <c r="S1130" s="8">
        <f>(((Sales[[#This Row],[Unit Price]]-(Sales[[#This Row],[Discount Applied]]*Sales[[#This Row],[Unit Price]]))-Q1130)/Q1130)*100</f>
        <v>56.862745098039206</v>
      </c>
      <c r="T1130" s="8">
        <f t="shared" si="53"/>
        <v>9460.4</v>
      </c>
      <c r="U1130" s="8">
        <f>Sales[[#This Row],[Unit Cost]]*Sales[[#This Row],[Order Quantity]]</f>
        <v>6031.0050000000001</v>
      </c>
    </row>
    <row r="1131" spans="1:21" x14ac:dyDescent="0.2">
      <c r="A1131" s="6" t="s">
        <v>1344</v>
      </c>
      <c r="B1131" s="6" t="s">
        <v>24</v>
      </c>
      <c r="C1131" s="6" t="s">
        <v>144</v>
      </c>
      <c r="D1131" s="7">
        <v>43300</v>
      </c>
      <c r="E1131" s="7">
        <v>43385</v>
      </c>
      <c r="F1131" s="7">
        <v>43405</v>
      </c>
      <c r="G1131" s="7">
        <v>43410</v>
      </c>
      <c r="H1131" s="6">
        <f t="shared" si="51"/>
        <v>25</v>
      </c>
      <c r="I1131" s="6" t="s">
        <v>215</v>
      </c>
      <c r="J1131" s="6">
        <v>11</v>
      </c>
      <c r="K1131" s="6">
        <v>42</v>
      </c>
      <c r="L1131" s="6">
        <v>65</v>
      </c>
      <c r="M1131" s="6">
        <v>22</v>
      </c>
      <c r="N1131" s="6">
        <v>8</v>
      </c>
      <c r="O1131" s="6">
        <v>0.3</v>
      </c>
      <c r="P1131" s="8">
        <v>1072</v>
      </c>
      <c r="Q1131" s="8">
        <v>460.96</v>
      </c>
      <c r="R1131" s="8">
        <f t="shared" si="52"/>
        <v>2315.5200000000009</v>
      </c>
      <c r="S1131" s="8">
        <f>(((Sales[[#This Row],[Unit Price]]-(Sales[[#This Row],[Discount Applied]]*Sales[[#This Row],[Unit Price]]))-Q1131)/Q1131)*100</f>
        <v>62.790697674418624</v>
      </c>
      <c r="T1131" s="8">
        <f t="shared" si="53"/>
        <v>6003.2000000000007</v>
      </c>
      <c r="U1131" s="8">
        <f>Sales[[#This Row],[Unit Cost]]*Sales[[#This Row],[Order Quantity]]</f>
        <v>3687.68</v>
      </c>
    </row>
    <row r="1132" spans="1:21" x14ac:dyDescent="0.2">
      <c r="A1132" s="6" t="s">
        <v>1345</v>
      </c>
      <c r="B1132" s="6" t="s">
        <v>25</v>
      </c>
      <c r="C1132" s="6" t="s">
        <v>143</v>
      </c>
      <c r="D1132" s="7">
        <v>43300</v>
      </c>
      <c r="E1132" s="7">
        <v>43385</v>
      </c>
      <c r="F1132" s="7">
        <v>43390</v>
      </c>
      <c r="G1132" s="7">
        <v>43391</v>
      </c>
      <c r="H1132" s="6">
        <f t="shared" si="51"/>
        <v>6</v>
      </c>
      <c r="I1132" s="6" t="s">
        <v>215</v>
      </c>
      <c r="J1132" s="6">
        <v>15</v>
      </c>
      <c r="K1132" s="6">
        <v>17</v>
      </c>
      <c r="L1132" s="6">
        <v>355</v>
      </c>
      <c r="M1132" s="6">
        <v>29</v>
      </c>
      <c r="N1132" s="6">
        <v>3</v>
      </c>
      <c r="O1132" s="6">
        <v>7.4999999999999997E-2</v>
      </c>
      <c r="P1132" s="8">
        <v>1065.3</v>
      </c>
      <c r="Q1132" s="8">
        <v>468.73199999999997</v>
      </c>
      <c r="R1132" s="8">
        <f t="shared" si="52"/>
        <v>1550.0114999999996</v>
      </c>
      <c r="S1132" s="8">
        <f>(((Sales[[#This Row],[Unit Price]]-(Sales[[#This Row],[Discount Applied]]*Sales[[#This Row],[Unit Price]]))-Q1132)/Q1132)*100</f>
        <v>110.22727272727273</v>
      </c>
      <c r="T1132" s="8">
        <f t="shared" si="53"/>
        <v>2956.2074999999995</v>
      </c>
      <c r="U1132" s="8">
        <f>Sales[[#This Row],[Unit Cost]]*Sales[[#This Row],[Order Quantity]]</f>
        <v>1406.1959999999999</v>
      </c>
    </row>
    <row r="1133" spans="1:21" x14ac:dyDescent="0.2">
      <c r="A1133" s="6" t="s">
        <v>1346</v>
      </c>
      <c r="B1133" s="6" t="s">
        <v>25</v>
      </c>
      <c r="C1133" s="6" t="s">
        <v>147</v>
      </c>
      <c r="D1133" s="7">
        <v>43300</v>
      </c>
      <c r="E1133" s="7">
        <v>43385</v>
      </c>
      <c r="F1133" s="7">
        <v>43392</v>
      </c>
      <c r="G1133" s="7">
        <v>43402</v>
      </c>
      <c r="H1133" s="6">
        <f t="shared" si="51"/>
        <v>17</v>
      </c>
      <c r="I1133" s="6" t="s">
        <v>215</v>
      </c>
      <c r="J1133" s="6">
        <v>18</v>
      </c>
      <c r="K1133" s="6">
        <v>8</v>
      </c>
      <c r="L1133" s="6">
        <v>256</v>
      </c>
      <c r="M1133" s="6">
        <v>11</v>
      </c>
      <c r="N1133" s="6">
        <v>7</v>
      </c>
      <c r="O1133" s="6">
        <v>0.1</v>
      </c>
      <c r="P1133" s="8">
        <v>2586.2000000000003</v>
      </c>
      <c r="Q1133" s="8">
        <v>1396.5480000000002</v>
      </c>
      <c r="R1133" s="8">
        <f t="shared" si="52"/>
        <v>6517.2240000000002</v>
      </c>
      <c r="S1133" s="8">
        <f>(((Sales[[#This Row],[Unit Price]]-(Sales[[#This Row],[Discount Applied]]*Sales[[#This Row],[Unit Price]]))-Q1133)/Q1133)*100</f>
        <v>66.666666666666657</v>
      </c>
      <c r="T1133" s="8">
        <f t="shared" si="53"/>
        <v>16293.060000000001</v>
      </c>
      <c r="U1133" s="8">
        <f>Sales[[#This Row],[Unit Cost]]*Sales[[#This Row],[Order Quantity]]</f>
        <v>9775.8360000000011</v>
      </c>
    </row>
    <row r="1134" spans="1:21" x14ac:dyDescent="0.2">
      <c r="A1134" s="6" t="s">
        <v>1347</v>
      </c>
      <c r="B1134" s="6" t="s">
        <v>24</v>
      </c>
      <c r="C1134" s="6" t="s">
        <v>146</v>
      </c>
      <c r="D1134" s="7">
        <v>43300</v>
      </c>
      <c r="E1134" s="7">
        <v>43386</v>
      </c>
      <c r="F1134" s="7">
        <v>43398</v>
      </c>
      <c r="G1134" s="7">
        <v>43408</v>
      </c>
      <c r="H1134" s="6">
        <f t="shared" si="51"/>
        <v>22</v>
      </c>
      <c r="I1134" s="6" t="s">
        <v>215</v>
      </c>
      <c r="J1134" s="6">
        <v>6</v>
      </c>
      <c r="K1134" s="6">
        <v>46</v>
      </c>
      <c r="L1134" s="6">
        <v>325</v>
      </c>
      <c r="M1134" s="6">
        <v>8</v>
      </c>
      <c r="N1134" s="6">
        <v>2</v>
      </c>
      <c r="O1134" s="6">
        <v>0.05</v>
      </c>
      <c r="P1134" s="8">
        <v>207.70000000000002</v>
      </c>
      <c r="Q1134" s="8">
        <v>151.62100000000001</v>
      </c>
      <c r="R1134" s="8">
        <f t="shared" si="52"/>
        <v>91.388000000000034</v>
      </c>
      <c r="S1134" s="8">
        <f>(((Sales[[#This Row],[Unit Price]]-(Sales[[#This Row],[Discount Applied]]*Sales[[#This Row],[Unit Price]]))-Q1134)/Q1134)*100</f>
        <v>30.136986301369873</v>
      </c>
      <c r="T1134" s="8">
        <f t="shared" si="53"/>
        <v>394.63000000000005</v>
      </c>
      <c r="U1134" s="8">
        <f>Sales[[#This Row],[Unit Cost]]*Sales[[#This Row],[Order Quantity]]</f>
        <v>303.24200000000002</v>
      </c>
    </row>
    <row r="1135" spans="1:21" x14ac:dyDescent="0.2">
      <c r="A1135" s="6" t="s">
        <v>1348</v>
      </c>
      <c r="B1135" s="6" t="s">
        <v>25</v>
      </c>
      <c r="C1135" s="6" t="s">
        <v>148</v>
      </c>
      <c r="D1135" s="7">
        <v>43300</v>
      </c>
      <c r="E1135" s="7">
        <v>43386</v>
      </c>
      <c r="F1135" s="7">
        <v>43389</v>
      </c>
      <c r="G1135" s="7">
        <v>43398</v>
      </c>
      <c r="H1135" s="6">
        <f t="shared" si="51"/>
        <v>12</v>
      </c>
      <c r="I1135" s="6" t="s">
        <v>215</v>
      </c>
      <c r="J1135" s="6">
        <v>15</v>
      </c>
      <c r="K1135" s="6">
        <v>26</v>
      </c>
      <c r="L1135" s="6">
        <v>47</v>
      </c>
      <c r="M1135" s="6">
        <v>7</v>
      </c>
      <c r="N1135" s="6">
        <v>5</v>
      </c>
      <c r="O1135" s="6">
        <v>7.4999999999999997E-2</v>
      </c>
      <c r="P1135" s="8">
        <v>4006.6</v>
      </c>
      <c r="Q1135" s="8">
        <v>2283.7619999999997</v>
      </c>
      <c r="R1135" s="8">
        <f t="shared" si="52"/>
        <v>7111.7150000000038</v>
      </c>
      <c r="S1135" s="8">
        <f>(((Sales[[#This Row],[Unit Price]]-(Sales[[#This Row],[Discount Applied]]*Sales[[#This Row],[Unit Price]]))-Q1135)/Q1135)*100</f>
        <v>62.28070175438598</v>
      </c>
      <c r="T1135" s="8">
        <f t="shared" si="53"/>
        <v>18530.525000000001</v>
      </c>
      <c r="U1135" s="8">
        <f>Sales[[#This Row],[Unit Cost]]*Sales[[#This Row],[Order Quantity]]</f>
        <v>11418.809999999998</v>
      </c>
    </row>
    <row r="1136" spans="1:21" x14ac:dyDescent="0.2">
      <c r="A1136" s="6" t="s">
        <v>1349</v>
      </c>
      <c r="B1136" s="6" t="s">
        <v>24</v>
      </c>
      <c r="C1136" s="6" t="s">
        <v>148</v>
      </c>
      <c r="D1136" s="7">
        <v>43300</v>
      </c>
      <c r="E1136" s="7">
        <v>43386</v>
      </c>
      <c r="F1136" s="7">
        <v>43393</v>
      </c>
      <c r="G1136" s="7">
        <v>43397</v>
      </c>
      <c r="H1136" s="6">
        <f t="shared" si="51"/>
        <v>11</v>
      </c>
      <c r="I1136" s="6" t="s">
        <v>215</v>
      </c>
      <c r="J1136" s="6">
        <v>10</v>
      </c>
      <c r="K1136" s="6">
        <v>40</v>
      </c>
      <c r="L1136" s="6">
        <v>56</v>
      </c>
      <c r="M1136" s="6">
        <v>9</v>
      </c>
      <c r="N1136" s="6">
        <v>6</v>
      </c>
      <c r="O1136" s="6">
        <v>0.15</v>
      </c>
      <c r="P1136" s="8">
        <v>2331.6</v>
      </c>
      <c r="Q1136" s="8">
        <v>1095.8519999999999</v>
      </c>
      <c r="R1136" s="8">
        <f t="shared" si="52"/>
        <v>5316.0480000000007</v>
      </c>
      <c r="S1136" s="8">
        <f>(((Sales[[#This Row],[Unit Price]]-(Sales[[#This Row],[Discount Applied]]*Sales[[#This Row],[Unit Price]]))-Q1136)/Q1136)*100</f>
        <v>80.85106382978725</v>
      </c>
      <c r="T1136" s="8">
        <f t="shared" si="53"/>
        <v>11891.16</v>
      </c>
      <c r="U1136" s="8">
        <f>Sales[[#This Row],[Unit Cost]]*Sales[[#This Row],[Order Quantity]]</f>
        <v>6575.1119999999992</v>
      </c>
    </row>
    <row r="1137" spans="1:21" x14ac:dyDescent="0.2">
      <c r="A1137" s="6" t="s">
        <v>1350</v>
      </c>
      <c r="B1137" s="6" t="s">
        <v>23</v>
      </c>
      <c r="C1137" s="6" t="s">
        <v>145</v>
      </c>
      <c r="D1137" s="7">
        <v>43300</v>
      </c>
      <c r="E1137" s="7">
        <v>43386</v>
      </c>
      <c r="F1137" s="7">
        <v>43397</v>
      </c>
      <c r="G1137" s="7">
        <v>43403</v>
      </c>
      <c r="H1137" s="6">
        <f t="shared" si="51"/>
        <v>17</v>
      </c>
      <c r="I1137" s="6" t="s">
        <v>215</v>
      </c>
      <c r="J1137" s="6">
        <v>24</v>
      </c>
      <c r="K1137" s="6">
        <v>31</v>
      </c>
      <c r="L1137" s="6">
        <v>100</v>
      </c>
      <c r="M1137" s="6">
        <v>41</v>
      </c>
      <c r="N1137" s="6">
        <v>7</v>
      </c>
      <c r="O1137" s="6">
        <v>0.3</v>
      </c>
      <c r="P1137" s="8">
        <v>1018.4</v>
      </c>
      <c r="Q1137" s="8">
        <v>600.85599999999999</v>
      </c>
      <c r="R1137" s="8">
        <f t="shared" si="52"/>
        <v>784.16799999999967</v>
      </c>
      <c r="S1137" s="8">
        <f>(((Sales[[#This Row],[Unit Price]]-(Sales[[#This Row],[Discount Applied]]*Sales[[#This Row],[Unit Price]]))-Q1137)/Q1137)*100</f>
        <v>18.64406779661017</v>
      </c>
      <c r="T1137" s="8">
        <f t="shared" si="53"/>
        <v>4990.16</v>
      </c>
      <c r="U1137" s="8">
        <f>Sales[[#This Row],[Unit Cost]]*Sales[[#This Row],[Order Quantity]]</f>
        <v>4205.9920000000002</v>
      </c>
    </row>
    <row r="1138" spans="1:21" x14ac:dyDescent="0.2">
      <c r="A1138" s="6" t="s">
        <v>1351</v>
      </c>
      <c r="B1138" s="6" t="s">
        <v>25</v>
      </c>
      <c r="C1138" s="6" t="s">
        <v>148</v>
      </c>
      <c r="D1138" s="7">
        <v>43300</v>
      </c>
      <c r="E1138" s="7">
        <v>43386</v>
      </c>
      <c r="F1138" s="7">
        <v>43406</v>
      </c>
      <c r="G1138" s="7">
        <v>43416</v>
      </c>
      <c r="H1138" s="6">
        <f t="shared" si="51"/>
        <v>30</v>
      </c>
      <c r="I1138" s="6" t="s">
        <v>215</v>
      </c>
      <c r="J1138" s="6">
        <v>19</v>
      </c>
      <c r="K1138" s="6">
        <v>18</v>
      </c>
      <c r="L1138" s="6">
        <v>12</v>
      </c>
      <c r="M1138" s="6">
        <v>20</v>
      </c>
      <c r="N1138" s="6">
        <v>3</v>
      </c>
      <c r="O1138" s="6">
        <v>0.2</v>
      </c>
      <c r="P1138" s="8">
        <v>5628</v>
      </c>
      <c r="Q1138" s="8">
        <v>4108.4399999999996</v>
      </c>
      <c r="R1138" s="8">
        <f t="shared" si="52"/>
        <v>1181.880000000001</v>
      </c>
      <c r="S1138" s="8">
        <f>(((Sales[[#This Row],[Unit Price]]-(Sales[[#This Row],[Discount Applied]]*Sales[[#This Row],[Unit Price]]))-Q1138)/Q1138)*100</f>
        <v>9.5890410958904138</v>
      </c>
      <c r="T1138" s="8">
        <f t="shared" si="53"/>
        <v>13507.2</v>
      </c>
      <c r="U1138" s="8">
        <f>Sales[[#This Row],[Unit Cost]]*Sales[[#This Row],[Order Quantity]]</f>
        <v>12325.32</v>
      </c>
    </row>
    <row r="1139" spans="1:21" x14ac:dyDescent="0.2">
      <c r="A1139" s="6" t="s">
        <v>1352</v>
      </c>
      <c r="B1139" s="6" t="s">
        <v>23</v>
      </c>
      <c r="C1139" s="6" t="s">
        <v>145</v>
      </c>
      <c r="D1139" s="7">
        <v>43300</v>
      </c>
      <c r="E1139" s="7">
        <v>43386</v>
      </c>
      <c r="F1139" s="7">
        <v>43411</v>
      </c>
      <c r="G1139" s="7">
        <v>43415</v>
      </c>
      <c r="H1139" s="6">
        <f t="shared" si="51"/>
        <v>29</v>
      </c>
      <c r="I1139" s="6" t="s">
        <v>215</v>
      </c>
      <c r="J1139" s="6">
        <v>24</v>
      </c>
      <c r="K1139" s="6">
        <v>49</v>
      </c>
      <c r="L1139" s="6">
        <v>119</v>
      </c>
      <c r="M1139" s="6">
        <v>8</v>
      </c>
      <c r="N1139" s="6">
        <v>3</v>
      </c>
      <c r="O1139" s="6">
        <v>0.2</v>
      </c>
      <c r="P1139" s="8">
        <v>2546</v>
      </c>
      <c r="Q1139" s="8">
        <v>1782.1999999999998</v>
      </c>
      <c r="R1139" s="8">
        <f t="shared" si="52"/>
        <v>763.80000000000018</v>
      </c>
      <c r="S1139" s="8">
        <f>(((Sales[[#This Row],[Unit Price]]-(Sales[[#This Row],[Discount Applied]]*Sales[[#This Row],[Unit Price]]))-Q1139)/Q1139)*100</f>
        <v>14.285714285714295</v>
      </c>
      <c r="T1139" s="8">
        <f t="shared" si="53"/>
        <v>6110.4</v>
      </c>
      <c r="U1139" s="8">
        <f>Sales[[#This Row],[Unit Cost]]*Sales[[#This Row],[Order Quantity]]</f>
        <v>5346.5999999999995</v>
      </c>
    </row>
    <row r="1140" spans="1:21" x14ac:dyDescent="0.2">
      <c r="A1140" s="6" t="s">
        <v>1353</v>
      </c>
      <c r="B1140" s="6" t="s">
        <v>25</v>
      </c>
      <c r="C1140" s="6" t="s">
        <v>143</v>
      </c>
      <c r="D1140" s="7">
        <v>43300</v>
      </c>
      <c r="E1140" s="7">
        <v>43386</v>
      </c>
      <c r="F1140" s="7">
        <v>43397</v>
      </c>
      <c r="G1140" s="7">
        <v>43400</v>
      </c>
      <c r="H1140" s="6">
        <f t="shared" si="51"/>
        <v>14</v>
      </c>
      <c r="I1140" s="6" t="s">
        <v>215</v>
      </c>
      <c r="J1140" s="6">
        <v>14</v>
      </c>
      <c r="K1140" s="6">
        <v>19</v>
      </c>
      <c r="L1140" s="6">
        <v>331</v>
      </c>
      <c r="M1140" s="6">
        <v>10</v>
      </c>
      <c r="N1140" s="6">
        <v>5</v>
      </c>
      <c r="O1140" s="6">
        <v>7.4999999999999997E-2</v>
      </c>
      <c r="P1140" s="8">
        <v>857.6</v>
      </c>
      <c r="Q1140" s="8">
        <v>668.928</v>
      </c>
      <c r="R1140" s="8">
        <f t="shared" si="52"/>
        <v>621.76000000000022</v>
      </c>
      <c r="S1140" s="8">
        <f>(((Sales[[#This Row],[Unit Price]]-(Sales[[#This Row],[Discount Applied]]*Sales[[#This Row],[Unit Price]]))-Q1140)/Q1140)*100</f>
        <v>18.589743589743584</v>
      </c>
      <c r="T1140" s="8">
        <f t="shared" si="53"/>
        <v>3966.4</v>
      </c>
      <c r="U1140" s="8">
        <f>Sales[[#This Row],[Unit Cost]]*Sales[[#This Row],[Order Quantity]]</f>
        <v>3344.64</v>
      </c>
    </row>
    <row r="1141" spans="1:21" x14ac:dyDescent="0.2">
      <c r="A1141" s="6" t="s">
        <v>1354</v>
      </c>
      <c r="B1141" s="6" t="s">
        <v>24</v>
      </c>
      <c r="C1141" s="6" t="s">
        <v>145</v>
      </c>
      <c r="D1141" s="7">
        <v>43300</v>
      </c>
      <c r="E1141" s="7">
        <v>43387</v>
      </c>
      <c r="F1141" s="7">
        <v>43411</v>
      </c>
      <c r="G1141" s="7">
        <v>43412</v>
      </c>
      <c r="H1141" s="6">
        <f t="shared" si="51"/>
        <v>25</v>
      </c>
      <c r="I1141" s="6" t="s">
        <v>215</v>
      </c>
      <c r="J1141" s="6">
        <v>8</v>
      </c>
      <c r="K1141" s="6">
        <v>16</v>
      </c>
      <c r="L1141" s="6">
        <v>88</v>
      </c>
      <c r="M1141" s="6">
        <v>43</v>
      </c>
      <c r="N1141" s="6">
        <v>7</v>
      </c>
      <c r="O1141" s="6">
        <v>7.4999999999999997E-2</v>
      </c>
      <c r="P1141" s="8">
        <v>3906.1</v>
      </c>
      <c r="Q1141" s="8">
        <v>1757.7449999999999</v>
      </c>
      <c r="R1141" s="8">
        <f t="shared" si="52"/>
        <v>12987.782500000001</v>
      </c>
      <c r="S1141" s="8">
        <f>(((Sales[[#This Row],[Unit Price]]-(Sales[[#This Row],[Discount Applied]]*Sales[[#This Row],[Unit Price]]))-Q1141)/Q1141)*100</f>
        <v>105.55555555555556</v>
      </c>
      <c r="T1141" s="8">
        <f t="shared" si="53"/>
        <v>25291.997500000001</v>
      </c>
      <c r="U1141" s="8">
        <f>Sales[[#This Row],[Unit Cost]]*Sales[[#This Row],[Order Quantity]]</f>
        <v>12304.215</v>
      </c>
    </row>
    <row r="1142" spans="1:21" x14ac:dyDescent="0.2">
      <c r="A1142" s="6" t="s">
        <v>1355</v>
      </c>
      <c r="B1142" s="6" t="s">
        <v>24</v>
      </c>
      <c r="C1142" s="6" t="s">
        <v>147</v>
      </c>
      <c r="D1142" s="7">
        <v>43300</v>
      </c>
      <c r="E1142" s="7">
        <v>43387</v>
      </c>
      <c r="F1142" s="7">
        <v>43407</v>
      </c>
      <c r="G1142" s="7">
        <v>43411</v>
      </c>
      <c r="H1142" s="6">
        <f t="shared" si="51"/>
        <v>24</v>
      </c>
      <c r="I1142" s="6" t="s">
        <v>215</v>
      </c>
      <c r="J1142" s="6">
        <v>3</v>
      </c>
      <c r="K1142" s="6">
        <v>11</v>
      </c>
      <c r="L1142" s="6">
        <v>258</v>
      </c>
      <c r="M1142" s="6">
        <v>9</v>
      </c>
      <c r="N1142" s="6">
        <v>8</v>
      </c>
      <c r="O1142" s="6">
        <v>0.05</v>
      </c>
      <c r="P1142" s="8">
        <v>1005</v>
      </c>
      <c r="Q1142" s="8">
        <v>783.9</v>
      </c>
      <c r="R1142" s="8">
        <f t="shared" si="52"/>
        <v>1366.8000000000002</v>
      </c>
      <c r="S1142" s="8">
        <f>(((Sales[[#This Row],[Unit Price]]-(Sales[[#This Row],[Discount Applied]]*Sales[[#This Row],[Unit Price]]))-Q1142)/Q1142)*100</f>
        <v>21.794871794871799</v>
      </c>
      <c r="T1142" s="8">
        <f t="shared" si="53"/>
        <v>7638</v>
      </c>
      <c r="U1142" s="8">
        <f>Sales[[#This Row],[Unit Cost]]*Sales[[#This Row],[Order Quantity]]</f>
        <v>6271.2</v>
      </c>
    </row>
    <row r="1143" spans="1:21" x14ac:dyDescent="0.2">
      <c r="A1143" s="6" t="s">
        <v>1356</v>
      </c>
      <c r="B1143" s="6" t="s">
        <v>23</v>
      </c>
      <c r="C1143" s="6" t="s">
        <v>146</v>
      </c>
      <c r="D1143" s="7">
        <v>43300</v>
      </c>
      <c r="E1143" s="7">
        <v>43387</v>
      </c>
      <c r="F1143" s="7">
        <v>43412</v>
      </c>
      <c r="G1143" s="7">
        <v>43421</v>
      </c>
      <c r="H1143" s="6">
        <f t="shared" si="51"/>
        <v>34</v>
      </c>
      <c r="I1143" s="6" t="s">
        <v>215</v>
      </c>
      <c r="J1143" s="6">
        <v>24</v>
      </c>
      <c r="K1143" s="6">
        <v>39</v>
      </c>
      <c r="L1143" s="6">
        <v>305</v>
      </c>
      <c r="M1143" s="6">
        <v>25</v>
      </c>
      <c r="N1143" s="6">
        <v>4</v>
      </c>
      <c r="O1143" s="6">
        <v>0.05</v>
      </c>
      <c r="P1143" s="8">
        <v>844.2</v>
      </c>
      <c r="Q1143" s="8">
        <v>388.33200000000005</v>
      </c>
      <c r="R1143" s="8">
        <f t="shared" si="52"/>
        <v>1654.6319999999998</v>
      </c>
      <c r="S1143" s="8">
        <f>(((Sales[[#This Row],[Unit Price]]-(Sales[[#This Row],[Discount Applied]]*Sales[[#This Row],[Unit Price]]))-Q1143)/Q1143)*100</f>
        <v>106.52173913043477</v>
      </c>
      <c r="T1143" s="8">
        <f t="shared" si="53"/>
        <v>3207.96</v>
      </c>
      <c r="U1143" s="8">
        <f>Sales[[#This Row],[Unit Cost]]*Sales[[#This Row],[Order Quantity]]</f>
        <v>1553.3280000000002</v>
      </c>
    </row>
    <row r="1144" spans="1:21" x14ac:dyDescent="0.2">
      <c r="A1144" s="6" t="s">
        <v>1357</v>
      </c>
      <c r="B1144" s="6" t="s">
        <v>23</v>
      </c>
      <c r="C1144" s="6" t="s">
        <v>148</v>
      </c>
      <c r="D1144" s="7">
        <v>43300</v>
      </c>
      <c r="E1144" s="7">
        <v>43387</v>
      </c>
      <c r="F1144" s="7">
        <v>43394</v>
      </c>
      <c r="G1144" s="7">
        <v>43398</v>
      </c>
      <c r="H1144" s="6">
        <f t="shared" si="51"/>
        <v>11</v>
      </c>
      <c r="I1144" s="6" t="s">
        <v>215</v>
      </c>
      <c r="J1144" s="6">
        <v>25</v>
      </c>
      <c r="K1144" s="6">
        <v>45</v>
      </c>
      <c r="L1144" s="6">
        <v>32</v>
      </c>
      <c r="M1144" s="6">
        <v>16</v>
      </c>
      <c r="N1144" s="6">
        <v>3</v>
      </c>
      <c r="O1144" s="6">
        <v>7.4999999999999997E-2</v>
      </c>
      <c r="P1144" s="8">
        <v>1031.8</v>
      </c>
      <c r="Q1144" s="8">
        <v>515.9</v>
      </c>
      <c r="R1144" s="8">
        <f t="shared" si="52"/>
        <v>1315.5450000000001</v>
      </c>
      <c r="S1144" s="8">
        <f>(((Sales[[#This Row],[Unit Price]]-(Sales[[#This Row],[Discount Applied]]*Sales[[#This Row],[Unit Price]]))-Q1144)/Q1144)*100</f>
        <v>85</v>
      </c>
      <c r="T1144" s="8">
        <f t="shared" si="53"/>
        <v>2863.2449999999999</v>
      </c>
      <c r="U1144" s="8">
        <f>Sales[[#This Row],[Unit Cost]]*Sales[[#This Row],[Order Quantity]]</f>
        <v>1547.6999999999998</v>
      </c>
    </row>
    <row r="1145" spans="1:21" x14ac:dyDescent="0.2">
      <c r="A1145" s="6" t="s">
        <v>1358</v>
      </c>
      <c r="B1145" s="6" t="s">
        <v>24</v>
      </c>
      <c r="C1145" s="6" t="s">
        <v>146</v>
      </c>
      <c r="D1145" s="7">
        <v>43300</v>
      </c>
      <c r="E1145" s="7">
        <v>43388</v>
      </c>
      <c r="F1145" s="7">
        <v>43390</v>
      </c>
      <c r="G1145" s="7">
        <v>43391</v>
      </c>
      <c r="H1145" s="6">
        <f t="shared" si="51"/>
        <v>3</v>
      </c>
      <c r="I1145" s="6" t="s">
        <v>215</v>
      </c>
      <c r="J1145" s="6">
        <v>6</v>
      </c>
      <c r="K1145" s="6">
        <v>6</v>
      </c>
      <c r="L1145" s="6">
        <v>301</v>
      </c>
      <c r="M1145" s="6">
        <v>1</v>
      </c>
      <c r="N1145" s="6">
        <v>2</v>
      </c>
      <c r="O1145" s="6">
        <v>0.05</v>
      </c>
      <c r="P1145" s="8">
        <v>924.6</v>
      </c>
      <c r="Q1145" s="8">
        <v>591.74400000000003</v>
      </c>
      <c r="R1145" s="8">
        <f t="shared" si="52"/>
        <v>573.25199999999995</v>
      </c>
      <c r="S1145" s="8">
        <f>(((Sales[[#This Row],[Unit Price]]-(Sales[[#This Row],[Discount Applied]]*Sales[[#This Row],[Unit Price]]))-Q1145)/Q1145)*100</f>
        <v>48.437499999999993</v>
      </c>
      <c r="T1145" s="8">
        <f t="shared" si="53"/>
        <v>1756.74</v>
      </c>
      <c r="U1145" s="8">
        <f>Sales[[#This Row],[Unit Cost]]*Sales[[#This Row],[Order Quantity]]</f>
        <v>1183.4880000000001</v>
      </c>
    </row>
    <row r="1146" spans="1:21" x14ac:dyDescent="0.2">
      <c r="A1146" s="6" t="s">
        <v>1359</v>
      </c>
      <c r="B1146" s="6" t="s">
        <v>24</v>
      </c>
      <c r="C1146" s="6" t="s">
        <v>146</v>
      </c>
      <c r="D1146" s="7">
        <v>43300</v>
      </c>
      <c r="E1146" s="7">
        <v>43388</v>
      </c>
      <c r="F1146" s="7">
        <v>43395</v>
      </c>
      <c r="G1146" s="7">
        <v>43397</v>
      </c>
      <c r="H1146" s="6">
        <f t="shared" si="51"/>
        <v>9</v>
      </c>
      <c r="I1146" s="6" t="s">
        <v>215</v>
      </c>
      <c r="J1146" s="6">
        <v>7</v>
      </c>
      <c r="K1146" s="6">
        <v>46</v>
      </c>
      <c r="L1146" s="6">
        <v>299</v>
      </c>
      <c r="M1146" s="6">
        <v>34</v>
      </c>
      <c r="N1146" s="6">
        <v>6</v>
      </c>
      <c r="O1146" s="6">
        <v>7.4999999999999997E-2</v>
      </c>
      <c r="P1146" s="8">
        <v>1072</v>
      </c>
      <c r="Q1146" s="8">
        <v>825.44</v>
      </c>
      <c r="R1146" s="8">
        <f t="shared" si="52"/>
        <v>996.96</v>
      </c>
      <c r="S1146" s="8">
        <f>(((Sales[[#This Row],[Unit Price]]-(Sales[[#This Row],[Discount Applied]]*Sales[[#This Row],[Unit Price]]))-Q1146)/Q1146)*100</f>
        <v>20.129870129870124</v>
      </c>
      <c r="T1146" s="8">
        <f t="shared" si="53"/>
        <v>5949.6</v>
      </c>
      <c r="U1146" s="8">
        <f>Sales[[#This Row],[Unit Cost]]*Sales[[#This Row],[Order Quantity]]</f>
        <v>4952.6400000000003</v>
      </c>
    </row>
    <row r="1147" spans="1:21" x14ac:dyDescent="0.2">
      <c r="A1147" s="6" t="s">
        <v>1360</v>
      </c>
      <c r="B1147" s="6" t="s">
        <v>26</v>
      </c>
      <c r="C1147" s="6" t="s">
        <v>144</v>
      </c>
      <c r="D1147" s="7">
        <v>43300</v>
      </c>
      <c r="E1147" s="7">
        <v>43388</v>
      </c>
      <c r="F1147" s="7">
        <v>43395</v>
      </c>
      <c r="G1147" s="7">
        <v>43404</v>
      </c>
      <c r="H1147" s="6">
        <f t="shared" si="51"/>
        <v>16</v>
      </c>
      <c r="I1147" s="6" t="s">
        <v>215</v>
      </c>
      <c r="J1147" s="6">
        <v>26</v>
      </c>
      <c r="K1147" s="6">
        <v>32</v>
      </c>
      <c r="L1147" s="6">
        <v>75</v>
      </c>
      <c r="M1147" s="6">
        <v>28</v>
      </c>
      <c r="N1147" s="6">
        <v>5</v>
      </c>
      <c r="O1147" s="6">
        <v>0.15</v>
      </c>
      <c r="P1147" s="8">
        <v>261.3</v>
      </c>
      <c r="Q1147" s="8">
        <v>172.45800000000003</v>
      </c>
      <c r="R1147" s="8">
        <f t="shared" si="52"/>
        <v>248.2349999999999</v>
      </c>
      <c r="S1147" s="8">
        <f>(((Sales[[#This Row],[Unit Price]]-(Sales[[#This Row],[Discount Applied]]*Sales[[#This Row],[Unit Price]]))-Q1147)/Q1147)*100</f>
        <v>28.787878787878778</v>
      </c>
      <c r="T1147" s="8">
        <f t="shared" si="53"/>
        <v>1110.5250000000001</v>
      </c>
      <c r="U1147" s="8">
        <f>Sales[[#This Row],[Unit Cost]]*Sales[[#This Row],[Order Quantity]]</f>
        <v>862.29000000000019</v>
      </c>
    </row>
    <row r="1148" spans="1:21" x14ac:dyDescent="0.2">
      <c r="A1148" s="6" t="s">
        <v>1361</v>
      </c>
      <c r="B1148" s="6" t="s">
        <v>25</v>
      </c>
      <c r="C1148" s="6" t="s">
        <v>148</v>
      </c>
      <c r="D1148" s="7">
        <v>43300</v>
      </c>
      <c r="E1148" s="7">
        <v>43388</v>
      </c>
      <c r="F1148" s="7">
        <v>43393</v>
      </c>
      <c r="G1148" s="7">
        <v>43401</v>
      </c>
      <c r="H1148" s="6">
        <f t="shared" si="51"/>
        <v>13</v>
      </c>
      <c r="I1148" s="6" t="s">
        <v>215</v>
      </c>
      <c r="J1148" s="6">
        <v>18</v>
      </c>
      <c r="K1148" s="6">
        <v>45</v>
      </c>
      <c r="L1148" s="6">
        <v>39</v>
      </c>
      <c r="M1148" s="6">
        <v>22</v>
      </c>
      <c r="N1148" s="6">
        <v>4</v>
      </c>
      <c r="O1148" s="6">
        <v>0.05</v>
      </c>
      <c r="P1148" s="8">
        <v>1065.3</v>
      </c>
      <c r="Q1148" s="8">
        <v>894.85199999999998</v>
      </c>
      <c r="R1148" s="8">
        <f t="shared" si="52"/>
        <v>468.73199999999997</v>
      </c>
      <c r="S1148" s="8">
        <f>(((Sales[[#This Row],[Unit Price]]-(Sales[[#This Row],[Discount Applied]]*Sales[[#This Row],[Unit Price]]))-Q1148)/Q1148)*100</f>
        <v>13.095238095238097</v>
      </c>
      <c r="T1148" s="8">
        <f t="shared" si="53"/>
        <v>4048.14</v>
      </c>
      <c r="U1148" s="8">
        <f>Sales[[#This Row],[Unit Cost]]*Sales[[#This Row],[Order Quantity]]</f>
        <v>3579.4079999999999</v>
      </c>
    </row>
    <row r="1149" spans="1:21" x14ac:dyDescent="0.2">
      <c r="A1149" s="6" t="s">
        <v>1362</v>
      </c>
      <c r="B1149" s="6" t="s">
        <v>24</v>
      </c>
      <c r="C1149" s="6" t="s">
        <v>147</v>
      </c>
      <c r="D1149" s="7">
        <v>43300</v>
      </c>
      <c r="E1149" s="7">
        <v>43388</v>
      </c>
      <c r="F1149" s="7">
        <v>43410</v>
      </c>
      <c r="G1149" s="7">
        <v>43414</v>
      </c>
      <c r="H1149" s="6">
        <f t="shared" si="51"/>
        <v>26</v>
      </c>
      <c r="I1149" s="6" t="s">
        <v>215</v>
      </c>
      <c r="J1149" s="6">
        <v>12</v>
      </c>
      <c r="K1149" s="6">
        <v>38</v>
      </c>
      <c r="L1149" s="6">
        <v>229</v>
      </c>
      <c r="M1149" s="6">
        <v>1</v>
      </c>
      <c r="N1149" s="6">
        <v>5</v>
      </c>
      <c r="O1149" s="6">
        <v>0.15</v>
      </c>
      <c r="P1149" s="8">
        <v>1929.6000000000001</v>
      </c>
      <c r="Q1149" s="8">
        <v>1254.2400000000002</v>
      </c>
      <c r="R1149" s="8">
        <f t="shared" si="52"/>
        <v>1929.5999999999985</v>
      </c>
      <c r="S1149" s="8">
        <f>(((Sales[[#This Row],[Unit Price]]-(Sales[[#This Row],[Discount Applied]]*Sales[[#This Row],[Unit Price]]))-Q1149)/Q1149)*100</f>
        <v>30.769230769230749</v>
      </c>
      <c r="T1149" s="8">
        <f t="shared" si="53"/>
        <v>8200.7999999999993</v>
      </c>
      <c r="U1149" s="8">
        <f>Sales[[#This Row],[Unit Cost]]*Sales[[#This Row],[Order Quantity]]</f>
        <v>6271.2000000000007</v>
      </c>
    </row>
    <row r="1150" spans="1:21" x14ac:dyDescent="0.2">
      <c r="A1150" s="6" t="s">
        <v>1363</v>
      </c>
      <c r="B1150" s="6" t="s">
        <v>25</v>
      </c>
      <c r="C1150" s="6" t="s">
        <v>148</v>
      </c>
      <c r="D1150" s="7">
        <v>43300</v>
      </c>
      <c r="E1150" s="7">
        <v>43388</v>
      </c>
      <c r="F1150" s="7">
        <v>43404</v>
      </c>
      <c r="G1150" s="7">
        <v>43413</v>
      </c>
      <c r="H1150" s="6">
        <f t="shared" si="51"/>
        <v>25</v>
      </c>
      <c r="I1150" s="6" t="s">
        <v>215</v>
      </c>
      <c r="J1150" s="6">
        <v>18</v>
      </c>
      <c r="K1150" s="6">
        <v>17</v>
      </c>
      <c r="L1150" s="6">
        <v>28</v>
      </c>
      <c r="M1150" s="6">
        <v>43</v>
      </c>
      <c r="N1150" s="6">
        <v>3</v>
      </c>
      <c r="O1150" s="6">
        <v>0.1</v>
      </c>
      <c r="P1150" s="8">
        <v>5460.5</v>
      </c>
      <c r="Q1150" s="8">
        <v>3494.7200000000003</v>
      </c>
      <c r="R1150" s="8">
        <f t="shared" si="52"/>
        <v>4259.1900000000005</v>
      </c>
      <c r="S1150" s="8">
        <f>(((Sales[[#This Row],[Unit Price]]-(Sales[[#This Row],[Discount Applied]]*Sales[[#This Row],[Unit Price]]))-Q1150)/Q1150)*100</f>
        <v>40.624999999999986</v>
      </c>
      <c r="T1150" s="8">
        <f t="shared" si="53"/>
        <v>14743.35</v>
      </c>
      <c r="U1150" s="8">
        <f>Sales[[#This Row],[Unit Cost]]*Sales[[#This Row],[Order Quantity]]</f>
        <v>10484.16</v>
      </c>
    </row>
    <row r="1151" spans="1:21" x14ac:dyDescent="0.2">
      <c r="A1151" s="6" t="s">
        <v>1364</v>
      </c>
      <c r="B1151" s="6" t="s">
        <v>23</v>
      </c>
      <c r="C1151" s="6" t="s">
        <v>147</v>
      </c>
      <c r="D1151" s="7">
        <v>43300</v>
      </c>
      <c r="E1151" s="7">
        <v>43388</v>
      </c>
      <c r="F1151" s="7">
        <v>43399</v>
      </c>
      <c r="G1151" s="7">
        <v>43402</v>
      </c>
      <c r="H1151" s="6">
        <f t="shared" si="51"/>
        <v>14</v>
      </c>
      <c r="I1151" s="6" t="s">
        <v>215</v>
      </c>
      <c r="J1151" s="6">
        <v>24</v>
      </c>
      <c r="K1151" s="6">
        <v>27</v>
      </c>
      <c r="L1151" s="6">
        <v>229</v>
      </c>
      <c r="M1151" s="6">
        <v>33</v>
      </c>
      <c r="N1151" s="6">
        <v>1</v>
      </c>
      <c r="O1151" s="6">
        <v>0.05</v>
      </c>
      <c r="P1151" s="8">
        <v>1815.7</v>
      </c>
      <c r="Q1151" s="8">
        <v>1180.2050000000002</v>
      </c>
      <c r="R1151" s="8">
        <f t="shared" si="52"/>
        <v>544.70999999999981</v>
      </c>
      <c r="S1151" s="8">
        <f>(((Sales[[#This Row],[Unit Price]]-(Sales[[#This Row],[Discount Applied]]*Sales[[#This Row],[Unit Price]]))-Q1151)/Q1151)*100</f>
        <v>46.153846153846132</v>
      </c>
      <c r="T1151" s="8">
        <f t="shared" si="53"/>
        <v>1724.915</v>
      </c>
      <c r="U1151" s="8">
        <f>Sales[[#This Row],[Unit Cost]]*Sales[[#This Row],[Order Quantity]]</f>
        <v>1180.2050000000002</v>
      </c>
    </row>
    <row r="1152" spans="1:21" x14ac:dyDescent="0.2">
      <c r="A1152" s="6" t="s">
        <v>1365</v>
      </c>
      <c r="B1152" s="6" t="s">
        <v>25</v>
      </c>
      <c r="C1152" s="6" t="s">
        <v>145</v>
      </c>
      <c r="D1152" s="7">
        <v>43300</v>
      </c>
      <c r="E1152" s="7">
        <v>43388</v>
      </c>
      <c r="F1152" s="7">
        <v>43409</v>
      </c>
      <c r="G1152" s="7">
        <v>43411</v>
      </c>
      <c r="H1152" s="6">
        <f t="shared" si="51"/>
        <v>23</v>
      </c>
      <c r="I1152" s="6" t="s">
        <v>215</v>
      </c>
      <c r="J1152" s="6">
        <v>18</v>
      </c>
      <c r="K1152" s="6">
        <v>42</v>
      </c>
      <c r="L1152" s="6">
        <v>170</v>
      </c>
      <c r="M1152" s="6">
        <v>15</v>
      </c>
      <c r="N1152" s="6">
        <v>6</v>
      </c>
      <c r="O1152" s="6">
        <v>0.2</v>
      </c>
      <c r="P1152" s="8">
        <v>944.7</v>
      </c>
      <c r="Q1152" s="8">
        <v>387.327</v>
      </c>
      <c r="R1152" s="8">
        <f t="shared" si="52"/>
        <v>2210.5980000000004</v>
      </c>
      <c r="S1152" s="8">
        <f>(((Sales[[#This Row],[Unit Price]]-(Sales[[#This Row],[Discount Applied]]*Sales[[#This Row],[Unit Price]]))-Q1152)/Q1152)*100</f>
        <v>95.121951219512198</v>
      </c>
      <c r="T1152" s="8">
        <f t="shared" si="53"/>
        <v>4534.5600000000004</v>
      </c>
      <c r="U1152" s="8">
        <f>Sales[[#This Row],[Unit Cost]]*Sales[[#This Row],[Order Quantity]]</f>
        <v>2323.962</v>
      </c>
    </row>
    <row r="1153" spans="1:21" x14ac:dyDescent="0.2">
      <c r="A1153" s="6" t="s">
        <v>1366</v>
      </c>
      <c r="B1153" s="6" t="s">
        <v>24</v>
      </c>
      <c r="C1153" s="6" t="s">
        <v>143</v>
      </c>
      <c r="D1153" s="7">
        <v>43200</v>
      </c>
      <c r="E1153" s="7">
        <v>43388</v>
      </c>
      <c r="F1153" s="7">
        <v>43404</v>
      </c>
      <c r="G1153" s="7">
        <v>43405</v>
      </c>
      <c r="H1153" s="6">
        <f t="shared" si="51"/>
        <v>17</v>
      </c>
      <c r="I1153" s="6" t="s">
        <v>215</v>
      </c>
      <c r="J1153" s="6">
        <v>3</v>
      </c>
      <c r="K1153" s="6">
        <v>8</v>
      </c>
      <c r="L1153" s="6">
        <v>347</v>
      </c>
      <c r="M1153" s="6">
        <v>12</v>
      </c>
      <c r="N1153" s="6">
        <v>7</v>
      </c>
      <c r="O1153" s="6">
        <v>0.05</v>
      </c>
      <c r="P1153" s="8">
        <v>850.9</v>
      </c>
      <c r="Q1153" s="8">
        <v>553.08500000000004</v>
      </c>
      <c r="R1153" s="8">
        <f t="shared" si="52"/>
        <v>1786.8900000000003</v>
      </c>
      <c r="S1153" s="8">
        <f>(((Sales[[#This Row],[Unit Price]]-(Sales[[#This Row],[Discount Applied]]*Sales[[#This Row],[Unit Price]]))-Q1153)/Q1153)*100</f>
        <v>46.153846153846146</v>
      </c>
      <c r="T1153" s="8">
        <f t="shared" si="53"/>
        <v>5658.4850000000006</v>
      </c>
      <c r="U1153" s="8">
        <f>Sales[[#This Row],[Unit Cost]]*Sales[[#This Row],[Order Quantity]]</f>
        <v>3871.5950000000003</v>
      </c>
    </row>
    <row r="1154" spans="1:21" x14ac:dyDescent="0.2">
      <c r="A1154" s="6" t="s">
        <v>1367</v>
      </c>
      <c r="B1154" s="6" t="s">
        <v>25</v>
      </c>
      <c r="C1154" s="6" t="s">
        <v>144</v>
      </c>
      <c r="D1154" s="7">
        <v>43300</v>
      </c>
      <c r="E1154" s="7">
        <v>43388</v>
      </c>
      <c r="F1154" s="7">
        <v>43405</v>
      </c>
      <c r="G1154" s="7">
        <v>43413</v>
      </c>
      <c r="H1154" s="6">
        <f t="shared" ref="H1154:H1217" si="54">G1154-E1154</f>
        <v>25</v>
      </c>
      <c r="I1154" s="6" t="s">
        <v>215</v>
      </c>
      <c r="J1154" s="6">
        <v>15</v>
      </c>
      <c r="K1154" s="6">
        <v>40</v>
      </c>
      <c r="L1154" s="6">
        <v>71</v>
      </c>
      <c r="M1154" s="6">
        <v>46</v>
      </c>
      <c r="N1154" s="6">
        <v>5</v>
      </c>
      <c r="O1154" s="6">
        <v>7.4999999999999997E-2</v>
      </c>
      <c r="P1154" s="8">
        <v>207.70000000000002</v>
      </c>
      <c r="Q1154" s="8">
        <v>174.46800000000002</v>
      </c>
      <c r="R1154" s="8">
        <f t="shared" ref="R1154:R1217" si="55">T1154-(Q1154*N1154)</f>
        <v>88.272499999999809</v>
      </c>
      <c r="S1154" s="8">
        <f>(((Sales[[#This Row],[Unit Price]]-(Sales[[#This Row],[Discount Applied]]*Sales[[#This Row],[Unit Price]]))-Q1154)/Q1154)*100</f>
        <v>10.11904761904761</v>
      </c>
      <c r="T1154" s="8">
        <f t="shared" ref="T1154:T1217" si="56">((P1154*N1154)-(P1154*O1154*N1154))</f>
        <v>960.61249999999995</v>
      </c>
      <c r="U1154" s="8">
        <f>Sales[[#This Row],[Unit Cost]]*Sales[[#This Row],[Order Quantity]]</f>
        <v>872.34000000000015</v>
      </c>
    </row>
    <row r="1155" spans="1:21" x14ac:dyDescent="0.2">
      <c r="A1155" s="6" t="s">
        <v>1368</v>
      </c>
      <c r="B1155" s="6" t="s">
        <v>25</v>
      </c>
      <c r="C1155" s="6" t="s">
        <v>145</v>
      </c>
      <c r="D1155" s="7">
        <v>43300</v>
      </c>
      <c r="E1155" s="7">
        <v>43388</v>
      </c>
      <c r="F1155" s="7">
        <v>43414</v>
      </c>
      <c r="G1155" s="7">
        <v>43416</v>
      </c>
      <c r="H1155" s="6">
        <f t="shared" si="54"/>
        <v>28</v>
      </c>
      <c r="I1155" s="6" t="s">
        <v>215</v>
      </c>
      <c r="J1155" s="6">
        <v>14</v>
      </c>
      <c r="K1155" s="6">
        <v>22</v>
      </c>
      <c r="L1155" s="6">
        <v>110</v>
      </c>
      <c r="M1155" s="6">
        <v>16</v>
      </c>
      <c r="N1155" s="6">
        <v>5</v>
      </c>
      <c r="O1155" s="6">
        <v>0.1</v>
      </c>
      <c r="P1155" s="8">
        <v>1916.2</v>
      </c>
      <c r="Q1155" s="8">
        <v>823.96600000000001</v>
      </c>
      <c r="R1155" s="8">
        <f t="shared" si="55"/>
        <v>4503.07</v>
      </c>
      <c r="S1155" s="8">
        <f>(((Sales[[#This Row],[Unit Price]]-(Sales[[#This Row],[Discount Applied]]*Sales[[#This Row],[Unit Price]]))-Q1155)/Q1155)*100</f>
        <v>109.30232558139534</v>
      </c>
      <c r="T1155" s="8">
        <f t="shared" si="56"/>
        <v>8622.9</v>
      </c>
      <c r="U1155" s="8">
        <f>Sales[[#This Row],[Unit Cost]]*Sales[[#This Row],[Order Quantity]]</f>
        <v>4119.83</v>
      </c>
    </row>
    <row r="1156" spans="1:21" x14ac:dyDescent="0.2">
      <c r="A1156" s="6" t="s">
        <v>1369</v>
      </c>
      <c r="B1156" s="6" t="s">
        <v>25</v>
      </c>
      <c r="C1156" s="6" t="s">
        <v>147</v>
      </c>
      <c r="D1156" s="7">
        <v>43300</v>
      </c>
      <c r="E1156" s="7">
        <v>43389</v>
      </c>
      <c r="F1156" s="7">
        <v>43416</v>
      </c>
      <c r="G1156" s="7">
        <v>43417</v>
      </c>
      <c r="H1156" s="6">
        <f t="shared" si="54"/>
        <v>28</v>
      </c>
      <c r="I1156" s="6" t="s">
        <v>215</v>
      </c>
      <c r="J1156" s="6">
        <v>19</v>
      </c>
      <c r="K1156" s="6">
        <v>28</v>
      </c>
      <c r="L1156" s="6">
        <v>223</v>
      </c>
      <c r="M1156" s="6">
        <v>10</v>
      </c>
      <c r="N1156" s="6">
        <v>2</v>
      </c>
      <c r="O1156" s="6">
        <v>0.1</v>
      </c>
      <c r="P1156" s="8">
        <v>1889.4</v>
      </c>
      <c r="Q1156" s="8">
        <v>963.59400000000005</v>
      </c>
      <c r="R1156" s="8">
        <f t="shared" si="55"/>
        <v>1473.732</v>
      </c>
      <c r="S1156" s="8">
        <f>(((Sales[[#This Row],[Unit Price]]-(Sales[[#This Row],[Discount Applied]]*Sales[[#This Row],[Unit Price]]))-Q1156)/Q1156)*100</f>
        <v>76.470588235294116</v>
      </c>
      <c r="T1156" s="8">
        <f t="shared" si="56"/>
        <v>3400.92</v>
      </c>
      <c r="U1156" s="8">
        <f>Sales[[#This Row],[Unit Cost]]*Sales[[#This Row],[Order Quantity]]</f>
        <v>1927.1880000000001</v>
      </c>
    </row>
    <row r="1157" spans="1:21" x14ac:dyDescent="0.2">
      <c r="A1157" s="6" t="s">
        <v>1370</v>
      </c>
      <c r="B1157" s="6" t="s">
        <v>24</v>
      </c>
      <c r="C1157" s="6" t="s">
        <v>145</v>
      </c>
      <c r="D1157" s="7">
        <v>43300</v>
      </c>
      <c r="E1157" s="7">
        <v>43389</v>
      </c>
      <c r="F1157" s="7">
        <v>43392</v>
      </c>
      <c r="G1157" s="7">
        <v>43397</v>
      </c>
      <c r="H1157" s="6">
        <f t="shared" si="54"/>
        <v>8</v>
      </c>
      <c r="I1157" s="6" t="s">
        <v>215</v>
      </c>
      <c r="J1157" s="6">
        <v>6</v>
      </c>
      <c r="K1157" s="6">
        <v>4</v>
      </c>
      <c r="L1157" s="6">
        <v>91</v>
      </c>
      <c r="M1157" s="6">
        <v>20</v>
      </c>
      <c r="N1157" s="6">
        <v>3</v>
      </c>
      <c r="O1157" s="6">
        <v>7.4999999999999997E-2</v>
      </c>
      <c r="P1157" s="8">
        <v>241.20000000000002</v>
      </c>
      <c r="Q1157" s="8">
        <v>185.72400000000002</v>
      </c>
      <c r="R1157" s="8">
        <f t="shared" si="55"/>
        <v>112.15800000000002</v>
      </c>
      <c r="S1157" s="8">
        <f>(((Sales[[#This Row],[Unit Price]]-(Sales[[#This Row],[Discount Applied]]*Sales[[#This Row],[Unit Price]]))-Q1157)/Q1157)*100</f>
        <v>20.129870129870124</v>
      </c>
      <c r="T1157" s="8">
        <f t="shared" si="56"/>
        <v>669.33</v>
      </c>
      <c r="U1157" s="8">
        <f>Sales[[#This Row],[Unit Cost]]*Sales[[#This Row],[Order Quantity]]</f>
        <v>557.17200000000003</v>
      </c>
    </row>
    <row r="1158" spans="1:21" x14ac:dyDescent="0.2">
      <c r="A1158" s="6" t="s">
        <v>1371</v>
      </c>
      <c r="B1158" s="6" t="s">
        <v>23</v>
      </c>
      <c r="C1158" s="6" t="s">
        <v>145</v>
      </c>
      <c r="D1158" s="7">
        <v>43300</v>
      </c>
      <c r="E1158" s="7">
        <v>43389</v>
      </c>
      <c r="F1158" s="7">
        <v>43406</v>
      </c>
      <c r="G1158" s="7">
        <v>43411</v>
      </c>
      <c r="H1158" s="6">
        <f t="shared" si="54"/>
        <v>22</v>
      </c>
      <c r="I1158" s="6" t="s">
        <v>215</v>
      </c>
      <c r="J1158" s="6">
        <v>24</v>
      </c>
      <c r="K1158" s="6">
        <v>3</v>
      </c>
      <c r="L1158" s="6">
        <v>115</v>
      </c>
      <c r="M1158" s="6">
        <v>12</v>
      </c>
      <c r="N1158" s="6">
        <v>6</v>
      </c>
      <c r="O1158" s="6">
        <v>7.4999999999999997E-2</v>
      </c>
      <c r="P1158" s="8">
        <v>6016.6</v>
      </c>
      <c r="Q1158" s="8">
        <v>4392.1180000000004</v>
      </c>
      <c r="R1158" s="8">
        <f t="shared" si="55"/>
        <v>7039.4220000000023</v>
      </c>
      <c r="S1158" s="8">
        <f>(((Sales[[#This Row],[Unit Price]]-(Sales[[#This Row],[Discount Applied]]*Sales[[#This Row],[Unit Price]]))-Q1158)/Q1158)*100</f>
        <v>26.712328767123289</v>
      </c>
      <c r="T1158" s="8">
        <f t="shared" si="56"/>
        <v>33392.130000000005</v>
      </c>
      <c r="U1158" s="8">
        <f>Sales[[#This Row],[Unit Cost]]*Sales[[#This Row],[Order Quantity]]</f>
        <v>26352.708000000002</v>
      </c>
    </row>
    <row r="1159" spans="1:21" x14ac:dyDescent="0.2">
      <c r="A1159" s="6" t="s">
        <v>1372</v>
      </c>
      <c r="B1159" s="6" t="s">
        <v>23</v>
      </c>
      <c r="C1159" s="6" t="s">
        <v>148</v>
      </c>
      <c r="D1159" s="7">
        <v>43300</v>
      </c>
      <c r="E1159" s="7">
        <v>43389</v>
      </c>
      <c r="F1159" s="7">
        <v>43405</v>
      </c>
      <c r="G1159" s="7">
        <v>43412</v>
      </c>
      <c r="H1159" s="6">
        <f t="shared" si="54"/>
        <v>23</v>
      </c>
      <c r="I1159" s="6" t="s">
        <v>215</v>
      </c>
      <c r="J1159" s="6">
        <v>23</v>
      </c>
      <c r="K1159" s="6">
        <v>42</v>
      </c>
      <c r="L1159" s="6">
        <v>35</v>
      </c>
      <c r="M1159" s="6">
        <v>23</v>
      </c>
      <c r="N1159" s="6">
        <v>3</v>
      </c>
      <c r="O1159" s="6">
        <v>7.4999999999999997E-2</v>
      </c>
      <c r="P1159" s="8">
        <v>1072</v>
      </c>
      <c r="Q1159" s="8">
        <v>621.76</v>
      </c>
      <c r="R1159" s="8">
        <f t="shared" si="55"/>
        <v>1109.5200000000002</v>
      </c>
      <c r="S1159" s="8">
        <f>(((Sales[[#This Row],[Unit Price]]-(Sales[[#This Row],[Discount Applied]]*Sales[[#This Row],[Unit Price]]))-Q1159)/Q1159)*100</f>
        <v>59.482758620689658</v>
      </c>
      <c r="T1159" s="8">
        <f t="shared" si="56"/>
        <v>2974.8</v>
      </c>
      <c r="U1159" s="8">
        <f>Sales[[#This Row],[Unit Cost]]*Sales[[#This Row],[Order Quantity]]</f>
        <v>1865.28</v>
      </c>
    </row>
    <row r="1160" spans="1:21" x14ac:dyDescent="0.2">
      <c r="A1160" s="6" t="s">
        <v>1373</v>
      </c>
      <c r="B1160" s="6" t="s">
        <v>24</v>
      </c>
      <c r="C1160" s="6" t="s">
        <v>148</v>
      </c>
      <c r="D1160" s="7">
        <v>43300</v>
      </c>
      <c r="E1160" s="7">
        <v>43389</v>
      </c>
      <c r="F1160" s="7">
        <v>43410</v>
      </c>
      <c r="G1160" s="7">
        <v>43419</v>
      </c>
      <c r="H1160" s="6">
        <f t="shared" si="54"/>
        <v>30</v>
      </c>
      <c r="I1160" s="6" t="s">
        <v>215</v>
      </c>
      <c r="J1160" s="6">
        <v>8</v>
      </c>
      <c r="K1160" s="6">
        <v>50</v>
      </c>
      <c r="L1160" s="6">
        <v>2</v>
      </c>
      <c r="M1160" s="6">
        <v>1</v>
      </c>
      <c r="N1160" s="6">
        <v>4</v>
      </c>
      <c r="O1160" s="6">
        <v>0.15</v>
      </c>
      <c r="P1160" s="8">
        <v>3825.7000000000003</v>
      </c>
      <c r="Q1160" s="8">
        <v>2601.4760000000006</v>
      </c>
      <c r="R1160" s="8">
        <f t="shared" si="55"/>
        <v>2601.4759999999987</v>
      </c>
      <c r="S1160" s="8">
        <f>(((Sales[[#This Row],[Unit Price]]-(Sales[[#This Row],[Discount Applied]]*Sales[[#This Row],[Unit Price]]))-Q1160)/Q1160)*100</f>
        <v>24.999999999999982</v>
      </c>
      <c r="T1160" s="8">
        <f t="shared" si="56"/>
        <v>13007.380000000001</v>
      </c>
      <c r="U1160" s="8">
        <f>Sales[[#This Row],[Unit Cost]]*Sales[[#This Row],[Order Quantity]]</f>
        <v>10405.904000000002</v>
      </c>
    </row>
    <row r="1161" spans="1:21" x14ac:dyDescent="0.2">
      <c r="A1161" s="6" t="s">
        <v>1374</v>
      </c>
      <c r="B1161" s="6" t="s">
        <v>24</v>
      </c>
      <c r="C1161" s="6" t="s">
        <v>143</v>
      </c>
      <c r="D1161" s="7">
        <v>43300</v>
      </c>
      <c r="E1161" s="7">
        <v>43390</v>
      </c>
      <c r="F1161" s="7">
        <v>43413</v>
      </c>
      <c r="G1161" s="7">
        <v>43419</v>
      </c>
      <c r="H1161" s="6">
        <f t="shared" si="54"/>
        <v>29</v>
      </c>
      <c r="I1161" s="6" t="s">
        <v>215</v>
      </c>
      <c r="J1161" s="6">
        <v>3</v>
      </c>
      <c r="K1161" s="6">
        <v>1</v>
      </c>
      <c r="L1161" s="6">
        <v>352</v>
      </c>
      <c r="M1161" s="6">
        <v>17</v>
      </c>
      <c r="N1161" s="6">
        <v>6</v>
      </c>
      <c r="O1161" s="6">
        <v>0.05</v>
      </c>
      <c r="P1161" s="8">
        <v>2814</v>
      </c>
      <c r="Q1161" s="8">
        <v>2166.7800000000002</v>
      </c>
      <c r="R1161" s="8">
        <f t="shared" si="55"/>
        <v>3039.119999999999</v>
      </c>
      <c r="S1161" s="8">
        <f>(((Sales[[#This Row],[Unit Price]]-(Sales[[#This Row],[Discount Applied]]*Sales[[#This Row],[Unit Price]]))-Q1161)/Q1161)*100</f>
        <v>23.376623376623375</v>
      </c>
      <c r="T1161" s="8">
        <f t="shared" si="56"/>
        <v>16039.8</v>
      </c>
      <c r="U1161" s="8">
        <f>Sales[[#This Row],[Unit Cost]]*Sales[[#This Row],[Order Quantity]]</f>
        <v>13000.68</v>
      </c>
    </row>
    <row r="1162" spans="1:21" x14ac:dyDescent="0.2">
      <c r="A1162" s="6" t="s">
        <v>1375</v>
      </c>
      <c r="B1162" s="6" t="s">
        <v>24</v>
      </c>
      <c r="C1162" s="6" t="s">
        <v>146</v>
      </c>
      <c r="D1162" s="7">
        <v>43300</v>
      </c>
      <c r="E1162" s="7">
        <v>43390</v>
      </c>
      <c r="F1162" s="7">
        <v>43396</v>
      </c>
      <c r="G1162" s="7">
        <v>43401</v>
      </c>
      <c r="H1162" s="6">
        <f t="shared" si="54"/>
        <v>11</v>
      </c>
      <c r="I1162" s="6" t="s">
        <v>215</v>
      </c>
      <c r="J1162" s="6">
        <v>10</v>
      </c>
      <c r="K1162" s="6">
        <v>33</v>
      </c>
      <c r="L1162" s="6">
        <v>270</v>
      </c>
      <c r="M1162" s="6">
        <v>20</v>
      </c>
      <c r="N1162" s="6">
        <v>8</v>
      </c>
      <c r="O1162" s="6">
        <v>0.05</v>
      </c>
      <c r="P1162" s="8">
        <v>2619.7000000000003</v>
      </c>
      <c r="Q1162" s="8">
        <v>1807.5930000000001</v>
      </c>
      <c r="R1162" s="8">
        <f t="shared" si="55"/>
        <v>5448.9760000000006</v>
      </c>
      <c r="S1162" s="8">
        <f>(((Sales[[#This Row],[Unit Price]]-(Sales[[#This Row],[Discount Applied]]*Sales[[#This Row],[Unit Price]]))-Q1162)/Q1162)*100</f>
        <v>37.681159420289859</v>
      </c>
      <c r="T1162" s="8">
        <f t="shared" si="56"/>
        <v>19909.72</v>
      </c>
      <c r="U1162" s="8">
        <f>Sales[[#This Row],[Unit Cost]]*Sales[[#This Row],[Order Quantity]]</f>
        <v>14460.744000000001</v>
      </c>
    </row>
    <row r="1163" spans="1:21" x14ac:dyDescent="0.2">
      <c r="A1163" s="6" t="s">
        <v>1376</v>
      </c>
      <c r="B1163" s="6" t="s">
        <v>26</v>
      </c>
      <c r="C1163" s="6" t="s">
        <v>145</v>
      </c>
      <c r="D1163" s="7">
        <v>43300</v>
      </c>
      <c r="E1163" s="7">
        <v>43390</v>
      </c>
      <c r="F1163" s="7">
        <v>43392</v>
      </c>
      <c r="G1163" s="7">
        <v>43397</v>
      </c>
      <c r="H1163" s="6">
        <f t="shared" si="54"/>
        <v>7</v>
      </c>
      <c r="I1163" s="6" t="s">
        <v>215</v>
      </c>
      <c r="J1163" s="6">
        <v>26</v>
      </c>
      <c r="K1163" s="6">
        <v>48</v>
      </c>
      <c r="L1163" s="6">
        <v>157</v>
      </c>
      <c r="M1163" s="6">
        <v>8</v>
      </c>
      <c r="N1163" s="6">
        <v>7</v>
      </c>
      <c r="O1163" s="6">
        <v>0.3</v>
      </c>
      <c r="P1163" s="8">
        <v>1118.9000000000001</v>
      </c>
      <c r="Q1163" s="8">
        <v>525.88300000000004</v>
      </c>
      <c r="R1163" s="8">
        <f t="shared" si="55"/>
        <v>1801.4290000000001</v>
      </c>
      <c r="S1163" s="8">
        <f>(((Sales[[#This Row],[Unit Price]]-(Sales[[#This Row],[Discount Applied]]*Sales[[#This Row],[Unit Price]]))-Q1163)/Q1163)*100</f>
        <v>48.936170212765951</v>
      </c>
      <c r="T1163" s="8">
        <f t="shared" si="56"/>
        <v>5482.6100000000006</v>
      </c>
      <c r="U1163" s="8">
        <f>Sales[[#This Row],[Unit Cost]]*Sales[[#This Row],[Order Quantity]]</f>
        <v>3681.1810000000005</v>
      </c>
    </row>
    <row r="1164" spans="1:21" x14ac:dyDescent="0.2">
      <c r="A1164" s="6" t="s">
        <v>1377</v>
      </c>
      <c r="B1164" s="6" t="s">
        <v>24</v>
      </c>
      <c r="C1164" s="6" t="s">
        <v>145</v>
      </c>
      <c r="D1164" s="7">
        <v>43300</v>
      </c>
      <c r="E1164" s="7">
        <v>43390</v>
      </c>
      <c r="F1164" s="7">
        <v>43401</v>
      </c>
      <c r="G1164" s="7">
        <v>43405</v>
      </c>
      <c r="H1164" s="6">
        <f t="shared" si="54"/>
        <v>15</v>
      </c>
      <c r="I1164" s="6" t="s">
        <v>215</v>
      </c>
      <c r="J1164" s="6">
        <v>8</v>
      </c>
      <c r="K1164" s="6">
        <v>7</v>
      </c>
      <c r="L1164" s="6">
        <v>169</v>
      </c>
      <c r="M1164" s="6">
        <v>25</v>
      </c>
      <c r="N1164" s="6">
        <v>2</v>
      </c>
      <c r="O1164" s="6">
        <v>0.05</v>
      </c>
      <c r="P1164" s="8">
        <v>1072</v>
      </c>
      <c r="Q1164" s="8">
        <v>514.55999999999995</v>
      </c>
      <c r="R1164" s="8">
        <f t="shared" si="55"/>
        <v>1007.6800000000001</v>
      </c>
      <c r="S1164" s="8">
        <f>(((Sales[[#This Row],[Unit Price]]-(Sales[[#This Row],[Discount Applied]]*Sales[[#This Row],[Unit Price]]))-Q1164)/Q1164)*100</f>
        <v>97.916666666666686</v>
      </c>
      <c r="T1164" s="8">
        <f t="shared" si="56"/>
        <v>2036.8</v>
      </c>
      <c r="U1164" s="8">
        <f>Sales[[#This Row],[Unit Cost]]*Sales[[#This Row],[Order Quantity]]</f>
        <v>1029.1199999999999</v>
      </c>
    </row>
    <row r="1165" spans="1:21" x14ac:dyDescent="0.2">
      <c r="A1165" s="6" t="s">
        <v>1378</v>
      </c>
      <c r="B1165" s="6" t="s">
        <v>24</v>
      </c>
      <c r="C1165" s="6" t="s">
        <v>145</v>
      </c>
      <c r="D1165" s="7">
        <v>43300</v>
      </c>
      <c r="E1165" s="7">
        <v>43390</v>
      </c>
      <c r="F1165" s="7">
        <v>43398</v>
      </c>
      <c r="G1165" s="7">
        <v>43400</v>
      </c>
      <c r="H1165" s="6">
        <f t="shared" si="54"/>
        <v>10</v>
      </c>
      <c r="I1165" s="6" t="s">
        <v>215</v>
      </c>
      <c r="J1165" s="6">
        <v>9</v>
      </c>
      <c r="K1165" s="6">
        <v>20</v>
      </c>
      <c r="L1165" s="6">
        <v>169</v>
      </c>
      <c r="M1165" s="6">
        <v>19</v>
      </c>
      <c r="N1165" s="6">
        <v>2</v>
      </c>
      <c r="O1165" s="6">
        <v>0.05</v>
      </c>
      <c r="P1165" s="8">
        <v>3946.3</v>
      </c>
      <c r="Q1165" s="8">
        <v>1617.9829999999999</v>
      </c>
      <c r="R1165" s="8">
        <f t="shared" si="55"/>
        <v>4262.0040000000008</v>
      </c>
      <c r="S1165" s="8">
        <f>(((Sales[[#This Row],[Unit Price]]-(Sales[[#This Row],[Discount Applied]]*Sales[[#This Row],[Unit Price]]))-Q1165)/Q1165)*100</f>
        <v>131.70731707317077</v>
      </c>
      <c r="T1165" s="8">
        <f t="shared" si="56"/>
        <v>7497.97</v>
      </c>
      <c r="U1165" s="8">
        <f>Sales[[#This Row],[Unit Cost]]*Sales[[#This Row],[Order Quantity]]</f>
        <v>3235.9659999999999</v>
      </c>
    </row>
    <row r="1166" spans="1:21" x14ac:dyDescent="0.2">
      <c r="A1166" s="6" t="s">
        <v>1379</v>
      </c>
      <c r="B1166" s="6" t="s">
        <v>24</v>
      </c>
      <c r="C1166" s="6" t="s">
        <v>146</v>
      </c>
      <c r="D1166" s="7">
        <v>43300</v>
      </c>
      <c r="E1166" s="7">
        <v>43390</v>
      </c>
      <c r="F1166" s="7">
        <v>43405</v>
      </c>
      <c r="G1166" s="7">
        <v>43407</v>
      </c>
      <c r="H1166" s="6">
        <f t="shared" si="54"/>
        <v>17</v>
      </c>
      <c r="I1166" s="6" t="s">
        <v>215</v>
      </c>
      <c r="J1166" s="6">
        <v>9</v>
      </c>
      <c r="K1166" s="6">
        <v>25</v>
      </c>
      <c r="L1166" s="6">
        <v>315</v>
      </c>
      <c r="M1166" s="6">
        <v>43</v>
      </c>
      <c r="N1166" s="6">
        <v>7</v>
      </c>
      <c r="O1166" s="6">
        <v>0.05</v>
      </c>
      <c r="P1166" s="8">
        <v>241.20000000000002</v>
      </c>
      <c r="Q1166" s="8">
        <v>166.428</v>
      </c>
      <c r="R1166" s="8">
        <f t="shared" si="55"/>
        <v>438.98399999999992</v>
      </c>
      <c r="S1166" s="8">
        <f>(((Sales[[#This Row],[Unit Price]]-(Sales[[#This Row],[Discount Applied]]*Sales[[#This Row],[Unit Price]]))-Q1166)/Q1166)*100</f>
        <v>37.681159420289866</v>
      </c>
      <c r="T1166" s="8">
        <f t="shared" si="56"/>
        <v>1603.98</v>
      </c>
      <c r="U1166" s="8">
        <f>Sales[[#This Row],[Unit Cost]]*Sales[[#This Row],[Order Quantity]]</f>
        <v>1164.9960000000001</v>
      </c>
    </row>
    <row r="1167" spans="1:21" x14ac:dyDescent="0.2">
      <c r="A1167" s="6" t="s">
        <v>1380</v>
      </c>
      <c r="B1167" s="6" t="s">
        <v>25</v>
      </c>
      <c r="C1167" s="6" t="s">
        <v>145</v>
      </c>
      <c r="D1167" s="7">
        <v>43300</v>
      </c>
      <c r="E1167" s="7">
        <v>43391</v>
      </c>
      <c r="F1167" s="7">
        <v>43415</v>
      </c>
      <c r="G1167" s="7">
        <v>43424</v>
      </c>
      <c r="H1167" s="6">
        <f t="shared" si="54"/>
        <v>33</v>
      </c>
      <c r="I1167" s="6" t="s">
        <v>215</v>
      </c>
      <c r="J1167" s="6">
        <v>19</v>
      </c>
      <c r="K1167" s="6">
        <v>46</v>
      </c>
      <c r="L1167" s="6">
        <v>151</v>
      </c>
      <c r="M1167" s="6">
        <v>14</v>
      </c>
      <c r="N1167" s="6">
        <v>2</v>
      </c>
      <c r="O1167" s="6">
        <v>0.05</v>
      </c>
      <c r="P1167" s="8">
        <v>241.20000000000002</v>
      </c>
      <c r="Q1167" s="8">
        <v>156.78000000000003</v>
      </c>
      <c r="R1167" s="8">
        <f t="shared" si="55"/>
        <v>144.71999999999997</v>
      </c>
      <c r="S1167" s="8">
        <f>(((Sales[[#This Row],[Unit Price]]-(Sales[[#This Row],[Discount Applied]]*Sales[[#This Row],[Unit Price]]))-Q1167)/Q1167)*100</f>
        <v>46.153846153846132</v>
      </c>
      <c r="T1167" s="8">
        <f t="shared" si="56"/>
        <v>458.28000000000003</v>
      </c>
      <c r="U1167" s="8">
        <f>Sales[[#This Row],[Unit Cost]]*Sales[[#This Row],[Order Quantity]]</f>
        <v>313.56000000000006</v>
      </c>
    </row>
    <row r="1168" spans="1:21" x14ac:dyDescent="0.2">
      <c r="A1168" s="6" t="s">
        <v>1381</v>
      </c>
      <c r="B1168" s="6" t="s">
        <v>25</v>
      </c>
      <c r="C1168" s="6" t="s">
        <v>147</v>
      </c>
      <c r="D1168" s="7">
        <v>43300</v>
      </c>
      <c r="E1168" s="7">
        <v>43391</v>
      </c>
      <c r="F1168" s="7">
        <v>43397</v>
      </c>
      <c r="G1168" s="7">
        <v>43403</v>
      </c>
      <c r="H1168" s="6">
        <f t="shared" si="54"/>
        <v>12</v>
      </c>
      <c r="I1168" s="6" t="s">
        <v>215</v>
      </c>
      <c r="J1168" s="6">
        <v>13</v>
      </c>
      <c r="K1168" s="6">
        <v>9</v>
      </c>
      <c r="L1168" s="6">
        <v>260</v>
      </c>
      <c r="M1168" s="6">
        <v>40</v>
      </c>
      <c r="N1168" s="6">
        <v>8</v>
      </c>
      <c r="O1168" s="6">
        <v>0.4</v>
      </c>
      <c r="P1168" s="8">
        <v>1005</v>
      </c>
      <c r="Q1168" s="8">
        <v>854.25</v>
      </c>
      <c r="R1168" s="8">
        <f t="shared" si="55"/>
        <v>-2010</v>
      </c>
      <c r="S1168" s="8">
        <f>(((Sales[[#This Row],[Unit Price]]-(Sales[[#This Row],[Discount Applied]]*Sales[[#This Row],[Unit Price]]))-Q1168)/Q1168)*100</f>
        <v>-29.411764705882355</v>
      </c>
      <c r="T1168" s="8">
        <f t="shared" si="56"/>
        <v>4824</v>
      </c>
      <c r="U1168" s="8">
        <f>Sales[[#This Row],[Unit Cost]]*Sales[[#This Row],[Order Quantity]]</f>
        <v>6834</v>
      </c>
    </row>
    <row r="1169" spans="1:21" x14ac:dyDescent="0.2">
      <c r="A1169" s="6" t="s">
        <v>1382</v>
      </c>
      <c r="B1169" s="6" t="s">
        <v>25</v>
      </c>
      <c r="C1169" s="6" t="s">
        <v>145</v>
      </c>
      <c r="D1169" s="7">
        <v>43300</v>
      </c>
      <c r="E1169" s="7">
        <v>43391</v>
      </c>
      <c r="F1169" s="7">
        <v>43411</v>
      </c>
      <c r="G1169" s="7">
        <v>43417</v>
      </c>
      <c r="H1169" s="6">
        <f t="shared" si="54"/>
        <v>26</v>
      </c>
      <c r="I1169" s="6" t="s">
        <v>215</v>
      </c>
      <c r="J1169" s="6">
        <v>18</v>
      </c>
      <c r="K1169" s="6">
        <v>42</v>
      </c>
      <c r="L1169" s="6">
        <v>139</v>
      </c>
      <c r="M1169" s="6">
        <v>34</v>
      </c>
      <c r="N1169" s="6">
        <v>1</v>
      </c>
      <c r="O1169" s="6">
        <v>0.1</v>
      </c>
      <c r="P1169" s="8">
        <v>234.5</v>
      </c>
      <c r="Q1169" s="8">
        <v>178.22</v>
      </c>
      <c r="R1169" s="8">
        <f t="shared" si="55"/>
        <v>32.830000000000013</v>
      </c>
      <c r="S1169" s="8">
        <f>(((Sales[[#This Row],[Unit Price]]-(Sales[[#This Row],[Discount Applied]]*Sales[[#This Row],[Unit Price]]))-Q1169)/Q1169)*100</f>
        <v>18.421052631578956</v>
      </c>
      <c r="T1169" s="8">
        <f t="shared" si="56"/>
        <v>211.05</v>
      </c>
      <c r="U1169" s="8">
        <f>Sales[[#This Row],[Unit Cost]]*Sales[[#This Row],[Order Quantity]]</f>
        <v>178.22</v>
      </c>
    </row>
    <row r="1170" spans="1:21" x14ac:dyDescent="0.2">
      <c r="A1170" s="6" t="s">
        <v>1383</v>
      </c>
      <c r="B1170" s="6" t="s">
        <v>24</v>
      </c>
      <c r="C1170" s="6" t="s">
        <v>145</v>
      </c>
      <c r="D1170" s="7">
        <v>43300</v>
      </c>
      <c r="E1170" s="7">
        <v>43391</v>
      </c>
      <c r="F1170" s="7">
        <v>43405</v>
      </c>
      <c r="G1170" s="7">
        <v>43415</v>
      </c>
      <c r="H1170" s="6">
        <f t="shared" si="54"/>
        <v>24</v>
      </c>
      <c r="I1170" s="6" t="s">
        <v>215</v>
      </c>
      <c r="J1170" s="6">
        <v>4</v>
      </c>
      <c r="K1170" s="6">
        <v>33</v>
      </c>
      <c r="L1170" s="6">
        <v>142</v>
      </c>
      <c r="M1170" s="6">
        <v>19</v>
      </c>
      <c r="N1170" s="6">
        <v>4</v>
      </c>
      <c r="O1170" s="6">
        <v>0.15</v>
      </c>
      <c r="P1170" s="8">
        <v>904.5</v>
      </c>
      <c r="Q1170" s="8">
        <v>741.68999999999994</v>
      </c>
      <c r="R1170" s="8">
        <f t="shared" si="55"/>
        <v>108.54000000000042</v>
      </c>
      <c r="S1170" s="8">
        <f>(((Sales[[#This Row],[Unit Price]]-(Sales[[#This Row],[Discount Applied]]*Sales[[#This Row],[Unit Price]]))-Q1170)/Q1170)*100</f>
        <v>3.658536585365868</v>
      </c>
      <c r="T1170" s="8">
        <f t="shared" si="56"/>
        <v>3075.3</v>
      </c>
      <c r="U1170" s="8">
        <f>Sales[[#This Row],[Unit Cost]]*Sales[[#This Row],[Order Quantity]]</f>
        <v>2966.7599999999998</v>
      </c>
    </row>
    <row r="1171" spans="1:21" x14ac:dyDescent="0.2">
      <c r="A1171" s="6" t="s">
        <v>1384</v>
      </c>
      <c r="B1171" s="6" t="s">
        <v>24</v>
      </c>
      <c r="C1171" s="6" t="s">
        <v>145</v>
      </c>
      <c r="D1171" s="7">
        <v>43300</v>
      </c>
      <c r="E1171" s="7">
        <v>43391</v>
      </c>
      <c r="F1171" s="7">
        <v>43414</v>
      </c>
      <c r="G1171" s="7">
        <v>43424</v>
      </c>
      <c r="H1171" s="6">
        <f t="shared" si="54"/>
        <v>33</v>
      </c>
      <c r="I1171" s="6" t="s">
        <v>215</v>
      </c>
      <c r="J1171" s="6">
        <v>10</v>
      </c>
      <c r="K1171" s="6">
        <v>12</v>
      </c>
      <c r="L1171" s="6">
        <v>88</v>
      </c>
      <c r="M1171" s="6">
        <v>32</v>
      </c>
      <c r="N1171" s="6">
        <v>6</v>
      </c>
      <c r="O1171" s="6">
        <v>0.15</v>
      </c>
      <c r="P1171" s="8">
        <v>1085.4000000000001</v>
      </c>
      <c r="Q1171" s="8">
        <v>477.57600000000002</v>
      </c>
      <c r="R1171" s="8">
        <f t="shared" si="55"/>
        <v>2670.0840000000007</v>
      </c>
      <c r="S1171" s="8">
        <f>(((Sales[[#This Row],[Unit Price]]-(Sales[[#This Row],[Discount Applied]]*Sales[[#This Row],[Unit Price]]))-Q1171)/Q1171)*100</f>
        <v>93.181818181818201</v>
      </c>
      <c r="T1171" s="8">
        <f t="shared" si="56"/>
        <v>5535.5400000000009</v>
      </c>
      <c r="U1171" s="8">
        <f>Sales[[#This Row],[Unit Cost]]*Sales[[#This Row],[Order Quantity]]</f>
        <v>2865.4560000000001</v>
      </c>
    </row>
    <row r="1172" spans="1:21" x14ac:dyDescent="0.2">
      <c r="A1172" s="6" t="s">
        <v>1385</v>
      </c>
      <c r="B1172" s="6" t="s">
        <v>24</v>
      </c>
      <c r="C1172" s="6" t="s">
        <v>144</v>
      </c>
      <c r="D1172" s="7">
        <v>43300</v>
      </c>
      <c r="E1172" s="7">
        <v>43391</v>
      </c>
      <c r="F1172" s="7">
        <v>43396</v>
      </c>
      <c r="G1172" s="7">
        <v>43405</v>
      </c>
      <c r="H1172" s="6">
        <f t="shared" si="54"/>
        <v>14</v>
      </c>
      <c r="I1172" s="6" t="s">
        <v>215</v>
      </c>
      <c r="J1172" s="6">
        <v>11</v>
      </c>
      <c r="K1172" s="6">
        <v>3</v>
      </c>
      <c r="L1172" s="6">
        <v>84</v>
      </c>
      <c r="M1172" s="6">
        <v>11</v>
      </c>
      <c r="N1172" s="6">
        <v>5</v>
      </c>
      <c r="O1172" s="6">
        <v>0.15</v>
      </c>
      <c r="P1172" s="8">
        <v>1018.4</v>
      </c>
      <c r="Q1172" s="8">
        <v>600.85599999999999</v>
      </c>
      <c r="R1172" s="8">
        <f t="shared" si="55"/>
        <v>1323.92</v>
      </c>
      <c r="S1172" s="8">
        <f>(((Sales[[#This Row],[Unit Price]]-(Sales[[#This Row],[Discount Applied]]*Sales[[#This Row],[Unit Price]]))-Q1172)/Q1172)*100</f>
        <v>44.067796610169488</v>
      </c>
      <c r="T1172" s="8">
        <f t="shared" si="56"/>
        <v>4328.2</v>
      </c>
      <c r="U1172" s="8">
        <f>Sales[[#This Row],[Unit Cost]]*Sales[[#This Row],[Order Quantity]]</f>
        <v>3004.2799999999997</v>
      </c>
    </row>
    <row r="1173" spans="1:21" x14ac:dyDescent="0.2">
      <c r="A1173" s="6" t="s">
        <v>1386</v>
      </c>
      <c r="B1173" s="6" t="s">
        <v>24</v>
      </c>
      <c r="C1173" s="6" t="s">
        <v>148</v>
      </c>
      <c r="D1173" s="7">
        <v>43300</v>
      </c>
      <c r="E1173" s="7">
        <v>43391</v>
      </c>
      <c r="F1173" s="7">
        <v>43396</v>
      </c>
      <c r="G1173" s="7">
        <v>43406</v>
      </c>
      <c r="H1173" s="6">
        <f t="shared" si="54"/>
        <v>15</v>
      </c>
      <c r="I1173" s="6" t="s">
        <v>215</v>
      </c>
      <c r="J1173" s="6">
        <v>11</v>
      </c>
      <c r="K1173" s="6">
        <v>46</v>
      </c>
      <c r="L1173" s="6">
        <v>26</v>
      </c>
      <c r="M1173" s="6">
        <v>4</v>
      </c>
      <c r="N1173" s="6">
        <v>4</v>
      </c>
      <c r="O1173" s="6">
        <v>0.15</v>
      </c>
      <c r="P1173" s="8">
        <v>261.3</v>
      </c>
      <c r="Q1173" s="8">
        <v>180.297</v>
      </c>
      <c r="R1173" s="8">
        <f t="shared" si="55"/>
        <v>167.23200000000008</v>
      </c>
      <c r="S1173" s="8">
        <f>(((Sales[[#This Row],[Unit Price]]-(Sales[[#This Row],[Discount Applied]]*Sales[[#This Row],[Unit Price]]))-Q1173)/Q1173)*100</f>
        <v>23.18840579710146</v>
      </c>
      <c r="T1173" s="8">
        <f t="shared" si="56"/>
        <v>888.42000000000007</v>
      </c>
      <c r="U1173" s="8">
        <f>Sales[[#This Row],[Unit Cost]]*Sales[[#This Row],[Order Quantity]]</f>
        <v>721.18799999999999</v>
      </c>
    </row>
    <row r="1174" spans="1:21" x14ac:dyDescent="0.2">
      <c r="A1174" s="6" t="s">
        <v>1387</v>
      </c>
      <c r="B1174" s="6" t="s">
        <v>25</v>
      </c>
      <c r="C1174" s="6" t="s">
        <v>146</v>
      </c>
      <c r="D1174" s="7">
        <v>43300</v>
      </c>
      <c r="E1174" s="7">
        <v>43391</v>
      </c>
      <c r="F1174" s="7">
        <v>43418</v>
      </c>
      <c r="G1174" s="7">
        <v>43427</v>
      </c>
      <c r="H1174" s="6">
        <f t="shared" si="54"/>
        <v>36</v>
      </c>
      <c r="I1174" s="6" t="s">
        <v>215</v>
      </c>
      <c r="J1174" s="6">
        <v>13</v>
      </c>
      <c r="K1174" s="6">
        <v>25</v>
      </c>
      <c r="L1174" s="6">
        <v>291</v>
      </c>
      <c r="M1174" s="6">
        <v>43</v>
      </c>
      <c r="N1174" s="6">
        <v>5</v>
      </c>
      <c r="O1174" s="6">
        <v>7.4999999999999997E-2</v>
      </c>
      <c r="P1174" s="8">
        <v>3939.6</v>
      </c>
      <c r="Q1174" s="8">
        <v>2166.7800000000002</v>
      </c>
      <c r="R1174" s="8">
        <f t="shared" si="55"/>
        <v>7386.75</v>
      </c>
      <c r="S1174" s="8">
        <f>(((Sales[[#This Row],[Unit Price]]-(Sales[[#This Row],[Discount Applied]]*Sales[[#This Row],[Unit Price]]))-Q1174)/Q1174)*100</f>
        <v>68.181818181818173</v>
      </c>
      <c r="T1174" s="8">
        <f t="shared" si="56"/>
        <v>18220.650000000001</v>
      </c>
      <c r="U1174" s="8">
        <f>Sales[[#This Row],[Unit Cost]]*Sales[[#This Row],[Order Quantity]]</f>
        <v>10833.900000000001</v>
      </c>
    </row>
    <row r="1175" spans="1:21" x14ac:dyDescent="0.2">
      <c r="A1175" s="6" t="s">
        <v>1388</v>
      </c>
      <c r="B1175" s="6" t="s">
        <v>25</v>
      </c>
      <c r="C1175" s="6" t="s">
        <v>146</v>
      </c>
      <c r="D1175" s="7">
        <v>43300</v>
      </c>
      <c r="E1175" s="7">
        <v>43391</v>
      </c>
      <c r="F1175" s="7">
        <v>43418</v>
      </c>
      <c r="G1175" s="7">
        <v>43422</v>
      </c>
      <c r="H1175" s="6">
        <f t="shared" si="54"/>
        <v>31</v>
      </c>
      <c r="I1175" s="6" t="s">
        <v>215</v>
      </c>
      <c r="J1175" s="6">
        <v>15</v>
      </c>
      <c r="K1175" s="6">
        <v>34</v>
      </c>
      <c r="L1175" s="6">
        <v>302</v>
      </c>
      <c r="M1175" s="6">
        <v>23</v>
      </c>
      <c r="N1175" s="6">
        <v>4</v>
      </c>
      <c r="O1175" s="6">
        <v>7.4999999999999997E-2</v>
      </c>
      <c r="P1175" s="8">
        <v>6117.1</v>
      </c>
      <c r="Q1175" s="8">
        <v>3364.4050000000007</v>
      </c>
      <c r="R1175" s="8">
        <f t="shared" si="55"/>
        <v>9175.6499999999978</v>
      </c>
      <c r="S1175" s="8">
        <f>(((Sales[[#This Row],[Unit Price]]-(Sales[[#This Row],[Discount Applied]]*Sales[[#This Row],[Unit Price]]))-Q1175)/Q1175)*100</f>
        <v>68.181818181818159</v>
      </c>
      <c r="T1175" s="8">
        <f t="shared" si="56"/>
        <v>22633.27</v>
      </c>
      <c r="U1175" s="8">
        <f>Sales[[#This Row],[Unit Cost]]*Sales[[#This Row],[Order Quantity]]</f>
        <v>13457.620000000003</v>
      </c>
    </row>
    <row r="1176" spans="1:21" x14ac:dyDescent="0.2">
      <c r="A1176" s="6" t="s">
        <v>1389</v>
      </c>
      <c r="B1176" s="6" t="s">
        <v>25</v>
      </c>
      <c r="C1176" s="6" t="s">
        <v>145</v>
      </c>
      <c r="D1176" s="7">
        <v>43300</v>
      </c>
      <c r="E1176" s="7">
        <v>43391</v>
      </c>
      <c r="F1176" s="7">
        <v>43411</v>
      </c>
      <c r="G1176" s="7">
        <v>43420</v>
      </c>
      <c r="H1176" s="6">
        <f t="shared" si="54"/>
        <v>29</v>
      </c>
      <c r="I1176" s="6" t="s">
        <v>215</v>
      </c>
      <c r="J1176" s="6">
        <v>15</v>
      </c>
      <c r="K1176" s="6">
        <v>4</v>
      </c>
      <c r="L1176" s="6">
        <v>122</v>
      </c>
      <c r="M1176" s="6">
        <v>5</v>
      </c>
      <c r="N1176" s="6">
        <v>2</v>
      </c>
      <c r="O1176" s="6">
        <v>0.05</v>
      </c>
      <c r="P1176" s="8">
        <v>1775.5</v>
      </c>
      <c r="Q1176" s="8">
        <v>1207.3400000000001</v>
      </c>
      <c r="R1176" s="8">
        <f t="shared" si="55"/>
        <v>958.76999999999953</v>
      </c>
      <c r="S1176" s="8">
        <f>(((Sales[[#This Row],[Unit Price]]-(Sales[[#This Row],[Discount Applied]]*Sales[[#This Row],[Unit Price]]))-Q1176)/Q1176)*100</f>
        <v>39.705882352941153</v>
      </c>
      <c r="T1176" s="8">
        <f t="shared" si="56"/>
        <v>3373.45</v>
      </c>
      <c r="U1176" s="8">
        <f>Sales[[#This Row],[Unit Cost]]*Sales[[#This Row],[Order Quantity]]</f>
        <v>2414.6800000000003</v>
      </c>
    </row>
    <row r="1177" spans="1:21" x14ac:dyDescent="0.2">
      <c r="A1177" s="6" t="s">
        <v>1390</v>
      </c>
      <c r="B1177" s="6" t="s">
        <v>24</v>
      </c>
      <c r="C1177" s="6" t="s">
        <v>145</v>
      </c>
      <c r="D1177" s="7">
        <v>43300</v>
      </c>
      <c r="E1177" s="7">
        <v>43391</v>
      </c>
      <c r="F1177" s="7">
        <v>43394</v>
      </c>
      <c r="G1177" s="7">
        <v>43403</v>
      </c>
      <c r="H1177" s="6">
        <f t="shared" si="54"/>
        <v>12</v>
      </c>
      <c r="I1177" s="6" t="s">
        <v>215</v>
      </c>
      <c r="J1177" s="6">
        <v>6</v>
      </c>
      <c r="K1177" s="6">
        <v>1</v>
      </c>
      <c r="L1177" s="6">
        <v>155</v>
      </c>
      <c r="M1177" s="6">
        <v>40</v>
      </c>
      <c r="N1177" s="6">
        <v>2</v>
      </c>
      <c r="O1177" s="6">
        <v>7.4999999999999997E-2</v>
      </c>
      <c r="P1177" s="8">
        <v>1005</v>
      </c>
      <c r="Q1177" s="8">
        <v>683.40000000000009</v>
      </c>
      <c r="R1177" s="8">
        <f t="shared" si="55"/>
        <v>492.44999999999982</v>
      </c>
      <c r="S1177" s="8">
        <f>(((Sales[[#This Row],[Unit Price]]-(Sales[[#This Row],[Discount Applied]]*Sales[[#This Row],[Unit Price]]))-Q1177)/Q1177)*100</f>
        <v>36.029411764705863</v>
      </c>
      <c r="T1177" s="8">
        <f t="shared" si="56"/>
        <v>1859.25</v>
      </c>
      <c r="U1177" s="8">
        <f>Sales[[#This Row],[Unit Cost]]*Sales[[#This Row],[Order Quantity]]</f>
        <v>1366.8000000000002</v>
      </c>
    </row>
    <row r="1178" spans="1:21" x14ac:dyDescent="0.2">
      <c r="A1178" s="6" t="s">
        <v>1391</v>
      </c>
      <c r="B1178" s="6" t="s">
        <v>25</v>
      </c>
      <c r="C1178" s="6" t="s">
        <v>143</v>
      </c>
      <c r="D1178" s="7">
        <v>43300</v>
      </c>
      <c r="E1178" s="7">
        <v>43392</v>
      </c>
      <c r="F1178" s="7">
        <v>43418</v>
      </c>
      <c r="G1178" s="7">
        <v>43423</v>
      </c>
      <c r="H1178" s="6">
        <f t="shared" si="54"/>
        <v>31</v>
      </c>
      <c r="I1178" s="6" t="s">
        <v>215</v>
      </c>
      <c r="J1178" s="6">
        <v>13</v>
      </c>
      <c r="K1178" s="6">
        <v>48</v>
      </c>
      <c r="L1178" s="6">
        <v>365</v>
      </c>
      <c r="M1178" s="6">
        <v>36</v>
      </c>
      <c r="N1178" s="6">
        <v>8</v>
      </c>
      <c r="O1178" s="6">
        <v>0.05</v>
      </c>
      <c r="P1178" s="8">
        <v>1159.1000000000001</v>
      </c>
      <c r="Q1178" s="8">
        <v>985.23500000000013</v>
      </c>
      <c r="R1178" s="8">
        <f t="shared" si="55"/>
        <v>927.28000000000065</v>
      </c>
      <c r="S1178" s="8">
        <f>(((Sales[[#This Row],[Unit Price]]-(Sales[[#This Row],[Discount Applied]]*Sales[[#This Row],[Unit Price]]))-Q1178)/Q1178)*100</f>
        <v>11.764705882352947</v>
      </c>
      <c r="T1178" s="8">
        <f t="shared" si="56"/>
        <v>8809.1600000000017</v>
      </c>
      <c r="U1178" s="8">
        <f>Sales[[#This Row],[Unit Cost]]*Sales[[#This Row],[Order Quantity]]</f>
        <v>7881.880000000001</v>
      </c>
    </row>
    <row r="1179" spans="1:21" x14ac:dyDescent="0.2">
      <c r="A1179" s="6" t="s">
        <v>1392</v>
      </c>
      <c r="B1179" s="6" t="s">
        <v>24</v>
      </c>
      <c r="C1179" s="6" t="s">
        <v>147</v>
      </c>
      <c r="D1179" s="7">
        <v>43300</v>
      </c>
      <c r="E1179" s="7">
        <v>43392</v>
      </c>
      <c r="F1179" s="7">
        <v>43404</v>
      </c>
      <c r="G1179" s="7">
        <v>43413</v>
      </c>
      <c r="H1179" s="6">
        <f t="shared" si="54"/>
        <v>21</v>
      </c>
      <c r="I1179" s="6" t="s">
        <v>215</v>
      </c>
      <c r="J1179" s="6">
        <v>10</v>
      </c>
      <c r="K1179" s="6">
        <v>11</v>
      </c>
      <c r="L1179" s="6">
        <v>257</v>
      </c>
      <c r="M1179" s="6">
        <v>33</v>
      </c>
      <c r="N1179" s="6">
        <v>7</v>
      </c>
      <c r="O1179" s="6">
        <v>7.4999999999999997E-2</v>
      </c>
      <c r="P1179" s="8">
        <v>241.20000000000002</v>
      </c>
      <c r="Q1179" s="8">
        <v>200.196</v>
      </c>
      <c r="R1179" s="8">
        <f t="shared" si="55"/>
        <v>160.39799999999991</v>
      </c>
      <c r="S1179" s="8">
        <f>(((Sales[[#This Row],[Unit Price]]-(Sales[[#This Row],[Discount Applied]]*Sales[[#This Row],[Unit Price]]))-Q1179)/Q1179)*100</f>
        <v>11.445783132530128</v>
      </c>
      <c r="T1179" s="8">
        <f t="shared" si="56"/>
        <v>1561.77</v>
      </c>
      <c r="U1179" s="8">
        <f>Sales[[#This Row],[Unit Cost]]*Sales[[#This Row],[Order Quantity]]</f>
        <v>1401.3720000000001</v>
      </c>
    </row>
    <row r="1180" spans="1:21" x14ac:dyDescent="0.2">
      <c r="A1180" s="6" t="s">
        <v>1393</v>
      </c>
      <c r="B1180" s="6" t="s">
        <v>23</v>
      </c>
      <c r="C1180" s="6" t="s">
        <v>145</v>
      </c>
      <c r="D1180" s="7">
        <v>43300</v>
      </c>
      <c r="E1180" s="7">
        <v>43392</v>
      </c>
      <c r="F1180" s="7">
        <v>43400</v>
      </c>
      <c r="G1180" s="7">
        <v>43410</v>
      </c>
      <c r="H1180" s="6">
        <f t="shared" si="54"/>
        <v>18</v>
      </c>
      <c r="I1180" s="6" t="s">
        <v>215</v>
      </c>
      <c r="J1180" s="6">
        <v>21</v>
      </c>
      <c r="K1180" s="6">
        <v>45</v>
      </c>
      <c r="L1180" s="6">
        <v>181</v>
      </c>
      <c r="M1180" s="6">
        <v>14</v>
      </c>
      <c r="N1180" s="6">
        <v>7</v>
      </c>
      <c r="O1180" s="6">
        <v>0.05</v>
      </c>
      <c r="P1180" s="8">
        <v>5936.2</v>
      </c>
      <c r="Q1180" s="8">
        <v>3264.9100000000003</v>
      </c>
      <c r="R1180" s="8">
        <f t="shared" si="55"/>
        <v>16621.36</v>
      </c>
      <c r="S1180" s="8">
        <f>(((Sales[[#This Row],[Unit Price]]-(Sales[[#This Row],[Discount Applied]]*Sales[[#This Row],[Unit Price]]))-Q1180)/Q1180)*100</f>
        <v>72.727272727272691</v>
      </c>
      <c r="T1180" s="8">
        <f t="shared" si="56"/>
        <v>39475.730000000003</v>
      </c>
      <c r="U1180" s="8">
        <f>Sales[[#This Row],[Unit Cost]]*Sales[[#This Row],[Order Quantity]]</f>
        <v>22854.370000000003</v>
      </c>
    </row>
    <row r="1181" spans="1:21" x14ac:dyDescent="0.2">
      <c r="A1181" s="6" t="s">
        <v>1394</v>
      </c>
      <c r="B1181" s="6" t="s">
        <v>25</v>
      </c>
      <c r="C1181" s="6" t="s">
        <v>146</v>
      </c>
      <c r="D1181" s="7">
        <v>43300</v>
      </c>
      <c r="E1181" s="7">
        <v>43392</v>
      </c>
      <c r="F1181" s="7">
        <v>43415</v>
      </c>
      <c r="G1181" s="7">
        <v>43419</v>
      </c>
      <c r="H1181" s="6">
        <f t="shared" si="54"/>
        <v>27</v>
      </c>
      <c r="I1181" s="6" t="s">
        <v>215</v>
      </c>
      <c r="J1181" s="6">
        <v>18</v>
      </c>
      <c r="K1181" s="6">
        <v>23</v>
      </c>
      <c r="L1181" s="6">
        <v>306</v>
      </c>
      <c r="M1181" s="6">
        <v>3</v>
      </c>
      <c r="N1181" s="6">
        <v>6</v>
      </c>
      <c r="O1181" s="6">
        <v>7.4999999999999997E-2</v>
      </c>
      <c r="P1181" s="8">
        <v>931.30000000000007</v>
      </c>
      <c r="Q1181" s="8">
        <v>391.14600000000002</v>
      </c>
      <c r="R1181" s="8">
        <f t="shared" si="55"/>
        <v>2821.8389999999999</v>
      </c>
      <c r="S1181" s="8">
        <f>(((Sales[[#This Row],[Unit Price]]-(Sales[[#This Row],[Discount Applied]]*Sales[[#This Row],[Unit Price]]))-Q1181)/Q1181)*100</f>
        <v>120.23809523809526</v>
      </c>
      <c r="T1181" s="8">
        <f t="shared" si="56"/>
        <v>5168.7150000000001</v>
      </c>
      <c r="U1181" s="8">
        <f>Sales[[#This Row],[Unit Cost]]*Sales[[#This Row],[Order Quantity]]</f>
        <v>2346.8760000000002</v>
      </c>
    </row>
    <row r="1182" spans="1:21" x14ac:dyDescent="0.2">
      <c r="A1182" s="6" t="s">
        <v>1395</v>
      </c>
      <c r="B1182" s="6" t="s">
        <v>24</v>
      </c>
      <c r="C1182" s="6" t="s">
        <v>145</v>
      </c>
      <c r="D1182" s="7">
        <v>43300</v>
      </c>
      <c r="E1182" s="7">
        <v>43392</v>
      </c>
      <c r="F1182" s="7">
        <v>43411</v>
      </c>
      <c r="G1182" s="7">
        <v>43415</v>
      </c>
      <c r="H1182" s="6">
        <f t="shared" si="54"/>
        <v>23</v>
      </c>
      <c r="I1182" s="6" t="s">
        <v>215</v>
      </c>
      <c r="J1182" s="6">
        <v>7</v>
      </c>
      <c r="K1182" s="6">
        <v>9</v>
      </c>
      <c r="L1182" s="6">
        <v>125</v>
      </c>
      <c r="M1182" s="6">
        <v>6</v>
      </c>
      <c r="N1182" s="6">
        <v>4</v>
      </c>
      <c r="O1182" s="6">
        <v>0.05</v>
      </c>
      <c r="P1182" s="8">
        <v>1299.8</v>
      </c>
      <c r="Q1182" s="8">
        <v>623.904</v>
      </c>
      <c r="R1182" s="8">
        <f t="shared" si="55"/>
        <v>2443.6239999999998</v>
      </c>
      <c r="S1182" s="8">
        <f>(((Sales[[#This Row],[Unit Price]]-(Sales[[#This Row],[Discount Applied]]*Sales[[#This Row],[Unit Price]]))-Q1182)/Q1182)*100</f>
        <v>97.916666666666657</v>
      </c>
      <c r="T1182" s="8">
        <f t="shared" si="56"/>
        <v>4939.24</v>
      </c>
      <c r="U1182" s="8">
        <f>Sales[[#This Row],[Unit Cost]]*Sales[[#This Row],[Order Quantity]]</f>
        <v>2495.616</v>
      </c>
    </row>
    <row r="1183" spans="1:21" x14ac:dyDescent="0.2">
      <c r="A1183" s="6" t="s">
        <v>1396</v>
      </c>
      <c r="B1183" s="6" t="s">
        <v>24</v>
      </c>
      <c r="C1183" s="6" t="s">
        <v>148</v>
      </c>
      <c r="D1183" s="7">
        <v>43300</v>
      </c>
      <c r="E1183" s="7">
        <v>43392</v>
      </c>
      <c r="F1183" s="7">
        <v>43418</v>
      </c>
      <c r="G1183" s="7">
        <v>43423</v>
      </c>
      <c r="H1183" s="6">
        <f t="shared" si="54"/>
        <v>31</v>
      </c>
      <c r="I1183" s="6" t="s">
        <v>215</v>
      </c>
      <c r="J1183" s="6">
        <v>1</v>
      </c>
      <c r="K1183" s="6">
        <v>15</v>
      </c>
      <c r="L1183" s="6">
        <v>56</v>
      </c>
      <c r="M1183" s="6">
        <v>47</v>
      </c>
      <c r="N1183" s="6">
        <v>2</v>
      </c>
      <c r="O1183" s="6">
        <v>0.05</v>
      </c>
      <c r="P1183" s="8">
        <v>5373.4000000000005</v>
      </c>
      <c r="Q1183" s="8">
        <v>2364.2960000000003</v>
      </c>
      <c r="R1183" s="8">
        <f t="shared" si="55"/>
        <v>5480.8680000000004</v>
      </c>
      <c r="S1183" s="8">
        <f>(((Sales[[#This Row],[Unit Price]]-(Sales[[#This Row],[Discount Applied]]*Sales[[#This Row],[Unit Price]]))-Q1183)/Q1183)*100</f>
        <v>115.90909090909089</v>
      </c>
      <c r="T1183" s="8">
        <f t="shared" si="56"/>
        <v>10209.460000000001</v>
      </c>
      <c r="U1183" s="8">
        <f>Sales[[#This Row],[Unit Cost]]*Sales[[#This Row],[Order Quantity]]</f>
        <v>4728.5920000000006</v>
      </c>
    </row>
    <row r="1184" spans="1:21" x14ac:dyDescent="0.2">
      <c r="A1184" s="6" t="s">
        <v>1397</v>
      </c>
      <c r="B1184" s="6" t="s">
        <v>23</v>
      </c>
      <c r="C1184" s="6" t="s">
        <v>143</v>
      </c>
      <c r="D1184" s="7">
        <v>43300</v>
      </c>
      <c r="E1184" s="7">
        <v>43392</v>
      </c>
      <c r="F1184" s="7">
        <v>43405</v>
      </c>
      <c r="G1184" s="7">
        <v>43409</v>
      </c>
      <c r="H1184" s="6">
        <f t="shared" si="54"/>
        <v>17</v>
      </c>
      <c r="I1184" s="6" t="s">
        <v>215</v>
      </c>
      <c r="J1184" s="6">
        <v>23</v>
      </c>
      <c r="K1184" s="6">
        <v>38</v>
      </c>
      <c r="L1184" s="6">
        <v>333</v>
      </c>
      <c r="M1184" s="6">
        <v>26</v>
      </c>
      <c r="N1184" s="6">
        <v>2</v>
      </c>
      <c r="O1184" s="6">
        <v>0.3</v>
      </c>
      <c r="P1184" s="8">
        <v>2224.4</v>
      </c>
      <c r="Q1184" s="8">
        <v>1801.7640000000001</v>
      </c>
      <c r="R1184" s="8">
        <f t="shared" si="55"/>
        <v>-489.36800000000039</v>
      </c>
      <c r="S1184" s="8">
        <f>(((Sales[[#This Row],[Unit Price]]-(Sales[[#This Row],[Discount Applied]]*Sales[[#This Row],[Unit Price]]))-Q1184)/Q1184)*100</f>
        <v>-13.580246913580257</v>
      </c>
      <c r="T1184" s="8">
        <f t="shared" si="56"/>
        <v>3114.16</v>
      </c>
      <c r="U1184" s="8">
        <f>Sales[[#This Row],[Unit Cost]]*Sales[[#This Row],[Order Quantity]]</f>
        <v>3603.5280000000002</v>
      </c>
    </row>
    <row r="1185" spans="1:21" x14ac:dyDescent="0.2">
      <c r="A1185" s="6" t="s">
        <v>1398</v>
      </c>
      <c r="B1185" s="6" t="s">
        <v>24</v>
      </c>
      <c r="C1185" s="6" t="s">
        <v>145</v>
      </c>
      <c r="D1185" s="7">
        <v>43300</v>
      </c>
      <c r="E1185" s="7">
        <v>43393</v>
      </c>
      <c r="F1185" s="7">
        <v>43421</v>
      </c>
      <c r="G1185" s="7">
        <v>43428</v>
      </c>
      <c r="H1185" s="6">
        <f t="shared" si="54"/>
        <v>35</v>
      </c>
      <c r="I1185" s="6" t="s">
        <v>215</v>
      </c>
      <c r="J1185" s="6">
        <v>9</v>
      </c>
      <c r="K1185" s="6">
        <v>43</v>
      </c>
      <c r="L1185" s="6">
        <v>188</v>
      </c>
      <c r="M1185" s="6">
        <v>45</v>
      </c>
      <c r="N1185" s="6">
        <v>5</v>
      </c>
      <c r="O1185" s="6">
        <v>7.4999999999999997E-2</v>
      </c>
      <c r="P1185" s="8">
        <v>2673.3</v>
      </c>
      <c r="Q1185" s="8">
        <v>1684.1790000000001</v>
      </c>
      <c r="R1185" s="8">
        <f t="shared" si="55"/>
        <v>3943.1175000000003</v>
      </c>
      <c r="S1185" s="8">
        <f>(((Sales[[#This Row],[Unit Price]]-(Sales[[#This Row],[Discount Applied]]*Sales[[#This Row],[Unit Price]]))-Q1185)/Q1185)*100</f>
        <v>46.82539682539683</v>
      </c>
      <c r="T1185" s="8">
        <f t="shared" si="56"/>
        <v>12364.012500000001</v>
      </c>
      <c r="U1185" s="8">
        <f>Sales[[#This Row],[Unit Cost]]*Sales[[#This Row],[Order Quantity]]</f>
        <v>8420.8950000000004</v>
      </c>
    </row>
    <row r="1186" spans="1:21" x14ac:dyDescent="0.2">
      <c r="A1186" s="6" t="s">
        <v>1399</v>
      </c>
      <c r="B1186" s="6" t="s">
        <v>23</v>
      </c>
      <c r="C1186" s="6" t="s">
        <v>146</v>
      </c>
      <c r="D1186" s="7">
        <v>43300</v>
      </c>
      <c r="E1186" s="7">
        <v>43393</v>
      </c>
      <c r="F1186" s="7">
        <v>43400</v>
      </c>
      <c r="G1186" s="7">
        <v>43405</v>
      </c>
      <c r="H1186" s="6">
        <f t="shared" si="54"/>
        <v>12</v>
      </c>
      <c r="I1186" s="6" t="s">
        <v>215</v>
      </c>
      <c r="J1186" s="6">
        <v>21</v>
      </c>
      <c r="K1186" s="6">
        <v>13</v>
      </c>
      <c r="L1186" s="6">
        <v>290</v>
      </c>
      <c r="M1186" s="6">
        <v>24</v>
      </c>
      <c r="N1186" s="6">
        <v>6</v>
      </c>
      <c r="O1186" s="6">
        <v>0.1</v>
      </c>
      <c r="P1186" s="8">
        <v>3999.9</v>
      </c>
      <c r="Q1186" s="8">
        <v>2559.9360000000001</v>
      </c>
      <c r="R1186" s="8">
        <f t="shared" si="55"/>
        <v>6239.844000000001</v>
      </c>
      <c r="S1186" s="8">
        <f>(((Sales[[#This Row],[Unit Price]]-(Sales[[#This Row],[Discount Applied]]*Sales[[#This Row],[Unit Price]]))-Q1186)/Q1186)*100</f>
        <v>40.624999999999986</v>
      </c>
      <c r="T1186" s="8">
        <f t="shared" si="56"/>
        <v>21599.460000000003</v>
      </c>
      <c r="U1186" s="8">
        <f>Sales[[#This Row],[Unit Cost]]*Sales[[#This Row],[Order Quantity]]</f>
        <v>15359.616000000002</v>
      </c>
    </row>
    <row r="1187" spans="1:21" x14ac:dyDescent="0.2">
      <c r="A1187" s="6" t="s">
        <v>1400</v>
      </c>
      <c r="B1187" s="6" t="s">
        <v>25</v>
      </c>
      <c r="C1187" s="6" t="s">
        <v>147</v>
      </c>
      <c r="D1187" s="7">
        <v>43300</v>
      </c>
      <c r="E1187" s="7">
        <v>43393</v>
      </c>
      <c r="F1187" s="7">
        <v>43412</v>
      </c>
      <c r="G1187" s="7">
        <v>43415</v>
      </c>
      <c r="H1187" s="6">
        <f t="shared" si="54"/>
        <v>22</v>
      </c>
      <c r="I1187" s="6" t="s">
        <v>215</v>
      </c>
      <c r="J1187" s="6">
        <v>12</v>
      </c>
      <c r="K1187" s="6">
        <v>18</v>
      </c>
      <c r="L1187" s="6">
        <v>226</v>
      </c>
      <c r="M1187" s="6">
        <v>40</v>
      </c>
      <c r="N1187" s="6">
        <v>2</v>
      </c>
      <c r="O1187" s="6">
        <v>0.05</v>
      </c>
      <c r="P1187" s="8">
        <v>3845.8</v>
      </c>
      <c r="Q1187" s="8">
        <v>3268.9300000000003</v>
      </c>
      <c r="R1187" s="8">
        <f t="shared" si="55"/>
        <v>769.15999999999985</v>
      </c>
      <c r="S1187" s="8">
        <f>(((Sales[[#This Row],[Unit Price]]-(Sales[[#This Row],[Discount Applied]]*Sales[[#This Row],[Unit Price]]))-Q1187)/Q1187)*100</f>
        <v>11.764705882352938</v>
      </c>
      <c r="T1187" s="8">
        <f t="shared" si="56"/>
        <v>7307.02</v>
      </c>
      <c r="U1187" s="8">
        <f>Sales[[#This Row],[Unit Cost]]*Sales[[#This Row],[Order Quantity]]</f>
        <v>6537.8600000000006</v>
      </c>
    </row>
    <row r="1188" spans="1:21" x14ac:dyDescent="0.2">
      <c r="A1188" s="6" t="s">
        <v>1401</v>
      </c>
      <c r="B1188" s="6" t="s">
        <v>25</v>
      </c>
      <c r="C1188" s="6" t="s">
        <v>145</v>
      </c>
      <c r="D1188" s="7">
        <v>43300</v>
      </c>
      <c r="E1188" s="7">
        <v>43393</v>
      </c>
      <c r="F1188" s="7">
        <v>43395</v>
      </c>
      <c r="G1188" s="7">
        <v>43399</v>
      </c>
      <c r="H1188" s="6">
        <f t="shared" si="54"/>
        <v>6</v>
      </c>
      <c r="I1188" s="6" t="s">
        <v>215</v>
      </c>
      <c r="J1188" s="6">
        <v>13</v>
      </c>
      <c r="K1188" s="6">
        <v>44</v>
      </c>
      <c r="L1188" s="6">
        <v>127</v>
      </c>
      <c r="M1188" s="6">
        <v>18</v>
      </c>
      <c r="N1188" s="6">
        <v>2</v>
      </c>
      <c r="O1188" s="6">
        <v>0.15</v>
      </c>
      <c r="P1188" s="8">
        <v>2311.5</v>
      </c>
      <c r="Q1188" s="8">
        <v>1433.1299999999999</v>
      </c>
      <c r="R1188" s="8">
        <f t="shared" si="55"/>
        <v>1063.2900000000004</v>
      </c>
      <c r="S1188" s="8">
        <f>(((Sales[[#This Row],[Unit Price]]-(Sales[[#This Row],[Discount Applied]]*Sales[[#This Row],[Unit Price]]))-Q1188)/Q1188)*100</f>
        <v>37.096774193548406</v>
      </c>
      <c r="T1188" s="8">
        <f t="shared" si="56"/>
        <v>3929.55</v>
      </c>
      <c r="U1188" s="8">
        <f>Sales[[#This Row],[Unit Cost]]*Sales[[#This Row],[Order Quantity]]</f>
        <v>2866.2599999999998</v>
      </c>
    </row>
    <row r="1189" spans="1:21" x14ac:dyDescent="0.2">
      <c r="A1189" s="6" t="s">
        <v>1402</v>
      </c>
      <c r="B1189" s="6" t="s">
        <v>24</v>
      </c>
      <c r="C1189" s="6" t="s">
        <v>143</v>
      </c>
      <c r="D1189" s="7">
        <v>43300</v>
      </c>
      <c r="E1189" s="7">
        <v>43393</v>
      </c>
      <c r="F1189" s="7">
        <v>43420</v>
      </c>
      <c r="G1189" s="7">
        <v>43424</v>
      </c>
      <c r="H1189" s="6">
        <f t="shared" si="54"/>
        <v>31</v>
      </c>
      <c r="I1189" s="6" t="s">
        <v>215</v>
      </c>
      <c r="J1189" s="6">
        <v>8</v>
      </c>
      <c r="K1189" s="6">
        <v>43</v>
      </c>
      <c r="L1189" s="6">
        <v>354</v>
      </c>
      <c r="M1189" s="6">
        <v>34</v>
      </c>
      <c r="N1189" s="6">
        <v>3</v>
      </c>
      <c r="O1189" s="6">
        <v>0.15</v>
      </c>
      <c r="P1189" s="8">
        <v>1112.2</v>
      </c>
      <c r="Q1189" s="8">
        <v>444.88000000000005</v>
      </c>
      <c r="R1189" s="8">
        <f t="shared" si="55"/>
        <v>1501.4700000000005</v>
      </c>
      <c r="S1189" s="8">
        <f>(((Sales[[#This Row],[Unit Price]]-(Sales[[#This Row],[Discount Applied]]*Sales[[#This Row],[Unit Price]]))-Q1189)/Q1189)*100</f>
        <v>112.49999999999997</v>
      </c>
      <c r="T1189" s="8">
        <f t="shared" si="56"/>
        <v>2836.1100000000006</v>
      </c>
      <c r="U1189" s="8">
        <f>Sales[[#This Row],[Unit Cost]]*Sales[[#This Row],[Order Quantity]]</f>
        <v>1334.64</v>
      </c>
    </row>
    <row r="1190" spans="1:21" x14ac:dyDescent="0.2">
      <c r="A1190" s="6" t="s">
        <v>1403</v>
      </c>
      <c r="B1190" s="6" t="s">
        <v>25</v>
      </c>
      <c r="C1190" s="6" t="s">
        <v>145</v>
      </c>
      <c r="D1190" s="7">
        <v>43300</v>
      </c>
      <c r="E1190" s="7">
        <v>43393</v>
      </c>
      <c r="F1190" s="7">
        <v>43415</v>
      </c>
      <c r="G1190" s="7">
        <v>43421</v>
      </c>
      <c r="H1190" s="6">
        <f t="shared" si="54"/>
        <v>28</v>
      </c>
      <c r="I1190" s="6" t="s">
        <v>215</v>
      </c>
      <c r="J1190" s="6">
        <v>16</v>
      </c>
      <c r="K1190" s="6">
        <v>21</v>
      </c>
      <c r="L1190" s="6">
        <v>137</v>
      </c>
      <c r="M1190" s="6">
        <v>35</v>
      </c>
      <c r="N1190" s="6">
        <v>8</v>
      </c>
      <c r="O1190" s="6">
        <v>0.05</v>
      </c>
      <c r="P1190" s="8">
        <v>1031.8</v>
      </c>
      <c r="Q1190" s="8">
        <v>588.12599999999998</v>
      </c>
      <c r="R1190" s="8">
        <f t="shared" si="55"/>
        <v>3136.6719999999996</v>
      </c>
      <c r="S1190" s="8">
        <f>(((Sales[[#This Row],[Unit Price]]-(Sales[[#This Row],[Discount Applied]]*Sales[[#This Row],[Unit Price]]))-Q1190)/Q1190)*100</f>
        <v>66.666666666666657</v>
      </c>
      <c r="T1190" s="8">
        <f t="shared" si="56"/>
        <v>7841.6799999999994</v>
      </c>
      <c r="U1190" s="8">
        <f>Sales[[#This Row],[Unit Cost]]*Sales[[#This Row],[Order Quantity]]</f>
        <v>4705.0079999999998</v>
      </c>
    </row>
    <row r="1191" spans="1:21" x14ac:dyDescent="0.2">
      <c r="A1191" s="6" t="s">
        <v>1404</v>
      </c>
      <c r="B1191" s="6" t="s">
        <v>24</v>
      </c>
      <c r="C1191" s="6" t="s">
        <v>145</v>
      </c>
      <c r="D1191" s="7">
        <v>43300</v>
      </c>
      <c r="E1191" s="7">
        <v>43393</v>
      </c>
      <c r="F1191" s="7">
        <v>43399</v>
      </c>
      <c r="G1191" s="7">
        <v>43400</v>
      </c>
      <c r="H1191" s="6">
        <f t="shared" si="54"/>
        <v>7</v>
      </c>
      <c r="I1191" s="6" t="s">
        <v>215</v>
      </c>
      <c r="J1191" s="6">
        <v>2</v>
      </c>
      <c r="K1191" s="6">
        <v>30</v>
      </c>
      <c r="L1191" s="6">
        <v>112</v>
      </c>
      <c r="M1191" s="6">
        <v>36</v>
      </c>
      <c r="N1191" s="6">
        <v>4</v>
      </c>
      <c r="O1191" s="6">
        <v>0.3</v>
      </c>
      <c r="P1191" s="8">
        <v>891.1</v>
      </c>
      <c r="Q1191" s="8">
        <v>650.50300000000004</v>
      </c>
      <c r="R1191" s="8">
        <f t="shared" si="55"/>
        <v>-106.93200000000024</v>
      </c>
      <c r="S1191" s="8">
        <f>(((Sales[[#This Row],[Unit Price]]-(Sales[[#This Row],[Discount Applied]]*Sales[[#This Row],[Unit Price]]))-Q1191)/Q1191)*100</f>
        <v>-4.1095890410958988</v>
      </c>
      <c r="T1191" s="8">
        <f t="shared" si="56"/>
        <v>2495.08</v>
      </c>
      <c r="U1191" s="8">
        <f>Sales[[#This Row],[Unit Cost]]*Sales[[#This Row],[Order Quantity]]</f>
        <v>2602.0120000000002</v>
      </c>
    </row>
    <row r="1192" spans="1:21" x14ac:dyDescent="0.2">
      <c r="A1192" s="6" t="s">
        <v>1405</v>
      </c>
      <c r="B1192" s="6" t="s">
        <v>24</v>
      </c>
      <c r="C1192" s="6" t="s">
        <v>144</v>
      </c>
      <c r="D1192" s="7">
        <v>43300</v>
      </c>
      <c r="E1192" s="7">
        <v>43393</v>
      </c>
      <c r="F1192" s="7">
        <v>43399</v>
      </c>
      <c r="G1192" s="7">
        <v>43406</v>
      </c>
      <c r="H1192" s="6">
        <f t="shared" si="54"/>
        <v>13</v>
      </c>
      <c r="I1192" s="6" t="s">
        <v>215</v>
      </c>
      <c r="J1192" s="6">
        <v>9</v>
      </c>
      <c r="K1192" s="6">
        <v>10</v>
      </c>
      <c r="L1192" s="6">
        <v>81</v>
      </c>
      <c r="M1192" s="6">
        <v>45</v>
      </c>
      <c r="N1192" s="6">
        <v>4</v>
      </c>
      <c r="O1192" s="6">
        <v>0.1</v>
      </c>
      <c r="P1192" s="8">
        <v>6103.7</v>
      </c>
      <c r="Q1192" s="8">
        <v>4394.6639999999998</v>
      </c>
      <c r="R1192" s="8">
        <f t="shared" si="55"/>
        <v>4394.6640000000007</v>
      </c>
      <c r="S1192" s="8">
        <f>(((Sales[[#This Row],[Unit Price]]-(Sales[[#This Row],[Discount Applied]]*Sales[[#This Row],[Unit Price]]))-Q1192)/Q1192)*100</f>
        <v>25.000000000000007</v>
      </c>
      <c r="T1192" s="8">
        <f t="shared" si="56"/>
        <v>21973.32</v>
      </c>
      <c r="U1192" s="8">
        <f>Sales[[#This Row],[Unit Cost]]*Sales[[#This Row],[Order Quantity]]</f>
        <v>17578.655999999999</v>
      </c>
    </row>
    <row r="1193" spans="1:21" x14ac:dyDescent="0.2">
      <c r="A1193" s="6" t="s">
        <v>1406</v>
      </c>
      <c r="B1193" s="6" t="s">
        <v>25</v>
      </c>
      <c r="C1193" s="6" t="s">
        <v>146</v>
      </c>
      <c r="D1193" s="7">
        <v>43300</v>
      </c>
      <c r="E1193" s="7">
        <v>43394</v>
      </c>
      <c r="F1193" s="7">
        <v>43411</v>
      </c>
      <c r="G1193" s="7">
        <v>43420</v>
      </c>
      <c r="H1193" s="6">
        <f t="shared" si="54"/>
        <v>26</v>
      </c>
      <c r="I1193" s="6" t="s">
        <v>215</v>
      </c>
      <c r="J1193" s="6">
        <v>16</v>
      </c>
      <c r="K1193" s="6">
        <v>48</v>
      </c>
      <c r="L1193" s="6">
        <v>285</v>
      </c>
      <c r="M1193" s="6">
        <v>17</v>
      </c>
      <c r="N1193" s="6">
        <v>3</v>
      </c>
      <c r="O1193" s="6">
        <v>0.1</v>
      </c>
      <c r="P1193" s="8">
        <v>5547.6</v>
      </c>
      <c r="Q1193" s="8">
        <v>3217.6080000000002</v>
      </c>
      <c r="R1193" s="8">
        <f t="shared" si="55"/>
        <v>5325.6960000000017</v>
      </c>
      <c r="S1193" s="8">
        <f>(((Sales[[#This Row],[Unit Price]]-(Sales[[#This Row],[Discount Applied]]*Sales[[#This Row],[Unit Price]]))-Q1193)/Q1193)*100</f>
        <v>55.172413793103445</v>
      </c>
      <c r="T1193" s="8">
        <f t="shared" si="56"/>
        <v>14978.520000000002</v>
      </c>
      <c r="U1193" s="8">
        <f>Sales[[#This Row],[Unit Cost]]*Sales[[#This Row],[Order Quantity]]</f>
        <v>9652.8240000000005</v>
      </c>
    </row>
    <row r="1194" spans="1:21" x14ac:dyDescent="0.2">
      <c r="A1194" s="6" t="s">
        <v>1407</v>
      </c>
      <c r="B1194" s="6" t="s">
        <v>25</v>
      </c>
      <c r="C1194" s="6" t="s">
        <v>146</v>
      </c>
      <c r="D1194" s="7">
        <v>43300</v>
      </c>
      <c r="E1194" s="7">
        <v>43394</v>
      </c>
      <c r="F1194" s="7">
        <v>43418</v>
      </c>
      <c r="G1194" s="7">
        <v>43422</v>
      </c>
      <c r="H1194" s="6">
        <f t="shared" si="54"/>
        <v>28</v>
      </c>
      <c r="I1194" s="6" t="s">
        <v>215</v>
      </c>
      <c r="J1194" s="6">
        <v>13</v>
      </c>
      <c r="K1194" s="6">
        <v>13</v>
      </c>
      <c r="L1194" s="6">
        <v>329</v>
      </c>
      <c r="M1194" s="6">
        <v>6</v>
      </c>
      <c r="N1194" s="6">
        <v>3</v>
      </c>
      <c r="O1194" s="6">
        <v>0.05</v>
      </c>
      <c r="P1194" s="8">
        <v>683.4</v>
      </c>
      <c r="Q1194" s="8">
        <v>396.37199999999996</v>
      </c>
      <c r="R1194" s="8">
        <f t="shared" si="55"/>
        <v>758.57399999999984</v>
      </c>
      <c r="S1194" s="8">
        <f>(((Sales[[#This Row],[Unit Price]]-(Sales[[#This Row],[Discount Applied]]*Sales[[#This Row],[Unit Price]]))-Q1194)/Q1194)*100</f>
        <v>63.793103448275886</v>
      </c>
      <c r="T1194" s="8">
        <f t="shared" si="56"/>
        <v>1947.6899999999998</v>
      </c>
      <c r="U1194" s="8">
        <f>Sales[[#This Row],[Unit Cost]]*Sales[[#This Row],[Order Quantity]]</f>
        <v>1189.116</v>
      </c>
    </row>
    <row r="1195" spans="1:21" x14ac:dyDescent="0.2">
      <c r="A1195" s="6" t="s">
        <v>1408</v>
      </c>
      <c r="B1195" s="6" t="s">
        <v>24</v>
      </c>
      <c r="C1195" s="6" t="s">
        <v>148</v>
      </c>
      <c r="D1195" s="7">
        <v>43300</v>
      </c>
      <c r="E1195" s="7">
        <v>43394</v>
      </c>
      <c r="F1195" s="7">
        <v>43415</v>
      </c>
      <c r="G1195" s="7">
        <v>43416</v>
      </c>
      <c r="H1195" s="6">
        <f t="shared" si="54"/>
        <v>22</v>
      </c>
      <c r="I1195" s="6" t="s">
        <v>215</v>
      </c>
      <c r="J1195" s="6">
        <v>11</v>
      </c>
      <c r="K1195" s="6">
        <v>1</v>
      </c>
      <c r="L1195" s="6">
        <v>42</v>
      </c>
      <c r="M1195" s="6">
        <v>46</v>
      </c>
      <c r="N1195" s="6">
        <v>6</v>
      </c>
      <c r="O1195" s="6">
        <v>0.15</v>
      </c>
      <c r="P1195" s="8">
        <v>5058.5</v>
      </c>
      <c r="Q1195" s="8">
        <v>2782.1750000000002</v>
      </c>
      <c r="R1195" s="8">
        <f t="shared" si="55"/>
        <v>9105.2999999999956</v>
      </c>
      <c r="S1195" s="8">
        <f>(((Sales[[#This Row],[Unit Price]]-(Sales[[#This Row],[Discount Applied]]*Sales[[#This Row],[Unit Price]]))-Q1195)/Q1195)*100</f>
        <v>54.545454545454554</v>
      </c>
      <c r="T1195" s="8">
        <f t="shared" si="56"/>
        <v>25798.35</v>
      </c>
      <c r="U1195" s="8">
        <f>Sales[[#This Row],[Unit Cost]]*Sales[[#This Row],[Order Quantity]]</f>
        <v>16693.050000000003</v>
      </c>
    </row>
    <row r="1196" spans="1:21" x14ac:dyDescent="0.2">
      <c r="A1196" s="6" t="s">
        <v>1409</v>
      </c>
      <c r="B1196" s="6" t="s">
        <v>25</v>
      </c>
      <c r="C1196" s="6" t="s">
        <v>143</v>
      </c>
      <c r="D1196" s="7">
        <v>43300</v>
      </c>
      <c r="E1196" s="7">
        <v>43394</v>
      </c>
      <c r="F1196" s="7">
        <v>43414</v>
      </c>
      <c r="G1196" s="7">
        <v>43422</v>
      </c>
      <c r="H1196" s="6">
        <f t="shared" si="54"/>
        <v>28</v>
      </c>
      <c r="I1196" s="6" t="s">
        <v>215</v>
      </c>
      <c r="J1196" s="6">
        <v>13</v>
      </c>
      <c r="K1196" s="6">
        <v>17</v>
      </c>
      <c r="L1196" s="6">
        <v>332</v>
      </c>
      <c r="M1196" s="6">
        <v>20</v>
      </c>
      <c r="N1196" s="6">
        <v>8</v>
      </c>
      <c r="O1196" s="6">
        <v>7.4999999999999997E-2</v>
      </c>
      <c r="P1196" s="8">
        <v>2485.7000000000003</v>
      </c>
      <c r="Q1196" s="8">
        <v>1217.9930000000002</v>
      </c>
      <c r="R1196" s="8">
        <f t="shared" si="55"/>
        <v>8650.235999999999</v>
      </c>
      <c r="S1196" s="8">
        <f>(((Sales[[#This Row],[Unit Price]]-(Sales[[#This Row],[Discount Applied]]*Sales[[#This Row],[Unit Price]]))-Q1196)/Q1196)*100</f>
        <v>88.775510204081613</v>
      </c>
      <c r="T1196" s="8">
        <f t="shared" si="56"/>
        <v>18394.18</v>
      </c>
      <c r="U1196" s="8">
        <f>Sales[[#This Row],[Unit Cost]]*Sales[[#This Row],[Order Quantity]]</f>
        <v>9743.9440000000013</v>
      </c>
    </row>
    <row r="1197" spans="1:21" x14ac:dyDescent="0.2">
      <c r="A1197" s="6" t="s">
        <v>1410</v>
      </c>
      <c r="B1197" s="6" t="s">
        <v>26</v>
      </c>
      <c r="C1197" s="6" t="s">
        <v>147</v>
      </c>
      <c r="D1197" s="7">
        <v>43300</v>
      </c>
      <c r="E1197" s="7">
        <v>43394</v>
      </c>
      <c r="F1197" s="7">
        <v>43397</v>
      </c>
      <c r="G1197" s="7">
        <v>43403</v>
      </c>
      <c r="H1197" s="6">
        <f t="shared" si="54"/>
        <v>9</v>
      </c>
      <c r="I1197" s="6" t="s">
        <v>215</v>
      </c>
      <c r="J1197" s="6">
        <v>28</v>
      </c>
      <c r="K1197" s="6">
        <v>31</v>
      </c>
      <c r="L1197" s="6">
        <v>229</v>
      </c>
      <c r="M1197" s="6">
        <v>44</v>
      </c>
      <c r="N1197" s="6">
        <v>8</v>
      </c>
      <c r="O1197" s="6">
        <v>7.4999999999999997E-2</v>
      </c>
      <c r="P1197" s="8">
        <v>6056.8</v>
      </c>
      <c r="Q1197" s="8">
        <v>2907.2640000000001</v>
      </c>
      <c r="R1197" s="8">
        <f t="shared" si="55"/>
        <v>21562.207999999999</v>
      </c>
      <c r="S1197" s="8">
        <f>(((Sales[[#This Row],[Unit Price]]-(Sales[[#This Row],[Discount Applied]]*Sales[[#This Row],[Unit Price]]))-Q1197)/Q1197)*100</f>
        <v>92.708333333333329</v>
      </c>
      <c r="T1197" s="8">
        <f t="shared" si="56"/>
        <v>44820.32</v>
      </c>
      <c r="U1197" s="8">
        <f>Sales[[#This Row],[Unit Cost]]*Sales[[#This Row],[Order Quantity]]</f>
        <v>23258.112000000001</v>
      </c>
    </row>
    <row r="1198" spans="1:21" x14ac:dyDescent="0.2">
      <c r="A1198" s="6" t="s">
        <v>1411</v>
      </c>
      <c r="B1198" s="6" t="s">
        <v>23</v>
      </c>
      <c r="C1198" s="6" t="s">
        <v>146</v>
      </c>
      <c r="D1198" s="7">
        <v>43300</v>
      </c>
      <c r="E1198" s="7">
        <v>43394</v>
      </c>
      <c r="F1198" s="7">
        <v>43404</v>
      </c>
      <c r="G1198" s="7">
        <v>43405</v>
      </c>
      <c r="H1198" s="6">
        <f t="shared" si="54"/>
        <v>11</v>
      </c>
      <c r="I1198" s="6" t="s">
        <v>215</v>
      </c>
      <c r="J1198" s="6">
        <v>21</v>
      </c>
      <c r="K1198" s="6">
        <v>19</v>
      </c>
      <c r="L1198" s="6">
        <v>327</v>
      </c>
      <c r="M1198" s="6">
        <v>37</v>
      </c>
      <c r="N1198" s="6">
        <v>8</v>
      </c>
      <c r="O1198" s="6">
        <v>0.1</v>
      </c>
      <c r="P1198" s="8">
        <v>3819</v>
      </c>
      <c r="Q1198" s="8">
        <v>2367.7800000000002</v>
      </c>
      <c r="R1198" s="8">
        <f t="shared" si="55"/>
        <v>8554.5599999999977</v>
      </c>
      <c r="S1198" s="8">
        <f>(((Sales[[#This Row],[Unit Price]]-(Sales[[#This Row],[Discount Applied]]*Sales[[#This Row],[Unit Price]]))-Q1198)/Q1198)*100</f>
        <v>45.161290322580626</v>
      </c>
      <c r="T1198" s="8">
        <f t="shared" si="56"/>
        <v>27496.799999999999</v>
      </c>
      <c r="U1198" s="8">
        <f>Sales[[#This Row],[Unit Cost]]*Sales[[#This Row],[Order Quantity]]</f>
        <v>18942.240000000002</v>
      </c>
    </row>
    <row r="1199" spans="1:21" x14ac:dyDescent="0.2">
      <c r="A1199" s="6" t="s">
        <v>1412</v>
      </c>
      <c r="B1199" s="6" t="s">
        <v>24</v>
      </c>
      <c r="C1199" s="6" t="s">
        <v>146</v>
      </c>
      <c r="D1199" s="7">
        <v>43300</v>
      </c>
      <c r="E1199" s="7">
        <v>43394</v>
      </c>
      <c r="F1199" s="7">
        <v>43405</v>
      </c>
      <c r="G1199" s="7">
        <v>43410</v>
      </c>
      <c r="H1199" s="6">
        <f t="shared" si="54"/>
        <v>16</v>
      </c>
      <c r="I1199" s="6" t="s">
        <v>215</v>
      </c>
      <c r="J1199" s="6">
        <v>4</v>
      </c>
      <c r="K1199" s="6">
        <v>33</v>
      </c>
      <c r="L1199" s="6">
        <v>278</v>
      </c>
      <c r="M1199" s="6">
        <v>9</v>
      </c>
      <c r="N1199" s="6">
        <v>6</v>
      </c>
      <c r="O1199" s="6">
        <v>0.1</v>
      </c>
      <c r="P1199" s="8">
        <v>951.4</v>
      </c>
      <c r="Q1199" s="8">
        <v>437.64400000000001</v>
      </c>
      <c r="R1199" s="8">
        <f t="shared" si="55"/>
        <v>2511.6959999999995</v>
      </c>
      <c r="S1199" s="8">
        <f>(((Sales[[#This Row],[Unit Price]]-(Sales[[#This Row],[Discount Applied]]*Sales[[#This Row],[Unit Price]]))-Q1199)/Q1199)*100</f>
        <v>95.65217391304347</v>
      </c>
      <c r="T1199" s="8">
        <f t="shared" si="56"/>
        <v>5137.5599999999995</v>
      </c>
      <c r="U1199" s="8">
        <f>Sales[[#This Row],[Unit Cost]]*Sales[[#This Row],[Order Quantity]]</f>
        <v>2625.864</v>
      </c>
    </row>
    <row r="1200" spans="1:21" x14ac:dyDescent="0.2">
      <c r="A1200" s="6" t="s">
        <v>1413</v>
      </c>
      <c r="B1200" s="6" t="s">
        <v>26</v>
      </c>
      <c r="C1200" s="6" t="s">
        <v>145</v>
      </c>
      <c r="D1200" s="7">
        <v>43300</v>
      </c>
      <c r="E1200" s="7">
        <v>43394</v>
      </c>
      <c r="F1200" s="7">
        <v>43397</v>
      </c>
      <c r="G1200" s="7">
        <v>43402</v>
      </c>
      <c r="H1200" s="6">
        <f t="shared" si="54"/>
        <v>8</v>
      </c>
      <c r="I1200" s="6" t="s">
        <v>215</v>
      </c>
      <c r="J1200" s="6">
        <v>28</v>
      </c>
      <c r="K1200" s="6">
        <v>38</v>
      </c>
      <c r="L1200" s="6">
        <v>121</v>
      </c>
      <c r="M1200" s="6">
        <v>21</v>
      </c>
      <c r="N1200" s="6">
        <v>6</v>
      </c>
      <c r="O1200" s="6">
        <v>0.2</v>
      </c>
      <c r="P1200" s="8">
        <v>1172.5</v>
      </c>
      <c r="Q1200" s="8">
        <v>926.27500000000009</v>
      </c>
      <c r="R1200" s="8">
        <f t="shared" si="55"/>
        <v>70.349999999999454</v>
      </c>
      <c r="S1200" s="8">
        <f>(((Sales[[#This Row],[Unit Price]]-(Sales[[#This Row],[Discount Applied]]*Sales[[#This Row],[Unit Price]]))-Q1200)/Q1200)*100</f>
        <v>1.2658227848101167</v>
      </c>
      <c r="T1200" s="8">
        <f t="shared" si="56"/>
        <v>5628</v>
      </c>
      <c r="U1200" s="8">
        <f>Sales[[#This Row],[Unit Cost]]*Sales[[#This Row],[Order Quantity]]</f>
        <v>5557.6500000000005</v>
      </c>
    </row>
    <row r="1201" spans="1:21" x14ac:dyDescent="0.2">
      <c r="A1201" s="6" t="s">
        <v>1414</v>
      </c>
      <c r="B1201" s="6" t="s">
        <v>24</v>
      </c>
      <c r="C1201" s="6" t="s">
        <v>145</v>
      </c>
      <c r="D1201" s="7">
        <v>43300</v>
      </c>
      <c r="E1201" s="7">
        <v>43394</v>
      </c>
      <c r="F1201" s="7">
        <v>43420</v>
      </c>
      <c r="G1201" s="7">
        <v>43426</v>
      </c>
      <c r="H1201" s="6">
        <f t="shared" si="54"/>
        <v>32</v>
      </c>
      <c r="I1201" s="6" t="s">
        <v>215</v>
      </c>
      <c r="J1201" s="6">
        <v>10</v>
      </c>
      <c r="K1201" s="6">
        <v>36</v>
      </c>
      <c r="L1201" s="6">
        <v>198</v>
      </c>
      <c r="M1201" s="6">
        <v>47</v>
      </c>
      <c r="N1201" s="6">
        <v>8</v>
      </c>
      <c r="O1201" s="6">
        <v>0.05</v>
      </c>
      <c r="P1201" s="8">
        <v>2586.2000000000003</v>
      </c>
      <c r="Q1201" s="8">
        <v>1396.5480000000002</v>
      </c>
      <c r="R1201" s="8">
        <f t="shared" si="55"/>
        <v>8482.7360000000008</v>
      </c>
      <c r="S1201" s="8">
        <f>(((Sales[[#This Row],[Unit Price]]-(Sales[[#This Row],[Discount Applied]]*Sales[[#This Row],[Unit Price]]))-Q1201)/Q1201)*100</f>
        <v>75.925925925925924</v>
      </c>
      <c r="T1201" s="8">
        <f t="shared" si="56"/>
        <v>19655.120000000003</v>
      </c>
      <c r="U1201" s="8">
        <f>Sales[[#This Row],[Unit Cost]]*Sales[[#This Row],[Order Quantity]]</f>
        <v>11172.384000000002</v>
      </c>
    </row>
    <row r="1202" spans="1:21" x14ac:dyDescent="0.2">
      <c r="A1202" s="6" t="s">
        <v>1415</v>
      </c>
      <c r="B1202" s="6" t="s">
        <v>26</v>
      </c>
      <c r="C1202" s="6" t="s">
        <v>146</v>
      </c>
      <c r="D1202" s="7">
        <v>43300</v>
      </c>
      <c r="E1202" s="7">
        <v>43395</v>
      </c>
      <c r="F1202" s="7">
        <v>43403</v>
      </c>
      <c r="G1202" s="7">
        <v>43412</v>
      </c>
      <c r="H1202" s="6">
        <f t="shared" si="54"/>
        <v>17</v>
      </c>
      <c r="I1202" s="6" t="s">
        <v>215</v>
      </c>
      <c r="J1202" s="6">
        <v>26</v>
      </c>
      <c r="K1202" s="6">
        <v>10</v>
      </c>
      <c r="L1202" s="6">
        <v>303</v>
      </c>
      <c r="M1202" s="6">
        <v>14</v>
      </c>
      <c r="N1202" s="6">
        <v>1</v>
      </c>
      <c r="O1202" s="6">
        <v>0.15</v>
      </c>
      <c r="P1202" s="8">
        <v>234.5</v>
      </c>
      <c r="Q1202" s="8">
        <v>194.63499999999999</v>
      </c>
      <c r="R1202" s="8">
        <f t="shared" si="55"/>
        <v>4.6899999999999977</v>
      </c>
      <c r="S1202" s="8">
        <f>(((Sales[[#This Row],[Unit Price]]-(Sales[[#This Row],[Discount Applied]]*Sales[[#This Row],[Unit Price]]))-Q1202)/Q1202)*100</f>
        <v>2.4096385542168663</v>
      </c>
      <c r="T1202" s="8">
        <f t="shared" si="56"/>
        <v>199.32499999999999</v>
      </c>
      <c r="U1202" s="8">
        <f>Sales[[#This Row],[Unit Cost]]*Sales[[#This Row],[Order Quantity]]</f>
        <v>194.63499999999999</v>
      </c>
    </row>
    <row r="1203" spans="1:21" x14ac:dyDescent="0.2">
      <c r="A1203" s="6" t="s">
        <v>1416</v>
      </c>
      <c r="B1203" s="6" t="s">
        <v>24</v>
      </c>
      <c r="C1203" s="6" t="s">
        <v>148</v>
      </c>
      <c r="D1203" s="7">
        <v>43300</v>
      </c>
      <c r="E1203" s="7">
        <v>43395</v>
      </c>
      <c r="F1203" s="7">
        <v>43421</v>
      </c>
      <c r="G1203" s="7">
        <v>43431</v>
      </c>
      <c r="H1203" s="6">
        <f t="shared" si="54"/>
        <v>36</v>
      </c>
      <c r="I1203" s="6" t="s">
        <v>215</v>
      </c>
      <c r="J1203" s="6">
        <v>1</v>
      </c>
      <c r="K1203" s="6">
        <v>3</v>
      </c>
      <c r="L1203" s="6">
        <v>57</v>
      </c>
      <c r="M1203" s="6">
        <v>34</v>
      </c>
      <c r="N1203" s="6">
        <v>2</v>
      </c>
      <c r="O1203" s="6">
        <v>7.4999999999999997E-2</v>
      </c>
      <c r="P1203" s="8">
        <v>1192.6000000000001</v>
      </c>
      <c r="Q1203" s="8">
        <v>632.07800000000009</v>
      </c>
      <c r="R1203" s="8">
        <f t="shared" si="55"/>
        <v>942.15400000000022</v>
      </c>
      <c r="S1203" s="8">
        <f>(((Sales[[#This Row],[Unit Price]]-(Sales[[#This Row],[Discount Applied]]*Sales[[#This Row],[Unit Price]]))-Q1203)/Q1203)*100</f>
        <v>74.528301886792462</v>
      </c>
      <c r="T1203" s="8">
        <f t="shared" si="56"/>
        <v>2206.3100000000004</v>
      </c>
      <c r="U1203" s="8">
        <f>Sales[[#This Row],[Unit Cost]]*Sales[[#This Row],[Order Quantity]]</f>
        <v>1264.1560000000002</v>
      </c>
    </row>
    <row r="1204" spans="1:21" x14ac:dyDescent="0.2">
      <c r="A1204" s="6" t="s">
        <v>1417</v>
      </c>
      <c r="B1204" s="6" t="s">
        <v>26</v>
      </c>
      <c r="C1204" s="6" t="s">
        <v>146</v>
      </c>
      <c r="D1204" s="7">
        <v>43300</v>
      </c>
      <c r="E1204" s="7">
        <v>43395</v>
      </c>
      <c r="F1204" s="7">
        <v>43415</v>
      </c>
      <c r="G1204" s="7">
        <v>43423</v>
      </c>
      <c r="H1204" s="6">
        <f t="shared" si="54"/>
        <v>28</v>
      </c>
      <c r="I1204" s="6" t="s">
        <v>215</v>
      </c>
      <c r="J1204" s="6">
        <v>28</v>
      </c>
      <c r="K1204" s="6">
        <v>13</v>
      </c>
      <c r="L1204" s="6">
        <v>292</v>
      </c>
      <c r="M1204" s="6">
        <v>46</v>
      </c>
      <c r="N1204" s="6">
        <v>6</v>
      </c>
      <c r="O1204" s="6">
        <v>0.15</v>
      </c>
      <c r="P1204" s="8">
        <v>3249.5</v>
      </c>
      <c r="Q1204" s="8">
        <v>2697.085</v>
      </c>
      <c r="R1204" s="8">
        <f t="shared" si="55"/>
        <v>389.94000000000051</v>
      </c>
      <c r="S1204" s="8">
        <f>(((Sales[[#This Row],[Unit Price]]-(Sales[[#This Row],[Discount Applied]]*Sales[[#This Row],[Unit Price]]))-Q1204)/Q1204)*100</f>
        <v>2.4096385542168592</v>
      </c>
      <c r="T1204" s="8">
        <f t="shared" si="56"/>
        <v>16572.45</v>
      </c>
      <c r="U1204" s="8">
        <f>Sales[[#This Row],[Unit Cost]]*Sales[[#This Row],[Order Quantity]]</f>
        <v>16182.51</v>
      </c>
    </row>
    <row r="1205" spans="1:21" x14ac:dyDescent="0.2">
      <c r="A1205" s="6" t="s">
        <v>1418</v>
      </c>
      <c r="B1205" s="6" t="s">
        <v>25</v>
      </c>
      <c r="C1205" s="6" t="s">
        <v>145</v>
      </c>
      <c r="D1205" s="7">
        <v>43300</v>
      </c>
      <c r="E1205" s="7">
        <v>43395</v>
      </c>
      <c r="F1205" s="7">
        <v>43411</v>
      </c>
      <c r="G1205" s="7">
        <v>43417</v>
      </c>
      <c r="H1205" s="6">
        <f t="shared" si="54"/>
        <v>22</v>
      </c>
      <c r="I1205" s="6" t="s">
        <v>215</v>
      </c>
      <c r="J1205" s="6">
        <v>15</v>
      </c>
      <c r="K1205" s="6">
        <v>10</v>
      </c>
      <c r="L1205" s="6">
        <v>158</v>
      </c>
      <c r="M1205" s="6">
        <v>18</v>
      </c>
      <c r="N1205" s="6">
        <v>7</v>
      </c>
      <c r="O1205" s="6">
        <v>0.3</v>
      </c>
      <c r="P1205" s="8">
        <v>5607.9000000000005</v>
      </c>
      <c r="Q1205" s="8">
        <v>3757.2930000000006</v>
      </c>
      <c r="R1205" s="8">
        <f t="shared" si="55"/>
        <v>1177.6589999999997</v>
      </c>
      <c r="S1205" s="8">
        <f>(((Sales[[#This Row],[Unit Price]]-(Sales[[#This Row],[Discount Applied]]*Sales[[#This Row],[Unit Price]]))-Q1205)/Q1205)*100</f>
        <v>4.4776119402985088</v>
      </c>
      <c r="T1205" s="8">
        <f t="shared" si="56"/>
        <v>27478.710000000003</v>
      </c>
      <c r="U1205" s="8">
        <f>Sales[[#This Row],[Unit Cost]]*Sales[[#This Row],[Order Quantity]]</f>
        <v>26301.051000000003</v>
      </c>
    </row>
    <row r="1206" spans="1:21" x14ac:dyDescent="0.2">
      <c r="A1206" s="6" t="s">
        <v>1419</v>
      </c>
      <c r="B1206" s="6" t="s">
        <v>24</v>
      </c>
      <c r="C1206" s="6" t="s">
        <v>145</v>
      </c>
      <c r="D1206" s="7">
        <v>43300</v>
      </c>
      <c r="E1206" s="7">
        <v>43395</v>
      </c>
      <c r="F1206" s="7">
        <v>43411</v>
      </c>
      <c r="G1206" s="7">
        <v>43413</v>
      </c>
      <c r="H1206" s="6">
        <f t="shared" si="54"/>
        <v>18</v>
      </c>
      <c r="I1206" s="6" t="s">
        <v>215</v>
      </c>
      <c r="J1206" s="6">
        <v>1</v>
      </c>
      <c r="K1206" s="6">
        <v>49</v>
      </c>
      <c r="L1206" s="6">
        <v>200</v>
      </c>
      <c r="M1206" s="6">
        <v>29</v>
      </c>
      <c r="N1206" s="6">
        <v>1</v>
      </c>
      <c r="O1206" s="6">
        <v>0.1</v>
      </c>
      <c r="P1206" s="8">
        <v>1098.8</v>
      </c>
      <c r="Q1206" s="8">
        <v>868.05200000000002</v>
      </c>
      <c r="R1206" s="8">
        <f t="shared" si="55"/>
        <v>120.86799999999994</v>
      </c>
      <c r="S1206" s="8">
        <f>(((Sales[[#This Row],[Unit Price]]-(Sales[[#This Row],[Discount Applied]]*Sales[[#This Row],[Unit Price]]))-Q1206)/Q1206)*100</f>
        <v>13.924050632911387</v>
      </c>
      <c r="T1206" s="8">
        <f t="shared" si="56"/>
        <v>988.92</v>
      </c>
      <c r="U1206" s="8">
        <f>Sales[[#This Row],[Unit Cost]]*Sales[[#This Row],[Order Quantity]]</f>
        <v>868.05200000000002</v>
      </c>
    </row>
    <row r="1207" spans="1:21" x14ac:dyDescent="0.2">
      <c r="A1207" s="6" t="s">
        <v>1420</v>
      </c>
      <c r="B1207" s="6" t="s">
        <v>23</v>
      </c>
      <c r="C1207" s="6" t="s">
        <v>148</v>
      </c>
      <c r="D1207" s="7">
        <v>43300</v>
      </c>
      <c r="E1207" s="7">
        <v>43395</v>
      </c>
      <c r="F1207" s="7">
        <v>43409</v>
      </c>
      <c r="G1207" s="7">
        <v>43415</v>
      </c>
      <c r="H1207" s="6">
        <f t="shared" si="54"/>
        <v>20</v>
      </c>
      <c r="I1207" s="6" t="s">
        <v>215</v>
      </c>
      <c r="J1207" s="6">
        <v>24</v>
      </c>
      <c r="K1207" s="6">
        <v>9</v>
      </c>
      <c r="L1207" s="6">
        <v>27</v>
      </c>
      <c r="M1207" s="6">
        <v>35</v>
      </c>
      <c r="N1207" s="6">
        <v>7</v>
      </c>
      <c r="O1207" s="6">
        <v>0.1</v>
      </c>
      <c r="P1207" s="8">
        <v>1936.3</v>
      </c>
      <c r="Q1207" s="8">
        <v>1394.136</v>
      </c>
      <c r="R1207" s="8">
        <f t="shared" si="55"/>
        <v>2439.7380000000012</v>
      </c>
      <c r="S1207" s="8">
        <f>(((Sales[[#This Row],[Unit Price]]-(Sales[[#This Row],[Discount Applied]]*Sales[[#This Row],[Unit Price]]))-Q1207)/Q1207)*100</f>
        <v>25.000000000000007</v>
      </c>
      <c r="T1207" s="8">
        <f t="shared" si="56"/>
        <v>12198.69</v>
      </c>
      <c r="U1207" s="8">
        <f>Sales[[#This Row],[Unit Cost]]*Sales[[#This Row],[Order Quantity]]</f>
        <v>9758.9519999999993</v>
      </c>
    </row>
    <row r="1208" spans="1:21" x14ac:dyDescent="0.2">
      <c r="A1208" s="6" t="s">
        <v>1421</v>
      </c>
      <c r="B1208" s="6" t="s">
        <v>25</v>
      </c>
      <c r="C1208" s="6" t="s">
        <v>148</v>
      </c>
      <c r="D1208" s="7">
        <v>43300</v>
      </c>
      <c r="E1208" s="7">
        <v>43395</v>
      </c>
      <c r="F1208" s="7">
        <v>43419</v>
      </c>
      <c r="G1208" s="7">
        <v>43426</v>
      </c>
      <c r="H1208" s="6">
        <f t="shared" si="54"/>
        <v>31</v>
      </c>
      <c r="I1208" s="6" t="s">
        <v>215</v>
      </c>
      <c r="J1208" s="6">
        <v>15</v>
      </c>
      <c r="K1208" s="6">
        <v>33</v>
      </c>
      <c r="L1208" s="6">
        <v>21</v>
      </c>
      <c r="M1208" s="6">
        <v>9</v>
      </c>
      <c r="N1208" s="6">
        <v>7</v>
      </c>
      <c r="O1208" s="6">
        <v>0.1</v>
      </c>
      <c r="P1208" s="8">
        <v>6371.7</v>
      </c>
      <c r="Q1208" s="8">
        <v>4460.1899999999996</v>
      </c>
      <c r="R1208" s="8">
        <f t="shared" si="55"/>
        <v>8920.380000000001</v>
      </c>
      <c r="S1208" s="8">
        <f>(((Sales[[#This Row],[Unit Price]]-(Sales[[#This Row],[Discount Applied]]*Sales[[#This Row],[Unit Price]]))-Q1208)/Q1208)*100</f>
        <v>28.571428571428577</v>
      </c>
      <c r="T1208" s="8">
        <f t="shared" si="56"/>
        <v>40141.71</v>
      </c>
      <c r="U1208" s="8">
        <f>Sales[[#This Row],[Unit Cost]]*Sales[[#This Row],[Order Quantity]]</f>
        <v>31221.329999999998</v>
      </c>
    </row>
    <row r="1209" spans="1:21" x14ac:dyDescent="0.2">
      <c r="A1209" s="6" t="s">
        <v>1422</v>
      </c>
      <c r="B1209" s="6" t="s">
        <v>24</v>
      </c>
      <c r="C1209" s="6" t="s">
        <v>146</v>
      </c>
      <c r="D1209" s="7">
        <v>43300</v>
      </c>
      <c r="E1209" s="7">
        <v>43395</v>
      </c>
      <c r="F1209" s="7">
        <v>43420</v>
      </c>
      <c r="G1209" s="7">
        <v>43425</v>
      </c>
      <c r="H1209" s="6">
        <f t="shared" si="54"/>
        <v>30</v>
      </c>
      <c r="I1209" s="6" t="s">
        <v>215</v>
      </c>
      <c r="J1209" s="6">
        <v>10</v>
      </c>
      <c r="K1209" s="6">
        <v>46</v>
      </c>
      <c r="L1209" s="6">
        <v>307</v>
      </c>
      <c r="M1209" s="6">
        <v>47</v>
      </c>
      <c r="N1209" s="6">
        <v>8</v>
      </c>
      <c r="O1209" s="6">
        <v>7.4999999999999997E-2</v>
      </c>
      <c r="P1209" s="8">
        <v>897.80000000000007</v>
      </c>
      <c r="Q1209" s="8">
        <v>736.19600000000003</v>
      </c>
      <c r="R1209" s="8">
        <f t="shared" si="55"/>
        <v>754.15200000000004</v>
      </c>
      <c r="S1209" s="8">
        <f>(((Sales[[#This Row],[Unit Price]]-(Sales[[#This Row],[Discount Applied]]*Sales[[#This Row],[Unit Price]]))-Q1209)/Q1209)*100</f>
        <v>12.804878048780488</v>
      </c>
      <c r="T1209" s="8">
        <f t="shared" si="56"/>
        <v>6643.72</v>
      </c>
      <c r="U1209" s="8">
        <f>Sales[[#This Row],[Unit Cost]]*Sales[[#This Row],[Order Quantity]]</f>
        <v>5889.5680000000002</v>
      </c>
    </row>
    <row r="1210" spans="1:21" x14ac:dyDescent="0.2">
      <c r="A1210" s="6" t="s">
        <v>1423</v>
      </c>
      <c r="B1210" s="6" t="s">
        <v>25</v>
      </c>
      <c r="C1210" s="6" t="s">
        <v>143</v>
      </c>
      <c r="D1210" s="7">
        <v>43300</v>
      </c>
      <c r="E1210" s="7">
        <v>43395</v>
      </c>
      <c r="F1210" s="7">
        <v>43422</v>
      </c>
      <c r="G1210" s="7">
        <v>43429</v>
      </c>
      <c r="H1210" s="6">
        <f t="shared" si="54"/>
        <v>34</v>
      </c>
      <c r="I1210" s="6" t="s">
        <v>215</v>
      </c>
      <c r="J1210" s="6">
        <v>16</v>
      </c>
      <c r="K1210" s="6">
        <v>14</v>
      </c>
      <c r="L1210" s="6">
        <v>362</v>
      </c>
      <c r="M1210" s="6">
        <v>9</v>
      </c>
      <c r="N1210" s="6">
        <v>2</v>
      </c>
      <c r="O1210" s="6">
        <v>0.4</v>
      </c>
      <c r="P1210" s="8">
        <v>837.5</v>
      </c>
      <c r="Q1210" s="8">
        <v>586.25</v>
      </c>
      <c r="R1210" s="8">
        <f t="shared" si="55"/>
        <v>-167.5</v>
      </c>
      <c r="S1210" s="8">
        <f>(((Sales[[#This Row],[Unit Price]]-(Sales[[#This Row],[Discount Applied]]*Sales[[#This Row],[Unit Price]]))-Q1210)/Q1210)*100</f>
        <v>-14.285714285714285</v>
      </c>
      <c r="T1210" s="8">
        <f t="shared" si="56"/>
        <v>1005</v>
      </c>
      <c r="U1210" s="8">
        <f>Sales[[#This Row],[Unit Cost]]*Sales[[#This Row],[Order Quantity]]</f>
        <v>1172.5</v>
      </c>
    </row>
    <row r="1211" spans="1:21" x14ac:dyDescent="0.2">
      <c r="A1211" s="6" t="s">
        <v>1424</v>
      </c>
      <c r="B1211" s="6" t="s">
        <v>25</v>
      </c>
      <c r="C1211" s="6" t="s">
        <v>148</v>
      </c>
      <c r="D1211" s="7">
        <v>43300</v>
      </c>
      <c r="E1211" s="7">
        <v>43395</v>
      </c>
      <c r="F1211" s="7">
        <v>43410</v>
      </c>
      <c r="G1211" s="7">
        <v>43414</v>
      </c>
      <c r="H1211" s="6">
        <f t="shared" si="54"/>
        <v>19</v>
      </c>
      <c r="I1211" s="6" t="s">
        <v>215</v>
      </c>
      <c r="J1211" s="6">
        <v>13</v>
      </c>
      <c r="K1211" s="6">
        <v>13</v>
      </c>
      <c r="L1211" s="6">
        <v>8</v>
      </c>
      <c r="M1211" s="6">
        <v>46</v>
      </c>
      <c r="N1211" s="6">
        <v>3</v>
      </c>
      <c r="O1211" s="6">
        <v>7.4999999999999997E-2</v>
      </c>
      <c r="P1211" s="8">
        <v>737</v>
      </c>
      <c r="Q1211" s="8">
        <v>626.44999999999993</v>
      </c>
      <c r="R1211" s="8">
        <f t="shared" si="55"/>
        <v>165.82500000000005</v>
      </c>
      <c r="S1211" s="8">
        <f>(((Sales[[#This Row],[Unit Price]]-(Sales[[#This Row],[Discount Applied]]*Sales[[#This Row],[Unit Price]]))-Q1211)/Q1211)*100</f>
        <v>8.8235294117647225</v>
      </c>
      <c r="T1211" s="8">
        <f t="shared" si="56"/>
        <v>2045.175</v>
      </c>
      <c r="U1211" s="8">
        <f>Sales[[#This Row],[Unit Cost]]*Sales[[#This Row],[Order Quantity]]</f>
        <v>1879.35</v>
      </c>
    </row>
    <row r="1212" spans="1:21" x14ac:dyDescent="0.2">
      <c r="A1212" s="6" t="s">
        <v>1425</v>
      </c>
      <c r="B1212" s="6" t="s">
        <v>24</v>
      </c>
      <c r="C1212" s="6" t="s">
        <v>147</v>
      </c>
      <c r="D1212" s="7">
        <v>43300</v>
      </c>
      <c r="E1212" s="7">
        <v>43396</v>
      </c>
      <c r="F1212" s="7">
        <v>43411</v>
      </c>
      <c r="G1212" s="7">
        <v>43415</v>
      </c>
      <c r="H1212" s="6">
        <f t="shared" si="54"/>
        <v>19</v>
      </c>
      <c r="I1212" s="6" t="s">
        <v>215</v>
      </c>
      <c r="J1212" s="6">
        <v>5</v>
      </c>
      <c r="K1212" s="6">
        <v>39</v>
      </c>
      <c r="L1212" s="6">
        <v>241</v>
      </c>
      <c r="M1212" s="6">
        <v>40</v>
      </c>
      <c r="N1212" s="6">
        <v>6</v>
      </c>
      <c r="O1212" s="6">
        <v>0.05</v>
      </c>
      <c r="P1212" s="8">
        <v>180.9</v>
      </c>
      <c r="Q1212" s="8">
        <v>146.52900000000002</v>
      </c>
      <c r="R1212" s="8">
        <f t="shared" si="55"/>
        <v>151.9559999999999</v>
      </c>
      <c r="S1212" s="8">
        <f>(((Sales[[#This Row],[Unit Price]]-(Sales[[#This Row],[Discount Applied]]*Sales[[#This Row],[Unit Price]]))-Q1212)/Q1212)*100</f>
        <v>17.283950617283946</v>
      </c>
      <c r="T1212" s="8">
        <f t="shared" si="56"/>
        <v>1031.1300000000001</v>
      </c>
      <c r="U1212" s="8">
        <f>Sales[[#This Row],[Unit Cost]]*Sales[[#This Row],[Order Quantity]]</f>
        <v>879.17400000000021</v>
      </c>
    </row>
    <row r="1213" spans="1:21" x14ac:dyDescent="0.2">
      <c r="A1213" s="6" t="s">
        <v>1426</v>
      </c>
      <c r="B1213" s="6" t="s">
        <v>24</v>
      </c>
      <c r="C1213" s="6" t="s">
        <v>143</v>
      </c>
      <c r="D1213" s="7">
        <v>43300</v>
      </c>
      <c r="E1213" s="7">
        <v>43396</v>
      </c>
      <c r="F1213" s="7">
        <v>43399</v>
      </c>
      <c r="G1213" s="7">
        <v>43406</v>
      </c>
      <c r="H1213" s="6">
        <f t="shared" si="54"/>
        <v>10</v>
      </c>
      <c r="I1213" s="6" t="s">
        <v>215</v>
      </c>
      <c r="J1213" s="6">
        <v>5</v>
      </c>
      <c r="K1213" s="6">
        <v>38</v>
      </c>
      <c r="L1213" s="6">
        <v>351</v>
      </c>
      <c r="M1213" s="6">
        <v>8</v>
      </c>
      <c r="N1213" s="6">
        <v>4</v>
      </c>
      <c r="O1213" s="6">
        <v>0.05</v>
      </c>
      <c r="P1213" s="8">
        <v>3463.9</v>
      </c>
      <c r="Q1213" s="8">
        <v>1662.672</v>
      </c>
      <c r="R1213" s="8">
        <f t="shared" si="55"/>
        <v>6512.1319999999996</v>
      </c>
      <c r="S1213" s="8">
        <f>(((Sales[[#This Row],[Unit Price]]-(Sales[[#This Row],[Discount Applied]]*Sales[[#This Row],[Unit Price]]))-Q1213)/Q1213)*100</f>
        <v>97.916666666666657</v>
      </c>
      <c r="T1213" s="8">
        <f t="shared" si="56"/>
        <v>13162.82</v>
      </c>
      <c r="U1213" s="8">
        <f>Sales[[#This Row],[Unit Cost]]*Sales[[#This Row],[Order Quantity]]</f>
        <v>6650.6880000000001</v>
      </c>
    </row>
    <row r="1214" spans="1:21" x14ac:dyDescent="0.2">
      <c r="A1214" s="6" t="s">
        <v>1427</v>
      </c>
      <c r="B1214" s="6" t="s">
        <v>24</v>
      </c>
      <c r="C1214" s="6" t="s">
        <v>148</v>
      </c>
      <c r="D1214" s="7">
        <v>43300</v>
      </c>
      <c r="E1214" s="7">
        <v>43396</v>
      </c>
      <c r="F1214" s="7">
        <v>43408</v>
      </c>
      <c r="G1214" s="7">
        <v>43411</v>
      </c>
      <c r="H1214" s="6">
        <f t="shared" si="54"/>
        <v>15</v>
      </c>
      <c r="I1214" s="6" t="s">
        <v>215</v>
      </c>
      <c r="J1214" s="6">
        <v>7</v>
      </c>
      <c r="K1214" s="6">
        <v>20</v>
      </c>
      <c r="L1214" s="6">
        <v>45</v>
      </c>
      <c r="M1214" s="6">
        <v>18</v>
      </c>
      <c r="N1214" s="6">
        <v>4</v>
      </c>
      <c r="O1214" s="6">
        <v>7.4999999999999997E-2</v>
      </c>
      <c r="P1214" s="8">
        <v>180.9</v>
      </c>
      <c r="Q1214" s="8">
        <v>85.022999999999996</v>
      </c>
      <c r="R1214" s="8">
        <f t="shared" si="55"/>
        <v>329.23800000000006</v>
      </c>
      <c r="S1214" s="8">
        <f>(((Sales[[#This Row],[Unit Price]]-(Sales[[#This Row],[Discount Applied]]*Sales[[#This Row],[Unit Price]]))-Q1214)/Q1214)*100</f>
        <v>96.808510638297889</v>
      </c>
      <c r="T1214" s="8">
        <f t="shared" si="56"/>
        <v>669.33</v>
      </c>
      <c r="U1214" s="8">
        <f>Sales[[#This Row],[Unit Cost]]*Sales[[#This Row],[Order Quantity]]</f>
        <v>340.09199999999998</v>
      </c>
    </row>
    <row r="1215" spans="1:21" x14ac:dyDescent="0.2">
      <c r="A1215" s="6" t="s">
        <v>1428</v>
      </c>
      <c r="B1215" s="6" t="s">
        <v>25</v>
      </c>
      <c r="C1215" s="6" t="s">
        <v>145</v>
      </c>
      <c r="D1215" s="7">
        <v>43300</v>
      </c>
      <c r="E1215" s="7">
        <v>43396</v>
      </c>
      <c r="F1215" s="7">
        <v>43407</v>
      </c>
      <c r="G1215" s="7">
        <v>43413</v>
      </c>
      <c r="H1215" s="6">
        <f t="shared" si="54"/>
        <v>17</v>
      </c>
      <c r="I1215" s="6" t="s">
        <v>215</v>
      </c>
      <c r="J1215" s="6">
        <v>13</v>
      </c>
      <c r="K1215" s="6">
        <v>8</v>
      </c>
      <c r="L1215" s="6">
        <v>142</v>
      </c>
      <c r="M1215" s="6">
        <v>20</v>
      </c>
      <c r="N1215" s="6">
        <v>5</v>
      </c>
      <c r="O1215" s="6">
        <v>7.4999999999999997E-2</v>
      </c>
      <c r="P1215" s="8">
        <v>971.5</v>
      </c>
      <c r="Q1215" s="8">
        <v>777.2</v>
      </c>
      <c r="R1215" s="8">
        <f t="shared" si="55"/>
        <v>607.1875</v>
      </c>
      <c r="S1215" s="8">
        <f>(((Sales[[#This Row],[Unit Price]]-(Sales[[#This Row],[Discount Applied]]*Sales[[#This Row],[Unit Price]]))-Q1215)/Q1215)*100</f>
        <v>15.625</v>
      </c>
      <c r="T1215" s="8">
        <f t="shared" si="56"/>
        <v>4493.1875</v>
      </c>
      <c r="U1215" s="8">
        <f>Sales[[#This Row],[Unit Cost]]*Sales[[#This Row],[Order Quantity]]</f>
        <v>3886</v>
      </c>
    </row>
    <row r="1216" spans="1:21" x14ac:dyDescent="0.2">
      <c r="A1216" s="6" t="s">
        <v>1429</v>
      </c>
      <c r="B1216" s="6" t="s">
        <v>25</v>
      </c>
      <c r="C1216" s="6" t="s">
        <v>145</v>
      </c>
      <c r="D1216" s="7">
        <v>43300</v>
      </c>
      <c r="E1216" s="7">
        <v>43397</v>
      </c>
      <c r="F1216" s="7">
        <v>43417</v>
      </c>
      <c r="G1216" s="7">
        <v>43426</v>
      </c>
      <c r="H1216" s="6">
        <f t="shared" si="54"/>
        <v>29</v>
      </c>
      <c r="I1216" s="6" t="s">
        <v>215</v>
      </c>
      <c r="J1216" s="6">
        <v>16</v>
      </c>
      <c r="K1216" s="6">
        <v>29</v>
      </c>
      <c r="L1216" s="6">
        <v>181</v>
      </c>
      <c r="M1216" s="6">
        <v>36</v>
      </c>
      <c r="N1216" s="6">
        <v>8</v>
      </c>
      <c r="O1216" s="6">
        <v>0.05</v>
      </c>
      <c r="P1216" s="8">
        <v>2472.3000000000002</v>
      </c>
      <c r="Q1216" s="8">
        <v>1310.3190000000002</v>
      </c>
      <c r="R1216" s="8">
        <f t="shared" si="55"/>
        <v>8306.9280000000017</v>
      </c>
      <c r="S1216" s="8">
        <f>(((Sales[[#This Row],[Unit Price]]-(Sales[[#This Row],[Discount Applied]]*Sales[[#This Row],[Unit Price]]))-Q1216)/Q1216)*100</f>
        <v>79.245283018867923</v>
      </c>
      <c r="T1216" s="8">
        <f t="shared" si="56"/>
        <v>18789.480000000003</v>
      </c>
      <c r="U1216" s="8">
        <f>Sales[[#This Row],[Unit Cost]]*Sales[[#This Row],[Order Quantity]]</f>
        <v>10482.552000000001</v>
      </c>
    </row>
    <row r="1217" spans="1:21" x14ac:dyDescent="0.2">
      <c r="A1217" s="6" t="s">
        <v>1430</v>
      </c>
      <c r="B1217" s="6" t="s">
        <v>24</v>
      </c>
      <c r="C1217" s="6" t="s">
        <v>143</v>
      </c>
      <c r="D1217" s="7">
        <v>43300</v>
      </c>
      <c r="E1217" s="7">
        <v>43397</v>
      </c>
      <c r="F1217" s="7">
        <v>43409</v>
      </c>
      <c r="G1217" s="7">
        <v>43412</v>
      </c>
      <c r="H1217" s="6">
        <f t="shared" si="54"/>
        <v>15</v>
      </c>
      <c r="I1217" s="6" t="s">
        <v>215</v>
      </c>
      <c r="J1217" s="6">
        <v>2</v>
      </c>
      <c r="K1217" s="6">
        <v>7</v>
      </c>
      <c r="L1217" s="6">
        <v>331</v>
      </c>
      <c r="M1217" s="6">
        <v>3</v>
      </c>
      <c r="N1217" s="6">
        <v>5</v>
      </c>
      <c r="O1217" s="6">
        <v>0.05</v>
      </c>
      <c r="P1217" s="8">
        <v>2385.2000000000003</v>
      </c>
      <c r="Q1217" s="8">
        <v>1025.6360000000002</v>
      </c>
      <c r="R1217" s="8">
        <f t="shared" si="55"/>
        <v>6201.5200000000013</v>
      </c>
      <c r="S1217" s="8">
        <f>(((Sales[[#This Row],[Unit Price]]-(Sales[[#This Row],[Discount Applied]]*Sales[[#This Row],[Unit Price]]))-Q1217)/Q1217)*100</f>
        <v>120.93023255813951</v>
      </c>
      <c r="T1217" s="8">
        <f t="shared" si="56"/>
        <v>11329.700000000003</v>
      </c>
      <c r="U1217" s="8">
        <f>Sales[[#This Row],[Unit Cost]]*Sales[[#This Row],[Order Quantity]]</f>
        <v>5128.1800000000012</v>
      </c>
    </row>
    <row r="1218" spans="1:21" x14ac:dyDescent="0.2">
      <c r="A1218" s="6" t="s">
        <v>1431</v>
      </c>
      <c r="B1218" s="6" t="s">
        <v>25</v>
      </c>
      <c r="C1218" s="6" t="s">
        <v>144</v>
      </c>
      <c r="D1218" s="7">
        <v>43300</v>
      </c>
      <c r="E1218" s="7">
        <v>43397</v>
      </c>
      <c r="F1218" s="7">
        <v>43412</v>
      </c>
      <c r="G1218" s="7">
        <v>43418</v>
      </c>
      <c r="H1218" s="6">
        <f t="shared" ref="H1218:H1281" si="57">G1218-E1218</f>
        <v>21</v>
      </c>
      <c r="I1218" s="6" t="s">
        <v>215</v>
      </c>
      <c r="J1218" s="6">
        <v>16</v>
      </c>
      <c r="K1218" s="6">
        <v>14</v>
      </c>
      <c r="L1218" s="6">
        <v>63</v>
      </c>
      <c r="M1218" s="6">
        <v>4</v>
      </c>
      <c r="N1218" s="6">
        <v>6</v>
      </c>
      <c r="O1218" s="6">
        <v>0.15</v>
      </c>
      <c r="P1218" s="8">
        <v>227.8</v>
      </c>
      <c r="Q1218" s="8">
        <v>150.34800000000001</v>
      </c>
      <c r="R1218" s="8">
        <f t="shared" ref="R1218:R1281" si="58">T1218-(Q1218*N1218)</f>
        <v>259.69200000000012</v>
      </c>
      <c r="S1218" s="8">
        <f>(((Sales[[#This Row],[Unit Price]]-(Sales[[#This Row],[Discount Applied]]*Sales[[#This Row],[Unit Price]]))-Q1218)/Q1218)*100</f>
        <v>28.787878787878775</v>
      </c>
      <c r="T1218" s="8">
        <f t="shared" ref="T1218:T1281" si="59">((P1218*N1218)-(P1218*O1218*N1218))</f>
        <v>1161.7800000000002</v>
      </c>
      <c r="U1218" s="8">
        <f>Sales[[#This Row],[Unit Cost]]*Sales[[#This Row],[Order Quantity]]</f>
        <v>902.08800000000008</v>
      </c>
    </row>
    <row r="1219" spans="1:21" x14ac:dyDescent="0.2">
      <c r="A1219" s="6" t="s">
        <v>1432</v>
      </c>
      <c r="B1219" s="6" t="s">
        <v>23</v>
      </c>
      <c r="C1219" s="6" t="s">
        <v>146</v>
      </c>
      <c r="D1219" s="7">
        <v>43300</v>
      </c>
      <c r="E1219" s="7">
        <v>43397</v>
      </c>
      <c r="F1219" s="7">
        <v>43422</v>
      </c>
      <c r="G1219" s="7">
        <v>43430</v>
      </c>
      <c r="H1219" s="6">
        <f t="shared" si="57"/>
        <v>33</v>
      </c>
      <c r="I1219" s="6" t="s">
        <v>215</v>
      </c>
      <c r="J1219" s="6">
        <v>20</v>
      </c>
      <c r="K1219" s="6">
        <v>43</v>
      </c>
      <c r="L1219" s="6">
        <v>303</v>
      </c>
      <c r="M1219" s="6">
        <v>21</v>
      </c>
      <c r="N1219" s="6">
        <v>4</v>
      </c>
      <c r="O1219" s="6">
        <v>0.05</v>
      </c>
      <c r="P1219" s="8">
        <v>1983.2</v>
      </c>
      <c r="Q1219" s="8">
        <v>1487.4</v>
      </c>
      <c r="R1219" s="8">
        <f t="shared" si="58"/>
        <v>1586.5599999999995</v>
      </c>
      <c r="S1219" s="8">
        <f>(((Sales[[#This Row],[Unit Price]]-(Sales[[#This Row],[Discount Applied]]*Sales[[#This Row],[Unit Price]]))-Q1219)/Q1219)*100</f>
        <v>26.666666666666654</v>
      </c>
      <c r="T1219" s="8">
        <f t="shared" si="59"/>
        <v>7536.16</v>
      </c>
      <c r="U1219" s="8">
        <f>Sales[[#This Row],[Unit Cost]]*Sales[[#This Row],[Order Quantity]]</f>
        <v>5949.6</v>
      </c>
    </row>
    <row r="1220" spans="1:21" x14ac:dyDescent="0.2">
      <c r="A1220" s="6" t="s">
        <v>1433</v>
      </c>
      <c r="B1220" s="6" t="s">
        <v>24</v>
      </c>
      <c r="C1220" s="6" t="s">
        <v>147</v>
      </c>
      <c r="D1220" s="7">
        <v>43300</v>
      </c>
      <c r="E1220" s="7">
        <v>43397</v>
      </c>
      <c r="F1220" s="7">
        <v>43422</v>
      </c>
      <c r="G1220" s="7">
        <v>43424</v>
      </c>
      <c r="H1220" s="6">
        <f t="shared" si="57"/>
        <v>27</v>
      </c>
      <c r="I1220" s="6" t="s">
        <v>215</v>
      </c>
      <c r="J1220" s="6">
        <v>10</v>
      </c>
      <c r="K1220" s="6">
        <v>34</v>
      </c>
      <c r="L1220" s="6">
        <v>240</v>
      </c>
      <c r="M1220" s="6">
        <v>26</v>
      </c>
      <c r="N1220" s="6">
        <v>3</v>
      </c>
      <c r="O1220" s="6">
        <v>0.05</v>
      </c>
      <c r="P1220" s="8">
        <v>3973.1</v>
      </c>
      <c r="Q1220" s="8">
        <v>2423.5909999999999</v>
      </c>
      <c r="R1220" s="8">
        <f t="shared" si="58"/>
        <v>4052.5619999999999</v>
      </c>
      <c r="S1220" s="8">
        <f>(((Sales[[#This Row],[Unit Price]]-(Sales[[#This Row],[Discount Applied]]*Sales[[#This Row],[Unit Price]]))-Q1220)/Q1220)*100</f>
        <v>55.737704918032783</v>
      </c>
      <c r="T1220" s="8">
        <f t="shared" si="59"/>
        <v>11323.334999999999</v>
      </c>
      <c r="U1220" s="8">
        <f>Sales[[#This Row],[Unit Cost]]*Sales[[#This Row],[Order Quantity]]</f>
        <v>7270.7729999999992</v>
      </c>
    </row>
    <row r="1221" spans="1:21" x14ac:dyDescent="0.2">
      <c r="A1221" s="6" t="s">
        <v>1434</v>
      </c>
      <c r="B1221" s="6" t="s">
        <v>24</v>
      </c>
      <c r="C1221" s="6" t="s">
        <v>144</v>
      </c>
      <c r="D1221" s="7">
        <v>43300</v>
      </c>
      <c r="E1221" s="7">
        <v>43397</v>
      </c>
      <c r="F1221" s="7">
        <v>43405</v>
      </c>
      <c r="G1221" s="7">
        <v>43408</v>
      </c>
      <c r="H1221" s="6">
        <f t="shared" si="57"/>
        <v>11</v>
      </c>
      <c r="I1221" s="6" t="s">
        <v>215</v>
      </c>
      <c r="J1221" s="6">
        <v>5</v>
      </c>
      <c r="K1221" s="6">
        <v>24</v>
      </c>
      <c r="L1221" s="6">
        <v>82</v>
      </c>
      <c r="M1221" s="6">
        <v>16</v>
      </c>
      <c r="N1221" s="6">
        <v>7</v>
      </c>
      <c r="O1221" s="6">
        <v>0.2</v>
      </c>
      <c r="P1221" s="8">
        <v>3926.2000000000003</v>
      </c>
      <c r="Q1221" s="8">
        <v>2120.1480000000001</v>
      </c>
      <c r="R1221" s="8">
        <f t="shared" si="58"/>
        <v>7145.6840000000011</v>
      </c>
      <c r="S1221" s="8">
        <f>(((Sales[[#This Row],[Unit Price]]-(Sales[[#This Row],[Discount Applied]]*Sales[[#This Row],[Unit Price]]))-Q1221)/Q1221)*100</f>
        <v>48.148148148148138</v>
      </c>
      <c r="T1221" s="8">
        <f t="shared" si="59"/>
        <v>21986.720000000001</v>
      </c>
      <c r="U1221" s="8">
        <f>Sales[[#This Row],[Unit Cost]]*Sales[[#This Row],[Order Quantity]]</f>
        <v>14841.036</v>
      </c>
    </row>
    <row r="1222" spans="1:21" x14ac:dyDescent="0.2">
      <c r="A1222" s="6" t="s">
        <v>1435</v>
      </c>
      <c r="B1222" s="6" t="s">
        <v>26</v>
      </c>
      <c r="C1222" s="6" t="s">
        <v>148</v>
      </c>
      <c r="D1222" s="7">
        <v>43300</v>
      </c>
      <c r="E1222" s="7">
        <v>43397</v>
      </c>
      <c r="F1222" s="7">
        <v>43420</v>
      </c>
      <c r="G1222" s="7">
        <v>43430</v>
      </c>
      <c r="H1222" s="6">
        <f t="shared" si="57"/>
        <v>33</v>
      </c>
      <c r="I1222" s="6" t="s">
        <v>215</v>
      </c>
      <c r="J1222" s="6">
        <v>28</v>
      </c>
      <c r="K1222" s="6">
        <v>29</v>
      </c>
      <c r="L1222" s="6">
        <v>18</v>
      </c>
      <c r="M1222" s="6">
        <v>29</v>
      </c>
      <c r="N1222" s="6">
        <v>7</v>
      </c>
      <c r="O1222" s="6">
        <v>7.4999999999999997E-2</v>
      </c>
      <c r="P1222" s="8">
        <v>2412</v>
      </c>
      <c r="Q1222" s="8">
        <v>2001.9599999999998</v>
      </c>
      <c r="R1222" s="8">
        <f t="shared" si="58"/>
        <v>1603.9800000000014</v>
      </c>
      <c r="S1222" s="8">
        <f>(((Sales[[#This Row],[Unit Price]]-(Sales[[#This Row],[Discount Applied]]*Sales[[#This Row],[Unit Price]]))-Q1222)/Q1222)*100</f>
        <v>11.445783132530126</v>
      </c>
      <c r="T1222" s="8">
        <f t="shared" si="59"/>
        <v>15617.7</v>
      </c>
      <c r="U1222" s="8">
        <f>Sales[[#This Row],[Unit Cost]]*Sales[[#This Row],[Order Quantity]]</f>
        <v>14013.72</v>
      </c>
    </row>
    <row r="1223" spans="1:21" x14ac:dyDescent="0.2">
      <c r="A1223" s="6" t="s">
        <v>1436</v>
      </c>
      <c r="B1223" s="6" t="s">
        <v>24</v>
      </c>
      <c r="C1223" s="6" t="s">
        <v>143</v>
      </c>
      <c r="D1223" s="7">
        <v>43300</v>
      </c>
      <c r="E1223" s="7">
        <v>43397</v>
      </c>
      <c r="F1223" s="7">
        <v>43419</v>
      </c>
      <c r="G1223" s="7">
        <v>43427</v>
      </c>
      <c r="H1223" s="6">
        <f t="shared" si="57"/>
        <v>30</v>
      </c>
      <c r="I1223" s="6" t="s">
        <v>215</v>
      </c>
      <c r="J1223" s="6">
        <v>12</v>
      </c>
      <c r="K1223" s="6">
        <v>12</v>
      </c>
      <c r="L1223" s="6">
        <v>335</v>
      </c>
      <c r="M1223" s="6">
        <v>8</v>
      </c>
      <c r="N1223" s="6">
        <v>8</v>
      </c>
      <c r="O1223" s="6">
        <v>0.1</v>
      </c>
      <c r="P1223" s="8">
        <v>207.70000000000002</v>
      </c>
      <c r="Q1223" s="8">
        <v>137.08200000000002</v>
      </c>
      <c r="R1223" s="8">
        <f t="shared" si="58"/>
        <v>398.78399999999988</v>
      </c>
      <c r="S1223" s="8">
        <f>(((Sales[[#This Row],[Unit Price]]-(Sales[[#This Row],[Discount Applied]]*Sales[[#This Row],[Unit Price]]))-Q1223)/Q1223)*100</f>
        <v>36.363636363636346</v>
      </c>
      <c r="T1223" s="8">
        <f t="shared" si="59"/>
        <v>1495.44</v>
      </c>
      <c r="U1223" s="8">
        <f>Sales[[#This Row],[Unit Cost]]*Sales[[#This Row],[Order Quantity]]</f>
        <v>1096.6560000000002</v>
      </c>
    </row>
    <row r="1224" spans="1:21" x14ac:dyDescent="0.2">
      <c r="A1224" s="6" t="s">
        <v>1437</v>
      </c>
      <c r="B1224" s="6" t="s">
        <v>24</v>
      </c>
      <c r="C1224" s="6" t="s">
        <v>145</v>
      </c>
      <c r="D1224" s="7">
        <v>43300</v>
      </c>
      <c r="E1224" s="7">
        <v>43397</v>
      </c>
      <c r="F1224" s="7">
        <v>43399</v>
      </c>
      <c r="G1224" s="7">
        <v>43408</v>
      </c>
      <c r="H1224" s="6">
        <f t="shared" si="57"/>
        <v>11</v>
      </c>
      <c r="I1224" s="6" t="s">
        <v>215</v>
      </c>
      <c r="J1224" s="6">
        <v>10</v>
      </c>
      <c r="K1224" s="6">
        <v>1</v>
      </c>
      <c r="L1224" s="6">
        <v>181</v>
      </c>
      <c r="M1224" s="6">
        <v>33</v>
      </c>
      <c r="N1224" s="6">
        <v>6</v>
      </c>
      <c r="O1224" s="6">
        <v>7.4999999999999997E-2</v>
      </c>
      <c r="P1224" s="8">
        <v>3155.7000000000003</v>
      </c>
      <c r="Q1224" s="8">
        <v>1924.9770000000001</v>
      </c>
      <c r="R1224" s="8">
        <f t="shared" si="58"/>
        <v>5964.273000000001</v>
      </c>
      <c r="S1224" s="8">
        <f>(((Sales[[#This Row],[Unit Price]]-(Sales[[#This Row],[Discount Applied]]*Sales[[#This Row],[Unit Price]]))-Q1224)/Q1224)*100</f>
        <v>51.639344262295076</v>
      </c>
      <c r="T1224" s="8">
        <f t="shared" si="59"/>
        <v>17514.135000000002</v>
      </c>
      <c r="U1224" s="8">
        <f>Sales[[#This Row],[Unit Cost]]*Sales[[#This Row],[Order Quantity]]</f>
        <v>11549.862000000001</v>
      </c>
    </row>
    <row r="1225" spans="1:21" x14ac:dyDescent="0.2">
      <c r="A1225" s="6" t="s">
        <v>1438</v>
      </c>
      <c r="B1225" s="6" t="s">
        <v>24</v>
      </c>
      <c r="C1225" s="6" t="s">
        <v>147</v>
      </c>
      <c r="D1225" s="7">
        <v>43300</v>
      </c>
      <c r="E1225" s="7">
        <v>43398</v>
      </c>
      <c r="F1225" s="7">
        <v>43408</v>
      </c>
      <c r="G1225" s="7">
        <v>43414</v>
      </c>
      <c r="H1225" s="6">
        <f t="shared" si="57"/>
        <v>16</v>
      </c>
      <c r="I1225" s="6" t="s">
        <v>215</v>
      </c>
      <c r="J1225" s="6">
        <v>5</v>
      </c>
      <c r="K1225" s="6">
        <v>13</v>
      </c>
      <c r="L1225" s="6">
        <v>247</v>
      </c>
      <c r="M1225" s="6">
        <v>5</v>
      </c>
      <c r="N1225" s="6">
        <v>5</v>
      </c>
      <c r="O1225" s="6">
        <v>0.2</v>
      </c>
      <c r="P1225" s="8">
        <v>991.6</v>
      </c>
      <c r="Q1225" s="8">
        <v>475.96800000000002</v>
      </c>
      <c r="R1225" s="8">
        <f t="shared" si="58"/>
        <v>1586.5599999999995</v>
      </c>
      <c r="S1225" s="8">
        <f>(((Sales[[#This Row],[Unit Price]]-(Sales[[#This Row],[Discount Applied]]*Sales[[#This Row],[Unit Price]]))-Q1225)/Q1225)*100</f>
        <v>66.666666666666657</v>
      </c>
      <c r="T1225" s="8">
        <f t="shared" si="59"/>
        <v>3966.3999999999996</v>
      </c>
      <c r="U1225" s="8">
        <f>Sales[[#This Row],[Unit Cost]]*Sales[[#This Row],[Order Quantity]]</f>
        <v>2379.84</v>
      </c>
    </row>
    <row r="1226" spans="1:21" x14ac:dyDescent="0.2">
      <c r="A1226" s="6" t="s">
        <v>1439</v>
      </c>
      <c r="B1226" s="6" t="s">
        <v>24</v>
      </c>
      <c r="C1226" s="6" t="s">
        <v>148</v>
      </c>
      <c r="D1226" s="7">
        <v>43300</v>
      </c>
      <c r="E1226" s="7">
        <v>43398</v>
      </c>
      <c r="F1226" s="7">
        <v>43424</v>
      </c>
      <c r="G1226" s="7">
        <v>43431</v>
      </c>
      <c r="H1226" s="6">
        <f t="shared" si="57"/>
        <v>33</v>
      </c>
      <c r="I1226" s="6" t="s">
        <v>215</v>
      </c>
      <c r="J1226" s="6">
        <v>6</v>
      </c>
      <c r="K1226" s="6">
        <v>48</v>
      </c>
      <c r="L1226" s="6">
        <v>25</v>
      </c>
      <c r="M1226" s="6">
        <v>40</v>
      </c>
      <c r="N1226" s="6">
        <v>6</v>
      </c>
      <c r="O1226" s="6">
        <v>7.4999999999999997E-2</v>
      </c>
      <c r="P1226" s="8">
        <v>1185.9000000000001</v>
      </c>
      <c r="Q1226" s="8">
        <v>913.14300000000014</v>
      </c>
      <c r="R1226" s="8">
        <f t="shared" si="58"/>
        <v>1102.8869999999997</v>
      </c>
      <c r="S1226" s="8">
        <f>(((Sales[[#This Row],[Unit Price]]-(Sales[[#This Row],[Discount Applied]]*Sales[[#This Row],[Unit Price]]))-Q1226)/Q1226)*100</f>
        <v>20.12987012987011</v>
      </c>
      <c r="T1226" s="8">
        <f t="shared" si="59"/>
        <v>6581.7450000000008</v>
      </c>
      <c r="U1226" s="8">
        <f>Sales[[#This Row],[Unit Cost]]*Sales[[#This Row],[Order Quantity]]</f>
        <v>5478.8580000000011</v>
      </c>
    </row>
    <row r="1227" spans="1:21" x14ac:dyDescent="0.2">
      <c r="A1227" s="6" t="s">
        <v>1440</v>
      </c>
      <c r="B1227" s="6" t="s">
        <v>24</v>
      </c>
      <c r="C1227" s="6" t="s">
        <v>148</v>
      </c>
      <c r="D1227" s="7">
        <v>43300</v>
      </c>
      <c r="E1227" s="7">
        <v>43398</v>
      </c>
      <c r="F1227" s="7">
        <v>43402</v>
      </c>
      <c r="G1227" s="7">
        <v>43408</v>
      </c>
      <c r="H1227" s="6">
        <f t="shared" si="57"/>
        <v>10</v>
      </c>
      <c r="I1227" s="6" t="s">
        <v>215</v>
      </c>
      <c r="J1227" s="6">
        <v>6</v>
      </c>
      <c r="K1227" s="6">
        <v>3</v>
      </c>
      <c r="L1227" s="6">
        <v>5</v>
      </c>
      <c r="M1227" s="6">
        <v>1</v>
      </c>
      <c r="N1227" s="6">
        <v>8</v>
      </c>
      <c r="O1227" s="6">
        <v>0.05</v>
      </c>
      <c r="P1227" s="8">
        <v>201</v>
      </c>
      <c r="Q1227" s="8">
        <v>152.76</v>
      </c>
      <c r="R1227" s="8">
        <f t="shared" si="58"/>
        <v>305.52</v>
      </c>
      <c r="S1227" s="8">
        <f>(((Sales[[#This Row],[Unit Price]]-(Sales[[#This Row],[Discount Applied]]*Sales[[#This Row],[Unit Price]]))-Q1227)/Q1227)*100</f>
        <v>25</v>
      </c>
      <c r="T1227" s="8">
        <f t="shared" si="59"/>
        <v>1527.6</v>
      </c>
      <c r="U1227" s="8">
        <f>Sales[[#This Row],[Unit Cost]]*Sales[[#This Row],[Order Quantity]]</f>
        <v>1222.08</v>
      </c>
    </row>
    <row r="1228" spans="1:21" x14ac:dyDescent="0.2">
      <c r="A1228" s="6" t="s">
        <v>1441</v>
      </c>
      <c r="B1228" s="6" t="s">
        <v>23</v>
      </c>
      <c r="C1228" s="6" t="s">
        <v>143</v>
      </c>
      <c r="D1228" s="7">
        <v>43300</v>
      </c>
      <c r="E1228" s="7">
        <v>43398</v>
      </c>
      <c r="F1228" s="7">
        <v>43402</v>
      </c>
      <c r="G1228" s="7">
        <v>43403</v>
      </c>
      <c r="H1228" s="6">
        <f t="shared" si="57"/>
        <v>5</v>
      </c>
      <c r="I1228" s="6" t="s">
        <v>215</v>
      </c>
      <c r="J1228" s="6">
        <v>23</v>
      </c>
      <c r="K1228" s="6">
        <v>43</v>
      </c>
      <c r="L1228" s="6">
        <v>351</v>
      </c>
      <c r="M1228" s="6">
        <v>37</v>
      </c>
      <c r="N1228" s="6">
        <v>8</v>
      </c>
      <c r="O1228" s="6">
        <v>0.1</v>
      </c>
      <c r="P1228" s="8">
        <v>1159.1000000000001</v>
      </c>
      <c r="Q1228" s="8">
        <v>834.55200000000002</v>
      </c>
      <c r="R1228" s="8">
        <f t="shared" si="58"/>
        <v>1669.1040000000003</v>
      </c>
      <c r="S1228" s="8">
        <f>(((Sales[[#This Row],[Unit Price]]-(Sales[[#This Row],[Discount Applied]]*Sales[[#This Row],[Unit Price]]))-Q1228)/Q1228)*100</f>
        <v>25.000000000000007</v>
      </c>
      <c r="T1228" s="8">
        <f t="shared" si="59"/>
        <v>8345.52</v>
      </c>
      <c r="U1228" s="8">
        <f>Sales[[#This Row],[Unit Cost]]*Sales[[#This Row],[Order Quantity]]</f>
        <v>6676.4160000000002</v>
      </c>
    </row>
    <row r="1229" spans="1:21" x14ac:dyDescent="0.2">
      <c r="A1229" s="6" t="s">
        <v>1442</v>
      </c>
      <c r="B1229" s="6" t="s">
        <v>24</v>
      </c>
      <c r="C1229" s="6" t="s">
        <v>144</v>
      </c>
      <c r="D1229" s="7">
        <v>43300</v>
      </c>
      <c r="E1229" s="7">
        <v>43398</v>
      </c>
      <c r="F1229" s="7">
        <v>43420</v>
      </c>
      <c r="G1229" s="7">
        <v>43424</v>
      </c>
      <c r="H1229" s="6">
        <f t="shared" si="57"/>
        <v>26</v>
      </c>
      <c r="I1229" s="6" t="s">
        <v>215</v>
      </c>
      <c r="J1229" s="6">
        <v>8</v>
      </c>
      <c r="K1229" s="6">
        <v>5</v>
      </c>
      <c r="L1229" s="6">
        <v>78</v>
      </c>
      <c r="M1229" s="6">
        <v>11</v>
      </c>
      <c r="N1229" s="6">
        <v>5</v>
      </c>
      <c r="O1229" s="6">
        <v>0.3</v>
      </c>
      <c r="P1229" s="8">
        <v>2653.2000000000003</v>
      </c>
      <c r="Q1229" s="8">
        <v>1247.0040000000001</v>
      </c>
      <c r="R1229" s="8">
        <f t="shared" si="58"/>
        <v>3051.1800000000003</v>
      </c>
      <c r="S1229" s="8">
        <f>(((Sales[[#This Row],[Unit Price]]-(Sales[[#This Row],[Discount Applied]]*Sales[[#This Row],[Unit Price]]))-Q1229)/Q1229)*100</f>
        <v>48.936170212765958</v>
      </c>
      <c r="T1229" s="8">
        <f t="shared" si="59"/>
        <v>9286.2000000000007</v>
      </c>
      <c r="U1229" s="8">
        <f>Sales[[#This Row],[Unit Cost]]*Sales[[#This Row],[Order Quantity]]</f>
        <v>6235.02</v>
      </c>
    </row>
    <row r="1230" spans="1:21" x14ac:dyDescent="0.2">
      <c r="A1230" s="6" t="s">
        <v>1443</v>
      </c>
      <c r="B1230" s="6" t="s">
        <v>25</v>
      </c>
      <c r="C1230" s="6" t="s">
        <v>146</v>
      </c>
      <c r="D1230" s="7">
        <v>43300</v>
      </c>
      <c r="E1230" s="7">
        <v>43398</v>
      </c>
      <c r="F1230" s="7">
        <v>43404</v>
      </c>
      <c r="G1230" s="7">
        <v>43412</v>
      </c>
      <c r="H1230" s="6">
        <f t="shared" si="57"/>
        <v>14</v>
      </c>
      <c r="I1230" s="6" t="s">
        <v>215</v>
      </c>
      <c r="J1230" s="6">
        <v>14</v>
      </c>
      <c r="K1230" s="6">
        <v>37</v>
      </c>
      <c r="L1230" s="6">
        <v>328</v>
      </c>
      <c r="M1230" s="6">
        <v>29</v>
      </c>
      <c r="N1230" s="6">
        <v>8</v>
      </c>
      <c r="O1230" s="6">
        <v>0.2</v>
      </c>
      <c r="P1230" s="8">
        <v>3932.9</v>
      </c>
      <c r="Q1230" s="8">
        <v>1691.1469999999999</v>
      </c>
      <c r="R1230" s="8">
        <f t="shared" si="58"/>
        <v>11641.384000000002</v>
      </c>
      <c r="S1230" s="8">
        <f>(((Sales[[#This Row],[Unit Price]]-(Sales[[#This Row],[Discount Applied]]*Sales[[#This Row],[Unit Price]]))-Q1230)/Q1230)*100</f>
        <v>86.046511627906995</v>
      </c>
      <c r="T1230" s="8">
        <f t="shared" si="59"/>
        <v>25170.560000000001</v>
      </c>
      <c r="U1230" s="8">
        <f>Sales[[#This Row],[Unit Cost]]*Sales[[#This Row],[Order Quantity]]</f>
        <v>13529.175999999999</v>
      </c>
    </row>
    <row r="1231" spans="1:21" x14ac:dyDescent="0.2">
      <c r="A1231" s="6" t="s">
        <v>1444</v>
      </c>
      <c r="B1231" s="6" t="s">
        <v>23</v>
      </c>
      <c r="C1231" s="6" t="s">
        <v>145</v>
      </c>
      <c r="D1231" s="7">
        <v>43300</v>
      </c>
      <c r="E1231" s="7">
        <v>43398</v>
      </c>
      <c r="F1231" s="7">
        <v>43424</v>
      </c>
      <c r="G1231" s="7">
        <v>43434</v>
      </c>
      <c r="H1231" s="6">
        <f t="shared" si="57"/>
        <v>36</v>
      </c>
      <c r="I1231" s="6" t="s">
        <v>215</v>
      </c>
      <c r="J1231" s="6">
        <v>21</v>
      </c>
      <c r="K1231" s="6">
        <v>14</v>
      </c>
      <c r="L1231" s="6">
        <v>164</v>
      </c>
      <c r="M1231" s="6">
        <v>25</v>
      </c>
      <c r="N1231" s="6">
        <v>7</v>
      </c>
      <c r="O1231" s="6">
        <v>7.4999999999999997E-2</v>
      </c>
      <c r="P1231" s="8">
        <v>2680</v>
      </c>
      <c r="Q1231" s="8">
        <v>2010</v>
      </c>
      <c r="R1231" s="8">
        <f t="shared" si="58"/>
        <v>3283</v>
      </c>
      <c r="S1231" s="8">
        <f>(((Sales[[#This Row],[Unit Price]]-(Sales[[#This Row],[Discount Applied]]*Sales[[#This Row],[Unit Price]]))-Q1231)/Q1231)*100</f>
        <v>23.333333333333332</v>
      </c>
      <c r="T1231" s="8">
        <f t="shared" si="59"/>
        <v>17353</v>
      </c>
      <c r="U1231" s="8">
        <f>Sales[[#This Row],[Unit Cost]]*Sales[[#This Row],[Order Quantity]]</f>
        <v>14070</v>
      </c>
    </row>
    <row r="1232" spans="1:21" x14ac:dyDescent="0.2">
      <c r="A1232" s="6" t="s">
        <v>1445</v>
      </c>
      <c r="B1232" s="6" t="s">
        <v>24</v>
      </c>
      <c r="C1232" s="6" t="s">
        <v>144</v>
      </c>
      <c r="D1232" s="7">
        <v>43300</v>
      </c>
      <c r="E1232" s="7">
        <v>43398</v>
      </c>
      <c r="F1232" s="7">
        <v>43411</v>
      </c>
      <c r="G1232" s="7">
        <v>43417</v>
      </c>
      <c r="H1232" s="6">
        <f t="shared" si="57"/>
        <v>19</v>
      </c>
      <c r="I1232" s="6" t="s">
        <v>215</v>
      </c>
      <c r="J1232" s="6">
        <v>7</v>
      </c>
      <c r="K1232" s="6">
        <v>46</v>
      </c>
      <c r="L1232" s="6">
        <v>63</v>
      </c>
      <c r="M1232" s="6">
        <v>1</v>
      </c>
      <c r="N1232" s="6">
        <v>6</v>
      </c>
      <c r="O1232" s="6">
        <v>7.4999999999999997E-2</v>
      </c>
      <c r="P1232" s="8">
        <v>2385.2000000000003</v>
      </c>
      <c r="Q1232" s="8">
        <v>1836.6040000000003</v>
      </c>
      <c r="R1232" s="8">
        <f t="shared" si="58"/>
        <v>2218.235999999999</v>
      </c>
      <c r="S1232" s="8">
        <f>(((Sales[[#This Row],[Unit Price]]-(Sales[[#This Row],[Discount Applied]]*Sales[[#This Row],[Unit Price]]))-Q1232)/Q1232)*100</f>
        <v>20.129870129870135</v>
      </c>
      <c r="T1232" s="8">
        <f t="shared" si="59"/>
        <v>13237.86</v>
      </c>
      <c r="U1232" s="8">
        <f>Sales[[#This Row],[Unit Cost]]*Sales[[#This Row],[Order Quantity]]</f>
        <v>11019.624000000002</v>
      </c>
    </row>
    <row r="1233" spans="1:21" x14ac:dyDescent="0.2">
      <c r="A1233" s="6" t="s">
        <v>1446</v>
      </c>
      <c r="B1233" s="6" t="s">
        <v>24</v>
      </c>
      <c r="C1233" s="6" t="s">
        <v>145</v>
      </c>
      <c r="D1233" s="7">
        <v>43300</v>
      </c>
      <c r="E1233" s="7">
        <v>43398</v>
      </c>
      <c r="F1233" s="7">
        <v>43422</v>
      </c>
      <c r="G1233" s="7">
        <v>43428</v>
      </c>
      <c r="H1233" s="6">
        <f t="shared" si="57"/>
        <v>30</v>
      </c>
      <c r="I1233" s="6" t="s">
        <v>215</v>
      </c>
      <c r="J1233" s="6">
        <v>5</v>
      </c>
      <c r="K1233" s="6">
        <v>3</v>
      </c>
      <c r="L1233" s="6">
        <v>106</v>
      </c>
      <c r="M1233" s="6">
        <v>30</v>
      </c>
      <c r="N1233" s="6">
        <v>4</v>
      </c>
      <c r="O1233" s="6">
        <v>0.05</v>
      </c>
      <c r="P1233" s="8">
        <v>1949.7</v>
      </c>
      <c r="Q1233" s="8">
        <v>1559.7600000000002</v>
      </c>
      <c r="R1233" s="8">
        <f t="shared" si="58"/>
        <v>1169.8199999999997</v>
      </c>
      <c r="S1233" s="8">
        <f>(((Sales[[#This Row],[Unit Price]]-(Sales[[#This Row],[Discount Applied]]*Sales[[#This Row],[Unit Price]]))-Q1233)/Q1233)*100</f>
        <v>18.749999999999993</v>
      </c>
      <c r="T1233" s="8">
        <f t="shared" si="59"/>
        <v>7408.8600000000006</v>
      </c>
      <c r="U1233" s="8">
        <f>Sales[[#This Row],[Unit Cost]]*Sales[[#This Row],[Order Quantity]]</f>
        <v>6239.0400000000009</v>
      </c>
    </row>
    <row r="1234" spans="1:21" x14ac:dyDescent="0.2">
      <c r="A1234" s="6" t="s">
        <v>1447</v>
      </c>
      <c r="B1234" s="6" t="s">
        <v>25</v>
      </c>
      <c r="C1234" s="6" t="s">
        <v>146</v>
      </c>
      <c r="D1234" s="7">
        <v>43300</v>
      </c>
      <c r="E1234" s="7">
        <v>43398</v>
      </c>
      <c r="F1234" s="7">
        <v>43410</v>
      </c>
      <c r="G1234" s="7">
        <v>43420</v>
      </c>
      <c r="H1234" s="6">
        <f t="shared" si="57"/>
        <v>22</v>
      </c>
      <c r="I1234" s="6" t="s">
        <v>215</v>
      </c>
      <c r="J1234" s="6">
        <v>18</v>
      </c>
      <c r="K1234" s="6">
        <v>30</v>
      </c>
      <c r="L1234" s="6">
        <v>276</v>
      </c>
      <c r="M1234" s="6">
        <v>18</v>
      </c>
      <c r="N1234" s="6">
        <v>8</v>
      </c>
      <c r="O1234" s="6">
        <v>0.05</v>
      </c>
      <c r="P1234" s="8">
        <v>1139</v>
      </c>
      <c r="Q1234" s="8">
        <v>489.77</v>
      </c>
      <c r="R1234" s="8">
        <f t="shared" si="58"/>
        <v>4738.24</v>
      </c>
      <c r="S1234" s="8">
        <f>(((Sales[[#This Row],[Unit Price]]-(Sales[[#This Row],[Discount Applied]]*Sales[[#This Row],[Unit Price]]))-Q1234)/Q1234)*100</f>
        <v>120.93023255813952</v>
      </c>
      <c r="T1234" s="8">
        <f t="shared" si="59"/>
        <v>8656.4</v>
      </c>
      <c r="U1234" s="8">
        <f>Sales[[#This Row],[Unit Cost]]*Sales[[#This Row],[Order Quantity]]</f>
        <v>3918.16</v>
      </c>
    </row>
    <row r="1235" spans="1:21" x14ac:dyDescent="0.2">
      <c r="A1235" s="6" t="s">
        <v>1448</v>
      </c>
      <c r="B1235" s="6" t="s">
        <v>24</v>
      </c>
      <c r="C1235" s="6" t="s">
        <v>146</v>
      </c>
      <c r="D1235" s="7">
        <v>43300</v>
      </c>
      <c r="E1235" s="7">
        <v>43398</v>
      </c>
      <c r="F1235" s="7">
        <v>43425</v>
      </c>
      <c r="G1235" s="7">
        <v>43435</v>
      </c>
      <c r="H1235" s="6">
        <f t="shared" si="57"/>
        <v>37</v>
      </c>
      <c r="I1235" s="6" t="s">
        <v>215</v>
      </c>
      <c r="J1235" s="6">
        <v>8</v>
      </c>
      <c r="K1235" s="6">
        <v>25</v>
      </c>
      <c r="L1235" s="6">
        <v>314</v>
      </c>
      <c r="M1235" s="6">
        <v>20</v>
      </c>
      <c r="N1235" s="6">
        <v>8</v>
      </c>
      <c r="O1235" s="6">
        <v>0.15</v>
      </c>
      <c r="P1235" s="8">
        <v>2646.5</v>
      </c>
      <c r="Q1235" s="8">
        <v>1561.4349999999999</v>
      </c>
      <c r="R1235" s="8">
        <f t="shared" si="58"/>
        <v>5504.7200000000012</v>
      </c>
      <c r="S1235" s="8">
        <f>(((Sales[[#This Row],[Unit Price]]-(Sales[[#This Row],[Discount Applied]]*Sales[[#This Row],[Unit Price]]))-Q1235)/Q1235)*100</f>
        <v>44.067796610169502</v>
      </c>
      <c r="T1235" s="8">
        <f t="shared" si="59"/>
        <v>17996.2</v>
      </c>
      <c r="U1235" s="8">
        <f>Sales[[#This Row],[Unit Cost]]*Sales[[#This Row],[Order Quantity]]</f>
        <v>12491.48</v>
      </c>
    </row>
    <row r="1236" spans="1:21" x14ac:dyDescent="0.2">
      <c r="A1236" s="6" t="s">
        <v>1449</v>
      </c>
      <c r="B1236" s="6" t="s">
        <v>24</v>
      </c>
      <c r="C1236" s="6" t="s">
        <v>145</v>
      </c>
      <c r="D1236" s="7">
        <v>43300</v>
      </c>
      <c r="E1236" s="7">
        <v>43399</v>
      </c>
      <c r="F1236" s="7">
        <v>43419</v>
      </c>
      <c r="G1236" s="7">
        <v>43429</v>
      </c>
      <c r="H1236" s="6">
        <f t="shared" si="57"/>
        <v>30</v>
      </c>
      <c r="I1236" s="6" t="s">
        <v>215</v>
      </c>
      <c r="J1236" s="6">
        <v>4</v>
      </c>
      <c r="K1236" s="6">
        <v>44</v>
      </c>
      <c r="L1236" s="6">
        <v>94</v>
      </c>
      <c r="M1236" s="6">
        <v>45</v>
      </c>
      <c r="N1236" s="6">
        <v>2</v>
      </c>
      <c r="O1236" s="6">
        <v>0.1</v>
      </c>
      <c r="P1236" s="8">
        <v>221.1</v>
      </c>
      <c r="Q1236" s="8">
        <v>185.72399999999999</v>
      </c>
      <c r="R1236" s="8">
        <f t="shared" si="58"/>
        <v>26.532000000000039</v>
      </c>
      <c r="S1236" s="8">
        <f>(((Sales[[#This Row],[Unit Price]]-(Sales[[#This Row],[Discount Applied]]*Sales[[#This Row],[Unit Price]]))-Q1236)/Q1236)*100</f>
        <v>7.1428571428571539</v>
      </c>
      <c r="T1236" s="8">
        <f t="shared" si="59"/>
        <v>397.98</v>
      </c>
      <c r="U1236" s="8">
        <f>Sales[[#This Row],[Unit Cost]]*Sales[[#This Row],[Order Quantity]]</f>
        <v>371.44799999999998</v>
      </c>
    </row>
    <row r="1237" spans="1:21" x14ac:dyDescent="0.2">
      <c r="A1237" s="6" t="s">
        <v>1450</v>
      </c>
      <c r="B1237" s="6" t="s">
        <v>24</v>
      </c>
      <c r="C1237" s="6" t="s">
        <v>145</v>
      </c>
      <c r="D1237" s="7">
        <v>43300</v>
      </c>
      <c r="E1237" s="7">
        <v>43399</v>
      </c>
      <c r="F1237" s="7">
        <v>43408</v>
      </c>
      <c r="G1237" s="7">
        <v>43415</v>
      </c>
      <c r="H1237" s="6">
        <f t="shared" si="57"/>
        <v>16</v>
      </c>
      <c r="I1237" s="6" t="s">
        <v>215</v>
      </c>
      <c r="J1237" s="6">
        <v>10</v>
      </c>
      <c r="K1237" s="6">
        <v>23</v>
      </c>
      <c r="L1237" s="6">
        <v>128</v>
      </c>
      <c r="M1237" s="6">
        <v>7</v>
      </c>
      <c r="N1237" s="6">
        <v>4</v>
      </c>
      <c r="O1237" s="6">
        <v>0.1</v>
      </c>
      <c r="P1237" s="8">
        <v>1025.1000000000001</v>
      </c>
      <c r="Q1237" s="8">
        <v>574.05600000000015</v>
      </c>
      <c r="R1237" s="8">
        <f t="shared" si="58"/>
        <v>1394.136</v>
      </c>
      <c r="S1237" s="8">
        <f>(((Sales[[#This Row],[Unit Price]]-(Sales[[#This Row],[Discount Applied]]*Sales[[#This Row],[Unit Price]]))-Q1237)/Q1237)*100</f>
        <v>60.714285714285701</v>
      </c>
      <c r="T1237" s="8">
        <f t="shared" si="59"/>
        <v>3690.3600000000006</v>
      </c>
      <c r="U1237" s="8">
        <f>Sales[[#This Row],[Unit Cost]]*Sales[[#This Row],[Order Quantity]]</f>
        <v>2296.2240000000006</v>
      </c>
    </row>
    <row r="1238" spans="1:21" x14ac:dyDescent="0.2">
      <c r="A1238" s="6" t="s">
        <v>1451</v>
      </c>
      <c r="B1238" s="6" t="s">
        <v>23</v>
      </c>
      <c r="C1238" s="6" t="s">
        <v>146</v>
      </c>
      <c r="D1238" s="7">
        <v>43300</v>
      </c>
      <c r="E1238" s="7">
        <v>43399</v>
      </c>
      <c r="F1238" s="7">
        <v>43411</v>
      </c>
      <c r="G1238" s="7">
        <v>43420</v>
      </c>
      <c r="H1238" s="6">
        <f t="shared" si="57"/>
        <v>21</v>
      </c>
      <c r="I1238" s="6" t="s">
        <v>215</v>
      </c>
      <c r="J1238" s="6">
        <v>24</v>
      </c>
      <c r="K1238" s="6">
        <v>42</v>
      </c>
      <c r="L1238" s="6">
        <v>319</v>
      </c>
      <c r="M1238" s="6">
        <v>4</v>
      </c>
      <c r="N1238" s="6">
        <v>7</v>
      </c>
      <c r="O1238" s="6">
        <v>7.4999999999999997E-2</v>
      </c>
      <c r="P1238" s="8">
        <v>268</v>
      </c>
      <c r="Q1238" s="8">
        <v>125.96</v>
      </c>
      <c r="R1238" s="8">
        <f t="shared" si="58"/>
        <v>853.58</v>
      </c>
      <c r="S1238" s="8">
        <f>(((Sales[[#This Row],[Unit Price]]-(Sales[[#This Row],[Discount Applied]]*Sales[[#This Row],[Unit Price]]))-Q1238)/Q1238)*100</f>
        <v>96.808510638297889</v>
      </c>
      <c r="T1238" s="8">
        <f t="shared" si="59"/>
        <v>1735.3</v>
      </c>
      <c r="U1238" s="8">
        <f>Sales[[#This Row],[Unit Cost]]*Sales[[#This Row],[Order Quantity]]</f>
        <v>881.71999999999991</v>
      </c>
    </row>
    <row r="1239" spans="1:21" x14ac:dyDescent="0.2">
      <c r="A1239" s="6" t="s">
        <v>1452</v>
      </c>
      <c r="B1239" s="6" t="s">
        <v>25</v>
      </c>
      <c r="C1239" s="6" t="s">
        <v>146</v>
      </c>
      <c r="D1239" s="7">
        <v>43300</v>
      </c>
      <c r="E1239" s="7">
        <v>43399</v>
      </c>
      <c r="F1239" s="7">
        <v>43401</v>
      </c>
      <c r="G1239" s="7">
        <v>43406</v>
      </c>
      <c r="H1239" s="6">
        <f t="shared" si="57"/>
        <v>7</v>
      </c>
      <c r="I1239" s="6" t="s">
        <v>215</v>
      </c>
      <c r="J1239" s="6">
        <v>19</v>
      </c>
      <c r="K1239" s="6">
        <v>42</v>
      </c>
      <c r="L1239" s="6">
        <v>316</v>
      </c>
      <c r="M1239" s="6">
        <v>46</v>
      </c>
      <c r="N1239" s="6">
        <v>5</v>
      </c>
      <c r="O1239" s="6">
        <v>0.4</v>
      </c>
      <c r="P1239" s="8">
        <v>1098.8</v>
      </c>
      <c r="Q1239" s="8">
        <v>912.00399999999991</v>
      </c>
      <c r="R1239" s="8">
        <f t="shared" si="58"/>
        <v>-1263.6199999999994</v>
      </c>
      <c r="S1239" s="8">
        <f>(((Sales[[#This Row],[Unit Price]]-(Sales[[#This Row],[Discount Applied]]*Sales[[#This Row],[Unit Price]]))-Q1239)/Q1239)*100</f>
        <v>-27.710843373493972</v>
      </c>
      <c r="T1239" s="8">
        <f t="shared" si="59"/>
        <v>3296.4</v>
      </c>
      <c r="U1239" s="8">
        <f>Sales[[#This Row],[Unit Cost]]*Sales[[#This Row],[Order Quantity]]</f>
        <v>4560.0199999999995</v>
      </c>
    </row>
    <row r="1240" spans="1:21" x14ac:dyDescent="0.2">
      <c r="A1240" s="6" t="s">
        <v>1453</v>
      </c>
      <c r="B1240" s="6" t="s">
        <v>24</v>
      </c>
      <c r="C1240" s="6" t="s">
        <v>145</v>
      </c>
      <c r="D1240" s="7">
        <v>43300</v>
      </c>
      <c r="E1240" s="7">
        <v>43399</v>
      </c>
      <c r="F1240" s="7">
        <v>43410</v>
      </c>
      <c r="G1240" s="7">
        <v>43415</v>
      </c>
      <c r="H1240" s="6">
        <f t="shared" si="57"/>
        <v>16</v>
      </c>
      <c r="I1240" s="6" t="s">
        <v>215</v>
      </c>
      <c r="J1240" s="6">
        <v>5</v>
      </c>
      <c r="K1240" s="6">
        <v>4</v>
      </c>
      <c r="L1240" s="6">
        <v>153</v>
      </c>
      <c r="M1240" s="6">
        <v>29</v>
      </c>
      <c r="N1240" s="6">
        <v>8</v>
      </c>
      <c r="O1240" s="6">
        <v>0.15</v>
      </c>
      <c r="P1240" s="8">
        <v>2653.2000000000003</v>
      </c>
      <c r="Q1240" s="8">
        <v>1538.856</v>
      </c>
      <c r="R1240" s="8">
        <f t="shared" si="58"/>
        <v>5730.9120000000021</v>
      </c>
      <c r="S1240" s="8">
        <f>(((Sales[[#This Row],[Unit Price]]-(Sales[[#This Row],[Discount Applied]]*Sales[[#This Row],[Unit Price]]))-Q1240)/Q1240)*100</f>
        <v>46.551724137931046</v>
      </c>
      <c r="T1240" s="8">
        <f t="shared" si="59"/>
        <v>18041.760000000002</v>
      </c>
      <c r="U1240" s="8">
        <f>Sales[[#This Row],[Unit Cost]]*Sales[[#This Row],[Order Quantity]]</f>
        <v>12310.848</v>
      </c>
    </row>
    <row r="1241" spans="1:21" x14ac:dyDescent="0.2">
      <c r="A1241" s="6" t="s">
        <v>1454</v>
      </c>
      <c r="B1241" s="6" t="s">
        <v>23</v>
      </c>
      <c r="C1241" s="6" t="s">
        <v>147</v>
      </c>
      <c r="D1241" s="7">
        <v>43300</v>
      </c>
      <c r="E1241" s="7">
        <v>43399</v>
      </c>
      <c r="F1241" s="7">
        <v>43419</v>
      </c>
      <c r="G1241" s="7">
        <v>43423</v>
      </c>
      <c r="H1241" s="6">
        <f t="shared" si="57"/>
        <v>24</v>
      </c>
      <c r="I1241" s="6" t="s">
        <v>215</v>
      </c>
      <c r="J1241" s="6">
        <v>22</v>
      </c>
      <c r="K1241" s="6">
        <v>30</v>
      </c>
      <c r="L1241" s="6">
        <v>219</v>
      </c>
      <c r="M1241" s="6">
        <v>15</v>
      </c>
      <c r="N1241" s="6">
        <v>4</v>
      </c>
      <c r="O1241" s="6">
        <v>7.4999999999999997E-2</v>
      </c>
      <c r="P1241" s="8">
        <v>2237.8000000000002</v>
      </c>
      <c r="Q1241" s="8">
        <v>1297.924</v>
      </c>
      <c r="R1241" s="8">
        <f t="shared" si="58"/>
        <v>3088.1640000000007</v>
      </c>
      <c r="S1241" s="8">
        <f>(((Sales[[#This Row],[Unit Price]]-(Sales[[#This Row],[Discount Applied]]*Sales[[#This Row],[Unit Price]]))-Q1241)/Q1241)*100</f>
        <v>59.482758620689665</v>
      </c>
      <c r="T1241" s="8">
        <f t="shared" si="59"/>
        <v>8279.86</v>
      </c>
      <c r="U1241" s="8">
        <f>Sales[[#This Row],[Unit Cost]]*Sales[[#This Row],[Order Quantity]]</f>
        <v>5191.6959999999999</v>
      </c>
    </row>
    <row r="1242" spans="1:21" x14ac:dyDescent="0.2">
      <c r="A1242" s="6" t="s">
        <v>1455</v>
      </c>
      <c r="B1242" s="6" t="s">
        <v>24</v>
      </c>
      <c r="C1242" s="6" t="s">
        <v>144</v>
      </c>
      <c r="D1242" s="7">
        <v>43300</v>
      </c>
      <c r="E1242" s="7">
        <v>43400</v>
      </c>
      <c r="F1242" s="7">
        <v>43424</v>
      </c>
      <c r="G1242" s="7">
        <v>43434</v>
      </c>
      <c r="H1242" s="6">
        <f t="shared" si="57"/>
        <v>34</v>
      </c>
      <c r="I1242" s="6" t="s">
        <v>215</v>
      </c>
      <c r="J1242" s="6">
        <v>3</v>
      </c>
      <c r="K1242" s="6">
        <v>26</v>
      </c>
      <c r="L1242" s="6">
        <v>70</v>
      </c>
      <c r="M1242" s="6">
        <v>12</v>
      </c>
      <c r="N1242" s="6">
        <v>4</v>
      </c>
      <c r="O1242" s="6">
        <v>0.05</v>
      </c>
      <c r="P1242" s="8">
        <v>1922.9</v>
      </c>
      <c r="Q1242" s="8">
        <v>884.53400000000011</v>
      </c>
      <c r="R1242" s="8">
        <f t="shared" si="58"/>
        <v>3768.884</v>
      </c>
      <c r="S1242" s="8">
        <f>(((Sales[[#This Row],[Unit Price]]-(Sales[[#This Row],[Discount Applied]]*Sales[[#This Row],[Unit Price]]))-Q1242)/Q1242)*100</f>
        <v>106.52173913043477</v>
      </c>
      <c r="T1242" s="8">
        <f t="shared" si="59"/>
        <v>7307.02</v>
      </c>
      <c r="U1242" s="8">
        <f>Sales[[#This Row],[Unit Cost]]*Sales[[#This Row],[Order Quantity]]</f>
        <v>3538.1360000000004</v>
      </c>
    </row>
    <row r="1243" spans="1:21" x14ac:dyDescent="0.2">
      <c r="A1243" s="6" t="s">
        <v>1456</v>
      </c>
      <c r="B1243" s="6" t="s">
        <v>25</v>
      </c>
      <c r="C1243" s="6" t="s">
        <v>143</v>
      </c>
      <c r="D1243" s="7">
        <v>43300</v>
      </c>
      <c r="E1243" s="7">
        <v>43400</v>
      </c>
      <c r="F1243" s="7">
        <v>43419</v>
      </c>
      <c r="G1243" s="7">
        <v>43429</v>
      </c>
      <c r="H1243" s="6">
        <f t="shared" si="57"/>
        <v>29</v>
      </c>
      <c r="I1243" s="6" t="s">
        <v>215</v>
      </c>
      <c r="J1243" s="6">
        <v>17</v>
      </c>
      <c r="K1243" s="6">
        <v>40</v>
      </c>
      <c r="L1243" s="6">
        <v>347</v>
      </c>
      <c r="M1243" s="6">
        <v>28</v>
      </c>
      <c r="N1243" s="6">
        <v>2</v>
      </c>
      <c r="O1243" s="6">
        <v>0.05</v>
      </c>
      <c r="P1243" s="8">
        <v>5380.1</v>
      </c>
      <c r="Q1243" s="8">
        <v>4304.0800000000008</v>
      </c>
      <c r="R1243" s="8">
        <f t="shared" si="58"/>
        <v>1614.0299999999988</v>
      </c>
      <c r="S1243" s="8">
        <f>(((Sales[[#This Row],[Unit Price]]-(Sales[[#This Row],[Discount Applied]]*Sales[[#This Row],[Unit Price]]))-Q1243)/Q1243)*100</f>
        <v>18.749999999999982</v>
      </c>
      <c r="T1243" s="8">
        <f t="shared" si="59"/>
        <v>10222.19</v>
      </c>
      <c r="U1243" s="8">
        <f>Sales[[#This Row],[Unit Cost]]*Sales[[#This Row],[Order Quantity]]</f>
        <v>8608.1600000000017</v>
      </c>
    </row>
    <row r="1244" spans="1:21" x14ac:dyDescent="0.2">
      <c r="A1244" s="6" t="s">
        <v>1457</v>
      </c>
      <c r="B1244" s="6" t="s">
        <v>25</v>
      </c>
      <c r="C1244" s="6" t="s">
        <v>145</v>
      </c>
      <c r="D1244" s="7">
        <v>43300</v>
      </c>
      <c r="E1244" s="7">
        <v>43400</v>
      </c>
      <c r="F1244" s="7">
        <v>43414</v>
      </c>
      <c r="G1244" s="7">
        <v>43423</v>
      </c>
      <c r="H1244" s="6">
        <f t="shared" si="57"/>
        <v>23</v>
      </c>
      <c r="I1244" s="6" t="s">
        <v>215</v>
      </c>
      <c r="J1244" s="6">
        <v>19</v>
      </c>
      <c r="K1244" s="6">
        <v>22</v>
      </c>
      <c r="L1244" s="6">
        <v>95</v>
      </c>
      <c r="M1244" s="6">
        <v>32</v>
      </c>
      <c r="N1244" s="6">
        <v>2</v>
      </c>
      <c r="O1244" s="6">
        <v>0.05</v>
      </c>
      <c r="P1244" s="8">
        <v>1078.7</v>
      </c>
      <c r="Q1244" s="8">
        <v>528.56299999999999</v>
      </c>
      <c r="R1244" s="8">
        <f t="shared" si="58"/>
        <v>992.40400000000022</v>
      </c>
      <c r="S1244" s="8">
        <f>(((Sales[[#This Row],[Unit Price]]-(Sales[[#This Row],[Discount Applied]]*Sales[[#This Row],[Unit Price]]))-Q1244)/Q1244)*100</f>
        <v>93.877551020408191</v>
      </c>
      <c r="T1244" s="8">
        <f t="shared" si="59"/>
        <v>2049.5300000000002</v>
      </c>
      <c r="U1244" s="8">
        <f>Sales[[#This Row],[Unit Cost]]*Sales[[#This Row],[Order Quantity]]</f>
        <v>1057.126</v>
      </c>
    </row>
    <row r="1245" spans="1:21" x14ac:dyDescent="0.2">
      <c r="A1245" s="6" t="s">
        <v>1458</v>
      </c>
      <c r="B1245" s="6" t="s">
        <v>25</v>
      </c>
      <c r="C1245" s="6" t="s">
        <v>148</v>
      </c>
      <c r="D1245" s="7">
        <v>43300</v>
      </c>
      <c r="E1245" s="7">
        <v>43400</v>
      </c>
      <c r="F1245" s="7">
        <v>43403</v>
      </c>
      <c r="G1245" s="7">
        <v>43407</v>
      </c>
      <c r="H1245" s="6">
        <f t="shared" si="57"/>
        <v>7</v>
      </c>
      <c r="I1245" s="6" t="s">
        <v>215</v>
      </c>
      <c r="J1245" s="6">
        <v>19</v>
      </c>
      <c r="K1245" s="6">
        <v>49</v>
      </c>
      <c r="L1245" s="6">
        <v>7</v>
      </c>
      <c r="M1245" s="6">
        <v>36</v>
      </c>
      <c r="N1245" s="6">
        <v>2</v>
      </c>
      <c r="O1245" s="6">
        <v>0.1</v>
      </c>
      <c r="P1245" s="8">
        <v>2271.3000000000002</v>
      </c>
      <c r="Q1245" s="8">
        <v>1294.6410000000001</v>
      </c>
      <c r="R1245" s="8">
        <f t="shared" si="58"/>
        <v>1499.058</v>
      </c>
      <c r="S1245" s="8">
        <f>(((Sales[[#This Row],[Unit Price]]-(Sales[[#This Row],[Discount Applied]]*Sales[[#This Row],[Unit Price]]))-Q1245)/Q1245)*100</f>
        <v>57.894736842105253</v>
      </c>
      <c r="T1245" s="8">
        <f t="shared" si="59"/>
        <v>4088.34</v>
      </c>
      <c r="U1245" s="8">
        <f>Sales[[#This Row],[Unit Cost]]*Sales[[#This Row],[Order Quantity]]</f>
        <v>2589.2820000000002</v>
      </c>
    </row>
    <row r="1246" spans="1:21" x14ac:dyDescent="0.2">
      <c r="A1246" s="6" t="s">
        <v>1459</v>
      </c>
      <c r="B1246" s="6" t="s">
        <v>25</v>
      </c>
      <c r="C1246" s="6" t="s">
        <v>145</v>
      </c>
      <c r="D1246" s="7">
        <v>43300</v>
      </c>
      <c r="E1246" s="7">
        <v>43400</v>
      </c>
      <c r="F1246" s="7">
        <v>43416</v>
      </c>
      <c r="G1246" s="7">
        <v>43419</v>
      </c>
      <c r="H1246" s="6">
        <f t="shared" si="57"/>
        <v>19</v>
      </c>
      <c r="I1246" s="6" t="s">
        <v>215</v>
      </c>
      <c r="J1246" s="6">
        <v>16</v>
      </c>
      <c r="K1246" s="6">
        <v>8</v>
      </c>
      <c r="L1246" s="6">
        <v>119</v>
      </c>
      <c r="M1246" s="6">
        <v>22</v>
      </c>
      <c r="N1246" s="6">
        <v>3</v>
      </c>
      <c r="O1246" s="6">
        <v>0.15</v>
      </c>
      <c r="P1246" s="8">
        <v>5473.9000000000005</v>
      </c>
      <c r="Q1246" s="8">
        <v>2846.4280000000003</v>
      </c>
      <c r="R1246" s="8">
        <f t="shared" si="58"/>
        <v>5419.1609999999982</v>
      </c>
      <c r="S1246" s="8">
        <f>(((Sales[[#This Row],[Unit Price]]-(Sales[[#This Row],[Discount Applied]]*Sales[[#This Row],[Unit Price]]))-Q1246)/Q1246)*100</f>
        <v>63.46153846153846</v>
      </c>
      <c r="T1246" s="8">
        <f t="shared" si="59"/>
        <v>13958.445</v>
      </c>
      <c r="U1246" s="8">
        <f>Sales[[#This Row],[Unit Cost]]*Sales[[#This Row],[Order Quantity]]</f>
        <v>8539.2840000000015</v>
      </c>
    </row>
    <row r="1247" spans="1:21" x14ac:dyDescent="0.2">
      <c r="A1247" s="6" t="s">
        <v>1460</v>
      </c>
      <c r="B1247" s="6" t="s">
        <v>24</v>
      </c>
      <c r="C1247" s="6" t="s">
        <v>147</v>
      </c>
      <c r="D1247" s="7">
        <v>43300</v>
      </c>
      <c r="E1247" s="7">
        <v>43400</v>
      </c>
      <c r="F1247" s="7">
        <v>43425</v>
      </c>
      <c r="G1247" s="7">
        <v>43427</v>
      </c>
      <c r="H1247" s="6">
        <f t="shared" si="57"/>
        <v>27</v>
      </c>
      <c r="I1247" s="6" t="s">
        <v>215</v>
      </c>
      <c r="J1247" s="6">
        <v>1</v>
      </c>
      <c r="K1247" s="6">
        <v>34</v>
      </c>
      <c r="L1247" s="6">
        <v>221</v>
      </c>
      <c r="M1247" s="6">
        <v>28</v>
      </c>
      <c r="N1247" s="6">
        <v>8</v>
      </c>
      <c r="O1247" s="6">
        <v>7.4999999999999997E-2</v>
      </c>
      <c r="P1247" s="8">
        <v>2371.8000000000002</v>
      </c>
      <c r="Q1247" s="8">
        <v>1541.67</v>
      </c>
      <c r="R1247" s="8">
        <f t="shared" si="58"/>
        <v>5217.9599999999991</v>
      </c>
      <c r="S1247" s="8">
        <f>(((Sales[[#This Row],[Unit Price]]-(Sales[[#This Row],[Discount Applied]]*Sales[[#This Row],[Unit Price]]))-Q1247)/Q1247)*100</f>
        <v>42.307692307692299</v>
      </c>
      <c r="T1247" s="8">
        <f t="shared" si="59"/>
        <v>17551.32</v>
      </c>
      <c r="U1247" s="8">
        <f>Sales[[#This Row],[Unit Cost]]*Sales[[#This Row],[Order Quantity]]</f>
        <v>12333.36</v>
      </c>
    </row>
    <row r="1248" spans="1:21" x14ac:dyDescent="0.2">
      <c r="A1248" s="6" t="s">
        <v>1461</v>
      </c>
      <c r="B1248" s="6" t="s">
        <v>24</v>
      </c>
      <c r="C1248" s="6" t="s">
        <v>145</v>
      </c>
      <c r="D1248" s="7">
        <v>43300</v>
      </c>
      <c r="E1248" s="7">
        <v>43400</v>
      </c>
      <c r="F1248" s="7">
        <v>43408</v>
      </c>
      <c r="G1248" s="7">
        <v>43409</v>
      </c>
      <c r="H1248" s="6">
        <f t="shared" si="57"/>
        <v>9</v>
      </c>
      <c r="I1248" s="6" t="s">
        <v>215</v>
      </c>
      <c r="J1248" s="6">
        <v>4</v>
      </c>
      <c r="K1248" s="6">
        <v>35</v>
      </c>
      <c r="L1248" s="6">
        <v>140</v>
      </c>
      <c r="M1248" s="6">
        <v>45</v>
      </c>
      <c r="N1248" s="6">
        <v>7</v>
      </c>
      <c r="O1248" s="6">
        <v>7.4999999999999997E-2</v>
      </c>
      <c r="P1248" s="8">
        <v>877.7</v>
      </c>
      <c r="Q1248" s="8">
        <v>465.18100000000004</v>
      </c>
      <c r="R1248" s="8">
        <f t="shared" si="58"/>
        <v>2426.8404999999998</v>
      </c>
      <c r="S1248" s="8">
        <f>(((Sales[[#This Row],[Unit Price]]-(Sales[[#This Row],[Discount Applied]]*Sales[[#This Row],[Unit Price]]))-Q1248)/Q1248)*100</f>
        <v>74.528301886792448</v>
      </c>
      <c r="T1248" s="8">
        <f t="shared" si="59"/>
        <v>5683.1075000000001</v>
      </c>
      <c r="U1248" s="8">
        <f>Sales[[#This Row],[Unit Cost]]*Sales[[#This Row],[Order Quantity]]</f>
        <v>3256.2670000000003</v>
      </c>
    </row>
    <row r="1249" spans="1:21" x14ac:dyDescent="0.2">
      <c r="A1249" s="6" t="s">
        <v>1462</v>
      </c>
      <c r="B1249" s="6" t="s">
        <v>25</v>
      </c>
      <c r="C1249" s="6" t="s">
        <v>147</v>
      </c>
      <c r="D1249" s="7">
        <v>43300</v>
      </c>
      <c r="E1249" s="7">
        <v>43400</v>
      </c>
      <c r="F1249" s="7">
        <v>43415</v>
      </c>
      <c r="G1249" s="7">
        <v>43423</v>
      </c>
      <c r="H1249" s="6">
        <f t="shared" si="57"/>
        <v>23</v>
      </c>
      <c r="I1249" s="6" t="s">
        <v>215</v>
      </c>
      <c r="J1249" s="6">
        <v>15</v>
      </c>
      <c r="K1249" s="6">
        <v>37</v>
      </c>
      <c r="L1249" s="6">
        <v>236</v>
      </c>
      <c r="M1249" s="6">
        <v>22</v>
      </c>
      <c r="N1249" s="6">
        <v>6</v>
      </c>
      <c r="O1249" s="6">
        <v>0.2</v>
      </c>
      <c r="P1249" s="8">
        <v>1688.4</v>
      </c>
      <c r="Q1249" s="8">
        <v>759.78000000000009</v>
      </c>
      <c r="R1249" s="8">
        <f t="shared" si="58"/>
        <v>3545.6400000000012</v>
      </c>
      <c r="S1249" s="8">
        <f>(((Sales[[#This Row],[Unit Price]]-(Sales[[#This Row],[Discount Applied]]*Sales[[#This Row],[Unit Price]]))-Q1249)/Q1249)*100</f>
        <v>77.777777777777757</v>
      </c>
      <c r="T1249" s="8">
        <f t="shared" si="59"/>
        <v>8104.3200000000015</v>
      </c>
      <c r="U1249" s="8">
        <f>Sales[[#This Row],[Unit Cost]]*Sales[[#This Row],[Order Quantity]]</f>
        <v>4558.68</v>
      </c>
    </row>
    <row r="1250" spans="1:21" x14ac:dyDescent="0.2">
      <c r="A1250" s="6" t="s">
        <v>1463</v>
      </c>
      <c r="B1250" s="6" t="s">
        <v>25</v>
      </c>
      <c r="C1250" s="6" t="s">
        <v>146</v>
      </c>
      <c r="D1250" s="7">
        <v>43300</v>
      </c>
      <c r="E1250" s="7">
        <v>43400</v>
      </c>
      <c r="F1250" s="7">
        <v>43413</v>
      </c>
      <c r="G1250" s="7">
        <v>43422</v>
      </c>
      <c r="H1250" s="6">
        <f t="shared" si="57"/>
        <v>22</v>
      </c>
      <c r="I1250" s="6" t="s">
        <v>215</v>
      </c>
      <c r="J1250" s="6">
        <v>15</v>
      </c>
      <c r="K1250" s="6">
        <v>25</v>
      </c>
      <c r="L1250" s="6">
        <v>273</v>
      </c>
      <c r="M1250" s="6">
        <v>47</v>
      </c>
      <c r="N1250" s="6">
        <v>4</v>
      </c>
      <c r="O1250" s="6">
        <v>7.4999999999999997E-2</v>
      </c>
      <c r="P1250" s="8">
        <v>1246.2</v>
      </c>
      <c r="Q1250" s="8">
        <v>710.33399999999995</v>
      </c>
      <c r="R1250" s="8">
        <f t="shared" si="58"/>
        <v>1769.6040000000007</v>
      </c>
      <c r="S1250" s="8">
        <f>(((Sales[[#This Row],[Unit Price]]-(Sales[[#This Row],[Discount Applied]]*Sales[[#This Row],[Unit Price]]))-Q1250)/Q1250)*100</f>
        <v>62.280701754385994</v>
      </c>
      <c r="T1250" s="8">
        <f t="shared" si="59"/>
        <v>4610.9400000000005</v>
      </c>
      <c r="U1250" s="8">
        <f>Sales[[#This Row],[Unit Cost]]*Sales[[#This Row],[Order Quantity]]</f>
        <v>2841.3359999999998</v>
      </c>
    </row>
    <row r="1251" spans="1:21" x14ac:dyDescent="0.2">
      <c r="A1251" s="6" t="s">
        <v>1464</v>
      </c>
      <c r="B1251" s="6" t="s">
        <v>23</v>
      </c>
      <c r="C1251" s="6" t="s">
        <v>146</v>
      </c>
      <c r="D1251" s="7">
        <v>43300</v>
      </c>
      <c r="E1251" s="7">
        <v>43401</v>
      </c>
      <c r="F1251" s="7">
        <v>43415</v>
      </c>
      <c r="G1251" s="7">
        <v>43424</v>
      </c>
      <c r="H1251" s="6">
        <f t="shared" si="57"/>
        <v>23</v>
      </c>
      <c r="I1251" s="6" t="s">
        <v>215</v>
      </c>
      <c r="J1251" s="6">
        <v>22</v>
      </c>
      <c r="K1251" s="6">
        <v>50</v>
      </c>
      <c r="L1251" s="6">
        <v>262</v>
      </c>
      <c r="M1251" s="6">
        <v>13</v>
      </c>
      <c r="N1251" s="6">
        <v>6</v>
      </c>
      <c r="O1251" s="6">
        <v>0.1</v>
      </c>
      <c r="P1251" s="8">
        <v>187.6</v>
      </c>
      <c r="Q1251" s="8">
        <v>121.94</v>
      </c>
      <c r="R1251" s="8">
        <f t="shared" si="58"/>
        <v>281.39999999999998</v>
      </c>
      <c r="S1251" s="8">
        <f>(((Sales[[#This Row],[Unit Price]]-(Sales[[#This Row],[Discount Applied]]*Sales[[#This Row],[Unit Price]]))-Q1251)/Q1251)*100</f>
        <v>38.461538461538467</v>
      </c>
      <c r="T1251" s="8">
        <f t="shared" si="59"/>
        <v>1013.04</v>
      </c>
      <c r="U1251" s="8">
        <f>Sales[[#This Row],[Unit Cost]]*Sales[[#This Row],[Order Quantity]]</f>
        <v>731.64</v>
      </c>
    </row>
    <row r="1252" spans="1:21" x14ac:dyDescent="0.2">
      <c r="A1252" s="6" t="s">
        <v>1465</v>
      </c>
      <c r="B1252" s="6" t="s">
        <v>24</v>
      </c>
      <c r="C1252" s="6" t="s">
        <v>144</v>
      </c>
      <c r="D1252" s="7">
        <v>43300</v>
      </c>
      <c r="E1252" s="7">
        <v>43401</v>
      </c>
      <c r="F1252" s="7">
        <v>43417</v>
      </c>
      <c r="G1252" s="7">
        <v>43422</v>
      </c>
      <c r="H1252" s="6">
        <f t="shared" si="57"/>
        <v>21</v>
      </c>
      <c r="I1252" s="6" t="s">
        <v>215</v>
      </c>
      <c r="J1252" s="6">
        <v>5</v>
      </c>
      <c r="K1252" s="6">
        <v>43</v>
      </c>
      <c r="L1252" s="6">
        <v>68</v>
      </c>
      <c r="M1252" s="6">
        <v>12</v>
      </c>
      <c r="N1252" s="6">
        <v>7</v>
      </c>
      <c r="O1252" s="6">
        <v>0.05</v>
      </c>
      <c r="P1252" s="8">
        <v>1018.4</v>
      </c>
      <c r="Q1252" s="8">
        <v>712.88</v>
      </c>
      <c r="R1252" s="8">
        <f t="shared" si="58"/>
        <v>1782.2000000000007</v>
      </c>
      <c r="S1252" s="8">
        <f>(((Sales[[#This Row],[Unit Price]]-(Sales[[#This Row],[Discount Applied]]*Sales[[#This Row],[Unit Price]]))-Q1252)/Q1252)*100</f>
        <v>35.714285714285715</v>
      </c>
      <c r="T1252" s="8">
        <f t="shared" si="59"/>
        <v>6772.3600000000006</v>
      </c>
      <c r="U1252" s="8">
        <f>Sales[[#This Row],[Unit Cost]]*Sales[[#This Row],[Order Quantity]]</f>
        <v>4990.16</v>
      </c>
    </row>
    <row r="1253" spans="1:21" x14ac:dyDescent="0.2">
      <c r="A1253" s="6" t="s">
        <v>1466</v>
      </c>
      <c r="B1253" s="6" t="s">
        <v>25</v>
      </c>
      <c r="C1253" s="6" t="s">
        <v>148</v>
      </c>
      <c r="D1253" s="7">
        <v>43300</v>
      </c>
      <c r="E1253" s="7">
        <v>43401</v>
      </c>
      <c r="F1253" s="7">
        <v>43424</v>
      </c>
      <c r="G1253" s="7">
        <v>43431</v>
      </c>
      <c r="H1253" s="6">
        <f t="shared" si="57"/>
        <v>30</v>
      </c>
      <c r="I1253" s="6" t="s">
        <v>215</v>
      </c>
      <c r="J1253" s="6">
        <v>16</v>
      </c>
      <c r="K1253" s="6">
        <v>9</v>
      </c>
      <c r="L1253" s="6">
        <v>22</v>
      </c>
      <c r="M1253" s="6">
        <v>30</v>
      </c>
      <c r="N1253" s="6">
        <v>3</v>
      </c>
      <c r="O1253" s="6">
        <v>7.4999999999999997E-2</v>
      </c>
      <c r="P1253" s="8">
        <v>1721.9</v>
      </c>
      <c r="Q1253" s="8">
        <v>792.07400000000007</v>
      </c>
      <c r="R1253" s="8">
        <f t="shared" si="58"/>
        <v>2402.0505000000007</v>
      </c>
      <c r="S1253" s="8">
        <f>(((Sales[[#This Row],[Unit Price]]-(Sales[[#This Row],[Discount Applied]]*Sales[[#This Row],[Unit Price]]))-Q1253)/Q1253)*100</f>
        <v>101.08695652173914</v>
      </c>
      <c r="T1253" s="8">
        <f t="shared" si="59"/>
        <v>4778.2725000000009</v>
      </c>
      <c r="U1253" s="8">
        <f>Sales[[#This Row],[Unit Cost]]*Sales[[#This Row],[Order Quantity]]</f>
        <v>2376.2220000000002</v>
      </c>
    </row>
    <row r="1254" spans="1:21" x14ac:dyDescent="0.2">
      <c r="A1254" s="6" t="s">
        <v>1467</v>
      </c>
      <c r="B1254" s="6" t="s">
        <v>24</v>
      </c>
      <c r="C1254" s="6" t="s">
        <v>145</v>
      </c>
      <c r="D1254" s="7">
        <v>43300</v>
      </c>
      <c r="E1254" s="7">
        <v>43401</v>
      </c>
      <c r="F1254" s="7">
        <v>43425</v>
      </c>
      <c r="G1254" s="7">
        <v>43430</v>
      </c>
      <c r="H1254" s="6">
        <f t="shared" si="57"/>
        <v>29</v>
      </c>
      <c r="I1254" s="6" t="s">
        <v>215</v>
      </c>
      <c r="J1254" s="6">
        <v>6</v>
      </c>
      <c r="K1254" s="6">
        <v>34</v>
      </c>
      <c r="L1254" s="6">
        <v>91</v>
      </c>
      <c r="M1254" s="6">
        <v>29</v>
      </c>
      <c r="N1254" s="6">
        <v>6</v>
      </c>
      <c r="O1254" s="6">
        <v>7.4999999999999997E-2</v>
      </c>
      <c r="P1254" s="8">
        <v>3082</v>
      </c>
      <c r="Q1254" s="8">
        <v>1541</v>
      </c>
      <c r="R1254" s="8">
        <f t="shared" si="58"/>
        <v>7859.0999999999985</v>
      </c>
      <c r="S1254" s="8">
        <f>(((Sales[[#This Row],[Unit Price]]-(Sales[[#This Row],[Discount Applied]]*Sales[[#This Row],[Unit Price]]))-Q1254)/Q1254)*100</f>
        <v>85</v>
      </c>
      <c r="T1254" s="8">
        <f t="shared" si="59"/>
        <v>17105.099999999999</v>
      </c>
      <c r="U1254" s="8">
        <f>Sales[[#This Row],[Unit Cost]]*Sales[[#This Row],[Order Quantity]]</f>
        <v>9246</v>
      </c>
    </row>
    <row r="1255" spans="1:21" x14ac:dyDescent="0.2">
      <c r="A1255" s="6" t="s">
        <v>1468</v>
      </c>
      <c r="B1255" s="6" t="s">
        <v>23</v>
      </c>
      <c r="C1255" s="6" t="s">
        <v>144</v>
      </c>
      <c r="D1255" s="7">
        <v>43300</v>
      </c>
      <c r="E1255" s="7">
        <v>43401</v>
      </c>
      <c r="F1255" s="7">
        <v>43417</v>
      </c>
      <c r="G1255" s="7">
        <v>43420</v>
      </c>
      <c r="H1255" s="6">
        <f t="shared" si="57"/>
        <v>19</v>
      </c>
      <c r="I1255" s="6" t="s">
        <v>215</v>
      </c>
      <c r="J1255" s="6">
        <v>21</v>
      </c>
      <c r="K1255" s="6">
        <v>14</v>
      </c>
      <c r="L1255" s="6">
        <v>73</v>
      </c>
      <c r="M1255" s="6">
        <v>18</v>
      </c>
      <c r="N1255" s="6">
        <v>5</v>
      </c>
      <c r="O1255" s="6">
        <v>0.1</v>
      </c>
      <c r="P1255" s="8">
        <v>2010</v>
      </c>
      <c r="Q1255" s="8">
        <v>1346.7</v>
      </c>
      <c r="R1255" s="8">
        <f t="shared" si="58"/>
        <v>2311.5</v>
      </c>
      <c r="S1255" s="8">
        <f>(((Sales[[#This Row],[Unit Price]]-(Sales[[#This Row],[Discount Applied]]*Sales[[#This Row],[Unit Price]]))-Q1255)/Q1255)*100</f>
        <v>34.328358208955216</v>
      </c>
      <c r="T1255" s="8">
        <f t="shared" si="59"/>
        <v>9045</v>
      </c>
      <c r="U1255" s="8">
        <f>Sales[[#This Row],[Unit Cost]]*Sales[[#This Row],[Order Quantity]]</f>
        <v>6733.5</v>
      </c>
    </row>
    <row r="1256" spans="1:21" x14ac:dyDescent="0.2">
      <c r="A1256" s="6" t="s">
        <v>1469</v>
      </c>
      <c r="B1256" s="6" t="s">
        <v>25</v>
      </c>
      <c r="C1256" s="6" t="s">
        <v>143</v>
      </c>
      <c r="D1256" s="7">
        <v>43300</v>
      </c>
      <c r="E1256" s="7">
        <v>43402</v>
      </c>
      <c r="F1256" s="7">
        <v>43430</v>
      </c>
      <c r="G1256" s="7">
        <v>43434</v>
      </c>
      <c r="H1256" s="6">
        <f t="shared" si="57"/>
        <v>32</v>
      </c>
      <c r="I1256" s="6" t="s">
        <v>215</v>
      </c>
      <c r="J1256" s="6">
        <v>20</v>
      </c>
      <c r="K1256" s="6">
        <v>44</v>
      </c>
      <c r="L1256" s="6">
        <v>359</v>
      </c>
      <c r="M1256" s="6">
        <v>15</v>
      </c>
      <c r="N1256" s="6">
        <v>6</v>
      </c>
      <c r="O1256" s="6">
        <v>0.15</v>
      </c>
      <c r="P1256" s="8">
        <v>3946.3</v>
      </c>
      <c r="Q1256" s="8">
        <v>3314.8919999999998</v>
      </c>
      <c r="R1256" s="8">
        <f t="shared" si="58"/>
        <v>236.7780000000057</v>
      </c>
      <c r="S1256" s="8">
        <f>(((Sales[[#This Row],[Unit Price]]-(Sales[[#This Row],[Discount Applied]]*Sales[[#This Row],[Unit Price]]))-Q1256)/Q1256)*100</f>
        <v>1.1904761904761962</v>
      </c>
      <c r="T1256" s="8">
        <f t="shared" si="59"/>
        <v>20126.130000000005</v>
      </c>
      <c r="U1256" s="8">
        <f>Sales[[#This Row],[Unit Cost]]*Sales[[#This Row],[Order Quantity]]</f>
        <v>19889.351999999999</v>
      </c>
    </row>
    <row r="1257" spans="1:21" x14ac:dyDescent="0.2">
      <c r="A1257" s="6" t="s">
        <v>1470</v>
      </c>
      <c r="B1257" s="6" t="s">
        <v>24</v>
      </c>
      <c r="C1257" s="6" t="s">
        <v>144</v>
      </c>
      <c r="D1257" s="7">
        <v>43300</v>
      </c>
      <c r="E1257" s="7">
        <v>43402</v>
      </c>
      <c r="F1257" s="7">
        <v>43414</v>
      </c>
      <c r="G1257" s="7">
        <v>43420</v>
      </c>
      <c r="H1257" s="6">
        <f t="shared" si="57"/>
        <v>18</v>
      </c>
      <c r="I1257" s="6" t="s">
        <v>215</v>
      </c>
      <c r="J1257" s="6">
        <v>5</v>
      </c>
      <c r="K1257" s="6">
        <v>37</v>
      </c>
      <c r="L1257" s="6">
        <v>66</v>
      </c>
      <c r="M1257" s="6">
        <v>24</v>
      </c>
      <c r="N1257" s="6">
        <v>5</v>
      </c>
      <c r="O1257" s="6">
        <v>7.4999999999999997E-2</v>
      </c>
      <c r="P1257" s="8">
        <v>2633.1</v>
      </c>
      <c r="Q1257" s="8">
        <v>1132.2329999999999</v>
      </c>
      <c r="R1257" s="8">
        <f t="shared" si="58"/>
        <v>6516.9224999999997</v>
      </c>
      <c r="S1257" s="8">
        <f>(((Sales[[#This Row],[Unit Price]]-(Sales[[#This Row],[Discount Applied]]*Sales[[#This Row],[Unit Price]]))-Q1257)/Q1257)*100</f>
        <v>115.11627906976744</v>
      </c>
      <c r="T1257" s="8">
        <f t="shared" si="59"/>
        <v>12178.0875</v>
      </c>
      <c r="U1257" s="8">
        <f>Sales[[#This Row],[Unit Cost]]*Sales[[#This Row],[Order Quantity]]</f>
        <v>5661.165</v>
      </c>
    </row>
    <row r="1258" spans="1:21" x14ac:dyDescent="0.2">
      <c r="A1258" s="6" t="s">
        <v>1471</v>
      </c>
      <c r="B1258" s="6" t="s">
        <v>24</v>
      </c>
      <c r="C1258" s="6" t="s">
        <v>147</v>
      </c>
      <c r="D1258" s="7">
        <v>43300</v>
      </c>
      <c r="E1258" s="7">
        <v>43402</v>
      </c>
      <c r="F1258" s="7">
        <v>43417</v>
      </c>
      <c r="G1258" s="7">
        <v>43421</v>
      </c>
      <c r="H1258" s="6">
        <f t="shared" si="57"/>
        <v>19</v>
      </c>
      <c r="I1258" s="6" t="s">
        <v>215</v>
      </c>
      <c r="J1258" s="6">
        <v>4</v>
      </c>
      <c r="K1258" s="6">
        <v>20</v>
      </c>
      <c r="L1258" s="6">
        <v>241</v>
      </c>
      <c r="M1258" s="6">
        <v>39</v>
      </c>
      <c r="N1258" s="6">
        <v>8</v>
      </c>
      <c r="O1258" s="6">
        <v>0.1</v>
      </c>
      <c r="P1258" s="8">
        <v>2894.4</v>
      </c>
      <c r="Q1258" s="8">
        <v>1389.3119999999999</v>
      </c>
      <c r="R1258" s="8">
        <f t="shared" si="58"/>
        <v>9725.1840000000011</v>
      </c>
      <c r="S1258" s="8">
        <f>(((Sales[[#This Row],[Unit Price]]-(Sales[[#This Row],[Discount Applied]]*Sales[[#This Row],[Unit Price]]))-Q1258)/Q1258)*100</f>
        <v>87.500000000000014</v>
      </c>
      <c r="T1258" s="8">
        <f t="shared" si="59"/>
        <v>20839.68</v>
      </c>
      <c r="U1258" s="8">
        <f>Sales[[#This Row],[Unit Cost]]*Sales[[#This Row],[Order Quantity]]</f>
        <v>11114.495999999999</v>
      </c>
    </row>
    <row r="1259" spans="1:21" x14ac:dyDescent="0.2">
      <c r="A1259" s="6" t="s">
        <v>1472</v>
      </c>
      <c r="B1259" s="6" t="s">
        <v>23</v>
      </c>
      <c r="C1259" s="6" t="s">
        <v>143</v>
      </c>
      <c r="D1259" s="7">
        <v>43300</v>
      </c>
      <c r="E1259" s="7">
        <v>43402</v>
      </c>
      <c r="F1259" s="7">
        <v>43411</v>
      </c>
      <c r="G1259" s="7">
        <v>43420</v>
      </c>
      <c r="H1259" s="6">
        <f t="shared" si="57"/>
        <v>18</v>
      </c>
      <c r="I1259" s="6" t="s">
        <v>215</v>
      </c>
      <c r="J1259" s="6">
        <v>23</v>
      </c>
      <c r="K1259" s="6">
        <v>5</v>
      </c>
      <c r="L1259" s="6">
        <v>334</v>
      </c>
      <c r="M1259" s="6">
        <v>23</v>
      </c>
      <c r="N1259" s="6">
        <v>8</v>
      </c>
      <c r="O1259" s="6">
        <v>7.4999999999999997E-2</v>
      </c>
      <c r="P1259" s="8">
        <v>871</v>
      </c>
      <c r="Q1259" s="8">
        <v>600.99</v>
      </c>
      <c r="R1259" s="8">
        <f t="shared" si="58"/>
        <v>1637.4799999999996</v>
      </c>
      <c r="S1259" s="8">
        <f>(((Sales[[#This Row],[Unit Price]]-(Sales[[#This Row],[Discount Applied]]*Sales[[#This Row],[Unit Price]]))-Q1259)/Q1259)*100</f>
        <v>34.057971014492743</v>
      </c>
      <c r="T1259" s="8">
        <f t="shared" si="59"/>
        <v>6445.4</v>
      </c>
      <c r="U1259" s="8">
        <f>Sales[[#This Row],[Unit Cost]]*Sales[[#This Row],[Order Quantity]]</f>
        <v>4807.92</v>
      </c>
    </row>
    <row r="1260" spans="1:21" x14ac:dyDescent="0.2">
      <c r="A1260" s="6" t="s">
        <v>1473</v>
      </c>
      <c r="B1260" s="6" t="s">
        <v>24</v>
      </c>
      <c r="C1260" s="6" t="s">
        <v>145</v>
      </c>
      <c r="D1260" s="7">
        <v>43300</v>
      </c>
      <c r="E1260" s="7">
        <v>43402</v>
      </c>
      <c r="F1260" s="7">
        <v>43406</v>
      </c>
      <c r="G1260" s="7">
        <v>43413</v>
      </c>
      <c r="H1260" s="6">
        <f t="shared" si="57"/>
        <v>11</v>
      </c>
      <c r="I1260" s="6" t="s">
        <v>215</v>
      </c>
      <c r="J1260" s="6">
        <v>6</v>
      </c>
      <c r="K1260" s="6">
        <v>31</v>
      </c>
      <c r="L1260" s="6">
        <v>100</v>
      </c>
      <c r="M1260" s="6">
        <v>9</v>
      </c>
      <c r="N1260" s="6">
        <v>2</v>
      </c>
      <c r="O1260" s="6">
        <v>0.05</v>
      </c>
      <c r="P1260" s="8">
        <v>1118.9000000000001</v>
      </c>
      <c r="Q1260" s="8">
        <v>548.26100000000008</v>
      </c>
      <c r="R1260" s="8">
        <f t="shared" si="58"/>
        <v>1029.3880000000001</v>
      </c>
      <c r="S1260" s="8">
        <f>(((Sales[[#This Row],[Unit Price]]-(Sales[[#This Row],[Discount Applied]]*Sales[[#This Row],[Unit Price]]))-Q1260)/Q1260)*100</f>
        <v>93.877551020408163</v>
      </c>
      <c r="T1260" s="8">
        <f t="shared" si="59"/>
        <v>2125.9100000000003</v>
      </c>
      <c r="U1260" s="8">
        <f>Sales[[#This Row],[Unit Cost]]*Sales[[#This Row],[Order Quantity]]</f>
        <v>1096.5220000000002</v>
      </c>
    </row>
    <row r="1261" spans="1:21" x14ac:dyDescent="0.2">
      <c r="A1261" s="6" t="s">
        <v>1474</v>
      </c>
      <c r="B1261" s="6" t="s">
        <v>23</v>
      </c>
      <c r="C1261" s="6" t="s">
        <v>145</v>
      </c>
      <c r="D1261" s="7">
        <v>43300</v>
      </c>
      <c r="E1261" s="7">
        <v>43402</v>
      </c>
      <c r="F1261" s="7">
        <v>43428</v>
      </c>
      <c r="G1261" s="7">
        <v>43434</v>
      </c>
      <c r="H1261" s="6">
        <f t="shared" si="57"/>
        <v>32</v>
      </c>
      <c r="I1261" s="6" t="s">
        <v>215</v>
      </c>
      <c r="J1261" s="6">
        <v>25</v>
      </c>
      <c r="K1261" s="6">
        <v>6</v>
      </c>
      <c r="L1261" s="6">
        <v>95</v>
      </c>
      <c r="M1261" s="6">
        <v>33</v>
      </c>
      <c r="N1261" s="6">
        <v>4</v>
      </c>
      <c r="O1261" s="6">
        <v>0.15</v>
      </c>
      <c r="P1261" s="8">
        <v>3048.5</v>
      </c>
      <c r="Q1261" s="8">
        <v>1768.1299999999999</v>
      </c>
      <c r="R1261" s="8">
        <f t="shared" si="58"/>
        <v>3292.38</v>
      </c>
      <c r="S1261" s="8">
        <f>(((Sales[[#This Row],[Unit Price]]-(Sales[[#This Row],[Discount Applied]]*Sales[[#This Row],[Unit Price]]))-Q1261)/Q1261)*100</f>
        <v>46.551724137931039</v>
      </c>
      <c r="T1261" s="8">
        <f t="shared" si="59"/>
        <v>10364.9</v>
      </c>
      <c r="U1261" s="8">
        <f>Sales[[#This Row],[Unit Cost]]*Sales[[#This Row],[Order Quantity]]</f>
        <v>7072.5199999999995</v>
      </c>
    </row>
    <row r="1262" spans="1:21" x14ac:dyDescent="0.2">
      <c r="A1262" s="6" t="s">
        <v>1475</v>
      </c>
      <c r="B1262" s="6" t="s">
        <v>25</v>
      </c>
      <c r="C1262" s="6" t="s">
        <v>146</v>
      </c>
      <c r="D1262" s="7">
        <v>43300</v>
      </c>
      <c r="E1262" s="7">
        <v>43402</v>
      </c>
      <c r="F1262" s="7">
        <v>43407</v>
      </c>
      <c r="G1262" s="7">
        <v>43411</v>
      </c>
      <c r="H1262" s="6">
        <f t="shared" si="57"/>
        <v>9</v>
      </c>
      <c r="I1262" s="6" t="s">
        <v>215</v>
      </c>
      <c r="J1262" s="6">
        <v>19</v>
      </c>
      <c r="K1262" s="6">
        <v>34</v>
      </c>
      <c r="L1262" s="6">
        <v>283</v>
      </c>
      <c r="M1262" s="6">
        <v>8</v>
      </c>
      <c r="N1262" s="6">
        <v>2</v>
      </c>
      <c r="O1262" s="6">
        <v>0.1</v>
      </c>
      <c r="P1262" s="8">
        <v>3276.3</v>
      </c>
      <c r="Q1262" s="8">
        <v>1539.8610000000001</v>
      </c>
      <c r="R1262" s="8">
        <f t="shared" si="58"/>
        <v>2817.6179999999999</v>
      </c>
      <c r="S1262" s="8">
        <f>(((Sales[[#This Row],[Unit Price]]-(Sales[[#This Row],[Discount Applied]]*Sales[[#This Row],[Unit Price]]))-Q1262)/Q1262)*100</f>
        <v>91.489361702127653</v>
      </c>
      <c r="T1262" s="8">
        <f t="shared" si="59"/>
        <v>5897.34</v>
      </c>
      <c r="U1262" s="8">
        <f>Sales[[#This Row],[Unit Cost]]*Sales[[#This Row],[Order Quantity]]</f>
        <v>3079.7220000000002</v>
      </c>
    </row>
    <row r="1263" spans="1:21" x14ac:dyDescent="0.2">
      <c r="A1263" s="6" t="s">
        <v>1476</v>
      </c>
      <c r="B1263" s="6" t="s">
        <v>25</v>
      </c>
      <c r="C1263" s="6" t="s">
        <v>146</v>
      </c>
      <c r="D1263" s="7">
        <v>43300</v>
      </c>
      <c r="E1263" s="7">
        <v>43402</v>
      </c>
      <c r="F1263" s="7">
        <v>43420</v>
      </c>
      <c r="G1263" s="7">
        <v>43424</v>
      </c>
      <c r="H1263" s="6">
        <f t="shared" si="57"/>
        <v>22</v>
      </c>
      <c r="I1263" s="6" t="s">
        <v>215</v>
      </c>
      <c r="J1263" s="6">
        <v>13</v>
      </c>
      <c r="K1263" s="6">
        <v>16</v>
      </c>
      <c r="L1263" s="6">
        <v>279</v>
      </c>
      <c r="M1263" s="6">
        <v>44</v>
      </c>
      <c r="N1263" s="6">
        <v>4</v>
      </c>
      <c r="O1263" s="6">
        <v>0.2</v>
      </c>
      <c r="P1263" s="8">
        <v>1132.3</v>
      </c>
      <c r="Q1263" s="8">
        <v>520.85799999999995</v>
      </c>
      <c r="R1263" s="8">
        <f t="shared" si="58"/>
        <v>1539.9279999999999</v>
      </c>
      <c r="S1263" s="8">
        <f>(((Sales[[#This Row],[Unit Price]]-(Sales[[#This Row],[Discount Applied]]*Sales[[#This Row],[Unit Price]]))-Q1263)/Q1263)*100</f>
        <v>73.913043478260875</v>
      </c>
      <c r="T1263" s="8">
        <f t="shared" si="59"/>
        <v>3623.3599999999997</v>
      </c>
      <c r="U1263" s="8">
        <f>Sales[[#This Row],[Unit Cost]]*Sales[[#This Row],[Order Quantity]]</f>
        <v>2083.4319999999998</v>
      </c>
    </row>
    <row r="1264" spans="1:21" x14ac:dyDescent="0.2">
      <c r="A1264" s="6" t="s">
        <v>1477</v>
      </c>
      <c r="B1264" s="6" t="s">
        <v>25</v>
      </c>
      <c r="C1264" s="6" t="s">
        <v>145</v>
      </c>
      <c r="D1264" s="7">
        <v>43300</v>
      </c>
      <c r="E1264" s="7">
        <v>43402</v>
      </c>
      <c r="F1264" s="7">
        <v>43417</v>
      </c>
      <c r="G1264" s="7">
        <v>43423</v>
      </c>
      <c r="H1264" s="6">
        <f t="shared" si="57"/>
        <v>21</v>
      </c>
      <c r="I1264" s="6" t="s">
        <v>215</v>
      </c>
      <c r="J1264" s="6">
        <v>14</v>
      </c>
      <c r="K1264" s="6">
        <v>5</v>
      </c>
      <c r="L1264" s="6">
        <v>143</v>
      </c>
      <c r="M1264" s="6">
        <v>27</v>
      </c>
      <c r="N1264" s="6">
        <v>5</v>
      </c>
      <c r="O1264" s="6">
        <v>7.4999999999999997E-2</v>
      </c>
      <c r="P1264" s="8">
        <v>964.80000000000007</v>
      </c>
      <c r="Q1264" s="8">
        <v>762.19200000000012</v>
      </c>
      <c r="R1264" s="8">
        <f t="shared" si="58"/>
        <v>651.23999999999933</v>
      </c>
      <c r="S1264" s="8">
        <f>(((Sales[[#This Row],[Unit Price]]-(Sales[[#This Row],[Discount Applied]]*Sales[[#This Row],[Unit Price]]))-Q1264)/Q1264)*100</f>
        <v>17.088607594936697</v>
      </c>
      <c r="T1264" s="8">
        <f t="shared" si="59"/>
        <v>4462.2</v>
      </c>
      <c r="U1264" s="8">
        <f>Sales[[#This Row],[Unit Cost]]*Sales[[#This Row],[Order Quantity]]</f>
        <v>3810.9600000000005</v>
      </c>
    </row>
    <row r="1265" spans="1:21" x14ac:dyDescent="0.2">
      <c r="A1265" s="6" t="s">
        <v>1478</v>
      </c>
      <c r="B1265" s="6" t="s">
        <v>24</v>
      </c>
      <c r="C1265" s="6" t="s">
        <v>148</v>
      </c>
      <c r="D1265" s="7">
        <v>43300</v>
      </c>
      <c r="E1265" s="7">
        <v>43402</v>
      </c>
      <c r="F1265" s="7">
        <v>43427</v>
      </c>
      <c r="G1265" s="7">
        <v>43437</v>
      </c>
      <c r="H1265" s="6">
        <f t="shared" si="57"/>
        <v>35</v>
      </c>
      <c r="I1265" s="6" t="s">
        <v>215</v>
      </c>
      <c r="J1265" s="6">
        <v>8</v>
      </c>
      <c r="K1265" s="6">
        <v>32</v>
      </c>
      <c r="L1265" s="6">
        <v>57</v>
      </c>
      <c r="M1265" s="6">
        <v>25</v>
      </c>
      <c r="N1265" s="6">
        <v>6</v>
      </c>
      <c r="O1265" s="6">
        <v>0.15</v>
      </c>
      <c r="P1265" s="8">
        <v>268</v>
      </c>
      <c r="Q1265" s="8">
        <v>155.44</v>
      </c>
      <c r="R1265" s="8">
        <f t="shared" si="58"/>
        <v>434.15999999999997</v>
      </c>
      <c r="S1265" s="8">
        <f>(((Sales[[#This Row],[Unit Price]]-(Sales[[#This Row],[Discount Applied]]*Sales[[#This Row],[Unit Price]]))-Q1265)/Q1265)*100</f>
        <v>46.551724137931046</v>
      </c>
      <c r="T1265" s="8">
        <f t="shared" si="59"/>
        <v>1366.8</v>
      </c>
      <c r="U1265" s="8">
        <f>Sales[[#This Row],[Unit Cost]]*Sales[[#This Row],[Order Quantity]]</f>
        <v>932.64</v>
      </c>
    </row>
    <row r="1266" spans="1:21" x14ac:dyDescent="0.2">
      <c r="A1266" s="6" t="s">
        <v>1479</v>
      </c>
      <c r="B1266" s="6" t="s">
        <v>23</v>
      </c>
      <c r="C1266" s="6" t="s">
        <v>147</v>
      </c>
      <c r="D1266" s="7">
        <v>43300</v>
      </c>
      <c r="E1266" s="7">
        <v>43402</v>
      </c>
      <c r="F1266" s="7">
        <v>43415</v>
      </c>
      <c r="G1266" s="7">
        <v>43416</v>
      </c>
      <c r="H1266" s="6">
        <f t="shared" si="57"/>
        <v>14</v>
      </c>
      <c r="I1266" s="6" t="s">
        <v>215</v>
      </c>
      <c r="J1266" s="6">
        <v>22</v>
      </c>
      <c r="K1266" s="6">
        <v>28</v>
      </c>
      <c r="L1266" s="6">
        <v>210</v>
      </c>
      <c r="M1266" s="6">
        <v>45</v>
      </c>
      <c r="N1266" s="6">
        <v>1</v>
      </c>
      <c r="O1266" s="6">
        <v>0.2</v>
      </c>
      <c r="P1266" s="8">
        <v>978.2</v>
      </c>
      <c r="Q1266" s="8">
        <v>665.17600000000004</v>
      </c>
      <c r="R1266" s="8">
        <f t="shared" si="58"/>
        <v>117.38400000000001</v>
      </c>
      <c r="S1266" s="8">
        <f>(((Sales[[#This Row],[Unit Price]]-(Sales[[#This Row],[Discount Applied]]*Sales[[#This Row],[Unit Price]]))-Q1266)/Q1266)*100</f>
        <v>17.647058823529413</v>
      </c>
      <c r="T1266" s="8">
        <f t="shared" si="59"/>
        <v>782.56000000000006</v>
      </c>
      <c r="U1266" s="8">
        <f>Sales[[#This Row],[Unit Cost]]*Sales[[#This Row],[Order Quantity]]</f>
        <v>665.17600000000004</v>
      </c>
    </row>
    <row r="1267" spans="1:21" x14ac:dyDescent="0.2">
      <c r="A1267" s="6" t="s">
        <v>1480</v>
      </c>
      <c r="B1267" s="6" t="s">
        <v>25</v>
      </c>
      <c r="C1267" s="6" t="s">
        <v>148</v>
      </c>
      <c r="D1267" s="7">
        <v>43300</v>
      </c>
      <c r="E1267" s="7">
        <v>43402</v>
      </c>
      <c r="F1267" s="7">
        <v>43409</v>
      </c>
      <c r="G1267" s="7">
        <v>43412</v>
      </c>
      <c r="H1267" s="6">
        <f t="shared" si="57"/>
        <v>10</v>
      </c>
      <c r="I1267" s="6" t="s">
        <v>215</v>
      </c>
      <c r="J1267" s="6">
        <v>15</v>
      </c>
      <c r="K1267" s="6">
        <v>29</v>
      </c>
      <c r="L1267" s="6">
        <v>45</v>
      </c>
      <c r="M1267" s="6">
        <v>44</v>
      </c>
      <c r="N1267" s="6">
        <v>2</v>
      </c>
      <c r="O1267" s="6">
        <v>0.2</v>
      </c>
      <c r="P1267" s="8">
        <v>3872.6</v>
      </c>
      <c r="Q1267" s="8">
        <v>2672.0939999999996</v>
      </c>
      <c r="R1267" s="8">
        <f t="shared" si="58"/>
        <v>851.97200000000066</v>
      </c>
      <c r="S1267" s="8">
        <f>(((Sales[[#This Row],[Unit Price]]-(Sales[[#This Row],[Discount Applied]]*Sales[[#This Row],[Unit Price]]))-Q1267)/Q1267)*100</f>
        <v>15.942028985507262</v>
      </c>
      <c r="T1267" s="8">
        <f t="shared" si="59"/>
        <v>6196.16</v>
      </c>
      <c r="U1267" s="8">
        <f>Sales[[#This Row],[Unit Cost]]*Sales[[#This Row],[Order Quantity]]</f>
        <v>5344.1879999999992</v>
      </c>
    </row>
    <row r="1268" spans="1:21" x14ac:dyDescent="0.2">
      <c r="A1268" s="6" t="s">
        <v>1481</v>
      </c>
      <c r="B1268" s="6" t="s">
        <v>25</v>
      </c>
      <c r="C1268" s="6" t="s">
        <v>145</v>
      </c>
      <c r="D1268" s="7">
        <v>43300</v>
      </c>
      <c r="E1268" s="7">
        <v>43403</v>
      </c>
      <c r="F1268" s="7">
        <v>43426</v>
      </c>
      <c r="G1268" s="7">
        <v>43429</v>
      </c>
      <c r="H1268" s="6">
        <f t="shared" si="57"/>
        <v>26</v>
      </c>
      <c r="I1268" s="6" t="s">
        <v>215</v>
      </c>
      <c r="J1268" s="6">
        <v>17</v>
      </c>
      <c r="K1268" s="6">
        <v>43</v>
      </c>
      <c r="L1268" s="6">
        <v>100</v>
      </c>
      <c r="M1268" s="6">
        <v>34</v>
      </c>
      <c r="N1268" s="6">
        <v>1</v>
      </c>
      <c r="O1268" s="6">
        <v>0.2</v>
      </c>
      <c r="P1268" s="8">
        <v>2954.7000000000003</v>
      </c>
      <c r="Q1268" s="8">
        <v>2511.4950000000003</v>
      </c>
      <c r="R1268" s="8">
        <f t="shared" si="58"/>
        <v>-147.73500000000013</v>
      </c>
      <c r="S1268" s="8">
        <f>(((Sales[[#This Row],[Unit Price]]-(Sales[[#This Row],[Discount Applied]]*Sales[[#This Row],[Unit Price]]))-Q1268)/Q1268)*100</f>
        <v>-5.8823529411764746</v>
      </c>
      <c r="T1268" s="8">
        <f t="shared" si="59"/>
        <v>2363.7600000000002</v>
      </c>
      <c r="U1268" s="8">
        <f>Sales[[#This Row],[Unit Cost]]*Sales[[#This Row],[Order Quantity]]</f>
        <v>2511.4950000000003</v>
      </c>
    </row>
    <row r="1269" spans="1:21" x14ac:dyDescent="0.2">
      <c r="A1269" s="6" t="s">
        <v>1482</v>
      </c>
      <c r="B1269" s="6" t="s">
        <v>25</v>
      </c>
      <c r="C1269" s="6" t="s">
        <v>146</v>
      </c>
      <c r="D1269" s="7">
        <v>43300</v>
      </c>
      <c r="E1269" s="7">
        <v>43403</v>
      </c>
      <c r="F1269" s="7">
        <v>43408</v>
      </c>
      <c r="G1269" s="7">
        <v>43415</v>
      </c>
      <c r="H1269" s="6">
        <f t="shared" si="57"/>
        <v>12</v>
      </c>
      <c r="I1269" s="6" t="s">
        <v>215</v>
      </c>
      <c r="J1269" s="6">
        <v>14</v>
      </c>
      <c r="K1269" s="6">
        <v>47</v>
      </c>
      <c r="L1269" s="6">
        <v>315</v>
      </c>
      <c r="M1269" s="6">
        <v>39</v>
      </c>
      <c r="N1269" s="6">
        <v>1</v>
      </c>
      <c r="O1269" s="6">
        <v>0.1</v>
      </c>
      <c r="P1269" s="8">
        <v>2418.7000000000003</v>
      </c>
      <c r="Q1269" s="8">
        <v>1330.2850000000003</v>
      </c>
      <c r="R1269" s="8">
        <f t="shared" si="58"/>
        <v>846.54500000000007</v>
      </c>
      <c r="S1269" s="8">
        <f>(((Sales[[#This Row],[Unit Price]]-(Sales[[#This Row],[Discount Applied]]*Sales[[#This Row],[Unit Price]]))-Q1269)/Q1269)*100</f>
        <v>63.636363636363626</v>
      </c>
      <c r="T1269" s="8">
        <f t="shared" si="59"/>
        <v>2176.8300000000004</v>
      </c>
      <c r="U1269" s="8">
        <f>Sales[[#This Row],[Unit Cost]]*Sales[[#This Row],[Order Quantity]]</f>
        <v>1330.2850000000003</v>
      </c>
    </row>
    <row r="1270" spans="1:21" x14ac:dyDescent="0.2">
      <c r="A1270" s="6" t="s">
        <v>1483</v>
      </c>
      <c r="B1270" s="6" t="s">
        <v>26</v>
      </c>
      <c r="C1270" s="6" t="s">
        <v>147</v>
      </c>
      <c r="D1270" s="7">
        <v>43300</v>
      </c>
      <c r="E1270" s="7">
        <v>43403</v>
      </c>
      <c r="F1270" s="7">
        <v>43417</v>
      </c>
      <c r="G1270" s="7">
        <v>43420</v>
      </c>
      <c r="H1270" s="6">
        <f t="shared" si="57"/>
        <v>17</v>
      </c>
      <c r="I1270" s="6" t="s">
        <v>215</v>
      </c>
      <c r="J1270" s="6">
        <v>26</v>
      </c>
      <c r="K1270" s="6">
        <v>11</v>
      </c>
      <c r="L1270" s="6">
        <v>246</v>
      </c>
      <c r="M1270" s="6">
        <v>4</v>
      </c>
      <c r="N1270" s="6">
        <v>4</v>
      </c>
      <c r="O1270" s="6">
        <v>0.15</v>
      </c>
      <c r="P1270" s="8">
        <v>2217.7000000000003</v>
      </c>
      <c r="Q1270" s="8">
        <v>953.6110000000001</v>
      </c>
      <c r="R1270" s="8">
        <f t="shared" si="58"/>
        <v>3725.7360000000008</v>
      </c>
      <c r="S1270" s="8">
        <f>(((Sales[[#This Row],[Unit Price]]-(Sales[[#This Row],[Discount Applied]]*Sales[[#This Row],[Unit Price]]))-Q1270)/Q1270)*100</f>
        <v>97.674418604651166</v>
      </c>
      <c r="T1270" s="8">
        <f t="shared" si="59"/>
        <v>7540.1800000000012</v>
      </c>
      <c r="U1270" s="8">
        <f>Sales[[#This Row],[Unit Cost]]*Sales[[#This Row],[Order Quantity]]</f>
        <v>3814.4440000000004</v>
      </c>
    </row>
    <row r="1271" spans="1:21" x14ac:dyDescent="0.2">
      <c r="A1271" s="6" t="s">
        <v>1484</v>
      </c>
      <c r="B1271" s="6" t="s">
        <v>26</v>
      </c>
      <c r="C1271" s="6" t="s">
        <v>145</v>
      </c>
      <c r="D1271" s="7">
        <v>43300</v>
      </c>
      <c r="E1271" s="7">
        <v>43403</v>
      </c>
      <c r="F1271" s="7">
        <v>43422</v>
      </c>
      <c r="G1271" s="7">
        <v>43432</v>
      </c>
      <c r="H1271" s="6">
        <f t="shared" si="57"/>
        <v>29</v>
      </c>
      <c r="I1271" s="6" t="s">
        <v>215</v>
      </c>
      <c r="J1271" s="6">
        <v>27</v>
      </c>
      <c r="K1271" s="6">
        <v>8</v>
      </c>
      <c r="L1271" s="6">
        <v>171</v>
      </c>
      <c r="M1271" s="6">
        <v>39</v>
      </c>
      <c r="N1271" s="6">
        <v>3</v>
      </c>
      <c r="O1271" s="6">
        <v>0.1</v>
      </c>
      <c r="P1271" s="8">
        <v>3564.4</v>
      </c>
      <c r="Q1271" s="8">
        <v>2495.08</v>
      </c>
      <c r="R1271" s="8">
        <f t="shared" si="58"/>
        <v>2138.6400000000012</v>
      </c>
      <c r="S1271" s="8">
        <f>(((Sales[[#This Row],[Unit Price]]-(Sales[[#This Row],[Discount Applied]]*Sales[[#This Row],[Unit Price]]))-Q1271)/Q1271)*100</f>
        <v>28.571428571428577</v>
      </c>
      <c r="T1271" s="8">
        <f t="shared" si="59"/>
        <v>9623.880000000001</v>
      </c>
      <c r="U1271" s="8">
        <f>Sales[[#This Row],[Unit Cost]]*Sales[[#This Row],[Order Quantity]]</f>
        <v>7485.24</v>
      </c>
    </row>
    <row r="1272" spans="1:21" x14ac:dyDescent="0.2">
      <c r="A1272" s="6" t="s">
        <v>1485</v>
      </c>
      <c r="B1272" s="6" t="s">
        <v>23</v>
      </c>
      <c r="C1272" s="6" t="s">
        <v>147</v>
      </c>
      <c r="D1272" s="7">
        <v>43300</v>
      </c>
      <c r="E1272" s="7">
        <v>43404</v>
      </c>
      <c r="F1272" s="7">
        <v>43410</v>
      </c>
      <c r="G1272" s="7">
        <v>43414</v>
      </c>
      <c r="H1272" s="6">
        <f t="shared" si="57"/>
        <v>10</v>
      </c>
      <c r="I1272" s="6" t="s">
        <v>215</v>
      </c>
      <c r="J1272" s="6">
        <v>22</v>
      </c>
      <c r="K1272" s="6">
        <v>36</v>
      </c>
      <c r="L1272" s="6">
        <v>208</v>
      </c>
      <c r="M1272" s="6">
        <v>21</v>
      </c>
      <c r="N1272" s="6">
        <v>3</v>
      </c>
      <c r="O1272" s="6">
        <v>0.1</v>
      </c>
      <c r="P1272" s="8">
        <v>1835.8</v>
      </c>
      <c r="Q1272" s="8">
        <v>1468.64</v>
      </c>
      <c r="R1272" s="8">
        <f t="shared" si="58"/>
        <v>550.73999999999978</v>
      </c>
      <c r="S1272" s="8">
        <f>(((Sales[[#This Row],[Unit Price]]-(Sales[[#This Row],[Discount Applied]]*Sales[[#This Row],[Unit Price]]))-Q1272)/Q1272)*100</f>
        <v>12.499999999999995</v>
      </c>
      <c r="T1272" s="8">
        <f t="shared" si="59"/>
        <v>4956.66</v>
      </c>
      <c r="U1272" s="8">
        <f>Sales[[#This Row],[Unit Cost]]*Sales[[#This Row],[Order Quantity]]</f>
        <v>4405.92</v>
      </c>
    </row>
    <row r="1273" spans="1:21" x14ac:dyDescent="0.2">
      <c r="A1273" s="6" t="s">
        <v>1486</v>
      </c>
      <c r="B1273" s="6" t="s">
        <v>25</v>
      </c>
      <c r="C1273" s="6" t="s">
        <v>144</v>
      </c>
      <c r="D1273" s="7">
        <v>43300</v>
      </c>
      <c r="E1273" s="7">
        <v>43404</v>
      </c>
      <c r="F1273" s="7">
        <v>43431</v>
      </c>
      <c r="G1273" s="7">
        <v>43433</v>
      </c>
      <c r="H1273" s="6">
        <f t="shared" si="57"/>
        <v>29</v>
      </c>
      <c r="I1273" s="6" t="s">
        <v>215</v>
      </c>
      <c r="J1273" s="6">
        <v>18</v>
      </c>
      <c r="K1273" s="6">
        <v>41</v>
      </c>
      <c r="L1273" s="6">
        <v>86</v>
      </c>
      <c r="M1273" s="6">
        <v>37</v>
      </c>
      <c r="N1273" s="6">
        <v>7</v>
      </c>
      <c r="O1273" s="6">
        <v>0.2</v>
      </c>
      <c r="P1273" s="8">
        <v>2626.4</v>
      </c>
      <c r="Q1273" s="8">
        <v>2153.6480000000001</v>
      </c>
      <c r="R1273" s="8">
        <f t="shared" si="58"/>
        <v>-367.69600000000173</v>
      </c>
      <c r="S1273" s="8">
        <f>(((Sales[[#This Row],[Unit Price]]-(Sales[[#This Row],[Discount Applied]]*Sales[[#This Row],[Unit Price]]))-Q1273)/Q1273)*100</f>
        <v>-2.4390243902439135</v>
      </c>
      <c r="T1273" s="8">
        <f t="shared" si="59"/>
        <v>14707.839999999998</v>
      </c>
      <c r="U1273" s="8">
        <f>Sales[[#This Row],[Unit Cost]]*Sales[[#This Row],[Order Quantity]]</f>
        <v>15075.536</v>
      </c>
    </row>
    <row r="1274" spans="1:21" x14ac:dyDescent="0.2">
      <c r="A1274" s="6" t="s">
        <v>1487</v>
      </c>
      <c r="B1274" s="6" t="s">
        <v>25</v>
      </c>
      <c r="C1274" s="6" t="s">
        <v>148</v>
      </c>
      <c r="D1274" s="7">
        <v>43300</v>
      </c>
      <c r="E1274" s="7">
        <v>43404</v>
      </c>
      <c r="F1274" s="7">
        <v>43408</v>
      </c>
      <c r="G1274" s="7">
        <v>43413</v>
      </c>
      <c r="H1274" s="6">
        <f t="shared" si="57"/>
        <v>9</v>
      </c>
      <c r="I1274" s="6" t="s">
        <v>215</v>
      </c>
      <c r="J1274" s="6">
        <v>15</v>
      </c>
      <c r="K1274" s="6">
        <v>17</v>
      </c>
      <c r="L1274" s="6">
        <v>6</v>
      </c>
      <c r="M1274" s="6">
        <v>11</v>
      </c>
      <c r="N1274" s="6">
        <v>4</v>
      </c>
      <c r="O1274" s="6">
        <v>7.4999999999999997E-2</v>
      </c>
      <c r="P1274" s="8">
        <v>2532.6</v>
      </c>
      <c r="Q1274" s="8">
        <v>1848.798</v>
      </c>
      <c r="R1274" s="8">
        <f t="shared" si="58"/>
        <v>1975.427999999999</v>
      </c>
      <c r="S1274" s="8">
        <f>(((Sales[[#This Row],[Unit Price]]-(Sales[[#This Row],[Discount Applied]]*Sales[[#This Row],[Unit Price]]))-Q1274)/Q1274)*100</f>
        <v>26.712328767123271</v>
      </c>
      <c r="T1274" s="8">
        <f t="shared" si="59"/>
        <v>9370.619999999999</v>
      </c>
      <c r="U1274" s="8">
        <f>Sales[[#This Row],[Unit Cost]]*Sales[[#This Row],[Order Quantity]]</f>
        <v>7395.192</v>
      </c>
    </row>
    <row r="1275" spans="1:21" x14ac:dyDescent="0.2">
      <c r="A1275" s="6" t="s">
        <v>1488</v>
      </c>
      <c r="B1275" s="6" t="s">
        <v>24</v>
      </c>
      <c r="C1275" s="6" t="s">
        <v>145</v>
      </c>
      <c r="D1275" s="7">
        <v>43300</v>
      </c>
      <c r="E1275" s="7">
        <v>43404</v>
      </c>
      <c r="F1275" s="7">
        <v>43421</v>
      </c>
      <c r="G1275" s="7">
        <v>43425</v>
      </c>
      <c r="H1275" s="6">
        <f t="shared" si="57"/>
        <v>21</v>
      </c>
      <c r="I1275" s="6" t="s">
        <v>215</v>
      </c>
      <c r="J1275" s="6">
        <v>6</v>
      </c>
      <c r="K1275" s="6">
        <v>43</v>
      </c>
      <c r="L1275" s="6">
        <v>94</v>
      </c>
      <c r="M1275" s="6">
        <v>33</v>
      </c>
      <c r="N1275" s="6">
        <v>8</v>
      </c>
      <c r="O1275" s="6">
        <v>0.3</v>
      </c>
      <c r="P1275" s="8">
        <v>2391.9</v>
      </c>
      <c r="Q1275" s="8">
        <v>1770.0060000000001</v>
      </c>
      <c r="R1275" s="8">
        <f t="shared" si="58"/>
        <v>-765.40800000000127</v>
      </c>
      <c r="S1275" s="8">
        <f>(((Sales[[#This Row],[Unit Price]]-(Sales[[#This Row],[Discount Applied]]*Sales[[#This Row],[Unit Price]]))-Q1275)/Q1275)*100</f>
        <v>-5.4054054054054141</v>
      </c>
      <c r="T1275" s="8">
        <f t="shared" si="59"/>
        <v>13394.64</v>
      </c>
      <c r="U1275" s="8">
        <f>Sales[[#This Row],[Unit Cost]]*Sales[[#This Row],[Order Quantity]]</f>
        <v>14160.048000000001</v>
      </c>
    </row>
    <row r="1276" spans="1:21" x14ac:dyDescent="0.2">
      <c r="A1276" s="6" t="s">
        <v>1489</v>
      </c>
      <c r="B1276" s="6" t="s">
        <v>24</v>
      </c>
      <c r="C1276" s="6" t="s">
        <v>143</v>
      </c>
      <c r="D1276" s="7">
        <v>43300</v>
      </c>
      <c r="E1276" s="7">
        <v>43404</v>
      </c>
      <c r="F1276" s="7">
        <v>43432</v>
      </c>
      <c r="G1276" s="7">
        <v>43439</v>
      </c>
      <c r="H1276" s="6">
        <f t="shared" si="57"/>
        <v>35</v>
      </c>
      <c r="I1276" s="6" t="s">
        <v>215</v>
      </c>
      <c r="J1276" s="6">
        <v>3</v>
      </c>
      <c r="K1276" s="6">
        <v>39</v>
      </c>
      <c r="L1276" s="6">
        <v>350</v>
      </c>
      <c r="M1276" s="6">
        <v>13</v>
      </c>
      <c r="N1276" s="6">
        <v>6</v>
      </c>
      <c r="O1276" s="6">
        <v>0.1</v>
      </c>
      <c r="P1276" s="8">
        <v>817.4</v>
      </c>
      <c r="Q1276" s="8">
        <v>621.22400000000005</v>
      </c>
      <c r="R1276" s="8">
        <f t="shared" si="58"/>
        <v>686.61599999999908</v>
      </c>
      <c r="S1276" s="8">
        <f>(((Sales[[#This Row],[Unit Price]]-(Sales[[#This Row],[Discount Applied]]*Sales[[#This Row],[Unit Price]]))-Q1276)/Q1276)*100</f>
        <v>18.421052631578931</v>
      </c>
      <c r="T1276" s="8">
        <f t="shared" si="59"/>
        <v>4413.9599999999991</v>
      </c>
      <c r="U1276" s="8">
        <f>Sales[[#This Row],[Unit Cost]]*Sales[[#This Row],[Order Quantity]]</f>
        <v>3727.3440000000001</v>
      </c>
    </row>
    <row r="1277" spans="1:21" x14ac:dyDescent="0.2">
      <c r="A1277" s="6" t="s">
        <v>1490</v>
      </c>
      <c r="B1277" s="6" t="s">
        <v>23</v>
      </c>
      <c r="C1277" s="6" t="s">
        <v>148</v>
      </c>
      <c r="D1277" s="7">
        <v>43300</v>
      </c>
      <c r="E1277" s="7">
        <v>43404</v>
      </c>
      <c r="F1277" s="7">
        <v>43408</v>
      </c>
      <c r="G1277" s="7">
        <v>43417</v>
      </c>
      <c r="H1277" s="6">
        <f t="shared" si="57"/>
        <v>13</v>
      </c>
      <c r="I1277" s="6" t="s">
        <v>215</v>
      </c>
      <c r="J1277" s="6">
        <v>22</v>
      </c>
      <c r="K1277" s="6">
        <v>20</v>
      </c>
      <c r="L1277" s="6">
        <v>21</v>
      </c>
      <c r="M1277" s="6">
        <v>11</v>
      </c>
      <c r="N1277" s="6">
        <v>5</v>
      </c>
      <c r="O1277" s="6">
        <v>0.15</v>
      </c>
      <c r="P1277" s="8">
        <v>3939.6</v>
      </c>
      <c r="Q1277" s="8">
        <v>1575.8400000000001</v>
      </c>
      <c r="R1277" s="8">
        <f t="shared" si="58"/>
        <v>8864.0999999999985</v>
      </c>
      <c r="S1277" s="8">
        <f>(((Sales[[#This Row],[Unit Price]]-(Sales[[#This Row],[Discount Applied]]*Sales[[#This Row],[Unit Price]]))-Q1277)/Q1277)*100</f>
        <v>112.49999999999997</v>
      </c>
      <c r="T1277" s="8">
        <f t="shared" si="59"/>
        <v>16743.3</v>
      </c>
      <c r="U1277" s="8">
        <f>Sales[[#This Row],[Unit Cost]]*Sales[[#This Row],[Order Quantity]]</f>
        <v>7879.2000000000007</v>
      </c>
    </row>
    <row r="1278" spans="1:21" x14ac:dyDescent="0.2">
      <c r="A1278" s="6" t="s">
        <v>1491</v>
      </c>
      <c r="B1278" s="6" t="s">
        <v>24</v>
      </c>
      <c r="C1278" s="6" t="s">
        <v>146</v>
      </c>
      <c r="D1278" s="7">
        <v>43300</v>
      </c>
      <c r="E1278" s="7">
        <v>43404</v>
      </c>
      <c r="F1278" s="7">
        <v>43431</v>
      </c>
      <c r="G1278" s="7">
        <v>43436</v>
      </c>
      <c r="H1278" s="6">
        <f t="shared" si="57"/>
        <v>32</v>
      </c>
      <c r="I1278" s="6" t="s">
        <v>215</v>
      </c>
      <c r="J1278" s="6">
        <v>9</v>
      </c>
      <c r="K1278" s="6">
        <v>30</v>
      </c>
      <c r="L1278" s="6">
        <v>313</v>
      </c>
      <c r="M1278" s="6">
        <v>8</v>
      </c>
      <c r="N1278" s="6">
        <v>7</v>
      </c>
      <c r="O1278" s="6">
        <v>7.4999999999999997E-2</v>
      </c>
      <c r="P1278" s="8">
        <v>3182.5</v>
      </c>
      <c r="Q1278" s="8">
        <v>1686.7250000000001</v>
      </c>
      <c r="R1278" s="8">
        <f t="shared" si="58"/>
        <v>8799.6124999999993</v>
      </c>
      <c r="S1278" s="8">
        <f>(((Sales[[#This Row],[Unit Price]]-(Sales[[#This Row],[Discount Applied]]*Sales[[#This Row],[Unit Price]]))-Q1278)/Q1278)*100</f>
        <v>74.528301886792434</v>
      </c>
      <c r="T1278" s="8">
        <f t="shared" si="59"/>
        <v>20606.6875</v>
      </c>
      <c r="U1278" s="8">
        <f>Sales[[#This Row],[Unit Cost]]*Sales[[#This Row],[Order Quantity]]</f>
        <v>11807.075000000001</v>
      </c>
    </row>
    <row r="1279" spans="1:21" x14ac:dyDescent="0.2">
      <c r="A1279" s="6" t="s">
        <v>1492</v>
      </c>
      <c r="B1279" s="6" t="s">
        <v>25</v>
      </c>
      <c r="C1279" s="6" t="s">
        <v>148</v>
      </c>
      <c r="D1279" s="7">
        <v>43300</v>
      </c>
      <c r="E1279" s="7">
        <v>43404</v>
      </c>
      <c r="F1279" s="7">
        <v>43411</v>
      </c>
      <c r="G1279" s="7">
        <v>43415</v>
      </c>
      <c r="H1279" s="6">
        <f t="shared" si="57"/>
        <v>11</v>
      </c>
      <c r="I1279" s="6" t="s">
        <v>215</v>
      </c>
      <c r="J1279" s="6">
        <v>17</v>
      </c>
      <c r="K1279" s="6">
        <v>19</v>
      </c>
      <c r="L1279" s="6">
        <v>30</v>
      </c>
      <c r="M1279" s="6">
        <v>8</v>
      </c>
      <c r="N1279" s="6">
        <v>2</v>
      </c>
      <c r="O1279" s="6">
        <v>0.1</v>
      </c>
      <c r="P1279" s="8">
        <v>1728.6000000000001</v>
      </c>
      <c r="Q1279" s="8">
        <v>1279.164</v>
      </c>
      <c r="R1279" s="8">
        <f t="shared" si="58"/>
        <v>553.1520000000005</v>
      </c>
      <c r="S1279" s="8">
        <f>(((Sales[[#This Row],[Unit Price]]-(Sales[[#This Row],[Discount Applied]]*Sales[[#This Row],[Unit Price]]))-Q1279)/Q1279)*100</f>
        <v>21.621621621621642</v>
      </c>
      <c r="T1279" s="8">
        <f t="shared" si="59"/>
        <v>3111.4800000000005</v>
      </c>
      <c r="U1279" s="8">
        <f>Sales[[#This Row],[Unit Cost]]*Sales[[#This Row],[Order Quantity]]</f>
        <v>2558.328</v>
      </c>
    </row>
    <row r="1280" spans="1:21" x14ac:dyDescent="0.2">
      <c r="A1280" s="6" t="s">
        <v>1493</v>
      </c>
      <c r="B1280" s="6" t="s">
        <v>23</v>
      </c>
      <c r="C1280" s="6" t="s">
        <v>146</v>
      </c>
      <c r="D1280" s="7">
        <v>43300</v>
      </c>
      <c r="E1280" s="7">
        <v>43404</v>
      </c>
      <c r="F1280" s="7">
        <v>43413</v>
      </c>
      <c r="G1280" s="7">
        <v>43421</v>
      </c>
      <c r="H1280" s="6">
        <f t="shared" si="57"/>
        <v>17</v>
      </c>
      <c r="I1280" s="6" t="s">
        <v>215</v>
      </c>
      <c r="J1280" s="6">
        <v>24</v>
      </c>
      <c r="K1280" s="6">
        <v>27</v>
      </c>
      <c r="L1280" s="6">
        <v>265</v>
      </c>
      <c r="M1280" s="6">
        <v>7</v>
      </c>
      <c r="N1280" s="6">
        <v>3</v>
      </c>
      <c r="O1280" s="6">
        <v>0.15</v>
      </c>
      <c r="P1280" s="8">
        <v>2680</v>
      </c>
      <c r="Q1280" s="8">
        <v>2170.8000000000002</v>
      </c>
      <c r="R1280" s="8">
        <f t="shared" si="58"/>
        <v>321.59999999999945</v>
      </c>
      <c r="S1280" s="8">
        <f>(((Sales[[#This Row],[Unit Price]]-(Sales[[#This Row],[Discount Applied]]*Sales[[#This Row],[Unit Price]]))-Q1280)/Q1280)*100</f>
        <v>4.9382716049382633</v>
      </c>
      <c r="T1280" s="8">
        <f t="shared" si="59"/>
        <v>6834</v>
      </c>
      <c r="U1280" s="8">
        <f>Sales[[#This Row],[Unit Cost]]*Sales[[#This Row],[Order Quantity]]</f>
        <v>6512.4000000000005</v>
      </c>
    </row>
    <row r="1281" spans="1:21" x14ac:dyDescent="0.2">
      <c r="A1281" s="6" t="s">
        <v>1494</v>
      </c>
      <c r="B1281" s="6" t="s">
        <v>23</v>
      </c>
      <c r="C1281" s="6" t="s">
        <v>145</v>
      </c>
      <c r="D1281" s="7">
        <v>43300</v>
      </c>
      <c r="E1281" s="7">
        <v>43404</v>
      </c>
      <c r="F1281" s="7">
        <v>43406</v>
      </c>
      <c r="G1281" s="7">
        <v>43409</v>
      </c>
      <c r="H1281" s="6">
        <f t="shared" si="57"/>
        <v>5</v>
      </c>
      <c r="I1281" s="6" t="s">
        <v>215</v>
      </c>
      <c r="J1281" s="6">
        <v>24</v>
      </c>
      <c r="K1281" s="6">
        <v>24</v>
      </c>
      <c r="L1281" s="6">
        <v>99</v>
      </c>
      <c r="M1281" s="6">
        <v>4</v>
      </c>
      <c r="N1281" s="6">
        <v>1</v>
      </c>
      <c r="O1281" s="6">
        <v>0.2</v>
      </c>
      <c r="P1281" s="8">
        <v>991.6</v>
      </c>
      <c r="Q1281" s="8">
        <v>654.45600000000002</v>
      </c>
      <c r="R1281" s="8">
        <f t="shared" si="58"/>
        <v>138.82399999999996</v>
      </c>
      <c r="S1281" s="8">
        <f>(((Sales[[#This Row],[Unit Price]]-(Sales[[#This Row],[Discount Applied]]*Sales[[#This Row],[Unit Price]]))-Q1281)/Q1281)*100</f>
        <v>21.212121212121204</v>
      </c>
      <c r="T1281" s="8">
        <f t="shared" si="59"/>
        <v>793.28</v>
      </c>
      <c r="U1281" s="8">
        <f>Sales[[#This Row],[Unit Cost]]*Sales[[#This Row],[Order Quantity]]</f>
        <v>654.45600000000002</v>
      </c>
    </row>
    <row r="1282" spans="1:21" x14ac:dyDescent="0.2">
      <c r="A1282" s="6" t="s">
        <v>1495</v>
      </c>
      <c r="B1282" s="6" t="s">
        <v>24</v>
      </c>
      <c r="C1282" s="6" t="s">
        <v>143</v>
      </c>
      <c r="D1282" s="7">
        <v>43300</v>
      </c>
      <c r="E1282" s="7">
        <v>43404</v>
      </c>
      <c r="F1282" s="7">
        <v>43416</v>
      </c>
      <c r="G1282" s="7">
        <v>43421</v>
      </c>
      <c r="H1282" s="6">
        <f t="shared" ref="H1282:H1345" si="60">G1282-E1282</f>
        <v>17</v>
      </c>
      <c r="I1282" s="6" t="s">
        <v>215</v>
      </c>
      <c r="J1282" s="6">
        <v>5</v>
      </c>
      <c r="K1282" s="6">
        <v>30</v>
      </c>
      <c r="L1282" s="6">
        <v>335</v>
      </c>
      <c r="M1282" s="6">
        <v>25</v>
      </c>
      <c r="N1282" s="6">
        <v>8</v>
      </c>
      <c r="O1282" s="6">
        <v>0.1</v>
      </c>
      <c r="P1282" s="8">
        <v>254.6</v>
      </c>
      <c r="Q1282" s="8">
        <v>124.75399999999999</v>
      </c>
      <c r="R1282" s="8">
        <f t="shared" ref="R1282:R1345" si="61">T1282-(Q1282*N1282)</f>
        <v>835.08799999999997</v>
      </c>
      <c r="S1282" s="8">
        <f>(((Sales[[#This Row],[Unit Price]]-(Sales[[#This Row],[Discount Applied]]*Sales[[#This Row],[Unit Price]]))-Q1282)/Q1282)*100</f>
        <v>83.673469387755105</v>
      </c>
      <c r="T1282" s="8">
        <f t="shared" ref="T1282:T1345" si="62">((P1282*N1282)-(P1282*O1282*N1282))</f>
        <v>1833.12</v>
      </c>
      <c r="U1282" s="8">
        <f>Sales[[#This Row],[Unit Cost]]*Sales[[#This Row],[Order Quantity]]</f>
        <v>998.03199999999993</v>
      </c>
    </row>
    <row r="1283" spans="1:21" x14ac:dyDescent="0.2">
      <c r="A1283" s="6" t="s">
        <v>1496</v>
      </c>
      <c r="B1283" s="6" t="s">
        <v>24</v>
      </c>
      <c r="C1283" s="6" t="s">
        <v>148</v>
      </c>
      <c r="D1283" s="7">
        <v>43300</v>
      </c>
      <c r="E1283" s="7">
        <v>43404</v>
      </c>
      <c r="F1283" s="7">
        <v>43415</v>
      </c>
      <c r="G1283" s="7">
        <v>43419</v>
      </c>
      <c r="H1283" s="6">
        <f t="shared" si="60"/>
        <v>15</v>
      </c>
      <c r="I1283" s="6" t="s">
        <v>215</v>
      </c>
      <c r="J1283" s="6">
        <v>1</v>
      </c>
      <c r="K1283" s="6">
        <v>39</v>
      </c>
      <c r="L1283" s="6">
        <v>20</v>
      </c>
      <c r="M1283" s="6">
        <v>25</v>
      </c>
      <c r="N1283" s="6">
        <v>2</v>
      </c>
      <c r="O1283" s="6">
        <v>0.15</v>
      </c>
      <c r="P1283" s="8">
        <v>3899.4</v>
      </c>
      <c r="Q1283" s="8">
        <v>2417.6280000000002</v>
      </c>
      <c r="R1283" s="8">
        <f t="shared" si="61"/>
        <v>1793.7240000000002</v>
      </c>
      <c r="S1283" s="8">
        <f>(((Sales[[#This Row],[Unit Price]]-(Sales[[#This Row],[Discount Applied]]*Sales[[#This Row],[Unit Price]]))-Q1283)/Q1283)*100</f>
        <v>37.096774193548384</v>
      </c>
      <c r="T1283" s="8">
        <f t="shared" si="62"/>
        <v>6628.9800000000005</v>
      </c>
      <c r="U1283" s="8">
        <f>Sales[[#This Row],[Unit Cost]]*Sales[[#This Row],[Order Quantity]]</f>
        <v>4835.2560000000003</v>
      </c>
    </row>
    <row r="1284" spans="1:21" x14ac:dyDescent="0.2">
      <c r="A1284" s="6" t="s">
        <v>1497</v>
      </c>
      <c r="B1284" s="6" t="s">
        <v>25</v>
      </c>
      <c r="C1284" s="6" t="s">
        <v>147</v>
      </c>
      <c r="D1284" s="7">
        <v>43300</v>
      </c>
      <c r="E1284" s="7">
        <v>43405</v>
      </c>
      <c r="F1284" s="7">
        <v>43421</v>
      </c>
      <c r="G1284" s="7">
        <v>43422</v>
      </c>
      <c r="H1284" s="6">
        <f t="shared" si="60"/>
        <v>17</v>
      </c>
      <c r="I1284" s="6" t="s">
        <v>215</v>
      </c>
      <c r="J1284" s="6">
        <v>20</v>
      </c>
      <c r="K1284" s="6">
        <v>17</v>
      </c>
      <c r="L1284" s="6">
        <v>220</v>
      </c>
      <c r="M1284" s="6">
        <v>46</v>
      </c>
      <c r="N1284" s="6">
        <v>8</v>
      </c>
      <c r="O1284" s="6">
        <v>0.05</v>
      </c>
      <c r="P1284" s="8">
        <v>3966.4</v>
      </c>
      <c r="Q1284" s="8">
        <v>2736.8159999999998</v>
      </c>
      <c r="R1284" s="8">
        <f t="shared" si="61"/>
        <v>8250.112000000001</v>
      </c>
      <c r="S1284" s="8">
        <f>(((Sales[[#This Row],[Unit Price]]-(Sales[[#This Row],[Discount Applied]]*Sales[[#This Row],[Unit Price]]))-Q1284)/Q1284)*100</f>
        <v>37.681159420289859</v>
      </c>
      <c r="T1284" s="8">
        <f t="shared" si="62"/>
        <v>30144.639999999999</v>
      </c>
      <c r="U1284" s="8">
        <f>Sales[[#This Row],[Unit Cost]]*Sales[[#This Row],[Order Quantity]]</f>
        <v>21894.527999999998</v>
      </c>
    </row>
    <row r="1285" spans="1:21" x14ac:dyDescent="0.2">
      <c r="A1285" s="6" t="s">
        <v>1498</v>
      </c>
      <c r="B1285" s="6" t="s">
        <v>24</v>
      </c>
      <c r="C1285" s="6" t="s">
        <v>145</v>
      </c>
      <c r="D1285" s="7">
        <v>43300</v>
      </c>
      <c r="E1285" s="7">
        <v>43405</v>
      </c>
      <c r="F1285" s="7">
        <v>43417</v>
      </c>
      <c r="G1285" s="7">
        <v>43419</v>
      </c>
      <c r="H1285" s="6">
        <f t="shared" si="60"/>
        <v>14</v>
      </c>
      <c r="I1285" s="6" t="s">
        <v>215</v>
      </c>
      <c r="J1285" s="6">
        <v>3</v>
      </c>
      <c r="K1285" s="6">
        <v>14</v>
      </c>
      <c r="L1285" s="6">
        <v>184</v>
      </c>
      <c r="M1285" s="6">
        <v>2</v>
      </c>
      <c r="N1285" s="6">
        <v>4</v>
      </c>
      <c r="O1285" s="6">
        <v>0.05</v>
      </c>
      <c r="P1285" s="8">
        <v>1299.8</v>
      </c>
      <c r="Q1285" s="8">
        <v>1039.8399999999999</v>
      </c>
      <c r="R1285" s="8">
        <f t="shared" si="61"/>
        <v>779.88000000000011</v>
      </c>
      <c r="S1285" s="8">
        <f>(((Sales[[#This Row],[Unit Price]]-(Sales[[#This Row],[Discount Applied]]*Sales[[#This Row],[Unit Price]]))-Q1285)/Q1285)*100</f>
        <v>18.750000000000004</v>
      </c>
      <c r="T1285" s="8">
        <f t="shared" si="62"/>
        <v>4939.24</v>
      </c>
      <c r="U1285" s="8">
        <f>Sales[[#This Row],[Unit Cost]]*Sales[[#This Row],[Order Quantity]]</f>
        <v>4159.3599999999997</v>
      </c>
    </row>
    <row r="1286" spans="1:21" x14ac:dyDescent="0.2">
      <c r="A1286" s="6" t="s">
        <v>1499</v>
      </c>
      <c r="B1286" s="6" t="s">
        <v>24</v>
      </c>
      <c r="C1286" s="6" t="s">
        <v>146</v>
      </c>
      <c r="D1286" s="7">
        <v>43300</v>
      </c>
      <c r="E1286" s="7">
        <v>43405</v>
      </c>
      <c r="F1286" s="7">
        <v>43420</v>
      </c>
      <c r="G1286" s="7">
        <v>43430</v>
      </c>
      <c r="H1286" s="6">
        <f t="shared" si="60"/>
        <v>25</v>
      </c>
      <c r="I1286" s="6" t="s">
        <v>215</v>
      </c>
      <c r="J1286" s="6">
        <v>5</v>
      </c>
      <c r="K1286" s="6">
        <v>44</v>
      </c>
      <c r="L1286" s="6">
        <v>322</v>
      </c>
      <c r="M1286" s="6">
        <v>27</v>
      </c>
      <c r="N1286" s="6">
        <v>1</v>
      </c>
      <c r="O1286" s="6">
        <v>0.05</v>
      </c>
      <c r="P1286" s="8">
        <v>3805.6</v>
      </c>
      <c r="Q1286" s="8">
        <v>3158.6479999999997</v>
      </c>
      <c r="R1286" s="8">
        <f t="shared" si="61"/>
        <v>456.67200000000003</v>
      </c>
      <c r="S1286" s="8">
        <f>(((Sales[[#This Row],[Unit Price]]-(Sales[[#This Row],[Discount Applied]]*Sales[[#This Row],[Unit Price]]))-Q1286)/Q1286)*100</f>
        <v>14.457831325301207</v>
      </c>
      <c r="T1286" s="8">
        <f t="shared" si="62"/>
        <v>3615.3199999999997</v>
      </c>
      <c r="U1286" s="8">
        <f>Sales[[#This Row],[Unit Cost]]*Sales[[#This Row],[Order Quantity]]</f>
        <v>3158.6479999999997</v>
      </c>
    </row>
    <row r="1287" spans="1:21" x14ac:dyDescent="0.2">
      <c r="A1287" s="6" t="s">
        <v>1500</v>
      </c>
      <c r="B1287" s="6" t="s">
        <v>26</v>
      </c>
      <c r="C1287" s="6" t="s">
        <v>145</v>
      </c>
      <c r="D1287" s="7">
        <v>43300</v>
      </c>
      <c r="E1287" s="7">
        <v>43405</v>
      </c>
      <c r="F1287" s="7">
        <v>43431</v>
      </c>
      <c r="G1287" s="7">
        <v>43441</v>
      </c>
      <c r="H1287" s="6">
        <f t="shared" si="60"/>
        <v>36</v>
      </c>
      <c r="I1287" s="6" t="s">
        <v>215</v>
      </c>
      <c r="J1287" s="6">
        <v>27</v>
      </c>
      <c r="K1287" s="6">
        <v>13</v>
      </c>
      <c r="L1287" s="6">
        <v>164</v>
      </c>
      <c r="M1287" s="6">
        <v>2</v>
      </c>
      <c r="N1287" s="6">
        <v>2</v>
      </c>
      <c r="O1287" s="6">
        <v>0.1</v>
      </c>
      <c r="P1287" s="8">
        <v>1045.2</v>
      </c>
      <c r="Q1287" s="8">
        <v>637.572</v>
      </c>
      <c r="R1287" s="8">
        <f t="shared" si="61"/>
        <v>606.21600000000012</v>
      </c>
      <c r="S1287" s="8">
        <f>(((Sales[[#This Row],[Unit Price]]-(Sales[[#This Row],[Discount Applied]]*Sales[[#This Row],[Unit Price]]))-Q1287)/Q1287)*100</f>
        <v>47.540983606557383</v>
      </c>
      <c r="T1287" s="8">
        <f t="shared" si="62"/>
        <v>1881.3600000000001</v>
      </c>
      <c r="U1287" s="8">
        <f>Sales[[#This Row],[Unit Cost]]*Sales[[#This Row],[Order Quantity]]</f>
        <v>1275.144</v>
      </c>
    </row>
    <row r="1288" spans="1:21" x14ac:dyDescent="0.2">
      <c r="A1288" s="6" t="s">
        <v>1501</v>
      </c>
      <c r="B1288" s="6" t="s">
        <v>25</v>
      </c>
      <c r="C1288" s="6" t="s">
        <v>146</v>
      </c>
      <c r="D1288" s="7">
        <v>43300</v>
      </c>
      <c r="E1288" s="7">
        <v>43405</v>
      </c>
      <c r="F1288" s="7">
        <v>43407</v>
      </c>
      <c r="G1288" s="7">
        <v>43410</v>
      </c>
      <c r="H1288" s="6">
        <f t="shared" si="60"/>
        <v>5</v>
      </c>
      <c r="I1288" s="6" t="s">
        <v>215</v>
      </c>
      <c r="J1288" s="6">
        <v>18</v>
      </c>
      <c r="K1288" s="6">
        <v>8</v>
      </c>
      <c r="L1288" s="6">
        <v>305</v>
      </c>
      <c r="M1288" s="6">
        <v>40</v>
      </c>
      <c r="N1288" s="6">
        <v>2</v>
      </c>
      <c r="O1288" s="6">
        <v>0.15</v>
      </c>
      <c r="P1288" s="8">
        <v>3021.7000000000003</v>
      </c>
      <c r="Q1288" s="8">
        <v>1450.4160000000002</v>
      </c>
      <c r="R1288" s="8">
        <f t="shared" si="61"/>
        <v>2236.058</v>
      </c>
      <c r="S1288" s="8">
        <f>(((Sales[[#This Row],[Unit Price]]-(Sales[[#This Row],[Discount Applied]]*Sales[[#This Row],[Unit Price]]))-Q1288)/Q1288)*100</f>
        <v>77.083333333333329</v>
      </c>
      <c r="T1288" s="8">
        <f t="shared" si="62"/>
        <v>5136.8900000000003</v>
      </c>
      <c r="U1288" s="8">
        <f>Sales[[#This Row],[Unit Cost]]*Sales[[#This Row],[Order Quantity]]</f>
        <v>2900.8320000000003</v>
      </c>
    </row>
    <row r="1289" spans="1:21" x14ac:dyDescent="0.2">
      <c r="A1289" s="6" t="s">
        <v>1502</v>
      </c>
      <c r="B1289" s="6" t="s">
        <v>25</v>
      </c>
      <c r="C1289" s="6" t="s">
        <v>146</v>
      </c>
      <c r="D1289" s="7">
        <v>43300</v>
      </c>
      <c r="E1289" s="7">
        <v>43405</v>
      </c>
      <c r="F1289" s="7">
        <v>43413</v>
      </c>
      <c r="G1289" s="7">
        <v>43416</v>
      </c>
      <c r="H1289" s="6">
        <f t="shared" si="60"/>
        <v>11</v>
      </c>
      <c r="I1289" s="6" t="s">
        <v>215</v>
      </c>
      <c r="J1289" s="6">
        <v>20</v>
      </c>
      <c r="K1289" s="6">
        <v>9</v>
      </c>
      <c r="L1289" s="6">
        <v>304</v>
      </c>
      <c r="M1289" s="6">
        <v>23</v>
      </c>
      <c r="N1289" s="6">
        <v>5</v>
      </c>
      <c r="O1289" s="6">
        <v>7.4999999999999997E-2</v>
      </c>
      <c r="P1289" s="8">
        <v>261.3</v>
      </c>
      <c r="Q1289" s="8">
        <v>216.87899999999999</v>
      </c>
      <c r="R1289" s="8">
        <f t="shared" si="61"/>
        <v>124.11750000000006</v>
      </c>
      <c r="S1289" s="8">
        <f>(((Sales[[#This Row],[Unit Price]]-(Sales[[#This Row],[Discount Applied]]*Sales[[#This Row],[Unit Price]]))-Q1289)/Q1289)*100</f>
        <v>11.445783132530133</v>
      </c>
      <c r="T1289" s="8">
        <f t="shared" si="62"/>
        <v>1208.5125</v>
      </c>
      <c r="U1289" s="8">
        <f>Sales[[#This Row],[Unit Cost]]*Sales[[#This Row],[Order Quantity]]</f>
        <v>1084.395</v>
      </c>
    </row>
    <row r="1290" spans="1:21" x14ac:dyDescent="0.2">
      <c r="A1290" s="6" t="s">
        <v>1503</v>
      </c>
      <c r="B1290" s="6" t="s">
        <v>23</v>
      </c>
      <c r="C1290" s="6" t="s">
        <v>148</v>
      </c>
      <c r="D1290" s="7">
        <v>43300</v>
      </c>
      <c r="E1290" s="7">
        <v>43405</v>
      </c>
      <c r="F1290" s="7">
        <v>43418</v>
      </c>
      <c r="G1290" s="7">
        <v>43428</v>
      </c>
      <c r="H1290" s="6">
        <f t="shared" si="60"/>
        <v>23</v>
      </c>
      <c r="I1290" s="6" t="s">
        <v>215</v>
      </c>
      <c r="J1290" s="6">
        <v>20</v>
      </c>
      <c r="K1290" s="6">
        <v>13</v>
      </c>
      <c r="L1290" s="6">
        <v>26</v>
      </c>
      <c r="M1290" s="6">
        <v>17</v>
      </c>
      <c r="N1290" s="6">
        <v>8</v>
      </c>
      <c r="O1290" s="6">
        <v>0.1</v>
      </c>
      <c r="P1290" s="8">
        <v>6505.7</v>
      </c>
      <c r="Q1290" s="8">
        <v>4944.3320000000003</v>
      </c>
      <c r="R1290" s="8">
        <f t="shared" si="61"/>
        <v>7286.3839999999982</v>
      </c>
      <c r="S1290" s="8">
        <f>(((Sales[[#This Row],[Unit Price]]-(Sales[[#This Row],[Discount Applied]]*Sales[[#This Row],[Unit Price]]))-Q1290)/Q1290)*100</f>
        <v>18.421052631578942</v>
      </c>
      <c r="T1290" s="8">
        <f t="shared" si="62"/>
        <v>46841.04</v>
      </c>
      <c r="U1290" s="8">
        <f>Sales[[#This Row],[Unit Cost]]*Sales[[#This Row],[Order Quantity]]</f>
        <v>39554.656000000003</v>
      </c>
    </row>
    <row r="1291" spans="1:21" x14ac:dyDescent="0.2">
      <c r="A1291" s="6" t="s">
        <v>1504</v>
      </c>
      <c r="B1291" s="6" t="s">
        <v>25</v>
      </c>
      <c r="C1291" s="6" t="s">
        <v>147</v>
      </c>
      <c r="D1291" s="7">
        <v>43300</v>
      </c>
      <c r="E1291" s="7">
        <v>43405</v>
      </c>
      <c r="F1291" s="7">
        <v>43413</v>
      </c>
      <c r="G1291" s="7">
        <v>43417</v>
      </c>
      <c r="H1291" s="6">
        <f t="shared" si="60"/>
        <v>12</v>
      </c>
      <c r="I1291" s="6" t="s">
        <v>215</v>
      </c>
      <c r="J1291" s="6">
        <v>15</v>
      </c>
      <c r="K1291" s="6">
        <v>9</v>
      </c>
      <c r="L1291" s="6">
        <v>214</v>
      </c>
      <c r="M1291" s="6">
        <v>24</v>
      </c>
      <c r="N1291" s="6">
        <v>7</v>
      </c>
      <c r="O1291" s="6">
        <v>0.05</v>
      </c>
      <c r="P1291" s="8">
        <v>1835.8</v>
      </c>
      <c r="Q1291" s="8">
        <v>789.39400000000001</v>
      </c>
      <c r="R1291" s="8">
        <f t="shared" si="61"/>
        <v>6682.3119999999999</v>
      </c>
      <c r="S1291" s="8">
        <f>(((Sales[[#This Row],[Unit Price]]-(Sales[[#This Row],[Discount Applied]]*Sales[[#This Row],[Unit Price]]))-Q1291)/Q1291)*100</f>
        <v>120.93023255813952</v>
      </c>
      <c r="T1291" s="8">
        <f t="shared" si="62"/>
        <v>12208.07</v>
      </c>
      <c r="U1291" s="8">
        <f>Sales[[#This Row],[Unit Cost]]*Sales[[#This Row],[Order Quantity]]</f>
        <v>5525.7579999999998</v>
      </c>
    </row>
    <row r="1292" spans="1:21" x14ac:dyDescent="0.2">
      <c r="A1292" s="6" t="s">
        <v>1505</v>
      </c>
      <c r="B1292" s="6" t="s">
        <v>24</v>
      </c>
      <c r="C1292" s="6" t="s">
        <v>145</v>
      </c>
      <c r="D1292" s="7">
        <v>43300</v>
      </c>
      <c r="E1292" s="7">
        <v>43405</v>
      </c>
      <c r="F1292" s="7">
        <v>43407</v>
      </c>
      <c r="G1292" s="7">
        <v>43408</v>
      </c>
      <c r="H1292" s="6">
        <f t="shared" si="60"/>
        <v>3</v>
      </c>
      <c r="I1292" s="6" t="s">
        <v>215</v>
      </c>
      <c r="J1292" s="6">
        <v>10</v>
      </c>
      <c r="K1292" s="6">
        <v>27</v>
      </c>
      <c r="L1292" s="6">
        <v>187</v>
      </c>
      <c r="M1292" s="6">
        <v>7</v>
      </c>
      <c r="N1292" s="6">
        <v>8</v>
      </c>
      <c r="O1292" s="6">
        <v>0.1</v>
      </c>
      <c r="P1292" s="8">
        <v>3912.8</v>
      </c>
      <c r="Q1292" s="8">
        <v>1995.528</v>
      </c>
      <c r="R1292" s="8">
        <f t="shared" si="61"/>
        <v>12207.936</v>
      </c>
      <c r="S1292" s="8">
        <f>(((Sales[[#This Row],[Unit Price]]-(Sales[[#This Row],[Discount Applied]]*Sales[[#This Row],[Unit Price]]))-Q1292)/Q1292)*100</f>
        <v>76.470588235294116</v>
      </c>
      <c r="T1292" s="8">
        <f t="shared" si="62"/>
        <v>28172.16</v>
      </c>
      <c r="U1292" s="8">
        <f>Sales[[#This Row],[Unit Cost]]*Sales[[#This Row],[Order Quantity]]</f>
        <v>15964.224</v>
      </c>
    </row>
    <row r="1293" spans="1:21" x14ac:dyDescent="0.2">
      <c r="A1293" s="6" t="s">
        <v>1506</v>
      </c>
      <c r="B1293" s="6" t="s">
        <v>24</v>
      </c>
      <c r="C1293" s="6" t="s">
        <v>146</v>
      </c>
      <c r="D1293" s="7">
        <v>43300</v>
      </c>
      <c r="E1293" s="7">
        <v>43405</v>
      </c>
      <c r="F1293" s="7">
        <v>43412</v>
      </c>
      <c r="G1293" s="7">
        <v>43422</v>
      </c>
      <c r="H1293" s="6">
        <f t="shared" si="60"/>
        <v>17</v>
      </c>
      <c r="I1293" s="6" t="s">
        <v>215</v>
      </c>
      <c r="J1293" s="6">
        <v>12</v>
      </c>
      <c r="K1293" s="6">
        <v>49</v>
      </c>
      <c r="L1293" s="6">
        <v>291</v>
      </c>
      <c r="M1293" s="6">
        <v>36</v>
      </c>
      <c r="N1293" s="6">
        <v>1</v>
      </c>
      <c r="O1293" s="6">
        <v>0.1</v>
      </c>
      <c r="P1293" s="8">
        <v>2505.8000000000002</v>
      </c>
      <c r="Q1293" s="8">
        <v>1303.0160000000001</v>
      </c>
      <c r="R1293" s="8">
        <f t="shared" si="61"/>
        <v>952.20400000000018</v>
      </c>
      <c r="S1293" s="8">
        <f>(((Sales[[#This Row],[Unit Price]]-(Sales[[#This Row],[Discount Applied]]*Sales[[#This Row],[Unit Price]]))-Q1293)/Q1293)*100</f>
        <v>73.07692307692308</v>
      </c>
      <c r="T1293" s="8">
        <f t="shared" si="62"/>
        <v>2255.2200000000003</v>
      </c>
      <c r="U1293" s="8">
        <f>Sales[[#This Row],[Unit Cost]]*Sales[[#This Row],[Order Quantity]]</f>
        <v>1303.0160000000001</v>
      </c>
    </row>
    <row r="1294" spans="1:21" x14ac:dyDescent="0.2">
      <c r="A1294" s="6" t="s">
        <v>1507</v>
      </c>
      <c r="B1294" s="6" t="s">
        <v>24</v>
      </c>
      <c r="C1294" s="6" t="s">
        <v>145</v>
      </c>
      <c r="D1294" s="7">
        <v>43300</v>
      </c>
      <c r="E1294" s="7">
        <v>43405</v>
      </c>
      <c r="F1294" s="7">
        <v>43433</v>
      </c>
      <c r="G1294" s="7">
        <v>43437</v>
      </c>
      <c r="H1294" s="6">
        <f t="shared" si="60"/>
        <v>32</v>
      </c>
      <c r="I1294" s="6" t="s">
        <v>215</v>
      </c>
      <c r="J1294" s="6">
        <v>7</v>
      </c>
      <c r="K1294" s="6">
        <v>20</v>
      </c>
      <c r="L1294" s="6">
        <v>159</v>
      </c>
      <c r="M1294" s="6">
        <v>11</v>
      </c>
      <c r="N1294" s="6">
        <v>2</v>
      </c>
      <c r="O1294" s="6">
        <v>0.1</v>
      </c>
      <c r="P1294" s="8">
        <v>857.6</v>
      </c>
      <c r="Q1294" s="8">
        <v>548.86400000000003</v>
      </c>
      <c r="R1294" s="8">
        <f t="shared" si="61"/>
        <v>445.952</v>
      </c>
      <c r="S1294" s="8">
        <f>(((Sales[[#This Row],[Unit Price]]-(Sales[[#This Row],[Discount Applied]]*Sales[[#This Row],[Unit Price]]))-Q1294)/Q1294)*100</f>
        <v>40.625</v>
      </c>
      <c r="T1294" s="8">
        <f t="shared" si="62"/>
        <v>1543.68</v>
      </c>
      <c r="U1294" s="8">
        <f>Sales[[#This Row],[Unit Cost]]*Sales[[#This Row],[Order Quantity]]</f>
        <v>1097.7280000000001</v>
      </c>
    </row>
    <row r="1295" spans="1:21" x14ac:dyDescent="0.2">
      <c r="A1295" s="6" t="s">
        <v>1508</v>
      </c>
      <c r="B1295" s="6" t="s">
        <v>24</v>
      </c>
      <c r="C1295" s="6" t="s">
        <v>143</v>
      </c>
      <c r="D1295" s="7">
        <v>43300</v>
      </c>
      <c r="E1295" s="7">
        <v>43405</v>
      </c>
      <c r="F1295" s="7">
        <v>43426</v>
      </c>
      <c r="G1295" s="7">
        <v>43430</v>
      </c>
      <c r="H1295" s="6">
        <f t="shared" si="60"/>
        <v>25</v>
      </c>
      <c r="I1295" s="6" t="s">
        <v>215</v>
      </c>
      <c r="J1295" s="6">
        <v>5</v>
      </c>
      <c r="K1295" s="6">
        <v>15</v>
      </c>
      <c r="L1295" s="6">
        <v>359</v>
      </c>
      <c r="M1295" s="6">
        <v>4</v>
      </c>
      <c r="N1295" s="6">
        <v>3</v>
      </c>
      <c r="O1295" s="6">
        <v>0.3</v>
      </c>
      <c r="P1295" s="8">
        <v>964.80000000000007</v>
      </c>
      <c r="Q1295" s="8">
        <v>762.19200000000012</v>
      </c>
      <c r="R1295" s="8">
        <f t="shared" si="61"/>
        <v>-260.49600000000032</v>
      </c>
      <c r="S1295" s="8">
        <f>(((Sales[[#This Row],[Unit Price]]-(Sales[[#This Row],[Discount Applied]]*Sales[[#This Row],[Unit Price]]))-Q1295)/Q1295)*100</f>
        <v>-11.392405063291136</v>
      </c>
      <c r="T1295" s="8">
        <f t="shared" si="62"/>
        <v>2026.0800000000002</v>
      </c>
      <c r="U1295" s="8">
        <f>Sales[[#This Row],[Unit Cost]]*Sales[[#This Row],[Order Quantity]]</f>
        <v>2286.5760000000005</v>
      </c>
    </row>
    <row r="1296" spans="1:21" x14ac:dyDescent="0.2">
      <c r="A1296" s="6" t="s">
        <v>1509</v>
      </c>
      <c r="B1296" s="6" t="s">
        <v>24</v>
      </c>
      <c r="C1296" s="6" t="s">
        <v>148</v>
      </c>
      <c r="D1296" s="7">
        <v>43300</v>
      </c>
      <c r="E1296" s="7">
        <v>43405</v>
      </c>
      <c r="F1296" s="7">
        <v>43418</v>
      </c>
      <c r="G1296" s="7">
        <v>43422</v>
      </c>
      <c r="H1296" s="6">
        <f t="shared" si="60"/>
        <v>17</v>
      </c>
      <c r="I1296" s="6" t="s">
        <v>215</v>
      </c>
      <c r="J1296" s="6">
        <v>1</v>
      </c>
      <c r="K1296" s="6">
        <v>34</v>
      </c>
      <c r="L1296" s="6">
        <v>53</v>
      </c>
      <c r="M1296" s="6">
        <v>8</v>
      </c>
      <c r="N1296" s="6">
        <v>7</v>
      </c>
      <c r="O1296" s="6">
        <v>0.4</v>
      </c>
      <c r="P1296" s="8">
        <v>5695</v>
      </c>
      <c r="Q1296" s="8">
        <v>2334.9499999999998</v>
      </c>
      <c r="R1296" s="8">
        <f t="shared" si="61"/>
        <v>7574.3500000000022</v>
      </c>
      <c r="S1296" s="8">
        <f>(((Sales[[#This Row],[Unit Price]]-(Sales[[#This Row],[Discount Applied]]*Sales[[#This Row],[Unit Price]]))-Q1296)/Q1296)*100</f>
        <v>46.341463414634163</v>
      </c>
      <c r="T1296" s="8">
        <f t="shared" si="62"/>
        <v>23919</v>
      </c>
      <c r="U1296" s="8">
        <f>Sales[[#This Row],[Unit Cost]]*Sales[[#This Row],[Order Quantity]]</f>
        <v>16344.649999999998</v>
      </c>
    </row>
    <row r="1297" spans="1:21" x14ac:dyDescent="0.2">
      <c r="A1297" s="6" t="s">
        <v>1510</v>
      </c>
      <c r="B1297" s="6" t="s">
        <v>23</v>
      </c>
      <c r="C1297" s="6" t="s">
        <v>147</v>
      </c>
      <c r="D1297" s="7">
        <v>43300</v>
      </c>
      <c r="E1297" s="7">
        <v>43406</v>
      </c>
      <c r="F1297" s="7">
        <v>43429</v>
      </c>
      <c r="G1297" s="7">
        <v>43431</v>
      </c>
      <c r="H1297" s="6">
        <f t="shared" si="60"/>
        <v>25</v>
      </c>
      <c r="I1297" s="6" t="s">
        <v>215</v>
      </c>
      <c r="J1297" s="6">
        <v>23</v>
      </c>
      <c r="K1297" s="6">
        <v>12</v>
      </c>
      <c r="L1297" s="6">
        <v>247</v>
      </c>
      <c r="M1297" s="6">
        <v>28</v>
      </c>
      <c r="N1297" s="6">
        <v>5</v>
      </c>
      <c r="O1297" s="6">
        <v>7.4999999999999997E-2</v>
      </c>
      <c r="P1297" s="8">
        <v>1005</v>
      </c>
      <c r="Q1297" s="8">
        <v>753.75</v>
      </c>
      <c r="R1297" s="8">
        <f t="shared" si="61"/>
        <v>879.375</v>
      </c>
      <c r="S1297" s="8">
        <f>(((Sales[[#This Row],[Unit Price]]-(Sales[[#This Row],[Discount Applied]]*Sales[[#This Row],[Unit Price]]))-Q1297)/Q1297)*100</f>
        <v>23.333333333333332</v>
      </c>
      <c r="T1297" s="8">
        <f t="shared" si="62"/>
        <v>4648.125</v>
      </c>
      <c r="U1297" s="8">
        <f>Sales[[#This Row],[Unit Cost]]*Sales[[#This Row],[Order Quantity]]</f>
        <v>3768.75</v>
      </c>
    </row>
    <row r="1298" spans="1:21" x14ac:dyDescent="0.2">
      <c r="A1298" s="6" t="s">
        <v>1511</v>
      </c>
      <c r="B1298" s="6" t="s">
        <v>23</v>
      </c>
      <c r="C1298" s="6" t="s">
        <v>147</v>
      </c>
      <c r="D1298" s="7">
        <v>43300</v>
      </c>
      <c r="E1298" s="7">
        <v>43406</v>
      </c>
      <c r="F1298" s="7">
        <v>43410</v>
      </c>
      <c r="G1298" s="7">
        <v>43417</v>
      </c>
      <c r="H1298" s="6">
        <f t="shared" si="60"/>
        <v>11</v>
      </c>
      <c r="I1298" s="6" t="s">
        <v>215</v>
      </c>
      <c r="J1298" s="6">
        <v>24</v>
      </c>
      <c r="K1298" s="6">
        <v>35</v>
      </c>
      <c r="L1298" s="6">
        <v>255</v>
      </c>
      <c r="M1298" s="6">
        <v>13</v>
      </c>
      <c r="N1298" s="6">
        <v>3</v>
      </c>
      <c r="O1298" s="6">
        <v>0.05</v>
      </c>
      <c r="P1298" s="8">
        <v>2338.3000000000002</v>
      </c>
      <c r="Q1298" s="8">
        <v>1800.4910000000002</v>
      </c>
      <c r="R1298" s="8">
        <f t="shared" si="61"/>
        <v>1262.6819999999998</v>
      </c>
      <c r="S1298" s="8">
        <f>(((Sales[[#This Row],[Unit Price]]-(Sales[[#This Row],[Discount Applied]]*Sales[[#This Row],[Unit Price]]))-Q1298)/Q1298)*100</f>
        <v>23.376623376623375</v>
      </c>
      <c r="T1298" s="8">
        <f t="shared" si="62"/>
        <v>6664.1550000000007</v>
      </c>
      <c r="U1298" s="8">
        <f>Sales[[#This Row],[Unit Cost]]*Sales[[#This Row],[Order Quantity]]</f>
        <v>5401.4730000000009</v>
      </c>
    </row>
    <row r="1299" spans="1:21" x14ac:dyDescent="0.2">
      <c r="A1299" s="6" t="s">
        <v>1512</v>
      </c>
      <c r="B1299" s="6" t="s">
        <v>24</v>
      </c>
      <c r="C1299" s="6" t="s">
        <v>146</v>
      </c>
      <c r="D1299" s="7">
        <v>43300</v>
      </c>
      <c r="E1299" s="7">
        <v>43406</v>
      </c>
      <c r="F1299" s="7">
        <v>43419</v>
      </c>
      <c r="G1299" s="7">
        <v>43428</v>
      </c>
      <c r="H1299" s="6">
        <f t="shared" si="60"/>
        <v>22</v>
      </c>
      <c r="I1299" s="6" t="s">
        <v>215</v>
      </c>
      <c r="J1299" s="6">
        <v>4</v>
      </c>
      <c r="K1299" s="6">
        <v>17</v>
      </c>
      <c r="L1299" s="6">
        <v>270</v>
      </c>
      <c r="M1299" s="6">
        <v>21</v>
      </c>
      <c r="N1299" s="6">
        <v>4</v>
      </c>
      <c r="O1299" s="6">
        <v>0.1</v>
      </c>
      <c r="P1299" s="8">
        <v>1011.7</v>
      </c>
      <c r="Q1299" s="8">
        <v>435.03100000000001</v>
      </c>
      <c r="R1299" s="8">
        <f t="shared" si="61"/>
        <v>1901.9959999999999</v>
      </c>
      <c r="S1299" s="8">
        <f>(((Sales[[#This Row],[Unit Price]]-(Sales[[#This Row],[Discount Applied]]*Sales[[#This Row],[Unit Price]]))-Q1299)/Q1299)*100</f>
        <v>109.30232558139534</v>
      </c>
      <c r="T1299" s="8">
        <f t="shared" si="62"/>
        <v>3642.12</v>
      </c>
      <c r="U1299" s="8">
        <f>Sales[[#This Row],[Unit Cost]]*Sales[[#This Row],[Order Quantity]]</f>
        <v>1740.124</v>
      </c>
    </row>
    <row r="1300" spans="1:21" x14ac:dyDescent="0.2">
      <c r="A1300" s="6" t="s">
        <v>1513</v>
      </c>
      <c r="B1300" s="6" t="s">
        <v>24</v>
      </c>
      <c r="C1300" s="6" t="s">
        <v>145</v>
      </c>
      <c r="D1300" s="7">
        <v>43300</v>
      </c>
      <c r="E1300" s="7">
        <v>43406</v>
      </c>
      <c r="F1300" s="7">
        <v>43414</v>
      </c>
      <c r="G1300" s="7">
        <v>43418</v>
      </c>
      <c r="H1300" s="6">
        <f t="shared" si="60"/>
        <v>12</v>
      </c>
      <c r="I1300" s="6" t="s">
        <v>215</v>
      </c>
      <c r="J1300" s="6">
        <v>4</v>
      </c>
      <c r="K1300" s="6">
        <v>3</v>
      </c>
      <c r="L1300" s="6">
        <v>183</v>
      </c>
      <c r="M1300" s="6">
        <v>38</v>
      </c>
      <c r="N1300" s="6">
        <v>5</v>
      </c>
      <c r="O1300" s="6">
        <v>0.15</v>
      </c>
      <c r="P1300" s="8">
        <v>857.6</v>
      </c>
      <c r="Q1300" s="8">
        <v>557.44000000000005</v>
      </c>
      <c r="R1300" s="8">
        <f t="shared" si="61"/>
        <v>857.59999999999991</v>
      </c>
      <c r="S1300" s="8">
        <f>(((Sales[[#This Row],[Unit Price]]-(Sales[[#This Row],[Discount Applied]]*Sales[[#This Row],[Unit Price]]))-Q1300)/Q1300)*100</f>
        <v>30.769230769230766</v>
      </c>
      <c r="T1300" s="8">
        <f t="shared" si="62"/>
        <v>3644.8</v>
      </c>
      <c r="U1300" s="8">
        <f>Sales[[#This Row],[Unit Cost]]*Sales[[#This Row],[Order Quantity]]</f>
        <v>2787.2000000000003</v>
      </c>
    </row>
    <row r="1301" spans="1:21" x14ac:dyDescent="0.2">
      <c r="A1301" s="6" t="s">
        <v>1514</v>
      </c>
      <c r="B1301" s="6" t="s">
        <v>25</v>
      </c>
      <c r="C1301" s="6" t="s">
        <v>143</v>
      </c>
      <c r="D1301" s="7">
        <v>43300</v>
      </c>
      <c r="E1301" s="7">
        <v>43406</v>
      </c>
      <c r="F1301" s="7">
        <v>43430</v>
      </c>
      <c r="G1301" s="7">
        <v>43431</v>
      </c>
      <c r="H1301" s="6">
        <f t="shared" si="60"/>
        <v>25</v>
      </c>
      <c r="I1301" s="6" t="s">
        <v>215</v>
      </c>
      <c r="J1301" s="6">
        <v>17</v>
      </c>
      <c r="K1301" s="6">
        <v>48</v>
      </c>
      <c r="L1301" s="6">
        <v>363</v>
      </c>
      <c r="M1301" s="6">
        <v>38</v>
      </c>
      <c r="N1301" s="6">
        <v>8</v>
      </c>
      <c r="O1301" s="6">
        <v>0.1</v>
      </c>
      <c r="P1301" s="8">
        <v>221.1</v>
      </c>
      <c r="Q1301" s="8">
        <v>183.51299999999998</v>
      </c>
      <c r="R1301" s="8">
        <f t="shared" si="61"/>
        <v>123.81600000000026</v>
      </c>
      <c r="S1301" s="8">
        <f>(((Sales[[#This Row],[Unit Price]]-(Sales[[#This Row],[Discount Applied]]*Sales[[#This Row],[Unit Price]]))-Q1301)/Q1301)*100</f>
        <v>8.4337349397590557</v>
      </c>
      <c r="T1301" s="8">
        <f t="shared" si="62"/>
        <v>1591.92</v>
      </c>
      <c r="U1301" s="8">
        <f>Sales[[#This Row],[Unit Cost]]*Sales[[#This Row],[Order Quantity]]</f>
        <v>1468.1039999999998</v>
      </c>
    </row>
    <row r="1302" spans="1:21" x14ac:dyDescent="0.2">
      <c r="A1302" s="6" t="s">
        <v>1515</v>
      </c>
      <c r="B1302" s="6" t="s">
        <v>24</v>
      </c>
      <c r="C1302" s="6" t="s">
        <v>146</v>
      </c>
      <c r="D1302" s="7">
        <v>43300</v>
      </c>
      <c r="E1302" s="7">
        <v>43406</v>
      </c>
      <c r="F1302" s="7">
        <v>43434</v>
      </c>
      <c r="G1302" s="7">
        <v>43435</v>
      </c>
      <c r="H1302" s="6">
        <f t="shared" si="60"/>
        <v>29</v>
      </c>
      <c r="I1302" s="6" t="s">
        <v>215</v>
      </c>
      <c r="J1302" s="6">
        <v>9</v>
      </c>
      <c r="K1302" s="6">
        <v>14</v>
      </c>
      <c r="L1302" s="6">
        <v>314</v>
      </c>
      <c r="M1302" s="6">
        <v>20</v>
      </c>
      <c r="N1302" s="6">
        <v>2</v>
      </c>
      <c r="O1302" s="6">
        <v>0.05</v>
      </c>
      <c r="P1302" s="8">
        <v>1715.2</v>
      </c>
      <c r="Q1302" s="8">
        <v>943.36000000000013</v>
      </c>
      <c r="R1302" s="8">
        <f t="shared" si="61"/>
        <v>1372.1599999999999</v>
      </c>
      <c r="S1302" s="8">
        <f>(((Sales[[#This Row],[Unit Price]]-(Sales[[#This Row],[Discount Applied]]*Sales[[#This Row],[Unit Price]]))-Q1302)/Q1302)*100</f>
        <v>72.727272727272705</v>
      </c>
      <c r="T1302" s="8">
        <f t="shared" si="62"/>
        <v>3258.88</v>
      </c>
      <c r="U1302" s="8">
        <f>Sales[[#This Row],[Unit Cost]]*Sales[[#This Row],[Order Quantity]]</f>
        <v>1886.7200000000003</v>
      </c>
    </row>
    <row r="1303" spans="1:21" x14ac:dyDescent="0.2">
      <c r="A1303" s="6" t="s">
        <v>1516</v>
      </c>
      <c r="B1303" s="6" t="s">
        <v>25</v>
      </c>
      <c r="C1303" s="6" t="s">
        <v>144</v>
      </c>
      <c r="D1303" s="7">
        <v>43300</v>
      </c>
      <c r="E1303" s="7">
        <v>43406</v>
      </c>
      <c r="F1303" s="7">
        <v>43410</v>
      </c>
      <c r="G1303" s="7">
        <v>43416</v>
      </c>
      <c r="H1303" s="6">
        <f t="shared" si="60"/>
        <v>10</v>
      </c>
      <c r="I1303" s="6" t="s">
        <v>215</v>
      </c>
      <c r="J1303" s="6">
        <v>17</v>
      </c>
      <c r="K1303" s="6">
        <v>34</v>
      </c>
      <c r="L1303" s="6">
        <v>64</v>
      </c>
      <c r="M1303" s="6">
        <v>45</v>
      </c>
      <c r="N1303" s="6">
        <v>8</v>
      </c>
      <c r="O1303" s="6">
        <v>7.4999999999999997E-2</v>
      </c>
      <c r="P1303" s="8">
        <v>2264.6</v>
      </c>
      <c r="Q1303" s="8">
        <v>1494.636</v>
      </c>
      <c r="R1303" s="8">
        <f t="shared" si="61"/>
        <v>4800.9520000000011</v>
      </c>
      <c r="S1303" s="8">
        <f>(((Sales[[#This Row],[Unit Price]]-(Sales[[#This Row],[Discount Applied]]*Sales[[#This Row],[Unit Price]]))-Q1303)/Q1303)*100</f>
        <v>40.151515151515163</v>
      </c>
      <c r="T1303" s="8">
        <f t="shared" si="62"/>
        <v>16758.04</v>
      </c>
      <c r="U1303" s="8">
        <f>Sales[[#This Row],[Unit Cost]]*Sales[[#This Row],[Order Quantity]]</f>
        <v>11957.088</v>
      </c>
    </row>
    <row r="1304" spans="1:21" x14ac:dyDescent="0.2">
      <c r="A1304" s="6" t="s">
        <v>1517</v>
      </c>
      <c r="B1304" s="6" t="s">
        <v>25</v>
      </c>
      <c r="C1304" s="6" t="s">
        <v>147</v>
      </c>
      <c r="D1304" s="7">
        <v>43300</v>
      </c>
      <c r="E1304" s="7">
        <v>43406</v>
      </c>
      <c r="F1304" s="7">
        <v>43417</v>
      </c>
      <c r="G1304" s="7">
        <v>43427</v>
      </c>
      <c r="H1304" s="6">
        <f t="shared" si="60"/>
        <v>21</v>
      </c>
      <c r="I1304" s="6" t="s">
        <v>215</v>
      </c>
      <c r="J1304" s="6">
        <v>17</v>
      </c>
      <c r="K1304" s="6">
        <v>50</v>
      </c>
      <c r="L1304" s="6">
        <v>244</v>
      </c>
      <c r="M1304" s="6">
        <v>31</v>
      </c>
      <c r="N1304" s="6">
        <v>4</v>
      </c>
      <c r="O1304" s="6">
        <v>0.05</v>
      </c>
      <c r="P1304" s="8">
        <v>1005</v>
      </c>
      <c r="Q1304" s="8">
        <v>452.25</v>
      </c>
      <c r="R1304" s="8">
        <f t="shared" si="61"/>
        <v>2010</v>
      </c>
      <c r="S1304" s="8">
        <f>(((Sales[[#This Row],[Unit Price]]-(Sales[[#This Row],[Discount Applied]]*Sales[[#This Row],[Unit Price]]))-Q1304)/Q1304)*100</f>
        <v>111.11111111111111</v>
      </c>
      <c r="T1304" s="8">
        <f t="shared" si="62"/>
        <v>3819</v>
      </c>
      <c r="U1304" s="8">
        <f>Sales[[#This Row],[Unit Cost]]*Sales[[#This Row],[Order Quantity]]</f>
        <v>1809</v>
      </c>
    </row>
    <row r="1305" spans="1:21" x14ac:dyDescent="0.2">
      <c r="A1305" s="6" t="s">
        <v>1518</v>
      </c>
      <c r="B1305" s="6" t="s">
        <v>24</v>
      </c>
      <c r="C1305" s="6" t="s">
        <v>145</v>
      </c>
      <c r="D1305" s="7">
        <v>43300</v>
      </c>
      <c r="E1305" s="7">
        <v>43407</v>
      </c>
      <c r="F1305" s="7">
        <v>43433</v>
      </c>
      <c r="G1305" s="7">
        <v>43439</v>
      </c>
      <c r="H1305" s="6">
        <f t="shared" si="60"/>
        <v>32</v>
      </c>
      <c r="I1305" s="6" t="s">
        <v>215</v>
      </c>
      <c r="J1305" s="6">
        <v>3</v>
      </c>
      <c r="K1305" s="6">
        <v>19</v>
      </c>
      <c r="L1305" s="6">
        <v>102</v>
      </c>
      <c r="M1305" s="6">
        <v>11</v>
      </c>
      <c r="N1305" s="6">
        <v>1</v>
      </c>
      <c r="O1305" s="6">
        <v>0.15</v>
      </c>
      <c r="P1305" s="8">
        <v>3812.3</v>
      </c>
      <c r="Q1305" s="8">
        <v>2211.134</v>
      </c>
      <c r="R1305" s="8">
        <f t="shared" si="61"/>
        <v>1029.3209999999999</v>
      </c>
      <c r="S1305" s="8">
        <f>(((Sales[[#This Row],[Unit Price]]-(Sales[[#This Row],[Discount Applied]]*Sales[[#This Row],[Unit Price]]))-Q1305)/Q1305)*100</f>
        <v>46.551724137931025</v>
      </c>
      <c r="T1305" s="8">
        <f t="shared" si="62"/>
        <v>3240.4549999999999</v>
      </c>
      <c r="U1305" s="8">
        <f>Sales[[#This Row],[Unit Cost]]*Sales[[#This Row],[Order Quantity]]</f>
        <v>2211.134</v>
      </c>
    </row>
    <row r="1306" spans="1:21" x14ac:dyDescent="0.2">
      <c r="A1306" s="6" t="s">
        <v>1519</v>
      </c>
      <c r="B1306" s="6" t="s">
        <v>24</v>
      </c>
      <c r="C1306" s="6" t="s">
        <v>146</v>
      </c>
      <c r="D1306" s="7">
        <v>43300</v>
      </c>
      <c r="E1306" s="7">
        <v>43407</v>
      </c>
      <c r="F1306" s="7">
        <v>43424</v>
      </c>
      <c r="G1306" s="7">
        <v>43434</v>
      </c>
      <c r="H1306" s="6">
        <f t="shared" si="60"/>
        <v>27</v>
      </c>
      <c r="I1306" s="6" t="s">
        <v>215</v>
      </c>
      <c r="J1306" s="6">
        <v>12</v>
      </c>
      <c r="K1306" s="6">
        <v>19</v>
      </c>
      <c r="L1306" s="6">
        <v>320</v>
      </c>
      <c r="M1306" s="6">
        <v>19</v>
      </c>
      <c r="N1306" s="6">
        <v>2</v>
      </c>
      <c r="O1306" s="6">
        <v>0.05</v>
      </c>
      <c r="P1306" s="8">
        <v>944.7</v>
      </c>
      <c r="Q1306" s="8">
        <v>661.29</v>
      </c>
      <c r="R1306" s="8">
        <f t="shared" si="61"/>
        <v>472.35000000000014</v>
      </c>
      <c r="S1306" s="8">
        <f>(((Sales[[#This Row],[Unit Price]]-(Sales[[#This Row],[Discount Applied]]*Sales[[#This Row],[Unit Price]]))-Q1306)/Q1306)*100</f>
        <v>35.71428571428573</v>
      </c>
      <c r="T1306" s="8">
        <f t="shared" si="62"/>
        <v>1794.93</v>
      </c>
      <c r="U1306" s="8">
        <f>Sales[[#This Row],[Unit Cost]]*Sales[[#This Row],[Order Quantity]]</f>
        <v>1322.58</v>
      </c>
    </row>
    <row r="1307" spans="1:21" x14ac:dyDescent="0.2">
      <c r="A1307" s="6" t="s">
        <v>1520</v>
      </c>
      <c r="B1307" s="6" t="s">
        <v>25</v>
      </c>
      <c r="C1307" s="6" t="s">
        <v>146</v>
      </c>
      <c r="D1307" s="7">
        <v>43300</v>
      </c>
      <c r="E1307" s="7">
        <v>43407</v>
      </c>
      <c r="F1307" s="7">
        <v>43409</v>
      </c>
      <c r="G1307" s="7">
        <v>43418</v>
      </c>
      <c r="H1307" s="6">
        <f t="shared" si="60"/>
        <v>11</v>
      </c>
      <c r="I1307" s="6" t="s">
        <v>215</v>
      </c>
      <c r="J1307" s="6">
        <v>20</v>
      </c>
      <c r="K1307" s="6">
        <v>23</v>
      </c>
      <c r="L1307" s="6">
        <v>270</v>
      </c>
      <c r="M1307" s="6">
        <v>20</v>
      </c>
      <c r="N1307" s="6">
        <v>7</v>
      </c>
      <c r="O1307" s="6">
        <v>0.1</v>
      </c>
      <c r="P1307" s="8">
        <v>1206</v>
      </c>
      <c r="Q1307" s="8">
        <v>916.56000000000006</v>
      </c>
      <c r="R1307" s="8">
        <f t="shared" si="61"/>
        <v>1181.8800000000001</v>
      </c>
      <c r="S1307" s="8">
        <f>(((Sales[[#This Row],[Unit Price]]-(Sales[[#This Row],[Discount Applied]]*Sales[[#This Row],[Unit Price]]))-Q1307)/Q1307)*100</f>
        <v>18.421052631578949</v>
      </c>
      <c r="T1307" s="8">
        <f t="shared" si="62"/>
        <v>7597.8</v>
      </c>
      <c r="U1307" s="8">
        <f>Sales[[#This Row],[Unit Cost]]*Sales[[#This Row],[Order Quantity]]</f>
        <v>6415.92</v>
      </c>
    </row>
    <row r="1308" spans="1:21" x14ac:dyDescent="0.2">
      <c r="A1308" s="6" t="s">
        <v>1521</v>
      </c>
      <c r="B1308" s="6" t="s">
        <v>24</v>
      </c>
      <c r="C1308" s="6" t="s">
        <v>145</v>
      </c>
      <c r="D1308" s="7">
        <v>43300</v>
      </c>
      <c r="E1308" s="7">
        <v>43407</v>
      </c>
      <c r="F1308" s="7">
        <v>43430</v>
      </c>
      <c r="G1308" s="7">
        <v>43434</v>
      </c>
      <c r="H1308" s="6">
        <f t="shared" si="60"/>
        <v>27</v>
      </c>
      <c r="I1308" s="6" t="s">
        <v>215</v>
      </c>
      <c r="J1308" s="6">
        <v>4</v>
      </c>
      <c r="K1308" s="6">
        <v>36</v>
      </c>
      <c r="L1308" s="6">
        <v>145</v>
      </c>
      <c r="M1308" s="6">
        <v>10</v>
      </c>
      <c r="N1308" s="6">
        <v>3</v>
      </c>
      <c r="O1308" s="6">
        <v>0.05</v>
      </c>
      <c r="P1308" s="8">
        <v>3865.9</v>
      </c>
      <c r="Q1308" s="8">
        <v>1816.973</v>
      </c>
      <c r="R1308" s="8">
        <f t="shared" si="61"/>
        <v>5566.8960000000006</v>
      </c>
      <c r="S1308" s="8">
        <f>(((Sales[[#This Row],[Unit Price]]-(Sales[[#This Row],[Discount Applied]]*Sales[[#This Row],[Unit Price]]))-Q1308)/Q1308)*100</f>
        <v>102.1276595744681</v>
      </c>
      <c r="T1308" s="8">
        <f t="shared" si="62"/>
        <v>11017.815000000001</v>
      </c>
      <c r="U1308" s="8">
        <f>Sales[[#This Row],[Unit Cost]]*Sales[[#This Row],[Order Quantity]]</f>
        <v>5450.9189999999999</v>
      </c>
    </row>
    <row r="1309" spans="1:21" x14ac:dyDescent="0.2">
      <c r="A1309" s="6" t="s">
        <v>1522</v>
      </c>
      <c r="B1309" s="6" t="s">
        <v>24</v>
      </c>
      <c r="C1309" s="6" t="s">
        <v>148</v>
      </c>
      <c r="D1309" s="7">
        <v>43300</v>
      </c>
      <c r="E1309" s="7">
        <v>43407</v>
      </c>
      <c r="F1309" s="7">
        <v>43417</v>
      </c>
      <c r="G1309" s="7">
        <v>43425</v>
      </c>
      <c r="H1309" s="6">
        <f t="shared" si="60"/>
        <v>18</v>
      </c>
      <c r="I1309" s="6" t="s">
        <v>215</v>
      </c>
      <c r="J1309" s="6">
        <v>4</v>
      </c>
      <c r="K1309" s="6">
        <v>13</v>
      </c>
      <c r="L1309" s="6">
        <v>36</v>
      </c>
      <c r="M1309" s="6">
        <v>46</v>
      </c>
      <c r="N1309" s="6">
        <v>8</v>
      </c>
      <c r="O1309" s="6">
        <v>0.05</v>
      </c>
      <c r="P1309" s="8">
        <v>3892.7000000000003</v>
      </c>
      <c r="Q1309" s="8">
        <v>2452.4010000000003</v>
      </c>
      <c r="R1309" s="8">
        <f t="shared" si="61"/>
        <v>9965.3119999999981</v>
      </c>
      <c r="S1309" s="8">
        <f>(((Sales[[#This Row],[Unit Price]]-(Sales[[#This Row],[Discount Applied]]*Sales[[#This Row],[Unit Price]]))-Q1309)/Q1309)*100</f>
        <v>50.793650793650777</v>
      </c>
      <c r="T1309" s="8">
        <f t="shared" si="62"/>
        <v>29584.52</v>
      </c>
      <c r="U1309" s="8">
        <f>Sales[[#This Row],[Unit Cost]]*Sales[[#This Row],[Order Quantity]]</f>
        <v>19619.208000000002</v>
      </c>
    </row>
    <row r="1310" spans="1:21" x14ac:dyDescent="0.2">
      <c r="A1310" s="6" t="s">
        <v>1523</v>
      </c>
      <c r="B1310" s="6" t="s">
        <v>25</v>
      </c>
      <c r="C1310" s="6" t="s">
        <v>147</v>
      </c>
      <c r="D1310" s="7">
        <v>43300</v>
      </c>
      <c r="E1310" s="7">
        <v>43407</v>
      </c>
      <c r="F1310" s="7">
        <v>43432</v>
      </c>
      <c r="G1310" s="7">
        <v>43433</v>
      </c>
      <c r="H1310" s="6">
        <f t="shared" si="60"/>
        <v>26</v>
      </c>
      <c r="I1310" s="6" t="s">
        <v>215</v>
      </c>
      <c r="J1310" s="6">
        <v>14</v>
      </c>
      <c r="K1310" s="6">
        <v>44</v>
      </c>
      <c r="L1310" s="6">
        <v>227</v>
      </c>
      <c r="M1310" s="6">
        <v>13</v>
      </c>
      <c r="N1310" s="6">
        <v>1</v>
      </c>
      <c r="O1310" s="6">
        <v>0.3</v>
      </c>
      <c r="P1310" s="8">
        <v>167.5</v>
      </c>
      <c r="Q1310" s="8">
        <v>142.375</v>
      </c>
      <c r="R1310" s="8">
        <f t="shared" si="61"/>
        <v>-25.125</v>
      </c>
      <c r="S1310" s="8">
        <f>(((Sales[[#This Row],[Unit Price]]-(Sales[[#This Row],[Discount Applied]]*Sales[[#This Row],[Unit Price]]))-Q1310)/Q1310)*100</f>
        <v>-17.647058823529413</v>
      </c>
      <c r="T1310" s="8">
        <f t="shared" si="62"/>
        <v>117.25</v>
      </c>
      <c r="U1310" s="8">
        <f>Sales[[#This Row],[Unit Cost]]*Sales[[#This Row],[Order Quantity]]</f>
        <v>142.375</v>
      </c>
    </row>
    <row r="1311" spans="1:21" x14ac:dyDescent="0.2">
      <c r="A1311" s="6" t="s">
        <v>1524</v>
      </c>
      <c r="B1311" s="6" t="s">
        <v>24</v>
      </c>
      <c r="C1311" s="6" t="s">
        <v>148</v>
      </c>
      <c r="D1311" s="7">
        <v>43300</v>
      </c>
      <c r="E1311" s="7">
        <v>43407</v>
      </c>
      <c r="F1311" s="7">
        <v>43419</v>
      </c>
      <c r="G1311" s="7">
        <v>43429</v>
      </c>
      <c r="H1311" s="6">
        <f t="shared" si="60"/>
        <v>22</v>
      </c>
      <c r="I1311" s="6" t="s">
        <v>215</v>
      </c>
      <c r="J1311" s="6">
        <v>5</v>
      </c>
      <c r="K1311" s="6">
        <v>40</v>
      </c>
      <c r="L1311" s="6">
        <v>40</v>
      </c>
      <c r="M1311" s="6">
        <v>38</v>
      </c>
      <c r="N1311" s="6">
        <v>2</v>
      </c>
      <c r="O1311" s="6">
        <v>0.05</v>
      </c>
      <c r="P1311" s="8">
        <v>180.9</v>
      </c>
      <c r="Q1311" s="8">
        <v>85.022999999999996</v>
      </c>
      <c r="R1311" s="8">
        <f t="shared" si="61"/>
        <v>173.66400000000004</v>
      </c>
      <c r="S1311" s="8">
        <f>(((Sales[[#This Row],[Unit Price]]-(Sales[[#This Row],[Discount Applied]]*Sales[[#This Row],[Unit Price]]))-Q1311)/Q1311)*100</f>
        <v>102.12765957446813</v>
      </c>
      <c r="T1311" s="8">
        <f t="shared" si="62"/>
        <v>343.71000000000004</v>
      </c>
      <c r="U1311" s="8">
        <f>Sales[[#This Row],[Unit Cost]]*Sales[[#This Row],[Order Quantity]]</f>
        <v>170.04599999999999</v>
      </c>
    </row>
    <row r="1312" spans="1:21" x14ac:dyDescent="0.2">
      <c r="A1312" s="6" t="s">
        <v>1525</v>
      </c>
      <c r="B1312" s="6" t="s">
        <v>26</v>
      </c>
      <c r="C1312" s="6" t="s">
        <v>147</v>
      </c>
      <c r="D1312" s="7">
        <v>43300</v>
      </c>
      <c r="E1312" s="7">
        <v>43407</v>
      </c>
      <c r="F1312" s="7">
        <v>43435</v>
      </c>
      <c r="G1312" s="7">
        <v>43439</v>
      </c>
      <c r="H1312" s="6">
        <f t="shared" si="60"/>
        <v>32</v>
      </c>
      <c r="I1312" s="6" t="s">
        <v>215</v>
      </c>
      <c r="J1312" s="6">
        <v>28</v>
      </c>
      <c r="K1312" s="6">
        <v>24</v>
      </c>
      <c r="L1312" s="6">
        <v>248</v>
      </c>
      <c r="M1312" s="6">
        <v>18</v>
      </c>
      <c r="N1312" s="6">
        <v>2</v>
      </c>
      <c r="O1312" s="6">
        <v>0.4</v>
      </c>
      <c r="P1312" s="8">
        <v>1815.7</v>
      </c>
      <c r="Q1312" s="8">
        <v>835.22200000000009</v>
      </c>
      <c r="R1312" s="8">
        <f t="shared" si="61"/>
        <v>508.39599999999996</v>
      </c>
      <c r="S1312" s="8">
        <f>(((Sales[[#This Row],[Unit Price]]-(Sales[[#This Row],[Discount Applied]]*Sales[[#This Row],[Unit Price]]))-Q1312)/Q1312)*100</f>
        <v>30.434782608695649</v>
      </c>
      <c r="T1312" s="8">
        <f t="shared" si="62"/>
        <v>2178.84</v>
      </c>
      <c r="U1312" s="8">
        <f>Sales[[#This Row],[Unit Cost]]*Sales[[#This Row],[Order Quantity]]</f>
        <v>1670.4440000000002</v>
      </c>
    </row>
    <row r="1313" spans="1:21" x14ac:dyDescent="0.2">
      <c r="A1313" s="6" t="s">
        <v>1526</v>
      </c>
      <c r="B1313" s="6" t="s">
        <v>24</v>
      </c>
      <c r="C1313" s="6" t="s">
        <v>145</v>
      </c>
      <c r="D1313" s="7">
        <v>43300</v>
      </c>
      <c r="E1313" s="7">
        <v>43407</v>
      </c>
      <c r="F1313" s="7">
        <v>43410</v>
      </c>
      <c r="G1313" s="7">
        <v>43417</v>
      </c>
      <c r="H1313" s="6">
        <f t="shared" si="60"/>
        <v>10</v>
      </c>
      <c r="I1313" s="6" t="s">
        <v>215</v>
      </c>
      <c r="J1313" s="6">
        <v>5</v>
      </c>
      <c r="K1313" s="6">
        <v>7</v>
      </c>
      <c r="L1313" s="6">
        <v>114</v>
      </c>
      <c r="M1313" s="6">
        <v>39</v>
      </c>
      <c r="N1313" s="6">
        <v>5</v>
      </c>
      <c r="O1313" s="6">
        <v>7.4999999999999997E-2</v>
      </c>
      <c r="P1313" s="8">
        <v>261.3</v>
      </c>
      <c r="Q1313" s="8">
        <v>143.71500000000003</v>
      </c>
      <c r="R1313" s="8">
        <f t="shared" si="61"/>
        <v>489.93749999999989</v>
      </c>
      <c r="S1313" s="8">
        <f>(((Sales[[#This Row],[Unit Price]]-(Sales[[#This Row],[Discount Applied]]*Sales[[#This Row],[Unit Price]]))-Q1313)/Q1313)*100</f>
        <v>68.181818181818159</v>
      </c>
      <c r="T1313" s="8">
        <f t="shared" si="62"/>
        <v>1208.5125</v>
      </c>
      <c r="U1313" s="8">
        <f>Sales[[#This Row],[Unit Cost]]*Sales[[#This Row],[Order Quantity]]</f>
        <v>718.57500000000016</v>
      </c>
    </row>
    <row r="1314" spans="1:21" x14ac:dyDescent="0.2">
      <c r="A1314" s="6" t="s">
        <v>1527</v>
      </c>
      <c r="B1314" s="6" t="s">
        <v>24</v>
      </c>
      <c r="C1314" s="6" t="s">
        <v>148</v>
      </c>
      <c r="D1314" s="7">
        <v>43300</v>
      </c>
      <c r="E1314" s="7">
        <v>43407</v>
      </c>
      <c r="F1314" s="7">
        <v>43422</v>
      </c>
      <c r="G1314" s="7">
        <v>43431</v>
      </c>
      <c r="H1314" s="6">
        <f t="shared" si="60"/>
        <v>24</v>
      </c>
      <c r="I1314" s="6" t="s">
        <v>215</v>
      </c>
      <c r="J1314" s="6">
        <v>2</v>
      </c>
      <c r="K1314" s="6">
        <v>10</v>
      </c>
      <c r="L1314" s="6">
        <v>32</v>
      </c>
      <c r="M1314" s="6">
        <v>46</v>
      </c>
      <c r="N1314" s="6">
        <v>8</v>
      </c>
      <c r="O1314" s="6">
        <v>7.4999999999999997E-2</v>
      </c>
      <c r="P1314" s="8">
        <v>1125.6000000000001</v>
      </c>
      <c r="Q1314" s="8">
        <v>619.08000000000015</v>
      </c>
      <c r="R1314" s="8">
        <f t="shared" si="61"/>
        <v>3376.7999999999993</v>
      </c>
      <c r="S1314" s="8">
        <f>(((Sales[[#This Row],[Unit Price]]-(Sales[[#This Row],[Discount Applied]]*Sales[[#This Row],[Unit Price]]))-Q1314)/Q1314)*100</f>
        <v>68.181818181818159</v>
      </c>
      <c r="T1314" s="8">
        <f t="shared" si="62"/>
        <v>8329.44</v>
      </c>
      <c r="U1314" s="8">
        <f>Sales[[#This Row],[Unit Cost]]*Sales[[#This Row],[Order Quantity]]</f>
        <v>4952.6400000000012</v>
      </c>
    </row>
    <row r="1315" spans="1:21" x14ac:dyDescent="0.2">
      <c r="A1315" s="6" t="s">
        <v>1528</v>
      </c>
      <c r="B1315" s="6" t="s">
        <v>23</v>
      </c>
      <c r="C1315" s="6" t="s">
        <v>147</v>
      </c>
      <c r="D1315" s="7">
        <v>43300</v>
      </c>
      <c r="E1315" s="7">
        <v>43408</v>
      </c>
      <c r="F1315" s="7">
        <v>43414</v>
      </c>
      <c r="G1315" s="7">
        <v>43417</v>
      </c>
      <c r="H1315" s="6">
        <f t="shared" si="60"/>
        <v>9</v>
      </c>
      <c r="I1315" s="6" t="s">
        <v>215</v>
      </c>
      <c r="J1315" s="6">
        <v>25</v>
      </c>
      <c r="K1315" s="6">
        <v>13</v>
      </c>
      <c r="L1315" s="6">
        <v>233</v>
      </c>
      <c r="M1315" s="6">
        <v>15</v>
      </c>
      <c r="N1315" s="6">
        <v>2</v>
      </c>
      <c r="O1315" s="6">
        <v>0.05</v>
      </c>
      <c r="P1315" s="8">
        <v>1092.1000000000001</v>
      </c>
      <c r="Q1315" s="8">
        <v>797.23300000000006</v>
      </c>
      <c r="R1315" s="8">
        <f t="shared" si="61"/>
        <v>480.52400000000011</v>
      </c>
      <c r="S1315" s="8">
        <f>(((Sales[[#This Row],[Unit Price]]-(Sales[[#This Row],[Discount Applied]]*Sales[[#This Row],[Unit Price]]))-Q1315)/Q1315)*100</f>
        <v>30.136986301369866</v>
      </c>
      <c r="T1315" s="8">
        <f t="shared" si="62"/>
        <v>2074.9900000000002</v>
      </c>
      <c r="U1315" s="8">
        <f>Sales[[#This Row],[Unit Cost]]*Sales[[#This Row],[Order Quantity]]</f>
        <v>1594.4660000000001</v>
      </c>
    </row>
    <row r="1316" spans="1:21" x14ac:dyDescent="0.2">
      <c r="A1316" s="6" t="s">
        <v>1529</v>
      </c>
      <c r="B1316" s="6" t="s">
        <v>23</v>
      </c>
      <c r="C1316" s="6" t="s">
        <v>145</v>
      </c>
      <c r="D1316" s="7">
        <v>43300</v>
      </c>
      <c r="E1316" s="7">
        <v>43408</v>
      </c>
      <c r="F1316" s="7">
        <v>43427</v>
      </c>
      <c r="G1316" s="7">
        <v>43434</v>
      </c>
      <c r="H1316" s="6">
        <f t="shared" si="60"/>
        <v>26</v>
      </c>
      <c r="I1316" s="6" t="s">
        <v>215</v>
      </c>
      <c r="J1316" s="6">
        <v>20</v>
      </c>
      <c r="K1316" s="6">
        <v>50</v>
      </c>
      <c r="L1316" s="6">
        <v>202</v>
      </c>
      <c r="M1316" s="6">
        <v>14</v>
      </c>
      <c r="N1316" s="6">
        <v>6</v>
      </c>
      <c r="O1316" s="6">
        <v>0.1</v>
      </c>
      <c r="P1316" s="8">
        <v>3953</v>
      </c>
      <c r="Q1316" s="8">
        <v>3241.4599999999996</v>
      </c>
      <c r="R1316" s="8">
        <f t="shared" si="61"/>
        <v>1897.4400000000023</v>
      </c>
      <c r="S1316" s="8">
        <f>(((Sales[[#This Row],[Unit Price]]-(Sales[[#This Row],[Discount Applied]]*Sales[[#This Row],[Unit Price]]))-Q1316)/Q1316)*100</f>
        <v>9.7560975609756184</v>
      </c>
      <c r="T1316" s="8">
        <f t="shared" si="62"/>
        <v>21346.2</v>
      </c>
      <c r="U1316" s="8">
        <f>Sales[[#This Row],[Unit Cost]]*Sales[[#This Row],[Order Quantity]]</f>
        <v>19448.759999999998</v>
      </c>
    </row>
    <row r="1317" spans="1:21" x14ac:dyDescent="0.2">
      <c r="A1317" s="6" t="s">
        <v>1530</v>
      </c>
      <c r="B1317" s="6" t="s">
        <v>25</v>
      </c>
      <c r="C1317" s="6" t="s">
        <v>147</v>
      </c>
      <c r="D1317" s="7">
        <v>43300</v>
      </c>
      <c r="E1317" s="7">
        <v>43408</v>
      </c>
      <c r="F1317" s="7">
        <v>43427</v>
      </c>
      <c r="G1317" s="7">
        <v>43429</v>
      </c>
      <c r="H1317" s="6">
        <f t="shared" si="60"/>
        <v>21</v>
      </c>
      <c r="I1317" s="6" t="s">
        <v>215</v>
      </c>
      <c r="J1317" s="6">
        <v>13</v>
      </c>
      <c r="K1317" s="6">
        <v>1</v>
      </c>
      <c r="L1317" s="6">
        <v>213</v>
      </c>
      <c r="M1317" s="6">
        <v>45</v>
      </c>
      <c r="N1317" s="6">
        <v>7</v>
      </c>
      <c r="O1317" s="6">
        <v>0.1</v>
      </c>
      <c r="P1317" s="8">
        <v>5205.9000000000005</v>
      </c>
      <c r="Q1317" s="8">
        <v>4372.9560000000001</v>
      </c>
      <c r="R1317" s="8">
        <f t="shared" si="61"/>
        <v>2186.4780000000028</v>
      </c>
      <c r="S1317" s="8">
        <f>(((Sales[[#This Row],[Unit Price]]-(Sales[[#This Row],[Discount Applied]]*Sales[[#This Row],[Unit Price]]))-Q1317)/Q1317)*100</f>
        <v>7.1428571428571495</v>
      </c>
      <c r="T1317" s="8">
        <f t="shared" si="62"/>
        <v>32797.170000000006</v>
      </c>
      <c r="U1317" s="8">
        <f>Sales[[#This Row],[Unit Cost]]*Sales[[#This Row],[Order Quantity]]</f>
        <v>30610.692000000003</v>
      </c>
    </row>
    <row r="1318" spans="1:21" x14ac:dyDescent="0.2">
      <c r="A1318" s="6" t="s">
        <v>1531</v>
      </c>
      <c r="B1318" s="6" t="s">
        <v>26</v>
      </c>
      <c r="C1318" s="6" t="s">
        <v>146</v>
      </c>
      <c r="D1318" s="7">
        <v>43300</v>
      </c>
      <c r="E1318" s="7">
        <v>43408</v>
      </c>
      <c r="F1318" s="7">
        <v>43423</v>
      </c>
      <c r="G1318" s="7">
        <v>43432</v>
      </c>
      <c r="H1318" s="6">
        <f t="shared" si="60"/>
        <v>24</v>
      </c>
      <c r="I1318" s="6" t="s">
        <v>215</v>
      </c>
      <c r="J1318" s="6">
        <v>27</v>
      </c>
      <c r="K1318" s="6">
        <v>17</v>
      </c>
      <c r="L1318" s="6">
        <v>309</v>
      </c>
      <c r="M1318" s="6">
        <v>11</v>
      </c>
      <c r="N1318" s="6">
        <v>3</v>
      </c>
      <c r="O1318" s="6">
        <v>7.4999999999999997E-2</v>
      </c>
      <c r="P1318" s="8">
        <v>2666.6</v>
      </c>
      <c r="Q1318" s="8">
        <v>2213.2779999999998</v>
      </c>
      <c r="R1318" s="8">
        <f t="shared" si="61"/>
        <v>759.98100000000068</v>
      </c>
      <c r="S1318" s="8">
        <f>(((Sales[[#This Row],[Unit Price]]-(Sales[[#This Row],[Discount Applied]]*Sales[[#This Row],[Unit Price]]))-Q1318)/Q1318)*100</f>
        <v>11.445783132530133</v>
      </c>
      <c r="T1318" s="8">
        <f t="shared" si="62"/>
        <v>7399.8149999999996</v>
      </c>
      <c r="U1318" s="8">
        <f>Sales[[#This Row],[Unit Cost]]*Sales[[#This Row],[Order Quantity]]</f>
        <v>6639.8339999999989</v>
      </c>
    </row>
    <row r="1319" spans="1:21" x14ac:dyDescent="0.2">
      <c r="A1319" s="6" t="s">
        <v>1532</v>
      </c>
      <c r="B1319" s="6" t="s">
        <v>26</v>
      </c>
      <c r="C1319" s="6" t="s">
        <v>143</v>
      </c>
      <c r="D1319" s="7">
        <v>43300</v>
      </c>
      <c r="E1319" s="7">
        <v>43408</v>
      </c>
      <c r="F1319" s="7">
        <v>43412</v>
      </c>
      <c r="G1319" s="7">
        <v>43415</v>
      </c>
      <c r="H1319" s="6">
        <f t="shared" si="60"/>
        <v>7</v>
      </c>
      <c r="I1319" s="6" t="s">
        <v>215</v>
      </c>
      <c r="J1319" s="6">
        <v>27</v>
      </c>
      <c r="K1319" s="6">
        <v>36</v>
      </c>
      <c r="L1319" s="6">
        <v>343</v>
      </c>
      <c r="M1319" s="6">
        <v>38</v>
      </c>
      <c r="N1319" s="6">
        <v>4</v>
      </c>
      <c r="O1319" s="6">
        <v>0.05</v>
      </c>
      <c r="P1319" s="8">
        <v>5942.9000000000005</v>
      </c>
      <c r="Q1319" s="8">
        <v>4576.0330000000004</v>
      </c>
      <c r="R1319" s="8">
        <f t="shared" si="61"/>
        <v>4278.887999999999</v>
      </c>
      <c r="S1319" s="8">
        <f>(((Sales[[#This Row],[Unit Price]]-(Sales[[#This Row],[Discount Applied]]*Sales[[#This Row],[Unit Price]]))-Q1319)/Q1319)*100</f>
        <v>23.376623376623371</v>
      </c>
      <c r="T1319" s="8">
        <f t="shared" si="62"/>
        <v>22583.02</v>
      </c>
      <c r="U1319" s="8">
        <f>Sales[[#This Row],[Unit Cost]]*Sales[[#This Row],[Order Quantity]]</f>
        <v>18304.132000000001</v>
      </c>
    </row>
    <row r="1320" spans="1:21" x14ac:dyDescent="0.2">
      <c r="A1320" s="6" t="s">
        <v>1533</v>
      </c>
      <c r="B1320" s="6" t="s">
        <v>24</v>
      </c>
      <c r="C1320" s="6" t="s">
        <v>144</v>
      </c>
      <c r="D1320" s="7">
        <v>43300</v>
      </c>
      <c r="E1320" s="7">
        <v>43408</v>
      </c>
      <c r="F1320" s="7">
        <v>43411</v>
      </c>
      <c r="G1320" s="7">
        <v>43414</v>
      </c>
      <c r="H1320" s="6">
        <f t="shared" si="60"/>
        <v>6</v>
      </c>
      <c r="I1320" s="6" t="s">
        <v>215</v>
      </c>
      <c r="J1320" s="6">
        <v>11</v>
      </c>
      <c r="K1320" s="6">
        <v>15</v>
      </c>
      <c r="L1320" s="6">
        <v>78</v>
      </c>
      <c r="M1320" s="6">
        <v>14</v>
      </c>
      <c r="N1320" s="6">
        <v>8</v>
      </c>
      <c r="O1320" s="6">
        <v>7.4999999999999997E-2</v>
      </c>
      <c r="P1320" s="8">
        <v>2412</v>
      </c>
      <c r="Q1320" s="8">
        <v>1181.8799999999999</v>
      </c>
      <c r="R1320" s="8">
        <f t="shared" si="61"/>
        <v>8393.76</v>
      </c>
      <c r="S1320" s="8">
        <f>(((Sales[[#This Row],[Unit Price]]-(Sales[[#This Row],[Discount Applied]]*Sales[[#This Row],[Unit Price]]))-Q1320)/Q1320)*100</f>
        <v>88.775510204081641</v>
      </c>
      <c r="T1320" s="8">
        <f t="shared" si="62"/>
        <v>17848.8</v>
      </c>
      <c r="U1320" s="8">
        <f>Sales[[#This Row],[Unit Cost]]*Sales[[#This Row],[Order Quantity]]</f>
        <v>9455.0399999999991</v>
      </c>
    </row>
    <row r="1321" spans="1:21" x14ac:dyDescent="0.2">
      <c r="A1321" s="6" t="s">
        <v>1534</v>
      </c>
      <c r="B1321" s="6" t="s">
        <v>23</v>
      </c>
      <c r="C1321" s="6" t="s">
        <v>148</v>
      </c>
      <c r="D1321" s="7">
        <v>43300</v>
      </c>
      <c r="E1321" s="7">
        <v>43408</v>
      </c>
      <c r="F1321" s="7">
        <v>43433</v>
      </c>
      <c r="G1321" s="7">
        <v>43439</v>
      </c>
      <c r="H1321" s="6">
        <f t="shared" si="60"/>
        <v>31</v>
      </c>
      <c r="I1321" s="6" t="s">
        <v>215</v>
      </c>
      <c r="J1321" s="6">
        <v>25</v>
      </c>
      <c r="K1321" s="6">
        <v>16</v>
      </c>
      <c r="L1321" s="6">
        <v>55</v>
      </c>
      <c r="M1321" s="6">
        <v>43</v>
      </c>
      <c r="N1321" s="6">
        <v>3</v>
      </c>
      <c r="O1321" s="6">
        <v>0.05</v>
      </c>
      <c r="P1321" s="8">
        <v>1098.8</v>
      </c>
      <c r="Q1321" s="8">
        <v>813.11199999999997</v>
      </c>
      <c r="R1321" s="8">
        <f t="shared" si="61"/>
        <v>692.24399999999969</v>
      </c>
      <c r="S1321" s="8">
        <f>(((Sales[[#This Row],[Unit Price]]-(Sales[[#This Row],[Discount Applied]]*Sales[[#This Row],[Unit Price]]))-Q1321)/Q1321)*100</f>
        <v>28.378378378378372</v>
      </c>
      <c r="T1321" s="8">
        <f t="shared" si="62"/>
        <v>3131.5799999999995</v>
      </c>
      <c r="U1321" s="8">
        <f>Sales[[#This Row],[Unit Cost]]*Sales[[#This Row],[Order Quantity]]</f>
        <v>2439.3359999999998</v>
      </c>
    </row>
    <row r="1322" spans="1:21" x14ac:dyDescent="0.2">
      <c r="A1322" s="6" t="s">
        <v>1535</v>
      </c>
      <c r="B1322" s="6" t="s">
        <v>25</v>
      </c>
      <c r="C1322" s="6" t="s">
        <v>146</v>
      </c>
      <c r="D1322" s="7">
        <v>43300</v>
      </c>
      <c r="E1322" s="7">
        <v>43409</v>
      </c>
      <c r="F1322" s="7">
        <v>43434</v>
      </c>
      <c r="G1322" s="7">
        <v>43444</v>
      </c>
      <c r="H1322" s="6">
        <f t="shared" si="60"/>
        <v>35</v>
      </c>
      <c r="I1322" s="6" t="s">
        <v>215</v>
      </c>
      <c r="J1322" s="6">
        <v>16</v>
      </c>
      <c r="K1322" s="6">
        <v>8</v>
      </c>
      <c r="L1322" s="6">
        <v>263</v>
      </c>
      <c r="M1322" s="6">
        <v>36</v>
      </c>
      <c r="N1322" s="6">
        <v>6</v>
      </c>
      <c r="O1322" s="6">
        <v>0.2</v>
      </c>
      <c r="P1322" s="8">
        <v>1132.3</v>
      </c>
      <c r="Q1322" s="8">
        <v>905.84</v>
      </c>
      <c r="R1322" s="8">
        <f t="shared" si="61"/>
        <v>0</v>
      </c>
      <c r="S1322" s="8">
        <f>(((Sales[[#This Row],[Unit Price]]-(Sales[[#This Row],[Discount Applied]]*Sales[[#This Row],[Unit Price]]))-Q1322)/Q1322)*100</f>
        <v>-1.25504324959834E-14</v>
      </c>
      <c r="T1322" s="8">
        <f t="shared" si="62"/>
        <v>5435.0399999999991</v>
      </c>
      <c r="U1322" s="8">
        <f>Sales[[#This Row],[Unit Cost]]*Sales[[#This Row],[Order Quantity]]</f>
        <v>5435.04</v>
      </c>
    </row>
    <row r="1323" spans="1:21" x14ac:dyDescent="0.2">
      <c r="A1323" s="6" t="s">
        <v>1536</v>
      </c>
      <c r="B1323" s="6" t="s">
        <v>23</v>
      </c>
      <c r="C1323" s="6" t="s">
        <v>146</v>
      </c>
      <c r="D1323" s="7">
        <v>43300</v>
      </c>
      <c r="E1323" s="7">
        <v>43409</v>
      </c>
      <c r="F1323" s="7">
        <v>43426</v>
      </c>
      <c r="G1323" s="7">
        <v>43428</v>
      </c>
      <c r="H1323" s="6">
        <f t="shared" si="60"/>
        <v>19</v>
      </c>
      <c r="I1323" s="6" t="s">
        <v>215</v>
      </c>
      <c r="J1323" s="6">
        <v>24</v>
      </c>
      <c r="K1323" s="6">
        <v>17</v>
      </c>
      <c r="L1323" s="6">
        <v>298</v>
      </c>
      <c r="M1323" s="6">
        <v>12</v>
      </c>
      <c r="N1323" s="6">
        <v>7</v>
      </c>
      <c r="O1323" s="6">
        <v>0.05</v>
      </c>
      <c r="P1323" s="8">
        <v>3604.6</v>
      </c>
      <c r="Q1323" s="8">
        <v>1838.346</v>
      </c>
      <c r="R1323" s="8">
        <f t="shared" si="61"/>
        <v>11102.168</v>
      </c>
      <c r="S1323" s="8">
        <f>(((Sales[[#This Row],[Unit Price]]-(Sales[[#This Row],[Discount Applied]]*Sales[[#This Row],[Unit Price]]))-Q1323)/Q1323)*100</f>
        <v>86.274509803921561</v>
      </c>
      <c r="T1323" s="8">
        <f t="shared" si="62"/>
        <v>23970.59</v>
      </c>
      <c r="U1323" s="8">
        <f>Sales[[#This Row],[Unit Cost]]*Sales[[#This Row],[Order Quantity]]</f>
        <v>12868.422</v>
      </c>
    </row>
    <row r="1324" spans="1:21" x14ac:dyDescent="0.2">
      <c r="A1324" s="6" t="s">
        <v>1537</v>
      </c>
      <c r="B1324" s="6" t="s">
        <v>24</v>
      </c>
      <c r="C1324" s="6" t="s">
        <v>145</v>
      </c>
      <c r="D1324" s="7">
        <v>43300</v>
      </c>
      <c r="E1324" s="7">
        <v>43409</v>
      </c>
      <c r="F1324" s="7">
        <v>43420</v>
      </c>
      <c r="G1324" s="7">
        <v>43424</v>
      </c>
      <c r="H1324" s="6">
        <f t="shared" si="60"/>
        <v>15</v>
      </c>
      <c r="I1324" s="6" t="s">
        <v>215</v>
      </c>
      <c r="J1324" s="6">
        <v>1</v>
      </c>
      <c r="K1324" s="6">
        <v>24</v>
      </c>
      <c r="L1324" s="6">
        <v>118</v>
      </c>
      <c r="M1324" s="6">
        <v>9</v>
      </c>
      <c r="N1324" s="6">
        <v>3</v>
      </c>
      <c r="O1324" s="6">
        <v>0.05</v>
      </c>
      <c r="P1324" s="8">
        <v>1025.1000000000001</v>
      </c>
      <c r="Q1324" s="8">
        <v>563.80500000000018</v>
      </c>
      <c r="R1324" s="8">
        <f t="shared" si="61"/>
        <v>1230.1199999999999</v>
      </c>
      <c r="S1324" s="8">
        <f>(((Sales[[#This Row],[Unit Price]]-(Sales[[#This Row],[Discount Applied]]*Sales[[#This Row],[Unit Price]]))-Q1324)/Q1324)*100</f>
        <v>72.727272727272691</v>
      </c>
      <c r="T1324" s="8">
        <f t="shared" si="62"/>
        <v>2921.5350000000003</v>
      </c>
      <c r="U1324" s="8">
        <f>Sales[[#This Row],[Unit Cost]]*Sales[[#This Row],[Order Quantity]]</f>
        <v>1691.4150000000004</v>
      </c>
    </row>
    <row r="1325" spans="1:21" x14ac:dyDescent="0.2">
      <c r="A1325" s="6" t="s">
        <v>1538</v>
      </c>
      <c r="B1325" s="6" t="s">
        <v>25</v>
      </c>
      <c r="C1325" s="6" t="s">
        <v>146</v>
      </c>
      <c r="D1325" s="7">
        <v>43300</v>
      </c>
      <c r="E1325" s="7">
        <v>43410</v>
      </c>
      <c r="F1325" s="7">
        <v>43432</v>
      </c>
      <c r="G1325" s="7">
        <v>43441</v>
      </c>
      <c r="H1325" s="6">
        <f t="shared" si="60"/>
        <v>31</v>
      </c>
      <c r="I1325" s="6" t="s">
        <v>215</v>
      </c>
      <c r="J1325" s="6">
        <v>16</v>
      </c>
      <c r="K1325" s="6">
        <v>47</v>
      </c>
      <c r="L1325" s="6">
        <v>312</v>
      </c>
      <c r="M1325" s="6">
        <v>38</v>
      </c>
      <c r="N1325" s="6">
        <v>2</v>
      </c>
      <c r="O1325" s="6">
        <v>7.4999999999999997E-2</v>
      </c>
      <c r="P1325" s="8">
        <v>1688.4</v>
      </c>
      <c r="Q1325" s="8">
        <v>844.2</v>
      </c>
      <c r="R1325" s="8">
        <f t="shared" si="61"/>
        <v>1435.1399999999999</v>
      </c>
      <c r="S1325" s="8">
        <f>(((Sales[[#This Row],[Unit Price]]-(Sales[[#This Row],[Discount Applied]]*Sales[[#This Row],[Unit Price]]))-Q1325)/Q1325)*100</f>
        <v>84.999999999999986</v>
      </c>
      <c r="T1325" s="8">
        <f t="shared" si="62"/>
        <v>3123.54</v>
      </c>
      <c r="U1325" s="8">
        <f>Sales[[#This Row],[Unit Cost]]*Sales[[#This Row],[Order Quantity]]</f>
        <v>1688.4</v>
      </c>
    </row>
    <row r="1326" spans="1:21" x14ac:dyDescent="0.2">
      <c r="A1326" s="6" t="s">
        <v>1539</v>
      </c>
      <c r="B1326" s="6" t="s">
        <v>24</v>
      </c>
      <c r="C1326" s="6" t="s">
        <v>146</v>
      </c>
      <c r="D1326" s="7">
        <v>43300</v>
      </c>
      <c r="E1326" s="7">
        <v>43410</v>
      </c>
      <c r="F1326" s="7">
        <v>43435</v>
      </c>
      <c r="G1326" s="7">
        <v>43438</v>
      </c>
      <c r="H1326" s="6">
        <f t="shared" si="60"/>
        <v>28</v>
      </c>
      <c r="I1326" s="6" t="s">
        <v>215</v>
      </c>
      <c r="J1326" s="6">
        <v>8</v>
      </c>
      <c r="K1326" s="6">
        <v>2</v>
      </c>
      <c r="L1326" s="6">
        <v>286</v>
      </c>
      <c r="M1326" s="6">
        <v>26</v>
      </c>
      <c r="N1326" s="6">
        <v>2</v>
      </c>
      <c r="O1326" s="6">
        <v>0.1</v>
      </c>
      <c r="P1326" s="8">
        <v>4020</v>
      </c>
      <c r="Q1326" s="8">
        <v>3417</v>
      </c>
      <c r="R1326" s="8">
        <f t="shared" si="61"/>
        <v>402</v>
      </c>
      <c r="S1326" s="8">
        <f>(((Sales[[#This Row],[Unit Price]]-(Sales[[#This Row],[Discount Applied]]*Sales[[#This Row],[Unit Price]]))-Q1326)/Q1326)*100</f>
        <v>5.8823529411764701</v>
      </c>
      <c r="T1326" s="8">
        <f t="shared" si="62"/>
        <v>7236</v>
      </c>
      <c r="U1326" s="8">
        <f>Sales[[#This Row],[Unit Cost]]*Sales[[#This Row],[Order Quantity]]</f>
        <v>6834</v>
      </c>
    </row>
    <row r="1327" spans="1:21" x14ac:dyDescent="0.2">
      <c r="A1327" s="6" t="s">
        <v>1540</v>
      </c>
      <c r="B1327" s="6" t="s">
        <v>23</v>
      </c>
      <c r="C1327" s="6" t="s">
        <v>145</v>
      </c>
      <c r="D1327" s="7">
        <v>43300</v>
      </c>
      <c r="E1327" s="7">
        <v>43410</v>
      </c>
      <c r="F1327" s="7">
        <v>43414</v>
      </c>
      <c r="G1327" s="7">
        <v>43416</v>
      </c>
      <c r="H1327" s="6">
        <f t="shared" si="60"/>
        <v>6</v>
      </c>
      <c r="I1327" s="6" t="s">
        <v>215</v>
      </c>
      <c r="J1327" s="6">
        <v>22</v>
      </c>
      <c r="K1327" s="6">
        <v>39</v>
      </c>
      <c r="L1327" s="6">
        <v>141</v>
      </c>
      <c r="M1327" s="6">
        <v>30</v>
      </c>
      <c r="N1327" s="6">
        <v>3</v>
      </c>
      <c r="O1327" s="6">
        <v>0.1</v>
      </c>
      <c r="P1327" s="8">
        <v>6157.3</v>
      </c>
      <c r="Q1327" s="8">
        <v>4186.9640000000009</v>
      </c>
      <c r="R1327" s="8">
        <f t="shared" si="61"/>
        <v>4063.8179999999993</v>
      </c>
      <c r="S1327" s="8">
        <f>(((Sales[[#This Row],[Unit Price]]-(Sales[[#This Row],[Discount Applied]]*Sales[[#This Row],[Unit Price]]))-Q1327)/Q1327)*100</f>
        <v>32.352941176470559</v>
      </c>
      <c r="T1327" s="8">
        <f t="shared" si="62"/>
        <v>16624.710000000003</v>
      </c>
      <c r="U1327" s="8">
        <f>Sales[[#This Row],[Unit Cost]]*Sales[[#This Row],[Order Quantity]]</f>
        <v>12560.892000000003</v>
      </c>
    </row>
    <row r="1328" spans="1:21" x14ac:dyDescent="0.2">
      <c r="A1328" s="6" t="s">
        <v>1541</v>
      </c>
      <c r="B1328" s="6" t="s">
        <v>24</v>
      </c>
      <c r="C1328" s="6" t="s">
        <v>147</v>
      </c>
      <c r="D1328" s="7">
        <v>43300</v>
      </c>
      <c r="E1328" s="7">
        <v>43410</v>
      </c>
      <c r="F1328" s="7">
        <v>43432</v>
      </c>
      <c r="G1328" s="7">
        <v>43433</v>
      </c>
      <c r="H1328" s="6">
        <f t="shared" si="60"/>
        <v>23</v>
      </c>
      <c r="I1328" s="6" t="s">
        <v>215</v>
      </c>
      <c r="J1328" s="6">
        <v>3</v>
      </c>
      <c r="K1328" s="6">
        <v>4</v>
      </c>
      <c r="L1328" s="6">
        <v>215</v>
      </c>
      <c r="M1328" s="6">
        <v>38</v>
      </c>
      <c r="N1328" s="6">
        <v>4</v>
      </c>
      <c r="O1328" s="6">
        <v>0.2</v>
      </c>
      <c r="P1328" s="8">
        <v>2499.1</v>
      </c>
      <c r="Q1328" s="8">
        <v>1399.4960000000001</v>
      </c>
      <c r="R1328" s="8">
        <f t="shared" si="61"/>
        <v>2399.1359999999995</v>
      </c>
      <c r="S1328" s="8">
        <f>(((Sales[[#This Row],[Unit Price]]-(Sales[[#This Row],[Discount Applied]]*Sales[[#This Row],[Unit Price]]))-Q1328)/Q1328)*100</f>
        <v>42.857142857142847</v>
      </c>
      <c r="T1328" s="8">
        <f t="shared" si="62"/>
        <v>7997.12</v>
      </c>
      <c r="U1328" s="8">
        <f>Sales[[#This Row],[Unit Cost]]*Sales[[#This Row],[Order Quantity]]</f>
        <v>5597.9840000000004</v>
      </c>
    </row>
    <row r="1329" spans="1:21" x14ac:dyDescent="0.2">
      <c r="A1329" s="6" t="s">
        <v>1542</v>
      </c>
      <c r="B1329" s="6" t="s">
        <v>26</v>
      </c>
      <c r="C1329" s="6" t="s">
        <v>145</v>
      </c>
      <c r="D1329" s="7">
        <v>43300</v>
      </c>
      <c r="E1329" s="7">
        <v>43410</v>
      </c>
      <c r="F1329" s="7">
        <v>43412</v>
      </c>
      <c r="G1329" s="7">
        <v>43422</v>
      </c>
      <c r="H1329" s="6">
        <f t="shared" si="60"/>
        <v>12</v>
      </c>
      <c r="I1329" s="6" t="s">
        <v>215</v>
      </c>
      <c r="J1329" s="6">
        <v>27</v>
      </c>
      <c r="K1329" s="6">
        <v>32</v>
      </c>
      <c r="L1329" s="6">
        <v>137</v>
      </c>
      <c r="M1329" s="6">
        <v>35</v>
      </c>
      <c r="N1329" s="6">
        <v>3</v>
      </c>
      <c r="O1329" s="6">
        <v>0.3</v>
      </c>
      <c r="P1329" s="8">
        <v>2512.5</v>
      </c>
      <c r="Q1329" s="8">
        <v>2060.25</v>
      </c>
      <c r="R1329" s="8">
        <f t="shared" si="61"/>
        <v>-904.5</v>
      </c>
      <c r="S1329" s="8">
        <f>(((Sales[[#This Row],[Unit Price]]-(Sales[[#This Row],[Discount Applied]]*Sales[[#This Row],[Unit Price]]))-Q1329)/Q1329)*100</f>
        <v>-14.634146341463413</v>
      </c>
      <c r="T1329" s="8">
        <f t="shared" si="62"/>
        <v>5276.25</v>
      </c>
      <c r="U1329" s="8">
        <f>Sales[[#This Row],[Unit Cost]]*Sales[[#This Row],[Order Quantity]]</f>
        <v>6180.75</v>
      </c>
    </row>
    <row r="1330" spans="1:21" x14ac:dyDescent="0.2">
      <c r="A1330" s="6" t="s">
        <v>1543</v>
      </c>
      <c r="B1330" s="6" t="s">
        <v>24</v>
      </c>
      <c r="C1330" s="6" t="s">
        <v>145</v>
      </c>
      <c r="D1330" s="7">
        <v>43300</v>
      </c>
      <c r="E1330" s="7">
        <v>43410</v>
      </c>
      <c r="F1330" s="7">
        <v>43429</v>
      </c>
      <c r="G1330" s="7">
        <v>43439</v>
      </c>
      <c r="H1330" s="6">
        <f t="shared" si="60"/>
        <v>29</v>
      </c>
      <c r="I1330" s="6" t="s">
        <v>215</v>
      </c>
      <c r="J1330" s="6">
        <v>12</v>
      </c>
      <c r="K1330" s="6">
        <v>35</v>
      </c>
      <c r="L1330" s="6">
        <v>192</v>
      </c>
      <c r="M1330" s="6">
        <v>30</v>
      </c>
      <c r="N1330" s="6">
        <v>5</v>
      </c>
      <c r="O1330" s="6">
        <v>0.05</v>
      </c>
      <c r="P1330" s="8">
        <v>1179.2</v>
      </c>
      <c r="Q1330" s="8">
        <v>978.73599999999999</v>
      </c>
      <c r="R1330" s="8">
        <f t="shared" si="61"/>
        <v>707.51999999999953</v>
      </c>
      <c r="S1330" s="8">
        <f>(((Sales[[#This Row],[Unit Price]]-(Sales[[#This Row],[Discount Applied]]*Sales[[#This Row],[Unit Price]]))-Q1330)/Q1330)*100</f>
        <v>14.457831325301207</v>
      </c>
      <c r="T1330" s="8">
        <f t="shared" si="62"/>
        <v>5601.2</v>
      </c>
      <c r="U1330" s="8">
        <f>Sales[[#This Row],[Unit Cost]]*Sales[[#This Row],[Order Quantity]]</f>
        <v>4893.68</v>
      </c>
    </row>
    <row r="1331" spans="1:21" x14ac:dyDescent="0.2">
      <c r="A1331" s="6" t="s">
        <v>1544</v>
      </c>
      <c r="B1331" s="6" t="s">
        <v>25</v>
      </c>
      <c r="C1331" s="6" t="s">
        <v>145</v>
      </c>
      <c r="D1331" s="7">
        <v>43300</v>
      </c>
      <c r="E1331" s="7">
        <v>43410</v>
      </c>
      <c r="F1331" s="7">
        <v>43419</v>
      </c>
      <c r="G1331" s="7">
        <v>43421</v>
      </c>
      <c r="H1331" s="6">
        <f t="shared" si="60"/>
        <v>11</v>
      </c>
      <c r="I1331" s="6" t="s">
        <v>215</v>
      </c>
      <c r="J1331" s="6">
        <v>16</v>
      </c>
      <c r="K1331" s="6">
        <v>39</v>
      </c>
      <c r="L1331" s="6">
        <v>175</v>
      </c>
      <c r="M1331" s="6">
        <v>4</v>
      </c>
      <c r="N1331" s="6">
        <v>7</v>
      </c>
      <c r="O1331" s="6">
        <v>7.4999999999999997E-2</v>
      </c>
      <c r="P1331" s="8">
        <v>221.1</v>
      </c>
      <c r="Q1331" s="8">
        <v>181.30199999999999</v>
      </c>
      <c r="R1331" s="8">
        <f t="shared" si="61"/>
        <v>162.50849999999991</v>
      </c>
      <c r="S1331" s="8">
        <f>(((Sales[[#This Row],[Unit Price]]-(Sales[[#This Row],[Discount Applied]]*Sales[[#This Row],[Unit Price]]))-Q1331)/Q1331)*100</f>
        <v>12.804878048780482</v>
      </c>
      <c r="T1331" s="8">
        <f t="shared" si="62"/>
        <v>1431.6224999999999</v>
      </c>
      <c r="U1331" s="8">
        <f>Sales[[#This Row],[Unit Cost]]*Sales[[#This Row],[Order Quantity]]</f>
        <v>1269.114</v>
      </c>
    </row>
    <row r="1332" spans="1:21" x14ac:dyDescent="0.2">
      <c r="A1332" s="6" t="s">
        <v>1545</v>
      </c>
      <c r="B1332" s="6" t="s">
        <v>25</v>
      </c>
      <c r="C1332" s="6" t="s">
        <v>147</v>
      </c>
      <c r="D1332" s="7">
        <v>43300</v>
      </c>
      <c r="E1332" s="7">
        <v>43411</v>
      </c>
      <c r="F1332" s="7">
        <v>43420</v>
      </c>
      <c r="G1332" s="7">
        <v>43427</v>
      </c>
      <c r="H1332" s="6">
        <f t="shared" si="60"/>
        <v>16</v>
      </c>
      <c r="I1332" s="6" t="s">
        <v>215</v>
      </c>
      <c r="J1332" s="6">
        <v>16</v>
      </c>
      <c r="K1332" s="6">
        <v>21</v>
      </c>
      <c r="L1332" s="6">
        <v>216</v>
      </c>
      <c r="M1332" s="6">
        <v>35</v>
      </c>
      <c r="N1332" s="6">
        <v>8</v>
      </c>
      <c r="O1332" s="6">
        <v>0.2</v>
      </c>
      <c r="P1332" s="8">
        <v>1018.4</v>
      </c>
      <c r="Q1332" s="8">
        <v>488.83199999999999</v>
      </c>
      <c r="R1332" s="8">
        <f t="shared" si="61"/>
        <v>2607.1040000000003</v>
      </c>
      <c r="S1332" s="8">
        <f>(((Sales[[#This Row],[Unit Price]]-(Sales[[#This Row],[Discount Applied]]*Sales[[#This Row],[Unit Price]]))-Q1332)/Q1332)*100</f>
        <v>66.666666666666671</v>
      </c>
      <c r="T1332" s="8">
        <f t="shared" si="62"/>
        <v>6517.76</v>
      </c>
      <c r="U1332" s="8">
        <f>Sales[[#This Row],[Unit Cost]]*Sales[[#This Row],[Order Quantity]]</f>
        <v>3910.6559999999999</v>
      </c>
    </row>
    <row r="1333" spans="1:21" x14ac:dyDescent="0.2">
      <c r="A1333" s="6" t="s">
        <v>1546</v>
      </c>
      <c r="B1333" s="6" t="s">
        <v>24</v>
      </c>
      <c r="C1333" s="6" t="s">
        <v>146</v>
      </c>
      <c r="D1333" s="7">
        <v>43300</v>
      </c>
      <c r="E1333" s="7">
        <v>43411</v>
      </c>
      <c r="F1333" s="7">
        <v>43434</v>
      </c>
      <c r="G1333" s="7">
        <v>43435</v>
      </c>
      <c r="H1333" s="6">
        <f t="shared" si="60"/>
        <v>24</v>
      </c>
      <c r="I1333" s="6" t="s">
        <v>215</v>
      </c>
      <c r="J1333" s="6">
        <v>11</v>
      </c>
      <c r="K1333" s="6">
        <v>38</v>
      </c>
      <c r="L1333" s="6">
        <v>285</v>
      </c>
      <c r="M1333" s="6">
        <v>24</v>
      </c>
      <c r="N1333" s="6">
        <v>6</v>
      </c>
      <c r="O1333" s="6">
        <v>0.1</v>
      </c>
      <c r="P1333" s="8">
        <v>1098.8</v>
      </c>
      <c r="Q1333" s="8">
        <v>736.19600000000003</v>
      </c>
      <c r="R1333" s="8">
        <f t="shared" si="61"/>
        <v>1516.3439999999991</v>
      </c>
      <c r="S1333" s="8">
        <f>(((Sales[[#This Row],[Unit Price]]-(Sales[[#This Row],[Discount Applied]]*Sales[[#This Row],[Unit Price]]))-Q1333)/Q1333)*100</f>
        <v>34.328358208955208</v>
      </c>
      <c r="T1333" s="8">
        <f t="shared" si="62"/>
        <v>5933.5199999999995</v>
      </c>
      <c r="U1333" s="8">
        <f>Sales[[#This Row],[Unit Cost]]*Sales[[#This Row],[Order Quantity]]</f>
        <v>4417.1760000000004</v>
      </c>
    </row>
    <row r="1334" spans="1:21" x14ac:dyDescent="0.2">
      <c r="A1334" s="6" t="s">
        <v>1547</v>
      </c>
      <c r="B1334" s="6" t="s">
        <v>24</v>
      </c>
      <c r="C1334" s="6" t="s">
        <v>145</v>
      </c>
      <c r="D1334" s="7">
        <v>43300</v>
      </c>
      <c r="E1334" s="7">
        <v>43411</v>
      </c>
      <c r="F1334" s="7">
        <v>43431</v>
      </c>
      <c r="G1334" s="7">
        <v>43435</v>
      </c>
      <c r="H1334" s="6">
        <f t="shared" si="60"/>
        <v>24</v>
      </c>
      <c r="I1334" s="6" t="s">
        <v>215</v>
      </c>
      <c r="J1334" s="6">
        <v>1</v>
      </c>
      <c r="K1334" s="6">
        <v>9</v>
      </c>
      <c r="L1334" s="6">
        <v>120</v>
      </c>
      <c r="M1334" s="6">
        <v>40</v>
      </c>
      <c r="N1334" s="6">
        <v>4</v>
      </c>
      <c r="O1334" s="6">
        <v>0.4</v>
      </c>
      <c r="P1334" s="8">
        <v>2458.9</v>
      </c>
      <c r="Q1334" s="8">
        <v>1819.586</v>
      </c>
      <c r="R1334" s="8">
        <f t="shared" si="61"/>
        <v>-1376.9839999999995</v>
      </c>
      <c r="S1334" s="8">
        <f>(((Sales[[#This Row],[Unit Price]]-(Sales[[#This Row],[Discount Applied]]*Sales[[#This Row],[Unit Price]]))-Q1334)/Q1334)*100</f>
        <v>-18.918918918918912</v>
      </c>
      <c r="T1334" s="8">
        <f t="shared" si="62"/>
        <v>5901.3600000000006</v>
      </c>
      <c r="U1334" s="8">
        <f>Sales[[#This Row],[Unit Cost]]*Sales[[#This Row],[Order Quantity]]</f>
        <v>7278.3440000000001</v>
      </c>
    </row>
    <row r="1335" spans="1:21" x14ac:dyDescent="0.2">
      <c r="A1335" s="6" t="s">
        <v>1548</v>
      </c>
      <c r="B1335" s="6" t="s">
        <v>25</v>
      </c>
      <c r="C1335" s="6" t="s">
        <v>145</v>
      </c>
      <c r="D1335" s="7">
        <v>43300</v>
      </c>
      <c r="E1335" s="7">
        <v>43411</v>
      </c>
      <c r="F1335" s="7">
        <v>43426</v>
      </c>
      <c r="G1335" s="7">
        <v>43427</v>
      </c>
      <c r="H1335" s="6">
        <f t="shared" si="60"/>
        <v>16</v>
      </c>
      <c r="I1335" s="6" t="s">
        <v>215</v>
      </c>
      <c r="J1335" s="6">
        <v>13</v>
      </c>
      <c r="K1335" s="6">
        <v>47</v>
      </c>
      <c r="L1335" s="6">
        <v>97</v>
      </c>
      <c r="M1335" s="6">
        <v>1</v>
      </c>
      <c r="N1335" s="6">
        <v>1</v>
      </c>
      <c r="O1335" s="6">
        <v>0.1</v>
      </c>
      <c r="P1335" s="8">
        <v>1018.4</v>
      </c>
      <c r="Q1335" s="8">
        <v>539.75200000000007</v>
      </c>
      <c r="R1335" s="8">
        <f t="shared" si="61"/>
        <v>376.80799999999988</v>
      </c>
      <c r="S1335" s="8">
        <f>(((Sales[[#This Row],[Unit Price]]-(Sales[[#This Row],[Discount Applied]]*Sales[[#This Row],[Unit Price]]))-Q1335)/Q1335)*100</f>
        <v>69.811320754716959</v>
      </c>
      <c r="T1335" s="8">
        <f t="shared" si="62"/>
        <v>916.56</v>
      </c>
      <c r="U1335" s="8">
        <f>Sales[[#This Row],[Unit Cost]]*Sales[[#This Row],[Order Quantity]]</f>
        <v>539.75200000000007</v>
      </c>
    </row>
    <row r="1336" spans="1:21" x14ac:dyDescent="0.2">
      <c r="A1336" s="6" t="s">
        <v>1549</v>
      </c>
      <c r="B1336" s="6" t="s">
        <v>26</v>
      </c>
      <c r="C1336" s="6" t="s">
        <v>146</v>
      </c>
      <c r="D1336" s="7">
        <v>43300</v>
      </c>
      <c r="E1336" s="7">
        <v>43411</v>
      </c>
      <c r="F1336" s="7">
        <v>43426</v>
      </c>
      <c r="G1336" s="7">
        <v>43434</v>
      </c>
      <c r="H1336" s="6">
        <f t="shared" si="60"/>
        <v>23</v>
      </c>
      <c r="I1336" s="6" t="s">
        <v>215</v>
      </c>
      <c r="J1336" s="6">
        <v>26</v>
      </c>
      <c r="K1336" s="6">
        <v>17</v>
      </c>
      <c r="L1336" s="6">
        <v>318</v>
      </c>
      <c r="M1336" s="6">
        <v>16</v>
      </c>
      <c r="N1336" s="6">
        <v>8</v>
      </c>
      <c r="O1336" s="6">
        <v>0.3</v>
      </c>
      <c r="P1336" s="8">
        <v>2244.5</v>
      </c>
      <c r="Q1336" s="8">
        <v>1054.915</v>
      </c>
      <c r="R1336" s="8">
        <f t="shared" si="61"/>
        <v>4129.880000000001</v>
      </c>
      <c r="S1336" s="8">
        <f>(((Sales[[#This Row],[Unit Price]]-(Sales[[#This Row],[Discount Applied]]*Sales[[#This Row],[Unit Price]]))-Q1336)/Q1336)*100</f>
        <v>48.936170212765973</v>
      </c>
      <c r="T1336" s="8">
        <f t="shared" si="62"/>
        <v>12569.2</v>
      </c>
      <c r="U1336" s="8">
        <f>Sales[[#This Row],[Unit Cost]]*Sales[[#This Row],[Order Quantity]]</f>
        <v>8439.32</v>
      </c>
    </row>
    <row r="1337" spans="1:21" x14ac:dyDescent="0.2">
      <c r="A1337" s="6" t="s">
        <v>1550</v>
      </c>
      <c r="B1337" s="6" t="s">
        <v>24</v>
      </c>
      <c r="C1337" s="6" t="s">
        <v>145</v>
      </c>
      <c r="D1337" s="7">
        <v>43300</v>
      </c>
      <c r="E1337" s="7">
        <v>43411</v>
      </c>
      <c r="F1337" s="7">
        <v>43424</v>
      </c>
      <c r="G1337" s="7">
        <v>43428</v>
      </c>
      <c r="H1337" s="6">
        <f t="shared" si="60"/>
        <v>17</v>
      </c>
      <c r="I1337" s="6" t="s">
        <v>215</v>
      </c>
      <c r="J1337" s="6">
        <v>9</v>
      </c>
      <c r="K1337" s="6">
        <v>4</v>
      </c>
      <c r="L1337" s="6">
        <v>96</v>
      </c>
      <c r="M1337" s="6">
        <v>29</v>
      </c>
      <c r="N1337" s="6">
        <v>2</v>
      </c>
      <c r="O1337" s="6">
        <v>7.4999999999999997E-2</v>
      </c>
      <c r="P1337" s="8">
        <v>877.7</v>
      </c>
      <c r="Q1337" s="8">
        <v>649.49800000000005</v>
      </c>
      <c r="R1337" s="8">
        <f t="shared" si="61"/>
        <v>324.74900000000002</v>
      </c>
      <c r="S1337" s="8">
        <f>(((Sales[[#This Row],[Unit Price]]-(Sales[[#This Row],[Discount Applied]]*Sales[[#This Row],[Unit Price]]))-Q1337)/Q1337)*100</f>
        <v>25</v>
      </c>
      <c r="T1337" s="8">
        <f t="shared" si="62"/>
        <v>1623.7450000000001</v>
      </c>
      <c r="U1337" s="8">
        <f>Sales[[#This Row],[Unit Cost]]*Sales[[#This Row],[Order Quantity]]</f>
        <v>1298.9960000000001</v>
      </c>
    </row>
    <row r="1338" spans="1:21" x14ac:dyDescent="0.2">
      <c r="A1338" s="6" t="s">
        <v>1551</v>
      </c>
      <c r="B1338" s="6" t="s">
        <v>24</v>
      </c>
      <c r="C1338" s="6" t="s">
        <v>144</v>
      </c>
      <c r="D1338" s="7">
        <v>43300</v>
      </c>
      <c r="E1338" s="7">
        <v>43411</v>
      </c>
      <c r="F1338" s="7">
        <v>43425</v>
      </c>
      <c r="G1338" s="7">
        <v>43433</v>
      </c>
      <c r="H1338" s="6">
        <f t="shared" si="60"/>
        <v>22</v>
      </c>
      <c r="I1338" s="6" t="s">
        <v>215</v>
      </c>
      <c r="J1338" s="6">
        <v>9</v>
      </c>
      <c r="K1338" s="6">
        <v>15</v>
      </c>
      <c r="L1338" s="6">
        <v>59</v>
      </c>
      <c r="M1338" s="6">
        <v>3</v>
      </c>
      <c r="N1338" s="6">
        <v>5</v>
      </c>
      <c r="O1338" s="6">
        <v>0.15</v>
      </c>
      <c r="P1338" s="8">
        <v>3999.9</v>
      </c>
      <c r="Q1338" s="8">
        <v>2039.9490000000001</v>
      </c>
      <c r="R1338" s="8">
        <f t="shared" si="61"/>
        <v>6799.83</v>
      </c>
      <c r="S1338" s="8">
        <f>(((Sales[[#This Row],[Unit Price]]-(Sales[[#This Row],[Discount Applied]]*Sales[[#This Row],[Unit Price]]))-Q1338)/Q1338)*100</f>
        <v>66.666666666666657</v>
      </c>
      <c r="T1338" s="8">
        <f t="shared" si="62"/>
        <v>16999.575000000001</v>
      </c>
      <c r="U1338" s="8">
        <f>Sales[[#This Row],[Unit Cost]]*Sales[[#This Row],[Order Quantity]]</f>
        <v>10199.745000000001</v>
      </c>
    </row>
    <row r="1339" spans="1:21" x14ac:dyDescent="0.2">
      <c r="A1339" s="6" t="s">
        <v>1552</v>
      </c>
      <c r="B1339" s="6" t="s">
        <v>25</v>
      </c>
      <c r="C1339" s="6" t="s">
        <v>144</v>
      </c>
      <c r="D1339" s="7">
        <v>43300</v>
      </c>
      <c r="E1339" s="7">
        <v>43411</v>
      </c>
      <c r="F1339" s="7">
        <v>43434</v>
      </c>
      <c r="G1339" s="7">
        <v>43437</v>
      </c>
      <c r="H1339" s="6">
        <f t="shared" si="60"/>
        <v>26</v>
      </c>
      <c r="I1339" s="6" t="s">
        <v>215</v>
      </c>
      <c r="J1339" s="6">
        <v>12</v>
      </c>
      <c r="K1339" s="6">
        <v>33</v>
      </c>
      <c r="L1339" s="6">
        <v>59</v>
      </c>
      <c r="M1339" s="6">
        <v>46</v>
      </c>
      <c r="N1339" s="6">
        <v>8</v>
      </c>
      <c r="O1339" s="6">
        <v>7.4999999999999997E-2</v>
      </c>
      <c r="P1339" s="8">
        <v>3966.4</v>
      </c>
      <c r="Q1339" s="8">
        <v>1784.88</v>
      </c>
      <c r="R1339" s="8">
        <f t="shared" si="61"/>
        <v>15072.32</v>
      </c>
      <c r="S1339" s="8">
        <f>(((Sales[[#This Row],[Unit Price]]-(Sales[[#This Row],[Discount Applied]]*Sales[[#This Row],[Unit Price]]))-Q1339)/Q1339)*100</f>
        <v>105.55555555555556</v>
      </c>
      <c r="T1339" s="8">
        <f t="shared" si="62"/>
        <v>29351.360000000001</v>
      </c>
      <c r="U1339" s="8">
        <f>Sales[[#This Row],[Unit Cost]]*Sales[[#This Row],[Order Quantity]]</f>
        <v>14279.04</v>
      </c>
    </row>
    <row r="1340" spans="1:21" x14ac:dyDescent="0.2">
      <c r="A1340" s="6" t="s">
        <v>1553</v>
      </c>
      <c r="B1340" s="6" t="s">
        <v>25</v>
      </c>
      <c r="C1340" s="6" t="s">
        <v>145</v>
      </c>
      <c r="D1340" s="7">
        <v>43300</v>
      </c>
      <c r="E1340" s="7">
        <v>43411</v>
      </c>
      <c r="F1340" s="7">
        <v>43417</v>
      </c>
      <c r="G1340" s="7">
        <v>43424</v>
      </c>
      <c r="H1340" s="6">
        <f t="shared" si="60"/>
        <v>13</v>
      </c>
      <c r="I1340" s="6" t="s">
        <v>215</v>
      </c>
      <c r="J1340" s="6">
        <v>19</v>
      </c>
      <c r="K1340" s="6">
        <v>9</v>
      </c>
      <c r="L1340" s="6">
        <v>89</v>
      </c>
      <c r="M1340" s="6">
        <v>47</v>
      </c>
      <c r="N1340" s="6">
        <v>1</v>
      </c>
      <c r="O1340" s="6">
        <v>0.15</v>
      </c>
      <c r="P1340" s="8">
        <v>2633.1</v>
      </c>
      <c r="Q1340" s="8">
        <v>2080.1489999999999</v>
      </c>
      <c r="R1340" s="8">
        <f t="shared" si="61"/>
        <v>157.98599999999988</v>
      </c>
      <c r="S1340" s="8">
        <f>(((Sales[[#This Row],[Unit Price]]-(Sales[[#This Row],[Discount Applied]]*Sales[[#This Row],[Unit Price]]))-Q1340)/Q1340)*100</f>
        <v>7.5949367088607538</v>
      </c>
      <c r="T1340" s="8">
        <f t="shared" si="62"/>
        <v>2238.1349999999998</v>
      </c>
      <c r="U1340" s="8">
        <f>Sales[[#This Row],[Unit Cost]]*Sales[[#This Row],[Order Quantity]]</f>
        <v>2080.1489999999999</v>
      </c>
    </row>
    <row r="1341" spans="1:21" x14ac:dyDescent="0.2">
      <c r="A1341" s="6" t="s">
        <v>1554</v>
      </c>
      <c r="B1341" s="6" t="s">
        <v>25</v>
      </c>
      <c r="C1341" s="6" t="s">
        <v>144</v>
      </c>
      <c r="D1341" s="7">
        <v>43300</v>
      </c>
      <c r="E1341" s="7">
        <v>43411</v>
      </c>
      <c r="F1341" s="7">
        <v>43414</v>
      </c>
      <c r="G1341" s="7">
        <v>43419</v>
      </c>
      <c r="H1341" s="6">
        <f t="shared" si="60"/>
        <v>8</v>
      </c>
      <c r="I1341" s="6" t="s">
        <v>215</v>
      </c>
      <c r="J1341" s="6">
        <v>13</v>
      </c>
      <c r="K1341" s="6">
        <v>44</v>
      </c>
      <c r="L1341" s="6">
        <v>65</v>
      </c>
      <c r="M1341" s="6">
        <v>20</v>
      </c>
      <c r="N1341" s="6">
        <v>2</v>
      </c>
      <c r="O1341" s="6">
        <v>0.4</v>
      </c>
      <c r="P1341" s="8">
        <v>1882.7</v>
      </c>
      <c r="Q1341" s="8">
        <v>960.17700000000002</v>
      </c>
      <c r="R1341" s="8">
        <f t="shared" si="61"/>
        <v>338.88599999999974</v>
      </c>
      <c r="S1341" s="8">
        <f>(((Sales[[#This Row],[Unit Price]]-(Sales[[#This Row],[Discount Applied]]*Sales[[#This Row],[Unit Price]]))-Q1341)/Q1341)*100</f>
        <v>17.647058823529399</v>
      </c>
      <c r="T1341" s="8">
        <f t="shared" si="62"/>
        <v>2259.2399999999998</v>
      </c>
      <c r="U1341" s="8">
        <f>Sales[[#This Row],[Unit Cost]]*Sales[[#This Row],[Order Quantity]]</f>
        <v>1920.354</v>
      </c>
    </row>
    <row r="1342" spans="1:21" x14ac:dyDescent="0.2">
      <c r="A1342" s="6" t="s">
        <v>1555</v>
      </c>
      <c r="B1342" s="6" t="s">
        <v>24</v>
      </c>
      <c r="C1342" s="6" t="s">
        <v>145</v>
      </c>
      <c r="D1342" s="7">
        <v>43300</v>
      </c>
      <c r="E1342" s="7">
        <v>43411</v>
      </c>
      <c r="F1342" s="7">
        <v>43436</v>
      </c>
      <c r="G1342" s="7">
        <v>43441</v>
      </c>
      <c r="H1342" s="6">
        <f t="shared" si="60"/>
        <v>30</v>
      </c>
      <c r="I1342" s="6" t="s">
        <v>215</v>
      </c>
      <c r="J1342" s="6">
        <v>4</v>
      </c>
      <c r="K1342" s="6">
        <v>9</v>
      </c>
      <c r="L1342" s="6">
        <v>193</v>
      </c>
      <c r="M1342" s="6">
        <v>26</v>
      </c>
      <c r="N1342" s="6">
        <v>5</v>
      </c>
      <c r="O1342" s="6">
        <v>0.05</v>
      </c>
      <c r="P1342" s="8">
        <v>2720.2000000000003</v>
      </c>
      <c r="Q1342" s="8">
        <v>1251.2920000000001</v>
      </c>
      <c r="R1342" s="8">
        <f t="shared" si="61"/>
        <v>6664.4900000000016</v>
      </c>
      <c r="S1342" s="8">
        <f>(((Sales[[#This Row],[Unit Price]]-(Sales[[#This Row],[Discount Applied]]*Sales[[#This Row],[Unit Price]]))-Q1342)/Q1342)*100</f>
        <v>106.52173913043477</v>
      </c>
      <c r="T1342" s="8">
        <f t="shared" si="62"/>
        <v>12920.950000000003</v>
      </c>
      <c r="U1342" s="8">
        <f>Sales[[#This Row],[Unit Cost]]*Sales[[#This Row],[Order Quantity]]</f>
        <v>6256.4600000000009</v>
      </c>
    </row>
    <row r="1343" spans="1:21" x14ac:dyDescent="0.2">
      <c r="A1343" s="6" t="s">
        <v>1556</v>
      </c>
      <c r="B1343" s="6" t="s">
        <v>25</v>
      </c>
      <c r="C1343" s="6" t="s">
        <v>143</v>
      </c>
      <c r="D1343" s="7">
        <v>43300</v>
      </c>
      <c r="E1343" s="7">
        <v>43411</v>
      </c>
      <c r="F1343" s="7">
        <v>43438</v>
      </c>
      <c r="G1343" s="7">
        <v>43446</v>
      </c>
      <c r="H1343" s="6">
        <f t="shared" si="60"/>
        <v>35</v>
      </c>
      <c r="I1343" s="6" t="s">
        <v>215</v>
      </c>
      <c r="J1343" s="6">
        <v>16</v>
      </c>
      <c r="K1343" s="6">
        <v>22</v>
      </c>
      <c r="L1343" s="6">
        <v>353</v>
      </c>
      <c r="M1343" s="6">
        <v>9</v>
      </c>
      <c r="N1343" s="6">
        <v>5</v>
      </c>
      <c r="O1343" s="6">
        <v>7.4999999999999997E-2</v>
      </c>
      <c r="P1343" s="8">
        <v>5902.7</v>
      </c>
      <c r="Q1343" s="8">
        <v>3541.62</v>
      </c>
      <c r="R1343" s="8">
        <f t="shared" si="61"/>
        <v>9591.8875000000007</v>
      </c>
      <c r="S1343" s="8">
        <f>(((Sales[[#This Row],[Unit Price]]-(Sales[[#This Row],[Discount Applied]]*Sales[[#This Row],[Unit Price]]))-Q1343)/Q1343)*100</f>
        <v>54.16666666666665</v>
      </c>
      <c r="T1343" s="8">
        <f t="shared" si="62"/>
        <v>27299.987499999999</v>
      </c>
      <c r="U1343" s="8">
        <f>Sales[[#This Row],[Unit Cost]]*Sales[[#This Row],[Order Quantity]]</f>
        <v>17708.099999999999</v>
      </c>
    </row>
    <row r="1344" spans="1:21" x14ac:dyDescent="0.2">
      <c r="A1344" s="6" t="s">
        <v>1557</v>
      </c>
      <c r="B1344" s="6" t="s">
        <v>23</v>
      </c>
      <c r="C1344" s="6" t="s">
        <v>145</v>
      </c>
      <c r="D1344" s="7">
        <v>43300</v>
      </c>
      <c r="E1344" s="7">
        <v>43412</v>
      </c>
      <c r="F1344" s="7">
        <v>43431</v>
      </c>
      <c r="G1344" s="7">
        <v>43433</v>
      </c>
      <c r="H1344" s="6">
        <f t="shared" si="60"/>
        <v>21</v>
      </c>
      <c r="I1344" s="6" t="s">
        <v>215</v>
      </c>
      <c r="J1344" s="6">
        <v>23</v>
      </c>
      <c r="K1344" s="6">
        <v>47</v>
      </c>
      <c r="L1344" s="6">
        <v>145</v>
      </c>
      <c r="M1344" s="6">
        <v>33</v>
      </c>
      <c r="N1344" s="6">
        <v>1</v>
      </c>
      <c r="O1344" s="6">
        <v>0.05</v>
      </c>
      <c r="P1344" s="8">
        <v>1058.6000000000001</v>
      </c>
      <c r="Q1344" s="8">
        <v>455.19800000000004</v>
      </c>
      <c r="R1344" s="8">
        <f t="shared" si="61"/>
        <v>550.47199999999998</v>
      </c>
      <c r="S1344" s="8">
        <f>(((Sales[[#This Row],[Unit Price]]-(Sales[[#This Row],[Discount Applied]]*Sales[[#This Row],[Unit Price]]))-Q1344)/Q1344)*100</f>
        <v>120.93023255813952</v>
      </c>
      <c r="T1344" s="8">
        <f t="shared" si="62"/>
        <v>1005.6700000000001</v>
      </c>
      <c r="U1344" s="8">
        <f>Sales[[#This Row],[Unit Cost]]*Sales[[#This Row],[Order Quantity]]</f>
        <v>455.19800000000004</v>
      </c>
    </row>
    <row r="1345" spans="1:21" x14ac:dyDescent="0.2">
      <c r="A1345" s="6" t="s">
        <v>1558</v>
      </c>
      <c r="B1345" s="6" t="s">
        <v>25</v>
      </c>
      <c r="C1345" s="6" t="s">
        <v>145</v>
      </c>
      <c r="D1345" s="7">
        <v>43300</v>
      </c>
      <c r="E1345" s="7">
        <v>43412</v>
      </c>
      <c r="F1345" s="7">
        <v>43414</v>
      </c>
      <c r="G1345" s="7">
        <v>43419</v>
      </c>
      <c r="H1345" s="6">
        <f t="shared" si="60"/>
        <v>7</v>
      </c>
      <c r="I1345" s="6" t="s">
        <v>215</v>
      </c>
      <c r="J1345" s="6">
        <v>18</v>
      </c>
      <c r="K1345" s="6">
        <v>24</v>
      </c>
      <c r="L1345" s="6">
        <v>110</v>
      </c>
      <c r="M1345" s="6">
        <v>27</v>
      </c>
      <c r="N1345" s="6">
        <v>3</v>
      </c>
      <c r="O1345" s="6">
        <v>0.15</v>
      </c>
      <c r="P1345" s="8">
        <v>1085.4000000000001</v>
      </c>
      <c r="Q1345" s="8">
        <v>596.97000000000014</v>
      </c>
      <c r="R1345" s="8">
        <f t="shared" si="61"/>
        <v>976.86000000000013</v>
      </c>
      <c r="S1345" s="8">
        <f>(((Sales[[#This Row],[Unit Price]]-(Sales[[#This Row],[Discount Applied]]*Sales[[#This Row],[Unit Price]]))-Q1345)/Q1345)*100</f>
        <v>54.545454545454533</v>
      </c>
      <c r="T1345" s="8">
        <f t="shared" si="62"/>
        <v>2767.7700000000004</v>
      </c>
      <c r="U1345" s="8">
        <f>Sales[[#This Row],[Unit Cost]]*Sales[[#This Row],[Order Quantity]]</f>
        <v>1790.9100000000003</v>
      </c>
    </row>
    <row r="1346" spans="1:21" x14ac:dyDescent="0.2">
      <c r="A1346" s="6" t="s">
        <v>1559</v>
      </c>
      <c r="B1346" s="6" t="s">
        <v>25</v>
      </c>
      <c r="C1346" s="6" t="s">
        <v>147</v>
      </c>
      <c r="D1346" s="7">
        <v>43300</v>
      </c>
      <c r="E1346" s="7">
        <v>43412</v>
      </c>
      <c r="F1346" s="7">
        <v>43437</v>
      </c>
      <c r="G1346" s="7">
        <v>43438</v>
      </c>
      <c r="H1346" s="6">
        <f t="shared" ref="H1346:H1409" si="63">G1346-E1346</f>
        <v>26</v>
      </c>
      <c r="I1346" s="6" t="s">
        <v>215</v>
      </c>
      <c r="J1346" s="6">
        <v>20</v>
      </c>
      <c r="K1346" s="6">
        <v>50</v>
      </c>
      <c r="L1346" s="6">
        <v>247</v>
      </c>
      <c r="M1346" s="6">
        <v>27</v>
      </c>
      <c r="N1346" s="6">
        <v>4</v>
      </c>
      <c r="O1346" s="6">
        <v>0.4</v>
      </c>
      <c r="P1346" s="8">
        <v>2264.6</v>
      </c>
      <c r="Q1346" s="8">
        <v>973.77799999999991</v>
      </c>
      <c r="R1346" s="8">
        <f t="shared" ref="R1346:R1409" si="64">T1346-(Q1346*N1346)</f>
        <v>1539.9279999999994</v>
      </c>
      <c r="S1346" s="8">
        <f>(((Sales[[#This Row],[Unit Price]]-(Sales[[#This Row],[Discount Applied]]*Sales[[#This Row],[Unit Price]]))-Q1346)/Q1346)*100</f>
        <v>39.534883720930218</v>
      </c>
      <c r="T1346" s="8">
        <f t="shared" ref="T1346:T1409" si="65">((P1346*N1346)-(P1346*O1346*N1346))</f>
        <v>5435.0399999999991</v>
      </c>
      <c r="U1346" s="8">
        <f>Sales[[#This Row],[Unit Cost]]*Sales[[#This Row],[Order Quantity]]</f>
        <v>3895.1119999999996</v>
      </c>
    </row>
    <row r="1347" spans="1:21" x14ac:dyDescent="0.2">
      <c r="A1347" s="6" t="s">
        <v>1560</v>
      </c>
      <c r="B1347" s="6" t="s">
        <v>23</v>
      </c>
      <c r="C1347" s="6" t="s">
        <v>144</v>
      </c>
      <c r="D1347" s="7">
        <v>43300</v>
      </c>
      <c r="E1347" s="7">
        <v>43412</v>
      </c>
      <c r="F1347" s="7">
        <v>43427</v>
      </c>
      <c r="G1347" s="7">
        <v>43430</v>
      </c>
      <c r="H1347" s="6">
        <f t="shared" si="63"/>
        <v>18</v>
      </c>
      <c r="I1347" s="6" t="s">
        <v>215</v>
      </c>
      <c r="J1347" s="6">
        <v>21</v>
      </c>
      <c r="K1347" s="6">
        <v>22</v>
      </c>
      <c r="L1347" s="6">
        <v>85</v>
      </c>
      <c r="M1347" s="6">
        <v>40</v>
      </c>
      <c r="N1347" s="6">
        <v>8</v>
      </c>
      <c r="O1347" s="6">
        <v>7.4999999999999997E-2</v>
      </c>
      <c r="P1347" s="8">
        <v>810.7</v>
      </c>
      <c r="Q1347" s="8">
        <v>486.42</v>
      </c>
      <c r="R1347" s="8">
        <f t="shared" si="64"/>
        <v>2107.8200000000002</v>
      </c>
      <c r="S1347" s="8">
        <f>(((Sales[[#This Row],[Unit Price]]-(Sales[[#This Row],[Discount Applied]]*Sales[[#This Row],[Unit Price]]))-Q1347)/Q1347)*100</f>
        <v>54.166666666666671</v>
      </c>
      <c r="T1347" s="8">
        <f t="shared" si="65"/>
        <v>5999.18</v>
      </c>
      <c r="U1347" s="8">
        <f>Sales[[#This Row],[Unit Cost]]*Sales[[#This Row],[Order Quantity]]</f>
        <v>3891.36</v>
      </c>
    </row>
    <row r="1348" spans="1:21" x14ac:dyDescent="0.2">
      <c r="A1348" s="6" t="s">
        <v>1561</v>
      </c>
      <c r="B1348" s="6" t="s">
        <v>26</v>
      </c>
      <c r="C1348" s="6" t="s">
        <v>147</v>
      </c>
      <c r="D1348" s="7">
        <v>43300</v>
      </c>
      <c r="E1348" s="7">
        <v>43412</v>
      </c>
      <c r="F1348" s="7">
        <v>43427</v>
      </c>
      <c r="G1348" s="7">
        <v>43434</v>
      </c>
      <c r="H1348" s="6">
        <f t="shared" si="63"/>
        <v>22</v>
      </c>
      <c r="I1348" s="6" t="s">
        <v>215</v>
      </c>
      <c r="J1348" s="6">
        <v>28</v>
      </c>
      <c r="K1348" s="6">
        <v>39</v>
      </c>
      <c r="L1348" s="6">
        <v>255</v>
      </c>
      <c r="M1348" s="6">
        <v>34</v>
      </c>
      <c r="N1348" s="6">
        <v>3</v>
      </c>
      <c r="O1348" s="6">
        <v>0.2</v>
      </c>
      <c r="P1348" s="8">
        <v>3932.9</v>
      </c>
      <c r="Q1348" s="8">
        <v>1612.489</v>
      </c>
      <c r="R1348" s="8">
        <f t="shared" si="64"/>
        <v>4601.4930000000004</v>
      </c>
      <c r="S1348" s="8">
        <f>(((Sales[[#This Row],[Unit Price]]-(Sales[[#This Row],[Discount Applied]]*Sales[[#This Row],[Unit Price]]))-Q1348)/Q1348)*100</f>
        <v>95.121951219512198</v>
      </c>
      <c r="T1348" s="8">
        <f t="shared" si="65"/>
        <v>9438.9600000000009</v>
      </c>
      <c r="U1348" s="8">
        <f>Sales[[#This Row],[Unit Cost]]*Sales[[#This Row],[Order Quantity]]</f>
        <v>4837.4670000000006</v>
      </c>
    </row>
    <row r="1349" spans="1:21" x14ac:dyDescent="0.2">
      <c r="A1349" s="6" t="s">
        <v>1562</v>
      </c>
      <c r="B1349" s="6" t="s">
        <v>24</v>
      </c>
      <c r="C1349" s="6" t="s">
        <v>145</v>
      </c>
      <c r="D1349" s="7">
        <v>43300</v>
      </c>
      <c r="E1349" s="7">
        <v>43412</v>
      </c>
      <c r="F1349" s="7">
        <v>43430</v>
      </c>
      <c r="G1349" s="7">
        <v>43437</v>
      </c>
      <c r="H1349" s="6">
        <f t="shared" si="63"/>
        <v>25</v>
      </c>
      <c r="I1349" s="6" t="s">
        <v>215</v>
      </c>
      <c r="J1349" s="6">
        <v>8</v>
      </c>
      <c r="K1349" s="6">
        <v>36</v>
      </c>
      <c r="L1349" s="6">
        <v>121</v>
      </c>
      <c r="M1349" s="6">
        <v>37</v>
      </c>
      <c r="N1349" s="6">
        <v>6</v>
      </c>
      <c r="O1349" s="6">
        <v>0.05</v>
      </c>
      <c r="P1349" s="8">
        <v>4020</v>
      </c>
      <c r="Q1349" s="8">
        <v>3015</v>
      </c>
      <c r="R1349" s="8">
        <f t="shared" si="64"/>
        <v>4824</v>
      </c>
      <c r="S1349" s="8">
        <f>(((Sales[[#This Row],[Unit Price]]-(Sales[[#This Row],[Discount Applied]]*Sales[[#This Row],[Unit Price]]))-Q1349)/Q1349)*100</f>
        <v>26.666666666666668</v>
      </c>
      <c r="T1349" s="8">
        <f t="shared" si="65"/>
        <v>22914</v>
      </c>
      <c r="U1349" s="8">
        <f>Sales[[#This Row],[Unit Cost]]*Sales[[#This Row],[Order Quantity]]</f>
        <v>18090</v>
      </c>
    </row>
    <row r="1350" spans="1:21" x14ac:dyDescent="0.2">
      <c r="A1350" s="6" t="s">
        <v>1563</v>
      </c>
      <c r="B1350" s="6" t="s">
        <v>25</v>
      </c>
      <c r="C1350" s="6" t="s">
        <v>148</v>
      </c>
      <c r="D1350" s="7">
        <v>43300</v>
      </c>
      <c r="E1350" s="7">
        <v>43412</v>
      </c>
      <c r="F1350" s="7">
        <v>43422</v>
      </c>
      <c r="G1350" s="7">
        <v>43430</v>
      </c>
      <c r="H1350" s="6">
        <f t="shared" si="63"/>
        <v>18</v>
      </c>
      <c r="I1350" s="6" t="s">
        <v>215</v>
      </c>
      <c r="J1350" s="6">
        <v>17</v>
      </c>
      <c r="K1350" s="6">
        <v>11</v>
      </c>
      <c r="L1350" s="6">
        <v>18</v>
      </c>
      <c r="M1350" s="6">
        <v>18</v>
      </c>
      <c r="N1350" s="6">
        <v>6</v>
      </c>
      <c r="O1350" s="6">
        <v>0.1</v>
      </c>
      <c r="P1350" s="8">
        <v>6532.5</v>
      </c>
      <c r="Q1350" s="8">
        <v>5487.3</v>
      </c>
      <c r="R1350" s="8">
        <f t="shared" si="64"/>
        <v>2351.6999999999971</v>
      </c>
      <c r="S1350" s="8">
        <f>(((Sales[[#This Row],[Unit Price]]-(Sales[[#This Row],[Discount Applied]]*Sales[[#This Row],[Unit Price]]))-Q1350)/Q1350)*100</f>
        <v>7.1428571428571397</v>
      </c>
      <c r="T1350" s="8">
        <f t="shared" si="65"/>
        <v>35275.5</v>
      </c>
      <c r="U1350" s="8">
        <f>Sales[[#This Row],[Unit Cost]]*Sales[[#This Row],[Order Quantity]]</f>
        <v>32923.800000000003</v>
      </c>
    </row>
    <row r="1351" spans="1:21" x14ac:dyDescent="0.2">
      <c r="A1351" s="6" t="s">
        <v>1564</v>
      </c>
      <c r="B1351" s="6" t="s">
        <v>25</v>
      </c>
      <c r="C1351" s="6" t="s">
        <v>143</v>
      </c>
      <c r="D1351" s="7">
        <v>43300</v>
      </c>
      <c r="E1351" s="7">
        <v>43412</v>
      </c>
      <c r="F1351" s="7">
        <v>43437</v>
      </c>
      <c r="G1351" s="7">
        <v>43438</v>
      </c>
      <c r="H1351" s="6">
        <f t="shared" si="63"/>
        <v>26</v>
      </c>
      <c r="I1351" s="6" t="s">
        <v>215</v>
      </c>
      <c r="J1351" s="6">
        <v>20</v>
      </c>
      <c r="K1351" s="6">
        <v>9</v>
      </c>
      <c r="L1351" s="6">
        <v>347</v>
      </c>
      <c r="M1351" s="6">
        <v>16</v>
      </c>
      <c r="N1351" s="6">
        <v>2</v>
      </c>
      <c r="O1351" s="6">
        <v>0.1</v>
      </c>
      <c r="P1351" s="8">
        <v>750.4</v>
      </c>
      <c r="Q1351" s="8">
        <v>405.21600000000001</v>
      </c>
      <c r="R1351" s="8">
        <f t="shared" si="64"/>
        <v>540.28800000000001</v>
      </c>
      <c r="S1351" s="8">
        <f>(((Sales[[#This Row],[Unit Price]]-(Sales[[#This Row],[Discount Applied]]*Sales[[#This Row],[Unit Price]]))-Q1351)/Q1351)*100</f>
        <v>66.666666666666657</v>
      </c>
      <c r="T1351" s="8">
        <f t="shared" si="65"/>
        <v>1350.72</v>
      </c>
      <c r="U1351" s="8">
        <f>Sales[[#This Row],[Unit Cost]]*Sales[[#This Row],[Order Quantity]]</f>
        <v>810.43200000000002</v>
      </c>
    </row>
    <row r="1352" spans="1:21" x14ac:dyDescent="0.2">
      <c r="A1352" s="6" t="s">
        <v>1565</v>
      </c>
      <c r="B1352" s="6" t="s">
        <v>24</v>
      </c>
      <c r="C1352" s="6" t="s">
        <v>145</v>
      </c>
      <c r="D1352" s="7">
        <v>43300</v>
      </c>
      <c r="E1352" s="7">
        <v>43412</v>
      </c>
      <c r="F1352" s="7">
        <v>43419</v>
      </c>
      <c r="G1352" s="7">
        <v>43425</v>
      </c>
      <c r="H1352" s="6">
        <f t="shared" si="63"/>
        <v>13</v>
      </c>
      <c r="I1352" s="6" t="s">
        <v>215</v>
      </c>
      <c r="J1352" s="6">
        <v>9</v>
      </c>
      <c r="K1352" s="6">
        <v>34</v>
      </c>
      <c r="L1352" s="6">
        <v>101</v>
      </c>
      <c r="M1352" s="6">
        <v>32</v>
      </c>
      <c r="N1352" s="6">
        <v>3</v>
      </c>
      <c r="O1352" s="6">
        <v>7.4999999999999997E-2</v>
      </c>
      <c r="P1352" s="8">
        <v>1943</v>
      </c>
      <c r="Q1352" s="8">
        <v>777.2</v>
      </c>
      <c r="R1352" s="8">
        <f t="shared" si="64"/>
        <v>3060.2249999999995</v>
      </c>
      <c r="S1352" s="8">
        <f>(((Sales[[#This Row],[Unit Price]]-(Sales[[#This Row],[Discount Applied]]*Sales[[#This Row],[Unit Price]]))-Q1352)/Q1352)*100</f>
        <v>131.25</v>
      </c>
      <c r="T1352" s="8">
        <f t="shared" si="65"/>
        <v>5391.8249999999998</v>
      </c>
      <c r="U1352" s="8">
        <f>Sales[[#This Row],[Unit Cost]]*Sales[[#This Row],[Order Quantity]]</f>
        <v>2331.6000000000004</v>
      </c>
    </row>
    <row r="1353" spans="1:21" x14ac:dyDescent="0.2">
      <c r="A1353" s="6" t="s">
        <v>1566</v>
      </c>
      <c r="B1353" s="6" t="s">
        <v>26</v>
      </c>
      <c r="C1353" s="6" t="s">
        <v>147</v>
      </c>
      <c r="D1353" s="7">
        <v>43300</v>
      </c>
      <c r="E1353" s="7">
        <v>43412</v>
      </c>
      <c r="F1353" s="7">
        <v>43434</v>
      </c>
      <c r="G1353" s="7">
        <v>43436</v>
      </c>
      <c r="H1353" s="6">
        <f t="shared" si="63"/>
        <v>24</v>
      </c>
      <c r="I1353" s="6" t="s">
        <v>215</v>
      </c>
      <c r="J1353" s="6">
        <v>26</v>
      </c>
      <c r="K1353" s="6">
        <v>50</v>
      </c>
      <c r="L1353" s="6">
        <v>248</v>
      </c>
      <c r="M1353" s="6">
        <v>34</v>
      </c>
      <c r="N1353" s="6">
        <v>8</v>
      </c>
      <c r="O1353" s="6">
        <v>0.15</v>
      </c>
      <c r="P1353" s="8">
        <v>1038.5</v>
      </c>
      <c r="Q1353" s="8">
        <v>591.94499999999994</v>
      </c>
      <c r="R1353" s="8">
        <f t="shared" si="64"/>
        <v>2326.2400000000007</v>
      </c>
      <c r="S1353" s="8">
        <f>(((Sales[[#This Row],[Unit Price]]-(Sales[[#This Row],[Discount Applied]]*Sales[[#This Row],[Unit Price]]))-Q1353)/Q1353)*100</f>
        <v>49.122807017543877</v>
      </c>
      <c r="T1353" s="8">
        <f t="shared" si="65"/>
        <v>7061.8</v>
      </c>
      <c r="U1353" s="8">
        <f>Sales[[#This Row],[Unit Cost]]*Sales[[#This Row],[Order Quantity]]</f>
        <v>4735.5599999999995</v>
      </c>
    </row>
    <row r="1354" spans="1:21" x14ac:dyDescent="0.2">
      <c r="A1354" s="6" t="s">
        <v>1567</v>
      </c>
      <c r="B1354" s="6" t="s">
        <v>24</v>
      </c>
      <c r="C1354" s="6" t="s">
        <v>143</v>
      </c>
      <c r="D1354" s="7">
        <v>43300</v>
      </c>
      <c r="E1354" s="7">
        <v>43413</v>
      </c>
      <c r="F1354" s="7">
        <v>43421</v>
      </c>
      <c r="G1354" s="7">
        <v>43425</v>
      </c>
      <c r="H1354" s="6">
        <f t="shared" si="63"/>
        <v>12</v>
      </c>
      <c r="I1354" s="6" t="s">
        <v>215</v>
      </c>
      <c r="J1354" s="6">
        <v>4</v>
      </c>
      <c r="K1354" s="6">
        <v>39</v>
      </c>
      <c r="L1354" s="6">
        <v>367</v>
      </c>
      <c r="M1354" s="6">
        <v>13</v>
      </c>
      <c r="N1354" s="6">
        <v>8</v>
      </c>
      <c r="O1354" s="6">
        <v>0.05</v>
      </c>
      <c r="P1354" s="8">
        <v>3906.1</v>
      </c>
      <c r="Q1354" s="8">
        <v>2929.5749999999998</v>
      </c>
      <c r="R1354" s="8">
        <f t="shared" si="64"/>
        <v>6249.760000000002</v>
      </c>
      <c r="S1354" s="8">
        <f>(((Sales[[#This Row],[Unit Price]]-(Sales[[#This Row],[Discount Applied]]*Sales[[#This Row],[Unit Price]]))-Q1354)/Q1354)*100</f>
        <v>26.666666666666679</v>
      </c>
      <c r="T1354" s="8">
        <f t="shared" si="65"/>
        <v>29686.36</v>
      </c>
      <c r="U1354" s="8">
        <f>Sales[[#This Row],[Unit Cost]]*Sales[[#This Row],[Order Quantity]]</f>
        <v>23436.6</v>
      </c>
    </row>
    <row r="1355" spans="1:21" x14ac:dyDescent="0.2">
      <c r="A1355" s="6" t="s">
        <v>1568</v>
      </c>
      <c r="B1355" s="6" t="s">
        <v>24</v>
      </c>
      <c r="C1355" s="6" t="s">
        <v>145</v>
      </c>
      <c r="D1355" s="7">
        <v>43300</v>
      </c>
      <c r="E1355" s="7">
        <v>43413</v>
      </c>
      <c r="F1355" s="7">
        <v>43434</v>
      </c>
      <c r="G1355" s="7">
        <v>43441</v>
      </c>
      <c r="H1355" s="6">
        <f t="shared" si="63"/>
        <v>28</v>
      </c>
      <c r="I1355" s="6" t="s">
        <v>215</v>
      </c>
      <c r="J1355" s="6">
        <v>4</v>
      </c>
      <c r="K1355" s="6">
        <v>29</v>
      </c>
      <c r="L1355" s="6">
        <v>140</v>
      </c>
      <c r="M1355" s="6">
        <v>41</v>
      </c>
      <c r="N1355" s="6">
        <v>4</v>
      </c>
      <c r="O1355" s="6">
        <v>7.4999999999999997E-2</v>
      </c>
      <c r="P1355" s="8">
        <v>777.2</v>
      </c>
      <c r="Q1355" s="8">
        <v>411.91600000000005</v>
      </c>
      <c r="R1355" s="8">
        <f t="shared" si="64"/>
        <v>1227.9760000000001</v>
      </c>
      <c r="S1355" s="8">
        <f>(((Sales[[#This Row],[Unit Price]]-(Sales[[#This Row],[Discount Applied]]*Sales[[#This Row],[Unit Price]]))-Q1355)/Q1355)*100</f>
        <v>74.528301886792448</v>
      </c>
      <c r="T1355" s="8">
        <f t="shared" si="65"/>
        <v>2875.6400000000003</v>
      </c>
      <c r="U1355" s="8">
        <f>Sales[[#This Row],[Unit Cost]]*Sales[[#This Row],[Order Quantity]]</f>
        <v>1647.6640000000002</v>
      </c>
    </row>
    <row r="1356" spans="1:21" x14ac:dyDescent="0.2">
      <c r="A1356" s="6" t="s">
        <v>1569</v>
      </c>
      <c r="B1356" s="6" t="s">
        <v>24</v>
      </c>
      <c r="C1356" s="6" t="s">
        <v>145</v>
      </c>
      <c r="D1356" s="7">
        <v>43300</v>
      </c>
      <c r="E1356" s="7">
        <v>43413</v>
      </c>
      <c r="F1356" s="7">
        <v>43425</v>
      </c>
      <c r="G1356" s="7">
        <v>43434</v>
      </c>
      <c r="H1356" s="6">
        <f t="shared" si="63"/>
        <v>21</v>
      </c>
      <c r="I1356" s="6" t="s">
        <v>215</v>
      </c>
      <c r="J1356" s="6">
        <v>1</v>
      </c>
      <c r="K1356" s="6">
        <v>20</v>
      </c>
      <c r="L1356" s="6">
        <v>135</v>
      </c>
      <c r="M1356" s="6">
        <v>40</v>
      </c>
      <c r="N1356" s="6">
        <v>4</v>
      </c>
      <c r="O1356" s="6">
        <v>0.05</v>
      </c>
      <c r="P1356" s="8">
        <v>2519.2000000000003</v>
      </c>
      <c r="Q1356" s="8">
        <v>1032.8720000000001</v>
      </c>
      <c r="R1356" s="8">
        <f t="shared" si="64"/>
        <v>5441.4720000000007</v>
      </c>
      <c r="S1356" s="8">
        <f>(((Sales[[#This Row],[Unit Price]]-(Sales[[#This Row],[Discount Applied]]*Sales[[#This Row],[Unit Price]]))-Q1356)/Q1356)*100</f>
        <v>131.70731707317074</v>
      </c>
      <c r="T1356" s="8">
        <f t="shared" si="65"/>
        <v>9572.9600000000009</v>
      </c>
      <c r="U1356" s="8">
        <f>Sales[[#This Row],[Unit Cost]]*Sales[[#This Row],[Order Quantity]]</f>
        <v>4131.4880000000003</v>
      </c>
    </row>
    <row r="1357" spans="1:21" x14ac:dyDescent="0.2">
      <c r="A1357" s="6" t="s">
        <v>1570</v>
      </c>
      <c r="B1357" s="6" t="s">
        <v>26</v>
      </c>
      <c r="C1357" s="6" t="s">
        <v>145</v>
      </c>
      <c r="D1357" s="7">
        <v>43300</v>
      </c>
      <c r="E1357" s="7">
        <v>43413</v>
      </c>
      <c r="F1357" s="7">
        <v>43422</v>
      </c>
      <c r="G1357" s="7">
        <v>43431</v>
      </c>
      <c r="H1357" s="6">
        <f t="shared" si="63"/>
        <v>18</v>
      </c>
      <c r="I1357" s="6" t="s">
        <v>215</v>
      </c>
      <c r="J1357" s="6">
        <v>26</v>
      </c>
      <c r="K1357" s="6">
        <v>14</v>
      </c>
      <c r="L1357" s="6">
        <v>169</v>
      </c>
      <c r="M1357" s="6">
        <v>12</v>
      </c>
      <c r="N1357" s="6">
        <v>3</v>
      </c>
      <c r="O1357" s="6">
        <v>0.1</v>
      </c>
      <c r="P1357" s="8">
        <v>3932.9</v>
      </c>
      <c r="Q1357" s="8">
        <v>2713.701</v>
      </c>
      <c r="R1357" s="8">
        <f t="shared" si="64"/>
        <v>2477.7269999999999</v>
      </c>
      <c r="S1357" s="8">
        <f>(((Sales[[#This Row],[Unit Price]]-(Sales[[#This Row],[Discount Applied]]*Sales[[#This Row],[Unit Price]]))-Q1357)/Q1357)*100</f>
        <v>30.434782608695656</v>
      </c>
      <c r="T1357" s="8">
        <f t="shared" si="65"/>
        <v>10618.83</v>
      </c>
      <c r="U1357" s="8">
        <f>Sales[[#This Row],[Unit Cost]]*Sales[[#This Row],[Order Quantity]]</f>
        <v>8141.1030000000001</v>
      </c>
    </row>
    <row r="1358" spans="1:21" x14ac:dyDescent="0.2">
      <c r="A1358" s="6" t="s">
        <v>1571</v>
      </c>
      <c r="B1358" s="6" t="s">
        <v>23</v>
      </c>
      <c r="C1358" s="6" t="s">
        <v>146</v>
      </c>
      <c r="D1358" s="7">
        <v>43300</v>
      </c>
      <c r="E1358" s="7">
        <v>43413</v>
      </c>
      <c r="F1358" s="7">
        <v>43431</v>
      </c>
      <c r="G1358" s="7">
        <v>43433</v>
      </c>
      <c r="H1358" s="6">
        <f t="shared" si="63"/>
        <v>20</v>
      </c>
      <c r="I1358" s="6" t="s">
        <v>215</v>
      </c>
      <c r="J1358" s="6">
        <v>23</v>
      </c>
      <c r="K1358" s="6">
        <v>39</v>
      </c>
      <c r="L1358" s="6">
        <v>264</v>
      </c>
      <c r="M1358" s="6">
        <v>45</v>
      </c>
      <c r="N1358" s="6">
        <v>6</v>
      </c>
      <c r="O1358" s="6">
        <v>0.05</v>
      </c>
      <c r="P1358" s="8">
        <v>1293.1000000000001</v>
      </c>
      <c r="Q1358" s="8">
        <v>685.34300000000007</v>
      </c>
      <c r="R1358" s="8">
        <f t="shared" si="64"/>
        <v>3258.6119999999992</v>
      </c>
      <c r="S1358" s="8">
        <f>(((Sales[[#This Row],[Unit Price]]-(Sales[[#This Row],[Discount Applied]]*Sales[[#This Row],[Unit Price]]))-Q1358)/Q1358)*100</f>
        <v>79.245283018867923</v>
      </c>
      <c r="T1358" s="8">
        <f t="shared" si="65"/>
        <v>7370.67</v>
      </c>
      <c r="U1358" s="8">
        <f>Sales[[#This Row],[Unit Cost]]*Sales[[#This Row],[Order Quantity]]</f>
        <v>4112.0580000000009</v>
      </c>
    </row>
    <row r="1359" spans="1:21" x14ac:dyDescent="0.2">
      <c r="A1359" s="6" t="s">
        <v>1572</v>
      </c>
      <c r="B1359" s="6" t="s">
        <v>24</v>
      </c>
      <c r="C1359" s="6" t="s">
        <v>145</v>
      </c>
      <c r="D1359" s="7">
        <v>43300</v>
      </c>
      <c r="E1359" s="7">
        <v>43413</v>
      </c>
      <c r="F1359" s="7">
        <v>43415</v>
      </c>
      <c r="G1359" s="7">
        <v>43421</v>
      </c>
      <c r="H1359" s="6">
        <f t="shared" si="63"/>
        <v>8</v>
      </c>
      <c r="I1359" s="6" t="s">
        <v>215</v>
      </c>
      <c r="J1359" s="6">
        <v>6</v>
      </c>
      <c r="K1359" s="6">
        <v>12</v>
      </c>
      <c r="L1359" s="6">
        <v>94</v>
      </c>
      <c r="M1359" s="6">
        <v>12</v>
      </c>
      <c r="N1359" s="6">
        <v>8</v>
      </c>
      <c r="O1359" s="6">
        <v>0.3</v>
      </c>
      <c r="P1359" s="8">
        <v>1011.7</v>
      </c>
      <c r="Q1359" s="8">
        <v>435.03100000000001</v>
      </c>
      <c r="R1359" s="8">
        <f t="shared" si="64"/>
        <v>2185.2720000000004</v>
      </c>
      <c r="S1359" s="8">
        <f>(((Sales[[#This Row],[Unit Price]]-(Sales[[#This Row],[Discount Applied]]*Sales[[#This Row],[Unit Price]]))-Q1359)/Q1359)*100</f>
        <v>62.790697674418617</v>
      </c>
      <c r="T1359" s="8">
        <f t="shared" si="65"/>
        <v>5665.52</v>
      </c>
      <c r="U1359" s="8">
        <f>Sales[[#This Row],[Unit Cost]]*Sales[[#This Row],[Order Quantity]]</f>
        <v>3480.248</v>
      </c>
    </row>
    <row r="1360" spans="1:21" x14ac:dyDescent="0.2">
      <c r="A1360" s="6" t="s">
        <v>1573</v>
      </c>
      <c r="B1360" s="6" t="s">
        <v>26</v>
      </c>
      <c r="C1360" s="6" t="s">
        <v>146</v>
      </c>
      <c r="D1360" s="7">
        <v>43300</v>
      </c>
      <c r="E1360" s="7">
        <v>43413</v>
      </c>
      <c r="F1360" s="7">
        <v>43416</v>
      </c>
      <c r="G1360" s="7">
        <v>43426</v>
      </c>
      <c r="H1360" s="6">
        <f t="shared" si="63"/>
        <v>13</v>
      </c>
      <c r="I1360" s="6" t="s">
        <v>215</v>
      </c>
      <c r="J1360" s="6">
        <v>28</v>
      </c>
      <c r="K1360" s="6">
        <v>35</v>
      </c>
      <c r="L1360" s="6">
        <v>321</v>
      </c>
      <c r="M1360" s="6">
        <v>26</v>
      </c>
      <c r="N1360" s="6">
        <v>6</v>
      </c>
      <c r="O1360" s="6">
        <v>0.05</v>
      </c>
      <c r="P1360" s="8">
        <v>187.6</v>
      </c>
      <c r="Q1360" s="8">
        <v>150.08000000000001</v>
      </c>
      <c r="R1360" s="8">
        <f t="shared" si="64"/>
        <v>168.83999999999992</v>
      </c>
      <c r="S1360" s="8">
        <f>(((Sales[[#This Row],[Unit Price]]-(Sales[[#This Row],[Discount Applied]]*Sales[[#This Row],[Unit Price]]))-Q1360)/Q1360)*100</f>
        <v>18.749999999999989</v>
      </c>
      <c r="T1360" s="8">
        <f t="shared" si="65"/>
        <v>1069.32</v>
      </c>
      <c r="U1360" s="8">
        <f>Sales[[#This Row],[Unit Cost]]*Sales[[#This Row],[Order Quantity]]</f>
        <v>900.48</v>
      </c>
    </row>
    <row r="1361" spans="1:21" x14ac:dyDescent="0.2">
      <c r="A1361" s="6" t="s">
        <v>1574</v>
      </c>
      <c r="B1361" s="6" t="s">
        <v>23</v>
      </c>
      <c r="C1361" s="6" t="s">
        <v>146</v>
      </c>
      <c r="D1361" s="7">
        <v>43300</v>
      </c>
      <c r="E1361" s="7">
        <v>43413</v>
      </c>
      <c r="F1361" s="7">
        <v>43432</v>
      </c>
      <c r="G1361" s="7">
        <v>43440</v>
      </c>
      <c r="H1361" s="6">
        <f t="shared" si="63"/>
        <v>27</v>
      </c>
      <c r="I1361" s="6" t="s">
        <v>215</v>
      </c>
      <c r="J1361" s="6">
        <v>24</v>
      </c>
      <c r="K1361" s="6">
        <v>31</v>
      </c>
      <c r="L1361" s="6">
        <v>287</v>
      </c>
      <c r="M1361" s="6">
        <v>40</v>
      </c>
      <c r="N1361" s="6">
        <v>6</v>
      </c>
      <c r="O1361" s="6">
        <v>0.05</v>
      </c>
      <c r="P1361" s="8">
        <v>2525.9</v>
      </c>
      <c r="Q1361" s="8">
        <v>1843.9069999999999</v>
      </c>
      <c r="R1361" s="8">
        <f t="shared" si="64"/>
        <v>3334.1880000000019</v>
      </c>
      <c r="S1361" s="8">
        <f>(((Sales[[#This Row],[Unit Price]]-(Sales[[#This Row],[Discount Applied]]*Sales[[#This Row],[Unit Price]]))-Q1361)/Q1361)*100</f>
        <v>30.136986301369866</v>
      </c>
      <c r="T1361" s="8">
        <f t="shared" si="65"/>
        <v>14397.630000000001</v>
      </c>
      <c r="U1361" s="8">
        <f>Sales[[#This Row],[Unit Cost]]*Sales[[#This Row],[Order Quantity]]</f>
        <v>11063.441999999999</v>
      </c>
    </row>
    <row r="1362" spans="1:21" x14ac:dyDescent="0.2">
      <c r="A1362" s="6" t="s">
        <v>1575</v>
      </c>
      <c r="B1362" s="6" t="s">
        <v>26</v>
      </c>
      <c r="C1362" s="6" t="s">
        <v>145</v>
      </c>
      <c r="D1362" s="7">
        <v>43300</v>
      </c>
      <c r="E1362" s="7">
        <v>43414</v>
      </c>
      <c r="F1362" s="7">
        <v>43432</v>
      </c>
      <c r="G1362" s="7">
        <v>43438</v>
      </c>
      <c r="H1362" s="6">
        <f t="shared" si="63"/>
        <v>24</v>
      </c>
      <c r="I1362" s="6" t="s">
        <v>215</v>
      </c>
      <c r="J1362" s="6">
        <v>28</v>
      </c>
      <c r="K1362" s="6">
        <v>10</v>
      </c>
      <c r="L1362" s="6">
        <v>171</v>
      </c>
      <c r="M1362" s="6">
        <v>15</v>
      </c>
      <c r="N1362" s="6">
        <v>7</v>
      </c>
      <c r="O1362" s="6">
        <v>0.05</v>
      </c>
      <c r="P1362" s="8">
        <v>5199.2</v>
      </c>
      <c r="Q1362" s="8">
        <v>2859.56</v>
      </c>
      <c r="R1362" s="8">
        <f t="shared" si="64"/>
        <v>14557.760000000002</v>
      </c>
      <c r="S1362" s="8">
        <f>(((Sales[[#This Row],[Unit Price]]-(Sales[[#This Row],[Discount Applied]]*Sales[[#This Row],[Unit Price]]))-Q1362)/Q1362)*100</f>
        <v>72.72727272727272</v>
      </c>
      <c r="T1362" s="8">
        <f t="shared" si="65"/>
        <v>34574.68</v>
      </c>
      <c r="U1362" s="8">
        <f>Sales[[#This Row],[Unit Cost]]*Sales[[#This Row],[Order Quantity]]</f>
        <v>20016.919999999998</v>
      </c>
    </row>
    <row r="1363" spans="1:21" x14ac:dyDescent="0.2">
      <c r="A1363" s="6" t="s">
        <v>1576</v>
      </c>
      <c r="B1363" s="6" t="s">
        <v>24</v>
      </c>
      <c r="C1363" s="6" t="s">
        <v>148</v>
      </c>
      <c r="D1363" s="7">
        <v>43300</v>
      </c>
      <c r="E1363" s="7">
        <v>43414</v>
      </c>
      <c r="F1363" s="7">
        <v>43429</v>
      </c>
      <c r="G1363" s="7">
        <v>43435</v>
      </c>
      <c r="H1363" s="6">
        <f t="shared" si="63"/>
        <v>21</v>
      </c>
      <c r="I1363" s="6" t="s">
        <v>215</v>
      </c>
      <c r="J1363" s="6">
        <v>5</v>
      </c>
      <c r="K1363" s="6">
        <v>48</v>
      </c>
      <c r="L1363" s="6">
        <v>47</v>
      </c>
      <c r="M1363" s="6">
        <v>47</v>
      </c>
      <c r="N1363" s="6">
        <v>5</v>
      </c>
      <c r="O1363" s="6">
        <v>0.1</v>
      </c>
      <c r="P1363" s="8">
        <v>5038.4000000000005</v>
      </c>
      <c r="Q1363" s="8">
        <v>2720.7360000000003</v>
      </c>
      <c r="R1363" s="8">
        <f t="shared" si="64"/>
        <v>9069.1200000000008</v>
      </c>
      <c r="S1363" s="8">
        <f>(((Sales[[#This Row],[Unit Price]]-(Sales[[#This Row],[Discount Applied]]*Sales[[#This Row],[Unit Price]]))-Q1363)/Q1363)*100</f>
        <v>66.666666666666657</v>
      </c>
      <c r="T1363" s="8">
        <f t="shared" si="65"/>
        <v>22672.800000000003</v>
      </c>
      <c r="U1363" s="8">
        <f>Sales[[#This Row],[Unit Cost]]*Sales[[#This Row],[Order Quantity]]</f>
        <v>13603.680000000002</v>
      </c>
    </row>
    <row r="1364" spans="1:21" x14ac:dyDescent="0.2">
      <c r="A1364" s="6" t="s">
        <v>1577</v>
      </c>
      <c r="B1364" s="6" t="s">
        <v>25</v>
      </c>
      <c r="C1364" s="6" t="s">
        <v>144</v>
      </c>
      <c r="D1364" s="7">
        <v>43300</v>
      </c>
      <c r="E1364" s="7">
        <v>43414</v>
      </c>
      <c r="F1364" s="7">
        <v>43425</v>
      </c>
      <c r="G1364" s="7">
        <v>43428</v>
      </c>
      <c r="H1364" s="6">
        <f t="shared" si="63"/>
        <v>14</v>
      </c>
      <c r="I1364" s="6" t="s">
        <v>215</v>
      </c>
      <c r="J1364" s="6">
        <v>18</v>
      </c>
      <c r="K1364" s="6">
        <v>41</v>
      </c>
      <c r="L1364" s="6">
        <v>73</v>
      </c>
      <c r="M1364" s="6">
        <v>2</v>
      </c>
      <c r="N1364" s="6">
        <v>2</v>
      </c>
      <c r="O1364" s="6">
        <v>7.4999999999999997E-2</v>
      </c>
      <c r="P1364" s="8">
        <v>1051.9000000000001</v>
      </c>
      <c r="Q1364" s="8">
        <v>620.62099999999998</v>
      </c>
      <c r="R1364" s="8">
        <f t="shared" si="64"/>
        <v>704.77300000000014</v>
      </c>
      <c r="S1364" s="8">
        <f>(((Sales[[#This Row],[Unit Price]]-(Sales[[#This Row],[Discount Applied]]*Sales[[#This Row],[Unit Price]]))-Q1364)/Q1364)*100</f>
        <v>56.77966101694917</v>
      </c>
      <c r="T1364" s="8">
        <f t="shared" si="65"/>
        <v>1946.0150000000001</v>
      </c>
      <c r="U1364" s="8">
        <f>Sales[[#This Row],[Unit Cost]]*Sales[[#This Row],[Order Quantity]]</f>
        <v>1241.242</v>
      </c>
    </row>
    <row r="1365" spans="1:21" x14ac:dyDescent="0.2">
      <c r="A1365" s="6" t="s">
        <v>1578</v>
      </c>
      <c r="B1365" s="6" t="s">
        <v>25</v>
      </c>
      <c r="C1365" s="6" t="s">
        <v>145</v>
      </c>
      <c r="D1365" s="7">
        <v>43300</v>
      </c>
      <c r="E1365" s="7">
        <v>43414</v>
      </c>
      <c r="F1365" s="7">
        <v>43423</v>
      </c>
      <c r="G1365" s="7">
        <v>43428</v>
      </c>
      <c r="H1365" s="6">
        <f t="shared" si="63"/>
        <v>14</v>
      </c>
      <c r="I1365" s="6" t="s">
        <v>215</v>
      </c>
      <c r="J1365" s="6">
        <v>12</v>
      </c>
      <c r="K1365" s="6">
        <v>34</v>
      </c>
      <c r="L1365" s="6">
        <v>90</v>
      </c>
      <c r="M1365" s="6">
        <v>16</v>
      </c>
      <c r="N1365" s="6">
        <v>8</v>
      </c>
      <c r="O1365" s="6">
        <v>0.05</v>
      </c>
      <c r="P1365" s="8">
        <v>1681.7</v>
      </c>
      <c r="Q1365" s="8">
        <v>1194.0070000000001</v>
      </c>
      <c r="R1365" s="8">
        <f t="shared" si="64"/>
        <v>3228.8639999999996</v>
      </c>
      <c r="S1365" s="8">
        <f>(((Sales[[#This Row],[Unit Price]]-(Sales[[#This Row],[Discount Applied]]*Sales[[#This Row],[Unit Price]]))-Q1365)/Q1365)*100</f>
        <v>33.802816901408441</v>
      </c>
      <c r="T1365" s="8">
        <f t="shared" si="65"/>
        <v>12780.92</v>
      </c>
      <c r="U1365" s="8">
        <f>Sales[[#This Row],[Unit Cost]]*Sales[[#This Row],[Order Quantity]]</f>
        <v>9552.0560000000005</v>
      </c>
    </row>
    <row r="1366" spans="1:21" x14ac:dyDescent="0.2">
      <c r="A1366" s="6" t="s">
        <v>1579</v>
      </c>
      <c r="B1366" s="6" t="s">
        <v>24</v>
      </c>
      <c r="C1366" s="6" t="s">
        <v>143</v>
      </c>
      <c r="D1366" s="7">
        <v>43300</v>
      </c>
      <c r="E1366" s="7">
        <v>43414</v>
      </c>
      <c r="F1366" s="7">
        <v>43434</v>
      </c>
      <c r="G1366" s="7">
        <v>43438</v>
      </c>
      <c r="H1366" s="6">
        <f t="shared" si="63"/>
        <v>24</v>
      </c>
      <c r="I1366" s="6" t="s">
        <v>215</v>
      </c>
      <c r="J1366" s="6">
        <v>3</v>
      </c>
      <c r="K1366" s="6">
        <v>4</v>
      </c>
      <c r="L1366" s="6">
        <v>366</v>
      </c>
      <c r="M1366" s="6">
        <v>8</v>
      </c>
      <c r="N1366" s="6">
        <v>6</v>
      </c>
      <c r="O1366" s="6">
        <v>0.05</v>
      </c>
      <c r="P1366" s="8">
        <v>1829.1000000000001</v>
      </c>
      <c r="Q1366" s="8">
        <v>786.51300000000003</v>
      </c>
      <c r="R1366" s="8">
        <f t="shared" si="64"/>
        <v>5706.7920000000004</v>
      </c>
      <c r="S1366" s="8">
        <f>(((Sales[[#This Row],[Unit Price]]-(Sales[[#This Row],[Discount Applied]]*Sales[[#This Row],[Unit Price]]))-Q1366)/Q1366)*100</f>
        <v>120.93023255813955</v>
      </c>
      <c r="T1366" s="8">
        <f t="shared" si="65"/>
        <v>10425.870000000001</v>
      </c>
      <c r="U1366" s="8">
        <f>Sales[[#This Row],[Unit Cost]]*Sales[[#This Row],[Order Quantity]]</f>
        <v>4719.0780000000004</v>
      </c>
    </row>
    <row r="1367" spans="1:21" x14ac:dyDescent="0.2">
      <c r="A1367" s="6" t="s">
        <v>1580</v>
      </c>
      <c r="B1367" s="6" t="s">
        <v>25</v>
      </c>
      <c r="C1367" s="6" t="s">
        <v>148</v>
      </c>
      <c r="D1367" s="7">
        <v>43300</v>
      </c>
      <c r="E1367" s="7">
        <v>43414</v>
      </c>
      <c r="F1367" s="7">
        <v>43425</v>
      </c>
      <c r="G1367" s="7">
        <v>43430</v>
      </c>
      <c r="H1367" s="6">
        <f t="shared" si="63"/>
        <v>16</v>
      </c>
      <c r="I1367" s="6" t="s">
        <v>215</v>
      </c>
      <c r="J1367" s="6">
        <v>14</v>
      </c>
      <c r="K1367" s="6">
        <v>24</v>
      </c>
      <c r="L1367" s="6">
        <v>6</v>
      </c>
      <c r="M1367" s="6">
        <v>32</v>
      </c>
      <c r="N1367" s="6">
        <v>5</v>
      </c>
      <c r="O1367" s="6">
        <v>0.4</v>
      </c>
      <c r="P1367" s="8">
        <v>1172.5</v>
      </c>
      <c r="Q1367" s="8">
        <v>715.22500000000002</v>
      </c>
      <c r="R1367" s="8">
        <f t="shared" si="64"/>
        <v>-58.625</v>
      </c>
      <c r="S1367" s="8">
        <f>(((Sales[[#This Row],[Unit Price]]-(Sales[[#This Row],[Discount Applied]]*Sales[[#This Row],[Unit Price]]))-Q1367)/Q1367)*100</f>
        <v>-1.6393442622950851</v>
      </c>
      <c r="T1367" s="8">
        <f t="shared" si="65"/>
        <v>3517.5</v>
      </c>
      <c r="U1367" s="8">
        <f>Sales[[#This Row],[Unit Cost]]*Sales[[#This Row],[Order Quantity]]</f>
        <v>3576.125</v>
      </c>
    </row>
    <row r="1368" spans="1:21" x14ac:dyDescent="0.2">
      <c r="A1368" s="6" t="s">
        <v>1581</v>
      </c>
      <c r="B1368" s="6" t="s">
        <v>24</v>
      </c>
      <c r="C1368" s="6" t="s">
        <v>145</v>
      </c>
      <c r="D1368" s="7">
        <v>43300</v>
      </c>
      <c r="E1368" s="7">
        <v>43414</v>
      </c>
      <c r="F1368" s="7">
        <v>43425</v>
      </c>
      <c r="G1368" s="7">
        <v>43427</v>
      </c>
      <c r="H1368" s="6">
        <f t="shared" si="63"/>
        <v>13</v>
      </c>
      <c r="I1368" s="6" t="s">
        <v>215</v>
      </c>
      <c r="J1368" s="6">
        <v>1</v>
      </c>
      <c r="K1368" s="6">
        <v>5</v>
      </c>
      <c r="L1368" s="6">
        <v>121</v>
      </c>
      <c r="M1368" s="6">
        <v>23</v>
      </c>
      <c r="N1368" s="6">
        <v>6</v>
      </c>
      <c r="O1368" s="6">
        <v>0.05</v>
      </c>
      <c r="P1368" s="8">
        <v>6358.3</v>
      </c>
      <c r="Q1368" s="8">
        <v>2543.3200000000002</v>
      </c>
      <c r="R1368" s="8">
        <f t="shared" si="64"/>
        <v>20982.390000000003</v>
      </c>
      <c r="S1368" s="8">
        <f>(((Sales[[#This Row],[Unit Price]]-(Sales[[#This Row],[Discount Applied]]*Sales[[#This Row],[Unit Price]]))-Q1368)/Q1368)*100</f>
        <v>137.5</v>
      </c>
      <c r="T1368" s="8">
        <f t="shared" si="65"/>
        <v>36242.310000000005</v>
      </c>
      <c r="U1368" s="8">
        <f>Sales[[#This Row],[Unit Cost]]*Sales[[#This Row],[Order Quantity]]</f>
        <v>15259.920000000002</v>
      </c>
    </row>
    <row r="1369" spans="1:21" x14ac:dyDescent="0.2">
      <c r="A1369" s="6" t="s">
        <v>1582</v>
      </c>
      <c r="B1369" s="6" t="s">
        <v>25</v>
      </c>
      <c r="C1369" s="6" t="s">
        <v>146</v>
      </c>
      <c r="D1369" s="7">
        <v>43300</v>
      </c>
      <c r="E1369" s="7">
        <v>43414</v>
      </c>
      <c r="F1369" s="7">
        <v>43426</v>
      </c>
      <c r="G1369" s="7">
        <v>43428</v>
      </c>
      <c r="H1369" s="6">
        <f t="shared" si="63"/>
        <v>14</v>
      </c>
      <c r="I1369" s="6" t="s">
        <v>215</v>
      </c>
      <c r="J1369" s="6">
        <v>12</v>
      </c>
      <c r="K1369" s="6">
        <v>33</v>
      </c>
      <c r="L1369" s="6">
        <v>262</v>
      </c>
      <c r="M1369" s="6">
        <v>40</v>
      </c>
      <c r="N1369" s="6">
        <v>1</v>
      </c>
      <c r="O1369" s="6">
        <v>7.4999999999999997E-2</v>
      </c>
      <c r="P1369" s="8">
        <v>984.9</v>
      </c>
      <c r="Q1369" s="8">
        <v>787.92000000000007</v>
      </c>
      <c r="R1369" s="8">
        <f t="shared" si="64"/>
        <v>123.11249999999995</v>
      </c>
      <c r="S1369" s="8">
        <f>(((Sales[[#This Row],[Unit Price]]-(Sales[[#This Row],[Discount Applied]]*Sales[[#This Row],[Unit Price]]))-Q1369)/Q1369)*100</f>
        <v>15.624999999999991</v>
      </c>
      <c r="T1369" s="8">
        <f t="shared" si="65"/>
        <v>911.03250000000003</v>
      </c>
      <c r="U1369" s="8">
        <f>Sales[[#This Row],[Unit Cost]]*Sales[[#This Row],[Order Quantity]]</f>
        <v>787.92000000000007</v>
      </c>
    </row>
    <row r="1370" spans="1:21" x14ac:dyDescent="0.2">
      <c r="A1370" s="6" t="s">
        <v>1583</v>
      </c>
      <c r="B1370" s="6" t="s">
        <v>23</v>
      </c>
      <c r="C1370" s="6" t="s">
        <v>145</v>
      </c>
      <c r="D1370" s="7">
        <v>43300</v>
      </c>
      <c r="E1370" s="7">
        <v>43414</v>
      </c>
      <c r="F1370" s="7">
        <v>43419</v>
      </c>
      <c r="G1370" s="7">
        <v>43427</v>
      </c>
      <c r="H1370" s="6">
        <f t="shared" si="63"/>
        <v>13</v>
      </c>
      <c r="I1370" s="6" t="s">
        <v>215</v>
      </c>
      <c r="J1370" s="6">
        <v>21</v>
      </c>
      <c r="K1370" s="6">
        <v>39</v>
      </c>
      <c r="L1370" s="6">
        <v>106</v>
      </c>
      <c r="M1370" s="6">
        <v>24</v>
      </c>
      <c r="N1370" s="6">
        <v>4</v>
      </c>
      <c r="O1370" s="6">
        <v>0.05</v>
      </c>
      <c r="P1370" s="8">
        <v>2532.6</v>
      </c>
      <c r="Q1370" s="8">
        <v>1899.4499999999998</v>
      </c>
      <c r="R1370" s="8">
        <f t="shared" si="64"/>
        <v>2026.08</v>
      </c>
      <c r="S1370" s="8">
        <f>(((Sales[[#This Row],[Unit Price]]-(Sales[[#This Row],[Discount Applied]]*Sales[[#This Row],[Unit Price]]))-Q1370)/Q1370)*100</f>
        <v>26.666666666666668</v>
      </c>
      <c r="T1370" s="8">
        <f t="shared" si="65"/>
        <v>9623.8799999999992</v>
      </c>
      <c r="U1370" s="8">
        <f>Sales[[#This Row],[Unit Cost]]*Sales[[#This Row],[Order Quantity]]</f>
        <v>7597.7999999999993</v>
      </c>
    </row>
    <row r="1371" spans="1:21" x14ac:dyDescent="0.2">
      <c r="A1371" s="6" t="s">
        <v>1584</v>
      </c>
      <c r="B1371" s="6" t="s">
        <v>23</v>
      </c>
      <c r="C1371" s="6" t="s">
        <v>145</v>
      </c>
      <c r="D1371" s="7">
        <v>43300</v>
      </c>
      <c r="E1371" s="7">
        <v>43414</v>
      </c>
      <c r="F1371" s="7">
        <v>43430</v>
      </c>
      <c r="G1371" s="7">
        <v>43435</v>
      </c>
      <c r="H1371" s="6">
        <f t="shared" si="63"/>
        <v>21</v>
      </c>
      <c r="I1371" s="6" t="s">
        <v>215</v>
      </c>
      <c r="J1371" s="6">
        <v>24</v>
      </c>
      <c r="K1371" s="6">
        <v>23</v>
      </c>
      <c r="L1371" s="6">
        <v>117</v>
      </c>
      <c r="M1371" s="6">
        <v>22</v>
      </c>
      <c r="N1371" s="6">
        <v>7</v>
      </c>
      <c r="O1371" s="6">
        <v>0.05</v>
      </c>
      <c r="P1371" s="8">
        <v>958.1</v>
      </c>
      <c r="Q1371" s="8">
        <v>785.64199999999994</v>
      </c>
      <c r="R1371" s="8">
        <f t="shared" si="64"/>
        <v>871.87100000000009</v>
      </c>
      <c r="S1371" s="8">
        <f>(((Sales[[#This Row],[Unit Price]]-(Sales[[#This Row],[Discount Applied]]*Sales[[#This Row],[Unit Price]]))-Q1371)/Q1371)*100</f>
        <v>15.85365853658538</v>
      </c>
      <c r="T1371" s="8">
        <f t="shared" si="65"/>
        <v>6371.3649999999998</v>
      </c>
      <c r="U1371" s="8">
        <f>Sales[[#This Row],[Unit Cost]]*Sales[[#This Row],[Order Quantity]]</f>
        <v>5499.4939999999997</v>
      </c>
    </row>
    <row r="1372" spans="1:21" x14ac:dyDescent="0.2">
      <c r="A1372" s="6" t="s">
        <v>1585</v>
      </c>
      <c r="B1372" s="6" t="s">
        <v>24</v>
      </c>
      <c r="C1372" s="6" t="s">
        <v>148</v>
      </c>
      <c r="D1372" s="7">
        <v>43300</v>
      </c>
      <c r="E1372" s="7">
        <v>43414</v>
      </c>
      <c r="F1372" s="7">
        <v>43433</v>
      </c>
      <c r="G1372" s="7">
        <v>43438</v>
      </c>
      <c r="H1372" s="6">
        <f t="shared" si="63"/>
        <v>24</v>
      </c>
      <c r="I1372" s="6" t="s">
        <v>215</v>
      </c>
      <c r="J1372" s="6">
        <v>11</v>
      </c>
      <c r="K1372" s="6">
        <v>1</v>
      </c>
      <c r="L1372" s="6">
        <v>55</v>
      </c>
      <c r="M1372" s="6">
        <v>8</v>
      </c>
      <c r="N1372" s="6">
        <v>1</v>
      </c>
      <c r="O1372" s="6">
        <v>7.4999999999999997E-2</v>
      </c>
      <c r="P1372" s="8">
        <v>3906.1</v>
      </c>
      <c r="Q1372" s="8">
        <v>2304.5989999999997</v>
      </c>
      <c r="R1372" s="8">
        <f t="shared" si="64"/>
        <v>1308.5435000000002</v>
      </c>
      <c r="S1372" s="8">
        <f>(((Sales[[#This Row],[Unit Price]]-(Sales[[#This Row],[Discount Applied]]*Sales[[#This Row],[Unit Price]]))-Q1372)/Q1372)*100</f>
        <v>56.77966101694917</v>
      </c>
      <c r="T1372" s="8">
        <f t="shared" si="65"/>
        <v>3613.1424999999999</v>
      </c>
      <c r="U1372" s="8">
        <f>Sales[[#This Row],[Unit Cost]]*Sales[[#This Row],[Order Quantity]]</f>
        <v>2304.5989999999997</v>
      </c>
    </row>
    <row r="1373" spans="1:21" x14ac:dyDescent="0.2">
      <c r="A1373" s="6" t="s">
        <v>1586</v>
      </c>
      <c r="B1373" s="6" t="s">
        <v>24</v>
      </c>
      <c r="C1373" s="6" t="s">
        <v>145</v>
      </c>
      <c r="D1373" s="7">
        <v>43300</v>
      </c>
      <c r="E1373" s="7">
        <v>43414</v>
      </c>
      <c r="F1373" s="7">
        <v>43439</v>
      </c>
      <c r="G1373" s="7">
        <v>43442</v>
      </c>
      <c r="H1373" s="6">
        <f t="shared" si="63"/>
        <v>28</v>
      </c>
      <c r="I1373" s="6" t="s">
        <v>215</v>
      </c>
      <c r="J1373" s="6">
        <v>10</v>
      </c>
      <c r="K1373" s="6">
        <v>27</v>
      </c>
      <c r="L1373" s="6">
        <v>119</v>
      </c>
      <c r="M1373" s="6">
        <v>45</v>
      </c>
      <c r="N1373" s="6">
        <v>4</v>
      </c>
      <c r="O1373" s="6">
        <v>0.1</v>
      </c>
      <c r="P1373" s="8">
        <v>2666.6</v>
      </c>
      <c r="Q1373" s="8">
        <v>1893.2859999999998</v>
      </c>
      <c r="R1373" s="8">
        <f t="shared" si="64"/>
        <v>2026.6160000000009</v>
      </c>
      <c r="S1373" s="8">
        <f>(((Sales[[#This Row],[Unit Price]]-(Sales[[#This Row],[Discount Applied]]*Sales[[#This Row],[Unit Price]]))-Q1373)/Q1373)*100</f>
        <v>26.760563380281706</v>
      </c>
      <c r="T1373" s="8">
        <f t="shared" si="65"/>
        <v>9599.76</v>
      </c>
      <c r="U1373" s="8">
        <f>Sales[[#This Row],[Unit Cost]]*Sales[[#This Row],[Order Quantity]]</f>
        <v>7573.1439999999993</v>
      </c>
    </row>
    <row r="1374" spans="1:21" x14ac:dyDescent="0.2">
      <c r="A1374" s="6" t="s">
        <v>1587</v>
      </c>
      <c r="B1374" s="6" t="s">
        <v>24</v>
      </c>
      <c r="C1374" s="6" t="s">
        <v>145</v>
      </c>
      <c r="D1374" s="7">
        <v>43300</v>
      </c>
      <c r="E1374" s="7">
        <v>43415</v>
      </c>
      <c r="F1374" s="7">
        <v>43440</v>
      </c>
      <c r="G1374" s="7">
        <v>43441</v>
      </c>
      <c r="H1374" s="6">
        <f t="shared" si="63"/>
        <v>26</v>
      </c>
      <c r="I1374" s="6" t="s">
        <v>215</v>
      </c>
      <c r="J1374" s="6">
        <v>8</v>
      </c>
      <c r="K1374" s="6">
        <v>31</v>
      </c>
      <c r="L1374" s="6">
        <v>176</v>
      </c>
      <c r="M1374" s="6">
        <v>37</v>
      </c>
      <c r="N1374" s="6">
        <v>7</v>
      </c>
      <c r="O1374" s="6">
        <v>0.4</v>
      </c>
      <c r="P1374" s="8">
        <v>2747</v>
      </c>
      <c r="Q1374" s="8">
        <v>1785.55</v>
      </c>
      <c r="R1374" s="8">
        <f t="shared" si="64"/>
        <v>-961.44999999999891</v>
      </c>
      <c r="S1374" s="8">
        <f>(((Sales[[#This Row],[Unit Price]]-(Sales[[#This Row],[Discount Applied]]*Sales[[#This Row],[Unit Price]]))-Q1374)/Q1374)*100</f>
        <v>-7.6923076923076872</v>
      </c>
      <c r="T1374" s="8">
        <f t="shared" si="65"/>
        <v>11537.400000000001</v>
      </c>
      <c r="U1374" s="8">
        <f>Sales[[#This Row],[Unit Cost]]*Sales[[#This Row],[Order Quantity]]</f>
        <v>12498.85</v>
      </c>
    </row>
    <row r="1375" spans="1:21" x14ac:dyDescent="0.2">
      <c r="A1375" s="6" t="s">
        <v>1588</v>
      </c>
      <c r="B1375" s="6" t="s">
        <v>25</v>
      </c>
      <c r="C1375" s="6" t="s">
        <v>143</v>
      </c>
      <c r="D1375" s="7">
        <v>43300</v>
      </c>
      <c r="E1375" s="7">
        <v>43415</v>
      </c>
      <c r="F1375" s="7">
        <v>43428</v>
      </c>
      <c r="G1375" s="7">
        <v>43435</v>
      </c>
      <c r="H1375" s="6">
        <f t="shared" si="63"/>
        <v>20</v>
      </c>
      <c r="I1375" s="6" t="s">
        <v>215</v>
      </c>
      <c r="J1375" s="6">
        <v>20</v>
      </c>
      <c r="K1375" s="6">
        <v>44</v>
      </c>
      <c r="L1375" s="6">
        <v>340</v>
      </c>
      <c r="M1375" s="6">
        <v>44</v>
      </c>
      <c r="N1375" s="6">
        <v>1</v>
      </c>
      <c r="O1375" s="6">
        <v>0.05</v>
      </c>
      <c r="P1375" s="8">
        <v>1058.6000000000001</v>
      </c>
      <c r="Q1375" s="8">
        <v>529.30000000000007</v>
      </c>
      <c r="R1375" s="8">
        <f t="shared" si="64"/>
        <v>476.37</v>
      </c>
      <c r="S1375" s="8">
        <f>(((Sales[[#This Row],[Unit Price]]-(Sales[[#This Row],[Discount Applied]]*Sales[[#This Row],[Unit Price]]))-Q1375)/Q1375)*100</f>
        <v>89.999999999999986</v>
      </c>
      <c r="T1375" s="8">
        <f t="shared" si="65"/>
        <v>1005.6700000000001</v>
      </c>
      <c r="U1375" s="8">
        <f>Sales[[#This Row],[Unit Cost]]*Sales[[#This Row],[Order Quantity]]</f>
        <v>529.30000000000007</v>
      </c>
    </row>
    <row r="1376" spans="1:21" x14ac:dyDescent="0.2">
      <c r="A1376" s="6" t="s">
        <v>1589</v>
      </c>
      <c r="B1376" s="6" t="s">
        <v>25</v>
      </c>
      <c r="C1376" s="6" t="s">
        <v>148</v>
      </c>
      <c r="D1376" s="7">
        <v>43300</v>
      </c>
      <c r="E1376" s="7">
        <v>43415</v>
      </c>
      <c r="F1376" s="7">
        <v>43432</v>
      </c>
      <c r="G1376" s="7">
        <v>43441</v>
      </c>
      <c r="H1376" s="6">
        <f t="shared" si="63"/>
        <v>26</v>
      </c>
      <c r="I1376" s="6" t="s">
        <v>215</v>
      </c>
      <c r="J1376" s="6">
        <v>18</v>
      </c>
      <c r="K1376" s="6">
        <v>16</v>
      </c>
      <c r="L1376" s="6">
        <v>15</v>
      </c>
      <c r="M1376" s="6">
        <v>6</v>
      </c>
      <c r="N1376" s="6">
        <v>5</v>
      </c>
      <c r="O1376" s="6">
        <v>0.15</v>
      </c>
      <c r="P1376" s="8">
        <v>1306.5</v>
      </c>
      <c r="Q1376" s="8">
        <v>940.68</v>
      </c>
      <c r="R1376" s="8">
        <f t="shared" si="64"/>
        <v>849.22500000000036</v>
      </c>
      <c r="S1376" s="8">
        <f>(((Sales[[#This Row],[Unit Price]]-(Sales[[#This Row],[Discount Applied]]*Sales[[#This Row],[Unit Price]]))-Q1376)/Q1376)*100</f>
        <v>18.055555555555571</v>
      </c>
      <c r="T1376" s="8">
        <f t="shared" si="65"/>
        <v>5552.625</v>
      </c>
      <c r="U1376" s="8">
        <f>Sales[[#This Row],[Unit Cost]]*Sales[[#This Row],[Order Quantity]]</f>
        <v>4703.3999999999996</v>
      </c>
    </row>
    <row r="1377" spans="1:21" x14ac:dyDescent="0.2">
      <c r="A1377" s="6" t="s">
        <v>1590</v>
      </c>
      <c r="B1377" s="6" t="s">
        <v>25</v>
      </c>
      <c r="C1377" s="6" t="s">
        <v>146</v>
      </c>
      <c r="D1377" s="7">
        <v>43300</v>
      </c>
      <c r="E1377" s="7">
        <v>43415</v>
      </c>
      <c r="F1377" s="7">
        <v>43436</v>
      </c>
      <c r="G1377" s="7">
        <v>43438</v>
      </c>
      <c r="H1377" s="6">
        <f t="shared" si="63"/>
        <v>23</v>
      </c>
      <c r="I1377" s="6" t="s">
        <v>215</v>
      </c>
      <c r="J1377" s="6">
        <v>13</v>
      </c>
      <c r="K1377" s="6">
        <v>15</v>
      </c>
      <c r="L1377" s="6">
        <v>281</v>
      </c>
      <c r="M1377" s="6">
        <v>13</v>
      </c>
      <c r="N1377" s="6">
        <v>4</v>
      </c>
      <c r="O1377" s="6">
        <v>0.05</v>
      </c>
      <c r="P1377" s="8">
        <v>2572.8000000000002</v>
      </c>
      <c r="Q1377" s="8">
        <v>1543.68</v>
      </c>
      <c r="R1377" s="8">
        <f t="shared" si="64"/>
        <v>3601.920000000001</v>
      </c>
      <c r="S1377" s="8">
        <f>(((Sales[[#This Row],[Unit Price]]-(Sales[[#This Row],[Discount Applied]]*Sales[[#This Row],[Unit Price]]))-Q1377)/Q1377)*100</f>
        <v>58.33333333333335</v>
      </c>
      <c r="T1377" s="8">
        <f t="shared" si="65"/>
        <v>9776.6400000000012</v>
      </c>
      <c r="U1377" s="8">
        <f>Sales[[#This Row],[Unit Cost]]*Sales[[#This Row],[Order Quantity]]</f>
        <v>6174.72</v>
      </c>
    </row>
    <row r="1378" spans="1:21" x14ac:dyDescent="0.2">
      <c r="A1378" s="6" t="s">
        <v>1591</v>
      </c>
      <c r="B1378" s="6" t="s">
        <v>25</v>
      </c>
      <c r="C1378" s="6" t="s">
        <v>148</v>
      </c>
      <c r="D1378" s="7">
        <v>43300</v>
      </c>
      <c r="E1378" s="7">
        <v>43415</v>
      </c>
      <c r="F1378" s="7">
        <v>43442</v>
      </c>
      <c r="G1378" s="7">
        <v>43444</v>
      </c>
      <c r="H1378" s="6">
        <f t="shared" si="63"/>
        <v>29</v>
      </c>
      <c r="I1378" s="6" t="s">
        <v>215</v>
      </c>
      <c r="J1378" s="6">
        <v>17</v>
      </c>
      <c r="K1378" s="6">
        <v>31</v>
      </c>
      <c r="L1378" s="6">
        <v>28</v>
      </c>
      <c r="M1378" s="6">
        <v>31</v>
      </c>
      <c r="N1378" s="6">
        <v>3</v>
      </c>
      <c r="O1378" s="6">
        <v>0.1</v>
      </c>
      <c r="P1378" s="8">
        <v>1125.6000000000001</v>
      </c>
      <c r="Q1378" s="8">
        <v>787.92000000000007</v>
      </c>
      <c r="R1378" s="8">
        <f t="shared" si="64"/>
        <v>675.35999999999967</v>
      </c>
      <c r="S1378" s="8">
        <f>(((Sales[[#This Row],[Unit Price]]-(Sales[[#This Row],[Discount Applied]]*Sales[[#This Row],[Unit Price]]))-Q1378)/Q1378)*100</f>
        <v>28.571428571428569</v>
      </c>
      <c r="T1378" s="8">
        <f t="shared" si="65"/>
        <v>3039.12</v>
      </c>
      <c r="U1378" s="8">
        <f>Sales[[#This Row],[Unit Cost]]*Sales[[#This Row],[Order Quantity]]</f>
        <v>2363.7600000000002</v>
      </c>
    </row>
    <row r="1379" spans="1:21" x14ac:dyDescent="0.2">
      <c r="A1379" s="6" t="s">
        <v>1592</v>
      </c>
      <c r="B1379" s="6" t="s">
        <v>26</v>
      </c>
      <c r="C1379" s="6" t="s">
        <v>147</v>
      </c>
      <c r="D1379" s="7">
        <v>43300</v>
      </c>
      <c r="E1379" s="7">
        <v>43415</v>
      </c>
      <c r="F1379" s="7">
        <v>43422</v>
      </c>
      <c r="G1379" s="7">
        <v>43432</v>
      </c>
      <c r="H1379" s="6">
        <f t="shared" si="63"/>
        <v>17</v>
      </c>
      <c r="I1379" s="6" t="s">
        <v>215</v>
      </c>
      <c r="J1379" s="6">
        <v>28</v>
      </c>
      <c r="K1379" s="6">
        <v>19</v>
      </c>
      <c r="L1379" s="6">
        <v>232</v>
      </c>
      <c r="M1379" s="6">
        <v>10</v>
      </c>
      <c r="N1379" s="6">
        <v>7</v>
      </c>
      <c r="O1379" s="6">
        <v>0.3</v>
      </c>
      <c r="P1379" s="8">
        <v>911.2</v>
      </c>
      <c r="Q1379" s="8">
        <v>692.51200000000006</v>
      </c>
      <c r="R1379" s="8">
        <f t="shared" si="64"/>
        <v>-382.70399999999972</v>
      </c>
      <c r="S1379" s="8">
        <f>(((Sales[[#This Row],[Unit Price]]-(Sales[[#This Row],[Discount Applied]]*Sales[[#This Row],[Unit Price]]))-Q1379)/Q1379)*100</f>
        <v>-7.8947368421052655</v>
      </c>
      <c r="T1379" s="8">
        <f t="shared" si="65"/>
        <v>4464.880000000001</v>
      </c>
      <c r="U1379" s="8">
        <f>Sales[[#This Row],[Unit Cost]]*Sales[[#This Row],[Order Quantity]]</f>
        <v>4847.5840000000007</v>
      </c>
    </row>
    <row r="1380" spans="1:21" x14ac:dyDescent="0.2">
      <c r="A1380" s="6" t="s">
        <v>1593</v>
      </c>
      <c r="B1380" s="6" t="s">
        <v>24</v>
      </c>
      <c r="C1380" s="6" t="s">
        <v>147</v>
      </c>
      <c r="D1380" s="7">
        <v>43300</v>
      </c>
      <c r="E1380" s="7">
        <v>43415</v>
      </c>
      <c r="F1380" s="7">
        <v>43434</v>
      </c>
      <c r="G1380" s="7">
        <v>43436</v>
      </c>
      <c r="H1380" s="6">
        <f t="shared" si="63"/>
        <v>21</v>
      </c>
      <c r="I1380" s="6" t="s">
        <v>215</v>
      </c>
      <c r="J1380" s="6">
        <v>8</v>
      </c>
      <c r="K1380" s="6">
        <v>28</v>
      </c>
      <c r="L1380" s="6">
        <v>253</v>
      </c>
      <c r="M1380" s="6">
        <v>37</v>
      </c>
      <c r="N1380" s="6">
        <v>1</v>
      </c>
      <c r="O1380" s="6">
        <v>7.4999999999999997E-2</v>
      </c>
      <c r="P1380" s="8">
        <v>1092.1000000000001</v>
      </c>
      <c r="Q1380" s="8">
        <v>688.02300000000014</v>
      </c>
      <c r="R1380" s="8">
        <f t="shared" si="64"/>
        <v>322.16949999999997</v>
      </c>
      <c r="S1380" s="8">
        <f>(((Sales[[#This Row],[Unit Price]]-(Sales[[#This Row],[Discount Applied]]*Sales[[#This Row],[Unit Price]]))-Q1380)/Q1380)*100</f>
        <v>46.825396825396815</v>
      </c>
      <c r="T1380" s="8">
        <f t="shared" si="65"/>
        <v>1010.1925000000001</v>
      </c>
      <c r="U1380" s="8">
        <f>Sales[[#This Row],[Unit Cost]]*Sales[[#This Row],[Order Quantity]]</f>
        <v>688.02300000000014</v>
      </c>
    </row>
    <row r="1381" spans="1:21" x14ac:dyDescent="0.2">
      <c r="A1381" s="6" t="s">
        <v>1594</v>
      </c>
      <c r="B1381" s="6" t="s">
        <v>24</v>
      </c>
      <c r="C1381" s="6" t="s">
        <v>146</v>
      </c>
      <c r="D1381" s="7">
        <v>43300</v>
      </c>
      <c r="E1381" s="7">
        <v>43415</v>
      </c>
      <c r="F1381" s="7">
        <v>43429</v>
      </c>
      <c r="G1381" s="7">
        <v>43437</v>
      </c>
      <c r="H1381" s="6">
        <f t="shared" si="63"/>
        <v>22</v>
      </c>
      <c r="I1381" s="6" t="s">
        <v>215</v>
      </c>
      <c r="J1381" s="6">
        <v>7</v>
      </c>
      <c r="K1381" s="6">
        <v>32</v>
      </c>
      <c r="L1381" s="6">
        <v>286</v>
      </c>
      <c r="M1381" s="6">
        <v>45</v>
      </c>
      <c r="N1381" s="6">
        <v>7</v>
      </c>
      <c r="O1381" s="6">
        <v>0.4</v>
      </c>
      <c r="P1381" s="8">
        <v>1916.2</v>
      </c>
      <c r="Q1381" s="8">
        <v>1417.9880000000001</v>
      </c>
      <c r="R1381" s="8">
        <f t="shared" si="64"/>
        <v>-1877.876000000002</v>
      </c>
      <c r="S1381" s="8">
        <f>(((Sales[[#This Row],[Unit Price]]-(Sales[[#This Row],[Discount Applied]]*Sales[[#This Row],[Unit Price]]))-Q1381)/Q1381)*100</f>
        <v>-18.918918918918919</v>
      </c>
      <c r="T1381" s="8">
        <f t="shared" si="65"/>
        <v>8048.0399999999991</v>
      </c>
      <c r="U1381" s="8">
        <f>Sales[[#This Row],[Unit Cost]]*Sales[[#This Row],[Order Quantity]]</f>
        <v>9925.9160000000011</v>
      </c>
    </row>
    <row r="1382" spans="1:21" x14ac:dyDescent="0.2">
      <c r="A1382" s="6" t="s">
        <v>1595</v>
      </c>
      <c r="B1382" s="6" t="s">
        <v>24</v>
      </c>
      <c r="C1382" s="6" t="s">
        <v>145</v>
      </c>
      <c r="D1382" s="7">
        <v>43300</v>
      </c>
      <c r="E1382" s="7">
        <v>43415</v>
      </c>
      <c r="F1382" s="7">
        <v>43441</v>
      </c>
      <c r="G1382" s="7">
        <v>43448</v>
      </c>
      <c r="H1382" s="6">
        <f t="shared" si="63"/>
        <v>33</v>
      </c>
      <c r="I1382" s="6" t="s">
        <v>215</v>
      </c>
      <c r="J1382" s="6">
        <v>4</v>
      </c>
      <c r="K1382" s="6">
        <v>33</v>
      </c>
      <c r="L1382" s="6">
        <v>149</v>
      </c>
      <c r="M1382" s="6">
        <v>39</v>
      </c>
      <c r="N1382" s="6">
        <v>7</v>
      </c>
      <c r="O1382" s="6">
        <v>7.4999999999999997E-2</v>
      </c>
      <c r="P1382" s="8">
        <v>5252.8</v>
      </c>
      <c r="Q1382" s="8">
        <v>4044.6560000000004</v>
      </c>
      <c r="R1382" s="8">
        <f t="shared" si="64"/>
        <v>5699.2879999999932</v>
      </c>
      <c r="S1382" s="8">
        <f>(((Sales[[#This Row],[Unit Price]]-(Sales[[#This Row],[Discount Applied]]*Sales[[#This Row],[Unit Price]]))-Q1382)/Q1382)*100</f>
        <v>20.129870129870124</v>
      </c>
      <c r="T1382" s="8">
        <f t="shared" si="65"/>
        <v>34011.879999999997</v>
      </c>
      <c r="U1382" s="8">
        <f>Sales[[#This Row],[Unit Cost]]*Sales[[#This Row],[Order Quantity]]</f>
        <v>28312.592000000004</v>
      </c>
    </row>
    <row r="1383" spans="1:21" x14ac:dyDescent="0.2">
      <c r="A1383" s="6" t="s">
        <v>1596</v>
      </c>
      <c r="B1383" s="6" t="s">
        <v>24</v>
      </c>
      <c r="C1383" s="6" t="s">
        <v>146</v>
      </c>
      <c r="D1383" s="7">
        <v>43300</v>
      </c>
      <c r="E1383" s="7">
        <v>43415</v>
      </c>
      <c r="F1383" s="7">
        <v>43439</v>
      </c>
      <c r="G1383" s="7">
        <v>43446</v>
      </c>
      <c r="H1383" s="6">
        <f t="shared" si="63"/>
        <v>31</v>
      </c>
      <c r="I1383" s="6" t="s">
        <v>215</v>
      </c>
      <c r="J1383" s="6">
        <v>1</v>
      </c>
      <c r="K1383" s="6">
        <v>8</v>
      </c>
      <c r="L1383" s="6">
        <v>279</v>
      </c>
      <c r="M1383" s="6">
        <v>14</v>
      </c>
      <c r="N1383" s="6">
        <v>2</v>
      </c>
      <c r="O1383" s="6">
        <v>0.1</v>
      </c>
      <c r="P1383" s="8">
        <v>180.9</v>
      </c>
      <c r="Q1383" s="8">
        <v>121.20300000000002</v>
      </c>
      <c r="R1383" s="8">
        <f t="shared" si="64"/>
        <v>83.21399999999997</v>
      </c>
      <c r="S1383" s="8">
        <f>(((Sales[[#This Row],[Unit Price]]-(Sales[[#This Row],[Discount Applied]]*Sales[[#This Row],[Unit Price]]))-Q1383)/Q1383)*100</f>
        <v>34.328358208955208</v>
      </c>
      <c r="T1383" s="8">
        <f t="shared" si="65"/>
        <v>325.62</v>
      </c>
      <c r="U1383" s="8">
        <f>Sales[[#This Row],[Unit Cost]]*Sales[[#This Row],[Order Quantity]]</f>
        <v>242.40600000000003</v>
      </c>
    </row>
    <row r="1384" spans="1:21" x14ac:dyDescent="0.2">
      <c r="A1384" s="6" t="s">
        <v>1597</v>
      </c>
      <c r="B1384" s="6" t="s">
        <v>25</v>
      </c>
      <c r="C1384" s="6" t="s">
        <v>144</v>
      </c>
      <c r="D1384" s="7">
        <v>43300</v>
      </c>
      <c r="E1384" s="7">
        <v>43416</v>
      </c>
      <c r="F1384" s="7">
        <v>43430</v>
      </c>
      <c r="G1384" s="7">
        <v>43436</v>
      </c>
      <c r="H1384" s="6">
        <f t="shared" si="63"/>
        <v>20</v>
      </c>
      <c r="I1384" s="6" t="s">
        <v>215</v>
      </c>
      <c r="J1384" s="6">
        <v>19</v>
      </c>
      <c r="K1384" s="6">
        <v>35</v>
      </c>
      <c r="L1384" s="6">
        <v>64</v>
      </c>
      <c r="M1384" s="6">
        <v>4</v>
      </c>
      <c r="N1384" s="6">
        <v>2</v>
      </c>
      <c r="O1384" s="6">
        <v>0.1</v>
      </c>
      <c r="P1384" s="8">
        <v>3892.7000000000003</v>
      </c>
      <c r="Q1384" s="8">
        <v>2763.817</v>
      </c>
      <c r="R1384" s="8">
        <f t="shared" si="64"/>
        <v>1479.2260000000006</v>
      </c>
      <c r="S1384" s="8">
        <f>(((Sales[[#This Row],[Unit Price]]-(Sales[[#This Row],[Discount Applied]]*Sales[[#This Row],[Unit Price]]))-Q1384)/Q1384)*100</f>
        <v>26.760563380281699</v>
      </c>
      <c r="T1384" s="8">
        <f t="shared" si="65"/>
        <v>7006.8600000000006</v>
      </c>
      <c r="U1384" s="8">
        <f>Sales[[#This Row],[Unit Cost]]*Sales[[#This Row],[Order Quantity]]</f>
        <v>5527.634</v>
      </c>
    </row>
    <row r="1385" spans="1:21" x14ac:dyDescent="0.2">
      <c r="A1385" s="6" t="s">
        <v>1598</v>
      </c>
      <c r="B1385" s="6" t="s">
        <v>26</v>
      </c>
      <c r="C1385" s="6" t="s">
        <v>143</v>
      </c>
      <c r="D1385" s="7">
        <v>43300</v>
      </c>
      <c r="E1385" s="7">
        <v>43416</v>
      </c>
      <c r="F1385" s="7">
        <v>43429</v>
      </c>
      <c r="G1385" s="7">
        <v>43432</v>
      </c>
      <c r="H1385" s="6">
        <f t="shared" si="63"/>
        <v>16</v>
      </c>
      <c r="I1385" s="6" t="s">
        <v>215</v>
      </c>
      <c r="J1385" s="6">
        <v>26</v>
      </c>
      <c r="K1385" s="6">
        <v>48</v>
      </c>
      <c r="L1385" s="6">
        <v>344</v>
      </c>
      <c r="M1385" s="6">
        <v>39</v>
      </c>
      <c r="N1385" s="6">
        <v>4</v>
      </c>
      <c r="O1385" s="6">
        <v>0.15</v>
      </c>
      <c r="P1385" s="8">
        <v>247.9</v>
      </c>
      <c r="Q1385" s="8">
        <v>180.96700000000001</v>
      </c>
      <c r="R1385" s="8">
        <f t="shared" si="64"/>
        <v>118.99199999999996</v>
      </c>
      <c r="S1385" s="8">
        <f>(((Sales[[#This Row],[Unit Price]]-(Sales[[#This Row],[Discount Applied]]*Sales[[#This Row],[Unit Price]]))-Q1385)/Q1385)*100</f>
        <v>16.438356164383556</v>
      </c>
      <c r="T1385" s="8">
        <f t="shared" si="65"/>
        <v>842.86</v>
      </c>
      <c r="U1385" s="8">
        <f>Sales[[#This Row],[Unit Cost]]*Sales[[#This Row],[Order Quantity]]</f>
        <v>723.86800000000005</v>
      </c>
    </row>
    <row r="1386" spans="1:21" x14ac:dyDescent="0.2">
      <c r="A1386" s="6" t="s">
        <v>1599</v>
      </c>
      <c r="B1386" s="6" t="s">
        <v>24</v>
      </c>
      <c r="C1386" s="6" t="s">
        <v>145</v>
      </c>
      <c r="D1386" s="7">
        <v>43300</v>
      </c>
      <c r="E1386" s="7">
        <v>43416</v>
      </c>
      <c r="F1386" s="7">
        <v>43430</v>
      </c>
      <c r="G1386" s="7">
        <v>43436</v>
      </c>
      <c r="H1386" s="6">
        <f t="shared" si="63"/>
        <v>20</v>
      </c>
      <c r="I1386" s="6" t="s">
        <v>215</v>
      </c>
      <c r="J1386" s="6">
        <v>1</v>
      </c>
      <c r="K1386" s="6">
        <v>39</v>
      </c>
      <c r="L1386" s="6">
        <v>119</v>
      </c>
      <c r="M1386" s="6">
        <v>9</v>
      </c>
      <c r="N1386" s="6">
        <v>6</v>
      </c>
      <c r="O1386" s="6">
        <v>0.05</v>
      </c>
      <c r="P1386" s="8">
        <v>3658.2000000000003</v>
      </c>
      <c r="Q1386" s="8">
        <v>2707.0680000000002</v>
      </c>
      <c r="R1386" s="8">
        <f t="shared" si="64"/>
        <v>4609.3320000000003</v>
      </c>
      <c r="S1386" s="8">
        <f>(((Sales[[#This Row],[Unit Price]]-(Sales[[#This Row],[Discount Applied]]*Sales[[#This Row],[Unit Price]]))-Q1386)/Q1386)*100</f>
        <v>28.378378378378383</v>
      </c>
      <c r="T1386" s="8">
        <f t="shared" si="65"/>
        <v>20851.740000000002</v>
      </c>
      <c r="U1386" s="8">
        <f>Sales[[#This Row],[Unit Cost]]*Sales[[#This Row],[Order Quantity]]</f>
        <v>16242.408000000001</v>
      </c>
    </row>
    <row r="1387" spans="1:21" x14ac:dyDescent="0.2">
      <c r="A1387" s="6" t="s">
        <v>1600</v>
      </c>
      <c r="B1387" s="6" t="s">
        <v>23</v>
      </c>
      <c r="C1387" s="6" t="s">
        <v>148</v>
      </c>
      <c r="D1387" s="7">
        <v>43300</v>
      </c>
      <c r="E1387" s="7">
        <v>43416</v>
      </c>
      <c r="F1387" s="7">
        <v>43442</v>
      </c>
      <c r="G1387" s="7">
        <v>43449</v>
      </c>
      <c r="H1387" s="6">
        <f t="shared" si="63"/>
        <v>33</v>
      </c>
      <c r="I1387" s="6" t="s">
        <v>215</v>
      </c>
      <c r="J1387" s="6">
        <v>22</v>
      </c>
      <c r="K1387" s="6">
        <v>48</v>
      </c>
      <c r="L1387" s="6">
        <v>26</v>
      </c>
      <c r="M1387" s="6">
        <v>25</v>
      </c>
      <c r="N1387" s="6">
        <v>7</v>
      </c>
      <c r="O1387" s="6">
        <v>0.05</v>
      </c>
      <c r="P1387" s="8">
        <v>6512.4000000000005</v>
      </c>
      <c r="Q1387" s="8">
        <v>3712.0680000000002</v>
      </c>
      <c r="R1387" s="8">
        <f t="shared" si="64"/>
        <v>17322.983999999997</v>
      </c>
      <c r="S1387" s="8">
        <f>(((Sales[[#This Row],[Unit Price]]-(Sales[[#This Row],[Discount Applied]]*Sales[[#This Row],[Unit Price]]))-Q1387)/Q1387)*100</f>
        <v>66.666666666666671</v>
      </c>
      <c r="T1387" s="8">
        <f t="shared" si="65"/>
        <v>43307.46</v>
      </c>
      <c r="U1387" s="8">
        <f>Sales[[#This Row],[Unit Cost]]*Sales[[#This Row],[Order Quantity]]</f>
        <v>25984.476000000002</v>
      </c>
    </row>
    <row r="1388" spans="1:21" x14ac:dyDescent="0.2">
      <c r="A1388" s="6" t="s">
        <v>1601</v>
      </c>
      <c r="B1388" s="6" t="s">
        <v>24</v>
      </c>
      <c r="C1388" s="6" t="s">
        <v>145</v>
      </c>
      <c r="D1388" s="7">
        <v>43300</v>
      </c>
      <c r="E1388" s="7">
        <v>43416</v>
      </c>
      <c r="F1388" s="7">
        <v>43424</v>
      </c>
      <c r="G1388" s="7">
        <v>43425</v>
      </c>
      <c r="H1388" s="6">
        <f t="shared" si="63"/>
        <v>9</v>
      </c>
      <c r="I1388" s="6" t="s">
        <v>215</v>
      </c>
      <c r="J1388" s="6">
        <v>5</v>
      </c>
      <c r="K1388" s="6">
        <v>8</v>
      </c>
      <c r="L1388" s="6">
        <v>110</v>
      </c>
      <c r="M1388" s="6">
        <v>31</v>
      </c>
      <c r="N1388" s="6">
        <v>5</v>
      </c>
      <c r="O1388" s="6">
        <v>0.05</v>
      </c>
      <c r="P1388" s="8">
        <v>1031.8</v>
      </c>
      <c r="Q1388" s="8">
        <v>815.12199999999996</v>
      </c>
      <c r="R1388" s="8">
        <f t="shared" si="64"/>
        <v>825.44000000000051</v>
      </c>
      <c r="S1388" s="8">
        <f>(((Sales[[#This Row],[Unit Price]]-(Sales[[#This Row],[Discount Applied]]*Sales[[#This Row],[Unit Price]]))-Q1388)/Q1388)*100</f>
        <v>20.253164556962023</v>
      </c>
      <c r="T1388" s="8">
        <f t="shared" si="65"/>
        <v>4901.05</v>
      </c>
      <c r="U1388" s="8">
        <f>Sales[[#This Row],[Unit Cost]]*Sales[[#This Row],[Order Quantity]]</f>
        <v>4075.6099999999997</v>
      </c>
    </row>
    <row r="1389" spans="1:21" x14ac:dyDescent="0.2">
      <c r="A1389" s="6" t="s">
        <v>1602</v>
      </c>
      <c r="B1389" s="6" t="s">
        <v>24</v>
      </c>
      <c r="C1389" s="6" t="s">
        <v>147</v>
      </c>
      <c r="D1389" s="7">
        <v>43300</v>
      </c>
      <c r="E1389" s="7">
        <v>43416</v>
      </c>
      <c r="F1389" s="7">
        <v>43434</v>
      </c>
      <c r="G1389" s="7">
        <v>43439</v>
      </c>
      <c r="H1389" s="6">
        <f t="shared" si="63"/>
        <v>23</v>
      </c>
      <c r="I1389" s="6" t="s">
        <v>215</v>
      </c>
      <c r="J1389" s="6">
        <v>7</v>
      </c>
      <c r="K1389" s="6">
        <v>16</v>
      </c>
      <c r="L1389" s="6">
        <v>239</v>
      </c>
      <c r="M1389" s="6">
        <v>23</v>
      </c>
      <c r="N1389" s="6">
        <v>7</v>
      </c>
      <c r="O1389" s="6">
        <v>0.05</v>
      </c>
      <c r="P1389" s="8">
        <v>1862.6000000000001</v>
      </c>
      <c r="Q1389" s="8">
        <v>1527.3320000000001</v>
      </c>
      <c r="R1389" s="8">
        <f t="shared" si="64"/>
        <v>1694.9660000000003</v>
      </c>
      <c r="S1389" s="8">
        <f>(((Sales[[#This Row],[Unit Price]]-(Sales[[#This Row],[Discount Applied]]*Sales[[#This Row],[Unit Price]]))-Q1389)/Q1389)*100</f>
        <v>15.85365853658536</v>
      </c>
      <c r="T1389" s="8">
        <f t="shared" si="65"/>
        <v>12386.29</v>
      </c>
      <c r="U1389" s="8">
        <f>Sales[[#This Row],[Unit Cost]]*Sales[[#This Row],[Order Quantity]]</f>
        <v>10691.324000000001</v>
      </c>
    </row>
    <row r="1390" spans="1:21" x14ac:dyDescent="0.2">
      <c r="A1390" s="6" t="s">
        <v>1603</v>
      </c>
      <c r="B1390" s="6" t="s">
        <v>23</v>
      </c>
      <c r="C1390" s="6" t="s">
        <v>144</v>
      </c>
      <c r="D1390" s="7">
        <v>43300</v>
      </c>
      <c r="E1390" s="7">
        <v>43416</v>
      </c>
      <c r="F1390" s="7">
        <v>43444</v>
      </c>
      <c r="G1390" s="7">
        <v>43453</v>
      </c>
      <c r="H1390" s="6">
        <f t="shared" si="63"/>
        <v>37</v>
      </c>
      <c r="I1390" s="6" t="s">
        <v>215</v>
      </c>
      <c r="J1390" s="6">
        <v>23</v>
      </c>
      <c r="K1390" s="6">
        <v>37</v>
      </c>
      <c r="L1390" s="6">
        <v>60</v>
      </c>
      <c r="M1390" s="6">
        <v>10</v>
      </c>
      <c r="N1390" s="6">
        <v>1</v>
      </c>
      <c r="O1390" s="6">
        <v>0.1</v>
      </c>
      <c r="P1390" s="8">
        <v>2365.1</v>
      </c>
      <c r="Q1390" s="8">
        <v>1206.201</v>
      </c>
      <c r="R1390" s="8">
        <f t="shared" si="64"/>
        <v>922.38900000000012</v>
      </c>
      <c r="S1390" s="8">
        <f>(((Sales[[#This Row],[Unit Price]]-(Sales[[#This Row],[Discount Applied]]*Sales[[#This Row],[Unit Price]]))-Q1390)/Q1390)*100</f>
        <v>76.47058823529413</v>
      </c>
      <c r="T1390" s="8">
        <f t="shared" si="65"/>
        <v>2128.59</v>
      </c>
      <c r="U1390" s="8">
        <f>Sales[[#This Row],[Unit Cost]]*Sales[[#This Row],[Order Quantity]]</f>
        <v>1206.201</v>
      </c>
    </row>
    <row r="1391" spans="1:21" x14ac:dyDescent="0.2">
      <c r="A1391" s="6" t="s">
        <v>1604</v>
      </c>
      <c r="B1391" s="6" t="s">
        <v>24</v>
      </c>
      <c r="C1391" s="6" t="s">
        <v>146</v>
      </c>
      <c r="D1391" s="7">
        <v>43300</v>
      </c>
      <c r="E1391" s="7">
        <v>43417</v>
      </c>
      <c r="F1391" s="7">
        <v>43427</v>
      </c>
      <c r="G1391" s="7">
        <v>43431</v>
      </c>
      <c r="H1391" s="6">
        <f t="shared" si="63"/>
        <v>14</v>
      </c>
      <c r="I1391" s="6" t="s">
        <v>215</v>
      </c>
      <c r="J1391" s="6">
        <v>9</v>
      </c>
      <c r="K1391" s="6">
        <v>13</v>
      </c>
      <c r="L1391" s="6">
        <v>323</v>
      </c>
      <c r="M1391" s="6">
        <v>27</v>
      </c>
      <c r="N1391" s="6">
        <v>3</v>
      </c>
      <c r="O1391" s="6">
        <v>0.4</v>
      </c>
      <c r="P1391" s="8">
        <v>241.20000000000002</v>
      </c>
      <c r="Q1391" s="8">
        <v>190.54800000000003</v>
      </c>
      <c r="R1391" s="8">
        <f t="shared" si="64"/>
        <v>-137.48400000000015</v>
      </c>
      <c r="S1391" s="8">
        <f>(((Sales[[#This Row],[Unit Price]]-(Sales[[#This Row],[Discount Applied]]*Sales[[#This Row],[Unit Price]]))-Q1391)/Q1391)*100</f>
        <v>-24.050632911392416</v>
      </c>
      <c r="T1391" s="8">
        <f t="shared" si="65"/>
        <v>434.15999999999997</v>
      </c>
      <c r="U1391" s="8">
        <f>Sales[[#This Row],[Unit Cost]]*Sales[[#This Row],[Order Quantity]]</f>
        <v>571.64400000000012</v>
      </c>
    </row>
    <row r="1392" spans="1:21" x14ac:dyDescent="0.2">
      <c r="A1392" s="6" t="s">
        <v>1605</v>
      </c>
      <c r="B1392" s="6" t="s">
        <v>24</v>
      </c>
      <c r="C1392" s="6" t="s">
        <v>144</v>
      </c>
      <c r="D1392" s="7">
        <v>43300</v>
      </c>
      <c r="E1392" s="7">
        <v>43417</v>
      </c>
      <c r="F1392" s="7">
        <v>43428</v>
      </c>
      <c r="G1392" s="7">
        <v>43434</v>
      </c>
      <c r="H1392" s="6">
        <f t="shared" si="63"/>
        <v>17</v>
      </c>
      <c r="I1392" s="6" t="s">
        <v>215</v>
      </c>
      <c r="J1392" s="6">
        <v>1</v>
      </c>
      <c r="K1392" s="6">
        <v>48</v>
      </c>
      <c r="L1392" s="6">
        <v>60</v>
      </c>
      <c r="M1392" s="6">
        <v>19</v>
      </c>
      <c r="N1392" s="6">
        <v>5</v>
      </c>
      <c r="O1392" s="6">
        <v>7.4999999999999997E-2</v>
      </c>
      <c r="P1392" s="8">
        <v>1005</v>
      </c>
      <c r="Q1392" s="8">
        <v>693.44999999999993</v>
      </c>
      <c r="R1392" s="8">
        <f t="shared" si="64"/>
        <v>1180.8750000000005</v>
      </c>
      <c r="S1392" s="8">
        <f>(((Sales[[#This Row],[Unit Price]]-(Sales[[#This Row],[Discount Applied]]*Sales[[#This Row],[Unit Price]]))-Q1392)/Q1392)*100</f>
        <v>34.057971014492765</v>
      </c>
      <c r="T1392" s="8">
        <f t="shared" si="65"/>
        <v>4648.125</v>
      </c>
      <c r="U1392" s="8">
        <f>Sales[[#This Row],[Unit Cost]]*Sales[[#This Row],[Order Quantity]]</f>
        <v>3467.2499999999995</v>
      </c>
    </row>
    <row r="1393" spans="1:21" x14ac:dyDescent="0.2">
      <c r="A1393" s="6" t="s">
        <v>1606</v>
      </c>
      <c r="B1393" s="6" t="s">
        <v>25</v>
      </c>
      <c r="C1393" s="6" t="s">
        <v>145</v>
      </c>
      <c r="D1393" s="7">
        <v>43300</v>
      </c>
      <c r="E1393" s="7">
        <v>43417</v>
      </c>
      <c r="F1393" s="7">
        <v>43438</v>
      </c>
      <c r="G1393" s="7">
        <v>43446</v>
      </c>
      <c r="H1393" s="6">
        <f t="shared" si="63"/>
        <v>29</v>
      </c>
      <c r="I1393" s="6" t="s">
        <v>215</v>
      </c>
      <c r="J1393" s="6">
        <v>18</v>
      </c>
      <c r="K1393" s="6">
        <v>48</v>
      </c>
      <c r="L1393" s="6">
        <v>160</v>
      </c>
      <c r="M1393" s="6">
        <v>39</v>
      </c>
      <c r="N1393" s="6">
        <v>8</v>
      </c>
      <c r="O1393" s="6">
        <v>0.3</v>
      </c>
      <c r="P1393" s="8">
        <v>1112.2</v>
      </c>
      <c r="Q1393" s="8">
        <v>500.49</v>
      </c>
      <c r="R1393" s="8">
        <f t="shared" si="64"/>
        <v>2224.3999999999996</v>
      </c>
      <c r="S1393" s="8">
        <f>(((Sales[[#This Row],[Unit Price]]-(Sales[[#This Row],[Discount Applied]]*Sales[[#This Row],[Unit Price]]))-Q1393)/Q1393)*100</f>
        <v>55.55555555555555</v>
      </c>
      <c r="T1393" s="8">
        <f t="shared" si="65"/>
        <v>6228.32</v>
      </c>
      <c r="U1393" s="8">
        <f>Sales[[#This Row],[Unit Cost]]*Sales[[#This Row],[Order Quantity]]</f>
        <v>4003.92</v>
      </c>
    </row>
    <row r="1394" spans="1:21" x14ac:dyDescent="0.2">
      <c r="A1394" s="6" t="s">
        <v>1607</v>
      </c>
      <c r="B1394" s="6" t="s">
        <v>24</v>
      </c>
      <c r="C1394" s="6" t="s">
        <v>143</v>
      </c>
      <c r="D1394" s="7">
        <v>43300</v>
      </c>
      <c r="E1394" s="7">
        <v>43417</v>
      </c>
      <c r="F1394" s="7">
        <v>43430</v>
      </c>
      <c r="G1394" s="7">
        <v>43431</v>
      </c>
      <c r="H1394" s="6">
        <f t="shared" si="63"/>
        <v>14</v>
      </c>
      <c r="I1394" s="6" t="s">
        <v>215</v>
      </c>
      <c r="J1394" s="6">
        <v>3</v>
      </c>
      <c r="K1394" s="6">
        <v>43</v>
      </c>
      <c r="L1394" s="6">
        <v>341</v>
      </c>
      <c r="M1394" s="6">
        <v>28</v>
      </c>
      <c r="N1394" s="6">
        <v>7</v>
      </c>
      <c r="O1394" s="6">
        <v>0.05</v>
      </c>
      <c r="P1394" s="8">
        <v>1045.2</v>
      </c>
      <c r="Q1394" s="8">
        <v>522.6</v>
      </c>
      <c r="R1394" s="8">
        <f t="shared" si="64"/>
        <v>3292.3800000000006</v>
      </c>
      <c r="S1394" s="8">
        <f>(((Sales[[#This Row],[Unit Price]]-(Sales[[#This Row],[Discount Applied]]*Sales[[#This Row],[Unit Price]]))-Q1394)/Q1394)*100</f>
        <v>90</v>
      </c>
      <c r="T1394" s="8">
        <f t="shared" si="65"/>
        <v>6950.5800000000008</v>
      </c>
      <c r="U1394" s="8">
        <f>Sales[[#This Row],[Unit Cost]]*Sales[[#This Row],[Order Quantity]]</f>
        <v>3658.2000000000003</v>
      </c>
    </row>
    <row r="1395" spans="1:21" x14ac:dyDescent="0.2">
      <c r="A1395" s="6" t="s">
        <v>1608</v>
      </c>
      <c r="B1395" s="6" t="s">
        <v>24</v>
      </c>
      <c r="C1395" s="6" t="s">
        <v>145</v>
      </c>
      <c r="D1395" s="7">
        <v>43300</v>
      </c>
      <c r="E1395" s="7">
        <v>43417</v>
      </c>
      <c r="F1395" s="7">
        <v>43422</v>
      </c>
      <c r="G1395" s="7">
        <v>43429</v>
      </c>
      <c r="H1395" s="6">
        <f t="shared" si="63"/>
        <v>12</v>
      </c>
      <c r="I1395" s="6" t="s">
        <v>215</v>
      </c>
      <c r="J1395" s="6">
        <v>12</v>
      </c>
      <c r="K1395" s="6">
        <v>46</v>
      </c>
      <c r="L1395" s="6">
        <v>172</v>
      </c>
      <c r="M1395" s="6">
        <v>18</v>
      </c>
      <c r="N1395" s="6">
        <v>1</v>
      </c>
      <c r="O1395" s="6">
        <v>0.05</v>
      </c>
      <c r="P1395" s="8">
        <v>234.5</v>
      </c>
      <c r="Q1395" s="8">
        <v>136.01</v>
      </c>
      <c r="R1395" s="8">
        <f t="shared" si="64"/>
        <v>86.765000000000015</v>
      </c>
      <c r="S1395" s="8">
        <f>(((Sales[[#This Row],[Unit Price]]-(Sales[[#This Row],[Discount Applied]]*Sales[[#This Row],[Unit Price]]))-Q1395)/Q1395)*100</f>
        <v>63.793103448275879</v>
      </c>
      <c r="T1395" s="8">
        <f t="shared" si="65"/>
        <v>222.77500000000001</v>
      </c>
      <c r="U1395" s="8">
        <f>Sales[[#This Row],[Unit Cost]]*Sales[[#This Row],[Order Quantity]]</f>
        <v>136.01</v>
      </c>
    </row>
    <row r="1396" spans="1:21" x14ac:dyDescent="0.2">
      <c r="A1396" s="6" t="s">
        <v>1609</v>
      </c>
      <c r="B1396" s="6" t="s">
        <v>24</v>
      </c>
      <c r="C1396" s="6" t="s">
        <v>143</v>
      </c>
      <c r="D1396" s="7">
        <v>43300</v>
      </c>
      <c r="E1396" s="7">
        <v>43417</v>
      </c>
      <c r="F1396" s="7">
        <v>43426</v>
      </c>
      <c r="G1396" s="7">
        <v>43431</v>
      </c>
      <c r="H1396" s="6">
        <f t="shared" si="63"/>
        <v>14</v>
      </c>
      <c r="I1396" s="6" t="s">
        <v>215</v>
      </c>
      <c r="J1396" s="6">
        <v>3</v>
      </c>
      <c r="K1396" s="6">
        <v>10</v>
      </c>
      <c r="L1396" s="6">
        <v>363</v>
      </c>
      <c r="M1396" s="6">
        <v>12</v>
      </c>
      <c r="N1396" s="6">
        <v>5</v>
      </c>
      <c r="O1396" s="6">
        <v>0.05</v>
      </c>
      <c r="P1396" s="8">
        <v>2231.1</v>
      </c>
      <c r="Q1396" s="8">
        <v>1695.636</v>
      </c>
      <c r="R1396" s="8">
        <f t="shared" si="64"/>
        <v>2119.5450000000001</v>
      </c>
      <c r="S1396" s="8">
        <f>(((Sales[[#This Row],[Unit Price]]-(Sales[[#This Row],[Discount Applied]]*Sales[[#This Row],[Unit Price]]))-Q1396)/Q1396)*100</f>
        <v>25.000000000000007</v>
      </c>
      <c r="T1396" s="8">
        <f t="shared" si="65"/>
        <v>10597.725</v>
      </c>
      <c r="U1396" s="8">
        <f>Sales[[#This Row],[Unit Cost]]*Sales[[#This Row],[Order Quantity]]</f>
        <v>8478.18</v>
      </c>
    </row>
    <row r="1397" spans="1:21" x14ac:dyDescent="0.2">
      <c r="A1397" s="6" t="s">
        <v>1610</v>
      </c>
      <c r="B1397" s="6" t="s">
        <v>25</v>
      </c>
      <c r="C1397" s="6" t="s">
        <v>145</v>
      </c>
      <c r="D1397" s="7">
        <v>43300</v>
      </c>
      <c r="E1397" s="7">
        <v>43417</v>
      </c>
      <c r="F1397" s="7">
        <v>43431</v>
      </c>
      <c r="G1397" s="7">
        <v>43439</v>
      </c>
      <c r="H1397" s="6">
        <f t="shared" si="63"/>
        <v>22</v>
      </c>
      <c r="I1397" s="6" t="s">
        <v>215</v>
      </c>
      <c r="J1397" s="6">
        <v>12</v>
      </c>
      <c r="K1397" s="6">
        <v>47</v>
      </c>
      <c r="L1397" s="6">
        <v>159</v>
      </c>
      <c r="M1397" s="6">
        <v>32</v>
      </c>
      <c r="N1397" s="6">
        <v>2</v>
      </c>
      <c r="O1397" s="6">
        <v>0.05</v>
      </c>
      <c r="P1397" s="8">
        <v>4013.3</v>
      </c>
      <c r="Q1397" s="8">
        <v>2729.0440000000003</v>
      </c>
      <c r="R1397" s="8">
        <f t="shared" si="64"/>
        <v>2167.1819999999998</v>
      </c>
      <c r="S1397" s="8">
        <f>(((Sales[[#This Row],[Unit Price]]-(Sales[[#This Row],[Discount Applied]]*Sales[[#This Row],[Unit Price]]))-Q1397)/Q1397)*100</f>
        <v>39.705882352941167</v>
      </c>
      <c r="T1397" s="8">
        <f t="shared" si="65"/>
        <v>7625.27</v>
      </c>
      <c r="U1397" s="8">
        <f>Sales[[#This Row],[Unit Cost]]*Sales[[#This Row],[Order Quantity]]</f>
        <v>5458.0880000000006</v>
      </c>
    </row>
    <row r="1398" spans="1:21" x14ac:dyDescent="0.2">
      <c r="A1398" s="6" t="s">
        <v>1611</v>
      </c>
      <c r="B1398" s="6" t="s">
        <v>25</v>
      </c>
      <c r="C1398" s="6" t="s">
        <v>146</v>
      </c>
      <c r="D1398" s="7">
        <v>43300</v>
      </c>
      <c r="E1398" s="7">
        <v>43417</v>
      </c>
      <c r="F1398" s="7">
        <v>43423</v>
      </c>
      <c r="G1398" s="7">
        <v>43429</v>
      </c>
      <c r="H1398" s="6">
        <f t="shared" si="63"/>
        <v>12</v>
      </c>
      <c r="I1398" s="6" t="s">
        <v>215</v>
      </c>
      <c r="J1398" s="6">
        <v>16</v>
      </c>
      <c r="K1398" s="6">
        <v>6</v>
      </c>
      <c r="L1398" s="6">
        <v>282</v>
      </c>
      <c r="M1398" s="6">
        <v>8</v>
      </c>
      <c r="N1398" s="6">
        <v>2</v>
      </c>
      <c r="O1398" s="6">
        <v>7.4999999999999997E-2</v>
      </c>
      <c r="P1398" s="8">
        <v>1735.3</v>
      </c>
      <c r="Q1398" s="8">
        <v>780.88499999999999</v>
      </c>
      <c r="R1398" s="8">
        <f t="shared" si="64"/>
        <v>1648.5349999999999</v>
      </c>
      <c r="S1398" s="8">
        <f>(((Sales[[#This Row],[Unit Price]]-(Sales[[#This Row],[Discount Applied]]*Sales[[#This Row],[Unit Price]]))-Q1398)/Q1398)*100</f>
        <v>105.55555555555556</v>
      </c>
      <c r="T1398" s="8">
        <f t="shared" si="65"/>
        <v>3210.3049999999998</v>
      </c>
      <c r="U1398" s="8">
        <f>Sales[[#This Row],[Unit Cost]]*Sales[[#This Row],[Order Quantity]]</f>
        <v>1561.77</v>
      </c>
    </row>
    <row r="1399" spans="1:21" x14ac:dyDescent="0.2">
      <c r="A1399" s="6" t="s">
        <v>1612</v>
      </c>
      <c r="B1399" s="6" t="s">
        <v>25</v>
      </c>
      <c r="C1399" s="6" t="s">
        <v>146</v>
      </c>
      <c r="D1399" s="7">
        <v>43300</v>
      </c>
      <c r="E1399" s="7">
        <v>43418</v>
      </c>
      <c r="F1399" s="7">
        <v>43442</v>
      </c>
      <c r="G1399" s="7">
        <v>43450</v>
      </c>
      <c r="H1399" s="6">
        <f t="shared" si="63"/>
        <v>32</v>
      </c>
      <c r="I1399" s="6" t="s">
        <v>215</v>
      </c>
      <c r="J1399" s="6">
        <v>17</v>
      </c>
      <c r="K1399" s="6">
        <v>40</v>
      </c>
      <c r="L1399" s="6">
        <v>262</v>
      </c>
      <c r="M1399" s="6">
        <v>28</v>
      </c>
      <c r="N1399" s="6">
        <v>3</v>
      </c>
      <c r="O1399" s="6">
        <v>0.1</v>
      </c>
      <c r="P1399" s="8">
        <v>2003.3</v>
      </c>
      <c r="Q1399" s="8">
        <v>1522.508</v>
      </c>
      <c r="R1399" s="8">
        <f t="shared" si="64"/>
        <v>841.38599999999951</v>
      </c>
      <c r="S1399" s="8">
        <f>(((Sales[[#This Row],[Unit Price]]-(Sales[[#This Row],[Discount Applied]]*Sales[[#This Row],[Unit Price]]))-Q1399)/Q1399)*100</f>
        <v>18.421052631578945</v>
      </c>
      <c r="T1399" s="8">
        <f t="shared" si="65"/>
        <v>5408.91</v>
      </c>
      <c r="U1399" s="8">
        <f>Sales[[#This Row],[Unit Cost]]*Sales[[#This Row],[Order Quantity]]</f>
        <v>4567.5240000000003</v>
      </c>
    </row>
    <row r="1400" spans="1:21" x14ac:dyDescent="0.2">
      <c r="A1400" s="6" t="s">
        <v>1613</v>
      </c>
      <c r="B1400" s="6" t="s">
        <v>24</v>
      </c>
      <c r="C1400" s="6" t="s">
        <v>144</v>
      </c>
      <c r="D1400" s="7">
        <v>43300</v>
      </c>
      <c r="E1400" s="7">
        <v>43418</v>
      </c>
      <c r="F1400" s="7">
        <v>43445</v>
      </c>
      <c r="G1400" s="7">
        <v>43447</v>
      </c>
      <c r="H1400" s="6">
        <f t="shared" si="63"/>
        <v>29</v>
      </c>
      <c r="I1400" s="6" t="s">
        <v>215</v>
      </c>
      <c r="J1400" s="6">
        <v>5</v>
      </c>
      <c r="K1400" s="6">
        <v>37</v>
      </c>
      <c r="L1400" s="6">
        <v>76</v>
      </c>
      <c r="M1400" s="6">
        <v>6</v>
      </c>
      <c r="N1400" s="6">
        <v>2</v>
      </c>
      <c r="O1400" s="6">
        <v>0.1</v>
      </c>
      <c r="P1400" s="8">
        <v>234.5</v>
      </c>
      <c r="Q1400" s="8">
        <v>171.185</v>
      </c>
      <c r="R1400" s="8">
        <f t="shared" si="64"/>
        <v>79.730000000000018</v>
      </c>
      <c r="S1400" s="8">
        <f>(((Sales[[#This Row],[Unit Price]]-(Sales[[#This Row],[Discount Applied]]*Sales[[#This Row],[Unit Price]]))-Q1400)/Q1400)*100</f>
        <v>23.287671232876718</v>
      </c>
      <c r="T1400" s="8">
        <f t="shared" si="65"/>
        <v>422.1</v>
      </c>
      <c r="U1400" s="8">
        <f>Sales[[#This Row],[Unit Cost]]*Sales[[#This Row],[Order Quantity]]</f>
        <v>342.37</v>
      </c>
    </row>
    <row r="1401" spans="1:21" x14ac:dyDescent="0.2">
      <c r="A1401" s="6" t="s">
        <v>1614</v>
      </c>
      <c r="B1401" s="6" t="s">
        <v>25</v>
      </c>
      <c r="C1401" s="6" t="s">
        <v>144</v>
      </c>
      <c r="D1401" s="7">
        <v>43300</v>
      </c>
      <c r="E1401" s="7">
        <v>43418</v>
      </c>
      <c r="F1401" s="7">
        <v>43433</v>
      </c>
      <c r="G1401" s="7">
        <v>43438</v>
      </c>
      <c r="H1401" s="6">
        <f t="shared" si="63"/>
        <v>20</v>
      </c>
      <c r="I1401" s="6" t="s">
        <v>215</v>
      </c>
      <c r="J1401" s="6">
        <v>18</v>
      </c>
      <c r="K1401" s="6">
        <v>47</v>
      </c>
      <c r="L1401" s="6">
        <v>61</v>
      </c>
      <c r="M1401" s="6">
        <v>37</v>
      </c>
      <c r="N1401" s="6">
        <v>1</v>
      </c>
      <c r="O1401" s="6">
        <v>0.15</v>
      </c>
      <c r="P1401" s="8">
        <v>1842.5</v>
      </c>
      <c r="Q1401" s="8">
        <v>1308.175</v>
      </c>
      <c r="R1401" s="8">
        <f t="shared" si="64"/>
        <v>257.95000000000005</v>
      </c>
      <c r="S1401" s="8">
        <f>(((Sales[[#This Row],[Unit Price]]-(Sales[[#This Row],[Discount Applied]]*Sales[[#This Row],[Unit Price]]))-Q1401)/Q1401)*100</f>
        <v>19.718309859154935</v>
      </c>
      <c r="T1401" s="8">
        <f t="shared" si="65"/>
        <v>1566.125</v>
      </c>
      <c r="U1401" s="8">
        <f>Sales[[#This Row],[Unit Cost]]*Sales[[#This Row],[Order Quantity]]</f>
        <v>1308.175</v>
      </c>
    </row>
    <row r="1402" spans="1:21" x14ac:dyDescent="0.2">
      <c r="A1402" s="6" t="s">
        <v>1615</v>
      </c>
      <c r="B1402" s="6" t="s">
        <v>24</v>
      </c>
      <c r="C1402" s="6" t="s">
        <v>147</v>
      </c>
      <c r="D1402" s="7">
        <v>43300</v>
      </c>
      <c r="E1402" s="7">
        <v>43418</v>
      </c>
      <c r="F1402" s="7">
        <v>43434</v>
      </c>
      <c r="G1402" s="7">
        <v>43439</v>
      </c>
      <c r="H1402" s="6">
        <f t="shared" si="63"/>
        <v>21</v>
      </c>
      <c r="I1402" s="6" t="s">
        <v>215</v>
      </c>
      <c r="J1402" s="6">
        <v>6</v>
      </c>
      <c r="K1402" s="6">
        <v>23</v>
      </c>
      <c r="L1402" s="6">
        <v>243</v>
      </c>
      <c r="M1402" s="6">
        <v>46</v>
      </c>
      <c r="N1402" s="6">
        <v>7</v>
      </c>
      <c r="O1402" s="6">
        <v>7.4999999999999997E-2</v>
      </c>
      <c r="P1402" s="8">
        <v>1125.6000000000001</v>
      </c>
      <c r="Q1402" s="8">
        <v>697.87200000000007</v>
      </c>
      <c r="R1402" s="8">
        <f t="shared" si="64"/>
        <v>2403.1559999999999</v>
      </c>
      <c r="S1402" s="8">
        <f>(((Sales[[#This Row],[Unit Price]]-(Sales[[#This Row],[Discount Applied]]*Sales[[#This Row],[Unit Price]]))-Q1402)/Q1402)*100</f>
        <v>49.193548387096769</v>
      </c>
      <c r="T1402" s="8">
        <f t="shared" si="65"/>
        <v>7288.26</v>
      </c>
      <c r="U1402" s="8">
        <f>Sales[[#This Row],[Unit Cost]]*Sales[[#This Row],[Order Quantity]]</f>
        <v>4885.1040000000003</v>
      </c>
    </row>
    <row r="1403" spans="1:21" x14ac:dyDescent="0.2">
      <c r="A1403" s="6" t="s">
        <v>1616</v>
      </c>
      <c r="B1403" s="6" t="s">
        <v>24</v>
      </c>
      <c r="C1403" s="6" t="s">
        <v>143</v>
      </c>
      <c r="D1403" s="7">
        <v>43300</v>
      </c>
      <c r="E1403" s="7">
        <v>43418</v>
      </c>
      <c r="F1403" s="7">
        <v>43435</v>
      </c>
      <c r="G1403" s="7">
        <v>43436</v>
      </c>
      <c r="H1403" s="6">
        <f t="shared" si="63"/>
        <v>18</v>
      </c>
      <c r="I1403" s="6" t="s">
        <v>215</v>
      </c>
      <c r="J1403" s="6">
        <v>10</v>
      </c>
      <c r="K1403" s="6">
        <v>46</v>
      </c>
      <c r="L1403" s="6">
        <v>362</v>
      </c>
      <c r="M1403" s="6">
        <v>3</v>
      </c>
      <c r="N1403" s="6">
        <v>4</v>
      </c>
      <c r="O1403" s="6">
        <v>7.4999999999999997E-2</v>
      </c>
      <c r="P1403" s="8">
        <v>1721.9</v>
      </c>
      <c r="Q1403" s="8">
        <v>947.04500000000007</v>
      </c>
      <c r="R1403" s="8">
        <f t="shared" si="64"/>
        <v>2582.8500000000004</v>
      </c>
      <c r="S1403" s="8">
        <f>(((Sales[[#This Row],[Unit Price]]-(Sales[[#This Row],[Discount Applied]]*Sales[[#This Row],[Unit Price]]))-Q1403)/Q1403)*100</f>
        <v>68.181818181818187</v>
      </c>
      <c r="T1403" s="8">
        <f t="shared" si="65"/>
        <v>6371.0300000000007</v>
      </c>
      <c r="U1403" s="8">
        <f>Sales[[#This Row],[Unit Cost]]*Sales[[#This Row],[Order Quantity]]</f>
        <v>3788.1800000000003</v>
      </c>
    </row>
    <row r="1404" spans="1:21" x14ac:dyDescent="0.2">
      <c r="A1404" s="6" t="s">
        <v>1617</v>
      </c>
      <c r="B1404" s="6" t="s">
        <v>24</v>
      </c>
      <c r="C1404" s="6" t="s">
        <v>146</v>
      </c>
      <c r="D1404" s="7">
        <v>43300</v>
      </c>
      <c r="E1404" s="7">
        <v>43418</v>
      </c>
      <c r="F1404" s="7">
        <v>43440</v>
      </c>
      <c r="G1404" s="7">
        <v>43449</v>
      </c>
      <c r="H1404" s="6">
        <f t="shared" si="63"/>
        <v>31</v>
      </c>
      <c r="I1404" s="6" t="s">
        <v>215</v>
      </c>
      <c r="J1404" s="6">
        <v>3</v>
      </c>
      <c r="K1404" s="6">
        <v>9</v>
      </c>
      <c r="L1404" s="6">
        <v>284</v>
      </c>
      <c r="M1404" s="6">
        <v>12</v>
      </c>
      <c r="N1404" s="6">
        <v>6</v>
      </c>
      <c r="O1404" s="6">
        <v>0.05</v>
      </c>
      <c r="P1404" s="8">
        <v>1025.1000000000001</v>
      </c>
      <c r="Q1404" s="8">
        <v>584.30700000000002</v>
      </c>
      <c r="R1404" s="8">
        <f t="shared" si="64"/>
        <v>2337.2280000000005</v>
      </c>
      <c r="S1404" s="8">
        <f>(((Sales[[#This Row],[Unit Price]]-(Sales[[#This Row],[Discount Applied]]*Sales[[#This Row],[Unit Price]]))-Q1404)/Q1404)*100</f>
        <v>66.666666666666686</v>
      </c>
      <c r="T1404" s="8">
        <f t="shared" si="65"/>
        <v>5843.0700000000006</v>
      </c>
      <c r="U1404" s="8">
        <f>Sales[[#This Row],[Unit Cost]]*Sales[[#This Row],[Order Quantity]]</f>
        <v>3505.8420000000001</v>
      </c>
    </row>
    <row r="1405" spans="1:21" x14ac:dyDescent="0.2">
      <c r="A1405" s="6" t="s">
        <v>1618</v>
      </c>
      <c r="B1405" s="6" t="s">
        <v>25</v>
      </c>
      <c r="C1405" s="6" t="s">
        <v>147</v>
      </c>
      <c r="D1405" s="7">
        <v>43300</v>
      </c>
      <c r="E1405" s="7">
        <v>43418</v>
      </c>
      <c r="F1405" s="7">
        <v>43427</v>
      </c>
      <c r="G1405" s="7">
        <v>43431</v>
      </c>
      <c r="H1405" s="6">
        <f t="shared" si="63"/>
        <v>13</v>
      </c>
      <c r="I1405" s="6" t="s">
        <v>215</v>
      </c>
      <c r="J1405" s="6">
        <v>13</v>
      </c>
      <c r="K1405" s="6">
        <v>25</v>
      </c>
      <c r="L1405" s="6">
        <v>209</v>
      </c>
      <c r="M1405" s="6">
        <v>1</v>
      </c>
      <c r="N1405" s="6">
        <v>5</v>
      </c>
      <c r="O1405" s="6">
        <v>0.05</v>
      </c>
      <c r="P1405" s="8">
        <v>2519.2000000000003</v>
      </c>
      <c r="Q1405" s="8">
        <v>1184.0240000000001</v>
      </c>
      <c r="R1405" s="8">
        <f t="shared" si="64"/>
        <v>6046.0800000000017</v>
      </c>
      <c r="S1405" s="8">
        <f>(((Sales[[#This Row],[Unit Price]]-(Sales[[#This Row],[Discount Applied]]*Sales[[#This Row],[Unit Price]]))-Q1405)/Q1405)*100</f>
        <v>102.12765957446808</v>
      </c>
      <c r="T1405" s="8">
        <f t="shared" si="65"/>
        <v>11966.200000000003</v>
      </c>
      <c r="U1405" s="8">
        <f>Sales[[#This Row],[Unit Cost]]*Sales[[#This Row],[Order Quantity]]</f>
        <v>5920.1200000000008</v>
      </c>
    </row>
    <row r="1406" spans="1:21" x14ac:dyDescent="0.2">
      <c r="A1406" s="6" t="s">
        <v>1619</v>
      </c>
      <c r="B1406" s="6" t="s">
        <v>26</v>
      </c>
      <c r="C1406" s="6" t="s">
        <v>145</v>
      </c>
      <c r="D1406" s="7">
        <v>43300</v>
      </c>
      <c r="E1406" s="7">
        <v>43418</v>
      </c>
      <c r="F1406" s="7">
        <v>43435</v>
      </c>
      <c r="G1406" s="7">
        <v>43437</v>
      </c>
      <c r="H1406" s="6">
        <f t="shared" si="63"/>
        <v>19</v>
      </c>
      <c r="I1406" s="6" t="s">
        <v>215</v>
      </c>
      <c r="J1406" s="6">
        <v>27</v>
      </c>
      <c r="K1406" s="6">
        <v>19</v>
      </c>
      <c r="L1406" s="6">
        <v>141</v>
      </c>
      <c r="M1406" s="6">
        <v>35</v>
      </c>
      <c r="N1406" s="6">
        <v>2</v>
      </c>
      <c r="O1406" s="6">
        <v>0.1</v>
      </c>
      <c r="P1406" s="8">
        <v>2941.3</v>
      </c>
      <c r="Q1406" s="8">
        <v>2500.105</v>
      </c>
      <c r="R1406" s="8">
        <f t="shared" si="64"/>
        <v>294.13000000000011</v>
      </c>
      <c r="S1406" s="8">
        <f>(((Sales[[#This Row],[Unit Price]]-(Sales[[#This Row],[Discount Applied]]*Sales[[#This Row],[Unit Price]]))-Q1406)/Q1406)*100</f>
        <v>5.8823529411764728</v>
      </c>
      <c r="T1406" s="8">
        <f t="shared" si="65"/>
        <v>5294.34</v>
      </c>
      <c r="U1406" s="8">
        <f>Sales[[#This Row],[Unit Cost]]*Sales[[#This Row],[Order Quantity]]</f>
        <v>5000.21</v>
      </c>
    </row>
    <row r="1407" spans="1:21" x14ac:dyDescent="0.2">
      <c r="A1407" s="6" t="s">
        <v>1620</v>
      </c>
      <c r="B1407" s="6" t="s">
        <v>25</v>
      </c>
      <c r="C1407" s="6" t="s">
        <v>145</v>
      </c>
      <c r="D1407" s="7">
        <v>43300</v>
      </c>
      <c r="E1407" s="7">
        <v>43418</v>
      </c>
      <c r="F1407" s="7">
        <v>43439</v>
      </c>
      <c r="G1407" s="7">
        <v>43441</v>
      </c>
      <c r="H1407" s="6">
        <f t="shared" si="63"/>
        <v>23</v>
      </c>
      <c r="I1407" s="6" t="s">
        <v>215</v>
      </c>
      <c r="J1407" s="6">
        <v>15</v>
      </c>
      <c r="K1407" s="6">
        <v>30</v>
      </c>
      <c r="L1407" s="6">
        <v>102</v>
      </c>
      <c r="M1407" s="6">
        <v>34</v>
      </c>
      <c r="N1407" s="6">
        <v>5</v>
      </c>
      <c r="O1407" s="6">
        <v>0.05</v>
      </c>
      <c r="P1407" s="8">
        <v>1098.8</v>
      </c>
      <c r="Q1407" s="8">
        <v>527.42399999999998</v>
      </c>
      <c r="R1407" s="8">
        <f t="shared" si="64"/>
        <v>2582.1800000000003</v>
      </c>
      <c r="S1407" s="8">
        <f>(((Sales[[#This Row],[Unit Price]]-(Sales[[#This Row],[Discount Applied]]*Sales[[#This Row],[Unit Price]]))-Q1407)/Q1407)*100</f>
        <v>97.916666666666657</v>
      </c>
      <c r="T1407" s="8">
        <f t="shared" si="65"/>
        <v>5219.3</v>
      </c>
      <c r="U1407" s="8">
        <f>Sales[[#This Row],[Unit Cost]]*Sales[[#This Row],[Order Quantity]]</f>
        <v>2637.12</v>
      </c>
    </row>
    <row r="1408" spans="1:21" x14ac:dyDescent="0.2">
      <c r="A1408" s="6" t="s">
        <v>1621</v>
      </c>
      <c r="B1408" s="6" t="s">
        <v>25</v>
      </c>
      <c r="C1408" s="6" t="s">
        <v>146</v>
      </c>
      <c r="D1408" s="7">
        <v>43300</v>
      </c>
      <c r="E1408" s="7">
        <v>43418</v>
      </c>
      <c r="F1408" s="7">
        <v>43431</v>
      </c>
      <c r="G1408" s="7">
        <v>43440</v>
      </c>
      <c r="H1408" s="6">
        <f t="shared" si="63"/>
        <v>22</v>
      </c>
      <c r="I1408" s="6" t="s">
        <v>215</v>
      </c>
      <c r="J1408" s="6">
        <v>20</v>
      </c>
      <c r="K1408" s="6">
        <v>2</v>
      </c>
      <c r="L1408" s="6">
        <v>281</v>
      </c>
      <c r="M1408" s="6">
        <v>32</v>
      </c>
      <c r="N1408" s="6">
        <v>3</v>
      </c>
      <c r="O1408" s="6">
        <v>0.05</v>
      </c>
      <c r="P1408" s="8">
        <v>5862.5</v>
      </c>
      <c r="Q1408" s="8">
        <v>2520.875</v>
      </c>
      <c r="R1408" s="8">
        <f t="shared" si="64"/>
        <v>9145.5</v>
      </c>
      <c r="S1408" s="8">
        <f>(((Sales[[#This Row],[Unit Price]]-(Sales[[#This Row],[Discount Applied]]*Sales[[#This Row],[Unit Price]]))-Q1408)/Q1408)*100</f>
        <v>120.93023255813952</v>
      </c>
      <c r="T1408" s="8">
        <f t="shared" si="65"/>
        <v>16708.125</v>
      </c>
      <c r="U1408" s="8">
        <f>Sales[[#This Row],[Unit Cost]]*Sales[[#This Row],[Order Quantity]]</f>
        <v>7562.625</v>
      </c>
    </row>
    <row r="1409" spans="1:21" x14ac:dyDescent="0.2">
      <c r="A1409" s="6" t="s">
        <v>1622</v>
      </c>
      <c r="B1409" s="6" t="s">
        <v>23</v>
      </c>
      <c r="C1409" s="6" t="s">
        <v>145</v>
      </c>
      <c r="D1409" s="7">
        <v>43300</v>
      </c>
      <c r="E1409" s="7">
        <v>43418</v>
      </c>
      <c r="F1409" s="7">
        <v>43442</v>
      </c>
      <c r="G1409" s="7">
        <v>43450</v>
      </c>
      <c r="H1409" s="6">
        <f t="shared" si="63"/>
        <v>32</v>
      </c>
      <c r="I1409" s="6" t="s">
        <v>215</v>
      </c>
      <c r="J1409" s="6">
        <v>21</v>
      </c>
      <c r="K1409" s="6">
        <v>18</v>
      </c>
      <c r="L1409" s="6">
        <v>88</v>
      </c>
      <c r="M1409" s="6">
        <v>37</v>
      </c>
      <c r="N1409" s="6">
        <v>7</v>
      </c>
      <c r="O1409" s="6">
        <v>0.05</v>
      </c>
      <c r="P1409" s="8">
        <v>3959.7000000000003</v>
      </c>
      <c r="Q1409" s="8">
        <v>2652.9990000000003</v>
      </c>
      <c r="R1409" s="8">
        <f t="shared" si="64"/>
        <v>7761.0119999999988</v>
      </c>
      <c r="S1409" s="8">
        <f>(((Sales[[#This Row],[Unit Price]]-(Sales[[#This Row],[Discount Applied]]*Sales[[#This Row],[Unit Price]]))-Q1409)/Q1409)*100</f>
        <v>41.791044776119399</v>
      </c>
      <c r="T1409" s="8">
        <f t="shared" si="65"/>
        <v>26332.005000000001</v>
      </c>
      <c r="U1409" s="8">
        <f>Sales[[#This Row],[Unit Cost]]*Sales[[#This Row],[Order Quantity]]</f>
        <v>18570.993000000002</v>
      </c>
    </row>
    <row r="1410" spans="1:21" x14ac:dyDescent="0.2">
      <c r="A1410" s="6" t="s">
        <v>1623</v>
      </c>
      <c r="B1410" s="6" t="s">
        <v>24</v>
      </c>
      <c r="C1410" s="6" t="s">
        <v>147</v>
      </c>
      <c r="D1410" s="7">
        <v>43300</v>
      </c>
      <c r="E1410" s="7">
        <v>43419</v>
      </c>
      <c r="F1410" s="7">
        <v>43437</v>
      </c>
      <c r="G1410" s="7">
        <v>43447</v>
      </c>
      <c r="H1410" s="6">
        <f t="shared" ref="H1410:H1473" si="66">G1410-E1410</f>
        <v>28</v>
      </c>
      <c r="I1410" s="6" t="s">
        <v>215</v>
      </c>
      <c r="J1410" s="6">
        <v>10</v>
      </c>
      <c r="K1410" s="6">
        <v>37</v>
      </c>
      <c r="L1410" s="6">
        <v>257</v>
      </c>
      <c r="M1410" s="6">
        <v>22</v>
      </c>
      <c r="N1410" s="6">
        <v>5</v>
      </c>
      <c r="O1410" s="6">
        <v>0.05</v>
      </c>
      <c r="P1410" s="8">
        <v>2412</v>
      </c>
      <c r="Q1410" s="8">
        <v>1423.08</v>
      </c>
      <c r="R1410" s="8">
        <f t="shared" ref="R1410:R1473" si="67">T1410-(Q1410*N1410)</f>
        <v>4341.6000000000004</v>
      </c>
      <c r="S1410" s="8">
        <f>(((Sales[[#This Row],[Unit Price]]-(Sales[[#This Row],[Discount Applied]]*Sales[[#This Row],[Unit Price]]))-Q1410)/Q1410)*100</f>
        <v>61.016949152542388</v>
      </c>
      <c r="T1410" s="8">
        <f t="shared" ref="T1410:T1473" si="68">((P1410*N1410)-(P1410*O1410*N1410))</f>
        <v>11457</v>
      </c>
      <c r="U1410" s="8">
        <f>Sales[[#This Row],[Unit Cost]]*Sales[[#This Row],[Order Quantity]]</f>
        <v>7115.4</v>
      </c>
    </row>
    <row r="1411" spans="1:21" x14ac:dyDescent="0.2">
      <c r="A1411" s="6" t="s">
        <v>1624</v>
      </c>
      <c r="B1411" s="6" t="s">
        <v>24</v>
      </c>
      <c r="C1411" s="6" t="s">
        <v>147</v>
      </c>
      <c r="D1411" s="7">
        <v>43300</v>
      </c>
      <c r="E1411" s="7">
        <v>43419</v>
      </c>
      <c r="F1411" s="7">
        <v>43422</v>
      </c>
      <c r="G1411" s="7">
        <v>43426</v>
      </c>
      <c r="H1411" s="6">
        <f t="shared" si="66"/>
        <v>7</v>
      </c>
      <c r="I1411" s="6" t="s">
        <v>215</v>
      </c>
      <c r="J1411" s="6">
        <v>1</v>
      </c>
      <c r="K1411" s="6">
        <v>4</v>
      </c>
      <c r="L1411" s="6">
        <v>224</v>
      </c>
      <c r="M1411" s="6">
        <v>30</v>
      </c>
      <c r="N1411" s="6">
        <v>1</v>
      </c>
      <c r="O1411" s="6">
        <v>7.4999999999999997E-2</v>
      </c>
      <c r="P1411" s="8">
        <v>951.4</v>
      </c>
      <c r="Q1411" s="8">
        <v>780.14799999999991</v>
      </c>
      <c r="R1411" s="8">
        <f t="shared" si="67"/>
        <v>99.897000000000048</v>
      </c>
      <c r="S1411" s="8">
        <f>(((Sales[[#This Row],[Unit Price]]-(Sales[[#This Row],[Discount Applied]]*Sales[[#This Row],[Unit Price]]))-Q1411)/Q1411)*100</f>
        <v>12.804878048780497</v>
      </c>
      <c r="T1411" s="8">
        <f t="shared" si="68"/>
        <v>880.04499999999996</v>
      </c>
      <c r="U1411" s="8">
        <f>Sales[[#This Row],[Unit Cost]]*Sales[[#This Row],[Order Quantity]]</f>
        <v>780.14799999999991</v>
      </c>
    </row>
    <row r="1412" spans="1:21" x14ac:dyDescent="0.2">
      <c r="A1412" s="6" t="s">
        <v>1625</v>
      </c>
      <c r="B1412" s="6" t="s">
        <v>25</v>
      </c>
      <c r="C1412" s="6" t="s">
        <v>144</v>
      </c>
      <c r="D1412" s="7">
        <v>43300</v>
      </c>
      <c r="E1412" s="7">
        <v>43419</v>
      </c>
      <c r="F1412" s="7">
        <v>43447</v>
      </c>
      <c r="G1412" s="7">
        <v>43456</v>
      </c>
      <c r="H1412" s="6">
        <f t="shared" si="66"/>
        <v>37</v>
      </c>
      <c r="I1412" s="6" t="s">
        <v>215</v>
      </c>
      <c r="J1412" s="6">
        <v>12</v>
      </c>
      <c r="K1412" s="6">
        <v>12</v>
      </c>
      <c r="L1412" s="6">
        <v>69</v>
      </c>
      <c r="M1412" s="6">
        <v>1</v>
      </c>
      <c r="N1412" s="6">
        <v>7</v>
      </c>
      <c r="O1412" s="6">
        <v>0.1</v>
      </c>
      <c r="P1412" s="8">
        <v>3859.2000000000003</v>
      </c>
      <c r="Q1412" s="8">
        <v>3125.9520000000002</v>
      </c>
      <c r="R1412" s="8">
        <f t="shared" si="67"/>
        <v>2431.2959999999985</v>
      </c>
      <c r="S1412" s="8">
        <f>(((Sales[[#This Row],[Unit Price]]-(Sales[[#This Row],[Discount Applied]]*Sales[[#This Row],[Unit Price]]))-Q1412)/Q1412)*100</f>
        <v>11.111111111111109</v>
      </c>
      <c r="T1412" s="8">
        <f t="shared" si="68"/>
        <v>24312.959999999999</v>
      </c>
      <c r="U1412" s="8">
        <f>Sales[[#This Row],[Unit Cost]]*Sales[[#This Row],[Order Quantity]]</f>
        <v>21881.664000000001</v>
      </c>
    </row>
    <row r="1413" spans="1:21" x14ac:dyDescent="0.2">
      <c r="A1413" s="6" t="s">
        <v>1626</v>
      </c>
      <c r="B1413" s="6" t="s">
        <v>26</v>
      </c>
      <c r="C1413" s="6" t="s">
        <v>143</v>
      </c>
      <c r="D1413" s="7">
        <v>43300</v>
      </c>
      <c r="E1413" s="7">
        <v>43419</v>
      </c>
      <c r="F1413" s="7">
        <v>43442</v>
      </c>
      <c r="G1413" s="7">
        <v>43448</v>
      </c>
      <c r="H1413" s="6">
        <f t="shared" si="66"/>
        <v>29</v>
      </c>
      <c r="I1413" s="6" t="s">
        <v>215</v>
      </c>
      <c r="J1413" s="6">
        <v>27</v>
      </c>
      <c r="K1413" s="6">
        <v>4</v>
      </c>
      <c r="L1413" s="6">
        <v>353</v>
      </c>
      <c r="M1413" s="6">
        <v>40</v>
      </c>
      <c r="N1413" s="6">
        <v>6</v>
      </c>
      <c r="O1413" s="6">
        <v>0.05</v>
      </c>
      <c r="P1413" s="8">
        <v>1098.8</v>
      </c>
      <c r="Q1413" s="8">
        <v>560.38800000000003</v>
      </c>
      <c r="R1413" s="8">
        <f t="shared" si="67"/>
        <v>2900.8319999999985</v>
      </c>
      <c r="S1413" s="8">
        <f>(((Sales[[#This Row],[Unit Price]]-(Sales[[#This Row],[Discount Applied]]*Sales[[#This Row],[Unit Price]]))-Q1413)/Q1413)*100</f>
        <v>86.274509803921546</v>
      </c>
      <c r="T1413" s="8">
        <f t="shared" si="68"/>
        <v>6263.1599999999989</v>
      </c>
      <c r="U1413" s="8">
        <f>Sales[[#This Row],[Unit Cost]]*Sales[[#This Row],[Order Quantity]]</f>
        <v>3362.3280000000004</v>
      </c>
    </row>
    <row r="1414" spans="1:21" x14ac:dyDescent="0.2">
      <c r="A1414" s="6" t="s">
        <v>1627</v>
      </c>
      <c r="B1414" s="6" t="s">
        <v>25</v>
      </c>
      <c r="C1414" s="6" t="s">
        <v>146</v>
      </c>
      <c r="D1414" s="7">
        <v>43300</v>
      </c>
      <c r="E1414" s="7">
        <v>43419</v>
      </c>
      <c r="F1414" s="7">
        <v>43432</v>
      </c>
      <c r="G1414" s="7">
        <v>43435</v>
      </c>
      <c r="H1414" s="6">
        <f t="shared" si="66"/>
        <v>16</v>
      </c>
      <c r="I1414" s="6" t="s">
        <v>215</v>
      </c>
      <c r="J1414" s="6">
        <v>16</v>
      </c>
      <c r="K1414" s="6">
        <v>42</v>
      </c>
      <c r="L1414" s="6">
        <v>300</v>
      </c>
      <c r="M1414" s="6">
        <v>15</v>
      </c>
      <c r="N1414" s="6">
        <v>1</v>
      </c>
      <c r="O1414" s="6">
        <v>7.4999999999999997E-2</v>
      </c>
      <c r="P1414" s="8">
        <v>1165.8</v>
      </c>
      <c r="Q1414" s="8">
        <v>594.55799999999999</v>
      </c>
      <c r="R1414" s="8">
        <f t="shared" si="67"/>
        <v>483.80700000000002</v>
      </c>
      <c r="S1414" s="8">
        <f>(((Sales[[#This Row],[Unit Price]]-(Sales[[#This Row],[Discount Applied]]*Sales[[#This Row],[Unit Price]]))-Q1414)/Q1414)*100</f>
        <v>81.372549019607845</v>
      </c>
      <c r="T1414" s="8">
        <f t="shared" si="68"/>
        <v>1078.365</v>
      </c>
      <c r="U1414" s="8">
        <f>Sales[[#This Row],[Unit Cost]]*Sales[[#This Row],[Order Quantity]]</f>
        <v>594.55799999999999</v>
      </c>
    </row>
    <row r="1415" spans="1:21" x14ac:dyDescent="0.2">
      <c r="A1415" s="6" t="s">
        <v>1628</v>
      </c>
      <c r="B1415" s="6" t="s">
        <v>23</v>
      </c>
      <c r="C1415" s="6" t="s">
        <v>147</v>
      </c>
      <c r="D1415" s="7">
        <v>43300</v>
      </c>
      <c r="E1415" s="7">
        <v>43420</v>
      </c>
      <c r="F1415" s="7">
        <v>43436</v>
      </c>
      <c r="G1415" s="7">
        <v>43440</v>
      </c>
      <c r="H1415" s="6">
        <f t="shared" si="66"/>
        <v>20</v>
      </c>
      <c r="I1415" s="6" t="s">
        <v>215</v>
      </c>
      <c r="J1415" s="6">
        <v>24</v>
      </c>
      <c r="K1415" s="6">
        <v>11</v>
      </c>
      <c r="L1415" s="6">
        <v>243</v>
      </c>
      <c r="M1415" s="6">
        <v>15</v>
      </c>
      <c r="N1415" s="6">
        <v>3</v>
      </c>
      <c r="O1415" s="6">
        <v>0.2</v>
      </c>
      <c r="P1415" s="8">
        <v>6385.1</v>
      </c>
      <c r="Q1415" s="8">
        <v>3575.6560000000004</v>
      </c>
      <c r="R1415" s="8">
        <f t="shared" si="67"/>
        <v>4597.2720000000008</v>
      </c>
      <c r="S1415" s="8">
        <f>(((Sales[[#This Row],[Unit Price]]-(Sales[[#This Row],[Discount Applied]]*Sales[[#This Row],[Unit Price]]))-Q1415)/Q1415)*100</f>
        <v>42.85714285714284</v>
      </c>
      <c r="T1415" s="8">
        <f t="shared" si="68"/>
        <v>15324.240000000002</v>
      </c>
      <c r="U1415" s="8">
        <f>Sales[[#This Row],[Unit Cost]]*Sales[[#This Row],[Order Quantity]]</f>
        <v>10726.968000000001</v>
      </c>
    </row>
    <row r="1416" spans="1:21" x14ac:dyDescent="0.2">
      <c r="A1416" s="6" t="s">
        <v>1629</v>
      </c>
      <c r="B1416" s="6" t="s">
        <v>25</v>
      </c>
      <c r="C1416" s="6" t="s">
        <v>148</v>
      </c>
      <c r="D1416" s="7">
        <v>43300</v>
      </c>
      <c r="E1416" s="7">
        <v>43420</v>
      </c>
      <c r="F1416" s="7">
        <v>43432</v>
      </c>
      <c r="G1416" s="7">
        <v>43434</v>
      </c>
      <c r="H1416" s="6">
        <f t="shared" si="66"/>
        <v>14</v>
      </c>
      <c r="I1416" s="6" t="s">
        <v>215</v>
      </c>
      <c r="J1416" s="6">
        <v>20</v>
      </c>
      <c r="K1416" s="6">
        <v>39</v>
      </c>
      <c r="L1416" s="6">
        <v>26</v>
      </c>
      <c r="M1416" s="6">
        <v>23</v>
      </c>
      <c r="N1416" s="6">
        <v>2</v>
      </c>
      <c r="O1416" s="6">
        <v>0.05</v>
      </c>
      <c r="P1416" s="8">
        <v>2525.9</v>
      </c>
      <c r="Q1416" s="8">
        <v>1237.691</v>
      </c>
      <c r="R1416" s="8">
        <f t="shared" si="67"/>
        <v>2323.828</v>
      </c>
      <c r="S1416" s="8">
        <f>(((Sales[[#This Row],[Unit Price]]-(Sales[[#This Row],[Discount Applied]]*Sales[[#This Row],[Unit Price]]))-Q1416)/Q1416)*100</f>
        <v>93.877551020408163</v>
      </c>
      <c r="T1416" s="8">
        <f t="shared" si="68"/>
        <v>4799.21</v>
      </c>
      <c r="U1416" s="8">
        <f>Sales[[#This Row],[Unit Cost]]*Sales[[#This Row],[Order Quantity]]</f>
        <v>2475.3820000000001</v>
      </c>
    </row>
    <row r="1417" spans="1:21" x14ac:dyDescent="0.2">
      <c r="A1417" s="6" t="s">
        <v>1630</v>
      </c>
      <c r="B1417" s="6" t="s">
        <v>24</v>
      </c>
      <c r="C1417" s="6" t="s">
        <v>145</v>
      </c>
      <c r="D1417" s="7">
        <v>43300</v>
      </c>
      <c r="E1417" s="7">
        <v>43420</v>
      </c>
      <c r="F1417" s="7">
        <v>43438</v>
      </c>
      <c r="G1417" s="7">
        <v>43445</v>
      </c>
      <c r="H1417" s="6">
        <f t="shared" si="66"/>
        <v>25</v>
      </c>
      <c r="I1417" s="6" t="s">
        <v>215</v>
      </c>
      <c r="J1417" s="6">
        <v>2</v>
      </c>
      <c r="K1417" s="6">
        <v>49</v>
      </c>
      <c r="L1417" s="6">
        <v>171</v>
      </c>
      <c r="M1417" s="6">
        <v>5</v>
      </c>
      <c r="N1417" s="6">
        <v>8</v>
      </c>
      <c r="O1417" s="6">
        <v>0.05</v>
      </c>
      <c r="P1417" s="8">
        <v>3236.1</v>
      </c>
      <c r="Q1417" s="8">
        <v>2329.9919999999997</v>
      </c>
      <c r="R1417" s="8">
        <f t="shared" si="67"/>
        <v>5954.4240000000027</v>
      </c>
      <c r="S1417" s="8">
        <f>(((Sales[[#This Row],[Unit Price]]-(Sales[[#This Row],[Discount Applied]]*Sales[[#This Row],[Unit Price]]))-Q1417)/Q1417)*100</f>
        <v>31.944444444444464</v>
      </c>
      <c r="T1417" s="8">
        <f t="shared" si="68"/>
        <v>24594.36</v>
      </c>
      <c r="U1417" s="8">
        <f>Sales[[#This Row],[Unit Cost]]*Sales[[#This Row],[Order Quantity]]</f>
        <v>18639.935999999998</v>
      </c>
    </row>
    <row r="1418" spans="1:21" x14ac:dyDescent="0.2">
      <c r="A1418" s="6" t="s">
        <v>1631</v>
      </c>
      <c r="B1418" s="6" t="s">
        <v>23</v>
      </c>
      <c r="C1418" s="6" t="s">
        <v>148</v>
      </c>
      <c r="D1418" s="7">
        <v>43300</v>
      </c>
      <c r="E1418" s="7">
        <v>43420</v>
      </c>
      <c r="F1418" s="7">
        <v>43444</v>
      </c>
      <c r="G1418" s="7">
        <v>43452</v>
      </c>
      <c r="H1418" s="6">
        <f t="shared" si="66"/>
        <v>32</v>
      </c>
      <c r="I1418" s="6" t="s">
        <v>215</v>
      </c>
      <c r="J1418" s="6">
        <v>21</v>
      </c>
      <c r="K1418" s="6">
        <v>40</v>
      </c>
      <c r="L1418" s="6">
        <v>37</v>
      </c>
      <c r="M1418" s="6">
        <v>37</v>
      </c>
      <c r="N1418" s="6">
        <v>7</v>
      </c>
      <c r="O1418" s="6">
        <v>7.4999999999999997E-2</v>
      </c>
      <c r="P1418" s="8">
        <v>3859.2000000000003</v>
      </c>
      <c r="Q1418" s="8">
        <v>1620.864</v>
      </c>
      <c r="R1418" s="8">
        <f t="shared" si="67"/>
        <v>13642.271999999999</v>
      </c>
      <c r="S1418" s="8">
        <f>(((Sales[[#This Row],[Unit Price]]-(Sales[[#This Row],[Discount Applied]]*Sales[[#This Row],[Unit Price]]))-Q1418)/Q1418)*100</f>
        <v>120.23809523809526</v>
      </c>
      <c r="T1418" s="8">
        <f t="shared" si="68"/>
        <v>24988.32</v>
      </c>
      <c r="U1418" s="8">
        <f>Sales[[#This Row],[Unit Cost]]*Sales[[#This Row],[Order Quantity]]</f>
        <v>11346.048000000001</v>
      </c>
    </row>
    <row r="1419" spans="1:21" x14ac:dyDescent="0.2">
      <c r="A1419" s="6" t="s">
        <v>1632</v>
      </c>
      <c r="B1419" s="6" t="s">
        <v>24</v>
      </c>
      <c r="C1419" s="6" t="s">
        <v>147</v>
      </c>
      <c r="D1419" s="7">
        <v>43300</v>
      </c>
      <c r="E1419" s="7">
        <v>43420</v>
      </c>
      <c r="F1419" s="7">
        <v>43433</v>
      </c>
      <c r="G1419" s="7">
        <v>43439</v>
      </c>
      <c r="H1419" s="6">
        <f t="shared" si="66"/>
        <v>19</v>
      </c>
      <c r="I1419" s="6" t="s">
        <v>215</v>
      </c>
      <c r="J1419" s="6">
        <v>7</v>
      </c>
      <c r="K1419" s="6">
        <v>25</v>
      </c>
      <c r="L1419" s="6">
        <v>243</v>
      </c>
      <c r="M1419" s="6">
        <v>17</v>
      </c>
      <c r="N1419" s="6">
        <v>2</v>
      </c>
      <c r="O1419" s="6">
        <v>0.05</v>
      </c>
      <c r="P1419" s="8">
        <v>207.70000000000002</v>
      </c>
      <c r="Q1419" s="8">
        <v>145.39000000000001</v>
      </c>
      <c r="R1419" s="8">
        <f t="shared" si="67"/>
        <v>103.85000000000002</v>
      </c>
      <c r="S1419" s="8">
        <f>(((Sales[[#This Row],[Unit Price]]-(Sales[[#This Row],[Discount Applied]]*Sales[[#This Row],[Unit Price]]))-Q1419)/Q1419)*100</f>
        <v>35.714285714285722</v>
      </c>
      <c r="T1419" s="8">
        <f t="shared" si="68"/>
        <v>394.63000000000005</v>
      </c>
      <c r="U1419" s="8">
        <f>Sales[[#This Row],[Unit Cost]]*Sales[[#This Row],[Order Quantity]]</f>
        <v>290.78000000000003</v>
      </c>
    </row>
    <row r="1420" spans="1:21" x14ac:dyDescent="0.2">
      <c r="A1420" s="6" t="s">
        <v>1633</v>
      </c>
      <c r="B1420" s="6" t="s">
        <v>24</v>
      </c>
      <c r="C1420" s="6" t="s">
        <v>146</v>
      </c>
      <c r="D1420" s="7">
        <v>43300</v>
      </c>
      <c r="E1420" s="7">
        <v>43420</v>
      </c>
      <c r="F1420" s="7">
        <v>43437</v>
      </c>
      <c r="G1420" s="7">
        <v>43445</v>
      </c>
      <c r="H1420" s="6">
        <f t="shared" si="66"/>
        <v>25</v>
      </c>
      <c r="I1420" s="6" t="s">
        <v>215</v>
      </c>
      <c r="J1420" s="6">
        <v>5</v>
      </c>
      <c r="K1420" s="6">
        <v>35</v>
      </c>
      <c r="L1420" s="6">
        <v>286</v>
      </c>
      <c r="M1420" s="6">
        <v>7</v>
      </c>
      <c r="N1420" s="6">
        <v>6</v>
      </c>
      <c r="O1420" s="6">
        <v>7.4999999999999997E-2</v>
      </c>
      <c r="P1420" s="8">
        <v>1956.4</v>
      </c>
      <c r="Q1420" s="8">
        <v>1076.0200000000002</v>
      </c>
      <c r="R1420" s="8">
        <f t="shared" si="67"/>
        <v>4401.9000000000015</v>
      </c>
      <c r="S1420" s="8">
        <f>(((Sales[[#This Row],[Unit Price]]-(Sales[[#This Row],[Discount Applied]]*Sales[[#This Row],[Unit Price]]))-Q1420)/Q1420)*100</f>
        <v>68.181818181818159</v>
      </c>
      <c r="T1420" s="8">
        <f t="shared" si="68"/>
        <v>10858.020000000002</v>
      </c>
      <c r="U1420" s="8">
        <f>Sales[[#This Row],[Unit Cost]]*Sales[[#This Row],[Order Quantity]]</f>
        <v>6456.1200000000008</v>
      </c>
    </row>
    <row r="1421" spans="1:21" x14ac:dyDescent="0.2">
      <c r="A1421" s="6" t="s">
        <v>1634</v>
      </c>
      <c r="B1421" s="6" t="s">
        <v>24</v>
      </c>
      <c r="C1421" s="6" t="s">
        <v>145</v>
      </c>
      <c r="D1421" s="7">
        <v>43300</v>
      </c>
      <c r="E1421" s="7">
        <v>43420</v>
      </c>
      <c r="F1421" s="7">
        <v>43438</v>
      </c>
      <c r="G1421" s="7">
        <v>43440</v>
      </c>
      <c r="H1421" s="6">
        <f t="shared" si="66"/>
        <v>20</v>
      </c>
      <c r="I1421" s="6" t="s">
        <v>215</v>
      </c>
      <c r="J1421" s="6">
        <v>3</v>
      </c>
      <c r="K1421" s="6">
        <v>14</v>
      </c>
      <c r="L1421" s="6">
        <v>168</v>
      </c>
      <c r="M1421" s="6">
        <v>44</v>
      </c>
      <c r="N1421" s="6">
        <v>3</v>
      </c>
      <c r="O1421" s="6">
        <v>0.2</v>
      </c>
      <c r="P1421" s="8">
        <v>2579.5</v>
      </c>
      <c r="Q1421" s="8">
        <v>1599.29</v>
      </c>
      <c r="R1421" s="8">
        <f t="shared" si="67"/>
        <v>1392.9300000000003</v>
      </c>
      <c r="S1421" s="8">
        <f>(((Sales[[#This Row],[Unit Price]]-(Sales[[#This Row],[Discount Applied]]*Sales[[#This Row],[Unit Price]]))-Q1421)/Q1421)*100</f>
        <v>29.032258064516125</v>
      </c>
      <c r="T1421" s="8">
        <f t="shared" si="68"/>
        <v>6190.8</v>
      </c>
      <c r="U1421" s="8">
        <f>Sales[[#This Row],[Unit Cost]]*Sales[[#This Row],[Order Quantity]]</f>
        <v>4797.87</v>
      </c>
    </row>
    <row r="1422" spans="1:21" x14ac:dyDescent="0.2">
      <c r="A1422" s="6" t="s">
        <v>1635</v>
      </c>
      <c r="B1422" s="6" t="s">
        <v>24</v>
      </c>
      <c r="C1422" s="6" t="s">
        <v>148</v>
      </c>
      <c r="D1422" s="7">
        <v>43300</v>
      </c>
      <c r="E1422" s="7">
        <v>43420</v>
      </c>
      <c r="F1422" s="7">
        <v>43423</v>
      </c>
      <c r="G1422" s="7">
        <v>43430</v>
      </c>
      <c r="H1422" s="6">
        <f t="shared" si="66"/>
        <v>10</v>
      </c>
      <c r="I1422" s="6" t="s">
        <v>215</v>
      </c>
      <c r="J1422" s="6">
        <v>11</v>
      </c>
      <c r="K1422" s="6">
        <v>5</v>
      </c>
      <c r="L1422" s="6">
        <v>4</v>
      </c>
      <c r="M1422" s="6">
        <v>4</v>
      </c>
      <c r="N1422" s="6">
        <v>6</v>
      </c>
      <c r="O1422" s="6">
        <v>0.05</v>
      </c>
      <c r="P1422" s="8">
        <v>1065.3</v>
      </c>
      <c r="Q1422" s="8">
        <v>724.404</v>
      </c>
      <c r="R1422" s="8">
        <f t="shared" si="67"/>
        <v>1725.7859999999991</v>
      </c>
      <c r="S1422" s="8">
        <f>(((Sales[[#This Row],[Unit Price]]-(Sales[[#This Row],[Discount Applied]]*Sales[[#This Row],[Unit Price]]))-Q1422)/Q1422)*100</f>
        <v>39.705882352941174</v>
      </c>
      <c r="T1422" s="8">
        <f t="shared" si="68"/>
        <v>6072.2099999999991</v>
      </c>
      <c r="U1422" s="8">
        <f>Sales[[#This Row],[Unit Cost]]*Sales[[#This Row],[Order Quantity]]</f>
        <v>4346.424</v>
      </c>
    </row>
    <row r="1423" spans="1:21" x14ac:dyDescent="0.2">
      <c r="A1423" s="6" t="s">
        <v>1636</v>
      </c>
      <c r="B1423" s="6" t="s">
        <v>24</v>
      </c>
      <c r="C1423" s="6" t="s">
        <v>145</v>
      </c>
      <c r="D1423" s="7">
        <v>43300</v>
      </c>
      <c r="E1423" s="7">
        <v>43420</v>
      </c>
      <c r="F1423" s="7">
        <v>43440</v>
      </c>
      <c r="G1423" s="7">
        <v>43441</v>
      </c>
      <c r="H1423" s="6">
        <f t="shared" si="66"/>
        <v>21</v>
      </c>
      <c r="I1423" s="6" t="s">
        <v>215</v>
      </c>
      <c r="J1423" s="6">
        <v>2</v>
      </c>
      <c r="K1423" s="6">
        <v>17</v>
      </c>
      <c r="L1423" s="6">
        <v>195</v>
      </c>
      <c r="M1423" s="6">
        <v>12</v>
      </c>
      <c r="N1423" s="6">
        <v>8</v>
      </c>
      <c r="O1423" s="6">
        <v>0.1</v>
      </c>
      <c r="P1423" s="8">
        <v>3872.6</v>
      </c>
      <c r="Q1423" s="8">
        <v>2710.8199999999997</v>
      </c>
      <c r="R1423" s="8">
        <f t="shared" si="67"/>
        <v>6196.1600000000035</v>
      </c>
      <c r="S1423" s="8">
        <f>(((Sales[[#This Row],[Unit Price]]-(Sales[[#This Row],[Discount Applied]]*Sales[[#This Row],[Unit Price]]))-Q1423)/Q1423)*100</f>
        <v>28.571428571428591</v>
      </c>
      <c r="T1423" s="8">
        <f t="shared" si="68"/>
        <v>27882.720000000001</v>
      </c>
      <c r="U1423" s="8">
        <f>Sales[[#This Row],[Unit Cost]]*Sales[[#This Row],[Order Quantity]]</f>
        <v>21686.559999999998</v>
      </c>
    </row>
    <row r="1424" spans="1:21" x14ac:dyDescent="0.2">
      <c r="A1424" s="6" t="s">
        <v>1637</v>
      </c>
      <c r="B1424" s="6" t="s">
        <v>25</v>
      </c>
      <c r="C1424" s="6" t="s">
        <v>147</v>
      </c>
      <c r="D1424" s="7">
        <v>43300</v>
      </c>
      <c r="E1424" s="7">
        <v>43420</v>
      </c>
      <c r="F1424" s="7">
        <v>43426</v>
      </c>
      <c r="G1424" s="7">
        <v>43430</v>
      </c>
      <c r="H1424" s="6">
        <f t="shared" si="66"/>
        <v>10</v>
      </c>
      <c r="I1424" s="6" t="s">
        <v>215</v>
      </c>
      <c r="J1424" s="6">
        <v>12</v>
      </c>
      <c r="K1424" s="6">
        <v>13</v>
      </c>
      <c r="L1424" s="6">
        <v>225</v>
      </c>
      <c r="M1424" s="6">
        <v>20</v>
      </c>
      <c r="N1424" s="6">
        <v>5</v>
      </c>
      <c r="O1424" s="6">
        <v>0.15</v>
      </c>
      <c r="P1424" s="8">
        <v>6137.2</v>
      </c>
      <c r="Q1424" s="8">
        <v>4234.6679999999997</v>
      </c>
      <c r="R1424" s="8">
        <f t="shared" si="67"/>
        <v>4909.760000000002</v>
      </c>
      <c r="S1424" s="8">
        <f>(((Sales[[#This Row],[Unit Price]]-(Sales[[#This Row],[Discount Applied]]*Sales[[#This Row],[Unit Price]]))-Q1424)/Q1424)*100</f>
        <v>23.188405797101456</v>
      </c>
      <c r="T1424" s="8">
        <f t="shared" si="68"/>
        <v>26083.1</v>
      </c>
      <c r="U1424" s="8">
        <f>Sales[[#This Row],[Unit Cost]]*Sales[[#This Row],[Order Quantity]]</f>
        <v>21173.339999999997</v>
      </c>
    </row>
    <row r="1425" spans="1:21" x14ac:dyDescent="0.2">
      <c r="A1425" s="6" t="s">
        <v>1638</v>
      </c>
      <c r="B1425" s="6" t="s">
        <v>25</v>
      </c>
      <c r="C1425" s="6" t="s">
        <v>146</v>
      </c>
      <c r="D1425" s="7">
        <v>43300</v>
      </c>
      <c r="E1425" s="7">
        <v>43421</v>
      </c>
      <c r="F1425" s="7">
        <v>43424</v>
      </c>
      <c r="G1425" s="7">
        <v>43430</v>
      </c>
      <c r="H1425" s="6">
        <f t="shared" si="66"/>
        <v>9</v>
      </c>
      <c r="I1425" s="6" t="s">
        <v>215</v>
      </c>
      <c r="J1425" s="6">
        <v>13</v>
      </c>
      <c r="K1425" s="6">
        <v>22</v>
      </c>
      <c r="L1425" s="6">
        <v>317</v>
      </c>
      <c r="M1425" s="6">
        <v>29</v>
      </c>
      <c r="N1425" s="6">
        <v>1</v>
      </c>
      <c r="O1425" s="6">
        <v>0.15</v>
      </c>
      <c r="P1425" s="8">
        <v>951.4</v>
      </c>
      <c r="Q1425" s="8">
        <v>808.68999999999994</v>
      </c>
      <c r="R1425" s="8">
        <f t="shared" si="67"/>
        <v>0</v>
      </c>
      <c r="S1425" s="8">
        <f>(((Sales[[#This Row],[Unit Price]]-(Sales[[#This Row],[Discount Applied]]*Sales[[#This Row],[Unit Price]]))-Q1425)/Q1425)*100</f>
        <v>1.4058148081664919E-14</v>
      </c>
      <c r="T1425" s="8">
        <f t="shared" si="68"/>
        <v>808.69</v>
      </c>
      <c r="U1425" s="8">
        <f>Sales[[#This Row],[Unit Cost]]*Sales[[#This Row],[Order Quantity]]</f>
        <v>808.68999999999994</v>
      </c>
    </row>
    <row r="1426" spans="1:21" x14ac:dyDescent="0.2">
      <c r="A1426" s="6" t="s">
        <v>1639</v>
      </c>
      <c r="B1426" s="6" t="s">
        <v>24</v>
      </c>
      <c r="C1426" s="6" t="s">
        <v>145</v>
      </c>
      <c r="D1426" s="7">
        <v>43300</v>
      </c>
      <c r="E1426" s="7">
        <v>43421</v>
      </c>
      <c r="F1426" s="7">
        <v>43441</v>
      </c>
      <c r="G1426" s="7">
        <v>43444</v>
      </c>
      <c r="H1426" s="6">
        <f t="shared" si="66"/>
        <v>23</v>
      </c>
      <c r="I1426" s="6" t="s">
        <v>215</v>
      </c>
      <c r="J1426" s="6">
        <v>9</v>
      </c>
      <c r="K1426" s="6">
        <v>17</v>
      </c>
      <c r="L1426" s="6">
        <v>116</v>
      </c>
      <c r="M1426" s="6">
        <v>36</v>
      </c>
      <c r="N1426" s="6">
        <v>6</v>
      </c>
      <c r="O1426" s="6">
        <v>7.4999999999999997E-2</v>
      </c>
      <c r="P1426" s="8">
        <v>2438.8000000000002</v>
      </c>
      <c r="Q1426" s="8">
        <v>1999.816</v>
      </c>
      <c r="R1426" s="8">
        <f t="shared" si="67"/>
        <v>1536.4439999999995</v>
      </c>
      <c r="S1426" s="8">
        <f>(((Sales[[#This Row],[Unit Price]]-(Sales[[#This Row],[Discount Applied]]*Sales[[#This Row],[Unit Price]]))-Q1426)/Q1426)*100</f>
        <v>12.804878048780502</v>
      </c>
      <c r="T1426" s="8">
        <f t="shared" si="68"/>
        <v>13535.34</v>
      </c>
      <c r="U1426" s="8">
        <f>Sales[[#This Row],[Unit Cost]]*Sales[[#This Row],[Order Quantity]]</f>
        <v>11998.896000000001</v>
      </c>
    </row>
    <row r="1427" spans="1:21" x14ac:dyDescent="0.2">
      <c r="A1427" s="6" t="s">
        <v>1640</v>
      </c>
      <c r="B1427" s="6" t="s">
        <v>25</v>
      </c>
      <c r="C1427" s="6" t="s">
        <v>145</v>
      </c>
      <c r="D1427" s="7">
        <v>43300</v>
      </c>
      <c r="E1427" s="7">
        <v>43421</v>
      </c>
      <c r="F1427" s="7">
        <v>43430</v>
      </c>
      <c r="G1427" s="7">
        <v>43439</v>
      </c>
      <c r="H1427" s="6">
        <f t="shared" si="66"/>
        <v>18</v>
      </c>
      <c r="I1427" s="6" t="s">
        <v>215</v>
      </c>
      <c r="J1427" s="6">
        <v>18</v>
      </c>
      <c r="K1427" s="6">
        <v>33</v>
      </c>
      <c r="L1427" s="6">
        <v>103</v>
      </c>
      <c r="M1427" s="6">
        <v>17</v>
      </c>
      <c r="N1427" s="6">
        <v>5</v>
      </c>
      <c r="O1427" s="6">
        <v>0.05</v>
      </c>
      <c r="P1427" s="8">
        <v>1192.6000000000001</v>
      </c>
      <c r="Q1427" s="8">
        <v>667.85600000000011</v>
      </c>
      <c r="R1427" s="8">
        <f t="shared" si="67"/>
        <v>2325.5700000000006</v>
      </c>
      <c r="S1427" s="8">
        <f>(((Sales[[#This Row],[Unit Price]]-(Sales[[#This Row],[Discount Applied]]*Sales[[#This Row],[Unit Price]]))-Q1427)/Q1427)*100</f>
        <v>69.64285714285711</v>
      </c>
      <c r="T1427" s="8">
        <f t="shared" si="68"/>
        <v>5664.8500000000013</v>
      </c>
      <c r="U1427" s="8">
        <f>Sales[[#This Row],[Unit Cost]]*Sales[[#This Row],[Order Quantity]]</f>
        <v>3339.2800000000007</v>
      </c>
    </row>
    <row r="1428" spans="1:21" x14ac:dyDescent="0.2">
      <c r="A1428" s="6" t="s">
        <v>1641</v>
      </c>
      <c r="B1428" s="6" t="s">
        <v>23</v>
      </c>
      <c r="C1428" s="6" t="s">
        <v>147</v>
      </c>
      <c r="D1428" s="7">
        <v>43300</v>
      </c>
      <c r="E1428" s="7">
        <v>43421</v>
      </c>
      <c r="F1428" s="7">
        <v>43428</v>
      </c>
      <c r="G1428" s="7">
        <v>43433</v>
      </c>
      <c r="H1428" s="6">
        <f t="shared" si="66"/>
        <v>12</v>
      </c>
      <c r="I1428" s="6" t="s">
        <v>215</v>
      </c>
      <c r="J1428" s="6">
        <v>23</v>
      </c>
      <c r="K1428" s="6">
        <v>22</v>
      </c>
      <c r="L1428" s="6">
        <v>226</v>
      </c>
      <c r="M1428" s="6">
        <v>43</v>
      </c>
      <c r="N1428" s="6">
        <v>2</v>
      </c>
      <c r="O1428" s="6">
        <v>0.2</v>
      </c>
      <c r="P1428" s="8">
        <v>6291.3</v>
      </c>
      <c r="Q1428" s="8">
        <v>4844.3010000000004</v>
      </c>
      <c r="R1428" s="8">
        <f t="shared" si="67"/>
        <v>377.47799999999916</v>
      </c>
      <c r="S1428" s="8">
        <f>(((Sales[[#This Row],[Unit Price]]-(Sales[[#This Row],[Discount Applied]]*Sales[[#This Row],[Unit Price]]))-Q1428)/Q1428)*100</f>
        <v>3.8961038961038872</v>
      </c>
      <c r="T1428" s="8">
        <f t="shared" si="68"/>
        <v>10066.08</v>
      </c>
      <c r="U1428" s="8">
        <f>Sales[[#This Row],[Unit Cost]]*Sales[[#This Row],[Order Quantity]]</f>
        <v>9688.6020000000008</v>
      </c>
    </row>
    <row r="1429" spans="1:21" x14ac:dyDescent="0.2">
      <c r="A1429" s="6" t="s">
        <v>1642</v>
      </c>
      <c r="B1429" s="6" t="s">
        <v>24</v>
      </c>
      <c r="C1429" s="6" t="s">
        <v>145</v>
      </c>
      <c r="D1429" s="7">
        <v>43300</v>
      </c>
      <c r="E1429" s="7">
        <v>43421</v>
      </c>
      <c r="F1429" s="7">
        <v>43427</v>
      </c>
      <c r="G1429" s="7">
        <v>43434</v>
      </c>
      <c r="H1429" s="6">
        <f t="shared" si="66"/>
        <v>13</v>
      </c>
      <c r="I1429" s="6" t="s">
        <v>215</v>
      </c>
      <c r="J1429" s="6">
        <v>2</v>
      </c>
      <c r="K1429" s="6">
        <v>43</v>
      </c>
      <c r="L1429" s="6">
        <v>135</v>
      </c>
      <c r="M1429" s="6">
        <v>46</v>
      </c>
      <c r="N1429" s="6">
        <v>7</v>
      </c>
      <c r="O1429" s="6">
        <v>7.4999999999999997E-2</v>
      </c>
      <c r="P1429" s="8">
        <v>2525.9</v>
      </c>
      <c r="Q1429" s="8">
        <v>1944.9430000000002</v>
      </c>
      <c r="R1429" s="8">
        <f t="shared" si="67"/>
        <v>2740.601499999997</v>
      </c>
      <c r="S1429" s="8">
        <f>(((Sales[[#This Row],[Unit Price]]-(Sales[[#This Row],[Discount Applied]]*Sales[[#This Row],[Unit Price]]))-Q1429)/Q1429)*100</f>
        <v>20.129870129870117</v>
      </c>
      <c r="T1429" s="8">
        <f t="shared" si="68"/>
        <v>16355.202499999999</v>
      </c>
      <c r="U1429" s="8">
        <f>Sales[[#This Row],[Unit Cost]]*Sales[[#This Row],[Order Quantity]]</f>
        <v>13614.601000000002</v>
      </c>
    </row>
    <row r="1430" spans="1:21" x14ac:dyDescent="0.2">
      <c r="A1430" s="6" t="s">
        <v>1643</v>
      </c>
      <c r="B1430" s="6" t="s">
        <v>25</v>
      </c>
      <c r="C1430" s="6" t="s">
        <v>145</v>
      </c>
      <c r="D1430" s="7">
        <v>43300</v>
      </c>
      <c r="E1430" s="7">
        <v>43422</v>
      </c>
      <c r="F1430" s="7">
        <v>43442</v>
      </c>
      <c r="G1430" s="7">
        <v>43446</v>
      </c>
      <c r="H1430" s="6">
        <f t="shared" si="66"/>
        <v>24</v>
      </c>
      <c r="I1430" s="6" t="s">
        <v>215</v>
      </c>
      <c r="J1430" s="6">
        <v>13</v>
      </c>
      <c r="K1430" s="6">
        <v>24</v>
      </c>
      <c r="L1430" s="6">
        <v>200</v>
      </c>
      <c r="M1430" s="6">
        <v>29</v>
      </c>
      <c r="N1430" s="6">
        <v>5</v>
      </c>
      <c r="O1430" s="6">
        <v>7.4999999999999997E-2</v>
      </c>
      <c r="P1430" s="8">
        <v>1313.2</v>
      </c>
      <c r="Q1430" s="8">
        <v>906.10799999999995</v>
      </c>
      <c r="R1430" s="8">
        <f t="shared" si="67"/>
        <v>1543.0100000000002</v>
      </c>
      <c r="S1430" s="8">
        <f>(((Sales[[#This Row],[Unit Price]]-(Sales[[#This Row],[Discount Applied]]*Sales[[#This Row],[Unit Price]]))-Q1430)/Q1430)*100</f>
        <v>34.057971014492765</v>
      </c>
      <c r="T1430" s="8">
        <f t="shared" si="68"/>
        <v>6073.55</v>
      </c>
      <c r="U1430" s="8">
        <f>Sales[[#This Row],[Unit Cost]]*Sales[[#This Row],[Order Quantity]]</f>
        <v>4530.54</v>
      </c>
    </row>
    <row r="1431" spans="1:21" x14ac:dyDescent="0.2">
      <c r="A1431" s="6" t="s">
        <v>1644</v>
      </c>
      <c r="B1431" s="6" t="s">
        <v>25</v>
      </c>
      <c r="C1431" s="6" t="s">
        <v>147</v>
      </c>
      <c r="D1431" s="7">
        <v>43300</v>
      </c>
      <c r="E1431" s="7">
        <v>43422</v>
      </c>
      <c r="F1431" s="7">
        <v>43444</v>
      </c>
      <c r="G1431" s="7">
        <v>43447</v>
      </c>
      <c r="H1431" s="6">
        <f t="shared" si="66"/>
        <v>25</v>
      </c>
      <c r="I1431" s="6" t="s">
        <v>215</v>
      </c>
      <c r="J1431" s="6">
        <v>19</v>
      </c>
      <c r="K1431" s="6">
        <v>23</v>
      </c>
      <c r="L1431" s="6">
        <v>234</v>
      </c>
      <c r="M1431" s="6">
        <v>19</v>
      </c>
      <c r="N1431" s="6">
        <v>8</v>
      </c>
      <c r="O1431" s="6">
        <v>0.15</v>
      </c>
      <c r="P1431" s="8">
        <v>871</v>
      </c>
      <c r="Q1431" s="8">
        <v>705.51</v>
      </c>
      <c r="R1431" s="8">
        <f t="shared" si="67"/>
        <v>278.72000000000025</v>
      </c>
      <c r="S1431" s="8">
        <f>(((Sales[[#This Row],[Unit Price]]-(Sales[[#This Row],[Discount Applied]]*Sales[[#This Row],[Unit Price]]))-Q1431)/Q1431)*100</f>
        <v>4.9382716049382758</v>
      </c>
      <c r="T1431" s="8">
        <f t="shared" si="68"/>
        <v>5922.8</v>
      </c>
      <c r="U1431" s="8">
        <f>Sales[[#This Row],[Unit Cost]]*Sales[[#This Row],[Order Quantity]]</f>
        <v>5644.08</v>
      </c>
    </row>
    <row r="1432" spans="1:21" x14ac:dyDescent="0.2">
      <c r="A1432" s="6" t="s">
        <v>1645</v>
      </c>
      <c r="B1432" s="6" t="s">
        <v>25</v>
      </c>
      <c r="C1432" s="6" t="s">
        <v>147</v>
      </c>
      <c r="D1432" s="7">
        <v>43300</v>
      </c>
      <c r="E1432" s="7">
        <v>43422</v>
      </c>
      <c r="F1432" s="7">
        <v>43443</v>
      </c>
      <c r="G1432" s="7">
        <v>43451</v>
      </c>
      <c r="H1432" s="6">
        <f t="shared" si="66"/>
        <v>29</v>
      </c>
      <c r="I1432" s="6" t="s">
        <v>215</v>
      </c>
      <c r="J1432" s="6">
        <v>19</v>
      </c>
      <c r="K1432" s="6">
        <v>32</v>
      </c>
      <c r="L1432" s="6">
        <v>241</v>
      </c>
      <c r="M1432" s="6">
        <v>15</v>
      </c>
      <c r="N1432" s="6">
        <v>1</v>
      </c>
      <c r="O1432" s="6">
        <v>7.4999999999999997E-2</v>
      </c>
      <c r="P1432" s="8">
        <v>3953</v>
      </c>
      <c r="Q1432" s="8">
        <v>2174.15</v>
      </c>
      <c r="R1432" s="8">
        <f t="shared" si="67"/>
        <v>1482.375</v>
      </c>
      <c r="S1432" s="8">
        <f>(((Sales[[#This Row],[Unit Price]]-(Sales[[#This Row],[Discount Applied]]*Sales[[#This Row],[Unit Price]]))-Q1432)/Q1432)*100</f>
        <v>68.181818181818173</v>
      </c>
      <c r="T1432" s="8">
        <f t="shared" si="68"/>
        <v>3656.5250000000001</v>
      </c>
      <c r="U1432" s="8">
        <f>Sales[[#This Row],[Unit Cost]]*Sales[[#This Row],[Order Quantity]]</f>
        <v>2174.15</v>
      </c>
    </row>
    <row r="1433" spans="1:21" x14ac:dyDescent="0.2">
      <c r="A1433" s="6" t="s">
        <v>1646</v>
      </c>
      <c r="B1433" s="6" t="s">
        <v>24</v>
      </c>
      <c r="C1433" s="6" t="s">
        <v>148</v>
      </c>
      <c r="D1433" s="7">
        <v>43300</v>
      </c>
      <c r="E1433" s="7">
        <v>43422</v>
      </c>
      <c r="F1433" s="7">
        <v>43428</v>
      </c>
      <c r="G1433" s="7">
        <v>43433</v>
      </c>
      <c r="H1433" s="6">
        <f t="shared" si="66"/>
        <v>11</v>
      </c>
      <c r="I1433" s="6" t="s">
        <v>215</v>
      </c>
      <c r="J1433" s="6">
        <v>1</v>
      </c>
      <c r="K1433" s="6">
        <v>34</v>
      </c>
      <c r="L1433" s="6">
        <v>56</v>
      </c>
      <c r="M1433" s="6">
        <v>18</v>
      </c>
      <c r="N1433" s="6">
        <v>8</v>
      </c>
      <c r="O1433" s="6">
        <v>0.2</v>
      </c>
      <c r="P1433" s="8">
        <v>3973.1</v>
      </c>
      <c r="Q1433" s="8">
        <v>1708.433</v>
      </c>
      <c r="R1433" s="8">
        <f t="shared" si="67"/>
        <v>11760.376</v>
      </c>
      <c r="S1433" s="8">
        <f>(((Sales[[#This Row],[Unit Price]]-(Sales[[#This Row],[Discount Applied]]*Sales[[#This Row],[Unit Price]]))-Q1433)/Q1433)*100</f>
        <v>86.04651162790698</v>
      </c>
      <c r="T1433" s="8">
        <f t="shared" si="68"/>
        <v>25427.84</v>
      </c>
      <c r="U1433" s="8">
        <f>Sales[[#This Row],[Unit Cost]]*Sales[[#This Row],[Order Quantity]]</f>
        <v>13667.464</v>
      </c>
    </row>
    <row r="1434" spans="1:21" x14ac:dyDescent="0.2">
      <c r="A1434" s="6" t="s">
        <v>1647</v>
      </c>
      <c r="B1434" s="6" t="s">
        <v>24</v>
      </c>
      <c r="C1434" s="6" t="s">
        <v>147</v>
      </c>
      <c r="D1434" s="7">
        <v>43300</v>
      </c>
      <c r="E1434" s="7">
        <v>43422</v>
      </c>
      <c r="F1434" s="7">
        <v>43436</v>
      </c>
      <c r="G1434" s="7">
        <v>43442</v>
      </c>
      <c r="H1434" s="6">
        <f t="shared" si="66"/>
        <v>20</v>
      </c>
      <c r="I1434" s="6" t="s">
        <v>215</v>
      </c>
      <c r="J1434" s="6">
        <v>8</v>
      </c>
      <c r="K1434" s="6">
        <v>50</v>
      </c>
      <c r="L1434" s="6">
        <v>253</v>
      </c>
      <c r="M1434" s="6">
        <v>37</v>
      </c>
      <c r="N1434" s="6">
        <v>4</v>
      </c>
      <c r="O1434" s="6">
        <v>0.15</v>
      </c>
      <c r="P1434" s="8">
        <v>6298</v>
      </c>
      <c r="Q1434" s="8">
        <v>4534.5599999999995</v>
      </c>
      <c r="R1434" s="8">
        <f t="shared" si="67"/>
        <v>3274.9600000000028</v>
      </c>
      <c r="S1434" s="8">
        <f>(((Sales[[#This Row],[Unit Price]]-(Sales[[#This Row],[Discount Applied]]*Sales[[#This Row],[Unit Price]]))-Q1434)/Q1434)*100</f>
        <v>18.055555555555571</v>
      </c>
      <c r="T1434" s="8">
        <f t="shared" si="68"/>
        <v>21413.200000000001</v>
      </c>
      <c r="U1434" s="8">
        <f>Sales[[#This Row],[Unit Cost]]*Sales[[#This Row],[Order Quantity]]</f>
        <v>18138.239999999998</v>
      </c>
    </row>
    <row r="1435" spans="1:21" x14ac:dyDescent="0.2">
      <c r="A1435" s="6" t="s">
        <v>1648</v>
      </c>
      <c r="B1435" s="6" t="s">
        <v>24</v>
      </c>
      <c r="C1435" s="6" t="s">
        <v>143</v>
      </c>
      <c r="D1435" s="7">
        <v>43300</v>
      </c>
      <c r="E1435" s="7">
        <v>43422</v>
      </c>
      <c r="F1435" s="7">
        <v>43443</v>
      </c>
      <c r="G1435" s="7">
        <v>43444</v>
      </c>
      <c r="H1435" s="6">
        <f t="shared" si="66"/>
        <v>22</v>
      </c>
      <c r="I1435" s="6" t="s">
        <v>215</v>
      </c>
      <c r="J1435" s="6">
        <v>10</v>
      </c>
      <c r="K1435" s="6">
        <v>2</v>
      </c>
      <c r="L1435" s="6">
        <v>347</v>
      </c>
      <c r="M1435" s="6">
        <v>44</v>
      </c>
      <c r="N1435" s="6">
        <v>3</v>
      </c>
      <c r="O1435" s="6">
        <v>7.4999999999999997E-2</v>
      </c>
      <c r="P1435" s="8">
        <v>877.7</v>
      </c>
      <c r="Q1435" s="8">
        <v>561.72800000000007</v>
      </c>
      <c r="R1435" s="8">
        <f t="shared" si="67"/>
        <v>750.43350000000009</v>
      </c>
      <c r="S1435" s="8">
        <f>(((Sales[[#This Row],[Unit Price]]-(Sales[[#This Row],[Discount Applied]]*Sales[[#This Row],[Unit Price]]))-Q1435)/Q1435)*100</f>
        <v>44.531249999999993</v>
      </c>
      <c r="T1435" s="8">
        <f t="shared" si="68"/>
        <v>2435.6175000000003</v>
      </c>
      <c r="U1435" s="8">
        <f>Sales[[#This Row],[Unit Cost]]*Sales[[#This Row],[Order Quantity]]</f>
        <v>1685.1840000000002</v>
      </c>
    </row>
    <row r="1436" spans="1:21" x14ac:dyDescent="0.2">
      <c r="A1436" s="6" t="s">
        <v>1649</v>
      </c>
      <c r="B1436" s="6" t="s">
        <v>25</v>
      </c>
      <c r="C1436" s="6" t="s">
        <v>146</v>
      </c>
      <c r="D1436" s="7">
        <v>43300</v>
      </c>
      <c r="E1436" s="7">
        <v>43422</v>
      </c>
      <c r="F1436" s="7">
        <v>43425</v>
      </c>
      <c r="G1436" s="7">
        <v>43432</v>
      </c>
      <c r="H1436" s="6">
        <f t="shared" si="66"/>
        <v>10</v>
      </c>
      <c r="I1436" s="6" t="s">
        <v>215</v>
      </c>
      <c r="J1436" s="6">
        <v>18</v>
      </c>
      <c r="K1436" s="6">
        <v>28</v>
      </c>
      <c r="L1436" s="6">
        <v>284</v>
      </c>
      <c r="M1436" s="6">
        <v>37</v>
      </c>
      <c r="N1436" s="6">
        <v>8</v>
      </c>
      <c r="O1436" s="6">
        <v>7.4999999999999997E-2</v>
      </c>
      <c r="P1436" s="8">
        <v>844.2</v>
      </c>
      <c r="Q1436" s="8">
        <v>430.54200000000003</v>
      </c>
      <c r="R1436" s="8">
        <f t="shared" si="67"/>
        <v>2802.7439999999997</v>
      </c>
      <c r="S1436" s="8">
        <f>(((Sales[[#This Row],[Unit Price]]-(Sales[[#This Row],[Discount Applied]]*Sales[[#This Row],[Unit Price]]))-Q1436)/Q1436)*100</f>
        <v>81.372549019607831</v>
      </c>
      <c r="T1436" s="8">
        <f t="shared" si="68"/>
        <v>6247.08</v>
      </c>
      <c r="U1436" s="8">
        <f>Sales[[#This Row],[Unit Cost]]*Sales[[#This Row],[Order Quantity]]</f>
        <v>3444.3360000000002</v>
      </c>
    </row>
    <row r="1437" spans="1:21" x14ac:dyDescent="0.2">
      <c r="A1437" s="6" t="s">
        <v>1650</v>
      </c>
      <c r="B1437" s="6" t="s">
        <v>25</v>
      </c>
      <c r="C1437" s="6" t="s">
        <v>143</v>
      </c>
      <c r="D1437" s="7">
        <v>43300</v>
      </c>
      <c r="E1437" s="7">
        <v>43422</v>
      </c>
      <c r="F1437" s="7">
        <v>43446</v>
      </c>
      <c r="G1437" s="7">
        <v>43456</v>
      </c>
      <c r="H1437" s="6">
        <f t="shared" si="66"/>
        <v>34</v>
      </c>
      <c r="I1437" s="6" t="s">
        <v>215</v>
      </c>
      <c r="J1437" s="6">
        <v>14</v>
      </c>
      <c r="K1437" s="6">
        <v>3</v>
      </c>
      <c r="L1437" s="6">
        <v>347</v>
      </c>
      <c r="M1437" s="6">
        <v>46</v>
      </c>
      <c r="N1437" s="6">
        <v>7</v>
      </c>
      <c r="O1437" s="6">
        <v>0.05</v>
      </c>
      <c r="P1437" s="8">
        <v>6472.2</v>
      </c>
      <c r="Q1437" s="8">
        <v>2977.212</v>
      </c>
      <c r="R1437" s="8">
        <f t="shared" si="67"/>
        <v>22199.646000000004</v>
      </c>
      <c r="S1437" s="8">
        <f>(((Sales[[#This Row],[Unit Price]]-(Sales[[#This Row],[Discount Applied]]*Sales[[#This Row],[Unit Price]]))-Q1437)/Q1437)*100</f>
        <v>106.5217391304348</v>
      </c>
      <c r="T1437" s="8">
        <f t="shared" si="68"/>
        <v>43040.130000000005</v>
      </c>
      <c r="U1437" s="8">
        <f>Sales[[#This Row],[Unit Cost]]*Sales[[#This Row],[Order Quantity]]</f>
        <v>20840.484</v>
      </c>
    </row>
    <row r="1438" spans="1:21" x14ac:dyDescent="0.2">
      <c r="A1438" s="6" t="s">
        <v>1651</v>
      </c>
      <c r="B1438" s="6" t="s">
        <v>24</v>
      </c>
      <c r="C1438" s="6" t="s">
        <v>148</v>
      </c>
      <c r="D1438" s="7">
        <v>43300</v>
      </c>
      <c r="E1438" s="7">
        <v>43422</v>
      </c>
      <c r="F1438" s="7">
        <v>43442</v>
      </c>
      <c r="G1438" s="7">
        <v>43444</v>
      </c>
      <c r="H1438" s="6">
        <f t="shared" si="66"/>
        <v>22</v>
      </c>
      <c r="I1438" s="6" t="s">
        <v>215</v>
      </c>
      <c r="J1438" s="6">
        <v>5</v>
      </c>
      <c r="K1438" s="6">
        <v>31</v>
      </c>
      <c r="L1438" s="6">
        <v>55</v>
      </c>
      <c r="M1438" s="6">
        <v>11</v>
      </c>
      <c r="N1438" s="6">
        <v>1</v>
      </c>
      <c r="O1438" s="6">
        <v>0.05</v>
      </c>
      <c r="P1438" s="8">
        <v>3986.5</v>
      </c>
      <c r="Q1438" s="8">
        <v>1993.25</v>
      </c>
      <c r="R1438" s="8">
        <f t="shared" si="67"/>
        <v>1793.9250000000002</v>
      </c>
      <c r="S1438" s="8">
        <f>(((Sales[[#This Row],[Unit Price]]-(Sales[[#This Row],[Discount Applied]]*Sales[[#This Row],[Unit Price]]))-Q1438)/Q1438)*100</f>
        <v>90.000000000000014</v>
      </c>
      <c r="T1438" s="8">
        <f t="shared" si="68"/>
        <v>3787.1750000000002</v>
      </c>
      <c r="U1438" s="8">
        <f>Sales[[#This Row],[Unit Cost]]*Sales[[#This Row],[Order Quantity]]</f>
        <v>1993.25</v>
      </c>
    </row>
    <row r="1439" spans="1:21" x14ac:dyDescent="0.2">
      <c r="A1439" s="6" t="s">
        <v>1652</v>
      </c>
      <c r="B1439" s="6" t="s">
        <v>26</v>
      </c>
      <c r="C1439" s="6" t="s">
        <v>145</v>
      </c>
      <c r="D1439" s="7">
        <v>43300</v>
      </c>
      <c r="E1439" s="7">
        <v>43422</v>
      </c>
      <c r="F1439" s="7">
        <v>43431</v>
      </c>
      <c r="G1439" s="7">
        <v>43433</v>
      </c>
      <c r="H1439" s="6">
        <f t="shared" si="66"/>
        <v>11</v>
      </c>
      <c r="I1439" s="6" t="s">
        <v>215</v>
      </c>
      <c r="J1439" s="6">
        <v>26</v>
      </c>
      <c r="K1439" s="6">
        <v>9</v>
      </c>
      <c r="L1439" s="6">
        <v>111</v>
      </c>
      <c r="M1439" s="6">
        <v>10</v>
      </c>
      <c r="N1439" s="6">
        <v>7</v>
      </c>
      <c r="O1439" s="6">
        <v>0.05</v>
      </c>
      <c r="P1439" s="8">
        <v>3993.2000000000003</v>
      </c>
      <c r="Q1439" s="8">
        <v>3354.288</v>
      </c>
      <c r="R1439" s="8">
        <f t="shared" si="67"/>
        <v>3074.7640000000029</v>
      </c>
      <c r="S1439" s="8">
        <f>(((Sales[[#This Row],[Unit Price]]-(Sales[[#This Row],[Discount Applied]]*Sales[[#This Row],[Unit Price]]))-Q1439)/Q1439)*100</f>
        <v>13.095238095238107</v>
      </c>
      <c r="T1439" s="8">
        <f t="shared" si="68"/>
        <v>26554.780000000002</v>
      </c>
      <c r="U1439" s="8">
        <f>Sales[[#This Row],[Unit Cost]]*Sales[[#This Row],[Order Quantity]]</f>
        <v>23480.016</v>
      </c>
    </row>
    <row r="1440" spans="1:21" x14ac:dyDescent="0.2">
      <c r="A1440" s="6" t="s">
        <v>1653</v>
      </c>
      <c r="B1440" s="6" t="s">
        <v>24</v>
      </c>
      <c r="C1440" s="6" t="s">
        <v>146</v>
      </c>
      <c r="D1440" s="7">
        <v>43300</v>
      </c>
      <c r="E1440" s="7">
        <v>43422</v>
      </c>
      <c r="F1440" s="7">
        <v>43450</v>
      </c>
      <c r="G1440" s="7">
        <v>43451</v>
      </c>
      <c r="H1440" s="6">
        <f t="shared" si="66"/>
        <v>29</v>
      </c>
      <c r="I1440" s="6" t="s">
        <v>215</v>
      </c>
      <c r="J1440" s="6">
        <v>8</v>
      </c>
      <c r="K1440" s="6">
        <v>25</v>
      </c>
      <c r="L1440" s="6">
        <v>267</v>
      </c>
      <c r="M1440" s="6">
        <v>19</v>
      </c>
      <c r="N1440" s="6">
        <v>2</v>
      </c>
      <c r="O1440" s="6">
        <v>0.05</v>
      </c>
      <c r="P1440" s="8">
        <v>6097</v>
      </c>
      <c r="Q1440" s="8">
        <v>3048.5</v>
      </c>
      <c r="R1440" s="8">
        <f t="shared" si="67"/>
        <v>5487.2999999999993</v>
      </c>
      <c r="S1440" s="8">
        <f>(((Sales[[#This Row],[Unit Price]]-(Sales[[#This Row],[Discount Applied]]*Sales[[#This Row],[Unit Price]]))-Q1440)/Q1440)*100</f>
        <v>89.999999999999986</v>
      </c>
      <c r="T1440" s="8">
        <f t="shared" si="68"/>
        <v>11584.3</v>
      </c>
      <c r="U1440" s="8">
        <f>Sales[[#This Row],[Unit Cost]]*Sales[[#This Row],[Order Quantity]]</f>
        <v>6097</v>
      </c>
    </row>
    <row r="1441" spans="1:21" x14ac:dyDescent="0.2">
      <c r="A1441" s="6" t="s">
        <v>1654</v>
      </c>
      <c r="B1441" s="6" t="s">
        <v>25</v>
      </c>
      <c r="C1441" s="6" t="s">
        <v>145</v>
      </c>
      <c r="D1441" s="7">
        <v>43300</v>
      </c>
      <c r="E1441" s="7">
        <v>43423</v>
      </c>
      <c r="F1441" s="7">
        <v>43444</v>
      </c>
      <c r="G1441" s="7">
        <v>43446</v>
      </c>
      <c r="H1441" s="6">
        <f t="shared" si="66"/>
        <v>23</v>
      </c>
      <c r="I1441" s="6" t="s">
        <v>215</v>
      </c>
      <c r="J1441" s="6">
        <v>19</v>
      </c>
      <c r="K1441" s="6">
        <v>23</v>
      </c>
      <c r="L1441" s="6">
        <v>93</v>
      </c>
      <c r="M1441" s="6">
        <v>3</v>
      </c>
      <c r="N1441" s="6">
        <v>5</v>
      </c>
      <c r="O1441" s="6">
        <v>7.4999999999999997E-2</v>
      </c>
      <c r="P1441" s="8">
        <v>1098.8</v>
      </c>
      <c r="Q1441" s="8">
        <v>780.14799999999991</v>
      </c>
      <c r="R1441" s="8">
        <f t="shared" si="67"/>
        <v>1181.21</v>
      </c>
      <c r="S1441" s="8">
        <f>(((Sales[[#This Row],[Unit Price]]-(Sales[[#This Row],[Discount Applied]]*Sales[[#This Row],[Unit Price]]))-Q1441)/Q1441)*100</f>
        <v>30.281690140845086</v>
      </c>
      <c r="T1441" s="8">
        <f t="shared" si="68"/>
        <v>5081.95</v>
      </c>
      <c r="U1441" s="8">
        <f>Sales[[#This Row],[Unit Cost]]*Sales[[#This Row],[Order Quantity]]</f>
        <v>3900.74</v>
      </c>
    </row>
    <row r="1442" spans="1:21" x14ac:dyDescent="0.2">
      <c r="A1442" s="6" t="s">
        <v>1655</v>
      </c>
      <c r="B1442" s="6" t="s">
        <v>24</v>
      </c>
      <c r="C1442" s="6" t="s">
        <v>143</v>
      </c>
      <c r="D1442" s="7">
        <v>43300</v>
      </c>
      <c r="E1442" s="7">
        <v>43423</v>
      </c>
      <c r="F1442" s="7">
        <v>43441</v>
      </c>
      <c r="G1442" s="7">
        <v>43444</v>
      </c>
      <c r="H1442" s="6">
        <f t="shared" si="66"/>
        <v>21</v>
      </c>
      <c r="I1442" s="6" t="s">
        <v>215</v>
      </c>
      <c r="J1442" s="6">
        <v>12</v>
      </c>
      <c r="K1442" s="6">
        <v>50</v>
      </c>
      <c r="L1442" s="6">
        <v>350</v>
      </c>
      <c r="M1442" s="6">
        <v>14</v>
      </c>
      <c r="N1442" s="6">
        <v>8</v>
      </c>
      <c r="O1442" s="6">
        <v>0.05</v>
      </c>
      <c r="P1442" s="8">
        <v>3966.4</v>
      </c>
      <c r="Q1442" s="8">
        <v>2697.152</v>
      </c>
      <c r="R1442" s="8">
        <f t="shared" si="67"/>
        <v>8567.4239999999991</v>
      </c>
      <c r="S1442" s="8">
        <f>(((Sales[[#This Row],[Unit Price]]-(Sales[[#This Row],[Discount Applied]]*Sales[[#This Row],[Unit Price]]))-Q1442)/Q1442)*100</f>
        <v>39.705882352941174</v>
      </c>
      <c r="T1442" s="8">
        <f t="shared" si="68"/>
        <v>30144.639999999999</v>
      </c>
      <c r="U1442" s="8">
        <f>Sales[[#This Row],[Unit Cost]]*Sales[[#This Row],[Order Quantity]]</f>
        <v>21577.216</v>
      </c>
    </row>
    <row r="1443" spans="1:21" x14ac:dyDescent="0.2">
      <c r="A1443" s="6" t="s">
        <v>1656</v>
      </c>
      <c r="B1443" s="6" t="s">
        <v>24</v>
      </c>
      <c r="C1443" s="6" t="s">
        <v>143</v>
      </c>
      <c r="D1443" s="7">
        <v>43300</v>
      </c>
      <c r="E1443" s="7">
        <v>43423</v>
      </c>
      <c r="F1443" s="7">
        <v>43427</v>
      </c>
      <c r="G1443" s="7">
        <v>43436</v>
      </c>
      <c r="H1443" s="6">
        <f t="shared" si="66"/>
        <v>13</v>
      </c>
      <c r="I1443" s="6" t="s">
        <v>215</v>
      </c>
      <c r="J1443" s="6">
        <v>8</v>
      </c>
      <c r="K1443" s="6">
        <v>30</v>
      </c>
      <c r="L1443" s="6">
        <v>350</v>
      </c>
      <c r="M1443" s="6">
        <v>10</v>
      </c>
      <c r="N1443" s="6">
        <v>8</v>
      </c>
      <c r="O1443" s="6">
        <v>0.05</v>
      </c>
      <c r="P1443" s="8">
        <v>1809</v>
      </c>
      <c r="Q1443" s="8">
        <v>1537.6499999999999</v>
      </c>
      <c r="R1443" s="8">
        <f t="shared" si="67"/>
        <v>1447.2000000000007</v>
      </c>
      <c r="S1443" s="8">
        <f>(((Sales[[#This Row],[Unit Price]]-(Sales[[#This Row],[Discount Applied]]*Sales[[#This Row],[Unit Price]]))-Q1443)/Q1443)*100</f>
        <v>11.764705882352947</v>
      </c>
      <c r="T1443" s="8">
        <f t="shared" si="68"/>
        <v>13748.4</v>
      </c>
      <c r="U1443" s="8">
        <f>Sales[[#This Row],[Unit Cost]]*Sales[[#This Row],[Order Quantity]]</f>
        <v>12301.199999999999</v>
      </c>
    </row>
    <row r="1444" spans="1:21" x14ac:dyDescent="0.2">
      <c r="A1444" s="6" t="s">
        <v>1657</v>
      </c>
      <c r="B1444" s="6" t="s">
        <v>24</v>
      </c>
      <c r="C1444" s="6" t="s">
        <v>146</v>
      </c>
      <c r="D1444" s="7">
        <v>43300</v>
      </c>
      <c r="E1444" s="7">
        <v>43423</v>
      </c>
      <c r="F1444" s="7">
        <v>43443</v>
      </c>
      <c r="G1444" s="7">
        <v>43446</v>
      </c>
      <c r="H1444" s="6">
        <f t="shared" si="66"/>
        <v>23</v>
      </c>
      <c r="I1444" s="6" t="s">
        <v>215</v>
      </c>
      <c r="J1444" s="6">
        <v>5</v>
      </c>
      <c r="K1444" s="6">
        <v>38</v>
      </c>
      <c r="L1444" s="6">
        <v>312</v>
      </c>
      <c r="M1444" s="6">
        <v>46</v>
      </c>
      <c r="N1444" s="6">
        <v>1</v>
      </c>
      <c r="O1444" s="6">
        <v>0.15</v>
      </c>
      <c r="P1444" s="8">
        <v>2445.5</v>
      </c>
      <c r="Q1444" s="8">
        <v>1785.2149999999999</v>
      </c>
      <c r="R1444" s="8">
        <f t="shared" si="67"/>
        <v>293.46000000000026</v>
      </c>
      <c r="S1444" s="8">
        <f>(((Sales[[#This Row],[Unit Price]]-(Sales[[#This Row],[Discount Applied]]*Sales[[#This Row],[Unit Price]]))-Q1444)/Q1444)*100</f>
        <v>16.438356164383578</v>
      </c>
      <c r="T1444" s="8">
        <f t="shared" si="68"/>
        <v>2078.6750000000002</v>
      </c>
      <c r="U1444" s="8">
        <f>Sales[[#This Row],[Unit Cost]]*Sales[[#This Row],[Order Quantity]]</f>
        <v>1785.2149999999999</v>
      </c>
    </row>
    <row r="1445" spans="1:21" x14ac:dyDescent="0.2">
      <c r="A1445" s="6" t="s">
        <v>1658</v>
      </c>
      <c r="B1445" s="6" t="s">
        <v>24</v>
      </c>
      <c r="C1445" s="6" t="s">
        <v>143</v>
      </c>
      <c r="D1445" s="7">
        <v>43300</v>
      </c>
      <c r="E1445" s="7">
        <v>43423</v>
      </c>
      <c r="F1445" s="7">
        <v>43428</v>
      </c>
      <c r="G1445" s="7">
        <v>43430</v>
      </c>
      <c r="H1445" s="6">
        <f t="shared" si="66"/>
        <v>7</v>
      </c>
      <c r="I1445" s="6" t="s">
        <v>215</v>
      </c>
      <c r="J1445" s="6">
        <v>4</v>
      </c>
      <c r="K1445" s="6">
        <v>15</v>
      </c>
      <c r="L1445" s="6">
        <v>332</v>
      </c>
      <c r="M1445" s="6">
        <v>41</v>
      </c>
      <c r="N1445" s="6">
        <v>7</v>
      </c>
      <c r="O1445" s="6">
        <v>0.1</v>
      </c>
      <c r="P1445" s="8">
        <v>6499</v>
      </c>
      <c r="Q1445" s="8">
        <v>4744.2699999999995</v>
      </c>
      <c r="R1445" s="8">
        <f t="shared" si="67"/>
        <v>7733.8099999999977</v>
      </c>
      <c r="S1445" s="8">
        <f>(((Sales[[#This Row],[Unit Price]]-(Sales[[#This Row],[Discount Applied]]*Sales[[#This Row],[Unit Price]]))-Q1445)/Q1445)*100</f>
        <v>23.287671232876733</v>
      </c>
      <c r="T1445" s="8">
        <f t="shared" si="68"/>
        <v>40943.699999999997</v>
      </c>
      <c r="U1445" s="8">
        <f>Sales[[#This Row],[Unit Cost]]*Sales[[#This Row],[Order Quantity]]</f>
        <v>33209.89</v>
      </c>
    </row>
    <row r="1446" spans="1:21" x14ac:dyDescent="0.2">
      <c r="A1446" s="6" t="s">
        <v>1659</v>
      </c>
      <c r="B1446" s="6" t="s">
        <v>26</v>
      </c>
      <c r="C1446" s="6" t="s">
        <v>144</v>
      </c>
      <c r="D1446" s="7">
        <v>43300</v>
      </c>
      <c r="E1446" s="7">
        <v>43423</v>
      </c>
      <c r="F1446" s="7">
        <v>43448</v>
      </c>
      <c r="G1446" s="7">
        <v>43458</v>
      </c>
      <c r="H1446" s="6">
        <f t="shared" si="66"/>
        <v>35</v>
      </c>
      <c r="I1446" s="6" t="s">
        <v>215</v>
      </c>
      <c r="J1446" s="6">
        <v>26</v>
      </c>
      <c r="K1446" s="6">
        <v>45</v>
      </c>
      <c r="L1446" s="6">
        <v>70</v>
      </c>
      <c r="M1446" s="6">
        <v>30</v>
      </c>
      <c r="N1446" s="6">
        <v>6</v>
      </c>
      <c r="O1446" s="6">
        <v>7.4999999999999997E-2</v>
      </c>
      <c r="P1446" s="8">
        <v>2010</v>
      </c>
      <c r="Q1446" s="8">
        <v>844.19999999999993</v>
      </c>
      <c r="R1446" s="8">
        <f t="shared" si="67"/>
        <v>6090.3</v>
      </c>
      <c r="S1446" s="8">
        <f>(((Sales[[#This Row],[Unit Price]]-(Sales[[#This Row],[Discount Applied]]*Sales[[#This Row],[Unit Price]]))-Q1446)/Q1446)*100</f>
        <v>120.23809523809526</v>
      </c>
      <c r="T1446" s="8">
        <f t="shared" si="68"/>
        <v>11155.5</v>
      </c>
      <c r="U1446" s="8">
        <f>Sales[[#This Row],[Unit Cost]]*Sales[[#This Row],[Order Quantity]]</f>
        <v>5065.2</v>
      </c>
    </row>
    <row r="1447" spans="1:21" x14ac:dyDescent="0.2">
      <c r="A1447" s="6" t="s">
        <v>1660</v>
      </c>
      <c r="B1447" s="6" t="s">
        <v>24</v>
      </c>
      <c r="C1447" s="6" t="s">
        <v>143</v>
      </c>
      <c r="D1447" s="7">
        <v>43300</v>
      </c>
      <c r="E1447" s="7">
        <v>43423</v>
      </c>
      <c r="F1447" s="7">
        <v>43429</v>
      </c>
      <c r="G1447" s="7">
        <v>43435</v>
      </c>
      <c r="H1447" s="6">
        <f t="shared" si="66"/>
        <v>12</v>
      </c>
      <c r="I1447" s="6" t="s">
        <v>215</v>
      </c>
      <c r="J1447" s="6">
        <v>4</v>
      </c>
      <c r="K1447" s="6">
        <v>43</v>
      </c>
      <c r="L1447" s="6">
        <v>341</v>
      </c>
      <c r="M1447" s="6">
        <v>4</v>
      </c>
      <c r="N1447" s="6">
        <v>2</v>
      </c>
      <c r="O1447" s="6">
        <v>7.4999999999999997E-2</v>
      </c>
      <c r="P1447" s="8">
        <v>3946.3</v>
      </c>
      <c r="Q1447" s="8">
        <v>2012.6130000000001</v>
      </c>
      <c r="R1447" s="8">
        <f t="shared" si="67"/>
        <v>3275.4290000000005</v>
      </c>
      <c r="S1447" s="8">
        <f>(((Sales[[#This Row],[Unit Price]]-(Sales[[#This Row],[Discount Applied]]*Sales[[#This Row],[Unit Price]]))-Q1447)/Q1447)*100</f>
        <v>81.37254901960786</v>
      </c>
      <c r="T1447" s="8">
        <f t="shared" si="68"/>
        <v>7300.6550000000007</v>
      </c>
      <c r="U1447" s="8">
        <f>Sales[[#This Row],[Unit Cost]]*Sales[[#This Row],[Order Quantity]]</f>
        <v>4025.2260000000001</v>
      </c>
    </row>
    <row r="1448" spans="1:21" x14ac:dyDescent="0.2">
      <c r="A1448" s="6" t="s">
        <v>1661</v>
      </c>
      <c r="B1448" s="6" t="s">
        <v>23</v>
      </c>
      <c r="C1448" s="6" t="s">
        <v>148</v>
      </c>
      <c r="D1448" s="7">
        <v>43300</v>
      </c>
      <c r="E1448" s="7">
        <v>43423</v>
      </c>
      <c r="F1448" s="7">
        <v>43433</v>
      </c>
      <c r="G1448" s="7">
        <v>43434</v>
      </c>
      <c r="H1448" s="6">
        <f t="shared" si="66"/>
        <v>11</v>
      </c>
      <c r="I1448" s="6" t="s">
        <v>215</v>
      </c>
      <c r="J1448" s="6">
        <v>21</v>
      </c>
      <c r="K1448" s="6">
        <v>17</v>
      </c>
      <c r="L1448" s="6">
        <v>42</v>
      </c>
      <c r="M1448" s="6">
        <v>45</v>
      </c>
      <c r="N1448" s="6">
        <v>8</v>
      </c>
      <c r="O1448" s="6">
        <v>0.1</v>
      </c>
      <c r="P1448" s="8">
        <v>1768.8</v>
      </c>
      <c r="Q1448" s="8">
        <v>1220.472</v>
      </c>
      <c r="R1448" s="8">
        <f t="shared" si="67"/>
        <v>2971.5840000000007</v>
      </c>
      <c r="S1448" s="8">
        <f>(((Sales[[#This Row],[Unit Price]]-(Sales[[#This Row],[Discount Applied]]*Sales[[#This Row],[Unit Price]]))-Q1448)/Q1448)*100</f>
        <v>30.434782608695659</v>
      </c>
      <c r="T1448" s="8">
        <f t="shared" si="68"/>
        <v>12735.36</v>
      </c>
      <c r="U1448" s="8">
        <f>Sales[[#This Row],[Unit Cost]]*Sales[[#This Row],[Order Quantity]]</f>
        <v>9763.7759999999998</v>
      </c>
    </row>
    <row r="1449" spans="1:21" x14ac:dyDescent="0.2">
      <c r="A1449" s="6" t="s">
        <v>1662</v>
      </c>
      <c r="B1449" s="6" t="s">
        <v>25</v>
      </c>
      <c r="C1449" s="6" t="s">
        <v>146</v>
      </c>
      <c r="D1449" s="7">
        <v>43300</v>
      </c>
      <c r="E1449" s="7">
        <v>43423</v>
      </c>
      <c r="F1449" s="7">
        <v>43433</v>
      </c>
      <c r="G1449" s="7">
        <v>43438</v>
      </c>
      <c r="H1449" s="6">
        <f t="shared" si="66"/>
        <v>15</v>
      </c>
      <c r="I1449" s="6" t="s">
        <v>215</v>
      </c>
      <c r="J1449" s="6">
        <v>15</v>
      </c>
      <c r="K1449" s="6">
        <v>44</v>
      </c>
      <c r="L1449" s="6">
        <v>291</v>
      </c>
      <c r="M1449" s="6">
        <v>23</v>
      </c>
      <c r="N1449" s="6">
        <v>4</v>
      </c>
      <c r="O1449" s="6">
        <v>0.1</v>
      </c>
      <c r="P1449" s="8">
        <v>2257.9</v>
      </c>
      <c r="Q1449" s="8">
        <v>1128.95</v>
      </c>
      <c r="R1449" s="8">
        <f t="shared" si="67"/>
        <v>3612.6400000000003</v>
      </c>
      <c r="S1449" s="8">
        <f>(((Sales[[#This Row],[Unit Price]]-(Sales[[#This Row],[Discount Applied]]*Sales[[#This Row],[Unit Price]]))-Q1449)/Q1449)*100</f>
        <v>80</v>
      </c>
      <c r="T1449" s="8">
        <f t="shared" si="68"/>
        <v>8128.4400000000005</v>
      </c>
      <c r="U1449" s="8">
        <f>Sales[[#This Row],[Unit Cost]]*Sales[[#This Row],[Order Quantity]]</f>
        <v>4515.8</v>
      </c>
    </row>
    <row r="1450" spans="1:21" x14ac:dyDescent="0.2">
      <c r="A1450" s="6" t="s">
        <v>1663</v>
      </c>
      <c r="B1450" s="6" t="s">
        <v>23</v>
      </c>
      <c r="C1450" s="6" t="s">
        <v>146</v>
      </c>
      <c r="D1450" s="7">
        <v>43300</v>
      </c>
      <c r="E1450" s="7">
        <v>43424</v>
      </c>
      <c r="F1450" s="7">
        <v>43428</v>
      </c>
      <c r="G1450" s="7">
        <v>43432</v>
      </c>
      <c r="H1450" s="6">
        <f t="shared" si="66"/>
        <v>8</v>
      </c>
      <c r="I1450" s="6" t="s">
        <v>215</v>
      </c>
      <c r="J1450" s="6">
        <v>22</v>
      </c>
      <c r="K1450" s="6">
        <v>26</v>
      </c>
      <c r="L1450" s="6">
        <v>268</v>
      </c>
      <c r="M1450" s="6">
        <v>17</v>
      </c>
      <c r="N1450" s="6">
        <v>3</v>
      </c>
      <c r="O1450" s="6">
        <v>7.4999999999999997E-2</v>
      </c>
      <c r="P1450" s="8">
        <v>261.3</v>
      </c>
      <c r="Q1450" s="8">
        <v>222.10499999999999</v>
      </c>
      <c r="R1450" s="8">
        <f t="shared" si="67"/>
        <v>58.792500000000132</v>
      </c>
      <c r="S1450" s="8">
        <f>(((Sales[[#This Row],[Unit Price]]-(Sales[[#This Row],[Discount Applied]]*Sales[[#This Row],[Unit Price]]))-Q1450)/Q1450)*100</f>
        <v>8.8235294117647172</v>
      </c>
      <c r="T1450" s="8">
        <f t="shared" si="68"/>
        <v>725.10750000000007</v>
      </c>
      <c r="U1450" s="8">
        <f>Sales[[#This Row],[Unit Cost]]*Sales[[#This Row],[Order Quantity]]</f>
        <v>666.31499999999994</v>
      </c>
    </row>
    <row r="1451" spans="1:21" x14ac:dyDescent="0.2">
      <c r="A1451" s="6" t="s">
        <v>1664</v>
      </c>
      <c r="B1451" s="6" t="s">
        <v>23</v>
      </c>
      <c r="C1451" s="6" t="s">
        <v>143</v>
      </c>
      <c r="D1451" s="7">
        <v>43300</v>
      </c>
      <c r="E1451" s="7">
        <v>43424</v>
      </c>
      <c r="F1451" s="7">
        <v>43426</v>
      </c>
      <c r="G1451" s="7">
        <v>43429</v>
      </c>
      <c r="H1451" s="6">
        <f t="shared" si="66"/>
        <v>5</v>
      </c>
      <c r="I1451" s="6" t="s">
        <v>215</v>
      </c>
      <c r="J1451" s="6">
        <v>24</v>
      </c>
      <c r="K1451" s="6">
        <v>11</v>
      </c>
      <c r="L1451" s="6">
        <v>343</v>
      </c>
      <c r="M1451" s="6">
        <v>26</v>
      </c>
      <c r="N1451" s="6">
        <v>8</v>
      </c>
      <c r="O1451" s="6">
        <v>7.4999999999999997E-2</v>
      </c>
      <c r="P1451" s="8">
        <v>3966.4</v>
      </c>
      <c r="Q1451" s="8">
        <v>2141.8560000000002</v>
      </c>
      <c r="R1451" s="8">
        <f t="shared" si="67"/>
        <v>12216.511999999999</v>
      </c>
      <c r="S1451" s="8">
        <f>(((Sales[[#This Row],[Unit Price]]-(Sales[[#This Row],[Discount Applied]]*Sales[[#This Row],[Unit Price]]))-Q1451)/Q1451)*100</f>
        <v>71.296296296296276</v>
      </c>
      <c r="T1451" s="8">
        <f t="shared" si="68"/>
        <v>29351.360000000001</v>
      </c>
      <c r="U1451" s="8">
        <f>Sales[[#This Row],[Unit Cost]]*Sales[[#This Row],[Order Quantity]]</f>
        <v>17134.848000000002</v>
      </c>
    </row>
    <row r="1452" spans="1:21" x14ac:dyDescent="0.2">
      <c r="A1452" s="6" t="s">
        <v>1665</v>
      </c>
      <c r="B1452" s="6" t="s">
        <v>23</v>
      </c>
      <c r="C1452" s="6" t="s">
        <v>145</v>
      </c>
      <c r="D1452" s="7">
        <v>43300</v>
      </c>
      <c r="E1452" s="7">
        <v>43424</v>
      </c>
      <c r="F1452" s="7">
        <v>43445</v>
      </c>
      <c r="G1452" s="7">
        <v>43446</v>
      </c>
      <c r="H1452" s="6">
        <f t="shared" si="66"/>
        <v>22</v>
      </c>
      <c r="I1452" s="6" t="s">
        <v>215</v>
      </c>
      <c r="J1452" s="6">
        <v>25</v>
      </c>
      <c r="K1452" s="6">
        <v>45</v>
      </c>
      <c r="L1452" s="6">
        <v>169</v>
      </c>
      <c r="M1452" s="6">
        <v>40</v>
      </c>
      <c r="N1452" s="6">
        <v>1</v>
      </c>
      <c r="O1452" s="6">
        <v>7.4999999999999997E-2</v>
      </c>
      <c r="P1452" s="8">
        <v>1708.5</v>
      </c>
      <c r="Q1452" s="8">
        <v>1452.2249999999999</v>
      </c>
      <c r="R1452" s="8">
        <f t="shared" si="67"/>
        <v>128.13750000000005</v>
      </c>
      <c r="S1452" s="8">
        <f>(((Sales[[#This Row],[Unit Price]]-(Sales[[#This Row],[Discount Applied]]*Sales[[#This Row],[Unit Price]]))-Q1452)/Q1452)*100</f>
        <v>8.8235294117647101</v>
      </c>
      <c r="T1452" s="8">
        <f t="shared" si="68"/>
        <v>1580.3625</v>
      </c>
      <c r="U1452" s="8">
        <f>Sales[[#This Row],[Unit Cost]]*Sales[[#This Row],[Order Quantity]]</f>
        <v>1452.2249999999999</v>
      </c>
    </row>
    <row r="1453" spans="1:21" x14ac:dyDescent="0.2">
      <c r="A1453" s="6" t="s">
        <v>1666</v>
      </c>
      <c r="B1453" s="6" t="s">
        <v>24</v>
      </c>
      <c r="C1453" s="6" t="s">
        <v>143</v>
      </c>
      <c r="D1453" s="7">
        <v>43300</v>
      </c>
      <c r="E1453" s="7">
        <v>43424</v>
      </c>
      <c r="F1453" s="7">
        <v>43440</v>
      </c>
      <c r="G1453" s="7">
        <v>43441</v>
      </c>
      <c r="H1453" s="6">
        <f t="shared" si="66"/>
        <v>17</v>
      </c>
      <c r="I1453" s="6" t="s">
        <v>215</v>
      </c>
      <c r="J1453" s="6">
        <v>6</v>
      </c>
      <c r="K1453" s="6">
        <v>25</v>
      </c>
      <c r="L1453" s="6">
        <v>334</v>
      </c>
      <c r="M1453" s="6">
        <v>47</v>
      </c>
      <c r="N1453" s="6">
        <v>3</v>
      </c>
      <c r="O1453" s="6">
        <v>7.4999999999999997E-2</v>
      </c>
      <c r="P1453" s="8">
        <v>268</v>
      </c>
      <c r="Q1453" s="8">
        <v>195.64</v>
      </c>
      <c r="R1453" s="8">
        <f t="shared" si="67"/>
        <v>156.78000000000009</v>
      </c>
      <c r="S1453" s="8">
        <f>(((Sales[[#This Row],[Unit Price]]-(Sales[[#This Row],[Discount Applied]]*Sales[[#This Row],[Unit Price]]))-Q1453)/Q1453)*100</f>
        <v>26.712328767123299</v>
      </c>
      <c r="T1453" s="8">
        <f t="shared" si="68"/>
        <v>743.7</v>
      </c>
      <c r="U1453" s="8">
        <f>Sales[[#This Row],[Unit Cost]]*Sales[[#This Row],[Order Quantity]]</f>
        <v>586.91999999999996</v>
      </c>
    </row>
    <row r="1454" spans="1:21" x14ac:dyDescent="0.2">
      <c r="A1454" s="6" t="s">
        <v>1667</v>
      </c>
      <c r="B1454" s="6" t="s">
        <v>25</v>
      </c>
      <c r="C1454" s="6" t="s">
        <v>144</v>
      </c>
      <c r="D1454" s="7">
        <v>43300</v>
      </c>
      <c r="E1454" s="7">
        <v>43424</v>
      </c>
      <c r="F1454" s="7">
        <v>43436</v>
      </c>
      <c r="G1454" s="7">
        <v>43441</v>
      </c>
      <c r="H1454" s="6">
        <f t="shared" si="66"/>
        <v>17</v>
      </c>
      <c r="I1454" s="6" t="s">
        <v>215</v>
      </c>
      <c r="J1454" s="6">
        <v>16</v>
      </c>
      <c r="K1454" s="6">
        <v>50</v>
      </c>
      <c r="L1454" s="6">
        <v>63</v>
      </c>
      <c r="M1454" s="6">
        <v>18</v>
      </c>
      <c r="N1454" s="6">
        <v>1</v>
      </c>
      <c r="O1454" s="6">
        <v>0.05</v>
      </c>
      <c r="P1454" s="8">
        <v>5929.5</v>
      </c>
      <c r="Q1454" s="8">
        <v>2786.8649999999998</v>
      </c>
      <c r="R1454" s="8">
        <f t="shared" si="67"/>
        <v>2846.16</v>
      </c>
      <c r="S1454" s="8">
        <f>(((Sales[[#This Row],[Unit Price]]-(Sales[[#This Row],[Discount Applied]]*Sales[[#This Row],[Unit Price]]))-Q1454)/Q1454)*100</f>
        <v>102.12765957446808</v>
      </c>
      <c r="T1454" s="8">
        <f t="shared" si="68"/>
        <v>5633.0249999999996</v>
      </c>
      <c r="U1454" s="8">
        <f>Sales[[#This Row],[Unit Cost]]*Sales[[#This Row],[Order Quantity]]</f>
        <v>2786.8649999999998</v>
      </c>
    </row>
    <row r="1455" spans="1:21" x14ac:dyDescent="0.2">
      <c r="A1455" s="6" t="s">
        <v>1668</v>
      </c>
      <c r="B1455" s="6" t="s">
        <v>24</v>
      </c>
      <c r="C1455" s="6" t="s">
        <v>145</v>
      </c>
      <c r="D1455" s="7">
        <v>43300</v>
      </c>
      <c r="E1455" s="7">
        <v>43424</v>
      </c>
      <c r="F1455" s="7">
        <v>43450</v>
      </c>
      <c r="G1455" s="7">
        <v>43453</v>
      </c>
      <c r="H1455" s="6">
        <f t="shared" si="66"/>
        <v>29</v>
      </c>
      <c r="I1455" s="6" t="s">
        <v>215</v>
      </c>
      <c r="J1455" s="6">
        <v>9</v>
      </c>
      <c r="K1455" s="6">
        <v>2</v>
      </c>
      <c r="L1455" s="6">
        <v>183</v>
      </c>
      <c r="M1455" s="6">
        <v>45</v>
      </c>
      <c r="N1455" s="6">
        <v>7</v>
      </c>
      <c r="O1455" s="6">
        <v>0.05</v>
      </c>
      <c r="P1455" s="8">
        <v>1125.6000000000001</v>
      </c>
      <c r="Q1455" s="8">
        <v>495.26400000000007</v>
      </c>
      <c r="R1455" s="8">
        <f t="shared" si="67"/>
        <v>4018.3920000000003</v>
      </c>
      <c r="S1455" s="8">
        <f>(((Sales[[#This Row],[Unit Price]]-(Sales[[#This Row],[Discount Applied]]*Sales[[#This Row],[Unit Price]]))-Q1455)/Q1455)*100</f>
        <v>115.90909090909089</v>
      </c>
      <c r="T1455" s="8">
        <f t="shared" si="68"/>
        <v>7485.2400000000007</v>
      </c>
      <c r="U1455" s="8">
        <f>Sales[[#This Row],[Unit Cost]]*Sales[[#This Row],[Order Quantity]]</f>
        <v>3466.8480000000004</v>
      </c>
    </row>
    <row r="1456" spans="1:21" x14ac:dyDescent="0.2">
      <c r="A1456" s="6" t="s">
        <v>1669</v>
      </c>
      <c r="B1456" s="6" t="s">
        <v>25</v>
      </c>
      <c r="C1456" s="6" t="s">
        <v>145</v>
      </c>
      <c r="D1456" s="7">
        <v>43300</v>
      </c>
      <c r="E1456" s="7">
        <v>43425</v>
      </c>
      <c r="F1456" s="7">
        <v>43451</v>
      </c>
      <c r="G1456" s="7">
        <v>43457</v>
      </c>
      <c r="H1456" s="6">
        <f t="shared" si="66"/>
        <v>32</v>
      </c>
      <c r="I1456" s="6" t="s">
        <v>215</v>
      </c>
      <c r="J1456" s="6">
        <v>15</v>
      </c>
      <c r="K1456" s="6">
        <v>49</v>
      </c>
      <c r="L1456" s="6">
        <v>138</v>
      </c>
      <c r="M1456" s="6">
        <v>30</v>
      </c>
      <c r="N1456" s="6">
        <v>3</v>
      </c>
      <c r="O1456" s="6">
        <v>0.05</v>
      </c>
      <c r="P1456" s="8">
        <v>871</v>
      </c>
      <c r="Q1456" s="8">
        <v>722.93</v>
      </c>
      <c r="R1456" s="8">
        <f t="shared" si="67"/>
        <v>313.55999999999995</v>
      </c>
      <c r="S1456" s="8">
        <f>(((Sales[[#This Row],[Unit Price]]-(Sales[[#This Row],[Discount Applied]]*Sales[[#This Row],[Unit Price]]))-Q1456)/Q1456)*100</f>
        <v>14.457831325301218</v>
      </c>
      <c r="T1456" s="8">
        <f t="shared" si="68"/>
        <v>2482.35</v>
      </c>
      <c r="U1456" s="8">
        <f>Sales[[#This Row],[Unit Cost]]*Sales[[#This Row],[Order Quantity]]</f>
        <v>2168.79</v>
      </c>
    </row>
    <row r="1457" spans="1:21" x14ac:dyDescent="0.2">
      <c r="A1457" s="6" t="s">
        <v>1670</v>
      </c>
      <c r="B1457" s="6" t="s">
        <v>25</v>
      </c>
      <c r="C1457" s="6" t="s">
        <v>147</v>
      </c>
      <c r="D1457" s="7">
        <v>43300</v>
      </c>
      <c r="E1457" s="7">
        <v>43425</v>
      </c>
      <c r="F1457" s="7">
        <v>43436</v>
      </c>
      <c r="G1457" s="7">
        <v>43444</v>
      </c>
      <c r="H1457" s="6">
        <f t="shared" si="66"/>
        <v>19</v>
      </c>
      <c r="I1457" s="6" t="s">
        <v>215</v>
      </c>
      <c r="J1457" s="6">
        <v>14</v>
      </c>
      <c r="K1457" s="6">
        <v>43</v>
      </c>
      <c r="L1457" s="6">
        <v>220</v>
      </c>
      <c r="M1457" s="6">
        <v>5</v>
      </c>
      <c r="N1457" s="6">
        <v>8</v>
      </c>
      <c r="O1457" s="6">
        <v>0.3</v>
      </c>
      <c r="P1457" s="8">
        <v>3919.5</v>
      </c>
      <c r="Q1457" s="8">
        <v>2038.14</v>
      </c>
      <c r="R1457" s="8">
        <f t="shared" si="67"/>
        <v>5644.08</v>
      </c>
      <c r="S1457" s="8">
        <f>(((Sales[[#This Row],[Unit Price]]-(Sales[[#This Row],[Discount Applied]]*Sales[[#This Row],[Unit Price]]))-Q1457)/Q1457)*100</f>
        <v>34.615384615384613</v>
      </c>
      <c r="T1457" s="8">
        <f t="shared" si="68"/>
        <v>21949.200000000001</v>
      </c>
      <c r="U1457" s="8">
        <f>Sales[[#This Row],[Unit Cost]]*Sales[[#This Row],[Order Quantity]]</f>
        <v>16305.12</v>
      </c>
    </row>
    <row r="1458" spans="1:21" x14ac:dyDescent="0.2">
      <c r="A1458" s="6" t="s">
        <v>1671</v>
      </c>
      <c r="B1458" s="6" t="s">
        <v>24</v>
      </c>
      <c r="C1458" s="6" t="s">
        <v>148</v>
      </c>
      <c r="D1458" s="7">
        <v>43300</v>
      </c>
      <c r="E1458" s="7">
        <v>43425</v>
      </c>
      <c r="F1458" s="7">
        <v>43442</v>
      </c>
      <c r="G1458" s="7">
        <v>43451</v>
      </c>
      <c r="H1458" s="6">
        <f t="shared" si="66"/>
        <v>26</v>
      </c>
      <c r="I1458" s="6" t="s">
        <v>215</v>
      </c>
      <c r="J1458" s="6">
        <v>4</v>
      </c>
      <c r="K1458" s="6">
        <v>15</v>
      </c>
      <c r="L1458" s="6">
        <v>14</v>
      </c>
      <c r="M1458" s="6">
        <v>4</v>
      </c>
      <c r="N1458" s="6">
        <v>2</v>
      </c>
      <c r="O1458" s="6">
        <v>0.3</v>
      </c>
      <c r="P1458" s="8">
        <v>670</v>
      </c>
      <c r="Q1458" s="8">
        <v>475.7</v>
      </c>
      <c r="R1458" s="8">
        <f t="shared" si="67"/>
        <v>-13.399999999999977</v>
      </c>
      <c r="S1458" s="8">
        <f>(((Sales[[#This Row],[Unit Price]]-(Sales[[#This Row],[Discount Applied]]*Sales[[#This Row],[Unit Price]]))-Q1458)/Q1458)*100</f>
        <v>-1.4084507042253498</v>
      </c>
      <c r="T1458" s="8">
        <f t="shared" si="68"/>
        <v>938</v>
      </c>
      <c r="U1458" s="8">
        <f>Sales[[#This Row],[Unit Cost]]*Sales[[#This Row],[Order Quantity]]</f>
        <v>951.4</v>
      </c>
    </row>
    <row r="1459" spans="1:21" x14ac:dyDescent="0.2">
      <c r="A1459" s="6" t="s">
        <v>1672</v>
      </c>
      <c r="B1459" s="6" t="s">
        <v>24</v>
      </c>
      <c r="C1459" s="6" t="s">
        <v>145</v>
      </c>
      <c r="D1459" s="7">
        <v>43300</v>
      </c>
      <c r="E1459" s="7">
        <v>43425</v>
      </c>
      <c r="F1459" s="7">
        <v>43433</v>
      </c>
      <c r="G1459" s="7">
        <v>43434</v>
      </c>
      <c r="H1459" s="6">
        <f t="shared" si="66"/>
        <v>9</v>
      </c>
      <c r="I1459" s="6" t="s">
        <v>215</v>
      </c>
      <c r="J1459" s="6">
        <v>8</v>
      </c>
      <c r="K1459" s="6">
        <v>11</v>
      </c>
      <c r="L1459" s="6">
        <v>128</v>
      </c>
      <c r="M1459" s="6">
        <v>5</v>
      </c>
      <c r="N1459" s="6">
        <v>4</v>
      </c>
      <c r="O1459" s="6">
        <v>7.4999999999999997E-2</v>
      </c>
      <c r="P1459" s="8">
        <v>1876</v>
      </c>
      <c r="Q1459" s="8">
        <v>1031.8000000000002</v>
      </c>
      <c r="R1459" s="8">
        <f t="shared" si="67"/>
        <v>2813.9999999999991</v>
      </c>
      <c r="S1459" s="8">
        <f>(((Sales[[#This Row],[Unit Price]]-(Sales[[#This Row],[Discount Applied]]*Sales[[#This Row],[Unit Price]]))-Q1459)/Q1459)*100</f>
        <v>68.181818181818144</v>
      </c>
      <c r="T1459" s="8">
        <f t="shared" si="68"/>
        <v>6941.2</v>
      </c>
      <c r="U1459" s="8">
        <f>Sales[[#This Row],[Unit Cost]]*Sales[[#This Row],[Order Quantity]]</f>
        <v>4127.2000000000007</v>
      </c>
    </row>
    <row r="1460" spans="1:21" x14ac:dyDescent="0.2">
      <c r="A1460" s="6" t="s">
        <v>1673</v>
      </c>
      <c r="B1460" s="6" t="s">
        <v>25</v>
      </c>
      <c r="C1460" s="6" t="s">
        <v>146</v>
      </c>
      <c r="D1460" s="7">
        <v>43300</v>
      </c>
      <c r="E1460" s="7">
        <v>43425</v>
      </c>
      <c r="F1460" s="7">
        <v>43439</v>
      </c>
      <c r="G1460" s="7">
        <v>43443</v>
      </c>
      <c r="H1460" s="6">
        <f t="shared" si="66"/>
        <v>18</v>
      </c>
      <c r="I1460" s="6" t="s">
        <v>215</v>
      </c>
      <c r="J1460" s="6">
        <v>15</v>
      </c>
      <c r="K1460" s="6">
        <v>23</v>
      </c>
      <c r="L1460" s="6">
        <v>268</v>
      </c>
      <c r="M1460" s="6">
        <v>25</v>
      </c>
      <c r="N1460" s="6">
        <v>2</v>
      </c>
      <c r="O1460" s="6">
        <v>7.4999999999999997E-2</v>
      </c>
      <c r="P1460" s="8">
        <v>1989.9</v>
      </c>
      <c r="Q1460" s="8">
        <v>835.75800000000004</v>
      </c>
      <c r="R1460" s="8">
        <f t="shared" si="67"/>
        <v>2009.799</v>
      </c>
      <c r="S1460" s="8">
        <f>(((Sales[[#This Row],[Unit Price]]-(Sales[[#This Row],[Discount Applied]]*Sales[[#This Row],[Unit Price]]))-Q1460)/Q1460)*100</f>
        <v>120.23809523809523</v>
      </c>
      <c r="T1460" s="8">
        <f t="shared" si="68"/>
        <v>3681.3150000000001</v>
      </c>
      <c r="U1460" s="8">
        <f>Sales[[#This Row],[Unit Cost]]*Sales[[#This Row],[Order Quantity]]</f>
        <v>1671.5160000000001</v>
      </c>
    </row>
    <row r="1461" spans="1:21" x14ac:dyDescent="0.2">
      <c r="A1461" s="6" t="s">
        <v>1674</v>
      </c>
      <c r="B1461" s="6" t="s">
        <v>26</v>
      </c>
      <c r="C1461" s="6" t="s">
        <v>148</v>
      </c>
      <c r="D1461" s="7">
        <v>43300</v>
      </c>
      <c r="E1461" s="7">
        <v>43425</v>
      </c>
      <c r="F1461" s="7">
        <v>43432</v>
      </c>
      <c r="G1461" s="7">
        <v>43437</v>
      </c>
      <c r="H1461" s="6">
        <f t="shared" si="66"/>
        <v>12</v>
      </c>
      <c r="I1461" s="6" t="s">
        <v>215</v>
      </c>
      <c r="J1461" s="6">
        <v>26</v>
      </c>
      <c r="K1461" s="6">
        <v>35</v>
      </c>
      <c r="L1461" s="6">
        <v>29</v>
      </c>
      <c r="M1461" s="6">
        <v>28</v>
      </c>
      <c r="N1461" s="6">
        <v>5</v>
      </c>
      <c r="O1461" s="6">
        <v>7.4999999999999997E-2</v>
      </c>
      <c r="P1461" s="8">
        <v>1809</v>
      </c>
      <c r="Q1461" s="8">
        <v>1266.3</v>
      </c>
      <c r="R1461" s="8">
        <f t="shared" si="67"/>
        <v>2035.125</v>
      </c>
      <c r="S1461" s="8">
        <f>(((Sales[[#This Row],[Unit Price]]-(Sales[[#This Row],[Discount Applied]]*Sales[[#This Row],[Unit Price]]))-Q1461)/Q1461)*100</f>
        <v>32.142857142857153</v>
      </c>
      <c r="T1461" s="8">
        <f t="shared" si="68"/>
        <v>8366.625</v>
      </c>
      <c r="U1461" s="8">
        <f>Sales[[#This Row],[Unit Cost]]*Sales[[#This Row],[Order Quantity]]</f>
        <v>6331.5</v>
      </c>
    </row>
    <row r="1462" spans="1:21" x14ac:dyDescent="0.2">
      <c r="A1462" s="6" t="s">
        <v>1675</v>
      </c>
      <c r="B1462" s="6" t="s">
        <v>23</v>
      </c>
      <c r="C1462" s="6" t="s">
        <v>145</v>
      </c>
      <c r="D1462" s="7">
        <v>43300</v>
      </c>
      <c r="E1462" s="7">
        <v>43425</v>
      </c>
      <c r="F1462" s="7">
        <v>43447</v>
      </c>
      <c r="G1462" s="7">
        <v>43452</v>
      </c>
      <c r="H1462" s="6">
        <f t="shared" si="66"/>
        <v>27</v>
      </c>
      <c r="I1462" s="6" t="s">
        <v>215</v>
      </c>
      <c r="J1462" s="6">
        <v>23</v>
      </c>
      <c r="K1462" s="6">
        <v>15</v>
      </c>
      <c r="L1462" s="6">
        <v>88</v>
      </c>
      <c r="M1462" s="6">
        <v>13</v>
      </c>
      <c r="N1462" s="6">
        <v>2</v>
      </c>
      <c r="O1462" s="6">
        <v>7.4999999999999997E-2</v>
      </c>
      <c r="P1462" s="8">
        <v>5038.4000000000005</v>
      </c>
      <c r="Q1462" s="8">
        <v>3023.0400000000004</v>
      </c>
      <c r="R1462" s="8">
        <f t="shared" si="67"/>
        <v>3274.96</v>
      </c>
      <c r="S1462" s="8">
        <f>(((Sales[[#This Row],[Unit Price]]-(Sales[[#This Row],[Discount Applied]]*Sales[[#This Row],[Unit Price]]))-Q1462)/Q1462)*100</f>
        <v>54.166666666666664</v>
      </c>
      <c r="T1462" s="8">
        <f t="shared" si="68"/>
        <v>9321.0400000000009</v>
      </c>
      <c r="U1462" s="8">
        <f>Sales[[#This Row],[Unit Cost]]*Sales[[#This Row],[Order Quantity]]</f>
        <v>6046.0800000000008</v>
      </c>
    </row>
    <row r="1463" spans="1:21" x14ac:dyDescent="0.2">
      <c r="A1463" s="6" t="s">
        <v>1676</v>
      </c>
      <c r="B1463" s="6" t="s">
        <v>25</v>
      </c>
      <c r="C1463" s="6" t="s">
        <v>148</v>
      </c>
      <c r="D1463" s="7">
        <v>43300</v>
      </c>
      <c r="E1463" s="7">
        <v>43425</v>
      </c>
      <c r="F1463" s="7">
        <v>43446</v>
      </c>
      <c r="G1463" s="7">
        <v>43449</v>
      </c>
      <c r="H1463" s="6">
        <f t="shared" si="66"/>
        <v>24</v>
      </c>
      <c r="I1463" s="6" t="s">
        <v>215</v>
      </c>
      <c r="J1463" s="6">
        <v>17</v>
      </c>
      <c r="K1463" s="6">
        <v>49</v>
      </c>
      <c r="L1463" s="6">
        <v>25</v>
      </c>
      <c r="M1463" s="6">
        <v>37</v>
      </c>
      <c r="N1463" s="6">
        <v>3</v>
      </c>
      <c r="O1463" s="6">
        <v>0.05</v>
      </c>
      <c r="P1463" s="8">
        <v>2324.9</v>
      </c>
      <c r="Q1463" s="8">
        <v>1394.94</v>
      </c>
      <c r="R1463" s="8">
        <f t="shared" si="67"/>
        <v>2441.1450000000013</v>
      </c>
      <c r="S1463" s="8">
        <f>(((Sales[[#This Row],[Unit Price]]-(Sales[[#This Row],[Discount Applied]]*Sales[[#This Row],[Unit Price]]))-Q1463)/Q1463)*100</f>
        <v>58.333333333333336</v>
      </c>
      <c r="T1463" s="8">
        <f t="shared" si="68"/>
        <v>6625.9650000000011</v>
      </c>
      <c r="U1463" s="8">
        <f>Sales[[#This Row],[Unit Cost]]*Sales[[#This Row],[Order Quantity]]</f>
        <v>4184.82</v>
      </c>
    </row>
    <row r="1464" spans="1:21" x14ac:dyDescent="0.2">
      <c r="A1464" s="6" t="s">
        <v>1677</v>
      </c>
      <c r="B1464" s="6" t="s">
        <v>23</v>
      </c>
      <c r="C1464" s="6" t="s">
        <v>146</v>
      </c>
      <c r="D1464" s="7">
        <v>43300</v>
      </c>
      <c r="E1464" s="7">
        <v>43425</v>
      </c>
      <c r="F1464" s="7">
        <v>43453</v>
      </c>
      <c r="G1464" s="7">
        <v>43461</v>
      </c>
      <c r="H1464" s="6">
        <f t="shared" si="66"/>
        <v>36</v>
      </c>
      <c r="I1464" s="6" t="s">
        <v>215</v>
      </c>
      <c r="J1464" s="6">
        <v>23</v>
      </c>
      <c r="K1464" s="6">
        <v>10</v>
      </c>
      <c r="L1464" s="6">
        <v>307</v>
      </c>
      <c r="M1464" s="6">
        <v>3</v>
      </c>
      <c r="N1464" s="6">
        <v>1</v>
      </c>
      <c r="O1464" s="6">
        <v>0.05</v>
      </c>
      <c r="P1464" s="8">
        <v>2291.4</v>
      </c>
      <c r="Q1464" s="8">
        <v>1810.2060000000001</v>
      </c>
      <c r="R1464" s="8">
        <f t="shared" si="67"/>
        <v>366.6239999999998</v>
      </c>
      <c r="S1464" s="8">
        <f>(((Sales[[#This Row],[Unit Price]]-(Sales[[#This Row],[Discount Applied]]*Sales[[#This Row],[Unit Price]]))-Q1464)/Q1464)*100</f>
        <v>20.253164556962012</v>
      </c>
      <c r="T1464" s="8">
        <f t="shared" si="68"/>
        <v>2176.83</v>
      </c>
      <c r="U1464" s="8">
        <f>Sales[[#This Row],[Unit Cost]]*Sales[[#This Row],[Order Quantity]]</f>
        <v>1810.2060000000001</v>
      </c>
    </row>
    <row r="1465" spans="1:21" x14ac:dyDescent="0.2">
      <c r="A1465" s="6" t="s">
        <v>1678</v>
      </c>
      <c r="B1465" s="6" t="s">
        <v>23</v>
      </c>
      <c r="C1465" s="6" t="s">
        <v>144</v>
      </c>
      <c r="D1465" s="7">
        <v>43300</v>
      </c>
      <c r="E1465" s="7">
        <v>43425</v>
      </c>
      <c r="F1465" s="7">
        <v>43441</v>
      </c>
      <c r="G1465" s="7">
        <v>43449</v>
      </c>
      <c r="H1465" s="6">
        <f t="shared" si="66"/>
        <v>24</v>
      </c>
      <c r="I1465" s="6" t="s">
        <v>215</v>
      </c>
      <c r="J1465" s="6">
        <v>23</v>
      </c>
      <c r="K1465" s="6">
        <v>33</v>
      </c>
      <c r="L1465" s="6">
        <v>75</v>
      </c>
      <c r="M1465" s="6">
        <v>24</v>
      </c>
      <c r="N1465" s="6">
        <v>7</v>
      </c>
      <c r="O1465" s="6">
        <v>0.3</v>
      </c>
      <c r="P1465" s="8">
        <v>991.6</v>
      </c>
      <c r="Q1465" s="8">
        <v>823.02800000000002</v>
      </c>
      <c r="R1465" s="8">
        <f t="shared" si="67"/>
        <v>-902.35599999999977</v>
      </c>
      <c r="S1465" s="8">
        <f>(((Sales[[#This Row],[Unit Price]]-(Sales[[#This Row],[Discount Applied]]*Sales[[#This Row],[Unit Price]]))-Q1465)/Q1465)*100</f>
        <v>-15.66265060240964</v>
      </c>
      <c r="T1465" s="8">
        <f t="shared" si="68"/>
        <v>4858.84</v>
      </c>
      <c r="U1465" s="8">
        <f>Sales[[#This Row],[Unit Cost]]*Sales[[#This Row],[Order Quantity]]</f>
        <v>5761.1959999999999</v>
      </c>
    </row>
    <row r="1466" spans="1:21" x14ac:dyDescent="0.2">
      <c r="A1466" s="6" t="s">
        <v>1679</v>
      </c>
      <c r="B1466" s="6" t="s">
        <v>25</v>
      </c>
      <c r="C1466" s="6" t="s">
        <v>146</v>
      </c>
      <c r="D1466" s="7">
        <v>43300</v>
      </c>
      <c r="E1466" s="7">
        <v>43425</v>
      </c>
      <c r="F1466" s="7">
        <v>43435</v>
      </c>
      <c r="G1466" s="7">
        <v>43442</v>
      </c>
      <c r="H1466" s="6">
        <f t="shared" si="66"/>
        <v>17</v>
      </c>
      <c r="I1466" s="6" t="s">
        <v>215</v>
      </c>
      <c r="J1466" s="6">
        <v>13</v>
      </c>
      <c r="K1466" s="6">
        <v>3</v>
      </c>
      <c r="L1466" s="6">
        <v>285</v>
      </c>
      <c r="M1466" s="6">
        <v>9</v>
      </c>
      <c r="N1466" s="6">
        <v>4</v>
      </c>
      <c r="O1466" s="6">
        <v>7.4999999999999997E-2</v>
      </c>
      <c r="P1466" s="8">
        <v>1098.8</v>
      </c>
      <c r="Q1466" s="8">
        <v>791.13599999999997</v>
      </c>
      <c r="R1466" s="8">
        <f t="shared" si="67"/>
        <v>901.01600000000008</v>
      </c>
      <c r="S1466" s="8">
        <f>(((Sales[[#This Row],[Unit Price]]-(Sales[[#This Row],[Discount Applied]]*Sales[[#This Row],[Unit Price]]))-Q1466)/Q1466)*100</f>
        <v>28.472222222222225</v>
      </c>
      <c r="T1466" s="8">
        <f t="shared" si="68"/>
        <v>4065.56</v>
      </c>
      <c r="U1466" s="8">
        <f>Sales[[#This Row],[Unit Cost]]*Sales[[#This Row],[Order Quantity]]</f>
        <v>3164.5439999999999</v>
      </c>
    </row>
    <row r="1467" spans="1:21" x14ac:dyDescent="0.2">
      <c r="A1467" s="6" t="s">
        <v>1680</v>
      </c>
      <c r="B1467" s="6" t="s">
        <v>24</v>
      </c>
      <c r="C1467" s="6" t="s">
        <v>143</v>
      </c>
      <c r="D1467" s="7">
        <v>43300</v>
      </c>
      <c r="E1467" s="7">
        <v>43426</v>
      </c>
      <c r="F1467" s="7">
        <v>43436</v>
      </c>
      <c r="G1467" s="7">
        <v>43442</v>
      </c>
      <c r="H1467" s="6">
        <f t="shared" si="66"/>
        <v>16</v>
      </c>
      <c r="I1467" s="6" t="s">
        <v>215</v>
      </c>
      <c r="J1467" s="6">
        <v>6</v>
      </c>
      <c r="K1467" s="6">
        <v>44</v>
      </c>
      <c r="L1467" s="6">
        <v>359</v>
      </c>
      <c r="M1467" s="6">
        <v>11</v>
      </c>
      <c r="N1467" s="6">
        <v>6</v>
      </c>
      <c r="O1467" s="6">
        <v>0.2</v>
      </c>
      <c r="P1467" s="8">
        <v>3410.3</v>
      </c>
      <c r="Q1467" s="8">
        <v>2387.21</v>
      </c>
      <c r="R1467" s="8">
        <f t="shared" si="67"/>
        <v>2046.1800000000021</v>
      </c>
      <c r="S1467" s="8">
        <f>(((Sales[[#This Row],[Unit Price]]-(Sales[[#This Row],[Discount Applied]]*Sales[[#This Row],[Unit Price]]))-Q1467)/Q1467)*100</f>
        <v>14.285714285714294</v>
      </c>
      <c r="T1467" s="8">
        <f t="shared" si="68"/>
        <v>16369.440000000002</v>
      </c>
      <c r="U1467" s="8">
        <f>Sales[[#This Row],[Unit Cost]]*Sales[[#This Row],[Order Quantity]]</f>
        <v>14323.26</v>
      </c>
    </row>
    <row r="1468" spans="1:21" x14ac:dyDescent="0.2">
      <c r="A1468" s="6" t="s">
        <v>1681</v>
      </c>
      <c r="B1468" s="6" t="s">
        <v>25</v>
      </c>
      <c r="C1468" s="6" t="s">
        <v>146</v>
      </c>
      <c r="D1468" s="7">
        <v>43300</v>
      </c>
      <c r="E1468" s="7">
        <v>43426</v>
      </c>
      <c r="F1468" s="7">
        <v>43443</v>
      </c>
      <c r="G1468" s="7">
        <v>43448</v>
      </c>
      <c r="H1468" s="6">
        <f t="shared" si="66"/>
        <v>22</v>
      </c>
      <c r="I1468" s="6" t="s">
        <v>215</v>
      </c>
      <c r="J1468" s="6">
        <v>20</v>
      </c>
      <c r="K1468" s="6">
        <v>3</v>
      </c>
      <c r="L1468" s="6">
        <v>294</v>
      </c>
      <c r="M1468" s="6">
        <v>14</v>
      </c>
      <c r="N1468" s="6">
        <v>1</v>
      </c>
      <c r="O1468" s="6">
        <v>0.15</v>
      </c>
      <c r="P1468" s="8">
        <v>683.4</v>
      </c>
      <c r="Q1468" s="8">
        <v>457.87799999999999</v>
      </c>
      <c r="R1468" s="8">
        <f t="shared" si="67"/>
        <v>123.012</v>
      </c>
      <c r="S1468" s="8">
        <f>(((Sales[[#This Row],[Unit Price]]-(Sales[[#This Row],[Discount Applied]]*Sales[[#This Row],[Unit Price]]))-Q1468)/Q1468)*100</f>
        <v>26.865671641791046</v>
      </c>
      <c r="T1468" s="8">
        <f t="shared" si="68"/>
        <v>580.89</v>
      </c>
      <c r="U1468" s="8">
        <f>Sales[[#This Row],[Unit Cost]]*Sales[[#This Row],[Order Quantity]]</f>
        <v>457.87799999999999</v>
      </c>
    </row>
    <row r="1469" spans="1:21" x14ac:dyDescent="0.2">
      <c r="A1469" s="6" t="s">
        <v>1682</v>
      </c>
      <c r="B1469" s="6" t="s">
        <v>24</v>
      </c>
      <c r="C1469" s="6" t="s">
        <v>145</v>
      </c>
      <c r="D1469" s="7">
        <v>43300</v>
      </c>
      <c r="E1469" s="7">
        <v>43426</v>
      </c>
      <c r="F1469" s="7">
        <v>43451</v>
      </c>
      <c r="G1469" s="7">
        <v>43459</v>
      </c>
      <c r="H1469" s="6">
        <f t="shared" si="66"/>
        <v>33</v>
      </c>
      <c r="I1469" s="6" t="s">
        <v>215</v>
      </c>
      <c r="J1469" s="6">
        <v>2</v>
      </c>
      <c r="K1469" s="6">
        <v>25</v>
      </c>
      <c r="L1469" s="6">
        <v>177</v>
      </c>
      <c r="M1469" s="6">
        <v>11</v>
      </c>
      <c r="N1469" s="6">
        <v>8</v>
      </c>
      <c r="O1469" s="6">
        <v>7.4999999999999997E-2</v>
      </c>
      <c r="P1469" s="8">
        <v>1695.1000000000001</v>
      </c>
      <c r="Q1469" s="8">
        <v>678.04000000000008</v>
      </c>
      <c r="R1469" s="8">
        <f t="shared" si="67"/>
        <v>7119.420000000001</v>
      </c>
      <c r="S1469" s="8">
        <f>(((Sales[[#This Row],[Unit Price]]-(Sales[[#This Row],[Discount Applied]]*Sales[[#This Row],[Unit Price]]))-Q1469)/Q1469)*100</f>
        <v>131.25</v>
      </c>
      <c r="T1469" s="8">
        <f t="shared" si="68"/>
        <v>12543.740000000002</v>
      </c>
      <c r="U1469" s="8">
        <f>Sales[[#This Row],[Unit Cost]]*Sales[[#This Row],[Order Quantity]]</f>
        <v>5424.3200000000006</v>
      </c>
    </row>
    <row r="1470" spans="1:21" x14ac:dyDescent="0.2">
      <c r="A1470" s="6" t="s">
        <v>1683</v>
      </c>
      <c r="B1470" s="6" t="s">
        <v>26</v>
      </c>
      <c r="C1470" s="6" t="s">
        <v>147</v>
      </c>
      <c r="D1470" s="7">
        <v>43300</v>
      </c>
      <c r="E1470" s="7">
        <v>43426</v>
      </c>
      <c r="F1470" s="7">
        <v>43432</v>
      </c>
      <c r="G1470" s="7">
        <v>43442</v>
      </c>
      <c r="H1470" s="6">
        <f t="shared" si="66"/>
        <v>16</v>
      </c>
      <c r="I1470" s="6" t="s">
        <v>215</v>
      </c>
      <c r="J1470" s="6">
        <v>28</v>
      </c>
      <c r="K1470" s="6">
        <v>24</v>
      </c>
      <c r="L1470" s="6">
        <v>251</v>
      </c>
      <c r="M1470" s="6">
        <v>1</v>
      </c>
      <c r="N1470" s="6">
        <v>7</v>
      </c>
      <c r="O1470" s="6">
        <v>0.15</v>
      </c>
      <c r="P1470" s="8">
        <v>261.3</v>
      </c>
      <c r="Q1470" s="8">
        <v>109.746</v>
      </c>
      <c r="R1470" s="8">
        <f t="shared" si="67"/>
        <v>786.51300000000015</v>
      </c>
      <c r="S1470" s="8">
        <f>(((Sales[[#This Row],[Unit Price]]-(Sales[[#This Row],[Discount Applied]]*Sales[[#This Row],[Unit Price]]))-Q1470)/Q1470)*100</f>
        <v>102.38095238095242</v>
      </c>
      <c r="T1470" s="8">
        <f t="shared" si="68"/>
        <v>1554.7350000000001</v>
      </c>
      <c r="U1470" s="8">
        <f>Sales[[#This Row],[Unit Cost]]*Sales[[#This Row],[Order Quantity]]</f>
        <v>768.22199999999998</v>
      </c>
    </row>
    <row r="1471" spans="1:21" x14ac:dyDescent="0.2">
      <c r="A1471" s="6" t="s">
        <v>1684</v>
      </c>
      <c r="B1471" s="6" t="s">
        <v>23</v>
      </c>
      <c r="C1471" s="6" t="s">
        <v>145</v>
      </c>
      <c r="D1471" s="7">
        <v>43300</v>
      </c>
      <c r="E1471" s="7">
        <v>43426</v>
      </c>
      <c r="F1471" s="7">
        <v>43446</v>
      </c>
      <c r="G1471" s="7">
        <v>43448</v>
      </c>
      <c r="H1471" s="6">
        <f t="shared" si="66"/>
        <v>22</v>
      </c>
      <c r="I1471" s="6" t="s">
        <v>215</v>
      </c>
      <c r="J1471" s="6">
        <v>22</v>
      </c>
      <c r="K1471" s="6">
        <v>6</v>
      </c>
      <c r="L1471" s="6">
        <v>102</v>
      </c>
      <c r="M1471" s="6">
        <v>2</v>
      </c>
      <c r="N1471" s="6">
        <v>6</v>
      </c>
      <c r="O1471" s="6">
        <v>0.1</v>
      </c>
      <c r="P1471" s="8">
        <v>3912.8</v>
      </c>
      <c r="Q1471" s="8">
        <v>1956.4</v>
      </c>
      <c r="R1471" s="8">
        <f t="shared" si="67"/>
        <v>9390.7200000000012</v>
      </c>
      <c r="S1471" s="8">
        <f>(((Sales[[#This Row],[Unit Price]]-(Sales[[#This Row],[Discount Applied]]*Sales[[#This Row],[Unit Price]]))-Q1471)/Q1471)*100</f>
        <v>80</v>
      </c>
      <c r="T1471" s="8">
        <f t="shared" si="68"/>
        <v>21129.120000000003</v>
      </c>
      <c r="U1471" s="8">
        <f>Sales[[#This Row],[Unit Cost]]*Sales[[#This Row],[Order Quantity]]</f>
        <v>11738.400000000001</v>
      </c>
    </row>
    <row r="1472" spans="1:21" x14ac:dyDescent="0.2">
      <c r="A1472" s="6" t="s">
        <v>1685</v>
      </c>
      <c r="B1472" s="6" t="s">
        <v>25</v>
      </c>
      <c r="C1472" s="6" t="s">
        <v>148</v>
      </c>
      <c r="D1472" s="7">
        <v>43300</v>
      </c>
      <c r="E1472" s="7">
        <v>43426</v>
      </c>
      <c r="F1472" s="7">
        <v>43447</v>
      </c>
      <c r="G1472" s="7">
        <v>43456</v>
      </c>
      <c r="H1472" s="6">
        <f t="shared" si="66"/>
        <v>30</v>
      </c>
      <c r="I1472" s="6" t="s">
        <v>215</v>
      </c>
      <c r="J1472" s="6">
        <v>20</v>
      </c>
      <c r="K1472" s="6">
        <v>5</v>
      </c>
      <c r="L1472" s="6">
        <v>30</v>
      </c>
      <c r="M1472" s="6">
        <v>16</v>
      </c>
      <c r="N1472" s="6">
        <v>5</v>
      </c>
      <c r="O1472" s="6">
        <v>7.4999999999999997E-2</v>
      </c>
      <c r="P1472" s="8">
        <v>1896.1000000000001</v>
      </c>
      <c r="Q1472" s="8">
        <v>891.16700000000003</v>
      </c>
      <c r="R1472" s="8">
        <f t="shared" si="67"/>
        <v>4313.6274999999996</v>
      </c>
      <c r="S1472" s="8">
        <f>(((Sales[[#This Row],[Unit Price]]-(Sales[[#This Row],[Discount Applied]]*Sales[[#This Row],[Unit Price]]))-Q1472)/Q1472)*100</f>
        <v>96.808510638297889</v>
      </c>
      <c r="T1472" s="8">
        <f t="shared" si="68"/>
        <v>8769.4624999999996</v>
      </c>
      <c r="U1472" s="8">
        <f>Sales[[#This Row],[Unit Cost]]*Sales[[#This Row],[Order Quantity]]</f>
        <v>4455.835</v>
      </c>
    </row>
    <row r="1473" spans="1:21" x14ac:dyDescent="0.2">
      <c r="A1473" s="6" t="s">
        <v>1686</v>
      </c>
      <c r="B1473" s="6" t="s">
        <v>24</v>
      </c>
      <c r="C1473" s="6" t="s">
        <v>145</v>
      </c>
      <c r="D1473" s="7">
        <v>43300</v>
      </c>
      <c r="E1473" s="7">
        <v>43426</v>
      </c>
      <c r="F1473" s="7">
        <v>43444</v>
      </c>
      <c r="G1473" s="7">
        <v>43454</v>
      </c>
      <c r="H1473" s="6">
        <f t="shared" si="66"/>
        <v>28</v>
      </c>
      <c r="I1473" s="6" t="s">
        <v>215</v>
      </c>
      <c r="J1473" s="6">
        <v>11</v>
      </c>
      <c r="K1473" s="6">
        <v>19</v>
      </c>
      <c r="L1473" s="6">
        <v>125</v>
      </c>
      <c r="M1473" s="6">
        <v>46</v>
      </c>
      <c r="N1473" s="6">
        <v>6</v>
      </c>
      <c r="O1473" s="6">
        <v>0.3</v>
      </c>
      <c r="P1473" s="8">
        <v>1118.9000000000001</v>
      </c>
      <c r="Q1473" s="8">
        <v>749.66300000000012</v>
      </c>
      <c r="R1473" s="8">
        <f t="shared" si="67"/>
        <v>201.40200000000004</v>
      </c>
      <c r="S1473" s="8">
        <f>(((Sales[[#This Row],[Unit Price]]-(Sales[[#This Row],[Discount Applied]]*Sales[[#This Row],[Unit Price]]))-Q1473)/Q1473)*100</f>
        <v>4.4776119402984929</v>
      </c>
      <c r="T1473" s="8">
        <f t="shared" si="68"/>
        <v>4699.380000000001</v>
      </c>
      <c r="U1473" s="8">
        <f>Sales[[#This Row],[Unit Cost]]*Sales[[#This Row],[Order Quantity]]</f>
        <v>4497.978000000001</v>
      </c>
    </row>
    <row r="1474" spans="1:21" x14ac:dyDescent="0.2">
      <c r="A1474" s="6" t="s">
        <v>1687</v>
      </c>
      <c r="B1474" s="6" t="s">
        <v>24</v>
      </c>
      <c r="C1474" s="6" t="s">
        <v>145</v>
      </c>
      <c r="D1474" s="7">
        <v>43300</v>
      </c>
      <c r="E1474" s="7">
        <v>43426</v>
      </c>
      <c r="F1474" s="7">
        <v>43454</v>
      </c>
      <c r="G1474" s="7">
        <v>43463</v>
      </c>
      <c r="H1474" s="6">
        <f t="shared" ref="H1474:H1537" si="69">G1474-E1474</f>
        <v>37</v>
      </c>
      <c r="I1474" s="6" t="s">
        <v>215</v>
      </c>
      <c r="J1474" s="6">
        <v>10</v>
      </c>
      <c r="K1474" s="6">
        <v>3</v>
      </c>
      <c r="L1474" s="6">
        <v>89</v>
      </c>
      <c r="M1474" s="6">
        <v>21</v>
      </c>
      <c r="N1474" s="6">
        <v>4</v>
      </c>
      <c r="O1474" s="6">
        <v>0.1</v>
      </c>
      <c r="P1474" s="8">
        <v>1092.1000000000001</v>
      </c>
      <c r="Q1474" s="8">
        <v>698.94400000000007</v>
      </c>
      <c r="R1474" s="8">
        <f t="shared" ref="R1474:R1537" si="70">T1474-(Q1474*N1474)</f>
        <v>1135.7840000000001</v>
      </c>
      <c r="S1474" s="8">
        <f>(((Sales[[#This Row],[Unit Price]]-(Sales[[#This Row],[Discount Applied]]*Sales[[#This Row],[Unit Price]]))-Q1474)/Q1474)*100</f>
        <v>40.625</v>
      </c>
      <c r="T1474" s="8">
        <f t="shared" ref="T1474:T1537" si="71">((P1474*N1474)-(P1474*O1474*N1474))</f>
        <v>3931.5600000000004</v>
      </c>
      <c r="U1474" s="8">
        <f>Sales[[#This Row],[Unit Cost]]*Sales[[#This Row],[Order Quantity]]</f>
        <v>2795.7760000000003</v>
      </c>
    </row>
    <row r="1475" spans="1:21" x14ac:dyDescent="0.2">
      <c r="A1475" s="6" t="s">
        <v>1688</v>
      </c>
      <c r="B1475" s="6" t="s">
        <v>24</v>
      </c>
      <c r="C1475" s="6" t="s">
        <v>145</v>
      </c>
      <c r="D1475" s="7">
        <v>43300</v>
      </c>
      <c r="E1475" s="7">
        <v>43426</v>
      </c>
      <c r="F1475" s="7">
        <v>43439</v>
      </c>
      <c r="G1475" s="7">
        <v>43447</v>
      </c>
      <c r="H1475" s="6">
        <f t="shared" si="69"/>
        <v>21</v>
      </c>
      <c r="I1475" s="6" t="s">
        <v>215</v>
      </c>
      <c r="J1475" s="6">
        <v>5</v>
      </c>
      <c r="K1475" s="6">
        <v>49</v>
      </c>
      <c r="L1475" s="6">
        <v>161</v>
      </c>
      <c r="M1475" s="6">
        <v>7</v>
      </c>
      <c r="N1475" s="6">
        <v>6</v>
      </c>
      <c r="O1475" s="6">
        <v>0.3</v>
      </c>
      <c r="P1475" s="8">
        <v>1936.3</v>
      </c>
      <c r="Q1475" s="8">
        <v>910.06099999999992</v>
      </c>
      <c r="R1475" s="8">
        <f t="shared" si="70"/>
        <v>2672.0939999999991</v>
      </c>
      <c r="S1475" s="8">
        <f>(((Sales[[#This Row],[Unit Price]]-(Sales[[#This Row],[Discount Applied]]*Sales[[#This Row],[Unit Price]]))-Q1475)/Q1475)*100</f>
        <v>48.936170212765958</v>
      </c>
      <c r="T1475" s="8">
        <f t="shared" si="71"/>
        <v>8132.4599999999991</v>
      </c>
      <c r="U1475" s="8">
        <f>Sales[[#This Row],[Unit Cost]]*Sales[[#This Row],[Order Quantity]]</f>
        <v>5460.366</v>
      </c>
    </row>
    <row r="1476" spans="1:21" x14ac:dyDescent="0.2">
      <c r="A1476" s="6" t="s">
        <v>1689</v>
      </c>
      <c r="B1476" s="6" t="s">
        <v>24</v>
      </c>
      <c r="C1476" s="6" t="s">
        <v>145</v>
      </c>
      <c r="D1476" s="7">
        <v>43300</v>
      </c>
      <c r="E1476" s="7">
        <v>43426</v>
      </c>
      <c r="F1476" s="7">
        <v>43435</v>
      </c>
      <c r="G1476" s="7">
        <v>43441</v>
      </c>
      <c r="H1476" s="6">
        <f t="shared" si="69"/>
        <v>15</v>
      </c>
      <c r="I1476" s="6" t="s">
        <v>215</v>
      </c>
      <c r="J1476" s="6">
        <v>8</v>
      </c>
      <c r="K1476" s="6">
        <v>50</v>
      </c>
      <c r="L1476" s="6">
        <v>122</v>
      </c>
      <c r="M1476" s="6">
        <v>7</v>
      </c>
      <c r="N1476" s="6">
        <v>6</v>
      </c>
      <c r="O1476" s="6">
        <v>7.4999999999999997E-2</v>
      </c>
      <c r="P1476" s="8">
        <v>1922.9</v>
      </c>
      <c r="Q1476" s="8">
        <v>1211.4270000000001</v>
      </c>
      <c r="R1476" s="8">
        <f t="shared" si="70"/>
        <v>3403.5330000000004</v>
      </c>
      <c r="S1476" s="8">
        <f>(((Sales[[#This Row],[Unit Price]]-(Sales[[#This Row],[Discount Applied]]*Sales[[#This Row],[Unit Price]]))-Q1476)/Q1476)*100</f>
        <v>46.825396825396822</v>
      </c>
      <c r="T1476" s="8">
        <f t="shared" si="71"/>
        <v>10672.095000000001</v>
      </c>
      <c r="U1476" s="8">
        <f>Sales[[#This Row],[Unit Cost]]*Sales[[#This Row],[Order Quantity]]</f>
        <v>7268.5620000000008</v>
      </c>
    </row>
    <row r="1477" spans="1:21" x14ac:dyDescent="0.2">
      <c r="A1477" s="6" t="s">
        <v>1690</v>
      </c>
      <c r="B1477" s="6" t="s">
        <v>24</v>
      </c>
      <c r="C1477" s="6" t="s">
        <v>147</v>
      </c>
      <c r="D1477" s="7">
        <v>43300</v>
      </c>
      <c r="E1477" s="7">
        <v>43427</v>
      </c>
      <c r="F1477" s="7">
        <v>43435</v>
      </c>
      <c r="G1477" s="7">
        <v>43439</v>
      </c>
      <c r="H1477" s="6">
        <f t="shared" si="69"/>
        <v>12</v>
      </c>
      <c r="I1477" s="6" t="s">
        <v>215</v>
      </c>
      <c r="J1477" s="6">
        <v>11</v>
      </c>
      <c r="K1477" s="6">
        <v>29</v>
      </c>
      <c r="L1477" s="6">
        <v>236</v>
      </c>
      <c r="M1477" s="6">
        <v>21</v>
      </c>
      <c r="N1477" s="6">
        <v>7</v>
      </c>
      <c r="O1477" s="6">
        <v>0.15</v>
      </c>
      <c r="P1477" s="8">
        <v>3906.1</v>
      </c>
      <c r="Q1477" s="8">
        <v>2538.9650000000001</v>
      </c>
      <c r="R1477" s="8">
        <f t="shared" si="70"/>
        <v>5468.5400000000009</v>
      </c>
      <c r="S1477" s="8">
        <f>(((Sales[[#This Row],[Unit Price]]-(Sales[[#This Row],[Discount Applied]]*Sales[[#This Row],[Unit Price]]))-Q1477)/Q1477)*100</f>
        <v>30.769230769230759</v>
      </c>
      <c r="T1477" s="8">
        <f t="shared" si="71"/>
        <v>23241.295000000002</v>
      </c>
      <c r="U1477" s="8">
        <f>Sales[[#This Row],[Unit Cost]]*Sales[[#This Row],[Order Quantity]]</f>
        <v>17772.755000000001</v>
      </c>
    </row>
    <row r="1478" spans="1:21" x14ac:dyDescent="0.2">
      <c r="A1478" s="6" t="s">
        <v>1691</v>
      </c>
      <c r="B1478" s="6" t="s">
        <v>24</v>
      </c>
      <c r="C1478" s="6" t="s">
        <v>145</v>
      </c>
      <c r="D1478" s="7">
        <v>43300</v>
      </c>
      <c r="E1478" s="7">
        <v>43427</v>
      </c>
      <c r="F1478" s="7">
        <v>43444</v>
      </c>
      <c r="G1478" s="7">
        <v>43449</v>
      </c>
      <c r="H1478" s="6">
        <f t="shared" si="69"/>
        <v>22</v>
      </c>
      <c r="I1478" s="6" t="s">
        <v>215</v>
      </c>
      <c r="J1478" s="6">
        <v>8</v>
      </c>
      <c r="K1478" s="6">
        <v>1</v>
      </c>
      <c r="L1478" s="6">
        <v>158</v>
      </c>
      <c r="M1478" s="6">
        <v>28</v>
      </c>
      <c r="N1478" s="6">
        <v>2</v>
      </c>
      <c r="O1478" s="6">
        <v>0.05</v>
      </c>
      <c r="P1478" s="8">
        <v>891.1</v>
      </c>
      <c r="Q1478" s="8">
        <v>365.351</v>
      </c>
      <c r="R1478" s="8">
        <f t="shared" si="70"/>
        <v>962.38800000000015</v>
      </c>
      <c r="S1478" s="8">
        <f>(((Sales[[#This Row],[Unit Price]]-(Sales[[#This Row],[Discount Applied]]*Sales[[#This Row],[Unit Price]]))-Q1478)/Q1478)*100</f>
        <v>131.70731707317077</v>
      </c>
      <c r="T1478" s="8">
        <f t="shared" si="71"/>
        <v>1693.0900000000001</v>
      </c>
      <c r="U1478" s="8">
        <f>Sales[[#This Row],[Unit Cost]]*Sales[[#This Row],[Order Quantity]]</f>
        <v>730.702</v>
      </c>
    </row>
    <row r="1479" spans="1:21" x14ac:dyDescent="0.2">
      <c r="A1479" s="6" t="s">
        <v>1692</v>
      </c>
      <c r="B1479" s="6" t="s">
        <v>23</v>
      </c>
      <c r="C1479" s="6" t="s">
        <v>146</v>
      </c>
      <c r="D1479" s="7">
        <v>43300</v>
      </c>
      <c r="E1479" s="7">
        <v>43427</v>
      </c>
      <c r="F1479" s="7">
        <v>43442</v>
      </c>
      <c r="G1479" s="7">
        <v>43445</v>
      </c>
      <c r="H1479" s="6">
        <f t="shared" si="69"/>
        <v>18</v>
      </c>
      <c r="I1479" s="6" t="s">
        <v>215</v>
      </c>
      <c r="J1479" s="6">
        <v>20</v>
      </c>
      <c r="K1479" s="6">
        <v>31</v>
      </c>
      <c r="L1479" s="6">
        <v>309</v>
      </c>
      <c r="M1479" s="6">
        <v>11</v>
      </c>
      <c r="N1479" s="6">
        <v>6</v>
      </c>
      <c r="O1479" s="6">
        <v>0.1</v>
      </c>
      <c r="P1479" s="8">
        <v>3323.2000000000003</v>
      </c>
      <c r="Q1479" s="8">
        <v>2658.5600000000004</v>
      </c>
      <c r="R1479" s="8">
        <f t="shared" si="70"/>
        <v>1993.9199999999964</v>
      </c>
      <c r="S1479" s="8">
        <f>(((Sales[[#This Row],[Unit Price]]-(Sales[[#This Row],[Discount Applied]]*Sales[[#This Row],[Unit Price]]))-Q1479)/Q1479)*100</f>
        <v>12.499999999999988</v>
      </c>
      <c r="T1479" s="8">
        <f t="shared" si="71"/>
        <v>17945.28</v>
      </c>
      <c r="U1479" s="8">
        <f>Sales[[#This Row],[Unit Cost]]*Sales[[#This Row],[Order Quantity]]</f>
        <v>15951.360000000002</v>
      </c>
    </row>
    <row r="1480" spans="1:21" x14ac:dyDescent="0.2">
      <c r="A1480" s="6" t="s">
        <v>1693</v>
      </c>
      <c r="B1480" s="6" t="s">
        <v>24</v>
      </c>
      <c r="C1480" s="6" t="s">
        <v>145</v>
      </c>
      <c r="D1480" s="7">
        <v>43300</v>
      </c>
      <c r="E1480" s="7">
        <v>43427</v>
      </c>
      <c r="F1480" s="7">
        <v>43450</v>
      </c>
      <c r="G1480" s="7">
        <v>43458</v>
      </c>
      <c r="H1480" s="6">
        <f t="shared" si="69"/>
        <v>31</v>
      </c>
      <c r="I1480" s="6" t="s">
        <v>215</v>
      </c>
      <c r="J1480" s="6">
        <v>1</v>
      </c>
      <c r="K1480" s="6">
        <v>38</v>
      </c>
      <c r="L1480" s="6">
        <v>171</v>
      </c>
      <c r="M1480" s="6">
        <v>24</v>
      </c>
      <c r="N1480" s="6">
        <v>1</v>
      </c>
      <c r="O1480" s="6">
        <v>7.4999999999999997E-2</v>
      </c>
      <c r="P1480" s="8">
        <v>1675</v>
      </c>
      <c r="Q1480" s="8">
        <v>670</v>
      </c>
      <c r="R1480" s="8">
        <f t="shared" si="70"/>
        <v>879.375</v>
      </c>
      <c r="S1480" s="8">
        <f>(((Sales[[#This Row],[Unit Price]]-(Sales[[#This Row],[Discount Applied]]*Sales[[#This Row],[Unit Price]]))-Q1480)/Q1480)*100</f>
        <v>131.25</v>
      </c>
      <c r="T1480" s="8">
        <f t="shared" si="71"/>
        <v>1549.375</v>
      </c>
      <c r="U1480" s="8">
        <f>Sales[[#This Row],[Unit Cost]]*Sales[[#This Row],[Order Quantity]]</f>
        <v>670</v>
      </c>
    </row>
    <row r="1481" spans="1:21" x14ac:dyDescent="0.2">
      <c r="A1481" s="6" t="s">
        <v>1694</v>
      </c>
      <c r="B1481" s="6" t="s">
        <v>24</v>
      </c>
      <c r="C1481" s="6" t="s">
        <v>145</v>
      </c>
      <c r="D1481" s="7">
        <v>43300</v>
      </c>
      <c r="E1481" s="7">
        <v>43427</v>
      </c>
      <c r="F1481" s="7">
        <v>43443</v>
      </c>
      <c r="G1481" s="7">
        <v>43446</v>
      </c>
      <c r="H1481" s="6">
        <f t="shared" si="69"/>
        <v>19</v>
      </c>
      <c r="I1481" s="6" t="s">
        <v>215</v>
      </c>
      <c r="J1481" s="6">
        <v>12</v>
      </c>
      <c r="K1481" s="6">
        <v>20</v>
      </c>
      <c r="L1481" s="6">
        <v>165</v>
      </c>
      <c r="M1481" s="6">
        <v>40</v>
      </c>
      <c r="N1481" s="6">
        <v>8</v>
      </c>
      <c r="O1481" s="6">
        <v>0.05</v>
      </c>
      <c r="P1481" s="8">
        <v>1159.1000000000001</v>
      </c>
      <c r="Q1481" s="8">
        <v>567.95900000000006</v>
      </c>
      <c r="R1481" s="8">
        <f t="shared" si="70"/>
        <v>4265.4880000000012</v>
      </c>
      <c r="S1481" s="8">
        <f>(((Sales[[#This Row],[Unit Price]]-(Sales[[#This Row],[Discount Applied]]*Sales[[#This Row],[Unit Price]]))-Q1481)/Q1481)*100</f>
        <v>93.877551020408177</v>
      </c>
      <c r="T1481" s="8">
        <f t="shared" si="71"/>
        <v>8809.1600000000017</v>
      </c>
      <c r="U1481" s="8">
        <f>Sales[[#This Row],[Unit Cost]]*Sales[[#This Row],[Order Quantity]]</f>
        <v>4543.6720000000005</v>
      </c>
    </row>
    <row r="1482" spans="1:21" x14ac:dyDescent="0.2">
      <c r="A1482" s="6" t="s">
        <v>1695</v>
      </c>
      <c r="B1482" s="6" t="s">
        <v>23</v>
      </c>
      <c r="C1482" s="6" t="s">
        <v>147</v>
      </c>
      <c r="D1482" s="7">
        <v>43300</v>
      </c>
      <c r="E1482" s="7">
        <v>43427</v>
      </c>
      <c r="F1482" s="7">
        <v>43454</v>
      </c>
      <c r="G1482" s="7">
        <v>43455</v>
      </c>
      <c r="H1482" s="6">
        <f t="shared" si="69"/>
        <v>28</v>
      </c>
      <c r="I1482" s="6" t="s">
        <v>215</v>
      </c>
      <c r="J1482" s="6">
        <v>20</v>
      </c>
      <c r="K1482" s="6">
        <v>29</v>
      </c>
      <c r="L1482" s="6">
        <v>229</v>
      </c>
      <c r="M1482" s="6">
        <v>9</v>
      </c>
      <c r="N1482" s="6">
        <v>1</v>
      </c>
      <c r="O1482" s="6">
        <v>0.05</v>
      </c>
      <c r="P1482" s="8">
        <v>1038.5</v>
      </c>
      <c r="Q1482" s="8">
        <v>820.41500000000008</v>
      </c>
      <c r="R1482" s="8">
        <f t="shared" si="70"/>
        <v>166.15999999999997</v>
      </c>
      <c r="S1482" s="8">
        <f>(((Sales[[#This Row],[Unit Price]]-(Sales[[#This Row],[Discount Applied]]*Sales[[#This Row],[Unit Price]]))-Q1482)/Q1482)*100</f>
        <v>20.25316455696202</v>
      </c>
      <c r="T1482" s="8">
        <f t="shared" si="71"/>
        <v>986.57500000000005</v>
      </c>
      <c r="U1482" s="8">
        <f>Sales[[#This Row],[Unit Cost]]*Sales[[#This Row],[Order Quantity]]</f>
        <v>820.41500000000008</v>
      </c>
    </row>
    <row r="1483" spans="1:21" x14ac:dyDescent="0.2">
      <c r="A1483" s="6" t="s">
        <v>1696</v>
      </c>
      <c r="B1483" s="6" t="s">
        <v>24</v>
      </c>
      <c r="C1483" s="6" t="s">
        <v>147</v>
      </c>
      <c r="D1483" s="7">
        <v>43300</v>
      </c>
      <c r="E1483" s="7">
        <v>43427</v>
      </c>
      <c r="F1483" s="7">
        <v>43430</v>
      </c>
      <c r="G1483" s="7">
        <v>43436</v>
      </c>
      <c r="H1483" s="6">
        <f t="shared" si="69"/>
        <v>9</v>
      </c>
      <c r="I1483" s="6" t="s">
        <v>215</v>
      </c>
      <c r="J1483" s="6">
        <v>3</v>
      </c>
      <c r="K1483" s="6">
        <v>9</v>
      </c>
      <c r="L1483" s="6">
        <v>247</v>
      </c>
      <c r="M1483" s="6">
        <v>12</v>
      </c>
      <c r="N1483" s="6">
        <v>2</v>
      </c>
      <c r="O1483" s="6">
        <v>7.4999999999999997E-2</v>
      </c>
      <c r="P1483" s="8">
        <v>2311.5</v>
      </c>
      <c r="Q1483" s="8">
        <v>1410.0149999999999</v>
      </c>
      <c r="R1483" s="8">
        <f t="shared" si="70"/>
        <v>1456.2449999999999</v>
      </c>
      <c r="S1483" s="8">
        <f>(((Sales[[#This Row],[Unit Price]]-(Sales[[#This Row],[Discount Applied]]*Sales[[#This Row],[Unit Price]]))-Q1483)/Q1483)*100</f>
        <v>51.639344262295083</v>
      </c>
      <c r="T1483" s="8">
        <f t="shared" si="71"/>
        <v>4276.2749999999996</v>
      </c>
      <c r="U1483" s="8">
        <f>Sales[[#This Row],[Unit Cost]]*Sales[[#This Row],[Order Quantity]]</f>
        <v>2820.0299999999997</v>
      </c>
    </row>
    <row r="1484" spans="1:21" x14ac:dyDescent="0.2">
      <c r="A1484" s="6" t="s">
        <v>1697</v>
      </c>
      <c r="B1484" s="6" t="s">
        <v>24</v>
      </c>
      <c r="C1484" s="6" t="s">
        <v>143</v>
      </c>
      <c r="D1484" s="7">
        <v>43300</v>
      </c>
      <c r="E1484" s="7">
        <v>43427</v>
      </c>
      <c r="F1484" s="7">
        <v>43438</v>
      </c>
      <c r="G1484" s="7">
        <v>43445</v>
      </c>
      <c r="H1484" s="6">
        <f t="shared" si="69"/>
        <v>18</v>
      </c>
      <c r="I1484" s="6" t="s">
        <v>215</v>
      </c>
      <c r="J1484" s="6">
        <v>1</v>
      </c>
      <c r="K1484" s="6">
        <v>34</v>
      </c>
      <c r="L1484" s="6">
        <v>367</v>
      </c>
      <c r="M1484" s="6">
        <v>14</v>
      </c>
      <c r="N1484" s="6">
        <v>8</v>
      </c>
      <c r="O1484" s="6">
        <v>0.15</v>
      </c>
      <c r="P1484" s="8">
        <v>2519.2000000000003</v>
      </c>
      <c r="Q1484" s="8">
        <v>1435.944</v>
      </c>
      <c r="R1484" s="8">
        <f t="shared" si="70"/>
        <v>5643.0080000000016</v>
      </c>
      <c r="S1484" s="8">
        <f>(((Sales[[#This Row],[Unit Price]]-(Sales[[#This Row],[Discount Applied]]*Sales[[#This Row],[Unit Price]]))-Q1484)/Q1484)*100</f>
        <v>49.12280701754387</v>
      </c>
      <c r="T1484" s="8">
        <f t="shared" si="71"/>
        <v>17130.560000000001</v>
      </c>
      <c r="U1484" s="8">
        <f>Sales[[#This Row],[Unit Cost]]*Sales[[#This Row],[Order Quantity]]</f>
        <v>11487.552</v>
      </c>
    </row>
    <row r="1485" spans="1:21" x14ac:dyDescent="0.2">
      <c r="A1485" s="6" t="s">
        <v>1698</v>
      </c>
      <c r="B1485" s="6" t="s">
        <v>24</v>
      </c>
      <c r="C1485" s="6" t="s">
        <v>148</v>
      </c>
      <c r="D1485" s="7">
        <v>43300</v>
      </c>
      <c r="E1485" s="7">
        <v>43427</v>
      </c>
      <c r="F1485" s="7">
        <v>43430</v>
      </c>
      <c r="G1485" s="7">
        <v>43438</v>
      </c>
      <c r="H1485" s="6">
        <f t="shared" si="69"/>
        <v>11</v>
      </c>
      <c r="I1485" s="6" t="s">
        <v>215</v>
      </c>
      <c r="J1485" s="6">
        <v>5</v>
      </c>
      <c r="K1485" s="6">
        <v>11</v>
      </c>
      <c r="L1485" s="6">
        <v>14</v>
      </c>
      <c r="M1485" s="6">
        <v>4</v>
      </c>
      <c r="N1485" s="6">
        <v>3</v>
      </c>
      <c r="O1485" s="6">
        <v>0.2</v>
      </c>
      <c r="P1485" s="8">
        <v>187.6</v>
      </c>
      <c r="Q1485" s="8">
        <v>78.792000000000002</v>
      </c>
      <c r="R1485" s="8">
        <f t="shared" si="70"/>
        <v>213.86399999999995</v>
      </c>
      <c r="S1485" s="8">
        <f>(((Sales[[#This Row],[Unit Price]]-(Sales[[#This Row],[Discount Applied]]*Sales[[#This Row],[Unit Price]]))-Q1485)/Q1485)*100</f>
        <v>90.476190476190453</v>
      </c>
      <c r="T1485" s="8">
        <f t="shared" si="71"/>
        <v>450.23999999999995</v>
      </c>
      <c r="U1485" s="8">
        <f>Sales[[#This Row],[Unit Cost]]*Sales[[#This Row],[Order Quantity]]</f>
        <v>236.376</v>
      </c>
    </row>
    <row r="1486" spans="1:21" x14ac:dyDescent="0.2">
      <c r="A1486" s="6" t="s">
        <v>1699</v>
      </c>
      <c r="B1486" s="6" t="s">
        <v>24</v>
      </c>
      <c r="C1486" s="6" t="s">
        <v>145</v>
      </c>
      <c r="D1486" s="7">
        <v>43300</v>
      </c>
      <c r="E1486" s="7">
        <v>43427</v>
      </c>
      <c r="F1486" s="7">
        <v>43435</v>
      </c>
      <c r="G1486" s="7">
        <v>43443</v>
      </c>
      <c r="H1486" s="6">
        <f t="shared" si="69"/>
        <v>16</v>
      </c>
      <c r="I1486" s="6" t="s">
        <v>215</v>
      </c>
      <c r="J1486" s="6">
        <v>9</v>
      </c>
      <c r="K1486" s="6">
        <v>30</v>
      </c>
      <c r="L1486" s="6">
        <v>202</v>
      </c>
      <c r="M1486" s="6">
        <v>40</v>
      </c>
      <c r="N1486" s="6">
        <v>5</v>
      </c>
      <c r="O1486" s="6">
        <v>0.05</v>
      </c>
      <c r="P1486" s="8">
        <v>1989.9</v>
      </c>
      <c r="Q1486" s="8">
        <v>1432.7280000000001</v>
      </c>
      <c r="R1486" s="8">
        <f t="shared" si="70"/>
        <v>2288.3849999999993</v>
      </c>
      <c r="S1486" s="8">
        <f>(((Sales[[#This Row],[Unit Price]]-(Sales[[#This Row],[Discount Applied]]*Sales[[#This Row],[Unit Price]]))-Q1486)/Q1486)*100</f>
        <v>31.944444444444454</v>
      </c>
      <c r="T1486" s="8">
        <f t="shared" si="71"/>
        <v>9452.0249999999996</v>
      </c>
      <c r="U1486" s="8">
        <f>Sales[[#This Row],[Unit Cost]]*Sales[[#This Row],[Order Quantity]]</f>
        <v>7163.64</v>
      </c>
    </row>
    <row r="1487" spans="1:21" x14ac:dyDescent="0.2">
      <c r="A1487" s="6" t="s">
        <v>1700</v>
      </c>
      <c r="B1487" s="6" t="s">
        <v>26</v>
      </c>
      <c r="C1487" s="6" t="s">
        <v>148</v>
      </c>
      <c r="D1487" s="7">
        <v>43300</v>
      </c>
      <c r="E1487" s="7">
        <v>43427</v>
      </c>
      <c r="F1487" s="7">
        <v>43447</v>
      </c>
      <c r="G1487" s="7">
        <v>43455</v>
      </c>
      <c r="H1487" s="6">
        <f t="shared" si="69"/>
        <v>28</v>
      </c>
      <c r="I1487" s="6" t="s">
        <v>215</v>
      </c>
      <c r="J1487" s="6">
        <v>28</v>
      </c>
      <c r="K1487" s="6">
        <v>43</v>
      </c>
      <c r="L1487" s="6">
        <v>20</v>
      </c>
      <c r="M1487" s="6">
        <v>15</v>
      </c>
      <c r="N1487" s="6">
        <v>5</v>
      </c>
      <c r="O1487" s="6">
        <v>7.4999999999999997E-2</v>
      </c>
      <c r="P1487" s="8">
        <v>3912.8</v>
      </c>
      <c r="Q1487" s="8">
        <v>3091.1120000000001</v>
      </c>
      <c r="R1487" s="8">
        <f t="shared" si="70"/>
        <v>2641.1399999999994</v>
      </c>
      <c r="S1487" s="8">
        <f>(((Sales[[#This Row],[Unit Price]]-(Sales[[#This Row],[Discount Applied]]*Sales[[#This Row],[Unit Price]]))-Q1487)/Q1487)*100</f>
        <v>17.088607594936711</v>
      </c>
      <c r="T1487" s="8">
        <f t="shared" si="71"/>
        <v>18096.7</v>
      </c>
      <c r="U1487" s="8">
        <f>Sales[[#This Row],[Unit Cost]]*Sales[[#This Row],[Order Quantity]]</f>
        <v>15455.560000000001</v>
      </c>
    </row>
    <row r="1488" spans="1:21" x14ac:dyDescent="0.2">
      <c r="A1488" s="6" t="s">
        <v>1701</v>
      </c>
      <c r="B1488" s="6" t="s">
        <v>25</v>
      </c>
      <c r="C1488" s="6" t="s">
        <v>147</v>
      </c>
      <c r="D1488" s="7">
        <v>43300</v>
      </c>
      <c r="E1488" s="7">
        <v>43428</v>
      </c>
      <c r="F1488" s="7">
        <v>43433</v>
      </c>
      <c r="G1488" s="7">
        <v>43436</v>
      </c>
      <c r="H1488" s="6">
        <f t="shared" si="69"/>
        <v>8</v>
      </c>
      <c r="I1488" s="6" t="s">
        <v>215</v>
      </c>
      <c r="J1488" s="6">
        <v>17</v>
      </c>
      <c r="K1488" s="6">
        <v>28</v>
      </c>
      <c r="L1488" s="6">
        <v>224</v>
      </c>
      <c r="M1488" s="6">
        <v>2</v>
      </c>
      <c r="N1488" s="6">
        <v>5</v>
      </c>
      <c r="O1488" s="6">
        <v>7.4999999999999997E-2</v>
      </c>
      <c r="P1488" s="8">
        <v>6485.6</v>
      </c>
      <c r="Q1488" s="8">
        <v>4215.6400000000003</v>
      </c>
      <c r="R1488" s="8">
        <f t="shared" si="70"/>
        <v>8917.7000000000007</v>
      </c>
      <c r="S1488" s="8">
        <f>(((Sales[[#This Row],[Unit Price]]-(Sales[[#This Row],[Discount Applied]]*Sales[[#This Row],[Unit Price]]))-Q1488)/Q1488)*100</f>
        <v>42.307692307692299</v>
      </c>
      <c r="T1488" s="8">
        <f t="shared" si="71"/>
        <v>29995.9</v>
      </c>
      <c r="U1488" s="8">
        <f>Sales[[#This Row],[Unit Cost]]*Sales[[#This Row],[Order Quantity]]</f>
        <v>21078.2</v>
      </c>
    </row>
    <row r="1489" spans="1:21" x14ac:dyDescent="0.2">
      <c r="A1489" s="6" t="s">
        <v>1702</v>
      </c>
      <c r="B1489" s="6" t="s">
        <v>26</v>
      </c>
      <c r="C1489" s="6" t="s">
        <v>144</v>
      </c>
      <c r="D1489" s="7">
        <v>43300</v>
      </c>
      <c r="E1489" s="7">
        <v>43428</v>
      </c>
      <c r="F1489" s="7">
        <v>43450</v>
      </c>
      <c r="G1489" s="7">
        <v>43451</v>
      </c>
      <c r="H1489" s="6">
        <f t="shared" si="69"/>
        <v>23</v>
      </c>
      <c r="I1489" s="6" t="s">
        <v>215</v>
      </c>
      <c r="J1489" s="6">
        <v>26</v>
      </c>
      <c r="K1489" s="6">
        <v>49</v>
      </c>
      <c r="L1489" s="6">
        <v>63</v>
      </c>
      <c r="M1489" s="6">
        <v>8</v>
      </c>
      <c r="N1489" s="6">
        <v>7</v>
      </c>
      <c r="O1489" s="6">
        <v>0.1</v>
      </c>
      <c r="P1489" s="8">
        <v>5842.4000000000005</v>
      </c>
      <c r="Q1489" s="8">
        <v>4557.072000000001</v>
      </c>
      <c r="R1489" s="8">
        <f t="shared" si="70"/>
        <v>4907.6159999999945</v>
      </c>
      <c r="S1489" s="8">
        <f>(((Sales[[#This Row],[Unit Price]]-(Sales[[#This Row],[Discount Applied]]*Sales[[#This Row],[Unit Price]]))-Q1489)/Q1489)*100</f>
        <v>15.384615384615374</v>
      </c>
      <c r="T1489" s="8">
        <f t="shared" si="71"/>
        <v>36807.120000000003</v>
      </c>
      <c r="U1489" s="8">
        <f>Sales[[#This Row],[Unit Cost]]*Sales[[#This Row],[Order Quantity]]</f>
        <v>31899.504000000008</v>
      </c>
    </row>
    <row r="1490" spans="1:21" x14ac:dyDescent="0.2">
      <c r="A1490" s="6" t="s">
        <v>1703</v>
      </c>
      <c r="B1490" s="6" t="s">
        <v>24</v>
      </c>
      <c r="C1490" s="6" t="s">
        <v>145</v>
      </c>
      <c r="D1490" s="7">
        <v>43300</v>
      </c>
      <c r="E1490" s="7">
        <v>43429</v>
      </c>
      <c r="F1490" s="7">
        <v>43432</v>
      </c>
      <c r="G1490" s="7">
        <v>43436</v>
      </c>
      <c r="H1490" s="6">
        <f t="shared" si="69"/>
        <v>7</v>
      </c>
      <c r="I1490" s="6" t="s">
        <v>215</v>
      </c>
      <c r="J1490" s="6">
        <v>3</v>
      </c>
      <c r="K1490" s="6">
        <v>19</v>
      </c>
      <c r="L1490" s="6">
        <v>182</v>
      </c>
      <c r="M1490" s="6">
        <v>41</v>
      </c>
      <c r="N1490" s="6">
        <v>2</v>
      </c>
      <c r="O1490" s="6">
        <v>0.4</v>
      </c>
      <c r="P1490" s="8">
        <v>5641.4000000000005</v>
      </c>
      <c r="Q1490" s="8">
        <v>4343.8780000000006</v>
      </c>
      <c r="R1490" s="8">
        <f t="shared" si="70"/>
        <v>-1918.0760000000009</v>
      </c>
      <c r="S1490" s="8">
        <f>(((Sales[[#This Row],[Unit Price]]-(Sales[[#This Row],[Discount Applied]]*Sales[[#This Row],[Unit Price]]))-Q1490)/Q1490)*100</f>
        <v>-22.077922077922086</v>
      </c>
      <c r="T1490" s="8">
        <f t="shared" si="71"/>
        <v>6769.68</v>
      </c>
      <c r="U1490" s="8">
        <f>Sales[[#This Row],[Unit Cost]]*Sales[[#This Row],[Order Quantity]]</f>
        <v>8687.7560000000012</v>
      </c>
    </row>
    <row r="1491" spans="1:21" x14ac:dyDescent="0.2">
      <c r="A1491" s="6" t="s">
        <v>1704</v>
      </c>
      <c r="B1491" s="6" t="s">
        <v>23</v>
      </c>
      <c r="C1491" s="6" t="s">
        <v>145</v>
      </c>
      <c r="D1491" s="7">
        <v>43300</v>
      </c>
      <c r="E1491" s="7">
        <v>43429</v>
      </c>
      <c r="F1491" s="7">
        <v>43448</v>
      </c>
      <c r="G1491" s="7">
        <v>43455</v>
      </c>
      <c r="H1491" s="6">
        <f t="shared" si="69"/>
        <v>26</v>
      </c>
      <c r="I1491" s="6" t="s">
        <v>215</v>
      </c>
      <c r="J1491" s="6">
        <v>22</v>
      </c>
      <c r="K1491" s="6">
        <v>32</v>
      </c>
      <c r="L1491" s="6">
        <v>165</v>
      </c>
      <c r="M1491" s="6">
        <v>36</v>
      </c>
      <c r="N1491" s="6">
        <v>7</v>
      </c>
      <c r="O1491" s="6">
        <v>0.05</v>
      </c>
      <c r="P1491" s="8">
        <v>201</v>
      </c>
      <c r="Q1491" s="8">
        <v>124.62</v>
      </c>
      <c r="R1491" s="8">
        <f t="shared" si="70"/>
        <v>464.31000000000006</v>
      </c>
      <c r="S1491" s="8">
        <f>(((Sales[[#This Row],[Unit Price]]-(Sales[[#This Row],[Discount Applied]]*Sales[[#This Row],[Unit Price]]))-Q1491)/Q1491)*100</f>
        <v>53.22580645161289</v>
      </c>
      <c r="T1491" s="8">
        <f t="shared" si="71"/>
        <v>1336.65</v>
      </c>
      <c r="U1491" s="8">
        <f>Sales[[#This Row],[Unit Cost]]*Sales[[#This Row],[Order Quantity]]</f>
        <v>872.34</v>
      </c>
    </row>
    <row r="1492" spans="1:21" x14ac:dyDescent="0.2">
      <c r="A1492" s="6" t="s">
        <v>1705</v>
      </c>
      <c r="B1492" s="6" t="s">
        <v>24</v>
      </c>
      <c r="C1492" s="6" t="s">
        <v>143</v>
      </c>
      <c r="D1492" s="7">
        <v>43300</v>
      </c>
      <c r="E1492" s="7">
        <v>43429</v>
      </c>
      <c r="F1492" s="7">
        <v>43457</v>
      </c>
      <c r="G1492" s="7">
        <v>43460</v>
      </c>
      <c r="H1492" s="6">
        <f t="shared" si="69"/>
        <v>31</v>
      </c>
      <c r="I1492" s="6" t="s">
        <v>215</v>
      </c>
      <c r="J1492" s="6">
        <v>1</v>
      </c>
      <c r="K1492" s="6">
        <v>7</v>
      </c>
      <c r="L1492" s="6">
        <v>364</v>
      </c>
      <c r="M1492" s="6">
        <v>31</v>
      </c>
      <c r="N1492" s="6">
        <v>7</v>
      </c>
      <c r="O1492" s="6">
        <v>7.4999999999999997E-2</v>
      </c>
      <c r="P1492" s="8">
        <v>3946.3</v>
      </c>
      <c r="Q1492" s="8">
        <v>1578.5200000000002</v>
      </c>
      <c r="R1492" s="8">
        <f t="shared" si="70"/>
        <v>14502.652500000002</v>
      </c>
      <c r="S1492" s="8">
        <f>(((Sales[[#This Row],[Unit Price]]-(Sales[[#This Row],[Discount Applied]]*Sales[[#This Row],[Unit Price]]))-Q1492)/Q1492)*100</f>
        <v>131.24999999999997</v>
      </c>
      <c r="T1492" s="8">
        <f t="shared" si="71"/>
        <v>25552.292500000003</v>
      </c>
      <c r="U1492" s="8">
        <f>Sales[[#This Row],[Unit Cost]]*Sales[[#This Row],[Order Quantity]]</f>
        <v>11049.640000000001</v>
      </c>
    </row>
    <row r="1493" spans="1:21" x14ac:dyDescent="0.2">
      <c r="A1493" s="6" t="s">
        <v>1706</v>
      </c>
      <c r="B1493" s="6" t="s">
        <v>23</v>
      </c>
      <c r="C1493" s="6" t="s">
        <v>147</v>
      </c>
      <c r="D1493" s="7">
        <v>43300</v>
      </c>
      <c r="E1493" s="7">
        <v>43429</v>
      </c>
      <c r="F1493" s="7">
        <v>43435</v>
      </c>
      <c r="G1493" s="7">
        <v>43436</v>
      </c>
      <c r="H1493" s="6">
        <f t="shared" si="69"/>
        <v>7</v>
      </c>
      <c r="I1493" s="6" t="s">
        <v>215</v>
      </c>
      <c r="J1493" s="6">
        <v>21</v>
      </c>
      <c r="K1493" s="6">
        <v>37</v>
      </c>
      <c r="L1493" s="6">
        <v>221</v>
      </c>
      <c r="M1493" s="6">
        <v>45</v>
      </c>
      <c r="N1493" s="6">
        <v>7</v>
      </c>
      <c r="O1493" s="6">
        <v>7.4999999999999997E-2</v>
      </c>
      <c r="P1493" s="8">
        <v>3061.9</v>
      </c>
      <c r="Q1493" s="8">
        <v>2051.473</v>
      </c>
      <c r="R1493" s="8">
        <f t="shared" si="70"/>
        <v>5465.4914999999983</v>
      </c>
      <c r="S1493" s="8">
        <f>(((Sales[[#This Row],[Unit Price]]-(Sales[[#This Row],[Discount Applied]]*Sales[[#This Row],[Unit Price]]))-Q1493)/Q1493)*100</f>
        <v>38.059701492537322</v>
      </c>
      <c r="T1493" s="8">
        <f t="shared" si="71"/>
        <v>19825.802499999998</v>
      </c>
      <c r="U1493" s="8">
        <f>Sales[[#This Row],[Unit Cost]]*Sales[[#This Row],[Order Quantity]]</f>
        <v>14360.311</v>
      </c>
    </row>
    <row r="1494" spans="1:21" x14ac:dyDescent="0.2">
      <c r="A1494" s="6" t="s">
        <v>1707</v>
      </c>
      <c r="B1494" s="6" t="s">
        <v>25</v>
      </c>
      <c r="C1494" s="6" t="s">
        <v>146</v>
      </c>
      <c r="D1494" s="7">
        <v>43300</v>
      </c>
      <c r="E1494" s="7">
        <v>43429</v>
      </c>
      <c r="F1494" s="7">
        <v>43437</v>
      </c>
      <c r="G1494" s="7">
        <v>43438</v>
      </c>
      <c r="H1494" s="6">
        <f t="shared" si="69"/>
        <v>9</v>
      </c>
      <c r="I1494" s="6" t="s">
        <v>215</v>
      </c>
      <c r="J1494" s="6">
        <v>19</v>
      </c>
      <c r="K1494" s="6">
        <v>36</v>
      </c>
      <c r="L1494" s="6">
        <v>276</v>
      </c>
      <c r="M1494" s="6">
        <v>45</v>
      </c>
      <c r="N1494" s="6">
        <v>3</v>
      </c>
      <c r="O1494" s="6">
        <v>0.1</v>
      </c>
      <c r="P1494" s="8">
        <v>3939.6</v>
      </c>
      <c r="Q1494" s="8">
        <v>2087.9880000000003</v>
      </c>
      <c r="R1494" s="8">
        <f t="shared" si="70"/>
        <v>4372.9559999999974</v>
      </c>
      <c r="S1494" s="8">
        <f>(((Sales[[#This Row],[Unit Price]]-(Sales[[#This Row],[Discount Applied]]*Sales[[#This Row],[Unit Price]]))-Q1494)/Q1494)*100</f>
        <v>69.811320754716959</v>
      </c>
      <c r="T1494" s="8">
        <f t="shared" si="71"/>
        <v>10636.919999999998</v>
      </c>
      <c r="U1494" s="8">
        <f>Sales[[#This Row],[Unit Cost]]*Sales[[#This Row],[Order Quantity]]</f>
        <v>6263.9640000000009</v>
      </c>
    </row>
    <row r="1495" spans="1:21" x14ac:dyDescent="0.2">
      <c r="A1495" s="6" t="s">
        <v>1708</v>
      </c>
      <c r="B1495" s="6" t="s">
        <v>24</v>
      </c>
      <c r="C1495" s="6" t="s">
        <v>145</v>
      </c>
      <c r="D1495" s="7">
        <v>43300</v>
      </c>
      <c r="E1495" s="7">
        <v>43429</v>
      </c>
      <c r="F1495" s="7">
        <v>43452</v>
      </c>
      <c r="G1495" s="7">
        <v>43459</v>
      </c>
      <c r="H1495" s="6">
        <f t="shared" si="69"/>
        <v>30</v>
      </c>
      <c r="I1495" s="6" t="s">
        <v>215</v>
      </c>
      <c r="J1495" s="6">
        <v>9</v>
      </c>
      <c r="K1495" s="6">
        <v>44</v>
      </c>
      <c r="L1495" s="6">
        <v>105</v>
      </c>
      <c r="M1495" s="6">
        <v>17</v>
      </c>
      <c r="N1495" s="6">
        <v>2</v>
      </c>
      <c r="O1495" s="6">
        <v>0.05</v>
      </c>
      <c r="P1495" s="8">
        <v>167.5</v>
      </c>
      <c r="Q1495" s="8">
        <v>73.7</v>
      </c>
      <c r="R1495" s="8">
        <f t="shared" si="70"/>
        <v>170.85</v>
      </c>
      <c r="S1495" s="8">
        <f>(((Sales[[#This Row],[Unit Price]]-(Sales[[#This Row],[Discount Applied]]*Sales[[#This Row],[Unit Price]]))-Q1495)/Q1495)*100</f>
        <v>115.90909090909089</v>
      </c>
      <c r="T1495" s="8">
        <f t="shared" si="71"/>
        <v>318.25</v>
      </c>
      <c r="U1495" s="8">
        <f>Sales[[#This Row],[Unit Cost]]*Sales[[#This Row],[Order Quantity]]</f>
        <v>147.4</v>
      </c>
    </row>
    <row r="1496" spans="1:21" x14ac:dyDescent="0.2">
      <c r="A1496" s="6" t="s">
        <v>1709</v>
      </c>
      <c r="B1496" s="6" t="s">
        <v>23</v>
      </c>
      <c r="C1496" s="6" t="s">
        <v>143</v>
      </c>
      <c r="D1496" s="7">
        <v>43300</v>
      </c>
      <c r="E1496" s="7">
        <v>43429</v>
      </c>
      <c r="F1496" s="7">
        <v>43451</v>
      </c>
      <c r="G1496" s="7">
        <v>43459</v>
      </c>
      <c r="H1496" s="6">
        <f t="shared" si="69"/>
        <v>30</v>
      </c>
      <c r="I1496" s="6" t="s">
        <v>215</v>
      </c>
      <c r="J1496" s="6">
        <v>23</v>
      </c>
      <c r="K1496" s="6">
        <v>41</v>
      </c>
      <c r="L1496" s="6">
        <v>331</v>
      </c>
      <c r="M1496" s="6">
        <v>19</v>
      </c>
      <c r="N1496" s="6">
        <v>6</v>
      </c>
      <c r="O1496" s="6">
        <v>0.2</v>
      </c>
      <c r="P1496" s="8">
        <v>978.2</v>
      </c>
      <c r="Q1496" s="8">
        <v>538.0100000000001</v>
      </c>
      <c r="R1496" s="8">
        <f t="shared" si="70"/>
        <v>1467.3000000000002</v>
      </c>
      <c r="S1496" s="8">
        <f>(((Sales[[#This Row],[Unit Price]]-(Sales[[#This Row],[Discount Applied]]*Sales[[#This Row],[Unit Price]]))-Q1496)/Q1496)*100</f>
        <v>45.454545454545439</v>
      </c>
      <c r="T1496" s="8">
        <f t="shared" si="71"/>
        <v>4695.3600000000006</v>
      </c>
      <c r="U1496" s="8">
        <f>Sales[[#This Row],[Unit Cost]]*Sales[[#This Row],[Order Quantity]]</f>
        <v>3228.0600000000004</v>
      </c>
    </row>
    <row r="1497" spans="1:21" x14ac:dyDescent="0.2">
      <c r="A1497" s="6" t="s">
        <v>1710</v>
      </c>
      <c r="B1497" s="6" t="s">
        <v>24</v>
      </c>
      <c r="C1497" s="6" t="s">
        <v>146</v>
      </c>
      <c r="D1497" s="7">
        <v>43300</v>
      </c>
      <c r="E1497" s="7">
        <v>43430</v>
      </c>
      <c r="F1497" s="7">
        <v>43451</v>
      </c>
      <c r="G1497" s="7">
        <v>43460</v>
      </c>
      <c r="H1497" s="6">
        <f t="shared" si="69"/>
        <v>30</v>
      </c>
      <c r="I1497" s="6" t="s">
        <v>215</v>
      </c>
      <c r="J1497" s="6">
        <v>4</v>
      </c>
      <c r="K1497" s="6">
        <v>34</v>
      </c>
      <c r="L1497" s="6">
        <v>311</v>
      </c>
      <c r="M1497" s="6">
        <v>5</v>
      </c>
      <c r="N1497" s="6">
        <v>6</v>
      </c>
      <c r="O1497" s="6">
        <v>0.05</v>
      </c>
      <c r="P1497" s="8">
        <v>254.6</v>
      </c>
      <c r="Q1497" s="8">
        <v>127.3</v>
      </c>
      <c r="R1497" s="8">
        <f t="shared" si="70"/>
        <v>687.41999999999985</v>
      </c>
      <c r="S1497" s="8">
        <f>(((Sales[[#This Row],[Unit Price]]-(Sales[[#This Row],[Discount Applied]]*Sales[[#This Row],[Unit Price]]))-Q1497)/Q1497)*100</f>
        <v>90.000000000000014</v>
      </c>
      <c r="T1497" s="8">
        <f t="shared" si="71"/>
        <v>1451.2199999999998</v>
      </c>
      <c r="U1497" s="8">
        <f>Sales[[#This Row],[Unit Cost]]*Sales[[#This Row],[Order Quantity]]</f>
        <v>763.8</v>
      </c>
    </row>
    <row r="1498" spans="1:21" x14ac:dyDescent="0.2">
      <c r="A1498" s="6" t="s">
        <v>1711</v>
      </c>
      <c r="B1498" s="6" t="s">
        <v>24</v>
      </c>
      <c r="C1498" s="6" t="s">
        <v>145</v>
      </c>
      <c r="D1498" s="7">
        <v>43300</v>
      </c>
      <c r="E1498" s="7">
        <v>43430</v>
      </c>
      <c r="F1498" s="7">
        <v>43433</v>
      </c>
      <c r="G1498" s="7">
        <v>43443</v>
      </c>
      <c r="H1498" s="6">
        <f t="shared" si="69"/>
        <v>13</v>
      </c>
      <c r="I1498" s="6" t="s">
        <v>215</v>
      </c>
      <c r="J1498" s="6">
        <v>8</v>
      </c>
      <c r="K1498" s="6">
        <v>14</v>
      </c>
      <c r="L1498" s="6">
        <v>120</v>
      </c>
      <c r="M1498" s="6">
        <v>23</v>
      </c>
      <c r="N1498" s="6">
        <v>5</v>
      </c>
      <c r="O1498" s="6">
        <v>7.4999999999999997E-2</v>
      </c>
      <c r="P1498" s="8">
        <v>3611.3</v>
      </c>
      <c r="Q1498" s="8">
        <v>2672.3620000000001</v>
      </c>
      <c r="R1498" s="8">
        <f t="shared" si="70"/>
        <v>3340.4524999999994</v>
      </c>
      <c r="S1498" s="8">
        <f>(((Sales[[#This Row],[Unit Price]]-(Sales[[#This Row],[Discount Applied]]*Sales[[#This Row],[Unit Price]]))-Q1498)/Q1498)*100</f>
        <v>25.000000000000011</v>
      </c>
      <c r="T1498" s="8">
        <f t="shared" si="71"/>
        <v>16702.262500000001</v>
      </c>
      <c r="U1498" s="8">
        <f>Sales[[#This Row],[Unit Cost]]*Sales[[#This Row],[Order Quantity]]</f>
        <v>13361.810000000001</v>
      </c>
    </row>
    <row r="1499" spans="1:21" x14ac:dyDescent="0.2">
      <c r="A1499" s="6" t="s">
        <v>1712</v>
      </c>
      <c r="B1499" s="6" t="s">
        <v>24</v>
      </c>
      <c r="C1499" s="6" t="s">
        <v>146</v>
      </c>
      <c r="D1499" s="7">
        <v>43300</v>
      </c>
      <c r="E1499" s="7">
        <v>43430</v>
      </c>
      <c r="F1499" s="7">
        <v>43458</v>
      </c>
      <c r="G1499" s="7">
        <v>43460</v>
      </c>
      <c r="H1499" s="6">
        <f t="shared" si="69"/>
        <v>30</v>
      </c>
      <c r="I1499" s="6" t="s">
        <v>215</v>
      </c>
      <c r="J1499" s="6">
        <v>12</v>
      </c>
      <c r="K1499" s="6">
        <v>23</v>
      </c>
      <c r="L1499" s="6">
        <v>318</v>
      </c>
      <c r="M1499" s="6">
        <v>6</v>
      </c>
      <c r="N1499" s="6">
        <v>8</v>
      </c>
      <c r="O1499" s="6">
        <v>0.05</v>
      </c>
      <c r="P1499" s="8">
        <v>261.3</v>
      </c>
      <c r="Q1499" s="8">
        <v>209.04000000000002</v>
      </c>
      <c r="R1499" s="8">
        <f t="shared" si="70"/>
        <v>313.55999999999995</v>
      </c>
      <c r="S1499" s="8">
        <f>(((Sales[[#This Row],[Unit Price]]-(Sales[[#This Row],[Discount Applied]]*Sales[[#This Row],[Unit Price]]))-Q1499)/Q1499)*100</f>
        <v>18.749999999999993</v>
      </c>
      <c r="T1499" s="8">
        <f t="shared" si="71"/>
        <v>1985.88</v>
      </c>
      <c r="U1499" s="8">
        <f>Sales[[#This Row],[Unit Cost]]*Sales[[#This Row],[Order Quantity]]</f>
        <v>1672.3200000000002</v>
      </c>
    </row>
    <row r="1500" spans="1:21" x14ac:dyDescent="0.2">
      <c r="A1500" s="6" t="s">
        <v>1713</v>
      </c>
      <c r="B1500" s="6" t="s">
        <v>24</v>
      </c>
      <c r="C1500" s="6" t="s">
        <v>145</v>
      </c>
      <c r="D1500" s="7">
        <v>43300</v>
      </c>
      <c r="E1500" s="7">
        <v>43430</v>
      </c>
      <c r="F1500" s="7">
        <v>43450</v>
      </c>
      <c r="G1500" s="7">
        <v>43459</v>
      </c>
      <c r="H1500" s="6">
        <f t="shared" si="69"/>
        <v>29</v>
      </c>
      <c r="I1500" s="6" t="s">
        <v>215</v>
      </c>
      <c r="J1500" s="6">
        <v>4</v>
      </c>
      <c r="K1500" s="6">
        <v>30</v>
      </c>
      <c r="L1500" s="6">
        <v>188</v>
      </c>
      <c r="M1500" s="6">
        <v>15</v>
      </c>
      <c r="N1500" s="6">
        <v>1</v>
      </c>
      <c r="O1500" s="6">
        <v>7.4999999999999997E-2</v>
      </c>
      <c r="P1500" s="8">
        <v>1065.3</v>
      </c>
      <c r="Q1500" s="8">
        <v>862.89300000000003</v>
      </c>
      <c r="R1500" s="8">
        <f t="shared" si="70"/>
        <v>122.50949999999989</v>
      </c>
      <c r="S1500" s="8">
        <f>(((Sales[[#This Row],[Unit Price]]-(Sales[[#This Row],[Discount Applied]]*Sales[[#This Row],[Unit Price]]))-Q1500)/Q1500)*100</f>
        <v>14.197530864197516</v>
      </c>
      <c r="T1500" s="8">
        <f t="shared" si="71"/>
        <v>985.40249999999992</v>
      </c>
      <c r="U1500" s="8">
        <f>Sales[[#This Row],[Unit Cost]]*Sales[[#This Row],[Order Quantity]]</f>
        <v>862.89300000000003</v>
      </c>
    </row>
    <row r="1501" spans="1:21" x14ac:dyDescent="0.2">
      <c r="A1501" s="6" t="s">
        <v>1714</v>
      </c>
      <c r="B1501" s="6" t="s">
        <v>23</v>
      </c>
      <c r="C1501" s="6" t="s">
        <v>144</v>
      </c>
      <c r="D1501" s="7">
        <v>43300</v>
      </c>
      <c r="E1501" s="7">
        <v>43430</v>
      </c>
      <c r="F1501" s="7">
        <v>43455</v>
      </c>
      <c r="G1501" s="7">
        <v>43456</v>
      </c>
      <c r="H1501" s="6">
        <f t="shared" si="69"/>
        <v>26</v>
      </c>
      <c r="I1501" s="6" t="s">
        <v>215</v>
      </c>
      <c r="J1501" s="6">
        <v>24</v>
      </c>
      <c r="K1501" s="6">
        <v>4</v>
      </c>
      <c r="L1501" s="6">
        <v>78</v>
      </c>
      <c r="M1501" s="6">
        <v>11</v>
      </c>
      <c r="N1501" s="6">
        <v>3</v>
      </c>
      <c r="O1501" s="6">
        <v>0.1</v>
      </c>
      <c r="P1501" s="8">
        <v>5480.6</v>
      </c>
      <c r="Q1501" s="8">
        <v>2575.8820000000001</v>
      </c>
      <c r="R1501" s="8">
        <f t="shared" si="70"/>
        <v>7069.974000000002</v>
      </c>
      <c r="S1501" s="8">
        <f>(((Sales[[#This Row],[Unit Price]]-(Sales[[#This Row],[Discount Applied]]*Sales[[#This Row],[Unit Price]]))-Q1501)/Q1501)*100</f>
        <v>91.489361702127653</v>
      </c>
      <c r="T1501" s="8">
        <f t="shared" si="71"/>
        <v>14797.620000000003</v>
      </c>
      <c r="U1501" s="8">
        <f>Sales[[#This Row],[Unit Cost]]*Sales[[#This Row],[Order Quantity]]</f>
        <v>7727.6460000000006</v>
      </c>
    </row>
    <row r="1502" spans="1:21" x14ac:dyDescent="0.2">
      <c r="A1502" s="6" t="s">
        <v>1715</v>
      </c>
      <c r="B1502" s="6" t="s">
        <v>25</v>
      </c>
      <c r="C1502" s="6" t="s">
        <v>146</v>
      </c>
      <c r="D1502" s="7">
        <v>43300</v>
      </c>
      <c r="E1502" s="7">
        <v>43430</v>
      </c>
      <c r="F1502" s="7">
        <v>43444</v>
      </c>
      <c r="G1502" s="7">
        <v>43454</v>
      </c>
      <c r="H1502" s="6">
        <f t="shared" si="69"/>
        <v>24</v>
      </c>
      <c r="I1502" s="6" t="s">
        <v>215</v>
      </c>
      <c r="J1502" s="6">
        <v>13</v>
      </c>
      <c r="K1502" s="6">
        <v>6</v>
      </c>
      <c r="L1502" s="6">
        <v>326</v>
      </c>
      <c r="M1502" s="6">
        <v>41</v>
      </c>
      <c r="N1502" s="6">
        <v>7</v>
      </c>
      <c r="O1502" s="6">
        <v>7.4999999999999997E-2</v>
      </c>
      <c r="P1502" s="8">
        <v>3986.5</v>
      </c>
      <c r="Q1502" s="8">
        <v>2033.115</v>
      </c>
      <c r="R1502" s="8">
        <f t="shared" si="70"/>
        <v>11580.782500000001</v>
      </c>
      <c r="S1502" s="8">
        <f>(((Sales[[#This Row],[Unit Price]]-(Sales[[#This Row],[Discount Applied]]*Sales[[#This Row],[Unit Price]]))-Q1502)/Q1502)*100</f>
        <v>81.372549019607831</v>
      </c>
      <c r="T1502" s="8">
        <f t="shared" si="71"/>
        <v>25812.587500000001</v>
      </c>
      <c r="U1502" s="8">
        <f>Sales[[#This Row],[Unit Cost]]*Sales[[#This Row],[Order Quantity]]</f>
        <v>14231.805</v>
      </c>
    </row>
    <row r="1503" spans="1:21" x14ac:dyDescent="0.2">
      <c r="A1503" s="6" t="s">
        <v>1716</v>
      </c>
      <c r="B1503" s="6" t="s">
        <v>24</v>
      </c>
      <c r="C1503" s="6" t="s">
        <v>145</v>
      </c>
      <c r="D1503" s="7">
        <v>43300</v>
      </c>
      <c r="E1503" s="7">
        <v>43430</v>
      </c>
      <c r="F1503" s="7">
        <v>43455</v>
      </c>
      <c r="G1503" s="7">
        <v>43461</v>
      </c>
      <c r="H1503" s="6">
        <f t="shared" si="69"/>
        <v>31</v>
      </c>
      <c r="I1503" s="6" t="s">
        <v>215</v>
      </c>
      <c r="J1503" s="6">
        <v>1</v>
      </c>
      <c r="K1503" s="6">
        <v>48</v>
      </c>
      <c r="L1503" s="6">
        <v>179</v>
      </c>
      <c r="M1503" s="6">
        <v>42</v>
      </c>
      <c r="N1503" s="6">
        <v>7</v>
      </c>
      <c r="O1503" s="6">
        <v>0.05</v>
      </c>
      <c r="P1503" s="8">
        <v>6157.3</v>
      </c>
      <c r="Q1503" s="8">
        <v>4248.5369999999994</v>
      </c>
      <c r="R1503" s="8">
        <f t="shared" si="70"/>
        <v>11206.286000000004</v>
      </c>
      <c r="S1503" s="8">
        <f>(((Sales[[#This Row],[Unit Price]]-(Sales[[#This Row],[Discount Applied]]*Sales[[#This Row],[Unit Price]]))-Q1503)/Q1503)*100</f>
        <v>37.68115942028988</v>
      </c>
      <c r="T1503" s="8">
        <f t="shared" si="71"/>
        <v>40946.044999999998</v>
      </c>
      <c r="U1503" s="8">
        <f>Sales[[#This Row],[Unit Cost]]*Sales[[#This Row],[Order Quantity]]</f>
        <v>29739.758999999995</v>
      </c>
    </row>
    <row r="1504" spans="1:21" x14ac:dyDescent="0.2">
      <c r="A1504" s="6" t="s">
        <v>1717</v>
      </c>
      <c r="B1504" s="6" t="s">
        <v>24</v>
      </c>
      <c r="C1504" s="6" t="s">
        <v>143</v>
      </c>
      <c r="D1504" s="7">
        <v>43300</v>
      </c>
      <c r="E1504" s="7">
        <v>43430</v>
      </c>
      <c r="F1504" s="7">
        <v>43458</v>
      </c>
      <c r="G1504" s="7">
        <v>43459</v>
      </c>
      <c r="H1504" s="6">
        <f t="shared" si="69"/>
        <v>29</v>
      </c>
      <c r="I1504" s="6" t="s">
        <v>215</v>
      </c>
      <c r="J1504" s="6">
        <v>7</v>
      </c>
      <c r="K1504" s="6">
        <v>13</v>
      </c>
      <c r="L1504" s="6">
        <v>362</v>
      </c>
      <c r="M1504" s="6">
        <v>24</v>
      </c>
      <c r="N1504" s="6">
        <v>3</v>
      </c>
      <c r="O1504" s="6">
        <v>0.05</v>
      </c>
      <c r="P1504" s="8">
        <v>3457.2000000000003</v>
      </c>
      <c r="Q1504" s="8">
        <v>2869.4760000000001</v>
      </c>
      <c r="R1504" s="8">
        <f t="shared" si="70"/>
        <v>1244.5920000000006</v>
      </c>
      <c r="S1504" s="8">
        <f>(((Sales[[#This Row],[Unit Price]]-(Sales[[#This Row],[Discount Applied]]*Sales[[#This Row],[Unit Price]]))-Q1504)/Q1504)*100</f>
        <v>14.457831325301203</v>
      </c>
      <c r="T1504" s="8">
        <f t="shared" si="71"/>
        <v>9853.02</v>
      </c>
      <c r="U1504" s="8">
        <f>Sales[[#This Row],[Unit Cost]]*Sales[[#This Row],[Order Quantity]]</f>
        <v>8608.4279999999999</v>
      </c>
    </row>
    <row r="1505" spans="1:21" x14ac:dyDescent="0.2">
      <c r="A1505" s="6" t="s">
        <v>1718</v>
      </c>
      <c r="B1505" s="6" t="s">
        <v>24</v>
      </c>
      <c r="C1505" s="6" t="s">
        <v>148</v>
      </c>
      <c r="D1505" s="7">
        <v>43300</v>
      </c>
      <c r="E1505" s="7">
        <v>43430</v>
      </c>
      <c r="F1505" s="7">
        <v>43451</v>
      </c>
      <c r="G1505" s="7">
        <v>43459</v>
      </c>
      <c r="H1505" s="6">
        <f t="shared" si="69"/>
        <v>29</v>
      </c>
      <c r="I1505" s="6" t="s">
        <v>215</v>
      </c>
      <c r="J1505" s="6">
        <v>1</v>
      </c>
      <c r="K1505" s="6">
        <v>44</v>
      </c>
      <c r="L1505" s="6">
        <v>11</v>
      </c>
      <c r="M1505" s="6">
        <v>21</v>
      </c>
      <c r="N1505" s="6">
        <v>2</v>
      </c>
      <c r="O1505" s="6">
        <v>0.1</v>
      </c>
      <c r="P1505" s="8">
        <v>5815.6</v>
      </c>
      <c r="Q1505" s="8">
        <v>3082.2680000000005</v>
      </c>
      <c r="R1505" s="8">
        <f t="shared" si="70"/>
        <v>4303.543999999999</v>
      </c>
      <c r="S1505" s="8">
        <f>(((Sales[[#This Row],[Unit Price]]-(Sales[[#This Row],[Discount Applied]]*Sales[[#This Row],[Unit Price]]))-Q1505)/Q1505)*100</f>
        <v>69.811320754716959</v>
      </c>
      <c r="T1505" s="8">
        <f t="shared" si="71"/>
        <v>10468.08</v>
      </c>
      <c r="U1505" s="8">
        <f>Sales[[#This Row],[Unit Cost]]*Sales[[#This Row],[Order Quantity]]</f>
        <v>6164.536000000001</v>
      </c>
    </row>
    <row r="1506" spans="1:21" x14ac:dyDescent="0.2">
      <c r="A1506" s="6" t="s">
        <v>1719</v>
      </c>
      <c r="B1506" s="6" t="s">
        <v>25</v>
      </c>
      <c r="C1506" s="6" t="s">
        <v>143</v>
      </c>
      <c r="D1506" s="7">
        <v>43300</v>
      </c>
      <c r="E1506" s="7">
        <v>43430</v>
      </c>
      <c r="F1506" s="7">
        <v>43457</v>
      </c>
      <c r="G1506" s="7">
        <v>43463</v>
      </c>
      <c r="H1506" s="6">
        <f t="shared" si="69"/>
        <v>33</v>
      </c>
      <c r="I1506" s="6" t="s">
        <v>215</v>
      </c>
      <c r="J1506" s="6">
        <v>20</v>
      </c>
      <c r="K1506" s="6">
        <v>29</v>
      </c>
      <c r="L1506" s="6">
        <v>357</v>
      </c>
      <c r="M1506" s="6">
        <v>8</v>
      </c>
      <c r="N1506" s="6">
        <v>8</v>
      </c>
      <c r="O1506" s="6">
        <v>0.1</v>
      </c>
      <c r="P1506" s="8">
        <v>2244.5</v>
      </c>
      <c r="Q1506" s="8">
        <v>1346.7</v>
      </c>
      <c r="R1506" s="8">
        <f t="shared" si="70"/>
        <v>5386.7999999999993</v>
      </c>
      <c r="S1506" s="8">
        <f>(((Sales[[#This Row],[Unit Price]]-(Sales[[#This Row],[Discount Applied]]*Sales[[#This Row],[Unit Price]]))-Q1506)/Q1506)*100</f>
        <v>49.999999999999986</v>
      </c>
      <c r="T1506" s="8">
        <f t="shared" si="71"/>
        <v>16160.4</v>
      </c>
      <c r="U1506" s="8">
        <f>Sales[[#This Row],[Unit Cost]]*Sales[[#This Row],[Order Quantity]]</f>
        <v>10773.6</v>
      </c>
    </row>
    <row r="1507" spans="1:21" x14ac:dyDescent="0.2">
      <c r="A1507" s="6" t="s">
        <v>1720</v>
      </c>
      <c r="B1507" s="6" t="s">
        <v>24</v>
      </c>
      <c r="C1507" s="6" t="s">
        <v>146</v>
      </c>
      <c r="D1507" s="7">
        <v>43300</v>
      </c>
      <c r="E1507" s="7">
        <v>43430</v>
      </c>
      <c r="F1507" s="7">
        <v>43457</v>
      </c>
      <c r="G1507" s="7">
        <v>43459</v>
      </c>
      <c r="H1507" s="6">
        <f t="shared" si="69"/>
        <v>29</v>
      </c>
      <c r="I1507" s="6" t="s">
        <v>215</v>
      </c>
      <c r="J1507" s="6">
        <v>3</v>
      </c>
      <c r="K1507" s="6">
        <v>10</v>
      </c>
      <c r="L1507" s="6">
        <v>312</v>
      </c>
      <c r="M1507" s="6">
        <v>27</v>
      </c>
      <c r="N1507" s="6">
        <v>6</v>
      </c>
      <c r="O1507" s="6">
        <v>0.05</v>
      </c>
      <c r="P1507" s="8">
        <v>1092.1000000000001</v>
      </c>
      <c r="Q1507" s="8">
        <v>720.78600000000017</v>
      </c>
      <c r="R1507" s="8">
        <f t="shared" si="70"/>
        <v>1900.253999999999</v>
      </c>
      <c r="S1507" s="8">
        <f>(((Sales[[#This Row],[Unit Price]]-(Sales[[#This Row],[Discount Applied]]*Sales[[#This Row],[Unit Price]]))-Q1507)/Q1507)*100</f>
        <v>43.939393939393923</v>
      </c>
      <c r="T1507" s="8">
        <f t="shared" si="71"/>
        <v>6224.97</v>
      </c>
      <c r="U1507" s="8">
        <f>Sales[[#This Row],[Unit Cost]]*Sales[[#This Row],[Order Quantity]]</f>
        <v>4324.7160000000013</v>
      </c>
    </row>
    <row r="1508" spans="1:21" x14ac:dyDescent="0.2">
      <c r="A1508" s="6" t="s">
        <v>1721</v>
      </c>
      <c r="B1508" s="6" t="s">
        <v>25</v>
      </c>
      <c r="C1508" s="6" t="s">
        <v>145</v>
      </c>
      <c r="D1508" s="7">
        <v>43300</v>
      </c>
      <c r="E1508" s="7">
        <v>43431</v>
      </c>
      <c r="F1508" s="7">
        <v>43458</v>
      </c>
      <c r="G1508" s="7">
        <v>43459</v>
      </c>
      <c r="H1508" s="6">
        <f t="shared" si="69"/>
        <v>28</v>
      </c>
      <c r="I1508" s="6" t="s">
        <v>215</v>
      </c>
      <c r="J1508" s="6">
        <v>16</v>
      </c>
      <c r="K1508" s="6">
        <v>44</v>
      </c>
      <c r="L1508" s="6">
        <v>106</v>
      </c>
      <c r="M1508" s="6">
        <v>5</v>
      </c>
      <c r="N1508" s="6">
        <v>8</v>
      </c>
      <c r="O1508" s="6">
        <v>0.05</v>
      </c>
      <c r="P1508" s="8">
        <v>2666.6</v>
      </c>
      <c r="Q1508" s="8">
        <v>1999.9499999999998</v>
      </c>
      <c r="R1508" s="8">
        <f t="shared" si="70"/>
        <v>4266.5600000000013</v>
      </c>
      <c r="S1508" s="8">
        <f>(((Sales[[#This Row],[Unit Price]]-(Sales[[#This Row],[Discount Applied]]*Sales[[#This Row],[Unit Price]]))-Q1508)/Q1508)*100</f>
        <v>26.666666666666679</v>
      </c>
      <c r="T1508" s="8">
        <f t="shared" si="71"/>
        <v>20266.16</v>
      </c>
      <c r="U1508" s="8">
        <f>Sales[[#This Row],[Unit Cost]]*Sales[[#This Row],[Order Quantity]]</f>
        <v>15999.599999999999</v>
      </c>
    </row>
    <row r="1509" spans="1:21" x14ac:dyDescent="0.2">
      <c r="A1509" s="6" t="s">
        <v>1722</v>
      </c>
      <c r="B1509" s="6" t="s">
        <v>24</v>
      </c>
      <c r="C1509" s="6" t="s">
        <v>144</v>
      </c>
      <c r="D1509" s="7">
        <v>43300</v>
      </c>
      <c r="E1509" s="7">
        <v>43431</v>
      </c>
      <c r="F1509" s="7">
        <v>43436</v>
      </c>
      <c r="G1509" s="7">
        <v>43443</v>
      </c>
      <c r="H1509" s="6">
        <f t="shared" si="69"/>
        <v>12</v>
      </c>
      <c r="I1509" s="6" t="s">
        <v>215</v>
      </c>
      <c r="J1509" s="6">
        <v>11</v>
      </c>
      <c r="K1509" s="6">
        <v>11</v>
      </c>
      <c r="L1509" s="6">
        <v>76</v>
      </c>
      <c r="M1509" s="6">
        <v>45</v>
      </c>
      <c r="N1509" s="6">
        <v>1</v>
      </c>
      <c r="O1509" s="6">
        <v>0.1</v>
      </c>
      <c r="P1509" s="8">
        <v>3986.5</v>
      </c>
      <c r="Q1509" s="8">
        <v>1873.655</v>
      </c>
      <c r="R1509" s="8">
        <f t="shared" si="70"/>
        <v>1714.1949999999999</v>
      </c>
      <c r="S1509" s="8">
        <f>(((Sales[[#This Row],[Unit Price]]-(Sales[[#This Row],[Discount Applied]]*Sales[[#This Row],[Unit Price]]))-Q1509)/Q1509)*100</f>
        <v>91.489361702127653</v>
      </c>
      <c r="T1509" s="8">
        <f t="shared" si="71"/>
        <v>3587.85</v>
      </c>
      <c r="U1509" s="8">
        <f>Sales[[#This Row],[Unit Cost]]*Sales[[#This Row],[Order Quantity]]</f>
        <v>1873.655</v>
      </c>
    </row>
    <row r="1510" spans="1:21" x14ac:dyDescent="0.2">
      <c r="A1510" s="6" t="s">
        <v>1723</v>
      </c>
      <c r="B1510" s="6" t="s">
        <v>25</v>
      </c>
      <c r="C1510" s="6" t="s">
        <v>145</v>
      </c>
      <c r="D1510" s="7">
        <v>43300</v>
      </c>
      <c r="E1510" s="7">
        <v>43431</v>
      </c>
      <c r="F1510" s="7">
        <v>43455</v>
      </c>
      <c r="G1510" s="7">
        <v>43459</v>
      </c>
      <c r="H1510" s="6">
        <f t="shared" si="69"/>
        <v>28</v>
      </c>
      <c r="I1510" s="6" t="s">
        <v>215</v>
      </c>
      <c r="J1510" s="6">
        <v>18</v>
      </c>
      <c r="K1510" s="6">
        <v>16</v>
      </c>
      <c r="L1510" s="6">
        <v>163</v>
      </c>
      <c r="M1510" s="6">
        <v>45</v>
      </c>
      <c r="N1510" s="6">
        <v>1</v>
      </c>
      <c r="O1510" s="6">
        <v>0.05</v>
      </c>
      <c r="P1510" s="8">
        <v>1842.5</v>
      </c>
      <c r="Q1510" s="8">
        <v>1529.2749999999999</v>
      </c>
      <c r="R1510" s="8">
        <f t="shared" si="70"/>
        <v>221.10000000000014</v>
      </c>
      <c r="S1510" s="8">
        <f>(((Sales[[#This Row],[Unit Price]]-(Sales[[#This Row],[Discount Applied]]*Sales[[#This Row],[Unit Price]]))-Q1510)/Q1510)*100</f>
        <v>14.457831325301216</v>
      </c>
      <c r="T1510" s="8">
        <f t="shared" si="71"/>
        <v>1750.375</v>
      </c>
      <c r="U1510" s="8">
        <f>Sales[[#This Row],[Unit Cost]]*Sales[[#This Row],[Order Quantity]]</f>
        <v>1529.2749999999999</v>
      </c>
    </row>
    <row r="1511" spans="1:21" x14ac:dyDescent="0.2">
      <c r="A1511" s="6" t="s">
        <v>1724</v>
      </c>
      <c r="B1511" s="6" t="s">
        <v>25</v>
      </c>
      <c r="C1511" s="6" t="s">
        <v>147</v>
      </c>
      <c r="D1511" s="7">
        <v>43300</v>
      </c>
      <c r="E1511" s="7">
        <v>43431</v>
      </c>
      <c r="F1511" s="7">
        <v>43457</v>
      </c>
      <c r="G1511" s="7">
        <v>43463</v>
      </c>
      <c r="H1511" s="6">
        <f t="shared" si="69"/>
        <v>32</v>
      </c>
      <c r="I1511" s="6" t="s">
        <v>215</v>
      </c>
      <c r="J1511" s="6">
        <v>15</v>
      </c>
      <c r="K1511" s="6">
        <v>3</v>
      </c>
      <c r="L1511" s="6">
        <v>252</v>
      </c>
      <c r="M1511" s="6">
        <v>20</v>
      </c>
      <c r="N1511" s="6">
        <v>5</v>
      </c>
      <c r="O1511" s="6">
        <v>0.05</v>
      </c>
      <c r="P1511" s="8">
        <v>5085.3</v>
      </c>
      <c r="Q1511" s="8">
        <v>4271.652</v>
      </c>
      <c r="R1511" s="8">
        <f t="shared" si="70"/>
        <v>2796.9149999999972</v>
      </c>
      <c r="S1511" s="8">
        <f>(((Sales[[#This Row],[Unit Price]]-(Sales[[#This Row],[Discount Applied]]*Sales[[#This Row],[Unit Price]]))-Q1511)/Q1511)*100</f>
        <v>13.09523809523809</v>
      </c>
      <c r="T1511" s="8">
        <f t="shared" si="71"/>
        <v>24155.174999999999</v>
      </c>
      <c r="U1511" s="8">
        <f>Sales[[#This Row],[Unit Cost]]*Sales[[#This Row],[Order Quantity]]</f>
        <v>21358.260000000002</v>
      </c>
    </row>
    <row r="1512" spans="1:21" x14ac:dyDescent="0.2">
      <c r="A1512" s="6" t="s">
        <v>1725</v>
      </c>
      <c r="B1512" s="6" t="s">
        <v>23</v>
      </c>
      <c r="C1512" s="6" t="s">
        <v>145</v>
      </c>
      <c r="D1512" s="7">
        <v>43300</v>
      </c>
      <c r="E1512" s="7">
        <v>43431</v>
      </c>
      <c r="F1512" s="7">
        <v>43447</v>
      </c>
      <c r="G1512" s="7">
        <v>43454</v>
      </c>
      <c r="H1512" s="6">
        <f t="shared" si="69"/>
        <v>23</v>
      </c>
      <c r="I1512" s="6" t="s">
        <v>215</v>
      </c>
      <c r="J1512" s="6">
        <v>25</v>
      </c>
      <c r="K1512" s="6">
        <v>23</v>
      </c>
      <c r="L1512" s="6">
        <v>104</v>
      </c>
      <c r="M1512" s="6">
        <v>8</v>
      </c>
      <c r="N1512" s="6">
        <v>2</v>
      </c>
      <c r="O1512" s="6">
        <v>0.3</v>
      </c>
      <c r="P1512" s="8">
        <v>2257.9</v>
      </c>
      <c r="Q1512" s="8">
        <v>1264.4240000000002</v>
      </c>
      <c r="R1512" s="8">
        <f t="shared" si="70"/>
        <v>632.21199999999999</v>
      </c>
      <c r="S1512" s="8">
        <f>(((Sales[[#This Row],[Unit Price]]-(Sales[[#This Row],[Discount Applied]]*Sales[[#This Row],[Unit Price]]))-Q1512)/Q1512)*100</f>
        <v>24.999999999999993</v>
      </c>
      <c r="T1512" s="8">
        <f t="shared" si="71"/>
        <v>3161.0600000000004</v>
      </c>
      <c r="U1512" s="8">
        <f>Sales[[#This Row],[Unit Cost]]*Sales[[#This Row],[Order Quantity]]</f>
        <v>2528.8480000000004</v>
      </c>
    </row>
    <row r="1513" spans="1:21" x14ac:dyDescent="0.2">
      <c r="A1513" s="6" t="s">
        <v>1726</v>
      </c>
      <c r="B1513" s="6" t="s">
        <v>26</v>
      </c>
      <c r="C1513" s="6" t="s">
        <v>143</v>
      </c>
      <c r="D1513" s="7">
        <v>43300</v>
      </c>
      <c r="E1513" s="7">
        <v>43431</v>
      </c>
      <c r="F1513" s="7">
        <v>43453</v>
      </c>
      <c r="G1513" s="7">
        <v>43454</v>
      </c>
      <c r="H1513" s="6">
        <f t="shared" si="69"/>
        <v>23</v>
      </c>
      <c r="I1513" s="6" t="s">
        <v>215</v>
      </c>
      <c r="J1513" s="6">
        <v>26</v>
      </c>
      <c r="K1513" s="6">
        <v>17</v>
      </c>
      <c r="L1513" s="6">
        <v>355</v>
      </c>
      <c r="M1513" s="6">
        <v>6</v>
      </c>
      <c r="N1513" s="6">
        <v>5</v>
      </c>
      <c r="O1513" s="6">
        <v>0.05</v>
      </c>
      <c r="P1513" s="8">
        <v>3953</v>
      </c>
      <c r="Q1513" s="8">
        <v>2490.39</v>
      </c>
      <c r="R1513" s="8">
        <f t="shared" si="70"/>
        <v>6324.8000000000011</v>
      </c>
      <c r="S1513" s="8">
        <f>(((Sales[[#This Row],[Unit Price]]-(Sales[[#This Row],[Discount Applied]]*Sales[[#This Row],[Unit Price]]))-Q1513)/Q1513)*100</f>
        <v>50.793650793650805</v>
      </c>
      <c r="T1513" s="8">
        <f t="shared" si="71"/>
        <v>18776.75</v>
      </c>
      <c r="U1513" s="8">
        <f>Sales[[#This Row],[Unit Cost]]*Sales[[#This Row],[Order Quantity]]</f>
        <v>12451.949999999999</v>
      </c>
    </row>
    <row r="1514" spans="1:21" x14ac:dyDescent="0.2">
      <c r="A1514" s="6" t="s">
        <v>1727</v>
      </c>
      <c r="B1514" s="6" t="s">
        <v>24</v>
      </c>
      <c r="C1514" s="6" t="s">
        <v>144</v>
      </c>
      <c r="D1514" s="7">
        <v>43300</v>
      </c>
      <c r="E1514" s="7">
        <v>43431</v>
      </c>
      <c r="F1514" s="7">
        <v>43442</v>
      </c>
      <c r="G1514" s="7">
        <v>43450</v>
      </c>
      <c r="H1514" s="6">
        <f t="shared" si="69"/>
        <v>19</v>
      </c>
      <c r="I1514" s="6" t="s">
        <v>215</v>
      </c>
      <c r="J1514" s="6">
        <v>2</v>
      </c>
      <c r="K1514" s="6">
        <v>32</v>
      </c>
      <c r="L1514" s="6">
        <v>68</v>
      </c>
      <c r="M1514" s="6">
        <v>25</v>
      </c>
      <c r="N1514" s="6">
        <v>7</v>
      </c>
      <c r="O1514" s="6">
        <v>0.05</v>
      </c>
      <c r="P1514" s="8">
        <v>917.9</v>
      </c>
      <c r="Q1514" s="8">
        <v>743.49900000000002</v>
      </c>
      <c r="R1514" s="8">
        <f t="shared" si="70"/>
        <v>899.54199999999946</v>
      </c>
      <c r="S1514" s="8">
        <f>(((Sales[[#This Row],[Unit Price]]-(Sales[[#This Row],[Discount Applied]]*Sales[[#This Row],[Unit Price]]))-Q1514)/Q1514)*100</f>
        <v>17.283950617283946</v>
      </c>
      <c r="T1514" s="8">
        <f t="shared" si="71"/>
        <v>6104.0349999999999</v>
      </c>
      <c r="U1514" s="8">
        <f>Sales[[#This Row],[Unit Cost]]*Sales[[#This Row],[Order Quantity]]</f>
        <v>5204.4930000000004</v>
      </c>
    </row>
    <row r="1515" spans="1:21" x14ac:dyDescent="0.2">
      <c r="A1515" s="6" t="s">
        <v>1728</v>
      </c>
      <c r="B1515" s="6" t="s">
        <v>24</v>
      </c>
      <c r="C1515" s="6" t="s">
        <v>147</v>
      </c>
      <c r="D1515" s="7">
        <v>43300</v>
      </c>
      <c r="E1515" s="7">
        <v>43432</v>
      </c>
      <c r="F1515" s="7">
        <v>43447</v>
      </c>
      <c r="G1515" s="7">
        <v>43448</v>
      </c>
      <c r="H1515" s="6">
        <f t="shared" si="69"/>
        <v>16</v>
      </c>
      <c r="I1515" s="6" t="s">
        <v>215</v>
      </c>
      <c r="J1515" s="6">
        <v>10</v>
      </c>
      <c r="K1515" s="6">
        <v>19</v>
      </c>
      <c r="L1515" s="6">
        <v>241</v>
      </c>
      <c r="M1515" s="6">
        <v>28</v>
      </c>
      <c r="N1515" s="6">
        <v>4</v>
      </c>
      <c r="O1515" s="6">
        <v>0.1</v>
      </c>
      <c r="P1515" s="8">
        <v>723.6</v>
      </c>
      <c r="Q1515" s="8">
        <v>376.27200000000005</v>
      </c>
      <c r="R1515" s="8">
        <f t="shared" si="70"/>
        <v>1099.8719999999998</v>
      </c>
      <c r="S1515" s="8">
        <f>(((Sales[[#This Row],[Unit Price]]-(Sales[[#This Row],[Discount Applied]]*Sales[[#This Row],[Unit Price]]))-Q1515)/Q1515)*100</f>
        <v>73.076923076923066</v>
      </c>
      <c r="T1515" s="8">
        <f t="shared" si="71"/>
        <v>2604.96</v>
      </c>
      <c r="U1515" s="8">
        <f>Sales[[#This Row],[Unit Cost]]*Sales[[#This Row],[Order Quantity]]</f>
        <v>1505.0880000000002</v>
      </c>
    </row>
    <row r="1516" spans="1:21" x14ac:dyDescent="0.2">
      <c r="A1516" s="6" t="s">
        <v>1729</v>
      </c>
      <c r="B1516" s="6" t="s">
        <v>25</v>
      </c>
      <c r="C1516" s="6" t="s">
        <v>148</v>
      </c>
      <c r="D1516" s="7">
        <v>43300</v>
      </c>
      <c r="E1516" s="7">
        <v>43432</v>
      </c>
      <c r="F1516" s="7">
        <v>43460</v>
      </c>
      <c r="G1516" s="7">
        <v>43468</v>
      </c>
      <c r="H1516" s="6">
        <f t="shared" si="69"/>
        <v>36</v>
      </c>
      <c r="I1516" s="6" t="s">
        <v>215</v>
      </c>
      <c r="J1516" s="6">
        <v>12</v>
      </c>
      <c r="K1516" s="6">
        <v>47</v>
      </c>
      <c r="L1516" s="6">
        <v>19</v>
      </c>
      <c r="M1516" s="6">
        <v>1</v>
      </c>
      <c r="N1516" s="6">
        <v>3</v>
      </c>
      <c r="O1516" s="6">
        <v>0.15</v>
      </c>
      <c r="P1516" s="8">
        <v>3577.8</v>
      </c>
      <c r="Q1516" s="8">
        <v>1431.1200000000001</v>
      </c>
      <c r="R1516" s="8">
        <f t="shared" si="70"/>
        <v>4830.0300000000007</v>
      </c>
      <c r="S1516" s="8">
        <f>(((Sales[[#This Row],[Unit Price]]-(Sales[[#This Row],[Discount Applied]]*Sales[[#This Row],[Unit Price]]))-Q1516)/Q1516)*100</f>
        <v>112.5</v>
      </c>
      <c r="T1516" s="8">
        <f t="shared" si="71"/>
        <v>9123.3900000000012</v>
      </c>
      <c r="U1516" s="8">
        <f>Sales[[#This Row],[Unit Cost]]*Sales[[#This Row],[Order Quantity]]</f>
        <v>4293.3600000000006</v>
      </c>
    </row>
    <row r="1517" spans="1:21" x14ac:dyDescent="0.2">
      <c r="A1517" s="6" t="s">
        <v>1730</v>
      </c>
      <c r="B1517" s="6" t="s">
        <v>25</v>
      </c>
      <c r="C1517" s="6" t="s">
        <v>146</v>
      </c>
      <c r="D1517" s="7">
        <v>43300</v>
      </c>
      <c r="E1517" s="7">
        <v>43432</v>
      </c>
      <c r="F1517" s="7">
        <v>43435</v>
      </c>
      <c r="G1517" s="7">
        <v>43436</v>
      </c>
      <c r="H1517" s="6">
        <f t="shared" si="69"/>
        <v>4</v>
      </c>
      <c r="I1517" s="6" t="s">
        <v>215</v>
      </c>
      <c r="J1517" s="6">
        <v>20</v>
      </c>
      <c r="K1517" s="6">
        <v>37</v>
      </c>
      <c r="L1517" s="6">
        <v>322</v>
      </c>
      <c r="M1517" s="6">
        <v>28</v>
      </c>
      <c r="N1517" s="6">
        <v>8</v>
      </c>
      <c r="O1517" s="6">
        <v>0.1</v>
      </c>
      <c r="P1517" s="8">
        <v>1742</v>
      </c>
      <c r="Q1517" s="8">
        <v>1393.6000000000001</v>
      </c>
      <c r="R1517" s="8">
        <f t="shared" si="70"/>
        <v>1393.5999999999985</v>
      </c>
      <c r="S1517" s="8">
        <f>(((Sales[[#This Row],[Unit Price]]-(Sales[[#This Row],[Discount Applied]]*Sales[[#This Row],[Unit Price]]))-Q1517)/Q1517)*100</f>
        <v>12.499999999999986</v>
      </c>
      <c r="T1517" s="8">
        <f t="shared" si="71"/>
        <v>12542.4</v>
      </c>
      <c r="U1517" s="8">
        <f>Sales[[#This Row],[Unit Cost]]*Sales[[#This Row],[Order Quantity]]</f>
        <v>11148.800000000001</v>
      </c>
    </row>
    <row r="1518" spans="1:21" x14ac:dyDescent="0.2">
      <c r="A1518" s="6" t="s">
        <v>1731</v>
      </c>
      <c r="B1518" s="6" t="s">
        <v>25</v>
      </c>
      <c r="C1518" s="6" t="s">
        <v>148</v>
      </c>
      <c r="D1518" s="7">
        <v>43300</v>
      </c>
      <c r="E1518" s="7">
        <v>43432</v>
      </c>
      <c r="F1518" s="7">
        <v>43448</v>
      </c>
      <c r="G1518" s="7">
        <v>43455</v>
      </c>
      <c r="H1518" s="6">
        <f t="shared" si="69"/>
        <v>23</v>
      </c>
      <c r="I1518" s="6" t="s">
        <v>215</v>
      </c>
      <c r="J1518" s="6">
        <v>20</v>
      </c>
      <c r="K1518" s="6">
        <v>4</v>
      </c>
      <c r="L1518" s="6">
        <v>21</v>
      </c>
      <c r="M1518" s="6">
        <v>14</v>
      </c>
      <c r="N1518" s="6">
        <v>5</v>
      </c>
      <c r="O1518" s="6">
        <v>0.05</v>
      </c>
      <c r="P1518" s="8">
        <v>247.9</v>
      </c>
      <c r="Q1518" s="8">
        <v>99.160000000000011</v>
      </c>
      <c r="R1518" s="8">
        <f t="shared" si="70"/>
        <v>681.72500000000002</v>
      </c>
      <c r="S1518" s="8">
        <f>(((Sales[[#This Row],[Unit Price]]-(Sales[[#This Row],[Discount Applied]]*Sales[[#This Row],[Unit Price]]))-Q1518)/Q1518)*100</f>
        <v>137.49999999999994</v>
      </c>
      <c r="T1518" s="8">
        <f t="shared" si="71"/>
        <v>1177.5250000000001</v>
      </c>
      <c r="U1518" s="8">
        <f>Sales[[#This Row],[Unit Cost]]*Sales[[#This Row],[Order Quantity]]</f>
        <v>495.80000000000007</v>
      </c>
    </row>
    <row r="1519" spans="1:21" x14ac:dyDescent="0.2">
      <c r="A1519" s="6" t="s">
        <v>1732</v>
      </c>
      <c r="B1519" s="6" t="s">
        <v>24</v>
      </c>
      <c r="C1519" s="6" t="s">
        <v>145</v>
      </c>
      <c r="D1519" s="7">
        <v>43300</v>
      </c>
      <c r="E1519" s="7">
        <v>43432</v>
      </c>
      <c r="F1519" s="7">
        <v>43434</v>
      </c>
      <c r="G1519" s="7">
        <v>43443</v>
      </c>
      <c r="H1519" s="6">
        <f t="shared" si="69"/>
        <v>11</v>
      </c>
      <c r="I1519" s="6" t="s">
        <v>215</v>
      </c>
      <c r="J1519" s="6">
        <v>1</v>
      </c>
      <c r="K1519" s="6">
        <v>18</v>
      </c>
      <c r="L1519" s="6">
        <v>179</v>
      </c>
      <c r="M1519" s="6">
        <v>2</v>
      </c>
      <c r="N1519" s="6">
        <v>1</v>
      </c>
      <c r="O1519" s="6">
        <v>0.1</v>
      </c>
      <c r="P1519" s="8">
        <v>1762.1000000000001</v>
      </c>
      <c r="Q1519" s="8">
        <v>1162.9860000000001</v>
      </c>
      <c r="R1519" s="8">
        <f t="shared" si="70"/>
        <v>422.904</v>
      </c>
      <c r="S1519" s="8">
        <f>(((Sales[[#This Row],[Unit Price]]-(Sales[[#This Row],[Discount Applied]]*Sales[[#This Row],[Unit Price]]))-Q1519)/Q1519)*100</f>
        <v>36.36363636363636</v>
      </c>
      <c r="T1519" s="8">
        <f t="shared" si="71"/>
        <v>1585.89</v>
      </c>
      <c r="U1519" s="8">
        <f>Sales[[#This Row],[Unit Cost]]*Sales[[#This Row],[Order Quantity]]</f>
        <v>1162.9860000000001</v>
      </c>
    </row>
    <row r="1520" spans="1:21" x14ac:dyDescent="0.2">
      <c r="A1520" s="6" t="s">
        <v>1733</v>
      </c>
      <c r="B1520" s="6" t="s">
        <v>26</v>
      </c>
      <c r="C1520" s="6" t="s">
        <v>145</v>
      </c>
      <c r="D1520" s="7">
        <v>43300</v>
      </c>
      <c r="E1520" s="7">
        <v>43432</v>
      </c>
      <c r="F1520" s="7">
        <v>43458</v>
      </c>
      <c r="G1520" s="7">
        <v>43467</v>
      </c>
      <c r="H1520" s="6">
        <f t="shared" si="69"/>
        <v>35</v>
      </c>
      <c r="I1520" s="6" t="s">
        <v>215</v>
      </c>
      <c r="J1520" s="6">
        <v>25</v>
      </c>
      <c r="K1520" s="6">
        <v>20</v>
      </c>
      <c r="L1520" s="6">
        <v>174</v>
      </c>
      <c r="M1520" s="6">
        <v>33</v>
      </c>
      <c r="N1520" s="6">
        <v>8</v>
      </c>
      <c r="O1520" s="6">
        <v>7.4999999999999997E-2</v>
      </c>
      <c r="P1520" s="8">
        <v>991.6</v>
      </c>
      <c r="Q1520" s="8">
        <v>624.70799999999997</v>
      </c>
      <c r="R1520" s="8">
        <f t="shared" si="70"/>
        <v>2340.1760000000004</v>
      </c>
      <c r="S1520" s="8">
        <f>(((Sales[[#This Row],[Unit Price]]-(Sales[[#This Row],[Discount Applied]]*Sales[[#This Row],[Unit Price]]))-Q1520)/Q1520)*100</f>
        <v>46.825396825396837</v>
      </c>
      <c r="T1520" s="8">
        <f t="shared" si="71"/>
        <v>7337.84</v>
      </c>
      <c r="U1520" s="8">
        <f>Sales[[#This Row],[Unit Cost]]*Sales[[#This Row],[Order Quantity]]</f>
        <v>4997.6639999999998</v>
      </c>
    </row>
    <row r="1521" spans="1:21" x14ac:dyDescent="0.2">
      <c r="A1521" s="6" t="s">
        <v>1734</v>
      </c>
      <c r="B1521" s="6" t="s">
        <v>23</v>
      </c>
      <c r="C1521" s="6" t="s">
        <v>148</v>
      </c>
      <c r="D1521" s="7">
        <v>43300</v>
      </c>
      <c r="E1521" s="7">
        <v>43432</v>
      </c>
      <c r="F1521" s="7">
        <v>43438</v>
      </c>
      <c r="G1521" s="7">
        <v>43440</v>
      </c>
      <c r="H1521" s="6">
        <f t="shared" si="69"/>
        <v>8</v>
      </c>
      <c r="I1521" s="6" t="s">
        <v>215</v>
      </c>
      <c r="J1521" s="6">
        <v>24</v>
      </c>
      <c r="K1521" s="6">
        <v>29</v>
      </c>
      <c r="L1521" s="6">
        <v>41</v>
      </c>
      <c r="M1521" s="6">
        <v>36</v>
      </c>
      <c r="N1521" s="6">
        <v>5</v>
      </c>
      <c r="O1521" s="6">
        <v>0.05</v>
      </c>
      <c r="P1521" s="8">
        <v>1065.3</v>
      </c>
      <c r="Q1521" s="8">
        <v>713.75099999999998</v>
      </c>
      <c r="R1521" s="8">
        <f t="shared" si="70"/>
        <v>1491.42</v>
      </c>
      <c r="S1521" s="8">
        <f>(((Sales[[#This Row],[Unit Price]]-(Sales[[#This Row],[Discount Applied]]*Sales[[#This Row],[Unit Price]]))-Q1521)/Q1521)*100</f>
        <v>41.791044776119399</v>
      </c>
      <c r="T1521" s="8">
        <f t="shared" si="71"/>
        <v>5060.1750000000002</v>
      </c>
      <c r="U1521" s="8">
        <f>Sales[[#This Row],[Unit Cost]]*Sales[[#This Row],[Order Quantity]]</f>
        <v>3568.7550000000001</v>
      </c>
    </row>
    <row r="1522" spans="1:21" x14ac:dyDescent="0.2">
      <c r="A1522" s="6" t="s">
        <v>1735</v>
      </c>
      <c r="B1522" s="6" t="s">
        <v>23</v>
      </c>
      <c r="C1522" s="6" t="s">
        <v>148</v>
      </c>
      <c r="D1522" s="7">
        <v>43300</v>
      </c>
      <c r="E1522" s="7">
        <v>43432</v>
      </c>
      <c r="F1522" s="7">
        <v>43458</v>
      </c>
      <c r="G1522" s="7">
        <v>43464</v>
      </c>
      <c r="H1522" s="6">
        <f t="shared" si="69"/>
        <v>32</v>
      </c>
      <c r="I1522" s="6" t="s">
        <v>215</v>
      </c>
      <c r="J1522" s="6">
        <v>21</v>
      </c>
      <c r="K1522" s="6">
        <v>13</v>
      </c>
      <c r="L1522" s="6">
        <v>37</v>
      </c>
      <c r="M1522" s="6">
        <v>17</v>
      </c>
      <c r="N1522" s="6">
        <v>6</v>
      </c>
      <c r="O1522" s="6">
        <v>0.15</v>
      </c>
      <c r="P1522" s="8">
        <v>1152.4000000000001</v>
      </c>
      <c r="Q1522" s="8">
        <v>772.10800000000006</v>
      </c>
      <c r="R1522" s="8">
        <f t="shared" si="70"/>
        <v>1244.5920000000006</v>
      </c>
      <c r="S1522" s="8">
        <f>(((Sales[[#This Row],[Unit Price]]-(Sales[[#This Row],[Discount Applied]]*Sales[[#This Row],[Unit Price]]))-Q1522)/Q1522)*100</f>
        <v>26.865671641791046</v>
      </c>
      <c r="T1522" s="8">
        <f t="shared" si="71"/>
        <v>5877.2400000000007</v>
      </c>
      <c r="U1522" s="8">
        <f>Sales[[#This Row],[Unit Cost]]*Sales[[#This Row],[Order Quantity]]</f>
        <v>4632.6480000000001</v>
      </c>
    </row>
    <row r="1523" spans="1:21" x14ac:dyDescent="0.2">
      <c r="A1523" s="6" t="s">
        <v>1736</v>
      </c>
      <c r="B1523" s="6" t="s">
        <v>25</v>
      </c>
      <c r="C1523" s="6" t="s">
        <v>145</v>
      </c>
      <c r="D1523" s="7">
        <v>43300</v>
      </c>
      <c r="E1523" s="7">
        <v>43432</v>
      </c>
      <c r="F1523" s="7">
        <v>43458</v>
      </c>
      <c r="G1523" s="7">
        <v>43460</v>
      </c>
      <c r="H1523" s="6">
        <f t="shared" si="69"/>
        <v>28</v>
      </c>
      <c r="I1523" s="6" t="s">
        <v>215</v>
      </c>
      <c r="J1523" s="6">
        <v>14</v>
      </c>
      <c r="K1523" s="6">
        <v>47</v>
      </c>
      <c r="L1523" s="6">
        <v>134</v>
      </c>
      <c r="M1523" s="6">
        <v>23</v>
      </c>
      <c r="N1523" s="6">
        <v>8</v>
      </c>
      <c r="O1523" s="6">
        <v>7.4999999999999997E-2</v>
      </c>
      <c r="P1523" s="8">
        <v>2914.5</v>
      </c>
      <c r="Q1523" s="8">
        <v>2448.1799999999998</v>
      </c>
      <c r="R1523" s="8">
        <f t="shared" si="70"/>
        <v>1981.8600000000006</v>
      </c>
      <c r="S1523" s="8">
        <f>(((Sales[[#This Row],[Unit Price]]-(Sales[[#This Row],[Discount Applied]]*Sales[[#This Row],[Unit Price]]))-Q1523)/Q1523)*100</f>
        <v>10.119047619047624</v>
      </c>
      <c r="T1523" s="8">
        <f t="shared" si="71"/>
        <v>21567.3</v>
      </c>
      <c r="U1523" s="8">
        <f>Sales[[#This Row],[Unit Cost]]*Sales[[#This Row],[Order Quantity]]</f>
        <v>19585.439999999999</v>
      </c>
    </row>
    <row r="1524" spans="1:21" x14ac:dyDescent="0.2">
      <c r="A1524" s="6" t="s">
        <v>1737</v>
      </c>
      <c r="B1524" s="6" t="s">
        <v>24</v>
      </c>
      <c r="C1524" s="6" t="s">
        <v>148</v>
      </c>
      <c r="D1524" s="7">
        <v>43300</v>
      </c>
      <c r="E1524" s="7">
        <v>43432</v>
      </c>
      <c r="F1524" s="7">
        <v>43434</v>
      </c>
      <c r="G1524" s="7">
        <v>43435</v>
      </c>
      <c r="H1524" s="6">
        <f t="shared" si="69"/>
        <v>3</v>
      </c>
      <c r="I1524" s="6" t="s">
        <v>215</v>
      </c>
      <c r="J1524" s="6">
        <v>2</v>
      </c>
      <c r="K1524" s="6">
        <v>21</v>
      </c>
      <c r="L1524" s="6">
        <v>20</v>
      </c>
      <c r="M1524" s="6">
        <v>38</v>
      </c>
      <c r="N1524" s="6">
        <v>1</v>
      </c>
      <c r="O1524" s="6">
        <v>0.1</v>
      </c>
      <c r="P1524" s="8">
        <v>5239.4000000000005</v>
      </c>
      <c r="Q1524" s="8">
        <v>2619.7000000000003</v>
      </c>
      <c r="R1524" s="8">
        <f t="shared" si="70"/>
        <v>2095.7600000000007</v>
      </c>
      <c r="S1524" s="8">
        <f>(((Sales[[#This Row],[Unit Price]]-(Sales[[#This Row],[Discount Applied]]*Sales[[#This Row],[Unit Price]]))-Q1524)/Q1524)*100</f>
        <v>80.000000000000014</v>
      </c>
      <c r="T1524" s="8">
        <f t="shared" si="71"/>
        <v>4715.4600000000009</v>
      </c>
      <c r="U1524" s="8">
        <f>Sales[[#This Row],[Unit Cost]]*Sales[[#This Row],[Order Quantity]]</f>
        <v>2619.7000000000003</v>
      </c>
    </row>
    <row r="1525" spans="1:21" x14ac:dyDescent="0.2">
      <c r="A1525" s="6" t="s">
        <v>1738</v>
      </c>
      <c r="B1525" s="6" t="s">
        <v>24</v>
      </c>
      <c r="C1525" s="6" t="s">
        <v>143</v>
      </c>
      <c r="D1525" s="7">
        <v>43300</v>
      </c>
      <c r="E1525" s="7">
        <v>43433</v>
      </c>
      <c r="F1525" s="7">
        <v>43451</v>
      </c>
      <c r="G1525" s="7">
        <v>43456</v>
      </c>
      <c r="H1525" s="6">
        <f t="shared" si="69"/>
        <v>23</v>
      </c>
      <c r="I1525" s="6" t="s">
        <v>215</v>
      </c>
      <c r="J1525" s="6">
        <v>3</v>
      </c>
      <c r="K1525" s="6">
        <v>15</v>
      </c>
      <c r="L1525" s="6">
        <v>354</v>
      </c>
      <c r="M1525" s="6">
        <v>23</v>
      </c>
      <c r="N1525" s="6">
        <v>2</v>
      </c>
      <c r="O1525" s="6">
        <v>0.3</v>
      </c>
      <c r="P1525" s="8">
        <v>1139</v>
      </c>
      <c r="Q1525" s="8">
        <v>968.15</v>
      </c>
      <c r="R1525" s="8">
        <f t="shared" si="70"/>
        <v>-341.70000000000005</v>
      </c>
      <c r="S1525" s="8">
        <f>(((Sales[[#This Row],[Unit Price]]-(Sales[[#This Row],[Discount Applied]]*Sales[[#This Row],[Unit Price]]))-Q1525)/Q1525)*100</f>
        <v>-17.647058823529417</v>
      </c>
      <c r="T1525" s="8">
        <f t="shared" si="71"/>
        <v>1594.6</v>
      </c>
      <c r="U1525" s="8">
        <f>Sales[[#This Row],[Unit Cost]]*Sales[[#This Row],[Order Quantity]]</f>
        <v>1936.3</v>
      </c>
    </row>
    <row r="1526" spans="1:21" x14ac:dyDescent="0.2">
      <c r="A1526" s="6" t="s">
        <v>1739</v>
      </c>
      <c r="B1526" s="6" t="s">
        <v>24</v>
      </c>
      <c r="C1526" s="6" t="s">
        <v>143</v>
      </c>
      <c r="D1526" s="7">
        <v>43300</v>
      </c>
      <c r="E1526" s="7">
        <v>43433</v>
      </c>
      <c r="F1526" s="7">
        <v>43458</v>
      </c>
      <c r="G1526" s="7">
        <v>43463</v>
      </c>
      <c r="H1526" s="6">
        <f t="shared" si="69"/>
        <v>30</v>
      </c>
      <c r="I1526" s="6" t="s">
        <v>215</v>
      </c>
      <c r="J1526" s="6">
        <v>1</v>
      </c>
      <c r="K1526" s="6">
        <v>47</v>
      </c>
      <c r="L1526" s="6">
        <v>365</v>
      </c>
      <c r="M1526" s="6">
        <v>20</v>
      </c>
      <c r="N1526" s="6">
        <v>4</v>
      </c>
      <c r="O1526" s="6">
        <v>7.4999999999999997E-2</v>
      </c>
      <c r="P1526" s="8">
        <v>2010</v>
      </c>
      <c r="Q1526" s="8">
        <v>1688.3999999999999</v>
      </c>
      <c r="R1526" s="8">
        <f t="shared" si="70"/>
        <v>683.40000000000055</v>
      </c>
      <c r="S1526" s="8">
        <f>(((Sales[[#This Row],[Unit Price]]-(Sales[[#This Row],[Discount Applied]]*Sales[[#This Row],[Unit Price]]))-Q1526)/Q1526)*100</f>
        <v>10.119047619047628</v>
      </c>
      <c r="T1526" s="8">
        <f t="shared" si="71"/>
        <v>7437</v>
      </c>
      <c r="U1526" s="8">
        <f>Sales[[#This Row],[Unit Cost]]*Sales[[#This Row],[Order Quantity]]</f>
        <v>6753.5999999999995</v>
      </c>
    </row>
    <row r="1527" spans="1:21" x14ac:dyDescent="0.2">
      <c r="A1527" s="6" t="s">
        <v>1740</v>
      </c>
      <c r="B1527" s="6" t="s">
        <v>23</v>
      </c>
      <c r="C1527" s="6" t="s">
        <v>147</v>
      </c>
      <c r="D1527" s="7">
        <v>43300</v>
      </c>
      <c r="E1527" s="7">
        <v>43433</v>
      </c>
      <c r="F1527" s="7">
        <v>43454</v>
      </c>
      <c r="G1527" s="7">
        <v>43464</v>
      </c>
      <c r="H1527" s="6">
        <f t="shared" si="69"/>
        <v>31</v>
      </c>
      <c r="I1527" s="6" t="s">
        <v>215</v>
      </c>
      <c r="J1527" s="6">
        <v>21</v>
      </c>
      <c r="K1527" s="6">
        <v>36</v>
      </c>
      <c r="L1527" s="6">
        <v>211</v>
      </c>
      <c r="M1527" s="6">
        <v>39</v>
      </c>
      <c r="N1527" s="6">
        <v>3</v>
      </c>
      <c r="O1527" s="6">
        <v>7.4999999999999997E-2</v>
      </c>
      <c r="P1527" s="8">
        <v>1165.8</v>
      </c>
      <c r="Q1527" s="8">
        <v>734.45399999999995</v>
      </c>
      <c r="R1527" s="8">
        <f t="shared" si="70"/>
        <v>1031.7329999999997</v>
      </c>
      <c r="S1527" s="8">
        <f>(((Sales[[#This Row],[Unit Price]]-(Sales[[#This Row],[Discount Applied]]*Sales[[#This Row],[Unit Price]]))-Q1527)/Q1527)*100</f>
        <v>46.825396825396837</v>
      </c>
      <c r="T1527" s="8">
        <f t="shared" si="71"/>
        <v>3235.0949999999998</v>
      </c>
      <c r="U1527" s="8">
        <f>Sales[[#This Row],[Unit Cost]]*Sales[[#This Row],[Order Quantity]]</f>
        <v>2203.3620000000001</v>
      </c>
    </row>
    <row r="1528" spans="1:21" x14ac:dyDescent="0.2">
      <c r="A1528" s="6" t="s">
        <v>1741</v>
      </c>
      <c r="B1528" s="6" t="s">
        <v>24</v>
      </c>
      <c r="C1528" s="6" t="s">
        <v>148</v>
      </c>
      <c r="D1528" s="7">
        <v>43400</v>
      </c>
      <c r="E1528" s="7">
        <v>43433</v>
      </c>
      <c r="F1528" s="7">
        <v>43444</v>
      </c>
      <c r="G1528" s="7">
        <v>43446</v>
      </c>
      <c r="H1528" s="6">
        <f t="shared" si="69"/>
        <v>13</v>
      </c>
      <c r="I1528" s="6" t="s">
        <v>215</v>
      </c>
      <c r="J1528" s="6">
        <v>2</v>
      </c>
      <c r="K1528" s="6">
        <v>47</v>
      </c>
      <c r="L1528" s="6">
        <v>2</v>
      </c>
      <c r="M1528" s="6">
        <v>19</v>
      </c>
      <c r="N1528" s="6">
        <v>7</v>
      </c>
      <c r="O1528" s="6">
        <v>0.1</v>
      </c>
      <c r="P1528" s="8">
        <v>3959.7000000000003</v>
      </c>
      <c r="Q1528" s="8">
        <v>3009.3720000000003</v>
      </c>
      <c r="R1528" s="8">
        <f t="shared" si="70"/>
        <v>3880.5059999999976</v>
      </c>
      <c r="S1528" s="8">
        <f>(((Sales[[#This Row],[Unit Price]]-(Sales[[#This Row],[Discount Applied]]*Sales[[#This Row],[Unit Price]]))-Q1528)/Q1528)*100</f>
        <v>18.421052631578952</v>
      </c>
      <c r="T1528" s="8">
        <f t="shared" si="71"/>
        <v>24946.11</v>
      </c>
      <c r="U1528" s="8">
        <f>Sales[[#This Row],[Unit Cost]]*Sales[[#This Row],[Order Quantity]]</f>
        <v>21065.604000000003</v>
      </c>
    </row>
    <row r="1529" spans="1:21" x14ac:dyDescent="0.2">
      <c r="A1529" s="6" t="s">
        <v>1742</v>
      </c>
      <c r="B1529" s="6" t="s">
        <v>24</v>
      </c>
      <c r="C1529" s="6" t="s">
        <v>147</v>
      </c>
      <c r="D1529" s="7">
        <v>43400</v>
      </c>
      <c r="E1529" s="7">
        <v>43433</v>
      </c>
      <c r="F1529" s="7">
        <v>43458</v>
      </c>
      <c r="G1529" s="7">
        <v>43459</v>
      </c>
      <c r="H1529" s="6">
        <f t="shared" si="69"/>
        <v>26</v>
      </c>
      <c r="I1529" s="6" t="s">
        <v>215</v>
      </c>
      <c r="J1529" s="6">
        <v>4</v>
      </c>
      <c r="K1529" s="6">
        <v>25</v>
      </c>
      <c r="L1529" s="6">
        <v>228</v>
      </c>
      <c r="M1529" s="6">
        <v>3</v>
      </c>
      <c r="N1529" s="6">
        <v>6</v>
      </c>
      <c r="O1529" s="6">
        <v>0.05</v>
      </c>
      <c r="P1529" s="8">
        <v>2599.6</v>
      </c>
      <c r="Q1529" s="8">
        <v>2001.692</v>
      </c>
      <c r="R1529" s="8">
        <f t="shared" si="70"/>
        <v>2807.5679999999993</v>
      </c>
      <c r="S1529" s="8">
        <f>(((Sales[[#This Row],[Unit Price]]-(Sales[[#This Row],[Discount Applied]]*Sales[[#This Row],[Unit Price]]))-Q1529)/Q1529)*100</f>
        <v>23.376623376623371</v>
      </c>
      <c r="T1529" s="8">
        <f t="shared" si="71"/>
        <v>14817.72</v>
      </c>
      <c r="U1529" s="8">
        <f>Sales[[#This Row],[Unit Cost]]*Sales[[#This Row],[Order Quantity]]</f>
        <v>12010.152</v>
      </c>
    </row>
    <row r="1530" spans="1:21" x14ac:dyDescent="0.2">
      <c r="A1530" s="6" t="s">
        <v>1743</v>
      </c>
      <c r="B1530" s="6" t="s">
        <v>24</v>
      </c>
      <c r="C1530" s="6" t="s">
        <v>146</v>
      </c>
      <c r="D1530" s="7">
        <v>43300</v>
      </c>
      <c r="E1530" s="7">
        <v>43433</v>
      </c>
      <c r="F1530" s="7">
        <v>43437</v>
      </c>
      <c r="G1530" s="7">
        <v>43440</v>
      </c>
      <c r="H1530" s="6">
        <f t="shared" si="69"/>
        <v>7</v>
      </c>
      <c r="I1530" s="6" t="s">
        <v>215</v>
      </c>
      <c r="J1530" s="6">
        <v>8</v>
      </c>
      <c r="K1530" s="6">
        <v>17</v>
      </c>
      <c r="L1530" s="6">
        <v>275</v>
      </c>
      <c r="M1530" s="6">
        <v>46</v>
      </c>
      <c r="N1530" s="6">
        <v>7</v>
      </c>
      <c r="O1530" s="6">
        <v>0.05</v>
      </c>
      <c r="P1530" s="8">
        <v>2787.2000000000003</v>
      </c>
      <c r="Q1530" s="8">
        <v>1254.2400000000002</v>
      </c>
      <c r="R1530" s="8">
        <f t="shared" si="70"/>
        <v>9755.1999999999989</v>
      </c>
      <c r="S1530" s="8">
        <f>(((Sales[[#This Row],[Unit Price]]-(Sales[[#This Row],[Discount Applied]]*Sales[[#This Row],[Unit Price]]))-Q1530)/Q1530)*100</f>
        <v>111.1111111111111</v>
      </c>
      <c r="T1530" s="8">
        <f t="shared" si="71"/>
        <v>18534.88</v>
      </c>
      <c r="U1530" s="8">
        <f>Sales[[#This Row],[Unit Cost]]*Sales[[#This Row],[Order Quantity]]</f>
        <v>8779.6800000000021</v>
      </c>
    </row>
    <row r="1531" spans="1:21" x14ac:dyDescent="0.2">
      <c r="A1531" s="6" t="s">
        <v>1744</v>
      </c>
      <c r="B1531" s="6" t="s">
        <v>24</v>
      </c>
      <c r="C1531" s="6" t="s">
        <v>145</v>
      </c>
      <c r="D1531" s="7">
        <v>43300</v>
      </c>
      <c r="E1531" s="7">
        <v>43433</v>
      </c>
      <c r="F1531" s="7">
        <v>43459</v>
      </c>
      <c r="G1531" s="7">
        <v>43462</v>
      </c>
      <c r="H1531" s="6">
        <f t="shared" si="69"/>
        <v>29</v>
      </c>
      <c r="I1531" s="6" t="s">
        <v>215</v>
      </c>
      <c r="J1531" s="6">
        <v>9</v>
      </c>
      <c r="K1531" s="6">
        <v>41</v>
      </c>
      <c r="L1531" s="6">
        <v>143</v>
      </c>
      <c r="M1531" s="6">
        <v>34</v>
      </c>
      <c r="N1531" s="6">
        <v>1</v>
      </c>
      <c r="O1531" s="6">
        <v>0.05</v>
      </c>
      <c r="P1531" s="8">
        <v>1025.1000000000001</v>
      </c>
      <c r="Q1531" s="8">
        <v>563.80500000000018</v>
      </c>
      <c r="R1531" s="8">
        <f t="shared" si="70"/>
        <v>410.03999999999996</v>
      </c>
      <c r="S1531" s="8">
        <f>(((Sales[[#This Row],[Unit Price]]-(Sales[[#This Row],[Discount Applied]]*Sales[[#This Row],[Unit Price]]))-Q1531)/Q1531)*100</f>
        <v>72.727272727272691</v>
      </c>
      <c r="T1531" s="8">
        <f t="shared" si="71"/>
        <v>973.84500000000014</v>
      </c>
      <c r="U1531" s="8">
        <f>Sales[[#This Row],[Unit Cost]]*Sales[[#This Row],[Order Quantity]]</f>
        <v>563.80500000000018</v>
      </c>
    </row>
    <row r="1532" spans="1:21" x14ac:dyDescent="0.2">
      <c r="A1532" s="6" t="s">
        <v>1745</v>
      </c>
      <c r="B1532" s="6" t="s">
        <v>25</v>
      </c>
      <c r="C1532" s="6" t="s">
        <v>147</v>
      </c>
      <c r="D1532" s="7">
        <v>43300</v>
      </c>
      <c r="E1532" s="7">
        <v>43433</v>
      </c>
      <c r="F1532" s="7">
        <v>43452</v>
      </c>
      <c r="G1532" s="7">
        <v>43458</v>
      </c>
      <c r="H1532" s="6">
        <f t="shared" si="69"/>
        <v>25</v>
      </c>
      <c r="I1532" s="6" t="s">
        <v>215</v>
      </c>
      <c r="J1532" s="6">
        <v>19</v>
      </c>
      <c r="K1532" s="6">
        <v>4</v>
      </c>
      <c r="L1532" s="6">
        <v>209</v>
      </c>
      <c r="M1532" s="6">
        <v>17</v>
      </c>
      <c r="N1532" s="6">
        <v>3</v>
      </c>
      <c r="O1532" s="6">
        <v>0.3</v>
      </c>
      <c r="P1532" s="8">
        <v>3919.5</v>
      </c>
      <c r="Q1532" s="8">
        <v>2900.43</v>
      </c>
      <c r="R1532" s="8">
        <f t="shared" si="70"/>
        <v>-470.33999999999833</v>
      </c>
      <c r="S1532" s="8">
        <f>(((Sales[[#This Row],[Unit Price]]-(Sales[[#This Row],[Discount Applied]]*Sales[[#This Row],[Unit Price]]))-Q1532)/Q1532)*100</f>
        <v>-5.4054054054053964</v>
      </c>
      <c r="T1532" s="8">
        <f t="shared" si="71"/>
        <v>8230.9500000000007</v>
      </c>
      <c r="U1532" s="8">
        <f>Sales[[#This Row],[Unit Cost]]*Sales[[#This Row],[Order Quantity]]</f>
        <v>8701.2899999999991</v>
      </c>
    </row>
    <row r="1533" spans="1:21" x14ac:dyDescent="0.2">
      <c r="A1533" s="6" t="s">
        <v>1746</v>
      </c>
      <c r="B1533" s="6" t="s">
        <v>25</v>
      </c>
      <c r="C1533" s="6" t="s">
        <v>144</v>
      </c>
      <c r="D1533" s="7">
        <v>43300</v>
      </c>
      <c r="E1533" s="7">
        <v>43433</v>
      </c>
      <c r="F1533" s="7">
        <v>43458</v>
      </c>
      <c r="G1533" s="7">
        <v>43463</v>
      </c>
      <c r="H1533" s="6">
        <f t="shared" si="69"/>
        <v>30</v>
      </c>
      <c r="I1533" s="6" t="s">
        <v>215</v>
      </c>
      <c r="J1533" s="6">
        <v>14</v>
      </c>
      <c r="K1533" s="6">
        <v>5</v>
      </c>
      <c r="L1533" s="6">
        <v>60</v>
      </c>
      <c r="M1533" s="6">
        <v>17</v>
      </c>
      <c r="N1533" s="6">
        <v>5</v>
      </c>
      <c r="O1533" s="6">
        <v>0.2</v>
      </c>
      <c r="P1533" s="8">
        <v>3993.2000000000003</v>
      </c>
      <c r="Q1533" s="8">
        <v>1597.2800000000002</v>
      </c>
      <c r="R1533" s="8">
        <f t="shared" si="70"/>
        <v>7986.3999999999978</v>
      </c>
      <c r="S1533" s="8">
        <f>(((Sales[[#This Row],[Unit Price]]-(Sales[[#This Row],[Discount Applied]]*Sales[[#This Row],[Unit Price]]))-Q1533)/Q1533)*100</f>
        <v>100</v>
      </c>
      <c r="T1533" s="8">
        <f t="shared" si="71"/>
        <v>15972.8</v>
      </c>
      <c r="U1533" s="8">
        <f>Sales[[#This Row],[Unit Cost]]*Sales[[#This Row],[Order Quantity]]</f>
        <v>7986.4000000000015</v>
      </c>
    </row>
    <row r="1534" spans="1:21" x14ac:dyDescent="0.2">
      <c r="A1534" s="6" t="s">
        <v>1747</v>
      </c>
      <c r="B1534" s="6" t="s">
        <v>25</v>
      </c>
      <c r="C1534" s="6" t="s">
        <v>147</v>
      </c>
      <c r="D1534" s="7">
        <v>43300</v>
      </c>
      <c r="E1534" s="7">
        <v>43434</v>
      </c>
      <c r="F1534" s="7">
        <v>43461</v>
      </c>
      <c r="G1534" s="7">
        <v>43464</v>
      </c>
      <c r="H1534" s="6">
        <f t="shared" si="69"/>
        <v>30</v>
      </c>
      <c r="I1534" s="6" t="s">
        <v>215</v>
      </c>
      <c r="J1534" s="6">
        <v>16</v>
      </c>
      <c r="K1534" s="6">
        <v>36</v>
      </c>
      <c r="L1534" s="6">
        <v>246</v>
      </c>
      <c r="M1534" s="6">
        <v>29</v>
      </c>
      <c r="N1534" s="6">
        <v>5</v>
      </c>
      <c r="O1534" s="6">
        <v>0.15</v>
      </c>
      <c r="P1534" s="8">
        <v>6344.9000000000005</v>
      </c>
      <c r="Q1534" s="8">
        <v>4251.0830000000005</v>
      </c>
      <c r="R1534" s="8">
        <f t="shared" si="70"/>
        <v>5710.4100000000035</v>
      </c>
      <c r="S1534" s="8">
        <f>(((Sales[[#This Row],[Unit Price]]-(Sales[[#This Row],[Discount Applied]]*Sales[[#This Row],[Unit Price]]))-Q1534)/Q1534)*100</f>
        <v>26.865671641791049</v>
      </c>
      <c r="T1534" s="8">
        <f t="shared" si="71"/>
        <v>26965.825000000004</v>
      </c>
      <c r="U1534" s="8">
        <f>Sales[[#This Row],[Unit Cost]]*Sales[[#This Row],[Order Quantity]]</f>
        <v>21255.415000000001</v>
      </c>
    </row>
    <row r="1535" spans="1:21" x14ac:dyDescent="0.2">
      <c r="A1535" s="6" t="s">
        <v>1748</v>
      </c>
      <c r="B1535" s="6" t="s">
        <v>25</v>
      </c>
      <c r="C1535" s="6" t="s">
        <v>144</v>
      </c>
      <c r="D1535" s="7">
        <v>43300</v>
      </c>
      <c r="E1535" s="7">
        <v>43434</v>
      </c>
      <c r="F1535" s="7">
        <v>43450</v>
      </c>
      <c r="G1535" s="7">
        <v>43456</v>
      </c>
      <c r="H1535" s="6">
        <f t="shared" si="69"/>
        <v>22</v>
      </c>
      <c r="I1535" s="6" t="s">
        <v>215</v>
      </c>
      <c r="J1535" s="6">
        <v>16</v>
      </c>
      <c r="K1535" s="6">
        <v>11</v>
      </c>
      <c r="L1535" s="6">
        <v>78</v>
      </c>
      <c r="M1535" s="6">
        <v>18</v>
      </c>
      <c r="N1535" s="6">
        <v>1</v>
      </c>
      <c r="O1535" s="6">
        <v>7.4999999999999997E-2</v>
      </c>
      <c r="P1535" s="8">
        <v>1152.4000000000001</v>
      </c>
      <c r="Q1535" s="8">
        <v>898.87200000000007</v>
      </c>
      <c r="R1535" s="8">
        <f t="shared" si="70"/>
        <v>167.09799999999996</v>
      </c>
      <c r="S1535" s="8">
        <f>(((Sales[[#This Row],[Unit Price]]-(Sales[[#This Row],[Discount Applied]]*Sales[[#This Row],[Unit Price]]))-Q1535)/Q1535)*100</f>
        <v>18.589743589743584</v>
      </c>
      <c r="T1535" s="8">
        <f t="shared" si="71"/>
        <v>1065.97</v>
      </c>
      <c r="U1535" s="8">
        <f>Sales[[#This Row],[Unit Cost]]*Sales[[#This Row],[Order Quantity]]</f>
        <v>898.87200000000007</v>
      </c>
    </row>
    <row r="1536" spans="1:21" x14ac:dyDescent="0.2">
      <c r="A1536" s="6" t="s">
        <v>1749</v>
      </c>
      <c r="B1536" s="6" t="s">
        <v>24</v>
      </c>
      <c r="C1536" s="6" t="s">
        <v>147</v>
      </c>
      <c r="D1536" s="7">
        <v>43300</v>
      </c>
      <c r="E1536" s="7">
        <v>43434</v>
      </c>
      <c r="F1536" s="7">
        <v>43460</v>
      </c>
      <c r="G1536" s="7">
        <v>43470</v>
      </c>
      <c r="H1536" s="6">
        <f t="shared" si="69"/>
        <v>36</v>
      </c>
      <c r="I1536" s="6" t="s">
        <v>215</v>
      </c>
      <c r="J1536" s="6">
        <v>4</v>
      </c>
      <c r="K1536" s="6">
        <v>19</v>
      </c>
      <c r="L1536" s="6">
        <v>218</v>
      </c>
      <c r="M1536" s="6">
        <v>44</v>
      </c>
      <c r="N1536" s="6">
        <v>8</v>
      </c>
      <c r="O1536" s="6">
        <v>0.05</v>
      </c>
      <c r="P1536" s="8">
        <v>3993.2000000000003</v>
      </c>
      <c r="Q1536" s="8">
        <v>2675.4440000000004</v>
      </c>
      <c r="R1536" s="8">
        <f t="shared" si="70"/>
        <v>8944.768</v>
      </c>
      <c r="S1536" s="8">
        <f>(((Sales[[#This Row],[Unit Price]]-(Sales[[#This Row],[Discount Applied]]*Sales[[#This Row],[Unit Price]]))-Q1536)/Q1536)*100</f>
        <v>41.791044776119399</v>
      </c>
      <c r="T1536" s="8">
        <f t="shared" si="71"/>
        <v>30348.320000000003</v>
      </c>
      <c r="U1536" s="8">
        <f>Sales[[#This Row],[Unit Cost]]*Sales[[#This Row],[Order Quantity]]</f>
        <v>21403.552000000003</v>
      </c>
    </row>
    <row r="1537" spans="1:21" x14ac:dyDescent="0.2">
      <c r="A1537" s="6" t="s">
        <v>1750</v>
      </c>
      <c r="B1537" s="6" t="s">
        <v>23</v>
      </c>
      <c r="C1537" s="6" t="s">
        <v>146</v>
      </c>
      <c r="D1537" s="7">
        <v>43300</v>
      </c>
      <c r="E1537" s="7">
        <v>43434</v>
      </c>
      <c r="F1537" s="7">
        <v>43455</v>
      </c>
      <c r="G1537" s="7">
        <v>43461</v>
      </c>
      <c r="H1537" s="6">
        <f t="shared" si="69"/>
        <v>27</v>
      </c>
      <c r="I1537" s="6" t="s">
        <v>215</v>
      </c>
      <c r="J1537" s="6">
        <v>23</v>
      </c>
      <c r="K1537" s="6">
        <v>39</v>
      </c>
      <c r="L1537" s="6">
        <v>313</v>
      </c>
      <c r="M1537" s="6">
        <v>18</v>
      </c>
      <c r="N1537" s="6">
        <v>2</v>
      </c>
      <c r="O1537" s="6">
        <v>0.1</v>
      </c>
      <c r="P1537" s="8">
        <v>268</v>
      </c>
      <c r="Q1537" s="8">
        <v>182.24</v>
      </c>
      <c r="R1537" s="8">
        <f t="shared" si="70"/>
        <v>117.91999999999996</v>
      </c>
      <c r="S1537" s="8">
        <f>(((Sales[[#This Row],[Unit Price]]-(Sales[[#This Row],[Discount Applied]]*Sales[[#This Row],[Unit Price]]))-Q1537)/Q1537)*100</f>
        <v>32.352941176470573</v>
      </c>
      <c r="T1537" s="8">
        <f t="shared" si="71"/>
        <v>482.4</v>
      </c>
      <c r="U1537" s="8">
        <f>Sales[[#This Row],[Unit Cost]]*Sales[[#This Row],[Order Quantity]]</f>
        <v>364.48</v>
      </c>
    </row>
    <row r="1538" spans="1:21" x14ac:dyDescent="0.2">
      <c r="A1538" s="6" t="s">
        <v>1751</v>
      </c>
      <c r="B1538" s="6" t="s">
        <v>26</v>
      </c>
      <c r="C1538" s="6" t="s">
        <v>145</v>
      </c>
      <c r="D1538" s="7">
        <v>43300</v>
      </c>
      <c r="E1538" s="7">
        <v>43434</v>
      </c>
      <c r="F1538" s="7">
        <v>43443</v>
      </c>
      <c r="G1538" s="7">
        <v>43444</v>
      </c>
      <c r="H1538" s="6">
        <f t="shared" ref="H1538:H1601" si="72">G1538-E1538</f>
        <v>10</v>
      </c>
      <c r="I1538" s="6" t="s">
        <v>215</v>
      </c>
      <c r="J1538" s="6">
        <v>28</v>
      </c>
      <c r="K1538" s="6">
        <v>11</v>
      </c>
      <c r="L1538" s="6">
        <v>203</v>
      </c>
      <c r="M1538" s="6">
        <v>35</v>
      </c>
      <c r="N1538" s="6">
        <v>4</v>
      </c>
      <c r="O1538" s="6">
        <v>7.4999999999999997E-2</v>
      </c>
      <c r="P1538" s="8">
        <v>5232.7</v>
      </c>
      <c r="Q1538" s="8">
        <v>3610.5629999999996</v>
      </c>
      <c r="R1538" s="8">
        <f t="shared" ref="R1538:R1601" si="73">T1538-(Q1538*N1538)</f>
        <v>4918.7379999999994</v>
      </c>
      <c r="S1538" s="8">
        <f>(((Sales[[#This Row],[Unit Price]]-(Sales[[#This Row],[Discount Applied]]*Sales[[#This Row],[Unit Price]]))-Q1538)/Q1538)*100</f>
        <v>34.057971014492757</v>
      </c>
      <c r="T1538" s="8">
        <f t="shared" ref="T1538:T1601" si="74">((P1538*N1538)-(P1538*O1538*N1538))</f>
        <v>19360.989999999998</v>
      </c>
      <c r="U1538" s="8">
        <f>Sales[[#This Row],[Unit Cost]]*Sales[[#This Row],[Order Quantity]]</f>
        <v>14442.251999999999</v>
      </c>
    </row>
    <row r="1539" spans="1:21" x14ac:dyDescent="0.2">
      <c r="A1539" s="6" t="s">
        <v>1752</v>
      </c>
      <c r="B1539" s="6" t="s">
        <v>25</v>
      </c>
      <c r="C1539" s="6" t="s">
        <v>143</v>
      </c>
      <c r="D1539" s="7">
        <v>43300</v>
      </c>
      <c r="E1539" s="7">
        <v>43434</v>
      </c>
      <c r="F1539" s="7">
        <v>43459</v>
      </c>
      <c r="G1539" s="7">
        <v>43469</v>
      </c>
      <c r="H1539" s="6">
        <f t="shared" si="72"/>
        <v>35</v>
      </c>
      <c r="I1539" s="6" t="s">
        <v>215</v>
      </c>
      <c r="J1539" s="6">
        <v>13</v>
      </c>
      <c r="K1539" s="6">
        <v>17</v>
      </c>
      <c r="L1539" s="6">
        <v>355</v>
      </c>
      <c r="M1539" s="6">
        <v>30</v>
      </c>
      <c r="N1539" s="6">
        <v>2</v>
      </c>
      <c r="O1539" s="6">
        <v>7.4999999999999997E-2</v>
      </c>
      <c r="P1539" s="8">
        <v>2465.6</v>
      </c>
      <c r="Q1539" s="8">
        <v>1430.0479999999998</v>
      </c>
      <c r="R1539" s="8">
        <f t="shared" si="73"/>
        <v>1701.2640000000001</v>
      </c>
      <c r="S1539" s="8">
        <f>(((Sales[[#This Row],[Unit Price]]-(Sales[[#This Row],[Discount Applied]]*Sales[[#This Row],[Unit Price]]))-Q1539)/Q1539)*100</f>
        <v>59.482758620689665</v>
      </c>
      <c r="T1539" s="8">
        <f t="shared" si="74"/>
        <v>4561.3599999999997</v>
      </c>
      <c r="U1539" s="8">
        <f>Sales[[#This Row],[Unit Cost]]*Sales[[#This Row],[Order Quantity]]</f>
        <v>2860.0959999999995</v>
      </c>
    </row>
    <row r="1540" spans="1:21" x14ac:dyDescent="0.2">
      <c r="A1540" s="6" t="s">
        <v>1753</v>
      </c>
      <c r="B1540" s="6" t="s">
        <v>23</v>
      </c>
      <c r="C1540" s="6" t="s">
        <v>145</v>
      </c>
      <c r="D1540" s="7">
        <v>43300</v>
      </c>
      <c r="E1540" s="7">
        <v>43434</v>
      </c>
      <c r="F1540" s="7">
        <v>43461</v>
      </c>
      <c r="G1540" s="7">
        <v>43469</v>
      </c>
      <c r="H1540" s="6">
        <f t="shared" si="72"/>
        <v>35</v>
      </c>
      <c r="I1540" s="6" t="s">
        <v>215</v>
      </c>
      <c r="J1540" s="6">
        <v>23</v>
      </c>
      <c r="K1540" s="6">
        <v>14</v>
      </c>
      <c r="L1540" s="6">
        <v>138</v>
      </c>
      <c r="M1540" s="6">
        <v>16</v>
      </c>
      <c r="N1540" s="6">
        <v>1</v>
      </c>
      <c r="O1540" s="6">
        <v>0.15</v>
      </c>
      <c r="P1540" s="8">
        <v>1018.4</v>
      </c>
      <c r="Q1540" s="8">
        <v>437.91199999999998</v>
      </c>
      <c r="R1540" s="8">
        <f t="shared" si="73"/>
        <v>427.72800000000001</v>
      </c>
      <c r="S1540" s="8">
        <f>(((Sales[[#This Row],[Unit Price]]-(Sales[[#This Row],[Discount Applied]]*Sales[[#This Row],[Unit Price]]))-Q1540)/Q1540)*100</f>
        <v>97.674418604651166</v>
      </c>
      <c r="T1540" s="8">
        <f t="shared" si="74"/>
        <v>865.64</v>
      </c>
      <c r="U1540" s="8">
        <f>Sales[[#This Row],[Unit Cost]]*Sales[[#This Row],[Order Quantity]]</f>
        <v>437.91199999999998</v>
      </c>
    </row>
    <row r="1541" spans="1:21" x14ac:dyDescent="0.2">
      <c r="A1541" s="6" t="s">
        <v>1754</v>
      </c>
      <c r="B1541" s="6" t="s">
        <v>23</v>
      </c>
      <c r="C1541" s="6" t="s">
        <v>147</v>
      </c>
      <c r="D1541" s="7">
        <v>43300</v>
      </c>
      <c r="E1541" s="7">
        <v>43435</v>
      </c>
      <c r="F1541" s="7">
        <v>43452</v>
      </c>
      <c r="G1541" s="7">
        <v>43461</v>
      </c>
      <c r="H1541" s="6">
        <f t="shared" si="72"/>
        <v>26</v>
      </c>
      <c r="I1541" s="6" t="s">
        <v>215</v>
      </c>
      <c r="J1541" s="6">
        <v>23</v>
      </c>
      <c r="K1541" s="6">
        <v>25</v>
      </c>
      <c r="L1541" s="6">
        <v>230</v>
      </c>
      <c r="M1541" s="6">
        <v>40</v>
      </c>
      <c r="N1541" s="6">
        <v>1</v>
      </c>
      <c r="O1541" s="6">
        <v>0.4</v>
      </c>
      <c r="P1541" s="8">
        <v>2613</v>
      </c>
      <c r="Q1541" s="8">
        <v>2168.79</v>
      </c>
      <c r="R1541" s="8">
        <f t="shared" si="73"/>
        <v>-600.99</v>
      </c>
      <c r="S1541" s="8">
        <f>(((Sales[[#This Row],[Unit Price]]-(Sales[[#This Row],[Discount Applied]]*Sales[[#This Row],[Unit Price]]))-Q1541)/Q1541)*100</f>
        <v>-27.710843373493976</v>
      </c>
      <c r="T1541" s="8">
        <f t="shared" si="74"/>
        <v>1567.8</v>
      </c>
      <c r="U1541" s="8">
        <f>Sales[[#This Row],[Unit Cost]]*Sales[[#This Row],[Order Quantity]]</f>
        <v>2168.79</v>
      </c>
    </row>
    <row r="1542" spans="1:21" x14ac:dyDescent="0.2">
      <c r="A1542" s="6" t="s">
        <v>1755</v>
      </c>
      <c r="B1542" s="6" t="s">
        <v>24</v>
      </c>
      <c r="C1542" s="6" t="s">
        <v>148</v>
      </c>
      <c r="D1542" s="7">
        <v>43300</v>
      </c>
      <c r="E1542" s="7">
        <v>43435</v>
      </c>
      <c r="F1542" s="7">
        <v>43445</v>
      </c>
      <c r="G1542" s="7">
        <v>43453</v>
      </c>
      <c r="H1542" s="6">
        <f t="shared" si="72"/>
        <v>18</v>
      </c>
      <c r="I1542" s="6" t="s">
        <v>215</v>
      </c>
      <c r="J1542" s="6">
        <v>1</v>
      </c>
      <c r="K1542" s="6">
        <v>49</v>
      </c>
      <c r="L1542" s="6">
        <v>51</v>
      </c>
      <c r="M1542" s="6">
        <v>23</v>
      </c>
      <c r="N1542" s="6">
        <v>5</v>
      </c>
      <c r="O1542" s="6">
        <v>0.4</v>
      </c>
      <c r="P1542" s="8">
        <v>1038.5</v>
      </c>
      <c r="Q1542" s="8">
        <v>685.41000000000008</v>
      </c>
      <c r="R1542" s="8">
        <f t="shared" si="73"/>
        <v>-311.55000000000018</v>
      </c>
      <c r="S1542" s="8">
        <f>(((Sales[[#This Row],[Unit Price]]-(Sales[[#This Row],[Discount Applied]]*Sales[[#This Row],[Unit Price]]))-Q1542)/Q1542)*100</f>
        <v>-9.0909090909091148</v>
      </c>
      <c r="T1542" s="8">
        <f t="shared" si="74"/>
        <v>3115.5</v>
      </c>
      <c r="U1542" s="8">
        <f>Sales[[#This Row],[Unit Cost]]*Sales[[#This Row],[Order Quantity]]</f>
        <v>3427.05</v>
      </c>
    </row>
    <row r="1543" spans="1:21" x14ac:dyDescent="0.2">
      <c r="A1543" s="6" t="s">
        <v>1756</v>
      </c>
      <c r="B1543" s="6" t="s">
        <v>25</v>
      </c>
      <c r="C1543" s="6" t="s">
        <v>146</v>
      </c>
      <c r="D1543" s="7">
        <v>43300</v>
      </c>
      <c r="E1543" s="7">
        <v>43435</v>
      </c>
      <c r="F1543" s="7">
        <v>43438</v>
      </c>
      <c r="G1543" s="7">
        <v>43446</v>
      </c>
      <c r="H1543" s="6">
        <f t="shared" si="72"/>
        <v>11</v>
      </c>
      <c r="I1543" s="6" t="s">
        <v>215</v>
      </c>
      <c r="J1543" s="6">
        <v>15</v>
      </c>
      <c r="K1543" s="6">
        <v>34</v>
      </c>
      <c r="L1543" s="6">
        <v>272</v>
      </c>
      <c r="M1543" s="6">
        <v>15</v>
      </c>
      <c r="N1543" s="6">
        <v>6</v>
      </c>
      <c r="O1543" s="6">
        <v>0.05</v>
      </c>
      <c r="P1543" s="8">
        <v>2318.2000000000003</v>
      </c>
      <c r="Q1543" s="8">
        <v>1043.19</v>
      </c>
      <c r="R1543" s="8">
        <f t="shared" si="73"/>
        <v>6954.5999999999995</v>
      </c>
      <c r="S1543" s="8">
        <f>(((Sales[[#This Row],[Unit Price]]-(Sales[[#This Row],[Discount Applied]]*Sales[[#This Row],[Unit Price]]))-Q1543)/Q1543)*100</f>
        <v>111.11111111111114</v>
      </c>
      <c r="T1543" s="8">
        <f t="shared" si="74"/>
        <v>13213.74</v>
      </c>
      <c r="U1543" s="8">
        <f>Sales[[#This Row],[Unit Cost]]*Sales[[#This Row],[Order Quantity]]</f>
        <v>6259.14</v>
      </c>
    </row>
    <row r="1544" spans="1:21" x14ac:dyDescent="0.2">
      <c r="A1544" s="6" t="s">
        <v>1757</v>
      </c>
      <c r="B1544" s="6" t="s">
        <v>25</v>
      </c>
      <c r="C1544" s="6" t="s">
        <v>146</v>
      </c>
      <c r="D1544" s="7">
        <v>43400</v>
      </c>
      <c r="E1544" s="7">
        <v>43435</v>
      </c>
      <c r="F1544" s="7">
        <v>43458</v>
      </c>
      <c r="G1544" s="7">
        <v>43463</v>
      </c>
      <c r="H1544" s="6">
        <f t="shared" si="72"/>
        <v>28</v>
      </c>
      <c r="I1544" s="6" t="s">
        <v>215</v>
      </c>
      <c r="J1544" s="6">
        <v>15</v>
      </c>
      <c r="K1544" s="6">
        <v>42</v>
      </c>
      <c r="L1544" s="6">
        <v>263</v>
      </c>
      <c r="M1544" s="6">
        <v>46</v>
      </c>
      <c r="N1544" s="6">
        <v>2</v>
      </c>
      <c r="O1544" s="6">
        <v>7.4999999999999997E-2</v>
      </c>
      <c r="P1544" s="8">
        <v>1219.4000000000001</v>
      </c>
      <c r="Q1544" s="8">
        <v>865.774</v>
      </c>
      <c r="R1544" s="8">
        <f t="shared" si="73"/>
        <v>524.34200000000033</v>
      </c>
      <c r="S1544" s="8">
        <f>(((Sales[[#This Row],[Unit Price]]-(Sales[[#This Row],[Discount Applied]]*Sales[[#This Row],[Unit Price]]))-Q1544)/Q1544)*100</f>
        <v>30.28169014084509</v>
      </c>
      <c r="T1544" s="8">
        <f t="shared" si="74"/>
        <v>2255.8900000000003</v>
      </c>
      <c r="U1544" s="8">
        <f>Sales[[#This Row],[Unit Cost]]*Sales[[#This Row],[Order Quantity]]</f>
        <v>1731.548</v>
      </c>
    </row>
    <row r="1545" spans="1:21" x14ac:dyDescent="0.2">
      <c r="A1545" s="6" t="s">
        <v>1758</v>
      </c>
      <c r="B1545" s="6" t="s">
        <v>24</v>
      </c>
      <c r="C1545" s="6" t="s">
        <v>146</v>
      </c>
      <c r="D1545" s="7">
        <v>43300</v>
      </c>
      <c r="E1545" s="7">
        <v>43435</v>
      </c>
      <c r="F1545" s="7">
        <v>43448</v>
      </c>
      <c r="G1545" s="7">
        <v>43455</v>
      </c>
      <c r="H1545" s="6">
        <f t="shared" si="72"/>
        <v>20</v>
      </c>
      <c r="I1545" s="6" t="s">
        <v>215</v>
      </c>
      <c r="J1545" s="6">
        <v>6</v>
      </c>
      <c r="K1545" s="6">
        <v>24</v>
      </c>
      <c r="L1545" s="6">
        <v>321</v>
      </c>
      <c r="M1545" s="6">
        <v>11</v>
      </c>
      <c r="N1545" s="6">
        <v>2</v>
      </c>
      <c r="O1545" s="6">
        <v>0.15</v>
      </c>
      <c r="P1545" s="8">
        <v>5306.4000000000005</v>
      </c>
      <c r="Q1545" s="8">
        <v>2334.8160000000003</v>
      </c>
      <c r="R1545" s="8">
        <f t="shared" si="73"/>
        <v>4351.2480000000005</v>
      </c>
      <c r="S1545" s="8">
        <f>(((Sales[[#This Row],[Unit Price]]-(Sales[[#This Row],[Discount Applied]]*Sales[[#This Row],[Unit Price]]))-Q1545)/Q1545)*100</f>
        <v>93.181818181818173</v>
      </c>
      <c r="T1545" s="8">
        <f t="shared" si="74"/>
        <v>9020.880000000001</v>
      </c>
      <c r="U1545" s="8">
        <f>Sales[[#This Row],[Unit Cost]]*Sales[[#This Row],[Order Quantity]]</f>
        <v>4669.6320000000005</v>
      </c>
    </row>
    <row r="1546" spans="1:21" x14ac:dyDescent="0.2">
      <c r="A1546" s="6" t="s">
        <v>1759</v>
      </c>
      <c r="B1546" s="6" t="s">
        <v>24</v>
      </c>
      <c r="C1546" s="6" t="s">
        <v>146</v>
      </c>
      <c r="D1546" s="7">
        <v>43300</v>
      </c>
      <c r="E1546" s="7">
        <v>43436</v>
      </c>
      <c r="F1546" s="7">
        <v>43444</v>
      </c>
      <c r="G1546" s="7">
        <v>43453</v>
      </c>
      <c r="H1546" s="6">
        <f t="shared" si="72"/>
        <v>17</v>
      </c>
      <c r="I1546" s="6" t="s">
        <v>215</v>
      </c>
      <c r="J1546" s="6">
        <v>11</v>
      </c>
      <c r="K1546" s="6">
        <v>17</v>
      </c>
      <c r="L1546" s="6">
        <v>301</v>
      </c>
      <c r="M1546" s="6">
        <v>33</v>
      </c>
      <c r="N1546" s="6">
        <v>6</v>
      </c>
      <c r="O1546" s="6">
        <v>0.05</v>
      </c>
      <c r="P1546" s="8">
        <v>2479</v>
      </c>
      <c r="Q1546" s="8">
        <v>1462.61</v>
      </c>
      <c r="R1546" s="8">
        <f t="shared" si="73"/>
        <v>5354.6399999999994</v>
      </c>
      <c r="S1546" s="8">
        <f>(((Sales[[#This Row],[Unit Price]]-(Sales[[#This Row],[Discount Applied]]*Sales[[#This Row],[Unit Price]]))-Q1546)/Q1546)*100</f>
        <v>61.016949152542402</v>
      </c>
      <c r="T1546" s="8">
        <f t="shared" si="74"/>
        <v>14130.3</v>
      </c>
      <c r="U1546" s="8">
        <f>Sales[[#This Row],[Unit Cost]]*Sales[[#This Row],[Order Quantity]]</f>
        <v>8775.66</v>
      </c>
    </row>
    <row r="1547" spans="1:21" x14ac:dyDescent="0.2">
      <c r="A1547" s="6" t="s">
        <v>1760</v>
      </c>
      <c r="B1547" s="6" t="s">
        <v>26</v>
      </c>
      <c r="C1547" s="6" t="s">
        <v>147</v>
      </c>
      <c r="D1547" s="7">
        <v>43300</v>
      </c>
      <c r="E1547" s="7">
        <v>43436</v>
      </c>
      <c r="F1547" s="7">
        <v>43454</v>
      </c>
      <c r="G1547" s="7">
        <v>43461</v>
      </c>
      <c r="H1547" s="6">
        <f t="shared" si="72"/>
        <v>25</v>
      </c>
      <c r="I1547" s="6" t="s">
        <v>215</v>
      </c>
      <c r="J1547" s="6">
        <v>28</v>
      </c>
      <c r="K1547" s="6">
        <v>44</v>
      </c>
      <c r="L1547" s="6">
        <v>244</v>
      </c>
      <c r="M1547" s="6">
        <v>36</v>
      </c>
      <c r="N1547" s="6">
        <v>8</v>
      </c>
      <c r="O1547" s="6">
        <v>0.1</v>
      </c>
      <c r="P1547" s="8">
        <v>227.8</v>
      </c>
      <c r="Q1547" s="8">
        <v>186.79599999999999</v>
      </c>
      <c r="R1547" s="8">
        <f t="shared" si="73"/>
        <v>145.79200000000014</v>
      </c>
      <c r="S1547" s="8">
        <f>(((Sales[[#This Row],[Unit Price]]-(Sales[[#This Row],[Discount Applied]]*Sales[[#This Row],[Unit Price]]))-Q1547)/Q1547)*100</f>
        <v>9.7560975609756202</v>
      </c>
      <c r="T1547" s="8">
        <f t="shared" si="74"/>
        <v>1640.16</v>
      </c>
      <c r="U1547" s="8">
        <f>Sales[[#This Row],[Unit Cost]]*Sales[[#This Row],[Order Quantity]]</f>
        <v>1494.3679999999999</v>
      </c>
    </row>
    <row r="1548" spans="1:21" x14ac:dyDescent="0.2">
      <c r="A1548" s="6" t="s">
        <v>1761</v>
      </c>
      <c r="B1548" s="6" t="s">
        <v>23</v>
      </c>
      <c r="C1548" s="6" t="s">
        <v>145</v>
      </c>
      <c r="D1548" s="7">
        <v>43300</v>
      </c>
      <c r="E1548" s="7">
        <v>43436</v>
      </c>
      <c r="F1548" s="7">
        <v>43448</v>
      </c>
      <c r="G1548" s="7">
        <v>43454</v>
      </c>
      <c r="H1548" s="6">
        <f t="shared" si="72"/>
        <v>18</v>
      </c>
      <c r="I1548" s="6" t="s">
        <v>215</v>
      </c>
      <c r="J1548" s="6">
        <v>24</v>
      </c>
      <c r="K1548" s="6">
        <v>30</v>
      </c>
      <c r="L1548" s="6">
        <v>100</v>
      </c>
      <c r="M1548" s="6">
        <v>26</v>
      </c>
      <c r="N1548" s="6">
        <v>3</v>
      </c>
      <c r="O1548" s="6">
        <v>0.1</v>
      </c>
      <c r="P1548" s="8">
        <v>5929.5</v>
      </c>
      <c r="Q1548" s="8">
        <v>3498.4049999999997</v>
      </c>
      <c r="R1548" s="8">
        <f t="shared" si="73"/>
        <v>5514.4349999999995</v>
      </c>
      <c r="S1548" s="8">
        <f>(((Sales[[#This Row],[Unit Price]]-(Sales[[#This Row],[Discount Applied]]*Sales[[#This Row],[Unit Price]]))-Q1548)/Q1548)*100</f>
        <v>52.542372881355945</v>
      </c>
      <c r="T1548" s="8">
        <f t="shared" si="74"/>
        <v>16009.65</v>
      </c>
      <c r="U1548" s="8">
        <f>Sales[[#This Row],[Unit Cost]]*Sales[[#This Row],[Order Quantity]]</f>
        <v>10495.215</v>
      </c>
    </row>
    <row r="1549" spans="1:21" x14ac:dyDescent="0.2">
      <c r="A1549" s="6" t="s">
        <v>1762</v>
      </c>
      <c r="B1549" s="6" t="s">
        <v>24</v>
      </c>
      <c r="C1549" s="6" t="s">
        <v>145</v>
      </c>
      <c r="D1549" s="7">
        <v>43300</v>
      </c>
      <c r="E1549" s="7">
        <v>43436</v>
      </c>
      <c r="F1549" s="7">
        <v>43456</v>
      </c>
      <c r="G1549" s="7">
        <v>43463</v>
      </c>
      <c r="H1549" s="6">
        <f t="shared" si="72"/>
        <v>27</v>
      </c>
      <c r="I1549" s="6" t="s">
        <v>215</v>
      </c>
      <c r="J1549" s="6">
        <v>11</v>
      </c>
      <c r="K1549" s="6">
        <v>17</v>
      </c>
      <c r="L1549" s="6">
        <v>167</v>
      </c>
      <c r="M1549" s="6">
        <v>44</v>
      </c>
      <c r="N1549" s="6">
        <v>6</v>
      </c>
      <c r="O1549" s="6">
        <v>0.15</v>
      </c>
      <c r="P1549" s="8">
        <v>1728.6000000000001</v>
      </c>
      <c r="Q1549" s="8">
        <v>1175.4480000000001</v>
      </c>
      <c r="R1549" s="8">
        <f t="shared" si="73"/>
        <v>1763.1720000000005</v>
      </c>
      <c r="S1549" s="8">
        <f>(((Sales[[#This Row],[Unit Price]]-(Sales[[#This Row],[Discount Applied]]*Sales[[#This Row],[Unit Price]]))-Q1549)/Q1549)*100</f>
        <v>25.000000000000007</v>
      </c>
      <c r="T1549" s="8">
        <f t="shared" si="74"/>
        <v>8815.86</v>
      </c>
      <c r="U1549" s="8">
        <f>Sales[[#This Row],[Unit Cost]]*Sales[[#This Row],[Order Quantity]]</f>
        <v>7052.6880000000001</v>
      </c>
    </row>
    <row r="1550" spans="1:21" x14ac:dyDescent="0.2">
      <c r="A1550" s="6" t="s">
        <v>1763</v>
      </c>
      <c r="B1550" s="6" t="s">
        <v>23</v>
      </c>
      <c r="C1550" s="6" t="s">
        <v>147</v>
      </c>
      <c r="D1550" s="7">
        <v>43300</v>
      </c>
      <c r="E1550" s="7">
        <v>43436</v>
      </c>
      <c r="F1550" s="7">
        <v>43441</v>
      </c>
      <c r="G1550" s="7">
        <v>43450</v>
      </c>
      <c r="H1550" s="6">
        <f t="shared" si="72"/>
        <v>14</v>
      </c>
      <c r="I1550" s="6" t="s">
        <v>215</v>
      </c>
      <c r="J1550" s="6">
        <v>21</v>
      </c>
      <c r="K1550" s="6">
        <v>28</v>
      </c>
      <c r="L1550" s="6">
        <v>217</v>
      </c>
      <c r="M1550" s="6">
        <v>24</v>
      </c>
      <c r="N1550" s="6">
        <v>4</v>
      </c>
      <c r="O1550" s="6">
        <v>7.4999999999999997E-2</v>
      </c>
      <c r="P1550" s="8">
        <v>1045.2</v>
      </c>
      <c r="Q1550" s="8">
        <v>825.70800000000008</v>
      </c>
      <c r="R1550" s="8">
        <f t="shared" si="73"/>
        <v>564.4079999999999</v>
      </c>
      <c r="S1550" s="8">
        <f>(((Sales[[#This Row],[Unit Price]]-(Sales[[#This Row],[Discount Applied]]*Sales[[#This Row],[Unit Price]]))-Q1550)/Q1550)*100</f>
        <v>17.088607594936704</v>
      </c>
      <c r="T1550" s="8">
        <f t="shared" si="74"/>
        <v>3867.2400000000002</v>
      </c>
      <c r="U1550" s="8">
        <f>Sales[[#This Row],[Unit Cost]]*Sales[[#This Row],[Order Quantity]]</f>
        <v>3302.8320000000003</v>
      </c>
    </row>
    <row r="1551" spans="1:21" x14ac:dyDescent="0.2">
      <c r="A1551" s="6" t="s">
        <v>1764</v>
      </c>
      <c r="B1551" s="6" t="s">
        <v>24</v>
      </c>
      <c r="C1551" s="6" t="s">
        <v>148</v>
      </c>
      <c r="D1551" s="7">
        <v>43300</v>
      </c>
      <c r="E1551" s="7">
        <v>43436</v>
      </c>
      <c r="F1551" s="7">
        <v>43449</v>
      </c>
      <c r="G1551" s="7">
        <v>43459</v>
      </c>
      <c r="H1551" s="6">
        <f t="shared" si="72"/>
        <v>23</v>
      </c>
      <c r="I1551" s="6" t="s">
        <v>215</v>
      </c>
      <c r="J1551" s="6">
        <v>9</v>
      </c>
      <c r="K1551" s="6">
        <v>2</v>
      </c>
      <c r="L1551" s="6">
        <v>28</v>
      </c>
      <c r="M1551" s="6">
        <v>35</v>
      </c>
      <c r="N1551" s="6">
        <v>8</v>
      </c>
      <c r="O1551" s="6">
        <v>0.1</v>
      </c>
      <c r="P1551" s="8">
        <v>1721.9</v>
      </c>
      <c r="Q1551" s="8">
        <v>1411.9580000000001</v>
      </c>
      <c r="R1551" s="8">
        <f t="shared" si="73"/>
        <v>1102.0159999999996</v>
      </c>
      <c r="S1551" s="8">
        <f>(((Sales[[#This Row],[Unit Price]]-(Sales[[#This Row],[Discount Applied]]*Sales[[#This Row],[Unit Price]]))-Q1551)/Q1551)*100</f>
        <v>9.756097560975606</v>
      </c>
      <c r="T1551" s="8">
        <f t="shared" si="74"/>
        <v>12397.68</v>
      </c>
      <c r="U1551" s="8">
        <f>Sales[[#This Row],[Unit Cost]]*Sales[[#This Row],[Order Quantity]]</f>
        <v>11295.664000000001</v>
      </c>
    </row>
    <row r="1552" spans="1:21" x14ac:dyDescent="0.2">
      <c r="A1552" s="6" t="s">
        <v>1765</v>
      </c>
      <c r="B1552" s="6" t="s">
        <v>23</v>
      </c>
      <c r="C1552" s="6" t="s">
        <v>148</v>
      </c>
      <c r="D1552" s="7">
        <v>43300</v>
      </c>
      <c r="E1552" s="7">
        <v>43437</v>
      </c>
      <c r="F1552" s="7">
        <v>43463</v>
      </c>
      <c r="G1552" s="7">
        <v>43473</v>
      </c>
      <c r="H1552" s="6">
        <f t="shared" si="72"/>
        <v>36</v>
      </c>
      <c r="I1552" s="6" t="s">
        <v>215</v>
      </c>
      <c r="J1552" s="6">
        <v>20</v>
      </c>
      <c r="K1552" s="6">
        <v>44</v>
      </c>
      <c r="L1552" s="6">
        <v>44</v>
      </c>
      <c r="M1552" s="6">
        <v>31</v>
      </c>
      <c r="N1552" s="6">
        <v>8</v>
      </c>
      <c r="O1552" s="6">
        <v>0.05</v>
      </c>
      <c r="P1552" s="8">
        <v>3845.8</v>
      </c>
      <c r="Q1552" s="8">
        <v>2999.7240000000002</v>
      </c>
      <c r="R1552" s="8">
        <f t="shared" si="73"/>
        <v>5230.2880000000005</v>
      </c>
      <c r="S1552" s="8">
        <f>(((Sales[[#This Row],[Unit Price]]-(Sales[[#This Row],[Discount Applied]]*Sales[[#This Row],[Unit Price]]))-Q1552)/Q1552)*100</f>
        <v>21.794871794871796</v>
      </c>
      <c r="T1552" s="8">
        <f t="shared" si="74"/>
        <v>29228.080000000002</v>
      </c>
      <c r="U1552" s="8">
        <f>Sales[[#This Row],[Unit Cost]]*Sales[[#This Row],[Order Quantity]]</f>
        <v>23997.792000000001</v>
      </c>
    </row>
    <row r="1553" spans="1:21" x14ac:dyDescent="0.2">
      <c r="A1553" s="6" t="s">
        <v>1766</v>
      </c>
      <c r="B1553" s="6" t="s">
        <v>25</v>
      </c>
      <c r="C1553" s="6" t="s">
        <v>143</v>
      </c>
      <c r="D1553" s="7">
        <v>43300</v>
      </c>
      <c r="E1553" s="7">
        <v>43437</v>
      </c>
      <c r="F1553" s="7">
        <v>43449</v>
      </c>
      <c r="G1553" s="7">
        <v>43453</v>
      </c>
      <c r="H1553" s="6">
        <f t="shared" si="72"/>
        <v>16</v>
      </c>
      <c r="I1553" s="6" t="s">
        <v>215</v>
      </c>
      <c r="J1553" s="6">
        <v>14</v>
      </c>
      <c r="K1553" s="6">
        <v>23</v>
      </c>
      <c r="L1553" s="6">
        <v>349</v>
      </c>
      <c r="M1553" s="6">
        <v>36</v>
      </c>
      <c r="N1553" s="6">
        <v>2</v>
      </c>
      <c r="O1553" s="6">
        <v>0.4</v>
      </c>
      <c r="P1553" s="8">
        <v>2706.8</v>
      </c>
      <c r="Q1553" s="8">
        <v>1651.1480000000001</v>
      </c>
      <c r="R1553" s="8">
        <f t="shared" si="73"/>
        <v>-54.135999999999967</v>
      </c>
      <c r="S1553" s="8">
        <f>(((Sales[[#This Row],[Unit Price]]-(Sales[[#This Row],[Discount Applied]]*Sales[[#This Row],[Unit Price]]))-Q1553)/Q1553)*100</f>
        <v>-1.6393442622950811</v>
      </c>
      <c r="T1553" s="8">
        <f t="shared" si="74"/>
        <v>3248.1600000000003</v>
      </c>
      <c r="U1553" s="8">
        <f>Sales[[#This Row],[Unit Cost]]*Sales[[#This Row],[Order Quantity]]</f>
        <v>3302.2960000000003</v>
      </c>
    </row>
    <row r="1554" spans="1:21" x14ac:dyDescent="0.2">
      <c r="A1554" s="6" t="s">
        <v>1767</v>
      </c>
      <c r="B1554" s="6" t="s">
        <v>25</v>
      </c>
      <c r="C1554" s="6" t="s">
        <v>145</v>
      </c>
      <c r="D1554" s="7">
        <v>43300</v>
      </c>
      <c r="E1554" s="7">
        <v>43437</v>
      </c>
      <c r="F1554" s="7">
        <v>43452</v>
      </c>
      <c r="G1554" s="7">
        <v>43458</v>
      </c>
      <c r="H1554" s="6">
        <f t="shared" si="72"/>
        <v>21</v>
      </c>
      <c r="I1554" s="6" t="s">
        <v>215</v>
      </c>
      <c r="J1554" s="6">
        <v>16</v>
      </c>
      <c r="K1554" s="6">
        <v>29</v>
      </c>
      <c r="L1554" s="6">
        <v>94</v>
      </c>
      <c r="M1554" s="6">
        <v>41</v>
      </c>
      <c r="N1554" s="6">
        <v>5</v>
      </c>
      <c r="O1554" s="6">
        <v>7.4999999999999997E-2</v>
      </c>
      <c r="P1554" s="8">
        <v>2613</v>
      </c>
      <c r="Q1554" s="8">
        <v>1358.76</v>
      </c>
      <c r="R1554" s="8">
        <f t="shared" si="73"/>
        <v>5291.3249999999998</v>
      </c>
      <c r="S1554" s="8">
        <f>(((Sales[[#This Row],[Unit Price]]-(Sales[[#This Row],[Discount Applied]]*Sales[[#This Row],[Unit Price]]))-Q1554)/Q1554)*100</f>
        <v>77.884615384615401</v>
      </c>
      <c r="T1554" s="8">
        <f t="shared" si="74"/>
        <v>12085.125</v>
      </c>
      <c r="U1554" s="8">
        <f>Sales[[#This Row],[Unit Cost]]*Sales[[#This Row],[Order Quantity]]</f>
        <v>6793.8</v>
      </c>
    </row>
    <row r="1555" spans="1:21" x14ac:dyDescent="0.2">
      <c r="A1555" s="6" t="s">
        <v>1768</v>
      </c>
      <c r="B1555" s="6" t="s">
        <v>23</v>
      </c>
      <c r="C1555" s="6" t="s">
        <v>146</v>
      </c>
      <c r="D1555" s="7">
        <v>43300</v>
      </c>
      <c r="E1555" s="7">
        <v>43437</v>
      </c>
      <c r="F1555" s="7">
        <v>43445</v>
      </c>
      <c r="G1555" s="7">
        <v>43453</v>
      </c>
      <c r="H1555" s="6">
        <f t="shared" si="72"/>
        <v>16</v>
      </c>
      <c r="I1555" s="6" t="s">
        <v>215</v>
      </c>
      <c r="J1555" s="6">
        <v>23</v>
      </c>
      <c r="K1555" s="6">
        <v>9</v>
      </c>
      <c r="L1555" s="6">
        <v>323</v>
      </c>
      <c r="M1555" s="6">
        <v>21</v>
      </c>
      <c r="N1555" s="6">
        <v>3</v>
      </c>
      <c r="O1555" s="6">
        <v>7.4999999999999997E-2</v>
      </c>
      <c r="P1555" s="8">
        <v>3631.4</v>
      </c>
      <c r="Q1555" s="8">
        <v>2977.748</v>
      </c>
      <c r="R1555" s="8">
        <f t="shared" si="73"/>
        <v>1143.8909999999996</v>
      </c>
      <c r="S1555" s="8">
        <f>(((Sales[[#This Row],[Unit Price]]-(Sales[[#This Row],[Discount Applied]]*Sales[[#This Row],[Unit Price]]))-Q1555)/Q1555)*100</f>
        <v>12.804878048780488</v>
      </c>
      <c r="T1555" s="8">
        <f t="shared" si="74"/>
        <v>10077.135</v>
      </c>
      <c r="U1555" s="8">
        <f>Sales[[#This Row],[Unit Cost]]*Sales[[#This Row],[Order Quantity]]</f>
        <v>8933.2440000000006</v>
      </c>
    </row>
    <row r="1556" spans="1:21" x14ac:dyDescent="0.2">
      <c r="A1556" s="6" t="s">
        <v>1769</v>
      </c>
      <c r="B1556" s="6" t="s">
        <v>25</v>
      </c>
      <c r="C1556" s="6" t="s">
        <v>147</v>
      </c>
      <c r="D1556" s="7">
        <v>43300</v>
      </c>
      <c r="E1556" s="7">
        <v>43437</v>
      </c>
      <c r="F1556" s="7">
        <v>43464</v>
      </c>
      <c r="G1556" s="7">
        <v>43471</v>
      </c>
      <c r="H1556" s="6">
        <f t="shared" si="72"/>
        <v>34</v>
      </c>
      <c r="I1556" s="6" t="s">
        <v>215</v>
      </c>
      <c r="J1556" s="6">
        <v>13</v>
      </c>
      <c r="K1556" s="6">
        <v>10</v>
      </c>
      <c r="L1556" s="6">
        <v>213</v>
      </c>
      <c r="M1556" s="6">
        <v>25</v>
      </c>
      <c r="N1556" s="6">
        <v>3</v>
      </c>
      <c r="O1556" s="6">
        <v>0.05</v>
      </c>
      <c r="P1556" s="8">
        <v>1105.5</v>
      </c>
      <c r="Q1556" s="8">
        <v>563.80500000000006</v>
      </c>
      <c r="R1556" s="8">
        <f t="shared" si="73"/>
        <v>1459.26</v>
      </c>
      <c r="S1556" s="8">
        <f>(((Sales[[#This Row],[Unit Price]]-(Sales[[#This Row],[Discount Applied]]*Sales[[#This Row],[Unit Price]]))-Q1556)/Q1556)*100</f>
        <v>86.274509803921532</v>
      </c>
      <c r="T1556" s="8">
        <f t="shared" si="74"/>
        <v>3150.6750000000002</v>
      </c>
      <c r="U1556" s="8">
        <f>Sales[[#This Row],[Unit Cost]]*Sales[[#This Row],[Order Quantity]]</f>
        <v>1691.4150000000002</v>
      </c>
    </row>
    <row r="1557" spans="1:21" x14ac:dyDescent="0.2">
      <c r="A1557" s="6" t="s">
        <v>1770</v>
      </c>
      <c r="B1557" s="6" t="s">
        <v>25</v>
      </c>
      <c r="C1557" s="6" t="s">
        <v>144</v>
      </c>
      <c r="D1557" s="7">
        <v>43300</v>
      </c>
      <c r="E1557" s="7">
        <v>43437</v>
      </c>
      <c r="F1557" s="7">
        <v>43463</v>
      </c>
      <c r="G1557" s="7">
        <v>43471</v>
      </c>
      <c r="H1557" s="6">
        <f t="shared" si="72"/>
        <v>34</v>
      </c>
      <c r="I1557" s="6" t="s">
        <v>215</v>
      </c>
      <c r="J1557" s="6">
        <v>20</v>
      </c>
      <c r="K1557" s="6">
        <v>31</v>
      </c>
      <c r="L1557" s="6">
        <v>73</v>
      </c>
      <c r="M1557" s="6">
        <v>27</v>
      </c>
      <c r="N1557" s="6">
        <v>1</v>
      </c>
      <c r="O1557" s="6">
        <v>0.15</v>
      </c>
      <c r="P1557" s="8">
        <v>1045.2</v>
      </c>
      <c r="Q1557" s="8">
        <v>533.05200000000002</v>
      </c>
      <c r="R1557" s="8">
        <f t="shared" si="73"/>
        <v>355.36800000000005</v>
      </c>
      <c r="S1557" s="8">
        <f>(((Sales[[#This Row],[Unit Price]]-(Sales[[#This Row],[Discount Applied]]*Sales[[#This Row],[Unit Price]]))-Q1557)/Q1557)*100</f>
        <v>66.666666666666671</v>
      </c>
      <c r="T1557" s="8">
        <f t="shared" si="74"/>
        <v>888.42000000000007</v>
      </c>
      <c r="U1557" s="8">
        <f>Sales[[#This Row],[Unit Cost]]*Sales[[#This Row],[Order Quantity]]</f>
        <v>533.05200000000002</v>
      </c>
    </row>
    <row r="1558" spans="1:21" x14ac:dyDescent="0.2">
      <c r="A1558" s="6" t="s">
        <v>1771</v>
      </c>
      <c r="B1558" s="6" t="s">
        <v>26</v>
      </c>
      <c r="C1558" s="6" t="s">
        <v>146</v>
      </c>
      <c r="D1558" s="7">
        <v>43300</v>
      </c>
      <c r="E1558" s="7">
        <v>43437</v>
      </c>
      <c r="F1558" s="7">
        <v>43444</v>
      </c>
      <c r="G1558" s="7">
        <v>43448</v>
      </c>
      <c r="H1558" s="6">
        <f t="shared" si="72"/>
        <v>11</v>
      </c>
      <c r="I1558" s="6" t="s">
        <v>215</v>
      </c>
      <c r="J1558" s="6">
        <v>27</v>
      </c>
      <c r="K1558" s="6">
        <v>4</v>
      </c>
      <c r="L1558" s="6">
        <v>318</v>
      </c>
      <c r="M1558" s="6">
        <v>22</v>
      </c>
      <c r="N1558" s="6">
        <v>8</v>
      </c>
      <c r="O1558" s="6">
        <v>0.05</v>
      </c>
      <c r="P1558" s="8">
        <v>3041.8</v>
      </c>
      <c r="Q1558" s="8">
        <v>1551.3180000000002</v>
      </c>
      <c r="R1558" s="8">
        <f t="shared" si="73"/>
        <v>10707.135999999999</v>
      </c>
      <c r="S1558" s="8">
        <f>(((Sales[[#This Row],[Unit Price]]-(Sales[[#This Row],[Discount Applied]]*Sales[[#This Row],[Unit Price]]))-Q1558)/Q1558)*100</f>
        <v>86.274509803921546</v>
      </c>
      <c r="T1558" s="8">
        <f t="shared" si="74"/>
        <v>23117.68</v>
      </c>
      <c r="U1558" s="8">
        <f>Sales[[#This Row],[Unit Cost]]*Sales[[#This Row],[Order Quantity]]</f>
        <v>12410.544000000002</v>
      </c>
    </row>
    <row r="1559" spans="1:21" x14ac:dyDescent="0.2">
      <c r="A1559" s="6" t="s">
        <v>1772</v>
      </c>
      <c r="B1559" s="6" t="s">
        <v>23</v>
      </c>
      <c r="C1559" s="6" t="s">
        <v>144</v>
      </c>
      <c r="D1559" s="7">
        <v>43300</v>
      </c>
      <c r="E1559" s="7">
        <v>43437</v>
      </c>
      <c r="F1559" s="7">
        <v>43457</v>
      </c>
      <c r="G1559" s="7">
        <v>43467</v>
      </c>
      <c r="H1559" s="6">
        <f t="shared" si="72"/>
        <v>30</v>
      </c>
      <c r="I1559" s="6" t="s">
        <v>215</v>
      </c>
      <c r="J1559" s="6">
        <v>21</v>
      </c>
      <c r="K1559" s="6">
        <v>50</v>
      </c>
      <c r="L1559" s="6">
        <v>79</v>
      </c>
      <c r="M1559" s="6">
        <v>39</v>
      </c>
      <c r="N1559" s="6">
        <v>5</v>
      </c>
      <c r="O1559" s="6">
        <v>7.4999999999999997E-2</v>
      </c>
      <c r="P1559" s="8">
        <v>1755.4</v>
      </c>
      <c r="Q1559" s="8">
        <v>965.47000000000014</v>
      </c>
      <c r="R1559" s="8">
        <f t="shared" si="73"/>
        <v>3291.375</v>
      </c>
      <c r="S1559" s="8">
        <f>(((Sales[[#This Row],[Unit Price]]-(Sales[[#This Row],[Discount Applied]]*Sales[[#This Row],[Unit Price]]))-Q1559)/Q1559)*100</f>
        <v>68.181818181818159</v>
      </c>
      <c r="T1559" s="8">
        <f t="shared" si="74"/>
        <v>8118.7250000000004</v>
      </c>
      <c r="U1559" s="8">
        <f>Sales[[#This Row],[Unit Cost]]*Sales[[#This Row],[Order Quantity]]</f>
        <v>4827.3500000000004</v>
      </c>
    </row>
    <row r="1560" spans="1:21" x14ac:dyDescent="0.2">
      <c r="A1560" s="6" t="s">
        <v>1773</v>
      </c>
      <c r="B1560" s="6" t="s">
        <v>23</v>
      </c>
      <c r="C1560" s="6" t="s">
        <v>145</v>
      </c>
      <c r="D1560" s="7">
        <v>43300</v>
      </c>
      <c r="E1560" s="7">
        <v>43437</v>
      </c>
      <c r="F1560" s="7">
        <v>43460</v>
      </c>
      <c r="G1560" s="7">
        <v>43470</v>
      </c>
      <c r="H1560" s="6">
        <f t="shared" si="72"/>
        <v>33</v>
      </c>
      <c r="I1560" s="6" t="s">
        <v>215</v>
      </c>
      <c r="J1560" s="6">
        <v>21</v>
      </c>
      <c r="K1560" s="6">
        <v>47</v>
      </c>
      <c r="L1560" s="6">
        <v>114</v>
      </c>
      <c r="M1560" s="6">
        <v>2</v>
      </c>
      <c r="N1560" s="6">
        <v>1</v>
      </c>
      <c r="O1560" s="6">
        <v>0.05</v>
      </c>
      <c r="P1560" s="8">
        <v>2291.4</v>
      </c>
      <c r="Q1560" s="8">
        <v>1191.528</v>
      </c>
      <c r="R1560" s="8">
        <f t="shared" si="73"/>
        <v>985.30199999999991</v>
      </c>
      <c r="S1560" s="8">
        <f>(((Sales[[#This Row],[Unit Price]]-(Sales[[#This Row],[Discount Applied]]*Sales[[#This Row],[Unit Price]]))-Q1560)/Q1560)*100</f>
        <v>82.692307692307693</v>
      </c>
      <c r="T1560" s="8">
        <f t="shared" si="74"/>
        <v>2176.83</v>
      </c>
      <c r="U1560" s="8">
        <f>Sales[[#This Row],[Unit Cost]]*Sales[[#This Row],[Order Quantity]]</f>
        <v>1191.528</v>
      </c>
    </row>
    <row r="1561" spans="1:21" x14ac:dyDescent="0.2">
      <c r="A1561" s="6" t="s">
        <v>1774</v>
      </c>
      <c r="B1561" s="6" t="s">
        <v>26</v>
      </c>
      <c r="C1561" s="6" t="s">
        <v>148</v>
      </c>
      <c r="D1561" s="7">
        <v>43300</v>
      </c>
      <c r="E1561" s="7">
        <v>43437</v>
      </c>
      <c r="F1561" s="7">
        <v>43446</v>
      </c>
      <c r="G1561" s="7">
        <v>43454</v>
      </c>
      <c r="H1561" s="6">
        <f t="shared" si="72"/>
        <v>17</v>
      </c>
      <c r="I1561" s="6" t="s">
        <v>215</v>
      </c>
      <c r="J1561" s="6">
        <v>28</v>
      </c>
      <c r="K1561" s="6">
        <v>45</v>
      </c>
      <c r="L1561" s="6">
        <v>18</v>
      </c>
      <c r="M1561" s="6">
        <v>13</v>
      </c>
      <c r="N1561" s="6">
        <v>6</v>
      </c>
      <c r="O1561" s="6">
        <v>0.2</v>
      </c>
      <c r="P1561" s="8">
        <v>1058.6000000000001</v>
      </c>
      <c r="Q1561" s="8">
        <v>719.84800000000018</v>
      </c>
      <c r="R1561" s="8">
        <f t="shared" si="73"/>
        <v>762.1919999999991</v>
      </c>
      <c r="S1561" s="8">
        <f>(((Sales[[#This Row],[Unit Price]]-(Sales[[#This Row],[Discount Applied]]*Sales[[#This Row],[Unit Price]]))-Q1561)/Q1561)*100</f>
        <v>17.647058823529395</v>
      </c>
      <c r="T1561" s="8">
        <f t="shared" si="74"/>
        <v>5081.2800000000007</v>
      </c>
      <c r="U1561" s="8">
        <f>Sales[[#This Row],[Unit Cost]]*Sales[[#This Row],[Order Quantity]]</f>
        <v>4319.0880000000016</v>
      </c>
    </row>
    <row r="1562" spans="1:21" x14ac:dyDescent="0.2">
      <c r="A1562" s="6" t="s">
        <v>1775</v>
      </c>
      <c r="B1562" s="6" t="s">
        <v>24</v>
      </c>
      <c r="C1562" s="6" t="s">
        <v>145</v>
      </c>
      <c r="D1562" s="7">
        <v>43300</v>
      </c>
      <c r="E1562" s="7">
        <v>43437</v>
      </c>
      <c r="F1562" s="7">
        <v>43454</v>
      </c>
      <c r="G1562" s="7">
        <v>43462</v>
      </c>
      <c r="H1562" s="6">
        <f t="shared" si="72"/>
        <v>25</v>
      </c>
      <c r="I1562" s="6" t="s">
        <v>215</v>
      </c>
      <c r="J1562" s="6">
        <v>1</v>
      </c>
      <c r="K1562" s="6">
        <v>43</v>
      </c>
      <c r="L1562" s="6">
        <v>165</v>
      </c>
      <c r="M1562" s="6">
        <v>42</v>
      </c>
      <c r="N1562" s="6">
        <v>8</v>
      </c>
      <c r="O1562" s="6">
        <v>0.1</v>
      </c>
      <c r="P1562" s="8">
        <v>1065.3</v>
      </c>
      <c r="Q1562" s="8">
        <v>479.38499999999999</v>
      </c>
      <c r="R1562" s="8">
        <f t="shared" si="73"/>
        <v>3835.08</v>
      </c>
      <c r="S1562" s="8">
        <f>(((Sales[[#This Row],[Unit Price]]-(Sales[[#This Row],[Discount Applied]]*Sales[[#This Row],[Unit Price]]))-Q1562)/Q1562)*100</f>
        <v>100</v>
      </c>
      <c r="T1562" s="8">
        <f t="shared" si="74"/>
        <v>7670.16</v>
      </c>
      <c r="U1562" s="8">
        <f>Sales[[#This Row],[Unit Cost]]*Sales[[#This Row],[Order Quantity]]</f>
        <v>3835.08</v>
      </c>
    </row>
    <row r="1563" spans="1:21" x14ac:dyDescent="0.2">
      <c r="A1563" s="6" t="s">
        <v>1776</v>
      </c>
      <c r="B1563" s="6" t="s">
        <v>24</v>
      </c>
      <c r="C1563" s="6" t="s">
        <v>145</v>
      </c>
      <c r="D1563" s="7">
        <v>43300</v>
      </c>
      <c r="E1563" s="7">
        <v>43437</v>
      </c>
      <c r="F1563" s="7">
        <v>43462</v>
      </c>
      <c r="G1563" s="7">
        <v>43469</v>
      </c>
      <c r="H1563" s="6">
        <f t="shared" si="72"/>
        <v>32</v>
      </c>
      <c r="I1563" s="6" t="s">
        <v>215</v>
      </c>
      <c r="J1563" s="6">
        <v>9</v>
      </c>
      <c r="K1563" s="6">
        <v>48</v>
      </c>
      <c r="L1563" s="6">
        <v>122</v>
      </c>
      <c r="M1563" s="6">
        <v>11</v>
      </c>
      <c r="N1563" s="6">
        <v>5</v>
      </c>
      <c r="O1563" s="6">
        <v>0.4</v>
      </c>
      <c r="P1563" s="8">
        <v>241.20000000000002</v>
      </c>
      <c r="Q1563" s="8">
        <v>115.77600000000001</v>
      </c>
      <c r="R1563" s="8">
        <f t="shared" si="73"/>
        <v>144.7199999999998</v>
      </c>
      <c r="S1563" s="8">
        <f>(((Sales[[#This Row],[Unit Price]]-(Sales[[#This Row],[Discount Applied]]*Sales[[#This Row],[Unit Price]]))-Q1563)/Q1563)*100</f>
        <v>24.999999999999989</v>
      </c>
      <c r="T1563" s="8">
        <f t="shared" si="74"/>
        <v>723.59999999999991</v>
      </c>
      <c r="U1563" s="8">
        <f>Sales[[#This Row],[Unit Cost]]*Sales[[#This Row],[Order Quantity]]</f>
        <v>578.88000000000011</v>
      </c>
    </row>
    <row r="1564" spans="1:21" x14ac:dyDescent="0.2">
      <c r="A1564" s="6" t="s">
        <v>1777</v>
      </c>
      <c r="B1564" s="6" t="s">
        <v>24</v>
      </c>
      <c r="C1564" s="6" t="s">
        <v>147</v>
      </c>
      <c r="D1564" s="7">
        <v>43300</v>
      </c>
      <c r="E1564" s="7">
        <v>43438</v>
      </c>
      <c r="F1564" s="7">
        <v>43445</v>
      </c>
      <c r="G1564" s="7">
        <v>43447</v>
      </c>
      <c r="H1564" s="6">
        <f t="shared" si="72"/>
        <v>9</v>
      </c>
      <c r="I1564" s="6" t="s">
        <v>215</v>
      </c>
      <c r="J1564" s="6">
        <v>4</v>
      </c>
      <c r="K1564" s="6">
        <v>20</v>
      </c>
      <c r="L1564" s="6">
        <v>228</v>
      </c>
      <c r="M1564" s="6">
        <v>47</v>
      </c>
      <c r="N1564" s="6">
        <v>7</v>
      </c>
      <c r="O1564" s="6">
        <v>0.1</v>
      </c>
      <c r="P1564" s="8">
        <v>1132.3</v>
      </c>
      <c r="Q1564" s="8">
        <v>781.28699999999992</v>
      </c>
      <c r="R1564" s="8">
        <f t="shared" si="73"/>
        <v>1664.4810000000007</v>
      </c>
      <c r="S1564" s="8">
        <f>(((Sales[[#This Row],[Unit Price]]-(Sales[[#This Row],[Discount Applied]]*Sales[[#This Row],[Unit Price]]))-Q1564)/Q1564)*100</f>
        <v>30.434782608695659</v>
      </c>
      <c r="T1564" s="8">
        <f t="shared" si="74"/>
        <v>7133.49</v>
      </c>
      <c r="U1564" s="8">
        <f>Sales[[#This Row],[Unit Cost]]*Sales[[#This Row],[Order Quantity]]</f>
        <v>5469.0089999999991</v>
      </c>
    </row>
    <row r="1565" spans="1:21" x14ac:dyDescent="0.2">
      <c r="A1565" s="6" t="s">
        <v>1778</v>
      </c>
      <c r="B1565" s="6" t="s">
        <v>25</v>
      </c>
      <c r="C1565" s="6" t="s">
        <v>145</v>
      </c>
      <c r="D1565" s="7">
        <v>43300</v>
      </c>
      <c r="E1565" s="7">
        <v>43438</v>
      </c>
      <c r="F1565" s="7">
        <v>43441</v>
      </c>
      <c r="G1565" s="7">
        <v>43445</v>
      </c>
      <c r="H1565" s="6">
        <f t="shared" si="72"/>
        <v>7</v>
      </c>
      <c r="I1565" s="6" t="s">
        <v>215</v>
      </c>
      <c r="J1565" s="6">
        <v>19</v>
      </c>
      <c r="K1565" s="6">
        <v>43</v>
      </c>
      <c r="L1565" s="6">
        <v>137</v>
      </c>
      <c r="M1565" s="6">
        <v>1</v>
      </c>
      <c r="N1565" s="6">
        <v>2</v>
      </c>
      <c r="O1565" s="6">
        <v>0.15</v>
      </c>
      <c r="P1565" s="8">
        <v>2224.4</v>
      </c>
      <c r="Q1565" s="8">
        <v>1890.74</v>
      </c>
      <c r="R1565" s="8">
        <f t="shared" si="73"/>
        <v>0</v>
      </c>
      <c r="S1565" s="8">
        <f>(((Sales[[#This Row],[Unit Price]]-(Sales[[#This Row],[Discount Applied]]*Sales[[#This Row],[Unit Price]]))-Q1565)/Q1565)*100</f>
        <v>0</v>
      </c>
      <c r="T1565" s="8">
        <f t="shared" si="74"/>
        <v>3781.48</v>
      </c>
      <c r="U1565" s="8">
        <f>Sales[[#This Row],[Unit Cost]]*Sales[[#This Row],[Order Quantity]]</f>
        <v>3781.48</v>
      </c>
    </row>
    <row r="1566" spans="1:21" x14ac:dyDescent="0.2">
      <c r="A1566" s="6" t="s">
        <v>1779</v>
      </c>
      <c r="B1566" s="6" t="s">
        <v>24</v>
      </c>
      <c r="C1566" s="6" t="s">
        <v>143</v>
      </c>
      <c r="D1566" s="7">
        <v>43300</v>
      </c>
      <c r="E1566" s="7">
        <v>43438</v>
      </c>
      <c r="F1566" s="7">
        <v>43448</v>
      </c>
      <c r="G1566" s="7">
        <v>43457</v>
      </c>
      <c r="H1566" s="6">
        <f t="shared" si="72"/>
        <v>19</v>
      </c>
      <c r="I1566" s="6" t="s">
        <v>215</v>
      </c>
      <c r="J1566" s="6">
        <v>9</v>
      </c>
      <c r="K1566" s="6">
        <v>20</v>
      </c>
      <c r="L1566" s="6">
        <v>344</v>
      </c>
      <c r="M1566" s="6">
        <v>46</v>
      </c>
      <c r="N1566" s="6">
        <v>4</v>
      </c>
      <c r="O1566" s="6">
        <v>7.4999999999999997E-2</v>
      </c>
      <c r="P1566" s="8">
        <v>824.1</v>
      </c>
      <c r="Q1566" s="8">
        <v>659.28000000000009</v>
      </c>
      <c r="R1566" s="8">
        <f t="shared" si="73"/>
        <v>412.04999999999973</v>
      </c>
      <c r="S1566" s="8">
        <f>(((Sales[[#This Row],[Unit Price]]-(Sales[[#This Row],[Discount Applied]]*Sales[[#This Row],[Unit Price]]))-Q1566)/Q1566)*100</f>
        <v>15.624999999999989</v>
      </c>
      <c r="T1566" s="8">
        <f t="shared" si="74"/>
        <v>3049.17</v>
      </c>
      <c r="U1566" s="8">
        <f>Sales[[#This Row],[Unit Cost]]*Sales[[#This Row],[Order Quantity]]</f>
        <v>2637.1200000000003</v>
      </c>
    </row>
    <row r="1567" spans="1:21" x14ac:dyDescent="0.2">
      <c r="A1567" s="6" t="s">
        <v>1780</v>
      </c>
      <c r="B1567" s="6" t="s">
        <v>24</v>
      </c>
      <c r="C1567" s="6" t="s">
        <v>146</v>
      </c>
      <c r="D1567" s="7">
        <v>43300</v>
      </c>
      <c r="E1567" s="7">
        <v>43438</v>
      </c>
      <c r="F1567" s="7">
        <v>43450</v>
      </c>
      <c r="G1567" s="7">
        <v>43458</v>
      </c>
      <c r="H1567" s="6">
        <f t="shared" si="72"/>
        <v>20</v>
      </c>
      <c r="I1567" s="6" t="s">
        <v>215</v>
      </c>
      <c r="J1567" s="6">
        <v>8</v>
      </c>
      <c r="K1567" s="6">
        <v>23</v>
      </c>
      <c r="L1567" s="6">
        <v>269</v>
      </c>
      <c r="M1567" s="6">
        <v>10</v>
      </c>
      <c r="N1567" s="6">
        <v>2</v>
      </c>
      <c r="O1567" s="6">
        <v>0.1</v>
      </c>
      <c r="P1567" s="8">
        <v>2351.7000000000003</v>
      </c>
      <c r="Q1567" s="8">
        <v>1458.0540000000001</v>
      </c>
      <c r="R1567" s="8">
        <f t="shared" si="73"/>
        <v>1316.9520000000002</v>
      </c>
      <c r="S1567" s="8">
        <f>(((Sales[[#This Row],[Unit Price]]-(Sales[[#This Row],[Discount Applied]]*Sales[[#This Row],[Unit Price]]))-Q1567)/Q1567)*100</f>
        <v>45.161290322580648</v>
      </c>
      <c r="T1567" s="8">
        <f t="shared" si="74"/>
        <v>4233.0600000000004</v>
      </c>
      <c r="U1567" s="8">
        <f>Sales[[#This Row],[Unit Cost]]*Sales[[#This Row],[Order Quantity]]</f>
        <v>2916.1080000000002</v>
      </c>
    </row>
    <row r="1568" spans="1:21" x14ac:dyDescent="0.2">
      <c r="A1568" s="6" t="s">
        <v>1781</v>
      </c>
      <c r="B1568" s="6" t="s">
        <v>25</v>
      </c>
      <c r="C1568" s="6" t="s">
        <v>148</v>
      </c>
      <c r="D1568" s="7">
        <v>43300</v>
      </c>
      <c r="E1568" s="7">
        <v>43438</v>
      </c>
      <c r="F1568" s="7">
        <v>43446</v>
      </c>
      <c r="G1568" s="7">
        <v>43447</v>
      </c>
      <c r="H1568" s="6">
        <f t="shared" si="72"/>
        <v>9</v>
      </c>
      <c r="I1568" s="6" t="s">
        <v>215</v>
      </c>
      <c r="J1568" s="6">
        <v>20</v>
      </c>
      <c r="K1568" s="6">
        <v>43</v>
      </c>
      <c r="L1568" s="6">
        <v>24</v>
      </c>
      <c r="M1568" s="6">
        <v>30</v>
      </c>
      <c r="N1568" s="6">
        <v>1</v>
      </c>
      <c r="O1568" s="6">
        <v>0.05</v>
      </c>
      <c r="P1568" s="8">
        <v>6344.9000000000005</v>
      </c>
      <c r="Q1568" s="8">
        <v>2918.6540000000005</v>
      </c>
      <c r="R1568" s="8">
        <f t="shared" si="73"/>
        <v>3109.0010000000002</v>
      </c>
      <c r="S1568" s="8">
        <f>(((Sales[[#This Row],[Unit Price]]-(Sales[[#This Row],[Discount Applied]]*Sales[[#This Row],[Unit Price]]))-Q1568)/Q1568)*100</f>
        <v>106.52173913043477</v>
      </c>
      <c r="T1568" s="8">
        <f t="shared" si="74"/>
        <v>6027.6550000000007</v>
      </c>
      <c r="U1568" s="8">
        <f>Sales[[#This Row],[Unit Cost]]*Sales[[#This Row],[Order Quantity]]</f>
        <v>2918.6540000000005</v>
      </c>
    </row>
    <row r="1569" spans="1:21" x14ac:dyDescent="0.2">
      <c r="A1569" s="6" t="s">
        <v>1782</v>
      </c>
      <c r="B1569" s="6" t="s">
        <v>23</v>
      </c>
      <c r="C1569" s="6" t="s">
        <v>145</v>
      </c>
      <c r="D1569" s="7">
        <v>43300</v>
      </c>
      <c r="E1569" s="7">
        <v>43438</v>
      </c>
      <c r="F1569" s="7">
        <v>43450</v>
      </c>
      <c r="G1569" s="7">
        <v>43452</v>
      </c>
      <c r="H1569" s="6">
        <f t="shared" si="72"/>
        <v>14</v>
      </c>
      <c r="I1569" s="6" t="s">
        <v>215</v>
      </c>
      <c r="J1569" s="6">
        <v>23</v>
      </c>
      <c r="K1569" s="6">
        <v>42</v>
      </c>
      <c r="L1569" s="6">
        <v>126</v>
      </c>
      <c r="M1569" s="6">
        <v>32</v>
      </c>
      <c r="N1569" s="6">
        <v>6</v>
      </c>
      <c r="O1569" s="6">
        <v>0.1</v>
      </c>
      <c r="P1569" s="8">
        <v>5621.3</v>
      </c>
      <c r="Q1569" s="8">
        <v>3541.4190000000003</v>
      </c>
      <c r="R1569" s="8">
        <f t="shared" si="73"/>
        <v>9106.5060000000012</v>
      </c>
      <c r="S1569" s="8">
        <f>(((Sales[[#This Row],[Unit Price]]-(Sales[[#This Row],[Discount Applied]]*Sales[[#This Row],[Unit Price]]))-Q1569)/Q1569)*100</f>
        <v>42.857142857142847</v>
      </c>
      <c r="T1569" s="8">
        <f t="shared" si="74"/>
        <v>30355.020000000004</v>
      </c>
      <c r="U1569" s="8">
        <f>Sales[[#This Row],[Unit Cost]]*Sales[[#This Row],[Order Quantity]]</f>
        <v>21248.514000000003</v>
      </c>
    </row>
    <row r="1570" spans="1:21" x14ac:dyDescent="0.2">
      <c r="A1570" s="6" t="s">
        <v>1783</v>
      </c>
      <c r="B1570" s="6" t="s">
        <v>23</v>
      </c>
      <c r="C1570" s="6" t="s">
        <v>145</v>
      </c>
      <c r="D1570" s="7">
        <v>43300</v>
      </c>
      <c r="E1570" s="7">
        <v>43438</v>
      </c>
      <c r="F1570" s="7">
        <v>43440</v>
      </c>
      <c r="G1570" s="7">
        <v>43445</v>
      </c>
      <c r="H1570" s="6">
        <f t="shared" si="72"/>
        <v>7</v>
      </c>
      <c r="I1570" s="6" t="s">
        <v>215</v>
      </c>
      <c r="J1570" s="6">
        <v>22</v>
      </c>
      <c r="K1570" s="6">
        <v>32</v>
      </c>
      <c r="L1570" s="6">
        <v>141</v>
      </c>
      <c r="M1570" s="6">
        <v>23</v>
      </c>
      <c r="N1570" s="6">
        <v>6</v>
      </c>
      <c r="O1570" s="6">
        <v>0.05</v>
      </c>
      <c r="P1570" s="8">
        <v>1031.8</v>
      </c>
      <c r="Q1570" s="8">
        <v>598.44399999999996</v>
      </c>
      <c r="R1570" s="8">
        <f t="shared" si="73"/>
        <v>2290.5959999999995</v>
      </c>
      <c r="S1570" s="8">
        <f>(((Sales[[#This Row],[Unit Price]]-(Sales[[#This Row],[Discount Applied]]*Sales[[#This Row],[Unit Price]]))-Q1570)/Q1570)*100</f>
        <v>63.793103448275858</v>
      </c>
      <c r="T1570" s="8">
        <f t="shared" si="74"/>
        <v>5881.2599999999993</v>
      </c>
      <c r="U1570" s="8">
        <f>Sales[[#This Row],[Unit Cost]]*Sales[[#This Row],[Order Quantity]]</f>
        <v>3590.6639999999998</v>
      </c>
    </row>
    <row r="1571" spans="1:21" x14ac:dyDescent="0.2">
      <c r="A1571" s="6" t="s">
        <v>1784</v>
      </c>
      <c r="B1571" s="6" t="s">
        <v>25</v>
      </c>
      <c r="C1571" s="6" t="s">
        <v>147</v>
      </c>
      <c r="D1571" s="7">
        <v>43300</v>
      </c>
      <c r="E1571" s="7">
        <v>43438</v>
      </c>
      <c r="F1571" s="7">
        <v>43449</v>
      </c>
      <c r="G1571" s="7">
        <v>43455</v>
      </c>
      <c r="H1571" s="6">
        <f t="shared" si="72"/>
        <v>17</v>
      </c>
      <c r="I1571" s="6" t="s">
        <v>215</v>
      </c>
      <c r="J1571" s="6">
        <v>18</v>
      </c>
      <c r="K1571" s="6">
        <v>21</v>
      </c>
      <c r="L1571" s="6">
        <v>210</v>
      </c>
      <c r="M1571" s="6">
        <v>25</v>
      </c>
      <c r="N1571" s="6">
        <v>4</v>
      </c>
      <c r="O1571" s="6">
        <v>0.05</v>
      </c>
      <c r="P1571" s="8">
        <v>2405.3000000000002</v>
      </c>
      <c r="Q1571" s="8">
        <v>1828.0280000000002</v>
      </c>
      <c r="R1571" s="8">
        <f t="shared" si="73"/>
        <v>1828.0280000000002</v>
      </c>
      <c r="S1571" s="8">
        <f>(((Sales[[#This Row],[Unit Price]]-(Sales[[#This Row],[Discount Applied]]*Sales[[#This Row],[Unit Price]]))-Q1571)/Q1571)*100</f>
        <v>25</v>
      </c>
      <c r="T1571" s="8">
        <f t="shared" si="74"/>
        <v>9140.1400000000012</v>
      </c>
      <c r="U1571" s="8">
        <f>Sales[[#This Row],[Unit Cost]]*Sales[[#This Row],[Order Quantity]]</f>
        <v>7312.112000000001</v>
      </c>
    </row>
    <row r="1572" spans="1:21" x14ac:dyDescent="0.2">
      <c r="A1572" s="6" t="s">
        <v>1785</v>
      </c>
      <c r="B1572" s="6" t="s">
        <v>23</v>
      </c>
      <c r="C1572" s="6" t="s">
        <v>145</v>
      </c>
      <c r="D1572" s="7">
        <v>43300</v>
      </c>
      <c r="E1572" s="7">
        <v>43438</v>
      </c>
      <c r="F1572" s="7">
        <v>43443</v>
      </c>
      <c r="G1572" s="7">
        <v>43449</v>
      </c>
      <c r="H1572" s="6">
        <f t="shared" si="72"/>
        <v>11</v>
      </c>
      <c r="I1572" s="6" t="s">
        <v>215</v>
      </c>
      <c r="J1572" s="6">
        <v>22</v>
      </c>
      <c r="K1572" s="6">
        <v>7</v>
      </c>
      <c r="L1572" s="6">
        <v>92</v>
      </c>
      <c r="M1572" s="6">
        <v>20</v>
      </c>
      <c r="N1572" s="6">
        <v>2</v>
      </c>
      <c r="O1572" s="6">
        <v>7.4999999999999997E-2</v>
      </c>
      <c r="P1572" s="8">
        <v>1105.5</v>
      </c>
      <c r="Q1572" s="8">
        <v>906.51</v>
      </c>
      <c r="R1572" s="8">
        <f t="shared" si="73"/>
        <v>232.15499999999997</v>
      </c>
      <c r="S1572" s="8">
        <f>(((Sales[[#This Row],[Unit Price]]-(Sales[[#This Row],[Discount Applied]]*Sales[[#This Row],[Unit Price]]))-Q1572)/Q1572)*100</f>
        <v>12.804878048780486</v>
      </c>
      <c r="T1572" s="8">
        <f t="shared" si="74"/>
        <v>2045.175</v>
      </c>
      <c r="U1572" s="8">
        <f>Sales[[#This Row],[Unit Cost]]*Sales[[#This Row],[Order Quantity]]</f>
        <v>1813.02</v>
      </c>
    </row>
    <row r="1573" spans="1:21" x14ac:dyDescent="0.2">
      <c r="A1573" s="6" t="s">
        <v>1786</v>
      </c>
      <c r="B1573" s="6" t="s">
        <v>24</v>
      </c>
      <c r="C1573" s="6" t="s">
        <v>143</v>
      </c>
      <c r="D1573" s="7">
        <v>43300</v>
      </c>
      <c r="E1573" s="7">
        <v>43438</v>
      </c>
      <c r="F1573" s="7">
        <v>43452</v>
      </c>
      <c r="G1573" s="7">
        <v>43461</v>
      </c>
      <c r="H1573" s="6">
        <f t="shared" si="72"/>
        <v>23</v>
      </c>
      <c r="I1573" s="6" t="s">
        <v>215</v>
      </c>
      <c r="J1573" s="6">
        <v>8</v>
      </c>
      <c r="K1573" s="6">
        <v>34</v>
      </c>
      <c r="L1573" s="6">
        <v>343</v>
      </c>
      <c r="M1573" s="6">
        <v>23</v>
      </c>
      <c r="N1573" s="6">
        <v>5</v>
      </c>
      <c r="O1573" s="6">
        <v>7.4999999999999997E-2</v>
      </c>
      <c r="P1573" s="8">
        <v>1775.5</v>
      </c>
      <c r="Q1573" s="8">
        <v>958.7700000000001</v>
      </c>
      <c r="R1573" s="8">
        <f t="shared" si="73"/>
        <v>3417.8374999999996</v>
      </c>
      <c r="S1573" s="8">
        <f>(((Sales[[#This Row],[Unit Price]]-(Sales[[#This Row],[Discount Applied]]*Sales[[#This Row],[Unit Price]]))-Q1573)/Q1573)*100</f>
        <v>71.296296296296291</v>
      </c>
      <c r="T1573" s="8">
        <f t="shared" si="74"/>
        <v>8211.6875</v>
      </c>
      <c r="U1573" s="8">
        <f>Sales[[#This Row],[Unit Cost]]*Sales[[#This Row],[Order Quantity]]</f>
        <v>4793.8500000000004</v>
      </c>
    </row>
    <row r="1574" spans="1:21" x14ac:dyDescent="0.2">
      <c r="A1574" s="6" t="s">
        <v>1787</v>
      </c>
      <c r="B1574" s="6" t="s">
        <v>25</v>
      </c>
      <c r="C1574" s="6" t="s">
        <v>145</v>
      </c>
      <c r="D1574" s="7">
        <v>43300</v>
      </c>
      <c r="E1574" s="7">
        <v>43438</v>
      </c>
      <c r="F1574" s="7">
        <v>43455</v>
      </c>
      <c r="G1574" s="7">
        <v>43456</v>
      </c>
      <c r="H1574" s="6">
        <f t="shared" si="72"/>
        <v>18</v>
      </c>
      <c r="I1574" s="6" t="s">
        <v>215</v>
      </c>
      <c r="J1574" s="6">
        <v>14</v>
      </c>
      <c r="K1574" s="6">
        <v>7</v>
      </c>
      <c r="L1574" s="6">
        <v>153</v>
      </c>
      <c r="M1574" s="6">
        <v>46</v>
      </c>
      <c r="N1574" s="6">
        <v>2</v>
      </c>
      <c r="O1574" s="6">
        <v>7.4999999999999997E-2</v>
      </c>
      <c r="P1574" s="8">
        <v>1092.1000000000001</v>
      </c>
      <c r="Q1574" s="8">
        <v>786.31200000000013</v>
      </c>
      <c r="R1574" s="8">
        <f t="shared" si="73"/>
        <v>447.76099999999997</v>
      </c>
      <c r="S1574" s="8">
        <f>(((Sales[[#This Row],[Unit Price]]-(Sales[[#This Row],[Discount Applied]]*Sales[[#This Row],[Unit Price]]))-Q1574)/Q1574)*100</f>
        <v>28.472222222222214</v>
      </c>
      <c r="T1574" s="8">
        <f t="shared" si="74"/>
        <v>2020.3850000000002</v>
      </c>
      <c r="U1574" s="8">
        <f>Sales[[#This Row],[Unit Cost]]*Sales[[#This Row],[Order Quantity]]</f>
        <v>1572.6240000000003</v>
      </c>
    </row>
    <row r="1575" spans="1:21" x14ac:dyDescent="0.2">
      <c r="A1575" s="6" t="s">
        <v>1788</v>
      </c>
      <c r="B1575" s="6" t="s">
        <v>25</v>
      </c>
      <c r="C1575" s="6" t="s">
        <v>145</v>
      </c>
      <c r="D1575" s="7">
        <v>43300</v>
      </c>
      <c r="E1575" s="7">
        <v>43438</v>
      </c>
      <c r="F1575" s="7">
        <v>43443</v>
      </c>
      <c r="G1575" s="7">
        <v>43453</v>
      </c>
      <c r="H1575" s="6">
        <f t="shared" si="72"/>
        <v>15</v>
      </c>
      <c r="I1575" s="6" t="s">
        <v>215</v>
      </c>
      <c r="J1575" s="6">
        <v>15</v>
      </c>
      <c r="K1575" s="6">
        <v>1</v>
      </c>
      <c r="L1575" s="6">
        <v>105</v>
      </c>
      <c r="M1575" s="6">
        <v>27</v>
      </c>
      <c r="N1575" s="6">
        <v>6</v>
      </c>
      <c r="O1575" s="6">
        <v>7.4999999999999997E-2</v>
      </c>
      <c r="P1575" s="8">
        <v>207.70000000000002</v>
      </c>
      <c r="Q1575" s="8">
        <v>83.080000000000013</v>
      </c>
      <c r="R1575" s="8">
        <f t="shared" si="73"/>
        <v>654.25500000000011</v>
      </c>
      <c r="S1575" s="8">
        <f>(((Sales[[#This Row],[Unit Price]]-(Sales[[#This Row],[Discount Applied]]*Sales[[#This Row],[Unit Price]]))-Q1575)/Q1575)*100</f>
        <v>131.24999999999997</v>
      </c>
      <c r="T1575" s="8">
        <f t="shared" si="74"/>
        <v>1152.7350000000001</v>
      </c>
      <c r="U1575" s="8">
        <f>Sales[[#This Row],[Unit Cost]]*Sales[[#This Row],[Order Quantity]]</f>
        <v>498.48000000000008</v>
      </c>
    </row>
    <row r="1576" spans="1:21" x14ac:dyDescent="0.2">
      <c r="A1576" s="6" t="s">
        <v>1789</v>
      </c>
      <c r="B1576" s="6" t="s">
        <v>24</v>
      </c>
      <c r="C1576" s="6" t="s">
        <v>143</v>
      </c>
      <c r="D1576" s="7">
        <v>43300</v>
      </c>
      <c r="E1576" s="7">
        <v>43438</v>
      </c>
      <c r="F1576" s="7">
        <v>43455</v>
      </c>
      <c r="G1576" s="7">
        <v>43464</v>
      </c>
      <c r="H1576" s="6">
        <f t="shared" si="72"/>
        <v>26</v>
      </c>
      <c r="I1576" s="6" t="s">
        <v>215</v>
      </c>
      <c r="J1576" s="6">
        <v>9</v>
      </c>
      <c r="K1576" s="6">
        <v>16</v>
      </c>
      <c r="L1576" s="6">
        <v>340</v>
      </c>
      <c r="M1576" s="6">
        <v>45</v>
      </c>
      <c r="N1576" s="6">
        <v>4</v>
      </c>
      <c r="O1576" s="6">
        <v>0.1</v>
      </c>
      <c r="P1576" s="8">
        <v>1809</v>
      </c>
      <c r="Q1576" s="8">
        <v>759.78</v>
      </c>
      <c r="R1576" s="8">
        <f t="shared" si="73"/>
        <v>3473.2799999999997</v>
      </c>
      <c r="S1576" s="8">
        <f>(((Sales[[#This Row],[Unit Price]]-(Sales[[#This Row],[Discount Applied]]*Sales[[#This Row],[Unit Price]]))-Q1576)/Q1576)*100</f>
        <v>114.28571428571428</v>
      </c>
      <c r="T1576" s="8">
        <f t="shared" si="74"/>
        <v>6512.4</v>
      </c>
      <c r="U1576" s="8">
        <f>Sales[[#This Row],[Unit Cost]]*Sales[[#This Row],[Order Quantity]]</f>
        <v>3039.12</v>
      </c>
    </row>
    <row r="1577" spans="1:21" x14ac:dyDescent="0.2">
      <c r="A1577" s="6" t="s">
        <v>1790</v>
      </c>
      <c r="B1577" s="6" t="s">
        <v>25</v>
      </c>
      <c r="C1577" s="6" t="s">
        <v>147</v>
      </c>
      <c r="D1577" s="7">
        <v>43300</v>
      </c>
      <c r="E1577" s="7">
        <v>43439</v>
      </c>
      <c r="F1577" s="7">
        <v>43441</v>
      </c>
      <c r="G1577" s="7">
        <v>43448</v>
      </c>
      <c r="H1577" s="6">
        <f t="shared" si="72"/>
        <v>9</v>
      </c>
      <c r="I1577" s="6" t="s">
        <v>215</v>
      </c>
      <c r="J1577" s="6">
        <v>12</v>
      </c>
      <c r="K1577" s="6">
        <v>30</v>
      </c>
      <c r="L1577" s="6">
        <v>259</v>
      </c>
      <c r="M1577" s="6">
        <v>2</v>
      </c>
      <c r="N1577" s="6">
        <v>8</v>
      </c>
      <c r="O1577" s="6">
        <v>7.4999999999999997E-2</v>
      </c>
      <c r="P1577" s="8">
        <v>1842.5</v>
      </c>
      <c r="Q1577" s="8">
        <v>1437.15</v>
      </c>
      <c r="R1577" s="8">
        <f t="shared" si="73"/>
        <v>2137.2999999999993</v>
      </c>
      <c r="S1577" s="8">
        <f>(((Sales[[#This Row],[Unit Price]]-(Sales[[#This Row],[Discount Applied]]*Sales[[#This Row],[Unit Price]]))-Q1577)/Q1577)*100</f>
        <v>18.589743589743581</v>
      </c>
      <c r="T1577" s="8">
        <f t="shared" si="74"/>
        <v>13634.5</v>
      </c>
      <c r="U1577" s="8">
        <f>Sales[[#This Row],[Unit Cost]]*Sales[[#This Row],[Order Quantity]]</f>
        <v>11497.2</v>
      </c>
    </row>
    <row r="1578" spans="1:21" x14ac:dyDescent="0.2">
      <c r="A1578" s="6" t="s">
        <v>1791</v>
      </c>
      <c r="B1578" s="6" t="s">
        <v>24</v>
      </c>
      <c r="C1578" s="6" t="s">
        <v>143</v>
      </c>
      <c r="D1578" s="7">
        <v>43400</v>
      </c>
      <c r="E1578" s="7">
        <v>43439</v>
      </c>
      <c r="F1578" s="7">
        <v>43465</v>
      </c>
      <c r="G1578" s="7">
        <v>43472</v>
      </c>
      <c r="H1578" s="6">
        <f t="shared" si="72"/>
        <v>33</v>
      </c>
      <c r="I1578" s="6" t="s">
        <v>215</v>
      </c>
      <c r="J1578" s="6">
        <v>4</v>
      </c>
      <c r="K1578" s="6">
        <v>18</v>
      </c>
      <c r="L1578" s="6">
        <v>344</v>
      </c>
      <c r="M1578" s="6">
        <v>45</v>
      </c>
      <c r="N1578" s="6">
        <v>4</v>
      </c>
      <c r="O1578" s="6">
        <v>0.1</v>
      </c>
      <c r="P1578" s="8">
        <v>3839.1</v>
      </c>
      <c r="Q1578" s="8">
        <v>2764.152</v>
      </c>
      <c r="R1578" s="8">
        <f t="shared" si="73"/>
        <v>2764.152</v>
      </c>
      <c r="S1578" s="8">
        <f>(((Sales[[#This Row],[Unit Price]]-(Sales[[#This Row],[Discount Applied]]*Sales[[#This Row],[Unit Price]]))-Q1578)/Q1578)*100</f>
        <v>25</v>
      </c>
      <c r="T1578" s="8">
        <f t="shared" si="74"/>
        <v>13820.76</v>
      </c>
      <c r="U1578" s="8">
        <f>Sales[[#This Row],[Unit Cost]]*Sales[[#This Row],[Order Quantity]]</f>
        <v>11056.608</v>
      </c>
    </row>
    <row r="1579" spans="1:21" x14ac:dyDescent="0.2">
      <c r="A1579" s="6" t="s">
        <v>1792</v>
      </c>
      <c r="B1579" s="6" t="s">
        <v>25</v>
      </c>
      <c r="C1579" s="6" t="s">
        <v>145</v>
      </c>
      <c r="D1579" s="7">
        <v>43300</v>
      </c>
      <c r="E1579" s="7">
        <v>43439</v>
      </c>
      <c r="F1579" s="7">
        <v>43444</v>
      </c>
      <c r="G1579" s="7">
        <v>43450</v>
      </c>
      <c r="H1579" s="6">
        <f t="shared" si="72"/>
        <v>11</v>
      </c>
      <c r="I1579" s="6" t="s">
        <v>215</v>
      </c>
      <c r="J1579" s="6">
        <v>13</v>
      </c>
      <c r="K1579" s="6">
        <v>34</v>
      </c>
      <c r="L1579" s="6">
        <v>178</v>
      </c>
      <c r="M1579" s="6">
        <v>43</v>
      </c>
      <c r="N1579" s="6">
        <v>7</v>
      </c>
      <c r="O1579" s="6">
        <v>0.15</v>
      </c>
      <c r="P1579" s="8">
        <v>268</v>
      </c>
      <c r="Q1579" s="8">
        <v>171.52</v>
      </c>
      <c r="R1579" s="8">
        <f t="shared" si="73"/>
        <v>393.95999999999981</v>
      </c>
      <c r="S1579" s="8">
        <f>(((Sales[[#This Row],[Unit Price]]-(Sales[[#This Row],[Discount Applied]]*Sales[[#This Row],[Unit Price]]))-Q1579)/Q1579)*100</f>
        <v>32.8125</v>
      </c>
      <c r="T1579" s="8">
        <f t="shared" si="74"/>
        <v>1594.6</v>
      </c>
      <c r="U1579" s="8">
        <f>Sales[[#This Row],[Unit Cost]]*Sales[[#This Row],[Order Quantity]]</f>
        <v>1200.6400000000001</v>
      </c>
    </row>
    <row r="1580" spans="1:21" x14ac:dyDescent="0.2">
      <c r="A1580" s="6" t="s">
        <v>1793</v>
      </c>
      <c r="B1580" s="6" t="s">
        <v>24</v>
      </c>
      <c r="C1580" s="6" t="s">
        <v>145</v>
      </c>
      <c r="D1580" s="7">
        <v>43300</v>
      </c>
      <c r="E1580" s="7">
        <v>43439</v>
      </c>
      <c r="F1580" s="7">
        <v>43447</v>
      </c>
      <c r="G1580" s="7">
        <v>43452</v>
      </c>
      <c r="H1580" s="6">
        <f t="shared" si="72"/>
        <v>13</v>
      </c>
      <c r="I1580" s="6" t="s">
        <v>215</v>
      </c>
      <c r="J1580" s="6">
        <v>2</v>
      </c>
      <c r="K1580" s="6">
        <v>28</v>
      </c>
      <c r="L1580" s="6">
        <v>118</v>
      </c>
      <c r="M1580" s="6">
        <v>19</v>
      </c>
      <c r="N1580" s="6">
        <v>3</v>
      </c>
      <c r="O1580" s="6">
        <v>0.3</v>
      </c>
      <c r="P1580" s="8">
        <v>1829.1000000000001</v>
      </c>
      <c r="Q1580" s="8">
        <v>859.67700000000002</v>
      </c>
      <c r="R1580" s="8">
        <f t="shared" si="73"/>
        <v>1262.0790000000002</v>
      </c>
      <c r="S1580" s="8">
        <f>(((Sales[[#This Row],[Unit Price]]-(Sales[[#This Row],[Discount Applied]]*Sales[[#This Row],[Unit Price]]))-Q1580)/Q1580)*100</f>
        <v>48.936170212765965</v>
      </c>
      <c r="T1580" s="8">
        <f t="shared" si="74"/>
        <v>3841.11</v>
      </c>
      <c r="U1580" s="8">
        <f>Sales[[#This Row],[Unit Cost]]*Sales[[#This Row],[Order Quantity]]</f>
        <v>2579.0309999999999</v>
      </c>
    </row>
    <row r="1581" spans="1:21" x14ac:dyDescent="0.2">
      <c r="A1581" s="6" t="s">
        <v>1794</v>
      </c>
      <c r="B1581" s="6" t="s">
        <v>26</v>
      </c>
      <c r="C1581" s="6" t="s">
        <v>146</v>
      </c>
      <c r="D1581" s="7">
        <v>43300</v>
      </c>
      <c r="E1581" s="7">
        <v>43439</v>
      </c>
      <c r="F1581" s="7">
        <v>43453</v>
      </c>
      <c r="G1581" s="7">
        <v>43463</v>
      </c>
      <c r="H1581" s="6">
        <f t="shared" si="72"/>
        <v>24</v>
      </c>
      <c r="I1581" s="6" t="s">
        <v>215</v>
      </c>
      <c r="J1581" s="6">
        <v>27</v>
      </c>
      <c r="K1581" s="6">
        <v>15</v>
      </c>
      <c r="L1581" s="6">
        <v>294</v>
      </c>
      <c r="M1581" s="6">
        <v>25</v>
      </c>
      <c r="N1581" s="6">
        <v>1</v>
      </c>
      <c r="O1581" s="6">
        <v>0.2</v>
      </c>
      <c r="P1581" s="8">
        <v>1795.6000000000001</v>
      </c>
      <c r="Q1581" s="8">
        <v>1256.92</v>
      </c>
      <c r="R1581" s="8">
        <f t="shared" si="73"/>
        <v>179.55999999999995</v>
      </c>
      <c r="S1581" s="8">
        <f>(((Sales[[#This Row],[Unit Price]]-(Sales[[#This Row],[Discount Applied]]*Sales[[#This Row],[Unit Price]]))-Q1581)/Q1581)*100</f>
        <v>14.285714285714279</v>
      </c>
      <c r="T1581" s="8">
        <f t="shared" si="74"/>
        <v>1436.48</v>
      </c>
      <c r="U1581" s="8">
        <f>Sales[[#This Row],[Unit Cost]]*Sales[[#This Row],[Order Quantity]]</f>
        <v>1256.92</v>
      </c>
    </row>
    <row r="1582" spans="1:21" x14ac:dyDescent="0.2">
      <c r="A1582" s="6" t="s">
        <v>1795</v>
      </c>
      <c r="B1582" s="6" t="s">
        <v>25</v>
      </c>
      <c r="C1582" s="6" t="s">
        <v>148</v>
      </c>
      <c r="D1582" s="7">
        <v>43300</v>
      </c>
      <c r="E1582" s="7">
        <v>43439</v>
      </c>
      <c r="F1582" s="7">
        <v>43467</v>
      </c>
      <c r="G1582" s="7">
        <v>43468</v>
      </c>
      <c r="H1582" s="6">
        <f t="shared" si="72"/>
        <v>29</v>
      </c>
      <c r="I1582" s="6" t="s">
        <v>215</v>
      </c>
      <c r="J1582" s="6">
        <v>15</v>
      </c>
      <c r="K1582" s="6">
        <v>11</v>
      </c>
      <c r="L1582" s="6">
        <v>24</v>
      </c>
      <c r="M1582" s="6">
        <v>12</v>
      </c>
      <c r="N1582" s="6">
        <v>6</v>
      </c>
      <c r="O1582" s="6">
        <v>0.4</v>
      </c>
      <c r="P1582" s="8">
        <v>1118.9000000000001</v>
      </c>
      <c r="Q1582" s="8">
        <v>458.74900000000002</v>
      </c>
      <c r="R1582" s="8">
        <f t="shared" si="73"/>
        <v>1275.5459999999998</v>
      </c>
      <c r="S1582" s="8">
        <f>(((Sales[[#This Row],[Unit Price]]-(Sales[[#This Row],[Discount Applied]]*Sales[[#This Row],[Unit Price]]))-Q1582)/Q1582)*100</f>
        <v>46.341463414634141</v>
      </c>
      <c r="T1582" s="8">
        <f t="shared" si="74"/>
        <v>4028.04</v>
      </c>
      <c r="U1582" s="8">
        <f>Sales[[#This Row],[Unit Cost]]*Sales[[#This Row],[Order Quantity]]</f>
        <v>2752.4940000000001</v>
      </c>
    </row>
    <row r="1583" spans="1:21" x14ac:dyDescent="0.2">
      <c r="A1583" s="6" t="s">
        <v>1796</v>
      </c>
      <c r="B1583" s="6" t="s">
        <v>23</v>
      </c>
      <c r="C1583" s="6" t="s">
        <v>148</v>
      </c>
      <c r="D1583" s="7">
        <v>43400</v>
      </c>
      <c r="E1583" s="7">
        <v>43440</v>
      </c>
      <c r="F1583" s="7">
        <v>43455</v>
      </c>
      <c r="G1583" s="7">
        <v>43463</v>
      </c>
      <c r="H1583" s="6">
        <f t="shared" si="72"/>
        <v>23</v>
      </c>
      <c r="I1583" s="6" t="s">
        <v>215</v>
      </c>
      <c r="J1583" s="6">
        <v>20</v>
      </c>
      <c r="K1583" s="6">
        <v>22</v>
      </c>
      <c r="L1583" s="6">
        <v>37</v>
      </c>
      <c r="M1583" s="6">
        <v>5</v>
      </c>
      <c r="N1583" s="6">
        <v>2</v>
      </c>
      <c r="O1583" s="6">
        <v>7.4999999999999997E-2</v>
      </c>
      <c r="P1583" s="8">
        <v>1118.9000000000001</v>
      </c>
      <c r="Q1583" s="8">
        <v>716.09600000000012</v>
      </c>
      <c r="R1583" s="8">
        <f t="shared" si="73"/>
        <v>637.77299999999991</v>
      </c>
      <c r="S1583" s="8">
        <f>(((Sales[[#This Row],[Unit Price]]-(Sales[[#This Row],[Discount Applied]]*Sales[[#This Row],[Unit Price]]))-Q1583)/Q1583)*100</f>
        <v>44.531249999999986</v>
      </c>
      <c r="T1583" s="8">
        <f t="shared" si="74"/>
        <v>2069.9650000000001</v>
      </c>
      <c r="U1583" s="8">
        <f>Sales[[#This Row],[Unit Cost]]*Sales[[#This Row],[Order Quantity]]</f>
        <v>1432.1920000000002</v>
      </c>
    </row>
    <row r="1584" spans="1:21" x14ac:dyDescent="0.2">
      <c r="A1584" s="6" t="s">
        <v>1797</v>
      </c>
      <c r="B1584" s="6" t="s">
        <v>24</v>
      </c>
      <c r="C1584" s="6" t="s">
        <v>147</v>
      </c>
      <c r="D1584" s="7">
        <v>43300</v>
      </c>
      <c r="E1584" s="7">
        <v>43440</v>
      </c>
      <c r="F1584" s="7">
        <v>43457</v>
      </c>
      <c r="G1584" s="7">
        <v>43461</v>
      </c>
      <c r="H1584" s="6">
        <f t="shared" si="72"/>
        <v>21</v>
      </c>
      <c r="I1584" s="6" t="s">
        <v>215</v>
      </c>
      <c r="J1584" s="6">
        <v>10</v>
      </c>
      <c r="K1584" s="6">
        <v>22</v>
      </c>
      <c r="L1584" s="6">
        <v>258</v>
      </c>
      <c r="M1584" s="6">
        <v>43</v>
      </c>
      <c r="N1584" s="6">
        <v>4</v>
      </c>
      <c r="O1584" s="6">
        <v>0.1</v>
      </c>
      <c r="P1584" s="8">
        <v>3926.2000000000003</v>
      </c>
      <c r="Q1584" s="8">
        <v>2630.5540000000005</v>
      </c>
      <c r="R1584" s="8">
        <f t="shared" si="73"/>
        <v>3612.1039999999994</v>
      </c>
      <c r="S1584" s="8">
        <f>(((Sales[[#This Row],[Unit Price]]-(Sales[[#This Row],[Discount Applied]]*Sales[[#This Row],[Unit Price]]))-Q1584)/Q1584)*100</f>
        <v>34.328358208955208</v>
      </c>
      <c r="T1584" s="8">
        <f t="shared" si="74"/>
        <v>14134.320000000002</v>
      </c>
      <c r="U1584" s="8">
        <f>Sales[[#This Row],[Unit Cost]]*Sales[[#This Row],[Order Quantity]]</f>
        <v>10522.216000000002</v>
      </c>
    </row>
    <row r="1585" spans="1:21" x14ac:dyDescent="0.2">
      <c r="A1585" s="6" t="s">
        <v>1798</v>
      </c>
      <c r="B1585" s="6" t="s">
        <v>26</v>
      </c>
      <c r="C1585" s="6" t="s">
        <v>144</v>
      </c>
      <c r="D1585" s="7">
        <v>43300</v>
      </c>
      <c r="E1585" s="7">
        <v>43440</v>
      </c>
      <c r="F1585" s="7">
        <v>43467</v>
      </c>
      <c r="G1585" s="7">
        <v>43476</v>
      </c>
      <c r="H1585" s="6">
        <f t="shared" si="72"/>
        <v>36</v>
      </c>
      <c r="I1585" s="6" t="s">
        <v>215</v>
      </c>
      <c r="J1585" s="6">
        <v>27</v>
      </c>
      <c r="K1585" s="6">
        <v>19</v>
      </c>
      <c r="L1585" s="6">
        <v>81</v>
      </c>
      <c r="M1585" s="6">
        <v>4</v>
      </c>
      <c r="N1585" s="6">
        <v>8</v>
      </c>
      <c r="O1585" s="6">
        <v>0.05</v>
      </c>
      <c r="P1585" s="8">
        <v>917.9</v>
      </c>
      <c r="Q1585" s="8">
        <v>514.024</v>
      </c>
      <c r="R1585" s="8">
        <f t="shared" si="73"/>
        <v>2863.848</v>
      </c>
      <c r="S1585" s="8">
        <f>(((Sales[[#This Row],[Unit Price]]-(Sales[[#This Row],[Discount Applied]]*Sales[[#This Row],[Unit Price]]))-Q1585)/Q1585)*100</f>
        <v>69.642857142857139</v>
      </c>
      <c r="T1585" s="8">
        <f t="shared" si="74"/>
        <v>6976.04</v>
      </c>
      <c r="U1585" s="8">
        <f>Sales[[#This Row],[Unit Cost]]*Sales[[#This Row],[Order Quantity]]</f>
        <v>4112.192</v>
      </c>
    </row>
    <row r="1586" spans="1:21" x14ac:dyDescent="0.2">
      <c r="A1586" s="6" t="s">
        <v>1799</v>
      </c>
      <c r="B1586" s="6" t="s">
        <v>24</v>
      </c>
      <c r="C1586" s="6" t="s">
        <v>145</v>
      </c>
      <c r="D1586" s="7">
        <v>43300</v>
      </c>
      <c r="E1586" s="7">
        <v>43440</v>
      </c>
      <c r="F1586" s="7">
        <v>43450</v>
      </c>
      <c r="G1586" s="7">
        <v>43459</v>
      </c>
      <c r="H1586" s="6">
        <f t="shared" si="72"/>
        <v>19</v>
      </c>
      <c r="I1586" s="6" t="s">
        <v>215</v>
      </c>
      <c r="J1586" s="6">
        <v>5</v>
      </c>
      <c r="K1586" s="6">
        <v>50</v>
      </c>
      <c r="L1586" s="6">
        <v>135</v>
      </c>
      <c r="M1586" s="6">
        <v>31</v>
      </c>
      <c r="N1586" s="6">
        <v>6</v>
      </c>
      <c r="O1586" s="6">
        <v>0.2</v>
      </c>
      <c r="P1586" s="8">
        <v>207.70000000000002</v>
      </c>
      <c r="Q1586" s="8">
        <v>99.695999999999998</v>
      </c>
      <c r="R1586" s="8">
        <f t="shared" si="73"/>
        <v>398.78400000000011</v>
      </c>
      <c r="S1586" s="8">
        <f>(((Sales[[#This Row],[Unit Price]]-(Sales[[#This Row],[Discount Applied]]*Sales[[#This Row],[Unit Price]]))-Q1586)/Q1586)*100</f>
        <v>66.6666666666667</v>
      </c>
      <c r="T1586" s="8">
        <f t="shared" si="74"/>
        <v>996.96</v>
      </c>
      <c r="U1586" s="8">
        <f>Sales[[#This Row],[Unit Cost]]*Sales[[#This Row],[Order Quantity]]</f>
        <v>598.17599999999993</v>
      </c>
    </row>
    <row r="1587" spans="1:21" x14ac:dyDescent="0.2">
      <c r="A1587" s="6" t="s">
        <v>1800</v>
      </c>
      <c r="B1587" s="6" t="s">
        <v>24</v>
      </c>
      <c r="C1587" s="6" t="s">
        <v>146</v>
      </c>
      <c r="D1587" s="7">
        <v>43300</v>
      </c>
      <c r="E1587" s="7">
        <v>43440</v>
      </c>
      <c r="F1587" s="7">
        <v>43442</v>
      </c>
      <c r="G1587" s="7">
        <v>43450</v>
      </c>
      <c r="H1587" s="6">
        <f t="shared" si="72"/>
        <v>10</v>
      </c>
      <c r="I1587" s="6" t="s">
        <v>215</v>
      </c>
      <c r="J1587" s="6">
        <v>6</v>
      </c>
      <c r="K1587" s="6">
        <v>17</v>
      </c>
      <c r="L1587" s="6">
        <v>283</v>
      </c>
      <c r="M1587" s="6">
        <v>37</v>
      </c>
      <c r="N1587" s="6">
        <v>1</v>
      </c>
      <c r="O1587" s="6">
        <v>7.4999999999999997E-2</v>
      </c>
      <c r="P1587" s="8">
        <v>1976.5</v>
      </c>
      <c r="Q1587" s="8">
        <v>1264.96</v>
      </c>
      <c r="R1587" s="8">
        <f t="shared" si="73"/>
        <v>563.30250000000001</v>
      </c>
      <c r="S1587" s="8">
        <f>(((Sales[[#This Row],[Unit Price]]-(Sales[[#This Row],[Discount Applied]]*Sales[[#This Row],[Unit Price]]))-Q1587)/Q1587)*100</f>
        <v>44.53125</v>
      </c>
      <c r="T1587" s="8">
        <f t="shared" si="74"/>
        <v>1828.2625</v>
      </c>
      <c r="U1587" s="8">
        <f>Sales[[#This Row],[Unit Cost]]*Sales[[#This Row],[Order Quantity]]</f>
        <v>1264.96</v>
      </c>
    </row>
    <row r="1588" spans="1:21" x14ac:dyDescent="0.2">
      <c r="A1588" s="6" t="s">
        <v>1801</v>
      </c>
      <c r="B1588" s="6" t="s">
        <v>26</v>
      </c>
      <c r="C1588" s="6" t="s">
        <v>144</v>
      </c>
      <c r="D1588" s="7">
        <v>43400</v>
      </c>
      <c r="E1588" s="7">
        <v>43440</v>
      </c>
      <c r="F1588" s="7">
        <v>43445</v>
      </c>
      <c r="G1588" s="7">
        <v>43450</v>
      </c>
      <c r="H1588" s="6">
        <f t="shared" si="72"/>
        <v>10</v>
      </c>
      <c r="I1588" s="6" t="s">
        <v>215</v>
      </c>
      <c r="J1588" s="6">
        <v>27</v>
      </c>
      <c r="K1588" s="6">
        <v>19</v>
      </c>
      <c r="L1588" s="6">
        <v>80</v>
      </c>
      <c r="M1588" s="6">
        <v>16</v>
      </c>
      <c r="N1588" s="6">
        <v>4</v>
      </c>
      <c r="O1588" s="6">
        <v>0.15</v>
      </c>
      <c r="P1588" s="8">
        <v>3959.7000000000003</v>
      </c>
      <c r="Q1588" s="8">
        <v>2613.4020000000005</v>
      </c>
      <c r="R1588" s="8">
        <f t="shared" si="73"/>
        <v>3009.3719999999994</v>
      </c>
      <c r="S1588" s="8">
        <f>(((Sales[[#This Row],[Unit Price]]-(Sales[[#This Row],[Discount Applied]]*Sales[[#This Row],[Unit Price]]))-Q1588)/Q1588)*100</f>
        <v>28.787878787878778</v>
      </c>
      <c r="T1588" s="8">
        <f t="shared" si="74"/>
        <v>13462.980000000001</v>
      </c>
      <c r="U1588" s="8">
        <f>Sales[[#This Row],[Unit Cost]]*Sales[[#This Row],[Order Quantity]]</f>
        <v>10453.608000000002</v>
      </c>
    </row>
    <row r="1589" spans="1:21" x14ac:dyDescent="0.2">
      <c r="A1589" s="6" t="s">
        <v>1802</v>
      </c>
      <c r="B1589" s="6" t="s">
        <v>24</v>
      </c>
      <c r="C1589" s="6" t="s">
        <v>145</v>
      </c>
      <c r="D1589" s="7">
        <v>43400</v>
      </c>
      <c r="E1589" s="7">
        <v>43440</v>
      </c>
      <c r="F1589" s="7">
        <v>43466</v>
      </c>
      <c r="G1589" s="7">
        <v>43467</v>
      </c>
      <c r="H1589" s="6">
        <f t="shared" si="72"/>
        <v>27</v>
      </c>
      <c r="I1589" s="6" t="s">
        <v>215</v>
      </c>
      <c r="J1589" s="6">
        <v>6</v>
      </c>
      <c r="K1589" s="6">
        <v>49</v>
      </c>
      <c r="L1589" s="6">
        <v>124</v>
      </c>
      <c r="M1589" s="6">
        <v>29</v>
      </c>
      <c r="N1589" s="6">
        <v>2</v>
      </c>
      <c r="O1589" s="6">
        <v>0.1</v>
      </c>
      <c r="P1589" s="8">
        <v>1098.8</v>
      </c>
      <c r="Q1589" s="8">
        <v>846.07600000000002</v>
      </c>
      <c r="R1589" s="8">
        <f t="shared" si="73"/>
        <v>285.68799999999987</v>
      </c>
      <c r="S1589" s="8">
        <f>(((Sales[[#This Row],[Unit Price]]-(Sales[[#This Row],[Discount Applied]]*Sales[[#This Row],[Unit Price]]))-Q1589)/Q1589)*100</f>
        <v>16.883116883116873</v>
      </c>
      <c r="T1589" s="8">
        <f t="shared" si="74"/>
        <v>1977.84</v>
      </c>
      <c r="U1589" s="8">
        <f>Sales[[#This Row],[Unit Cost]]*Sales[[#This Row],[Order Quantity]]</f>
        <v>1692.152</v>
      </c>
    </row>
    <row r="1590" spans="1:21" x14ac:dyDescent="0.2">
      <c r="A1590" s="6" t="s">
        <v>1803</v>
      </c>
      <c r="B1590" s="6" t="s">
        <v>25</v>
      </c>
      <c r="C1590" s="6" t="s">
        <v>145</v>
      </c>
      <c r="D1590" s="7">
        <v>43300</v>
      </c>
      <c r="E1590" s="7">
        <v>43440</v>
      </c>
      <c r="F1590" s="7">
        <v>43446</v>
      </c>
      <c r="G1590" s="7">
        <v>43449</v>
      </c>
      <c r="H1590" s="6">
        <f t="shared" si="72"/>
        <v>9</v>
      </c>
      <c r="I1590" s="6" t="s">
        <v>215</v>
      </c>
      <c r="J1590" s="6">
        <v>13</v>
      </c>
      <c r="K1590" s="6">
        <v>15</v>
      </c>
      <c r="L1590" s="6">
        <v>103</v>
      </c>
      <c r="M1590" s="6">
        <v>41</v>
      </c>
      <c r="N1590" s="6">
        <v>2</v>
      </c>
      <c r="O1590" s="6">
        <v>0.05</v>
      </c>
      <c r="P1590" s="8">
        <v>877.7</v>
      </c>
      <c r="Q1590" s="8">
        <v>728.49099999999999</v>
      </c>
      <c r="R1590" s="8">
        <f t="shared" si="73"/>
        <v>210.64800000000014</v>
      </c>
      <c r="S1590" s="8">
        <f>(((Sales[[#This Row],[Unit Price]]-(Sales[[#This Row],[Discount Applied]]*Sales[[#This Row],[Unit Price]]))-Q1590)/Q1590)*100</f>
        <v>14.457831325301216</v>
      </c>
      <c r="T1590" s="8">
        <f t="shared" si="74"/>
        <v>1667.63</v>
      </c>
      <c r="U1590" s="8">
        <f>Sales[[#This Row],[Unit Cost]]*Sales[[#This Row],[Order Quantity]]</f>
        <v>1456.982</v>
      </c>
    </row>
    <row r="1591" spans="1:21" x14ac:dyDescent="0.2">
      <c r="A1591" s="6" t="s">
        <v>1804</v>
      </c>
      <c r="B1591" s="6" t="s">
        <v>24</v>
      </c>
      <c r="C1591" s="6" t="s">
        <v>145</v>
      </c>
      <c r="D1591" s="7">
        <v>43300</v>
      </c>
      <c r="E1591" s="7">
        <v>43440</v>
      </c>
      <c r="F1591" s="7">
        <v>43462</v>
      </c>
      <c r="G1591" s="7">
        <v>43471</v>
      </c>
      <c r="H1591" s="6">
        <f t="shared" si="72"/>
        <v>31</v>
      </c>
      <c r="I1591" s="6" t="s">
        <v>215</v>
      </c>
      <c r="J1591" s="6">
        <v>7</v>
      </c>
      <c r="K1591" s="6">
        <v>14</v>
      </c>
      <c r="L1591" s="6">
        <v>178</v>
      </c>
      <c r="M1591" s="6">
        <v>47</v>
      </c>
      <c r="N1591" s="6">
        <v>5</v>
      </c>
      <c r="O1591" s="6">
        <v>0.1</v>
      </c>
      <c r="P1591" s="8">
        <v>2552.7000000000003</v>
      </c>
      <c r="Q1591" s="8">
        <v>1276.3500000000001</v>
      </c>
      <c r="R1591" s="8">
        <f t="shared" si="73"/>
        <v>5105.4000000000005</v>
      </c>
      <c r="S1591" s="8">
        <f>(((Sales[[#This Row],[Unit Price]]-(Sales[[#This Row],[Discount Applied]]*Sales[[#This Row],[Unit Price]]))-Q1591)/Q1591)*100</f>
        <v>80</v>
      </c>
      <c r="T1591" s="8">
        <f t="shared" si="74"/>
        <v>11487.150000000001</v>
      </c>
      <c r="U1591" s="8">
        <f>Sales[[#This Row],[Unit Cost]]*Sales[[#This Row],[Order Quantity]]</f>
        <v>6381.7500000000009</v>
      </c>
    </row>
    <row r="1592" spans="1:21" x14ac:dyDescent="0.2">
      <c r="A1592" s="6" t="s">
        <v>1805</v>
      </c>
      <c r="B1592" s="6" t="s">
        <v>24</v>
      </c>
      <c r="C1592" s="6" t="s">
        <v>143</v>
      </c>
      <c r="D1592" s="7">
        <v>43300</v>
      </c>
      <c r="E1592" s="7">
        <v>43440</v>
      </c>
      <c r="F1592" s="7">
        <v>43460</v>
      </c>
      <c r="G1592" s="7">
        <v>43470</v>
      </c>
      <c r="H1592" s="6">
        <f t="shared" si="72"/>
        <v>30</v>
      </c>
      <c r="I1592" s="6" t="s">
        <v>215</v>
      </c>
      <c r="J1592" s="6">
        <v>5</v>
      </c>
      <c r="K1592" s="6">
        <v>12</v>
      </c>
      <c r="L1592" s="6">
        <v>355</v>
      </c>
      <c r="M1592" s="6">
        <v>18</v>
      </c>
      <c r="N1592" s="6">
        <v>8</v>
      </c>
      <c r="O1592" s="6">
        <v>0.05</v>
      </c>
      <c r="P1592" s="8">
        <v>1025.1000000000001</v>
      </c>
      <c r="Q1592" s="8">
        <v>768.82500000000005</v>
      </c>
      <c r="R1592" s="8">
        <f t="shared" si="73"/>
        <v>1640.1600000000008</v>
      </c>
      <c r="S1592" s="8">
        <f>(((Sales[[#This Row],[Unit Price]]-(Sales[[#This Row],[Discount Applied]]*Sales[[#This Row],[Unit Price]]))-Q1592)/Q1592)*100</f>
        <v>26.666666666666679</v>
      </c>
      <c r="T1592" s="8">
        <f t="shared" si="74"/>
        <v>7790.7600000000011</v>
      </c>
      <c r="U1592" s="8">
        <f>Sales[[#This Row],[Unit Cost]]*Sales[[#This Row],[Order Quantity]]</f>
        <v>6150.6</v>
      </c>
    </row>
    <row r="1593" spans="1:21" x14ac:dyDescent="0.2">
      <c r="A1593" s="6" t="s">
        <v>1806</v>
      </c>
      <c r="B1593" s="6" t="s">
        <v>23</v>
      </c>
      <c r="C1593" s="6" t="s">
        <v>147</v>
      </c>
      <c r="D1593" s="7">
        <v>43300</v>
      </c>
      <c r="E1593" s="7">
        <v>43440</v>
      </c>
      <c r="F1593" s="7">
        <v>43468</v>
      </c>
      <c r="G1593" s="7">
        <v>43473</v>
      </c>
      <c r="H1593" s="6">
        <f t="shared" si="72"/>
        <v>33</v>
      </c>
      <c r="I1593" s="6" t="s">
        <v>215</v>
      </c>
      <c r="J1593" s="6">
        <v>23</v>
      </c>
      <c r="K1593" s="6">
        <v>34</v>
      </c>
      <c r="L1593" s="6">
        <v>245</v>
      </c>
      <c r="M1593" s="6">
        <v>31</v>
      </c>
      <c r="N1593" s="6">
        <v>7</v>
      </c>
      <c r="O1593" s="6">
        <v>0.15</v>
      </c>
      <c r="P1593" s="8">
        <v>1045.2</v>
      </c>
      <c r="Q1593" s="8">
        <v>668.928</v>
      </c>
      <c r="R1593" s="8">
        <f t="shared" si="73"/>
        <v>1536.4440000000004</v>
      </c>
      <c r="S1593" s="8">
        <f>(((Sales[[#This Row],[Unit Price]]-(Sales[[#This Row],[Discount Applied]]*Sales[[#This Row],[Unit Price]]))-Q1593)/Q1593)*100</f>
        <v>32.812500000000014</v>
      </c>
      <c r="T1593" s="8">
        <f t="shared" si="74"/>
        <v>6218.9400000000005</v>
      </c>
      <c r="U1593" s="8">
        <f>Sales[[#This Row],[Unit Cost]]*Sales[[#This Row],[Order Quantity]]</f>
        <v>4682.4960000000001</v>
      </c>
    </row>
    <row r="1594" spans="1:21" x14ac:dyDescent="0.2">
      <c r="A1594" s="6" t="s">
        <v>1807</v>
      </c>
      <c r="B1594" s="6" t="s">
        <v>26</v>
      </c>
      <c r="C1594" s="6" t="s">
        <v>146</v>
      </c>
      <c r="D1594" s="7">
        <v>43300</v>
      </c>
      <c r="E1594" s="7">
        <v>43441</v>
      </c>
      <c r="F1594" s="7">
        <v>43456</v>
      </c>
      <c r="G1594" s="7">
        <v>43459</v>
      </c>
      <c r="H1594" s="6">
        <f t="shared" si="72"/>
        <v>18</v>
      </c>
      <c r="I1594" s="6" t="s">
        <v>215</v>
      </c>
      <c r="J1594" s="6">
        <v>28</v>
      </c>
      <c r="K1594" s="6">
        <v>27</v>
      </c>
      <c r="L1594" s="6">
        <v>306</v>
      </c>
      <c r="M1594" s="6">
        <v>26</v>
      </c>
      <c r="N1594" s="6">
        <v>8</v>
      </c>
      <c r="O1594" s="6">
        <v>0.4</v>
      </c>
      <c r="P1594" s="8">
        <v>5983.1</v>
      </c>
      <c r="Q1594" s="8">
        <v>2393.2400000000002</v>
      </c>
      <c r="R1594" s="8">
        <f t="shared" si="73"/>
        <v>9572.9599999999991</v>
      </c>
      <c r="S1594" s="8">
        <f>(((Sales[[#This Row],[Unit Price]]-(Sales[[#This Row],[Discount Applied]]*Sales[[#This Row],[Unit Price]]))-Q1594)/Q1594)*100</f>
        <v>49.999999999999986</v>
      </c>
      <c r="T1594" s="8">
        <f t="shared" si="74"/>
        <v>28718.880000000001</v>
      </c>
      <c r="U1594" s="8">
        <f>Sales[[#This Row],[Unit Cost]]*Sales[[#This Row],[Order Quantity]]</f>
        <v>19145.920000000002</v>
      </c>
    </row>
    <row r="1595" spans="1:21" x14ac:dyDescent="0.2">
      <c r="A1595" s="6" t="s">
        <v>1808</v>
      </c>
      <c r="B1595" s="6" t="s">
        <v>23</v>
      </c>
      <c r="C1595" s="6" t="s">
        <v>145</v>
      </c>
      <c r="D1595" s="7">
        <v>43300</v>
      </c>
      <c r="E1595" s="7">
        <v>43441</v>
      </c>
      <c r="F1595" s="7">
        <v>43448</v>
      </c>
      <c r="G1595" s="7">
        <v>43455</v>
      </c>
      <c r="H1595" s="6">
        <f t="shared" si="72"/>
        <v>14</v>
      </c>
      <c r="I1595" s="6" t="s">
        <v>215</v>
      </c>
      <c r="J1595" s="6">
        <v>23</v>
      </c>
      <c r="K1595" s="6">
        <v>47</v>
      </c>
      <c r="L1595" s="6">
        <v>173</v>
      </c>
      <c r="M1595" s="6">
        <v>37</v>
      </c>
      <c r="N1595" s="6">
        <v>6</v>
      </c>
      <c r="O1595" s="6">
        <v>7.4999999999999997E-2</v>
      </c>
      <c r="P1595" s="8">
        <v>1112.2</v>
      </c>
      <c r="Q1595" s="8">
        <v>756.29600000000005</v>
      </c>
      <c r="R1595" s="8">
        <f t="shared" si="73"/>
        <v>1634.9340000000011</v>
      </c>
      <c r="S1595" s="8">
        <f>(((Sales[[#This Row],[Unit Price]]-(Sales[[#This Row],[Discount Applied]]*Sales[[#This Row],[Unit Price]]))-Q1595)/Q1595)*100</f>
        <v>36.029411764705884</v>
      </c>
      <c r="T1595" s="8">
        <f t="shared" si="74"/>
        <v>6172.7100000000009</v>
      </c>
      <c r="U1595" s="8">
        <f>Sales[[#This Row],[Unit Cost]]*Sales[[#This Row],[Order Quantity]]</f>
        <v>4537.7759999999998</v>
      </c>
    </row>
    <row r="1596" spans="1:21" x14ac:dyDescent="0.2">
      <c r="A1596" s="6" t="s">
        <v>1809</v>
      </c>
      <c r="B1596" s="6" t="s">
        <v>24</v>
      </c>
      <c r="C1596" s="6" t="s">
        <v>145</v>
      </c>
      <c r="D1596" s="7">
        <v>43300</v>
      </c>
      <c r="E1596" s="7">
        <v>43441</v>
      </c>
      <c r="F1596" s="7">
        <v>43464</v>
      </c>
      <c r="G1596" s="7">
        <v>43469</v>
      </c>
      <c r="H1596" s="6">
        <f t="shared" si="72"/>
        <v>28</v>
      </c>
      <c r="I1596" s="6" t="s">
        <v>215</v>
      </c>
      <c r="J1596" s="6">
        <v>9</v>
      </c>
      <c r="K1596" s="6">
        <v>23</v>
      </c>
      <c r="L1596" s="6">
        <v>121</v>
      </c>
      <c r="M1596" s="6">
        <v>34</v>
      </c>
      <c r="N1596" s="6">
        <v>6</v>
      </c>
      <c r="O1596" s="6">
        <v>0.2</v>
      </c>
      <c r="P1596" s="8">
        <v>1855.9</v>
      </c>
      <c r="Q1596" s="8">
        <v>816.596</v>
      </c>
      <c r="R1596" s="8">
        <f t="shared" si="73"/>
        <v>4008.7440000000015</v>
      </c>
      <c r="S1596" s="8">
        <f>(((Sales[[#This Row],[Unit Price]]-(Sales[[#This Row],[Discount Applied]]*Sales[[#This Row],[Unit Price]]))-Q1596)/Q1596)*100</f>
        <v>81.818181818181827</v>
      </c>
      <c r="T1596" s="8">
        <f t="shared" si="74"/>
        <v>8908.3200000000015</v>
      </c>
      <c r="U1596" s="8">
        <f>Sales[[#This Row],[Unit Cost]]*Sales[[#This Row],[Order Quantity]]</f>
        <v>4899.576</v>
      </c>
    </row>
    <row r="1597" spans="1:21" x14ac:dyDescent="0.2">
      <c r="A1597" s="6" t="s">
        <v>1810</v>
      </c>
      <c r="B1597" s="6" t="s">
        <v>24</v>
      </c>
      <c r="C1597" s="6" t="s">
        <v>146</v>
      </c>
      <c r="D1597" s="7">
        <v>43300</v>
      </c>
      <c r="E1597" s="7">
        <v>43441</v>
      </c>
      <c r="F1597" s="7">
        <v>43460</v>
      </c>
      <c r="G1597" s="7">
        <v>43467</v>
      </c>
      <c r="H1597" s="6">
        <f t="shared" si="72"/>
        <v>26</v>
      </c>
      <c r="I1597" s="6" t="s">
        <v>215</v>
      </c>
      <c r="J1597" s="6">
        <v>1</v>
      </c>
      <c r="K1597" s="6">
        <v>30</v>
      </c>
      <c r="L1597" s="6">
        <v>319</v>
      </c>
      <c r="M1597" s="6">
        <v>29</v>
      </c>
      <c r="N1597" s="6">
        <v>6</v>
      </c>
      <c r="O1597" s="6">
        <v>0.05</v>
      </c>
      <c r="P1597" s="8">
        <v>3825.7000000000003</v>
      </c>
      <c r="Q1597" s="8">
        <v>2295.42</v>
      </c>
      <c r="R1597" s="8">
        <f t="shared" si="73"/>
        <v>8033.9700000000012</v>
      </c>
      <c r="S1597" s="8">
        <f>(((Sales[[#This Row],[Unit Price]]-(Sales[[#This Row],[Discount Applied]]*Sales[[#This Row],[Unit Price]]))-Q1597)/Q1597)*100</f>
        <v>58.33333333333335</v>
      </c>
      <c r="T1597" s="8">
        <f t="shared" si="74"/>
        <v>21806.49</v>
      </c>
      <c r="U1597" s="8">
        <f>Sales[[#This Row],[Unit Cost]]*Sales[[#This Row],[Order Quantity]]</f>
        <v>13772.52</v>
      </c>
    </row>
    <row r="1598" spans="1:21" x14ac:dyDescent="0.2">
      <c r="A1598" s="6" t="s">
        <v>1811</v>
      </c>
      <c r="B1598" s="6" t="s">
        <v>23</v>
      </c>
      <c r="C1598" s="6" t="s">
        <v>147</v>
      </c>
      <c r="D1598" s="7">
        <v>43300</v>
      </c>
      <c r="E1598" s="7">
        <v>43441</v>
      </c>
      <c r="F1598" s="7">
        <v>43449</v>
      </c>
      <c r="G1598" s="7">
        <v>43456</v>
      </c>
      <c r="H1598" s="6">
        <f t="shared" si="72"/>
        <v>15</v>
      </c>
      <c r="I1598" s="6" t="s">
        <v>215</v>
      </c>
      <c r="J1598" s="6">
        <v>23</v>
      </c>
      <c r="K1598" s="6">
        <v>16</v>
      </c>
      <c r="L1598" s="6">
        <v>218</v>
      </c>
      <c r="M1598" s="6">
        <v>37</v>
      </c>
      <c r="N1598" s="6">
        <v>8</v>
      </c>
      <c r="O1598" s="6">
        <v>0.3</v>
      </c>
      <c r="P1598" s="8">
        <v>817.4</v>
      </c>
      <c r="Q1598" s="8">
        <v>653.92000000000007</v>
      </c>
      <c r="R1598" s="8">
        <f t="shared" si="73"/>
        <v>-653.92000000000007</v>
      </c>
      <c r="S1598" s="8">
        <f>(((Sales[[#This Row],[Unit Price]]-(Sales[[#This Row],[Discount Applied]]*Sales[[#This Row],[Unit Price]]))-Q1598)/Q1598)*100</f>
        <v>-12.5</v>
      </c>
      <c r="T1598" s="8">
        <f t="shared" si="74"/>
        <v>4577.4400000000005</v>
      </c>
      <c r="U1598" s="8">
        <f>Sales[[#This Row],[Unit Cost]]*Sales[[#This Row],[Order Quantity]]</f>
        <v>5231.3600000000006</v>
      </c>
    </row>
    <row r="1599" spans="1:21" x14ac:dyDescent="0.2">
      <c r="A1599" s="6" t="s">
        <v>1812</v>
      </c>
      <c r="B1599" s="6" t="s">
        <v>24</v>
      </c>
      <c r="C1599" s="6" t="s">
        <v>145</v>
      </c>
      <c r="D1599" s="7">
        <v>43400</v>
      </c>
      <c r="E1599" s="7">
        <v>43441</v>
      </c>
      <c r="F1599" s="7">
        <v>43466</v>
      </c>
      <c r="G1599" s="7">
        <v>43468</v>
      </c>
      <c r="H1599" s="6">
        <f t="shared" si="72"/>
        <v>27</v>
      </c>
      <c r="I1599" s="6" t="s">
        <v>215</v>
      </c>
      <c r="J1599" s="6">
        <v>3</v>
      </c>
      <c r="K1599" s="6">
        <v>9</v>
      </c>
      <c r="L1599" s="6">
        <v>122</v>
      </c>
      <c r="M1599" s="6">
        <v>47</v>
      </c>
      <c r="N1599" s="6">
        <v>8</v>
      </c>
      <c r="O1599" s="6">
        <v>7.4999999999999997E-2</v>
      </c>
      <c r="P1599" s="8">
        <v>737</v>
      </c>
      <c r="Q1599" s="8">
        <v>375.87</v>
      </c>
      <c r="R1599" s="8">
        <f t="shared" si="73"/>
        <v>2446.84</v>
      </c>
      <c r="S1599" s="8">
        <f>(((Sales[[#This Row],[Unit Price]]-(Sales[[#This Row],[Discount Applied]]*Sales[[#This Row],[Unit Price]]))-Q1599)/Q1599)*100</f>
        <v>81.372549019607845</v>
      </c>
      <c r="T1599" s="8">
        <f t="shared" si="74"/>
        <v>5453.8</v>
      </c>
      <c r="U1599" s="8">
        <f>Sales[[#This Row],[Unit Cost]]*Sales[[#This Row],[Order Quantity]]</f>
        <v>3006.96</v>
      </c>
    </row>
    <row r="1600" spans="1:21" x14ac:dyDescent="0.2">
      <c r="A1600" s="6" t="s">
        <v>1813</v>
      </c>
      <c r="B1600" s="6" t="s">
        <v>24</v>
      </c>
      <c r="C1600" s="6" t="s">
        <v>145</v>
      </c>
      <c r="D1600" s="7">
        <v>43300</v>
      </c>
      <c r="E1600" s="7">
        <v>43441</v>
      </c>
      <c r="F1600" s="7">
        <v>43454</v>
      </c>
      <c r="G1600" s="7">
        <v>43462</v>
      </c>
      <c r="H1600" s="6">
        <f t="shared" si="72"/>
        <v>21</v>
      </c>
      <c r="I1600" s="6" t="s">
        <v>215</v>
      </c>
      <c r="J1600" s="6">
        <v>6</v>
      </c>
      <c r="K1600" s="6">
        <v>5</v>
      </c>
      <c r="L1600" s="6">
        <v>203</v>
      </c>
      <c r="M1600" s="6">
        <v>32</v>
      </c>
      <c r="N1600" s="6">
        <v>5</v>
      </c>
      <c r="O1600" s="6">
        <v>0.05</v>
      </c>
      <c r="P1600" s="8">
        <v>2465.6</v>
      </c>
      <c r="Q1600" s="8">
        <v>1651.952</v>
      </c>
      <c r="R1600" s="8">
        <f t="shared" si="73"/>
        <v>3451.84</v>
      </c>
      <c r="S1600" s="8">
        <f>(((Sales[[#This Row],[Unit Price]]-(Sales[[#This Row],[Discount Applied]]*Sales[[#This Row],[Unit Price]]))-Q1600)/Q1600)*100</f>
        <v>41.791044776119385</v>
      </c>
      <c r="T1600" s="8">
        <f t="shared" si="74"/>
        <v>11711.6</v>
      </c>
      <c r="U1600" s="8">
        <f>Sales[[#This Row],[Unit Cost]]*Sales[[#This Row],[Order Quantity]]</f>
        <v>8259.76</v>
      </c>
    </row>
    <row r="1601" spans="1:21" x14ac:dyDescent="0.2">
      <c r="A1601" s="6" t="s">
        <v>1814</v>
      </c>
      <c r="B1601" s="6" t="s">
        <v>24</v>
      </c>
      <c r="C1601" s="6" t="s">
        <v>148</v>
      </c>
      <c r="D1601" s="7">
        <v>43300</v>
      </c>
      <c r="E1601" s="7">
        <v>43441</v>
      </c>
      <c r="F1601" s="7">
        <v>43455</v>
      </c>
      <c r="G1601" s="7">
        <v>43460</v>
      </c>
      <c r="H1601" s="6">
        <f t="shared" si="72"/>
        <v>19</v>
      </c>
      <c r="I1601" s="6" t="s">
        <v>215</v>
      </c>
      <c r="J1601" s="6">
        <v>8</v>
      </c>
      <c r="K1601" s="6">
        <v>41</v>
      </c>
      <c r="L1601" s="6">
        <v>10</v>
      </c>
      <c r="M1601" s="6">
        <v>12</v>
      </c>
      <c r="N1601" s="6">
        <v>6</v>
      </c>
      <c r="O1601" s="6">
        <v>0.1</v>
      </c>
      <c r="P1601" s="8">
        <v>857.6</v>
      </c>
      <c r="Q1601" s="8">
        <v>686.08</v>
      </c>
      <c r="R1601" s="8">
        <f t="shared" si="73"/>
        <v>514.55999999999949</v>
      </c>
      <c r="S1601" s="8">
        <f>(((Sales[[#This Row],[Unit Price]]-(Sales[[#This Row],[Discount Applied]]*Sales[[#This Row],[Unit Price]]))-Q1601)/Q1601)*100</f>
        <v>12.499999999999998</v>
      </c>
      <c r="T1601" s="8">
        <f t="shared" si="74"/>
        <v>4631.04</v>
      </c>
      <c r="U1601" s="8">
        <f>Sales[[#This Row],[Unit Cost]]*Sales[[#This Row],[Order Quantity]]</f>
        <v>4116.4800000000005</v>
      </c>
    </row>
    <row r="1602" spans="1:21" x14ac:dyDescent="0.2">
      <c r="A1602" s="6" t="s">
        <v>1815</v>
      </c>
      <c r="B1602" s="6" t="s">
        <v>25</v>
      </c>
      <c r="C1602" s="6" t="s">
        <v>146</v>
      </c>
      <c r="D1602" s="7">
        <v>43300</v>
      </c>
      <c r="E1602" s="7">
        <v>43442</v>
      </c>
      <c r="F1602" s="7">
        <v>43457</v>
      </c>
      <c r="G1602" s="7">
        <v>43465</v>
      </c>
      <c r="H1602" s="6">
        <f t="shared" ref="H1602:H1665" si="75">G1602-E1602</f>
        <v>23</v>
      </c>
      <c r="I1602" s="6" t="s">
        <v>215</v>
      </c>
      <c r="J1602" s="6">
        <v>15</v>
      </c>
      <c r="K1602" s="6">
        <v>24</v>
      </c>
      <c r="L1602" s="6">
        <v>322</v>
      </c>
      <c r="M1602" s="6">
        <v>31</v>
      </c>
      <c r="N1602" s="6">
        <v>6</v>
      </c>
      <c r="O1602" s="6">
        <v>0.2</v>
      </c>
      <c r="P1602" s="8">
        <v>1078.7</v>
      </c>
      <c r="Q1602" s="8">
        <v>431.48</v>
      </c>
      <c r="R1602" s="8">
        <f t="shared" ref="R1602:R1665" si="76">T1602-(Q1602*N1602)</f>
        <v>2588.88</v>
      </c>
      <c r="S1602" s="8">
        <f>(((Sales[[#This Row],[Unit Price]]-(Sales[[#This Row],[Discount Applied]]*Sales[[#This Row],[Unit Price]]))-Q1602)/Q1602)*100</f>
        <v>100</v>
      </c>
      <c r="T1602" s="8">
        <f t="shared" ref="T1602:T1665" si="77">((P1602*N1602)-(P1602*O1602*N1602))</f>
        <v>5177.76</v>
      </c>
      <c r="U1602" s="8">
        <f>Sales[[#This Row],[Unit Cost]]*Sales[[#This Row],[Order Quantity]]</f>
        <v>2588.88</v>
      </c>
    </row>
    <row r="1603" spans="1:21" x14ac:dyDescent="0.2">
      <c r="A1603" s="6" t="s">
        <v>1816</v>
      </c>
      <c r="B1603" s="6" t="s">
        <v>24</v>
      </c>
      <c r="C1603" s="6" t="s">
        <v>145</v>
      </c>
      <c r="D1603" s="7">
        <v>43300</v>
      </c>
      <c r="E1603" s="7">
        <v>43442</v>
      </c>
      <c r="F1603" s="7">
        <v>43458</v>
      </c>
      <c r="G1603" s="7">
        <v>43461</v>
      </c>
      <c r="H1603" s="6">
        <f t="shared" si="75"/>
        <v>19</v>
      </c>
      <c r="I1603" s="6" t="s">
        <v>215</v>
      </c>
      <c r="J1603" s="6">
        <v>2</v>
      </c>
      <c r="K1603" s="6">
        <v>23</v>
      </c>
      <c r="L1603" s="6">
        <v>164</v>
      </c>
      <c r="M1603" s="6">
        <v>17</v>
      </c>
      <c r="N1603" s="6">
        <v>6</v>
      </c>
      <c r="O1603" s="6">
        <v>0.2</v>
      </c>
      <c r="P1603" s="8">
        <v>3390.2000000000003</v>
      </c>
      <c r="Q1603" s="8">
        <v>2746.0620000000004</v>
      </c>
      <c r="R1603" s="8">
        <f t="shared" si="76"/>
        <v>-203.4120000000039</v>
      </c>
      <c r="S1603" s="8">
        <f>(((Sales[[#This Row],[Unit Price]]-(Sales[[#This Row],[Discount Applied]]*Sales[[#This Row],[Unit Price]]))-Q1603)/Q1603)*100</f>
        <v>-1.2345679012345694</v>
      </c>
      <c r="T1603" s="8">
        <f t="shared" si="77"/>
        <v>16272.96</v>
      </c>
      <c r="U1603" s="8">
        <f>Sales[[#This Row],[Unit Cost]]*Sales[[#This Row],[Order Quantity]]</f>
        <v>16476.372000000003</v>
      </c>
    </row>
    <row r="1604" spans="1:21" x14ac:dyDescent="0.2">
      <c r="A1604" s="6" t="s">
        <v>1817</v>
      </c>
      <c r="B1604" s="6" t="s">
        <v>24</v>
      </c>
      <c r="C1604" s="6" t="s">
        <v>147</v>
      </c>
      <c r="D1604" s="7">
        <v>43400</v>
      </c>
      <c r="E1604" s="7">
        <v>43442</v>
      </c>
      <c r="F1604" s="7">
        <v>43444</v>
      </c>
      <c r="G1604" s="7">
        <v>43452</v>
      </c>
      <c r="H1604" s="6">
        <f t="shared" si="75"/>
        <v>10</v>
      </c>
      <c r="I1604" s="6" t="s">
        <v>215</v>
      </c>
      <c r="J1604" s="6">
        <v>8</v>
      </c>
      <c r="K1604" s="6">
        <v>18</v>
      </c>
      <c r="L1604" s="6">
        <v>208</v>
      </c>
      <c r="M1604" s="6">
        <v>40</v>
      </c>
      <c r="N1604" s="6">
        <v>3</v>
      </c>
      <c r="O1604" s="6">
        <v>0.2</v>
      </c>
      <c r="P1604" s="8">
        <v>5514.1</v>
      </c>
      <c r="Q1604" s="8">
        <v>4356.1390000000001</v>
      </c>
      <c r="R1604" s="8">
        <f t="shared" si="76"/>
        <v>165.42300000000068</v>
      </c>
      <c r="S1604" s="8">
        <f>(((Sales[[#This Row],[Unit Price]]-(Sales[[#This Row],[Discount Applied]]*Sales[[#This Row],[Unit Price]]))-Q1604)/Q1604)*100</f>
        <v>1.2658227848101387</v>
      </c>
      <c r="T1604" s="8">
        <f t="shared" si="77"/>
        <v>13233.840000000002</v>
      </c>
      <c r="U1604" s="8">
        <f>Sales[[#This Row],[Unit Cost]]*Sales[[#This Row],[Order Quantity]]</f>
        <v>13068.417000000001</v>
      </c>
    </row>
    <row r="1605" spans="1:21" x14ac:dyDescent="0.2">
      <c r="A1605" s="6" t="s">
        <v>1818</v>
      </c>
      <c r="B1605" s="6" t="s">
        <v>25</v>
      </c>
      <c r="C1605" s="6" t="s">
        <v>144</v>
      </c>
      <c r="D1605" s="7">
        <v>43300</v>
      </c>
      <c r="E1605" s="7">
        <v>43442</v>
      </c>
      <c r="F1605" s="7">
        <v>43449</v>
      </c>
      <c r="G1605" s="7">
        <v>43456</v>
      </c>
      <c r="H1605" s="6">
        <f t="shared" si="75"/>
        <v>14</v>
      </c>
      <c r="I1605" s="6" t="s">
        <v>215</v>
      </c>
      <c r="J1605" s="6">
        <v>13</v>
      </c>
      <c r="K1605" s="6">
        <v>3</v>
      </c>
      <c r="L1605" s="6">
        <v>60</v>
      </c>
      <c r="M1605" s="6">
        <v>13</v>
      </c>
      <c r="N1605" s="6">
        <v>8</v>
      </c>
      <c r="O1605" s="6">
        <v>0.05</v>
      </c>
      <c r="P1605" s="8">
        <v>207.70000000000002</v>
      </c>
      <c r="Q1605" s="8">
        <v>145.39000000000001</v>
      </c>
      <c r="R1605" s="8">
        <f t="shared" si="76"/>
        <v>415.40000000000009</v>
      </c>
      <c r="S1605" s="8">
        <f>(((Sales[[#This Row],[Unit Price]]-(Sales[[#This Row],[Discount Applied]]*Sales[[#This Row],[Unit Price]]))-Q1605)/Q1605)*100</f>
        <v>35.714285714285722</v>
      </c>
      <c r="T1605" s="8">
        <f t="shared" si="77"/>
        <v>1578.5200000000002</v>
      </c>
      <c r="U1605" s="8">
        <f>Sales[[#This Row],[Unit Cost]]*Sales[[#This Row],[Order Quantity]]</f>
        <v>1163.1200000000001</v>
      </c>
    </row>
    <row r="1606" spans="1:21" x14ac:dyDescent="0.2">
      <c r="A1606" s="6" t="s">
        <v>1819</v>
      </c>
      <c r="B1606" s="6" t="s">
        <v>24</v>
      </c>
      <c r="C1606" s="6" t="s">
        <v>144</v>
      </c>
      <c r="D1606" s="7">
        <v>43300</v>
      </c>
      <c r="E1606" s="7">
        <v>43442</v>
      </c>
      <c r="F1606" s="7">
        <v>43467</v>
      </c>
      <c r="G1606" s="7">
        <v>43476</v>
      </c>
      <c r="H1606" s="6">
        <f t="shared" si="75"/>
        <v>34</v>
      </c>
      <c r="I1606" s="6" t="s">
        <v>215</v>
      </c>
      <c r="J1606" s="6">
        <v>1</v>
      </c>
      <c r="K1606" s="6">
        <v>49</v>
      </c>
      <c r="L1606" s="6">
        <v>70</v>
      </c>
      <c r="M1606" s="6">
        <v>11</v>
      </c>
      <c r="N1606" s="6">
        <v>2</v>
      </c>
      <c r="O1606" s="6">
        <v>0.05</v>
      </c>
      <c r="P1606" s="8">
        <v>2010</v>
      </c>
      <c r="Q1606" s="8">
        <v>924.6</v>
      </c>
      <c r="R1606" s="8">
        <f t="shared" si="76"/>
        <v>1969.8</v>
      </c>
      <c r="S1606" s="8">
        <f>(((Sales[[#This Row],[Unit Price]]-(Sales[[#This Row],[Discount Applied]]*Sales[[#This Row],[Unit Price]]))-Q1606)/Q1606)*100</f>
        <v>106.52173913043477</v>
      </c>
      <c r="T1606" s="8">
        <f t="shared" si="77"/>
        <v>3819</v>
      </c>
      <c r="U1606" s="8">
        <f>Sales[[#This Row],[Unit Cost]]*Sales[[#This Row],[Order Quantity]]</f>
        <v>1849.2</v>
      </c>
    </row>
    <row r="1607" spans="1:21" x14ac:dyDescent="0.2">
      <c r="A1607" s="6" t="s">
        <v>1820</v>
      </c>
      <c r="B1607" s="6" t="s">
        <v>25</v>
      </c>
      <c r="C1607" s="6" t="s">
        <v>147</v>
      </c>
      <c r="D1607" s="7">
        <v>43300</v>
      </c>
      <c r="E1607" s="7">
        <v>43442</v>
      </c>
      <c r="F1607" s="7">
        <v>43455</v>
      </c>
      <c r="G1607" s="7">
        <v>43463</v>
      </c>
      <c r="H1607" s="6">
        <f t="shared" si="75"/>
        <v>21</v>
      </c>
      <c r="I1607" s="6" t="s">
        <v>215</v>
      </c>
      <c r="J1607" s="6">
        <v>14</v>
      </c>
      <c r="K1607" s="6">
        <v>30</v>
      </c>
      <c r="L1607" s="6">
        <v>221</v>
      </c>
      <c r="M1607" s="6">
        <v>39</v>
      </c>
      <c r="N1607" s="6">
        <v>5</v>
      </c>
      <c r="O1607" s="6">
        <v>7.4999999999999997E-2</v>
      </c>
      <c r="P1607" s="8">
        <v>1949.7</v>
      </c>
      <c r="Q1607" s="8">
        <v>1052.8380000000002</v>
      </c>
      <c r="R1607" s="8">
        <f t="shared" si="76"/>
        <v>3753.1724999999988</v>
      </c>
      <c r="S1607" s="8">
        <f>(((Sales[[#This Row],[Unit Price]]-(Sales[[#This Row],[Discount Applied]]*Sales[[#This Row],[Unit Price]]))-Q1607)/Q1607)*100</f>
        <v>71.296296296296262</v>
      </c>
      <c r="T1607" s="8">
        <f t="shared" si="77"/>
        <v>9017.3624999999993</v>
      </c>
      <c r="U1607" s="8">
        <f>Sales[[#This Row],[Unit Cost]]*Sales[[#This Row],[Order Quantity]]</f>
        <v>5264.1900000000005</v>
      </c>
    </row>
    <row r="1608" spans="1:21" x14ac:dyDescent="0.2">
      <c r="A1608" s="6" t="s">
        <v>1821</v>
      </c>
      <c r="B1608" s="6" t="s">
        <v>25</v>
      </c>
      <c r="C1608" s="6" t="s">
        <v>148</v>
      </c>
      <c r="D1608" s="7">
        <v>43400</v>
      </c>
      <c r="E1608" s="7">
        <v>43442</v>
      </c>
      <c r="F1608" s="7">
        <v>43461</v>
      </c>
      <c r="G1608" s="7">
        <v>43464</v>
      </c>
      <c r="H1608" s="6">
        <f t="shared" si="75"/>
        <v>22</v>
      </c>
      <c r="I1608" s="6" t="s">
        <v>215</v>
      </c>
      <c r="J1608" s="6">
        <v>14</v>
      </c>
      <c r="K1608" s="6">
        <v>14</v>
      </c>
      <c r="L1608" s="6">
        <v>26</v>
      </c>
      <c r="M1608" s="6">
        <v>7</v>
      </c>
      <c r="N1608" s="6">
        <v>7</v>
      </c>
      <c r="O1608" s="6">
        <v>7.4999999999999997E-2</v>
      </c>
      <c r="P1608" s="8">
        <v>174.20000000000002</v>
      </c>
      <c r="Q1608" s="8">
        <v>106.26200000000001</v>
      </c>
      <c r="R1608" s="8">
        <f t="shared" si="76"/>
        <v>384.1110000000001</v>
      </c>
      <c r="S1608" s="8">
        <f>(((Sales[[#This Row],[Unit Price]]-(Sales[[#This Row],[Discount Applied]]*Sales[[#This Row],[Unit Price]]))-Q1608)/Q1608)*100</f>
        <v>51.639344262295083</v>
      </c>
      <c r="T1608" s="8">
        <f t="shared" si="77"/>
        <v>1127.9450000000002</v>
      </c>
      <c r="U1608" s="8">
        <f>Sales[[#This Row],[Unit Cost]]*Sales[[#This Row],[Order Quantity]]</f>
        <v>743.83400000000006</v>
      </c>
    </row>
    <row r="1609" spans="1:21" x14ac:dyDescent="0.2">
      <c r="A1609" s="6" t="s">
        <v>1822</v>
      </c>
      <c r="B1609" s="6" t="s">
        <v>25</v>
      </c>
      <c r="C1609" s="6" t="s">
        <v>143</v>
      </c>
      <c r="D1609" s="7">
        <v>43300</v>
      </c>
      <c r="E1609" s="7">
        <v>43442</v>
      </c>
      <c r="F1609" s="7">
        <v>43466</v>
      </c>
      <c r="G1609" s="7">
        <v>43472</v>
      </c>
      <c r="H1609" s="6">
        <f t="shared" si="75"/>
        <v>30</v>
      </c>
      <c r="I1609" s="6" t="s">
        <v>215</v>
      </c>
      <c r="J1609" s="6">
        <v>20</v>
      </c>
      <c r="K1609" s="6">
        <v>24</v>
      </c>
      <c r="L1609" s="6">
        <v>364</v>
      </c>
      <c r="M1609" s="6">
        <v>23</v>
      </c>
      <c r="N1609" s="6">
        <v>7</v>
      </c>
      <c r="O1609" s="6">
        <v>0.05</v>
      </c>
      <c r="P1609" s="8">
        <v>1139</v>
      </c>
      <c r="Q1609" s="8">
        <v>797.3</v>
      </c>
      <c r="R1609" s="8">
        <f t="shared" si="76"/>
        <v>1993.2500000000009</v>
      </c>
      <c r="S1609" s="8">
        <f>(((Sales[[#This Row],[Unit Price]]-(Sales[[#This Row],[Discount Applied]]*Sales[[#This Row],[Unit Price]]))-Q1609)/Q1609)*100</f>
        <v>35.714285714285715</v>
      </c>
      <c r="T1609" s="8">
        <f t="shared" si="77"/>
        <v>7574.35</v>
      </c>
      <c r="U1609" s="8">
        <f>Sales[[#This Row],[Unit Cost]]*Sales[[#This Row],[Order Quantity]]</f>
        <v>5581.0999999999995</v>
      </c>
    </row>
    <row r="1610" spans="1:21" x14ac:dyDescent="0.2">
      <c r="A1610" s="6" t="s">
        <v>1823</v>
      </c>
      <c r="B1610" s="6" t="s">
        <v>26</v>
      </c>
      <c r="C1610" s="6" t="s">
        <v>143</v>
      </c>
      <c r="D1610" s="7">
        <v>43300</v>
      </c>
      <c r="E1610" s="7">
        <v>43442</v>
      </c>
      <c r="F1610" s="7">
        <v>43455</v>
      </c>
      <c r="G1610" s="7">
        <v>43465</v>
      </c>
      <c r="H1610" s="6">
        <f t="shared" si="75"/>
        <v>23</v>
      </c>
      <c r="I1610" s="6" t="s">
        <v>215</v>
      </c>
      <c r="J1610" s="6">
        <v>27</v>
      </c>
      <c r="K1610" s="6">
        <v>17</v>
      </c>
      <c r="L1610" s="6">
        <v>345</v>
      </c>
      <c r="M1610" s="6">
        <v>28</v>
      </c>
      <c r="N1610" s="6">
        <v>8</v>
      </c>
      <c r="O1610" s="6">
        <v>7.4999999999999997E-2</v>
      </c>
      <c r="P1610" s="8">
        <v>5319.8</v>
      </c>
      <c r="Q1610" s="8">
        <v>2181.1179999999999</v>
      </c>
      <c r="R1610" s="8">
        <f t="shared" si="76"/>
        <v>21917.576000000005</v>
      </c>
      <c r="S1610" s="8">
        <f>(((Sales[[#This Row],[Unit Price]]-(Sales[[#This Row],[Discount Applied]]*Sales[[#This Row],[Unit Price]]))-Q1610)/Q1610)*100</f>
        <v>125.609756097561</v>
      </c>
      <c r="T1610" s="8">
        <f t="shared" si="77"/>
        <v>39366.520000000004</v>
      </c>
      <c r="U1610" s="8">
        <f>Sales[[#This Row],[Unit Cost]]*Sales[[#This Row],[Order Quantity]]</f>
        <v>17448.944</v>
      </c>
    </row>
    <row r="1611" spans="1:21" x14ac:dyDescent="0.2">
      <c r="A1611" s="6" t="s">
        <v>1824</v>
      </c>
      <c r="B1611" s="6" t="s">
        <v>24</v>
      </c>
      <c r="C1611" s="6" t="s">
        <v>146</v>
      </c>
      <c r="D1611" s="7">
        <v>43300</v>
      </c>
      <c r="E1611" s="7">
        <v>43443</v>
      </c>
      <c r="F1611" s="7">
        <v>43446</v>
      </c>
      <c r="G1611" s="7">
        <v>43449</v>
      </c>
      <c r="H1611" s="6">
        <f t="shared" si="75"/>
        <v>6</v>
      </c>
      <c r="I1611" s="6" t="s">
        <v>215</v>
      </c>
      <c r="J1611" s="6">
        <v>4</v>
      </c>
      <c r="K1611" s="6">
        <v>43</v>
      </c>
      <c r="L1611" s="6">
        <v>327</v>
      </c>
      <c r="M1611" s="6">
        <v>8</v>
      </c>
      <c r="N1611" s="6">
        <v>4</v>
      </c>
      <c r="O1611" s="6">
        <v>0.15</v>
      </c>
      <c r="P1611" s="8">
        <v>3926.2000000000003</v>
      </c>
      <c r="Q1611" s="8">
        <v>2080.8860000000004</v>
      </c>
      <c r="R1611" s="8">
        <f t="shared" si="76"/>
        <v>5025.5360000000001</v>
      </c>
      <c r="S1611" s="8">
        <f>(((Sales[[#This Row],[Unit Price]]-(Sales[[#This Row],[Discount Applied]]*Sales[[#This Row],[Unit Price]]))-Q1611)/Q1611)*100</f>
        <v>60.377358490566024</v>
      </c>
      <c r="T1611" s="8">
        <f t="shared" si="77"/>
        <v>13349.080000000002</v>
      </c>
      <c r="U1611" s="8">
        <f>Sales[[#This Row],[Unit Cost]]*Sales[[#This Row],[Order Quantity]]</f>
        <v>8323.5440000000017</v>
      </c>
    </row>
    <row r="1612" spans="1:21" x14ac:dyDescent="0.2">
      <c r="A1612" s="6" t="s">
        <v>1825</v>
      </c>
      <c r="B1612" s="6" t="s">
        <v>23</v>
      </c>
      <c r="C1612" s="6" t="s">
        <v>146</v>
      </c>
      <c r="D1612" s="7">
        <v>43300</v>
      </c>
      <c r="E1612" s="7">
        <v>43443</v>
      </c>
      <c r="F1612" s="7">
        <v>43457</v>
      </c>
      <c r="G1612" s="7">
        <v>43465</v>
      </c>
      <c r="H1612" s="6">
        <f t="shared" si="75"/>
        <v>22</v>
      </c>
      <c r="I1612" s="6" t="s">
        <v>215</v>
      </c>
      <c r="J1612" s="6">
        <v>24</v>
      </c>
      <c r="K1612" s="6">
        <v>36</v>
      </c>
      <c r="L1612" s="6">
        <v>313</v>
      </c>
      <c r="M1612" s="6">
        <v>7</v>
      </c>
      <c r="N1612" s="6">
        <v>3</v>
      </c>
      <c r="O1612" s="6">
        <v>0.05</v>
      </c>
      <c r="P1612" s="8">
        <v>1038.5</v>
      </c>
      <c r="Q1612" s="8">
        <v>768.49</v>
      </c>
      <c r="R1612" s="8">
        <f t="shared" si="76"/>
        <v>654.25499999999965</v>
      </c>
      <c r="S1612" s="8">
        <f>(((Sales[[#This Row],[Unit Price]]-(Sales[[#This Row],[Discount Applied]]*Sales[[#This Row],[Unit Price]]))-Q1612)/Q1612)*100</f>
        <v>28.378378378378383</v>
      </c>
      <c r="T1612" s="8">
        <f t="shared" si="77"/>
        <v>2959.7249999999999</v>
      </c>
      <c r="U1612" s="8">
        <f>Sales[[#This Row],[Unit Cost]]*Sales[[#This Row],[Order Quantity]]</f>
        <v>2305.4700000000003</v>
      </c>
    </row>
    <row r="1613" spans="1:21" x14ac:dyDescent="0.2">
      <c r="A1613" s="6" t="s">
        <v>1826</v>
      </c>
      <c r="B1613" s="6" t="s">
        <v>24</v>
      </c>
      <c r="C1613" s="6" t="s">
        <v>143</v>
      </c>
      <c r="D1613" s="7">
        <v>43300</v>
      </c>
      <c r="E1613" s="7">
        <v>43443</v>
      </c>
      <c r="F1613" s="7">
        <v>43468</v>
      </c>
      <c r="G1613" s="7">
        <v>43478</v>
      </c>
      <c r="H1613" s="6">
        <f t="shared" si="75"/>
        <v>35</v>
      </c>
      <c r="I1613" s="6" t="s">
        <v>215</v>
      </c>
      <c r="J1613" s="6">
        <v>1</v>
      </c>
      <c r="K1613" s="6">
        <v>45</v>
      </c>
      <c r="L1613" s="6">
        <v>349</v>
      </c>
      <c r="M1613" s="6">
        <v>35</v>
      </c>
      <c r="N1613" s="6">
        <v>5</v>
      </c>
      <c r="O1613" s="6">
        <v>0.15</v>
      </c>
      <c r="P1613" s="8">
        <v>5038.4000000000005</v>
      </c>
      <c r="Q1613" s="8">
        <v>2972.6559999999999</v>
      </c>
      <c r="R1613" s="8">
        <f t="shared" si="76"/>
        <v>6549.9200000000055</v>
      </c>
      <c r="S1613" s="8">
        <f>(((Sales[[#This Row],[Unit Price]]-(Sales[[#This Row],[Discount Applied]]*Sales[[#This Row],[Unit Price]]))-Q1613)/Q1613)*100</f>
        <v>44.067796610169509</v>
      </c>
      <c r="T1613" s="8">
        <f t="shared" si="77"/>
        <v>21413.200000000004</v>
      </c>
      <c r="U1613" s="8">
        <f>Sales[[#This Row],[Unit Cost]]*Sales[[#This Row],[Order Quantity]]</f>
        <v>14863.279999999999</v>
      </c>
    </row>
    <row r="1614" spans="1:21" x14ac:dyDescent="0.2">
      <c r="A1614" s="6" t="s">
        <v>1827</v>
      </c>
      <c r="B1614" s="6" t="s">
        <v>24</v>
      </c>
      <c r="C1614" s="6" t="s">
        <v>145</v>
      </c>
      <c r="D1614" s="7">
        <v>43300</v>
      </c>
      <c r="E1614" s="7">
        <v>43443</v>
      </c>
      <c r="F1614" s="7">
        <v>43457</v>
      </c>
      <c r="G1614" s="7">
        <v>43466</v>
      </c>
      <c r="H1614" s="6">
        <f t="shared" si="75"/>
        <v>23</v>
      </c>
      <c r="I1614" s="6" t="s">
        <v>215</v>
      </c>
      <c r="J1614" s="6">
        <v>1</v>
      </c>
      <c r="K1614" s="6">
        <v>11</v>
      </c>
      <c r="L1614" s="6">
        <v>141</v>
      </c>
      <c r="M1614" s="6">
        <v>14</v>
      </c>
      <c r="N1614" s="6">
        <v>5</v>
      </c>
      <c r="O1614" s="6">
        <v>0.05</v>
      </c>
      <c r="P1614" s="8">
        <v>1058.6000000000001</v>
      </c>
      <c r="Q1614" s="8">
        <v>561.05800000000011</v>
      </c>
      <c r="R1614" s="8">
        <f t="shared" si="76"/>
        <v>2223.0600000000009</v>
      </c>
      <c r="S1614" s="8">
        <f>(((Sales[[#This Row],[Unit Price]]-(Sales[[#This Row],[Discount Applied]]*Sales[[#This Row],[Unit Price]]))-Q1614)/Q1614)*100</f>
        <v>79.245283018867909</v>
      </c>
      <c r="T1614" s="8">
        <f t="shared" si="77"/>
        <v>5028.3500000000013</v>
      </c>
      <c r="U1614" s="8">
        <f>Sales[[#This Row],[Unit Cost]]*Sales[[#This Row],[Order Quantity]]</f>
        <v>2805.2900000000004</v>
      </c>
    </row>
    <row r="1615" spans="1:21" x14ac:dyDescent="0.2">
      <c r="A1615" s="6" t="s">
        <v>1828</v>
      </c>
      <c r="B1615" s="6" t="s">
        <v>24</v>
      </c>
      <c r="C1615" s="6" t="s">
        <v>146</v>
      </c>
      <c r="D1615" s="7">
        <v>43400</v>
      </c>
      <c r="E1615" s="7">
        <v>43443</v>
      </c>
      <c r="F1615" s="7">
        <v>43456</v>
      </c>
      <c r="G1615" s="7">
        <v>43463</v>
      </c>
      <c r="H1615" s="6">
        <f t="shared" si="75"/>
        <v>20</v>
      </c>
      <c r="I1615" s="6" t="s">
        <v>215</v>
      </c>
      <c r="J1615" s="6">
        <v>6</v>
      </c>
      <c r="K1615" s="6">
        <v>6</v>
      </c>
      <c r="L1615" s="6">
        <v>309</v>
      </c>
      <c r="M1615" s="6">
        <v>35</v>
      </c>
      <c r="N1615" s="6">
        <v>5</v>
      </c>
      <c r="O1615" s="6">
        <v>0.05</v>
      </c>
      <c r="P1615" s="8">
        <v>221.1</v>
      </c>
      <c r="Q1615" s="8">
        <v>97.283999999999992</v>
      </c>
      <c r="R1615" s="8">
        <f t="shared" si="76"/>
        <v>563.80499999999995</v>
      </c>
      <c r="S1615" s="8">
        <f>(((Sales[[#This Row],[Unit Price]]-(Sales[[#This Row],[Discount Applied]]*Sales[[#This Row],[Unit Price]]))-Q1615)/Q1615)*100</f>
        <v>115.90909090909092</v>
      </c>
      <c r="T1615" s="8">
        <f t="shared" si="77"/>
        <v>1050.2249999999999</v>
      </c>
      <c r="U1615" s="8">
        <f>Sales[[#This Row],[Unit Cost]]*Sales[[#This Row],[Order Quantity]]</f>
        <v>486.41999999999996</v>
      </c>
    </row>
    <row r="1616" spans="1:21" x14ac:dyDescent="0.2">
      <c r="A1616" s="6" t="s">
        <v>1829</v>
      </c>
      <c r="B1616" s="6" t="s">
        <v>24</v>
      </c>
      <c r="C1616" s="6" t="s">
        <v>145</v>
      </c>
      <c r="D1616" s="7">
        <v>43400</v>
      </c>
      <c r="E1616" s="7">
        <v>43443</v>
      </c>
      <c r="F1616" s="7">
        <v>43469</v>
      </c>
      <c r="G1616" s="7">
        <v>43478</v>
      </c>
      <c r="H1616" s="6">
        <f t="shared" si="75"/>
        <v>35</v>
      </c>
      <c r="I1616" s="6" t="s">
        <v>215</v>
      </c>
      <c r="J1616" s="6">
        <v>2</v>
      </c>
      <c r="K1616" s="6">
        <v>24</v>
      </c>
      <c r="L1616" s="6">
        <v>141</v>
      </c>
      <c r="M1616" s="6">
        <v>24</v>
      </c>
      <c r="N1616" s="6">
        <v>1</v>
      </c>
      <c r="O1616" s="6">
        <v>0.1</v>
      </c>
      <c r="P1616" s="8">
        <v>3296.4</v>
      </c>
      <c r="Q1616" s="8">
        <v>2505.2640000000001</v>
      </c>
      <c r="R1616" s="8">
        <f t="shared" si="76"/>
        <v>461.49600000000009</v>
      </c>
      <c r="S1616" s="8">
        <f>(((Sales[[#This Row],[Unit Price]]-(Sales[[#This Row],[Discount Applied]]*Sales[[#This Row],[Unit Price]]))-Q1616)/Q1616)*100</f>
        <v>18.421052631578949</v>
      </c>
      <c r="T1616" s="8">
        <f t="shared" si="77"/>
        <v>2966.76</v>
      </c>
      <c r="U1616" s="8">
        <f>Sales[[#This Row],[Unit Cost]]*Sales[[#This Row],[Order Quantity]]</f>
        <v>2505.2640000000001</v>
      </c>
    </row>
    <row r="1617" spans="1:21" x14ac:dyDescent="0.2">
      <c r="A1617" s="6" t="s">
        <v>1830</v>
      </c>
      <c r="B1617" s="6" t="s">
        <v>24</v>
      </c>
      <c r="C1617" s="6" t="s">
        <v>145</v>
      </c>
      <c r="D1617" s="7">
        <v>43300</v>
      </c>
      <c r="E1617" s="7">
        <v>43443</v>
      </c>
      <c r="F1617" s="7">
        <v>43445</v>
      </c>
      <c r="G1617" s="7">
        <v>43454</v>
      </c>
      <c r="H1617" s="6">
        <f t="shared" si="75"/>
        <v>11</v>
      </c>
      <c r="I1617" s="6" t="s">
        <v>215</v>
      </c>
      <c r="J1617" s="6">
        <v>12</v>
      </c>
      <c r="K1617" s="6">
        <v>7</v>
      </c>
      <c r="L1617" s="6">
        <v>166</v>
      </c>
      <c r="M1617" s="6">
        <v>30</v>
      </c>
      <c r="N1617" s="6">
        <v>6</v>
      </c>
      <c r="O1617" s="6">
        <v>0.05</v>
      </c>
      <c r="P1617" s="8">
        <v>5648.1</v>
      </c>
      <c r="Q1617" s="8">
        <v>2711.0880000000002</v>
      </c>
      <c r="R1617" s="8">
        <f t="shared" si="76"/>
        <v>15927.642000000003</v>
      </c>
      <c r="S1617" s="8">
        <f>(((Sales[[#This Row],[Unit Price]]-(Sales[[#This Row],[Discount Applied]]*Sales[[#This Row],[Unit Price]]))-Q1617)/Q1617)*100</f>
        <v>97.916666666666671</v>
      </c>
      <c r="T1617" s="8">
        <f t="shared" si="77"/>
        <v>32194.170000000006</v>
      </c>
      <c r="U1617" s="8">
        <f>Sales[[#This Row],[Unit Cost]]*Sales[[#This Row],[Order Quantity]]</f>
        <v>16266.528000000002</v>
      </c>
    </row>
    <row r="1618" spans="1:21" x14ac:dyDescent="0.2">
      <c r="A1618" s="6" t="s">
        <v>1831</v>
      </c>
      <c r="B1618" s="6" t="s">
        <v>26</v>
      </c>
      <c r="C1618" s="6" t="s">
        <v>146</v>
      </c>
      <c r="D1618" s="7">
        <v>43300</v>
      </c>
      <c r="E1618" s="7">
        <v>43443</v>
      </c>
      <c r="F1618" s="7">
        <v>43455</v>
      </c>
      <c r="G1618" s="7">
        <v>43462</v>
      </c>
      <c r="H1618" s="6">
        <f t="shared" si="75"/>
        <v>19</v>
      </c>
      <c r="I1618" s="6" t="s">
        <v>215</v>
      </c>
      <c r="J1618" s="6">
        <v>28</v>
      </c>
      <c r="K1618" s="6">
        <v>8</v>
      </c>
      <c r="L1618" s="6">
        <v>309</v>
      </c>
      <c r="M1618" s="6">
        <v>1</v>
      </c>
      <c r="N1618" s="6">
        <v>1</v>
      </c>
      <c r="O1618" s="6">
        <v>0.1</v>
      </c>
      <c r="P1618" s="8">
        <v>1118.9000000000001</v>
      </c>
      <c r="Q1618" s="8">
        <v>727.28500000000008</v>
      </c>
      <c r="R1618" s="8">
        <f t="shared" si="76"/>
        <v>279.72500000000002</v>
      </c>
      <c r="S1618" s="8">
        <f>(((Sales[[#This Row],[Unit Price]]-(Sales[[#This Row],[Discount Applied]]*Sales[[#This Row],[Unit Price]]))-Q1618)/Q1618)*100</f>
        <v>38.46153846153846</v>
      </c>
      <c r="T1618" s="8">
        <f t="shared" si="77"/>
        <v>1007.0100000000001</v>
      </c>
      <c r="U1618" s="8">
        <f>Sales[[#This Row],[Unit Cost]]*Sales[[#This Row],[Order Quantity]]</f>
        <v>727.28500000000008</v>
      </c>
    </row>
    <row r="1619" spans="1:21" x14ac:dyDescent="0.2">
      <c r="A1619" s="6" t="s">
        <v>1832</v>
      </c>
      <c r="B1619" s="6" t="s">
        <v>24</v>
      </c>
      <c r="C1619" s="6" t="s">
        <v>146</v>
      </c>
      <c r="D1619" s="7">
        <v>43400</v>
      </c>
      <c r="E1619" s="7">
        <v>43443</v>
      </c>
      <c r="F1619" s="7">
        <v>43464</v>
      </c>
      <c r="G1619" s="7">
        <v>43474</v>
      </c>
      <c r="H1619" s="6">
        <f t="shared" si="75"/>
        <v>31</v>
      </c>
      <c r="I1619" s="6" t="s">
        <v>215</v>
      </c>
      <c r="J1619" s="6">
        <v>2</v>
      </c>
      <c r="K1619" s="6">
        <v>25</v>
      </c>
      <c r="L1619" s="6">
        <v>302</v>
      </c>
      <c r="M1619" s="6">
        <v>31</v>
      </c>
      <c r="N1619" s="6">
        <v>4</v>
      </c>
      <c r="O1619" s="6">
        <v>7.4999999999999997E-2</v>
      </c>
      <c r="P1619" s="8">
        <v>2680</v>
      </c>
      <c r="Q1619" s="8">
        <v>2224.4</v>
      </c>
      <c r="R1619" s="8">
        <f t="shared" si="76"/>
        <v>1018.3999999999996</v>
      </c>
      <c r="S1619" s="8">
        <f>(((Sales[[#This Row],[Unit Price]]-(Sales[[#This Row],[Discount Applied]]*Sales[[#This Row],[Unit Price]]))-Q1619)/Q1619)*100</f>
        <v>11.445783132530115</v>
      </c>
      <c r="T1619" s="8">
        <f t="shared" si="77"/>
        <v>9916</v>
      </c>
      <c r="U1619" s="8">
        <f>Sales[[#This Row],[Unit Cost]]*Sales[[#This Row],[Order Quantity]]</f>
        <v>8897.6</v>
      </c>
    </row>
    <row r="1620" spans="1:21" x14ac:dyDescent="0.2">
      <c r="A1620" s="6" t="s">
        <v>1833</v>
      </c>
      <c r="B1620" s="6" t="s">
        <v>24</v>
      </c>
      <c r="C1620" s="6" t="s">
        <v>147</v>
      </c>
      <c r="D1620" s="7">
        <v>43300</v>
      </c>
      <c r="E1620" s="7">
        <v>43444</v>
      </c>
      <c r="F1620" s="7">
        <v>43466</v>
      </c>
      <c r="G1620" s="7">
        <v>43473</v>
      </c>
      <c r="H1620" s="6">
        <f t="shared" si="75"/>
        <v>29</v>
      </c>
      <c r="I1620" s="6" t="s">
        <v>215</v>
      </c>
      <c r="J1620" s="6">
        <v>10</v>
      </c>
      <c r="K1620" s="6">
        <v>42</v>
      </c>
      <c r="L1620" s="6">
        <v>231</v>
      </c>
      <c r="M1620" s="6">
        <v>36</v>
      </c>
      <c r="N1620" s="6">
        <v>8</v>
      </c>
      <c r="O1620" s="6">
        <v>0.05</v>
      </c>
      <c r="P1620" s="8">
        <v>3865.9</v>
      </c>
      <c r="Q1620" s="8">
        <v>2860.7660000000001</v>
      </c>
      <c r="R1620" s="8">
        <f t="shared" si="76"/>
        <v>6494.7119999999995</v>
      </c>
      <c r="S1620" s="8">
        <f>(((Sales[[#This Row],[Unit Price]]-(Sales[[#This Row],[Discount Applied]]*Sales[[#This Row],[Unit Price]]))-Q1620)/Q1620)*100</f>
        <v>28.378378378378379</v>
      </c>
      <c r="T1620" s="8">
        <f t="shared" si="77"/>
        <v>29380.84</v>
      </c>
      <c r="U1620" s="8">
        <f>Sales[[#This Row],[Unit Cost]]*Sales[[#This Row],[Order Quantity]]</f>
        <v>22886.128000000001</v>
      </c>
    </row>
    <row r="1621" spans="1:21" x14ac:dyDescent="0.2">
      <c r="A1621" s="6" t="s">
        <v>1834</v>
      </c>
      <c r="B1621" s="6" t="s">
        <v>24</v>
      </c>
      <c r="C1621" s="6" t="s">
        <v>145</v>
      </c>
      <c r="D1621" s="7">
        <v>43400</v>
      </c>
      <c r="E1621" s="7">
        <v>43444</v>
      </c>
      <c r="F1621" s="7">
        <v>43472</v>
      </c>
      <c r="G1621" s="7">
        <v>43473</v>
      </c>
      <c r="H1621" s="6">
        <f t="shared" si="75"/>
        <v>29</v>
      </c>
      <c r="I1621" s="6" t="s">
        <v>215</v>
      </c>
      <c r="J1621" s="6">
        <v>7</v>
      </c>
      <c r="K1621" s="6">
        <v>35</v>
      </c>
      <c r="L1621" s="6">
        <v>151</v>
      </c>
      <c r="M1621" s="6">
        <v>2</v>
      </c>
      <c r="N1621" s="6">
        <v>1</v>
      </c>
      <c r="O1621" s="6">
        <v>7.4999999999999997E-2</v>
      </c>
      <c r="P1621" s="8">
        <v>951.4</v>
      </c>
      <c r="Q1621" s="8">
        <v>399.58799999999997</v>
      </c>
      <c r="R1621" s="8">
        <f t="shared" si="76"/>
        <v>480.45699999999999</v>
      </c>
      <c r="S1621" s="8">
        <f>(((Sales[[#This Row],[Unit Price]]-(Sales[[#This Row],[Discount Applied]]*Sales[[#This Row],[Unit Price]]))-Q1621)/Q1621)*100</f>
        <v>120.23809523809526</v>
      </c>
      <c r="T1621" s="8">
        <f t="shared" si="77"/>
        <v>880.04499999999996</v>
      </c>
      <c r="U1621" s="8">
        <f>Sales[[#This Row],[Unit Cost]]*Sales[[#This Row],[Order Quantity]]</f>
        <v>399.58799999999997</v>
      </c>
    </row>
    <row r="1622" spans="1:21" x14ac:dyDescent="0.2">
      <c r="A1622" s="6" t="s">
        <v>1835</v>
      </c>
      <c r="B1622" s="6" t="s">
        <v>25</v>
      </c>
      <c r="C1622" s="6" t="s">
        <v>148</v>
      </c>
      <c r="D1622" s="7">
        <v>43400</v>
      </c>
      <c r="E1622" s="7">
        <v>43445</v>
      </c>
      <c r="F1622" s="7">
        <v>43455</v>
      </c>
      <c r="G1622" s="7">
        <v>43461</v>
      </c>
      <c r="H1622" s="6">
        <f t="shared" si="75"/>
        <v>16</v>
      </c>
      <c r="I1622" s="6" t="s">
        <v>215</v>
      </c>
      <c r="J1622" s="6">
        <v>17</v>
      </c>
      <c r="K1622" s="6">
        <v>39</v>
      </c>
      <c r="L1622" s="6">
        <v>51</v>
      </c>
      <c r="M1622" s="6">
        <v>19</v>
      </c>
      <c r="N1622" s="6">
        <v>6</v>
      </c>
      <c r="O1622" s="6">
        <v>7.4999999999999997E-2</v>
      </c>
      <c r="P1622" s="8">
        <v>5621.3</v>
      </c>
      <c r="Q1622" s="8">
        <v>4272.1880000000001</v>
      </c>
      <c r="R1622" s="8">
        <f t="shared" si="76"/>
        <v>5565.0870000000032</v>
      </c>
      <c r="S1622" s="8">
        <f>(((Sales[[#This Row],[Unit Price]]-(Sales[[#This Row],[Discount Applied]]*Sales[[#This Row],[Unit Price]]))-Q1622)/Q1622)*100</f>
        <v>21.710526315789476</v>
      </c>
      <c r="T1622" s="8">
        <f t="shared" si="77"/>
        <v>31198.215000000004</v>
      </c>
      <c r="U1622" s="8">
        <f>Sales[[#This Row],[Unit Cost]]*Sales[[#This Row],[Order Quantity]]</f>
        <v>25633.128000000001</v>
      </c>
    </row>
    <row r="1623" spans="1:21" x14ac:dyDescent="0.2">
      <c r="A1623" s="6" t="s">
        <v>1836</v>
      </c>
      <c r="B1623" s="6" t="s">
        <v>24</v>
      </c>
      <c r="C1623" s="6" t="s">
        <v>147</v>
      </c>
      <c r="D1623" s="7">
        <v>43300</v>
      </c>
      <c r="E1623" s="7">
        <v>43445</v>
      </c>
      <c r="F1623" s="7">
        <v>43459</v>
      </c>
      <c r="G1623" s="7">
        <v>43469</v>
      </c>
      <c r="H1623" s="6">
        <f t="shared" si="75"/>
        <v>24</v>
      </c>
      <c r="I1623" s="6" t="s">
        <v>215</v>
      </c>
      <c r="J1623" s="6">
        <v>5</v>
      </c>
      <c r="K1623" s="6">
        <v>3</v>
      </c>
      <c r="L1623" s="6">
        <v>246</v>
      </c>
      <c r="M1623" s="6">
        <v>1</v>
      </c>
      <c r="N1623" s="6">
        <v>3</v>
      </c>
      <c r="O1623" s="6">
        <v>0.1</v>
      </c>
      <c r="P1623" s="8">
        <v>3999.9</v>
      </c>
      <c r="Q1623" s="8">
        <v>3119.922</v>
      </c>
      <c r="R1623" s="8">
        <f t="shared" si="76"/>
        <v>1439.9640000000018</v>
      </c>
      <c r="S1623" s="8">
        <f>(((Sales[[#This Row],[Unit Price]]-(Sales[[#This Row],[Discount Applied]]*Sales[[#This Row],[Unit Price]]))-Q1623)/Q1623)*100</f>
        <v>15.38461538461538</v>
      </c>
      <c r="T1623" s="8">
        <f t="shared" si="77"/>
        <v>10799.730000000001</v>
      </c>
      <c r="U1623" s="8">
        <f>Sales[[#This Row],[Unit Cost]]*Sales[[#This Row],[Order Quantity]]</f>
        <v>9359.7659999999996</v>
      </c>
    </row>
    <row r="1624" spans="1:21" x14ac:dyDescent="0.2">
      <c r="A1624" s="6" t="s">
        <v>1837</v>
      </c>
      <c r="B1624" s="6" t="s">
        <v>25</v>
      </c>
      <c r="C1624" s="6" t="s">
        <v>148</v>
      </c>
      <c r="D1624" s="7">
        <v>43400</v>
      </c>
      <c r="E1624" s="7">
        <v>43445</v>
      </c>
      <c r="F1624" s="7">
        <v>43463</v>
      </c>
      <c r="G1624" s="7">
        <v>43464</v>
      </c>
      <c r="H1624" s="6">
        <f t="shared" si="75"/>
        <v>19</v>
      </c>
      <c r="I1624" s="6" t="s">
        <v>215</v>
      </c>
      <c r="J1624" s="6">
        <v>18</v>
      </c>
      <c r="K1624" s="6">
        <v>12</v>
      </c>
      <c r="L1624" s="6">
        <v>49</v>
      </c>
      <c r="M1624" s="6">
        <v>20</v>
      </c>
      <c r="N1624" s="6">
        <v>2</v>
      </c>
      <c r="O1624" s="6">
        <v>0.05</v>
      </c>
      <c r="P1624" s="8">
        <v>6398.5</v>
      </c>
      <c r="Q1624" s="8">
        <v>3647.1449999999995</v>
      </c>
      <c r="R1624" s="8">
        <f t="shared" si="76"/>
        <v>4862.8600000000006</v>
      </c>
      <c r="S1624" s="8">
        <f>(((Sales[[#This Row],[Unit Price]]-(Sales[[#This Row],[Discount Applied]]*Sales[[#This Row],[Unit Price]]))-Q1624)/Q1624)*100</f>
        <v>66.666666666666686</v>
      </c>
      <c r="T1624" s="8">
        <f t="shared" si="77"/>
        <v>12157.15</v>
      </c>
      <c r="U1624" s="8">
        <f>Sales[[#This Row],[Unit Cost]]*Sales[[#This Row],[Order Quantity]]</f>
        <v>7294.2899999999991</v>
      </c>
    </row>
    <row r="1625" spans="1:21" x14ac:dyDescent="0.2">
      <c r="A1625" s="6" t="s">
        <v>1838</v>
      </c>
      <c r="B1625" s="6" t="s">
        <v>23</v>
      </c>
      <c r="C1625" s="6" t="s">
        <v>148</v>
      </c>
      <c r="D1625" s="7">
        <v>43300</v>
      </c>
      <c r="E1625" s="7">
        <v>43445</v>
      </c>
      <c r="F1625" s="7">
        <v>43467</v>
      </c>
      <c r="G1625" s="7">
        <v>43475</v>
      </c>
      <c r="H1625" s="6">
        <f t="shared" si="75"/>
        <v>30</v>
      </c>
      <c r="I1625" s="6" t="s">
        <v>215</v>
      </c>
      <c r="J1625" s="6">
        <v>24</v>
      </c>
      <c r="K1625" s="6">
        <v>30</v>
      </c>
      <c r="L1625" s="6">
        <v>1</v>
      </c>
      <c r="M1625" s="6">
        <v>6</v>
      </c>
      <c r="N1625" s="6">
        <v>2</v>
      </c>
      <c r="O1625" s="6">
        <v>0.3</v>
      </c>
      <c r="P1625" s="8">
        <v>1038.5</v>
      </c>
      <c r="Q1625" s="8">
        <v>633.48500000000001</v>
      </c>
      <c r="R1625" s="8">
        <f t="shared" si="76"/>
        <v>186.93000000000006</v>
      </c>
      <c r="S1625" s="8">
        <f>(((Sales[[#This Row],[Unit Price]]-(Sales[[#This Row],[Discount Applied]]*Sales[[#This Row],[Unit Price]]))-Q1625)/Q1625)*100</f>
        <v>14.754098360655743</v>
      </c>
      <c r="T1625" s="8">
        <f t="shared" si="77"/>
        <v>1453.9</v>
      </c>
      <c r="U1625" s="8">
        <f>Sales[[#This Row],[Unit Cost]]*Sales[[#This Row],[Order Quantity]]</f>
        <v>1266.97</v>
      </c>
    </row>
    <row r="1626" spans="1:21" x14ac:dyDescent="0.2">
      <c r="A1626" s="6" t="s">
        <v>1839</v>
      </c>
      <c r="B1626" s="6" t="s">
        <v>23</v>
      </c>
      <c r="C1626" s="6" t="s">
        <v>145</v>
      </c>
      <c r="D1626" s="7">
        <v>43300</v>
      </c>
      <c r="E1626" s="7">
        <v>43445</v>
      </c>
      <c r="F1626" s="7">
        <v>43457</v>
      </c>
      <c r="G1626" s="7">
        <v>43460</v>
      </c>
      <c r="H1626" s="6">
        <f t="shared" si="75"/>
        <v>15</v>
      </c>
      <c r="I1626" s="6" t="s">
        <v>215</v>
      </c>
      <c r="J1626" s="6">
        <v>20</v>
      </c>
      <c r="K1626" s="6">
        <v>50</v>
      </c>
      <c r="L1626" s="6">
        <v>113</v>
      </c>
      <c r="M1626" s="6">
        <v>11</v>
      </c>
      <c r="N1626" s="6">
        <v>7</v>
      </c>
      <c r="O1626" s="6">
        <v>7.4999999999999997E-2</v>
      </c>
      <c r="P1626" s="8">
        <v>6525.8</v>
      </c>
      <c r="Q1626" s="8">
        <v>2806.0940000000001</v>
      </c>
      <c r="R1626" s="8">
        <f t="shared" si="76"/>
        <v>22611.897000000001</v>
      </c>
      <c r="S1626" s="8">
        <f>(((Sales[[#This Row],[Unit Price]]-(Sales[[#This Row],[Discount Applied]]*Sales[[#This Row],[Unit Price]]))-Q1626)/Q1626)*100</f>
        <v>115.11627906976743</v>
      </c>
      <c r="T1626" s="8">
        <f t="shared" si="77"/>
        <v>42254.555</v>
      </c>
      <c r="U1626" s="8">
        <f>Sales[[#This Row],[Unit Cost]]*Sales[[#This Row],[Order Quantity]]</f>
        <v>19642.657999999999</v>
      </c>
    </row>
    <row r="1627" spans="1:21" x14ac:dyDescent="0.2">
      <c r="A1627" s="6" t="s">
        <v>1840</v>
      </c>
      <c r="B1627" s="6" t="s">
        <v>24</v>
      </c>
      <c r="C1627" s="6" t="s">
        <v>147</v>
      </c>
      <c r="D1627" s="7">
        <v>43300</v>
      </c>
      <c r="E1627" s="7">
        <v>43445</v>
      </c>
      <c r="F1627" s="7">
        <v>43472</v>
      </c>
      <c r="G1627" s="7">
        <v>43478</v>
      </c>
      <c r="H1627" s="6">
        <f t="shared" si="75"/>
        <v>33</v>
      </c>
      <c r="I1627" s="6" t="s">
        <v>215</v>
      </c>
      <c r="J1627" s="6">
        <v>8</v>
      </c>
      <c r="K1627" s="6">
        <v>40</v>
      </c>
      <c r="L1627" s="6">
        <v>217</v>
      </c>
      <c r="M1627" s="6">
        <v>26</v>
      </c>
      <c r="N1627" s="6">
        <v>5</v>
      </c>
      <c r="O1627" s="6">
        <v>0.4</v>
      </c>
      <c r="P1627" s="8">
        <v>1092.1000000000001</v>
      </c>
      <c r="Q1627" s="8">
        <v>808.15400000000011</v>
      </c>
      <c r="R1627" s="8">
        <f t="shared" si="76"/>
        <v>-764.4699999999998</v>
      </c>
      <c r="S1627" s="8">
        <f>(((Sales[[#This Row],[Unit Price]]-(Sales[[#This Row],[Discount Applied]]*Sales[[#This Row],[Unit Price]]))-Q1627)/Q1627)*100</f>
        <v>-18.91891891891893</v>
      </c>
      <c r="T1627" s="8">
        <f t="shared" si="77"/>
        <v>3276.3000000000006</v>
      </c>
      <c r="U1627" s="8">
        <f>Sales[[#This Row],[Unit Cost]]*Sales[[#This Row],[Order Quantity]]</f>
        <v>4040.7700000000004</v>
      </c>
    </row>
    <row r="1628" spans="1:21" x14ac:dyDescent="0.2">
      <c r="A1628" s="6" t="s">
        <v>1841</v>
      </c>
      <c r="B1628" s="6" t="s">
        <v>26</v>
      </c>
      <c r="C1628" s="6" t="s">
        <v>145</v>
      </c>
      <c r="D1628" s="7">
        <v>43300</v>
      </c>
      <c r="E1628" s="7">
        <v>43445</v>
      </c>
      <c r="F1628" s="7">
        <v>43470</v>
      </c>
      <c r="G1628" s="7">
        <v>43471</v>
      </c>
      <c r="H1628" s="6">
        <f t="shared" si="75"/>
        <v>26</v>
      </c>
      <c r="I1628" s="6" t="s">
        <v>215</v>
      </c>
      <c r="J1628" s="6">
        <v>26</v>
      </c>
      <c r="K1628" s="6">
        <v>9</v>
      </c>
      <c r="L1628" s="6">
        <v>128</v>
      </c>
      <c r="M1628" s="6">
        <v>5</v>
      </c>
      <c r="N1628" s="6">
        <v>3</v>
      </c>
      <c r="O1628" s="6">
        <v>0.05</v>
      </c>
      <c r="P1628" s="8">
        <v>3879.3</v>
      </c>
      <c r="Q1628" s="8">
        <v>2715.5099999999998</v>
      </c>
      <c r="R1628" s="8">
        <f t="shared" si="76"/>
        <v>2909.4750000000022</v>
      </c>
      <c r="S1628" s="8">
        <f>(((Sales[[#This Row],[Unit Price]]-(Sales[[#This Row],[Discount Applied]]*Sales[[#This Row],[Unit Price]]))-Q1628)/Q1628)*100</f>
        <v>35.71428571428573</v>
      </c>
      <c r="T1628" s="8">
        <f t="shared" si="77"/>
        <v>11056.005000000001</v>
      </c>
      <c r="U1628" s="8">
        <f>Sales[[#This Row],[Unit Cost]]*Sales[[#This Row],[Order Quantity]]</f>
        <v>8146.5299999999988</v>
      </c>
    </row>
    <row r="1629" spans="1:21" x14ac:dyDescent="0.2">
      <c r="A1629" s="6" t="s">
        <v>1842</v>
      </c>
      <c r="B1629" s="6" t="s">
        <v>24</v>
      </c>
      <c r="C1629" s="6" t="s">
        <v>147</v>
      </c>
      <c r="D1629" s="7">
        <v>43300</v>
      </c>
      <c r="E1629" s="7">
        <v>43445</v>
      </c>
      <c r="F1629" s="7">
        <v>43469</v>
      </c>
      <c r="G1629" s="7">
        <v>43470</v>
      </c>
      <c r="H1629" s="6">
        <f t="shared" si="75"/>
        <v>25</v>
      </c>
      <c r="I1629" s="6" t="s">
        <v>215</v>
      </c>
      <c r="J1629" s="6">
        <v>6</v>
      </c>
      <c r="K1629" s="6">
        <v>31</v>
      </c>
      <c r="L1629" s="6">
        <v>250</v>
      </c>
      <c r="M1629" s="6">
        <v>27</v>
      </c>
      <c r="N1629" s="6">
        <v>6</v>
      </c>
      <c r="O1629" s="6">
        <v>0.1</v>
      </c>
      <c r="P1629" s="8">
        <v>2599.6</v>
      </c>
      <c r="Q1629" s="8">
        <v>2027.6880000000001</v>
      </c>
      <c r="R1629" s="8">
        <f t="shared" si="76"/>
        <v>1871.7119999999977</v>
      </c>
      <c r="S1629" s="8">
        <f>(((Sales[[#This Row],[Unit Price]]-(Sales[[#This Row],[Discount Applied]]*Sales[[#This Row],[Unit Price]]))-Q1629)/Q1629)*100</f>
        <v>15.384615384615371</v>
      </c>
      <c r="T1629" s="8">
        <f t="shared" si="77"/>
        <v>14037.839999999998</v>
      </c>
      <c r="U1629" s="8">
        <f>Sales[[#This Row],[Unit Cost]]*Sales[[#This Row],[Order Quantity]]</f>
        <v>12166.128000000001</v>
      </c>
    </row>
    <row r="1630" spans="1:21" x14ac:dyDescent="0.2">
      <c r="A1630" s="6" t="s">
        <v>1843</v>
      </c>
      <c r="B1630" s="6" t="s">
        <v>24</v>
      </c>
      <c r="C1630" s="6" t="s">
        <v>145</v>
      </c>
      <c r="D1630" s="7">
        <v>43300</v>
      </c>
      <c r="E1630" s="7">
        <v>43445</v>
      </c>
      <c r="F1630" s="7">
        <v>43464</v>
      </c>
      <c r="G1630" s="7">
        <v>43470</v>
      </c>
      <c r="H1630" s="6">
        <f t="shared" si="75"/>
        <v>25</v>
      </c>
      <c r="I1630" s="6" t="s">
        <v>215</v>
      </c>
      <c r="J1630" s="6">
        <v>2</v>
      </c>
      <c r="K1630" s="6">
        <v>33</v>
      </c>
      <c r="L1630" s="6">
        <v>202</v>
      </c>
      <c r="M1630" s="6">
        <v>37</v>
      </c>
      <c r="N1630" s="6">
        <v>2</v>
      </c>
      <c r="O1630" s="6">
        <v>0.05</v>
      </c>
      <c r="P1630" s="8">
        <v>850.9</v>
      </c>
      <c r="Q1630" s="8">
        <v>485.01299999999992</v>
      </c>
      <c r="R1630" s="8">
        <f t="shared" si="76"/>
        <v>646.6840000000002</v>
      </c>
      <c r="S1630" s="8">
        <f>(((Sales[[#This Row],[Unit Price]]-(Sales[[#This Row],[Discount Applied]]*Sales[[#This Row],[Unit Price]]))-Q1630)/Q1630)*100</f>
        <v>66.6666666666667</v>
      </c>
      <c r="T1630" s="8">
        <f t="shared" si="77"/>
        <v>1616.71</v>
      </c>
      <c r="U1630" s="8">
        <f>Sales[[#This Row],[Unit Cost]]*Sales[[#This Row],[Order Quantity]]</f>
        <v>970.02599999999984</v>
      </c>
    </row>
    <row r="1631" spans="1:21" x14ac:dyDescent="0.2">
      <c r="A1631" s="6" t="s">
        <v>1844</v>
      </c>
      <c r="B1631" s="6" t="s">
        <v>26</v>
      </c>
      <c r="C1631" s="6" t="s">
        <v>145</v>
      </c>
      <c r="D1631" s="7">
        <v>43300</v>
      </c>
      <c r="E1631" s="7">
        <v>43446</v>
      </c>
      <c r="F1631" s="7">
        <v>43464</v>
      </c>
      <c r="G1631" s="7">
        <v>43472</v>
      </c>
      <c r="H1631" s="6">
        <f t="shared" si="75"/>
        <v>26</v>
      </c>
      <c r="I1631" s="6" t="s">
        <v>215</v>
      </c>
      <c r="J1631" s="6">
        <v>27</v>
      </c>
      <c r="K1631" s="6">
        <v>47</v>
      </c>
      <c r="L1631" s="6">
        <v>106</v>
      </c>
      <c r="M1631" s="6">
        <v>20</v>
      </c>
      <c r="N1631" s="6">
        <v>2</v>
      </c>
      <c r="O1631" s="6">
        <v>0.1</v>
      </c>
      <c r="P1631" s="8">
        <v>1031.8</v>
      </c>
      <c r="Q1631" s="8">
        <v>773.84999999999991</v>
      </c>
      <c r="R1631" s="8">
        <f t="shared" si="76"/>
        <v>309.53999999999996</v>
      </c>
      <c r="S1631" s="8">
        <f>(((Sales[[#This Row],[Unit Price]]-(Sales[[#This Row],[Discount Applied]]*Sales[[#This Row],[Unit Price]]))-Q1631)/Q1631)*100</f>
        <v>20</v>
      </c>
      <c r="T1631" s="8">
        <f t="shared" si="77"/>
        <v>1857.2399999999998</v>
      </c>
      <c r="U1631" s="8">
        <f>Sales[[#This Row],[Unit Cost]]*Sales[[#This Row],[Order Quantity]]</f>
        <v>1547.6999999999998</v>
      </c>
    </row>
    <row r="1632" spans="1:21" x14ac:dyDescent="0.2">
      <c r="A1632" s="6" t="s">
        <v>1845</v>
      </c>
      <c r="B1632" s="6" t="s">
        <v>26</v>
      </c>
      <c r="C1632" s="6" t="s">
        <v>144</v>
      </c>
      <c r="D1632" s="7">
        <v>43400</v>
      </c>
      <c r="E1632" s="7">
        <v>43446</v>
      </c>
      <c r="F1632" s="7">
        <v>43457</v>
      </c>
      <c r="G1632" s="7">
        <v>43459</v>
      </c>
      <c r="H1632" s="6">
        <f t="shared" si="75"/>
        <v>13</v>
      </c>
      <c r="I1632" s="6" t="s">
        <v>215</v>
      </c>
      <c r="J1632" s="6">
        <v>27</v>
      </c>
      <c r="K1632" s="6">
        <v>26</v>
      </c>
      <c r="L1632" s="6">
        <v>79</v>
      </c>
      <c r="M1632" s="6">
        <v>4</v>
      </c>
      <c r="N1632" s="6">
        <v>8</v>
      </c>
      <c r="O1632" s="6">
        <v>7.4999999999999997E-2</v>
      </c>
      <c r="P1632" s="8">
        <v>194.3</v>
      </c>
      <c r="Q1632" s="8">
        <v>79.662999999999997</v>
      </c>
      <c r="R1632" s="8">
        <f t="shared" si="76"/>
        <v>800.51600000000019</v>
      </c>
      <c r="S1632" s="8">
        <f>(((Sales[[#This Row],[Unit Price]]-(Sales[[#This Row],[Discount Applied]]*Sales[[#This Row],[Unit Price]]))-Q1632)/Q1632)*100</f>
        <v>125.60975609756102</v>
      </c>
      <c r="T1632" s="8">
        <f t="shared" si="77"/>
        <v>1437.8200000000002</v>
      </c>
      <c r="U1632" s="8">
        <f>Sales[[#This Row],[Unit Cost]]*Sales[[#This Row],[Order Quantity]]</f>
        <v>637.30399999999997</v>
      </c>
    </row>
    <row r="1633" spans="1:21" x14ac:dyDescent="0.2">
      <c r="A1633" s="6" t="s">
        <v>1846</v>
      </c>
      <c r="B1633" s="6" t="s">
        <v>24</v>
      </c>
      <c r="C1633" s="6" t="s">
        <v>145</v>
      </c>
      <c r="D1633" s="7">
        <v>43300</v>
      </c>
      <c r="E1633" s="7">
        <v>43446</v>
      </c>
      <c r="F1633" s="7">
        <v>43473</v>
      </c>
      <c r="G1633" s="7">
        <v>43479</v>
      </c>
      <c r="H1633" s="6">
        <f t="shared" si="75"/>
        <v>33</v>
      </c>
      <c r="I1633" s="6" t="s">
        <v>215</v>
      </c>
      <c r="J1633" s="6">
        <v>8</v>
      </c>
      <c r="K1633" s="6">
        <v>27</v>
      </c>
      <c r="L1633" s="6">
        <v>162</v>
      </c>
      <c r="M1633" s="6">
        <v>47</v>
      </c>
      <c r="N1633" s="6">
        <v>2</v>
      </c>
      <c r="O1633" s="6">
        <v>0.2</v>
      </c>
      <c r="P1633" s="8">
        <v>2331.6</v>
      </c>
      <c r="Q1633" s="8">
        <v>1585.4880000000001</v>
      </c>
      <c r="R1633" s="8">
        <f t="shared" si="76"/>
        <v>559.58399999999983</v>
      </c>
      <c r="S1633" s="8">
        <f>(((Sales[[#This Row],[Unit Price]]-(Sales[[#This Row],[Discount Applied]]*Sales[[#This Row],[Unit Price]]))-Q1633)/Q1633)*100</f>
        <v>17.647058823529406</v>
      </c>
      <c r="T1633" s="8">
        <f t="shared" si="77"/>
        <v>3730.56</v>
      </c>
      <c r="U1633" s="8">
        <f>Sales[[#This Row],[Unit Cost]]*Sales[[#This Row],[Order Quantity]]</f>
        <v>3170.9760000000001</v>
      </c>
    </row>
    <row r="1634" spans="1:21" x14ac:dyDescent="0.2">
      <c r="A1634" s="6" t="s">
        <v>1847</v>
      </c>
      <c r="B1634" s="6" t="s">
        <v>23</v>
      </c>
      <c r="C1634" s="6" t="s">
        <v>145</v>
      </c>
      <c r="D1634" s="7">
        <v>43300</v>
      </c>
      <c r="E1634" s="7">
        <v>43446</v>
      </c>
      <c r="F1634" s="7">
        <v>43448</v>
      </c>
      <c r="G1634" s="7">
        <v>43457</v>
      </c>
      <c r="H1634" s="6">
        <f t="shared" si="75"/>
        <v>11</v>
      </c>
      <c r="I1634" s="6" t="s">
        <v>215</v>
      </c>
      <c r="J1634" s="6">
        <v>24</v>
      </c>
      <c r="K1634" s="6">
        <v>20</v>
      </c>
      <c r="L1634" s="6">
        <v>161</v>
      </c>
      <c r="M1634" s="6">
        <v>25</v>
      </c>
      <c r="N1634" s="6">
        <v>3</v>
      </c>
      <c r="O1634" s="6">
        <v>0.2</v>
      </c>
      <c r="P1634" s="8">
        <v>3001.6</v>
      </c>
      <c r="Q1634" s="8">
        <v>2191.1679999999997</v>
      </c>
      <c r="R1634" s="8">
        <f t="shared" si="76"/>
        <v>630.33600000000024</v>
      </c>
      <c r="S1634" s="8">
        <f>(((Sales[[#This Row],[Unit Price]]-(Sales[[#This Row],[Discount Applied]]*Sales[[#This Row],[Unit Price]]))-Q1634)/Q1634)*100</f>
        <v>9.5890410958904155</v>
      </c>
      <c r="T1634" s="8">
        <f t="shared" si="77"/>
        <v>7203.8399999999992</v>
      </c>
      <c r="U1634" s="8">
        <f>Sales[[#This Row],[Unit Cost]]*Sales[[#This Row],[Order Quantity]]</f>
        <v>6573.503999999999</v>
      </c>
    </row>
    <row r="1635" spans="1:21" x14ac:dyDescent="0.2">
      <c r="A1635" s="6" t="s">
        <v>1848</v>
      </c>
      <c r="B1635" s="6" t="s">
        <v>24</v>
      </c>
      <c r="C1635" s="6" t="s">
        <v>145</v>
      </c>
      <c r="D1635" s="7">
        <v>43300</v>
      </c>
      <c r="E1635" s="7">
        <v>43446</v>
      </c>
      <c r="F1635" s="7">
        <v>43463</v>
      </c>
      <c r="G1635" s="7">
        <v>43469</v>
      </c>
      <c r="H1635" s="6">
        <f t="shared" si="75"/>
        <v>23</v>
      </c>
      <c r="I1635" s="6" t="s">
        <v>215</v>
      </c>
      <c r="J1635" s="6">
        <v>5</v>
      </c>
      <c r="K1635" s="6">
        <v>25</v>
      </c>
      <c r="L1635" s="6">
        <v>136</v>
      </c>
      <c r="M1635" s="6">
        <v>15</v>
      </c>
      <c r="N1635" s="6">
        <v>3</v>
      </c>
      <c r="O1635" s="6">
        <v>0.05</v>
      </c>
      <c r="P1635" s="8">
        <v>207.70000000000002</v>
      </c>
      <c r="Q1635" s="8">
        <v>168.23700000000002</v>
      </c>
      <c r="R1635" s="8">
        <f t="shared" si="76"/>
        <v>87.23399999999998</v>
      </c>
      <c r="S1635" s="8">
        <f>(((Sales[[#This Row],[Unit Price]]-(Sales[[#This Row],[Discount Applied]]*Sales[[#This Row],[Unit Price]]))-Q1635)/Q1635)*100</f>
        <v>17.283950617283949</v>
      </c>
      <c r="T1635" s="8">
        <f t="shared" si="77"/>
        <v>591.94500000000005</v>
      </c>
      <c r="U1635" s="8">
        <f>Sales[[#This Row],[Unit Cost]]*Sales[[#This Row],[Order Quantity]]</f>
        <v>504.71100000000007</v>
      </c>
    </row>
    <row r="1636" spans="1:21" x14ac:dyDescent="0.2">
      <c r="A1636" s="6" t="s">
        <v>1849</v>
      </c>
      <c r="B1636" s="6" t="s">
        <v>24</v>
      </c>
      <c r="C1636" s="6" t="s">
        <v>143</v>
      </c>
      <c r="D1636" s="7">
        <v>43300</v>
      </c>
      <c r="E1636" s="7">
        <v>43446</v>
      </c>
      <c r="F1636" s="7">
        <v>43449</v>
      </c>
      <c r="G1636" s="7">
        <v>43455</v>
      </c>
      <c r="H1636" s="6">
        <f t="shared" si="75"/>
        <v>9</v>
      </c>
      <c r="I1636" s="6" t="s">
        <v>215</v>
      </c>
      <c r="J1636" s="6">
        <v>1</v>
      </c>
      <c r="K1636" s="6">
        <v>41</v>
      </c>
      <c r="L1636" s="6">
        <v>362</v>
      </c>
      <c r="M1636" s="6">
        <v>8</v>
      </c>
      <c r="N1636" s="6">
        <v>6</v>
      </c>
      <c r="O1636" s="6">
        <v>0.2</v>
      </c>
      <c r="P1636" s="8">
        <v>743.7</v>
      </c>
      <c r="Q1636" s="8">
        <v>438.78300000000002</v>
      </c>
      <c r="R1636" s="8">
        <f t="shared" si="76"/>
        <v>937.06200000000035</v>
      </c>
      <c r="S1636" s="8">
        <f>(((Sales[[#This Row],[Unit Price]]-(Sales[[#This Row],[Discount Applied]]*Sales[[#This Row],[Unit Price]]))-Q1636)/Q1636)*100</f>
        <v>35.593220338983059</v>
      </c>
      <c r="T1636" s="8">
        <f t="shared" si="77"/>
        <v>3569.7600000000007</v>
      </c>
      <c r="U1636" s="8">
        <f>Sales[[#This Row],[Unit Cost]]*Sales[[#This Row],[Order Quantity]]</f>
        <v>2632.6980000000003</v>
      </c>
    </row>
    <row r="1637" spans="1:21" x14ac:dyDescent="0.2">
      <c r="A1637" s="6" t="s">
        <v>1850</v>
      </c>
      <c r="B1637" s="6" t="s">
        <v>24</v>
      </c>
      <c r="C1637" s="6" t="s">
        <v>145</v>
      </c>
      <c r="D1637" s="7">
        <v>43300</v>
      </c>
      <c r="E1637" s="7">
        <v>43446</v>
      </c>
      <c r="F1637" s="7">
        <v>43464</v>
      </c>
      <c r="G1637" s="7">
        <v>43465</v>
      </c>
      <c r="H1637" s="6">
        <f t="shared" si="75"/>
        <v>19</v>
      </c>
      <c r="I1637" s="6" t="s">
        <v>215</v>
      </c>
      <c r="J1637" s="6">
        <v>1</v>
      </c>
      <c r="K1637" s="6">
        <v>46</v>
      </c>
      <c r="L1637" s="6">
        <v>125</v>
      </c>
      <c r="M1637" s="6">
        <v>31</v>
      </c>
      <c r="N1637" s="6">
        <v>7</v>
      </c>
      <c r="O1637" s="6">
        <v>7.4999999999999997E-2</v>
      </c>
      <c r="P1637" s="8">
        <v>207.70000000000002</v>
      </c>
      <c r="Q1637" s="8">
        <v>120.46600000000001</v>
      </c>
      <c r="R1637" s="8">
        <f t="shared" si="76"/>
        <v>501.59550000000002</v>
      </c>
      <c r="S1637" s="8">
        <f>(((Sales[[#This Row],[Unit Price]]-(Sales[[#This Row],[Discount Applied]]*Sales[[#This Row],[Unit Price]]))-Q1637)/Q1637)*100</f>
        <v>59.482758620689644</v>
      </c>
      <c r="T1637" s="8">
        <f t="shared" si="77"/>
        <v>1344.8575000000001</v>
      </c>
      <c r="U1637" s="8">
        <f>Sales[[#This Row],[Unit Cost]]*Sales[[#This Row],[Order Quantity]]</f>
        <v>843.26200000000006</v>
      </c>
    </row>
    <row r="1638" spans="1:21" x14ac:dyDescent="0.2">
      <c r="A1638" s="6" t="s">
        <v>1851</v>
      </c>
      <c r="B1638" s="6" t="s">
        <v>23</v>
      </c>
      <c r="C1638" s="6" t="s">
        <v>145</v>
      </c>
      <c r="D1638" s="7">
        <v>43300</v>
      </c>
      <c r="E1638" s="7">
        <v>43446</v>
      </c>
      <c r="F1638" s="7">
        <v>43448</v>
      </c>
      <c r="G1638" s="7">
        <v>43451</v>
      </c>
      <c r="H1638" s="6">
        <f t="shared" si="75"/>
        <v>5</v>
      </c>
      <c r="I1638" s="6" t="s">
        <v>215</v>
      </c>
      <c r="J1638" s="6">
        <v>21</v>
      </c>
      <c r="K1638" s="6">
        <v>32</v>
      </c>
      <c r="L1638" s="6">
        <v>133</v>
      </c>
      <c r="M1638" s="6">
        <v>47</v>
      </c>
      <c r="N1638" s="6">
        <v>3</v>
      </c>
      <c r="O1638" s="6">
        <v>0.1</v>
      </c>
      <c r="P1638" s="8">
        <v>5768.7</v>
      </c>
      <c r="Q1638" s="8">
        <v>3922.7160000000003</v>
      </c>
      <c r="R1638" s="8">
        <f t="shared" si="76"/>
        <v>3807.3419999999969</v>
      </c>
      <c r="S1638" s="8">
        <f>(((Sales[[#This Row],[Unit Price]]-(Sales[[#This Row],[Discount Applied]]*Sales[[#This Row],[Unit Price]]))-Q1638)/Q1638)*100</f>
        <v>32.352941176470573</v>
      </c>
      <c r="T1638" s="8">
        <f t="shared" si="77"/>
        <v>15575.489999999998</v>
      </c>
      <c r="U1638" s="8">
        <f>Sales[[#This Row],[Unit Cost]]*Sales[[#This Row],[Order Quantity]]</f>
        <v>11768.148000000001</v>
      </c>
    </row>
    <row r="1639" spans="1:21" x14ac:dyDescent="0.2">
      <c r="A1639" s="6" t="s">
        <v>1852</v>
      </c>
      <c r="B1639" s="6" t="s">
        <v>24</v>
      </c>
      <c r="C1639" s="6" t="s">
        <v>143</v>
      </c>
      <c r="D1639" s="7">
        <v>43400</v>
      </c>
      <c r="E1639" s="7">
        <v>43446</v>
      </c>
      <c r="F1639" s="7">
        <v>43471</v>
      </c>
      <c r="G1639" s="7">
        <v>43473</v>
      </c>
      <c r="H1639" s="6">
        <f t="shared" si="75"/>
        <v>27</v>
      </c>
      <c r="I1639" s="6" t="s">
        <v>215</v>
      </c>
      <c r="J1639" s="6">
        <v>9</v>
      </c>
      <c r="K1639" s="6">
        <v>49</v>
      </c>
      <c r="L1639" s="6">
        <v>358</v>
      </c>
      <c r="M1639" s="6">
        <v>36</v>
      </c>
      <c r="N1639" s="6">
        <v>7</v>
      </c>
      <c r="O1639" s="6">
        <v>0.4</v>
      </c>
      <c r="P1639" s="8">
        <v>1916.2</v>
      </c>
      <c r="Q1639" s="8">
        <v>1341.34</v>
      </c>
      <c r="R1639" s="8">
        <f t="shared" si="76"/>
        <v>-1341.3400000000001</v>
      </c>
      <c r="S1639" s="8">
        <f>(((Sales[[#This Row],[Unit Price]]-(Sales[[#This Row],[Discount Applied]]*Sales[[#This Row],[Unit Price]]))-Q1639)/Q1639)*100</f>
        <v>-14.285714285714279</v>
      </c>
      <c r="T1639" s="8">
        <f t="shared" si="77"/>
        <v>8048.0399999999991</v>
      </c>
      <c r="U1639" s="8">
        <f>Sales[[#This Row],[Unit Cost]]*Sales[[#This Row],[Order Quantity]]</f>
        <v>9389.3799999999992</v>
      </c>
    </row>
    <row r="1640" spans="1:21" x14ac:dyDescent="0.2">
      <c r="A1640" s="6" t="s">
        <v>1853</v>
      </c>
      <c r="B1640" s="6" t="s">
        <v>24</v>
      </c>
      <c r="C1640" s="6" t="s">
        <v>145</v>
      </c>
      <c r="D1640" s="7">
        <v>43400</v>
      </c>
      <c r="E1640" s="7">
        <v>43446</v>
      </c>
      <c r="F1640" s="7">
        <v>43473</v>
      </c>
      <c r="G1640" s="7">
        <v>43474</v>
      </c>
      <c r="H1640" s="6">
        <f t="shared" si="75"/>
        <v>28</v>
      </c>
      <c r="I1640" s="6" t="s">
        <v>215</v>
      </c>
      <c r="J1640" s="6">
        <v>9</v>
      </c>
      <c r="K1640" s="6">
        <v>8</v>
      </c>
      <c r="L1640" s="6">
        <v>110</v>
      </c>
      <c r="M1640" s="6">
        <v>28</v>
      </c>
      <c r="N1640" s="6">
        <v>8</v>
      </c>
      <c r="O1640" s="6">
        <v>0.3</v>
      </c>
      <c r="P1640" s="8">
        <v>2633.1</v>
      </c>
      <c r="Q1640" s="8">
        <v>2238.1349999999998</v>
      </c>
      <c r="R1640" s="8">
        <f t="shared" si="76"/>
        <v>-3159.7199999999975</v>
      </c>
      <c r="S1640" s="8">
        <f>(((Sales[[#This Row],[Unit Price]]-(Sales[[#This Row],[Discount Applied]]*Sales[[#This Row],[Unit Price]]))-Q1640)/Q1640)*100</f>
        <v>-17.647058823529399</v>
      </c>
      <c r="T1640" s="8">
        <f t="shared" si="77"/>
        <v>14745.36</v>
      </c>
      <c r="U1640" s="8">
        <f>Sales[[#This Row],[Unit Cost]]*Sales[[#This Row],[Order Quantity]]</f>
        <v>17905.079999999998</v>
      </c>
    </row>
    <row r="1641" spans="1:21" x14ac:dyDescent="0.2">
      <c r="A1641" s="6" t="s">
        <v>1854</v>
      </c>
      <c r="B1641" s="6" t="s">
        <v>24</v>
      </c>
      <c r="C1641" s="6" t="s">
        <v>145</v>
      </c>
      <c r="D1641" s="7">
        <v>43300</v>
      </c>
      <c r="E1641" s="7">
        <v>43446</v>
      </c>
      <c r="F1641" s="7">
        <v>43453</v>
      </c>
      <c r="G1641" s="7">
        <v>43455</v>
      </c>
      <c r="H1641" s="6">
        <f t="shared" si="75"/>
        <v>9</v>
      </c>
      <c r="I1641" s="6" t="s">
        <v>215</v>
      </c>
      <c r="J1641" s="6">
        <v>7</v>
      </c>
      <c r="K1641" s="6">
        <v>45</v>
      </c>
      <c r="L1641" s="6">
        <v>97</v>
      </c>
      <c r="M1641" s="6">
        <v>21</v>
      </c>
      <c r="N1641" s="6">
        <v>7</v>
      </c>
      <c r="O1641" s="6">
        <v>0.1</v>
      </c>
      <c r="P1641" s="8">
        <v>1065.3</v>
      </c>
      <c r="Q1641" s="8">
        <v>639.17999999999995</v>
      </c>
      <c r="R1641" s="8">
        <f t="shared" si="76"/>
        <v>2237.13</v>
      </c>
      <c r="S1641" s="8">
        <f>(((Sales[[#This Row],[Unit Price]]-(Sales[[#This Row],[Discount Applied]]*Sales[[#This Row],[Unit Price]]))-Q1641)/Q1641)*100</f>
        <v>50.000000000000014</v>
      </c>
      <c r="T1641" s="8">
        <f t="shared" si="77"/>
        <v>6711.3899999999994</v>
      </c>
      <c r="U1641" s="8">
        <f>Sales[[#This Row],[Unit Cost]]*Sales[[#This Row],[Order Quantity]]</f>
        <v>4474.2599999999993</v>
      </c>
    </row>
    <row r="1642" spans="1:21" x14ac:dyDescent="0.2">
      <c r="A1642" s="6" t="s">
        <v>1855</v>
      </c>
      <c r="B1642" s="6" t="s">
        <v>24</v>
      </c>
      <c r="C1642" s="6" t="s">
        <v>144</v>
      </c>
      <c r="D1642" s="7">
        <v>43400</v>
      </c>
      <c r="E1642" s="7">
        <v>43446</v>
      </c>
      <c r="F1642" s="7">
        <v>43448</v>
      </c>
      <c r="G1642" s="7">
        <v>43450</v>
      </c>
      <c r="H1642" s="6">
        <f t="shared" si="75"/>
        <v>4</v>
      </c>
      <c r="I1642" s="6" t="s">
        <v>215</v>
      </c>
      <c r="J1642" s="6">
        <v>8</v>
      </c>
      <c r="K1642" s="6">
        <v>48</v>
      </c>
      <c r="L1642" s="6">
        <v>86</v>
      </c>
      <c r="M1642" s="6">
        <v>41</v>
      </c>
      <c r="N1642" s="6">
        <v>3</v>
      </c>
      <c r="O1642" s="6">
        <v>0.2</v>
      </c>
      <c r="P1642" s="8">
        <v>2257.9</v>
      </c>
      <c r="Q1642" s="8">
        <v>1603.1089999999999</v>
      </c>
      <c r="R1642" s="8">
        <f t="shared" si="76"/>
        <v>609.63300000000163</v>
      </c>
      <c r="S1642" s="8">
        <f>(((Sales[[#This Row],[Unit Price]]-(Sales[[#This Row],[Discount Applied]]*Sales[[#This Row],[Unit Price]]))-Q1642)/Q1642)*100</f>
        <v>12.676056338028186</v>
      </c>
      <c r="T1642" s="8">
        <f t="shared" si="77"/>
        <v>5418.9600000000009</v>
      </c>
      <c r="U1642" s="8">
        <f>Sales[[#This Row],[Unit Cost]]*Sales[[#This Row],[Order Quantity]]</f>
        <v>4809.3269999999993</v>
      </c>
    </row>
    <row r="1643" spans="1:21" x14ac:dyDescent="0.2">
      <c r="A1643" s="6" t="s">
        <v>1856</v>
      </c>
      <c r="B1643" s="6" t="s">
        <v>25</v>
      </c>
      <c r="C1643" s="6" t="s">
        <v>147</v>
      </c>
      <c r="D1643" s="7">
        <v>43300</v>
      </c>
      <c r="E1643" s="7">
        <v>43446</v>
      </c>
      <c r="F1643" s="7">
        <v>43468</v>
      </c>
      <c r="G1643" s="7">
        <v>43477</v>
      </c>
      <c r="H1643" s="6">
        <f t="shared" si="75"/>
        <v>31</v>
      </c>
      <c r="I1643" s="6" t="s">
        <v>215</v>
      </c>
      <c r="J1643" s="6">
        <v>13</v>
      </c>
      <c r="K1643" s="6">
        <v>20</v>
      </c>
      <c r="L1643" s="6">
        <v>245</v>
      </c>
      <c r="M1643" s="6">
        <v>34</v>
      </c>
      <c r="N1643" s="6">
        <v>1</v>
      </c>
      <c r="O1643" s="6">
        <v>0.05</v>
      </c>
      <c r="P1643" s="8">
        <v>991.6</v>
      </c>
      <c r="Q1643" s="8">
        <v>545.38000000000011</v>
      </c>
      <c r="R1643" s="8">
        <f t="shared" si="76"/>
        <v>396.63999999999987</v>
      </c>
      <c r="S1643" s="8">
        <f>(((Sales[[#This Row],[Unit Price]]-(Sales[[#This Row],[Discount Applied]]*Sales[[#This Row],[Unit Price]]))-Q1643)/Q1643)*100</f>
        <v>72.727272727272691</v>
      </c>
      <c r="T1643" s="8">
        <f t="shared" si="77"/>
        <v>942.02</v>
      </c>
      <c r="U1643" s="8">
        <f>Sales[[#This Row],[Unit Cost]]*Sales[[#This Row],[Order Quantity]]</f>
        <v>545.38000000000011</v>
      </c>
    </row>
    <row r="1644" spans="1:21" x14ac:dyDescent="0.2">
      <c r="A1644" s="6" t="s">
        <v>1857</v>
      </c>
      <c r="B1644" s="6" t="s">
        <v>26</v>
      </c>
      <c r="C1644" s="6" t="s">
        <v>145</v>
      </c>
      <c r="D1644" s="7">
        <v>43400</v>
      </c>
      <c r="E1644" s="7">
        <v>43446</v>
      </c>
      <c r="F1644" s="7">
        <v>43469</v>
      </c>
      <c r="G1644" s="7">
        <v>43478</v>
      </c>
      <c r="H1644" s="6">
        <f t="shared" si="75"/>
        <v>32</v>
      </c>
      <c r="I1644" s="6" t="s">
        <v>215</v>
      </c>
      <c r="J1644" s="6">
        <v>28</v>
      </c>
      <c r="K1644" s="6">
        <v>49</v>
      </c>
      <c r="L1644" s="6">
        <v>192</v>
      </c>
      <c r="M1644" s="6">
        <v>13</v>
      </c>
      <c r="N1644" s="6">
        <v>4</v>
      </c>
      <c r="O1644" s="6">
        <v>7.4999999999999997E-2</v>
      </c>
      <c r="P1644" s="8">
        <v>2338.3000000000002</v>
      </c>
      <c r="Q1644" s="8">
        <v>1660.193</v>
      </c>
      <c r="R1644" s="8">
        <f t="shared" si="76"/>
        <v>2010.938000000001</v>
      </c>
      <c r="S1644" s="8">
        <f>(((Sales[[#This Row],[Unit Price]]-(Sales[[#This Row],[Discount Applied]]*Sales[[#This Row],[Unit Price]]))-Q1644)/Q1644)*100</f>
        <v>30.281690140845086</v>
      </c>
      <c r="T1644" s="8">
        <f t="shared" si="77"/>
        <v>8651.7100000000009</v>
      </c>
      <c r="U1644" s="8">
        <f>Sales[[#This Row],[Unit Cost]]*Sales[[#This Row],[Order Quantity]]</f>
        <v>6640.7719999999999</v>
      </c>
    </row>
    <row r="1645" spans="1:21" x14ac:dyDescent="0.2">
      <c r="A1645" s="6" t="s">
        <v>1858</v>
      </c>
      <c r="B1645" s="6" t="s">
        <v>24</v>
      </c>
      <c r="C1645" s="6" t="s">
        <v>143</v>
      </c>
      <c r="D1645" s="7">
        <v>43400</v>
      </c>
      <c r="E1645" s="7">
        <v>43447</v>
      </c>
      <c r="F1645" s="7">
        <v>43464</v>
      </c>
      <c r="G1645" s="7">
        <v>43468</v>
      </c>
      <c r="H1645" s="6">
        <f t="shared" si="75"/>
        <v>21</v>
      </c>
      <c r="I1645" s="6" t="s">
        <v>215</v>
      </c>
      <c r="J1645" s="6">
        <v>7</v>
      </c>
      <c r="K1645" s="6">
        <v>21</v>
      </c>
      <c r="L1645" s="6">
        <v>343</v>
      </c>
      <c r="M1645" s="6">
        <v>1</v>
      </c>
      <c r="N1645" s="6">
        <v>7</v>
      </c>
      <c r="O1645" s="6">
        <v>7.4999999999999997E-2</v>
      </c>
      <c r="P1645" s="8">
        <v>2988.2000000000003</v>
      </c>
      <c r="Q1645" s="8">
        <v>1583.7460000000003</v>
      </c>
      <c r="R1645" s="8">
        <f t="shared" si="76"/>
        <v>8262.3729999999996</v>
      </c>
      <c r="S1645" s="8">
        <f>(((Sales[[#This Row],[Unit Price]]-(Sales[[#This Row],[Discount Applied]]*Sales[[#This Row],[Unit Price]]))-Q1645)/Q1645)*100</f>
        <v>74.52830188679242</v>
      </c>
      <c r="T1645" s="8">
        <f t="shared" si="77"/>
        <v>19348.595000000001</v>
      </c>
      <c r="U1645" s="8">
        <f>Sales[[#This Row],[Unit Cost]]*Sales[[#This Row],[Order Quantity]]</f>
        <v>11086.222000000002</v>
      </c>
    </row>
    <row r="1646" spans="1:21" x14ac:dyDescent="0.2">
      <c r="A1646" s="6" t="s">
        <v>1859</v>
      </c>
      <c r="B1646" s="6" t="s">
        <v>24</v>
      </c>
      <c r="C1646" s="6" t="s">
        <v>145</v>
      </c>
      <c r="D1646" s="7">
        <v>43400</v>
      </c>
      <c r="E1646" s="7">
        <v>43447</v>
      </c>
      <c r="F1646" s="7">
        <v>43460</v>
      </c>
      <c r="G1646" s="7">
        <v>43465</v>
      </c>
      <c r="H1646" s="6">
        <f t="shared" si="75"/>
        <v>18</v>
      </c>
      <c r="I1646" s="6" t="s">
        <v>215</v>
      </c>
      <c r="J1646" s="6">
        <v>8</v>
      </c>
      <c r="K1646" s="6">
        <v>35</v>
      </c>
      <c r="L1646" s="6">
        <v>166</v>
      </c>
      <c r="M1646" s="6">
        <v>21</v>
      </c>
      <c r="N1646" s="6">
        <v>6</v>
      </c>
      <c r="O1646" s="6">
        <v>0.4</v>
      </c>
      <c r="P1646" s="8">
        <v>1118.9000000000001</v>
      </c>
      <c r="Q1646" s="8">
        <v>682.529</v>
      </c>
      <c r="R1646" s="8">
        <f t="shared" si="76"/>
        <v>-67.134000000000015</v>
      </c>
      <c r="S1646" s="8">
        <f>(((Sales[[#This Row],[Unit Price]]-(Sales[[#This Row],[Discount Applied]]*Sales[[#This Row],[Unit Price]]))-Q1646)/Q1646)*100</f>
        <v>-1.6393442622950769</v>
      </c>
      <c r="T1646" s="8">
        <f t="shared" si="77"/>
        <v>4028.04</v>
      </c>
      <c r="U1646" s="8">
        <f>Sales[[#This Row],[Unit Cost]]*Sales[[#This Row],[Order Quantity]]</f>
        <v>4095.174</v>
      </c>
    </row>
    <row r="1647" spans="1:21" x14ac:dyDescent="0.2">
      <c r="A1647" s="6" t="s">
        <v>1860</v>
      </c>
      <c r="B1647" s="6" t="s">
        <v>25</v>
      </c>
      <c r="C1647" s="6" t="s">
        <v>147</v>
      </c>
      <c r="D1647" s="7">
        <v>43300</v>
      </c>
      <c r="E1647" s="7">
        <v>43447</v>
      </c>
      <c r="F1647" s="7">
        <v>43473</v>
      </c>
      <c r="G1647" s="7">
        <v>43482</v>
      </c>
      <c r="H1647" s="6">
        <f t="shared" si="75"/>
        <v>35</v>
      </c>
      <c r="I1647" s="6" t="s">
        <v>215</v>
      </c>
      <c r="J1647" s="6">
        <v>18</v>
      </c>
      <c r="K1647" s="6">
        <v>29</v>
      </c>
      <c r="L1647" s="6">
        <v>214</v>
      </c>
      <c r="M1647" s="6">
        <v>17</v>
      </c>
      <c r="N1647" s="6">
        <v>6</v>
      </c>
      <c r="O1647" s="6">
        <v>0.15</v>
      </c>
      <c r="P1647" s="8">
        <v>2485.7000000000003</v>
      </c>
      <c r="Q1647" s="8">
        <v>1267.7070000000001</v>
      </c>
      <c r="R1647" s="8">
        <f t="shared" si="76"/>
        <v>5070.8279999999995</v>
      </c>
      <c r="S1647" s="8">
        <f>(((Sales[[#This Row],[Unit Price]]-(Sales[[#This Row],[Discount Applied]]*Sales[[#This Row],[Unit Price]]))-Q1647)/Q1647)*100</f>
        <v>66.666666666666671</v>
      </c>
      <c r="T1647" s="8">
        <f t="shared" si="77"/>
        <v>12677.07</v>
      </c>
      <c r="U1647" s="8">
        <f>Sales[[#This Row],[Unit Cost]]*Sales[[#This Row],[Order Quantity]]</f>
        <v>7606.2420000000002</v>
      </c>
    </row>
    <row r="1648" spans="1:21" x14ac:dyDescent="0.2">
      <c r="A1648" s="6" t="s">
        <v>1861</v>
      </c>
      <c r="B1648" s="6" t="s">
        <v>24</v>
      </c>
      <c r="C1648" s="6" t="s">
        <v>145</v>
      </c>
      <c r="D1648" s="7">
        <v>43300</v>
      </c>
      <c r="E1648" s="7">
        <v>43447</v>
      </c>
      <c r="F1648" s="7">
        <v>43459</v>
      </c>
      <c r="G1648" s="7">
        <v>43469</v>
      </c>
      <c r="H1648" s="6">
        <f t="shared" si="75"/>
        <v>22</v>
      </c>
      <c r="I1648" s="6" t="s">
        <v>215</v>
      </c>
      <c r="J1648" s="6">
        <v>4</v>
      </c>
      <c r="K1648" s="6">
        <v>20</v>
      </c>
      <c r="L1648" s="6">
        <v>117</v>
      </c>
      <c r="M1648" s="6">
        <v>22</v>
      </c>
      <c r="N1648" s="6">
        <v>4</v>
      </c>
      <c r="O1648" s="6">
        <v>0.2</v>
      </c>
      <c r="P1648" s="8">
        <v>2847.5</v>
      </c>
      <c r="Q1648" s="8">
        <v>1708.5</v>
      </c>
      <c r="R1648" s="8">
        <f t="shared" si="76"/>
        <v>2278</v>
      </c>
      <c r="S1648" s="8">
        <f>(((Sales[[#This Row],[Unit Price]]-(Sales[[#This Row],[Discount Applied]]*Sales[[#This Row],[Unit Price]]))-Q1648)/Q1648)*100</f>
        <v>33.333333333333329</v>
      </c>
      <c r="T1648" s="8">
        <f t="shared" si="77"/>
        <v>9112</v>
      </c>
      <c r="U1648" s="8">
        <f>Sales[[#This Row],[Unit Cost]]*Sales[[#This Row],[Order Quantity]]</f>
        <v>6834</v>
      </c>
    </row>
    <row r="1649" spans="1:21" x14ac:dyDescent="0.2">
      <c r="A1649" s="6" t="s">
        <v>1862</v>
      </c>
      <c r="B1649" s="6" t="s">
        <v>24</v>
      </c>
      <c r="C1649" s="6" t="s">
        <v>144</v>
      </c>
      <c r="D1649" s="7">
        <v>43300</v>
      </c>
      <c r="E1649" s="7">
        <v>43447</v>
      </c>
      <c r="F1649" s="7">
        <v>43474</v>
      </c>
      <c r="G1649" s="7">
        <v>43477</v>
      </c>
      <c r="H1649" s="6">
        <f t="shared" si="75"/>
        <v>30</v>
      </c>
      <c r="I1649" s="6" t="s">
        <v>215</v>
      </c>
      <c r="J1649" s="6">
        <v>1</v>
      </c>
      <c r="K1649" s="6">
        <v>25</v>
      </c>
      <c r="L1649" s="6">
        <v>66</v>
      </c>
      <c r="M1649" s="6">
        <v>15</v>
      </c>
      <c r="N1649" s="6">
        <v>4</v>
      </c>
      <c r="O1649" s="6">
        <v>0.2</v>
      </c>
      <c r="P1649" s="8">
        <v>3296.4</v>
      </c>
      <c r="Q1649" s="8">
        <v>2571.192</v>
      </c>
      <c r="R1649" s="8">
        <f t="shared" si="76"/>
        <v>263.71199999999953</v>
      </c>
      <c r="S1649" s="8">
        <f>(((Sales[[#This Row],[Unit Price]]-(Sales[[#This Row],[Discount Applied]]*Sales[[#This Row],[Unit Price]]))-Q1649)/Q1649)*100</f>
        <v>2.5641025641025594</v>
      </c>
      <c r="T1649" s="8">
        <f t="shared" si="77"/>
        <v>10548.48</v>
      </c>
      <c r="U1649" s="8">
        <f>Sales[[#This Row],[Unit Cost]]*Sales[[#This Row],[Order Quantity]]</f>
        <v>10284.768</v>
      </c>
    </row>
    <row r="1650" spans="1:21" x14ac:dyDescent="0.2">
      <c r="A1650" s="6" t="s">
        <v>1863</v>
      </c>
      <c r="B1650" s="6" t="s">
        <v>25</v>
      </c>
      <c r="C1650" s="6" t="s">
        <v>148</v>
      </c>
      <c r="D1650" s="7">
        <v>43300</v>
      </c>
      <c r="E1650" s="7">
        <v>43447</v>
      </c>
      <c r="F1650" s="7">
        <v>43455</v>
      </c>
      <c r="G1650" s="7">
        <v>43464</v>
      </c>
      <c r="H1650" s="6">
        <f t="shared" si="75"/>
        <v>17</v>
      </c>
      <c r="I1650" s="6" t="s">
        <v>215</v>
      </c>
      <c r="J1650" s="6">
        <v>18</v>
      </c>
      <c r="K1650" s="6">
        <v>38</v>
      </c>
      <c r="L1650" s="6">
        <v>33</v>
      </c>
      <c r="M1650" s="6">
        <v>11</v>
      </c>
      <c r="N1650" s="6">
        <v>4</v>
      </c>
      <c r="O1650" s="6">
        <v>0.1</v>
      </c>
      <c r="P1650" s="8">
        <v>971.5</v>
      </c>
      <c r="Q1650" s="8">
        <v>689.76499999999999</v>
      </c>
      <c r="R1650" s="8">
        <f t="shared" si="76"/>
        <v>738.34000000000015</v>
      </c>
      <c r="S1650" s="8">
        <f>(((Sales[[#This Row],[Unit Price]]-(Sales[[#This Row],[Discount Applied]]*Sales[[#This Row],[Unit Price]]))-Q1650)/Q1650)*100</f>
        <v>26.760563380281692</v>
      </c>
      <c r="T1650" s="8">
        <f t="shared" si="77"/>
        <v>3497.4</v>
      </c>
      <c r="U1650" s="8">
        <f>Sales[[#This Row],[Unit Cost]]*Sales[[#This Row],[Order Quantity]]</f>
        <v>2759.06</v>
      </c>
    </row>
    <row r="1651" spans="1:21" x14ac:dyDescent="0.2">
      <c r="A1651" s="6" t="s">
        <v>1864</v>
      </c>
      <c r="B1651" s="6" t="s">
        <v>23</v>
      </c>
      <c r="C1651" s="6" t="s">
        <v>146</v>
      </c>
      <c r="D1651" s="7">
        <v>43300</v>
      </c>
      <c r="E1651" s="7">
        <v>43447</v>
      </c>
      <c r="F1651" s="7">
        <v>43472</v>
      </c>
      <c r="G1651" s="7">
        <v>43482</v>
      </c>
      <c r="H1651" s="6">
        <f t="shared" si="75"/>
        <v>35</v>
      </c>
      <c r="I1651" s="6" t="s">
        <v>215</v>
      </c>
      <c r="J1651" s="6">
        <v>21</v>
      </c>
      <c r="K1651" s="6">
        <v>34</v>
      </c>
      <c r="L1651" s="6">
        <v>299</v>
      </c>
      <c r="M1651" s="6">
        <v>12</v>
      </c>
      <c r="N1651" s="6">
        <v>7</v>
      </c>
      <c r="O1651" s="6">
        <v>0.2</v>
      </c>
      <c r="P1651" s="8">
        <v>194.3</v>
      </c>
      <c r="Q1651" s="8">
        <v>102.97900000000001</v>
      </c>
      <c r="R1651" s="8">
        <f t="shared" si="76"/>
        <v>367.22700000000009</v>
      </c>
      <c r="S1651" s="8">
        <f>(((Sales[[#This Row],[Unit Price]]-(Sales[[#This Row],[Discount Applied]]*Sales[[#This Row],[Unit Price]]))-Q1651)/Q1651)*100</f>
        <v>50.943396226415075</v>
      </c>
      <c r="T1651" s="8">
        <f t="shared" si="77"/>
        <v>1088.0800000000002</v>
      </c>
      <c r="U1651" s="8">
        <f>Sales[[#This Row],[Unit Cost]]*Sales[[#This Row],[Order Quantity]]</f>
        <v>720.85300000000007</v>
      </c>
    </row>
    <row r="1652" spans="1:21" x14ac:dyDescent="0.2">
      <c r="A1652" s="6" t="s">
        <v>1865</v>
      </c>
      <c r="B1652" s="6" t="s">
        <v>25</v>
      </c>
      <c r="C1652" s="6" t="s">
        <v>145</v>
      </c>
      <c r="D1652" s="7">
        <v>43400</v>
      </c>
      <c r="E1652" s="7">
        <v>43447</v>
      </c>
      <c r="F1652" s="7">
        <v>43455</v>
      </c>
      <c r="G1652" s="7">
        <v>43461</v>
      </c>
      <c r="H1652" s="6">
        <f t="shared" si="75"/>
        <v>14</v>
      </c>
      <c r="I1652" s="6" t="s">
        <v>215</v>
      </c>
      <c r="J1652" s="6">
        <v>12</v>
      </c>
      <c r="K1652" s="6">
        <v>27</v>
      </c>
      <c r="L1652" s="6">
        <v>172</v>
      </c>
      <c r="M1652" s="6">
        <v>18</v>
      </c>
      <c r="N1652" s="6">
        <v>6</v>
      </c>
      <c r="O1652" s="6">
        <v>0.4</v>
      </c>
      <c r="P1652" s="8">
        <v>5969.7</v>
      </c>
      <c r="Q1652" s="8">
        <v>3223.6379999999999</v>
      </c>
      <c r="R1652" s="8">
        <f t="shared" si="76"/>
        <v>2149.0919999999969</v>
      </c>
      <c r="S1652" s="8">
        <f>(((Sales[[#This Row],[Unit Price]]-(Sales[[#This Row],[Discount Applied]]*Sales[[#This Row],[Unit Price]]))-Q1652)/Q1652)*100</f>
        <v>11.111111111111105</v>
      </c>
      <c r="T1652" s="8">
        <f t="shared" si="77"/>
        <v>21490.92</v>
      </c>
      <c r="U1652" s="8">
        <f>Sales[[#This Row],[Unit Cost]]*Sales[[#This Row],[Order Quantity]]</f>
        <v>19341.828000000001</v>
      </c>
    </row>
    <row r="1653" spans="1:21" x14ac:dyDescent="0.2">
      <c r="A1653" s="6" t="s">
        <v>1866</v>
      </c>
      <c r="B1653" s="6" t="s">
        <v>25</v>
      </c>
      <c r="C1653" s="6" t="s">
        <v>145</v>
      </c>
      <c r="D1653" s="7">
        <v>43300</v>
      </c>
      <c r="E1653" s="7">
        <v>43448</v>
      </c>
      <c r="F1653" s="7">
        <v>43452</v>
      </c>
      <c r="G1653" s="7">
        <v>43461</v>
      </c>
      <c r="H1653" s="6">
        <f t="shared" si="75"/>
        <v>13</v>
      </c>
      <c r="I1653" s="6" t="s">
        <v>215</v>
      </c>
      <c r="J1653" s="6">
        <v>14</v>
      </c>
      <c r="K1653" s="6">
        <v>1</v>
      </c>
      <c r="L1653" s="6">
        <v>166</v>
      </c>
      <c r="M1653" s="6">
        <v>11</v>
      </c>
      <c r="N1653" s="6">
        <v>1</v>
      </c>
      <c r="O1653" s="6">
        <v>0.05</v>
      </c>
      <c r="P1653" s="8">
        <v>1078.7</v>
      </c>
      <c r="Q1653" s="8">
        <v>625.64599999999996</v>
      </c>
      <c r="R1653" s="8">
        <f t="shared" si="76"/>
        <v>399.11900000000014</v>
      </c>
      <c r="S1653" s="8">
        <f>(((Sales[[#This Row],[Unit Price]]-(Sales[[#This Row],[Discount Applied]]*Sales[[#This Row],[Unit Price]]))-Q1653)/Q1653)*100</f>
        <v>63.793103448275886</v>
      </c>
      <c r="T1653" s="8">
        <f t="shared" si="77"/>
        <v>1024.7650000000001</v>
      </c>
      <c r="U1653" s="8">
        <f>Sales[[#This Row],[Unit Cost]]*Sales[[#This Row],[Order Quantity]]</f>
        <v>625.64599999999996</v>
      </c>
    </row>
    <row r="1654" spans="1:21" x14ac:dyDescent="0.2">
      <c r="A1654" s="6" t="s">
        <v>1867</v>
      </c>
      <c r="B1654" s="6" t="s">
        <v>24</v>
      </c>
      <c r="C1654" s="6" t="s">
        <v>145</v>
      </c>
      <c r="D1654" s="7">
        <v>43300</v>
      </c>
      <c r="E1654" s="7">
        <v>43448</v>
      </c>
      <c r="F1654" s="7">
        <v>43475</v>
      </c>
      <c r="G1654" s="7">
        <v>43480</v>
      </c>
      <c r="H1654" s="6">
        <f t="shared" si="75"/>
        <v>32</v>
      </c>
      <c r="I1654" s="6" t="s">
        <v>215</v>
      </c>
      <c r="J1654" s="6">
        <v>10</v>
      </c>
      <c r="K1654" s="6">
        <v>33</v>
      </c>
      <c r="L1654" s="6">
        <v>128</v>
      </c>
      <c r="M1654" s="6">
        <v>40</v>
      </c>
      <c r="N1654" s="6">
        <v>7</v>
      </c>
      <c r="O1654" s="6">
        <v>0.05</v>
      </c>
      <c r="P1654" s="8">
        <v>2412</v>
      </c>
      <c r="Q1654" s="8">
        <v>1640.16</v>
      </c>
      <c r="R1654" s="8">
        <f t="shared" si="76"/>
        <v>4558.6799999999985</v>
      </c>
      <c r="S1654" s="8">
        <f>(((Sales[[#This Row],[Unit Price]]-(Sales[[#This Row],[Discount Applied]]*Sales[[#This Row],[Unit Price]]))-Q1654)/Q1654)*100</f>
        <v>39.705882352941174</v>
      </c>
      <c r="T1654" s="8">
        <f t="shared" si="77"/>
        <v>16039.8</v>
      </c>
      <c r="U1654" s="8">
        <f>Sales[[#This Row],[Unit Cost]]*Sales[[#This Row],[Order Quantity]]</f>
        <v>11481.12</v>
      </c>
    </row>
    <row r="1655" spans="1:21" x14ac:dyDescent="0.2">
      <c r="A1655" s="6" t="s">
        <v>1868</v>
      </c>
      <c r="B1655" s="6" t="s">
        <v>24</v>
      </c>
      <c r="C1655" s="6" t="s">
        <v>148</v>
      </c>
      <c r="D1655" s="7">
        <v>43300</v>
      </c>
      <c r="E1655" s="7">
        <v>43448</v>
      </c>
      <c r="F1655" s="7">
        <v>43471</v>
      </c>
      <c r="G1655" s="7">
        <v>43474</v>
      </c>
      <c r="H1655" s="6">
        <f t="shared" si="75"/>
        <v>26</v>
      </c>
      <c r="I1655" s="6" t="s">
        <v>215</v>
      </c>
      <c r="J1655" s="6">
        <v>11</v>
      </c>
      <c r="K1655" s="6">
        <v>45</v>
      </c>
      <c r="L1655" s="6">
        <v>18</v>
      </c>
      <c r="M1655" s="6">
        <v>25</v>
      </c>
      <c r="N1655" s="6">
        <v>4</v>
      </c>
      <c r="O1655" s="6">
        <v>0.05</v>
      </c>
      <c r="P1655" s="8">
        <v>1159.1000000000001</v>
      </c>
      <c r="Q1655" s="8">
        <v>904.09800000000018</v>
      </c>
      <c r="R1655" s="8">
        <f t="shared" si="76"/>
        <v>788.1880000000001</v>
      </c>
      <c r="S1655" s="8">
        <f>(((Sales[[#This Row],[Unit Price]]-(Sales[[#This Row],[Discount Applied]]*Sales[[#This Row],[Unit Price]]))-Q1655)/Q1655)*100</f>
        <v>21.794871794871792</v>
      </c>
      <c r="T1655" s="8">
        <f t="shared" si="77"/>
        <v>4404.5800000000008</v>
      </c>
      <c r="U1655" s="8">
        <f>Sales[[#This Row],[Unit Cost]]*Sales[[#This Row],[Order Quantity]]</f>
        <v>3616.3920000000007</v>
      </c>
    </row>
    <row r="1656" spans="1:21" x14ac:dyDescent="0.2">
      <c r="A1656" s="6" t="s">
        <v>1869</v>
      </c>
      <c r="B1656" s="6" t="s">
        <v>24</v>
      </c>
      <c r="C1656" s="6" t="s">
        <v>143</v>
      </c>
      <c r="D1656" s="7">
        <v>43300</v>
      </c>
      <c r="E1656" s="7">
        <v>43448</v>
      </c>
      <c r="F1656" s="7">
        <v>43451</v>
      </c>
      <c r="G1656" s="7">
        <v>43452</v>
      </c>
      <c r="H1656" s="6">
        <f t="shared" si="75"/>
        <v>4</v>
      </c>
      <c r="I1656" s="6" t="s">
        <v>215</v>
      </c>
      <c r="J1656" s="6">
        <v>12</v>
      </c>
      <c r="K1656" s="6">
        <v>17</v>
      </c>
      <c r="L1656" s="6">
        <v>355</v>
      </c>
      <c r="M1656" s="6">
        <v>12</v>
      </c>
      <c r="N1656" s="6">
        <v>4</v>
      </c>
      <c r="O1656" s="6">
        <v>7.4999999999999997E-2</v>
      </c>
      <c r="P1656" s="8">
        <v>1882.7</v>
      </c>
      <c r="Q1656" s="8">
        <v>809.56100000000004</v>
      </c>
      <c r="R1656" s="8">
        <f t="shared" si="76"/>
        <v>3727.7459999999996</v>
      </c>
      <c r="S1656" s="8">
        <f>(((Sales[[#This Row],[Unit Price]]-(Sales[[#This Row],[Discount Applied]]*Sales[[#This Row],[Unit Price]]))-Q1656)/Q1656)*100</f>
        <v>115.11627906976743</v>
      </c>
      <c r="T1656" s="8">
        <f t="shared" si="77"/>
        <v>6965.99</v>
      </c>
      <c r="U1656" s="8">
        <f>Sales[[#This Row],[Unit Cost]]*Sales[[#This Row],[Order Quantity]]</f>
        <v>3238.2440000000001</v>
      </c>
    </row>
    <row r="1657" spans="1:21" x14ac:dyDescent="0.2">
      <c r="A1657" s="6" t="s">
        <v>1870</v>
      </c>
      <c r="B1657" s="6" t="s">
        <v>24</v>
      </c>
      <c r="C1657" s="6" t="s">
        <v>147</v>
      </c>
      <c r="D1657" s="7">
        <v>43400</v>
      </c>
      <c r="E1657" s="7">
        <v>43448</v>
      </c>
      <c r="F1657" s="7">
        <v>43454</v>
      </c>
      <c r="G1657" s="7">
        <v>43462</v>
      </c>
      <c r="H1657" s="6">
        <f t="shared" si="75"/>
        <v>14</v>
      </c>
      <c r="I1657" s="6" t="s">
        <v>215</v>
      </c>
      <c r="J1657" s="6">
        <v>5</v>
      </c>
      <c r="K1657" s="6">
        <v>23</v>
      </c>
      <c r="L1657" s="6">
        <v>217</v>
      </c>
      <c r="M1657" s="6">
        <v>27</v>
      </c>
      <c r="N1657" s="6">
        <v>6</v>
      </c>
      <c r="O1657" s="6">
        <v>0.2</v>
      </c>
      <c r="P1657" s="8">
        <v>1949.7</v>
      </c>
      <c r="Q1657" s="8">
        <v>1072.335</v>
      </c>
      <c r="R1657" s="8">
        <f t="shared" si="76"/>
        <v>2924.5500000000011</v>
      </c>
      <c r="S1657" s="8">
        <f>(((Sales[[#This Row],[Unit Price]]-(Sales[[#This Row],[Discount Applied]]*Sales[[#This Row],[Unit Price]]))-Q1657)/Q1657)*100</f>
        <v>45.454545454545446</v>
      </c>
      <c r="T1657" s="8">
        <f t="shared" si="77"/>
        <v>9358.5600000000013</v>
      </c>
      <c r="U1657" s="8">
        <f>Sales[[#This Row],[Unit Cost]]*Sales[[#This Row],[Order Quantity]]</f>
        <v>6434.01</v>
      </c>
    </row>
    <row r="1658" spans="1:21" x14ac:dyDescent="0.2">
      <c r="A1658" s="6" t="s">
        <v>1871</v>
      </c>
      <c r="B1658" s="6" t="s">
        <v>23</v>
      </c>
      <c r="C1658" s="6" t="s">
        <v>145</v>
      </c>
      <c r="D1658" s="7">
        <v>43300</v>
      </c>
      <c r="E1658" s="7">
        <v>43448</v>
      </c>
      <c r="F1658" s="7">
        <v>43475</v>
      </c>
      <c r="G1658" s="7">
        <v>43476</v>
      </c>
      <c r="H1658" s="6">
        <f t="shared" si="75"/>
        <v>28</v>
      </c>
      <c r="I1658" s="6" t="s">
        <v>215</v>
      </c>
      <c r="J1658" s="6">
        <v>22</v>
      </c>
      <c r="K1658" s="6">
        <v>46</v>
      </c>
      <c r="L1658" s="6">
        <v>102</v>
      </c>
      <c r="M1658" s="6">
        <v>9</v>
      </c>
      <c r="N1658" s="6">
        <v>3</v>
      </c>
      <c r="O1658" s="6">
        <v>0.05</v>
      </c>
      <c r="P1658" s="8">
        <v>1098.8</v>
      </c>
      <c r="Q1658" s="8">
        <v>747.18399999999997</v>
      </c>
      <c r="R1658" s="8">
        <f t="shared" si="76"/>
        <v>890.02799999999979</v>
      </c>
      <c r="S1658" s="8">
        <f>(((Sales[[#This Row],[Unit Price]]-(Sales[[#This Row],[Discount Applied]]*Sales[[#This Row],[Unit Price]]))-Q1658)/Q1658)*100</f>
        <v>39.705882352941167</v>
      </c>
      <c r="T1658" s="8">
        <f t="shared" si="77"/>
        <v>3131.5799999999995</v>
      </c>
      <c r="U1658" s="8">
        <f>Sales[[#This Row],[Unit Cost]]*Sales[[#This Row],[Order Quantity]]</f>
        <v>2241.5519999999997</v>
      </c>
    </row>
    <row r="1659" spans="1:21" x14ac:dyDescent="0.2">
      <c r="A1659" s="6" t="s">
        <v>1872</v>
      </c>
      <c r="B1659" s="6" t="s">
        <v>24</v>
      </c>
      <c r="C1659" s="6" t="s">
        <v>145</v>
      </c>
      <c r="D1659" s="7">
        <v>43300</v>
      </c>
      <c r="E1659" s="7">
        <v>43448</v>
      </c>
      <c r="F1659" s="7">
        <v>43467</v>
      </c>
      <c r="G1659" s="7">
        <v>43469</v>
      </c>
      <c r="H1659" s="6">
        <f t="shared" si="75"/>
        <v>21</v>
      </c>
      <c r="I1659" s="6" t="s">
        <v>215</v>
      </c>
      <c r="J1659" s="6">
        <v>2</v>
      </c>
      <c r="K1659" s="6">
        <v>27</v>
      </c>
      <c r="L1659" s="6">
        <v>173</v>
      </c>
      <c r="M1659" s="6">
        <v>32</v>
      </c>
      <c r="N1659" s="6">
        <v>7</v>
      </c>
      <c r="O1659" s="6">
        <v>0.05</v>
      </c>
      <c r="P1659" s="8">
        <v>3155.7000000000003</v>
      </c>
      <c r="Q1659" s="8">
        <v>2335.2180000000003</v>
      </c>
      <c r="R1659" s="8">
        <f t="shared" si="76"/>
        <v>4638.8790000000008</v>
      </c>
      <c r="S1659" s="8">
        <f>(((Sales[[#This Row],[Unit Price]]-(Sales[[#This Row],[Discount Applied]]*Sales[[#This Row],[Unit Price]]))-Q1659)/Q1659)*100</f>
        <v>28.378378378378379</v>
      </c>
      <c r="T1659" s="8">
        <f t="shared" si="77"/>
        <v>20985.405000000002</v>
      </c>
      <c r="U1659" s="8">
        <f>Sales[[#This Row],[Unit Cost]]*Sales[[#This Row],[Order Quantity]]</f>
        <v>16346.526000000002</v>
      </c>
    </row>
    <row r="1660" spans="1:21" x14ac:dyDescent="0.2">
      <c r="A1660" s="6" t="s">
        <v>1873</v>
      </c>
      <c r="B1660" s="6" t="s">
        <v>23</v>
      </c>
      <c r="C1660" s="6" t="s">
        <v>145</v>
      </c>
      <c r="D1660" s="7">
        <v>43300</v>
      </c>
      <c r="E1660" s="7">
        <v>43448</v>
      </c>
      <c r="F1660" s="7">
        <v>43463</v>
      </c>
      <c r="G1660" s="7">
        <v>43469</v>
      </c>
      <c r="H1660" s="6">
        <f t="shared" si="75"/>
        <v>21</v>
      </c>
      <c r="I1660" s="6" t="s">
        <v>215</v>
      </c>
      <c r="J1660" s="6">
        <v>23</v>
      </c>
      <c r="K1660" s="6">
        <v>24</v>
      </c>
      <c r="L1660" s="6">
        <v>123</v>
      </c>
      <c r="M1660" s="6">
        <v>30</v>
      </c>
      <c r="N1660" s="6">
        <v>5</v>
      </c>
      <c r="O1660" s="6">
        <v>0.2</v>
      </c>
      <c r="P1660" s="8">
        <v>2680</v>
      </c>
      <c r="Q1660" s="8">
        <v>2144</v>
      </c>
      <c r="R1660" s="8">
        <f t="shared" si="76"/>
        <v>0</v>
      </c>
      <c r="S1660" s="8">
        <f>(((Sales[[#This Row],[Unit Price]]-(Sales[[#This Row],[Discount Applied]]*Sales[[#This Row],[Unit Price]]))-Q1660)/Q1660)*100</f>
        <v>0</v>
      </c>
      <c r="T1660" s="8">
        <f t="shared" si="77"/>
        <v>10720</v>
      </c>
      <c r="U1660" s="8">
        <f>Sales[[#This Row],[Unit Cost]]*Sales[[#This Row],[Order Quantity]]</f>
        <v>10720</v>
      </c>
    </row>
    <row r="1661" spans="1:21" x14ac:dyDescent="0.2">
      <c r="A1661" s="6" t="s">
        <v>1874</v>
      </c>
      <c r="B1661" s="6" t="s">
        <v>26</v>
      </c>
      <c r="C1661" s="6" t="s">
        <v>146</v>
      </c>
      <c r="D1661" s="7">
        <v>43300</v>
      </c>
      <c r="E1661" s="7">
        <v>43448</v>
      </c>
      <c r="F1661" s="7">
        <v>43452</v>
      </c>
      <c r="G1661" s="7">
        <v>43459</v>
      </c>
      <c r="H1661" s="6">
        <f t="shared" si="75"/>
        <v>11</v>
      </c>
      <c r="I1661" s="6" t="s">
        <v>215</v>
      </c>
      <c r="J1661" s="6">
        <v>25</v>
      </c>
      <c r="K1661" s="6">
        <v>10</v>
      </c>
      <c r="L1661" s="6">
        <v>309</v>
      </c>
      <c r="M1661" s="6">
        <v>13</v>
      </c>
      <c r="N1661" s="6">
        <v>5</v>
      </c>
      <c r="O1661" s="6">
        <v>0.05</v>
      </c>
      <c r="P1661" s="8">
        <v>5956.3</v>
      </c>
      <c r="Q1661" s="8">
        <v>3871.5950000000003</v>
      </c>
      <c r="R1661" s="8">
        <f t="shared" si="76"/>
        <v>8934.4499999999971</v>
      </c>
      <c r="S1661" s="8">
        <f>(((Sales[[#This Row],[Unit Price]]-(Sales[[#This Row],[Discount Applied]]*Sales[[#This Row],[Unit Price]]))-Q1661)/Q1661)*100</f>
        <v>46.15384615384616</v>
      </c>
      <c r="T1661" s="8">
        <f t="shared" si="77"/>
        <v>28292.424999999999</v>
      </c>
      <c r="U1661" s="8">
        <f>Sales[[#This Row],[Unit Cost]]*Sales[[#This Row],[Order Quantity]]</f>
        <v>19357.975000000002</v>
      </c>
    </row>
    <row r="1662" spans="1:21" x14ac:dyDescent="0.2">
      <c r="A1662" s="6" t="s">
        <v>1875</v>
      </c>
      <c r="B1662" s="6" t="s">
        <v>24</v>
      </c>
      <c r="C1662" s="6" t="s">
        <v>147</v>
      </c>
      <c r="D1662" s="7">
        <v>43300</v>
      </c>
      <c r="E1662" s="7">
        <v>43449</v>
      </c>
      <c r="F1662" s="7">
        <v>43468</v>
      </c>
      <c r="G1662" s="7">
        <v>43475</v>
      </c>
      <c r="H1662" s="6">
        <f t="shared" si="75"/>
        <v>26</v>
      </c>
      <c r="I1662" s="6" t="s">
        <v>215</v>
      </c>
      <c r="J1662" s="6">
        <v>3</v>
      </c>
      <c r="K1662" s="6">
        <v>29</v>
      </c>
      <c r="L1662" s="6">
        <v>260</v>
      </c>
      <c r="M1662" s="6">
        <v>36</v>
      </c>
      <c r="N1662" s="6">
        <v>8</v>
      </c>
      <c r="O1662" s="6">
        <v>0.1</v>
      </c>
      <c r="P1662" s="8">
        <v>2010</v>
      </c>
      <c r="Q1662" s="8">
        <v>924.6</v>
      </c>
      <c r="R1662" s="8">
        <f t="shared" si="76"/>
        <v>7075.2</v>
      </c>
      <c r="S1662" s="8">
        <f>(((Sales[[#This Row],[Unit Price]]-(Sales[[#This Row],[Discount Applied]]*Sales[[#This Row],[Unit Price]]))-Q1662)/Q1662)*100</f>
        <v>95.65217391304347</v>
      </c>
      <c r="T1662" s="8">
        <f t="shared" si="77"/>
        <v>14472</v>
      </c>
      <c r="U1662" s="8">
        <f>Sales[[#This Row],[Unit Cost]]*Sales[[#This Row],[Order Quantity]]</f>
        <v>7396.8</v>
      </c>
    </row>
    <row r="1663" spans="1:21" x14ac:dyDescent="0.2">
      <c r="A1663" s="6" t="s">
        <v>1876</v>
      </c>
      <c r="B1663" s="6" t="s">
        <v>25</v>
      </c>
      <c r="C1663" s="6" t="s">
        <v>146</v>
      </c>
      <c r="D1663" s="7">
        <v>43400</v>
      </c>
      <c r="E1663" s="7">
        <v>43449</v>
      </c>
      <c r="F1663" s="7">
        <v>43460</v>
      </c>
      <c r="G1663" s="7">
        <v>43461</v>
      </c>
      <c r="H1663" s="6">
        <f t="shared" si="75"/>
        <v>12</v>
      </c>
      <c r="I1663" s="6" t="s">
        <v>215</v>
      </c>
      <c r="J1663" s="6">
        <v>20</v>
      </c>
      <c r="K1663" s="6">
        <v>12</v>
      </c>
      <c r="L1663" s="6">
        <v>325</v>
      </c>
      <c r="M1663" s="6">
        <v>7</v>
      </c>
      <c r="N1663" s="6">
        <v>6</v>
      </c>
      <c r="O1663" s="6">
        <v>7.4999999999999997E-2</v>
      </c>
      <c r="P1663" s="8">
        <v>1319.9</v>
      </c>
      <c r="Q1663" s="8">
        <v>963.52700000000004</v>
      </c>
      <c r="R1663" s="8">
        <f t="shared" si="76"/>
        <v>1544.2830000000004</v>
      </c>
      <c r="S1663" s="8">
        <f>(((Sales[[#This Row],[Unit Price]]-(Sales[[#This Row],[Discount Applied]]*Sales[[#This Row],[Unit Price]]))-Q1663)/Q1663)*100</f>
        <v>26.712328767123282</v>
      </c>
      <c r="T1663" s="8">
        <f t="shared" si="77"/>
        <v>7325.4450000000006</v>
      </c>
      <c r="U1663" s="8">
        <f>Sales[[#This Row],[Unit Cost]]*Sales[[#This Row],[Order Quantity]]</f>
        <v>5781.1620000000003</v>
      </c>
    </row>
    <row r="1664" spans="1:21" x14ac:dyDescent="0.2">
      <c r="A1664" s="6" t="s">
        <v>1877</v>
      </c>
      <c r="B1664" s="6" t="s">
        <v>24</v>
      </c>
      <c r="C1664" s="6" t="s">
        <v>144</v>
      </c>
      <c r="D1664" s="7">
        <v>43300</v>
      </c>
      <c r="E1664" s="7">
        <v>43449</v>
      </c>
      <c r="F1664" s="7">
        <v>43451</v>
      </c>
      <c r="G1664" s="7">
        <v>43456</v>
      </c>
      <c r="H1664" s="6">
        <f t="shared" si="75"/>
        <v>7</v>
      </c>
      <c r="I1664" s="6" t="s">
        <v>215</v>
      </c>
      <c r="J1664" s="6">
        <v>5</v>
      </c>
      <c r="K1664" s="6">
        <v>26</v>
      </c>
      <c r="L1664" s="6">
        <v>77</v>
      </c>
      <c r="M1664" s="6">
        <v>41</v>
      </c>
      <c r="N1664" s="6">
        <v>8</v>
      </c>
      <c r="O1664" s="6">
        <v>7.4999999999999997E-2</v>
      </c>
      <c r="P1664" s="8">
        <v>1775.5</v>
      </c>
      <c r="Q1664" s="8">
        <v>1065.3</v>
      </c>
      <c r="R1664" s="8">
        <f t="shared" si="76"/>
        <v>4616.3000000000011</v>
      </c>
      <c r="S1664" s="8">
        <f>(((Sales[[#This Row],[Unit Price]]-(Sales[[#This Row],[Discount Applied]]*Sales[[#This Row],[Unit Price]]))-Q1664)/Q1664)*100</f>
        <v>54.166666666666686</v>
      </c>
      <c r="T1664" s="8">
        <f t="shared" si="77"/>
        <v>13138.7</v>
      </c>
      <c r="U1664" s="8">
        <f>Sales[[#This Row],[Unit Cost]]*Sales[[#This Row],[Order Quantity]]</f>
        <v>8522.4</v>
      </c>
    </row>
    <row r="1665" spans="1:21" x14ac:dyDescent="0.2">
      <c r="A1665" s="6" t="s">
        <v>1878</v>
      </c>
      <c r="B1665" s="6" t="s">
        <v>24</v>
      </c>
      <c r="C1665" s="6" t="s">
        <v>148</v>
      </c>
      <c r="D1665" s="7">
        <v>43300</v>
      </c>
      <c r="E1665" s="7">
        <v>43449</v>
      </c>
      <c r="F1665" s="7">
        <v>43469</v>
      </c>
      <c r="G1665" s="7">
        <v>43474</v>
      </c>
      <c r="H1665" s="6">
        <f t="shared" si="75"/>
        <v>25</v>
      </c>
      <c r="I1665" s="6" t="s">
        <v>215</v>
      </c>
      <c r="J1665" s="6">
        <v>1</v>
      </c>
      <c r="K1665" s="6">
        <v>38</v>
      </c>
      <c r="L1665" s="6">
        <v>41</v>
      </c>
      <c r="M1665" s="6">
        <v>39</v>
      </c>
      <c r="N1665" s="6">
        <v>2</v>
      </c>
      <c r="O1665" s="6">
        <v>0.15</v>
      </c>
      <c r="P1665" s="8">
        <v>187.6</v>
      </c>
      <c r="Q1665" s="8">
        <v>129.44399999999999</v>
      </c>
      <c r="R1665" s="8">
        <f t="shared" si="76"/>
        <v>60.032000000000039</v>
      </c>
      <c r="S1665" s="8">
        <f>(((Sales[[#This Row],[Unit Price]]-(Sales[[#This Row],[Discount Applied]]*Sales[[#This Row],[Unit Price]]))-Q1665)/Q1665)*100</f>
        <v>23.188405797101467</v>
      </c>
      <c r="T1665" s="8">
        <f t="shared" si="77"/>
        <v>318.92</v>
      </c>
      <c r="U1665" s="8">
        <f>Sales[[#This Row],[Unit Cost]]*Sales[[#This Row],[Order Quantity]]</f>
        <v>258.88799999999998</v>
      </c>
    </row>
    <row r="1666" spans="1:21" x14ac:dyDescent="0.2">
      <c r="A1666" s="6" t="s">
        <v>1879</v>
      </c>
      <c r="B1666" s="6" t="s">
        <v>24</v>
      </c>
      <c r="C1666" s="6" t="s">
        <v>145</v>
      </c>
      <c r="D1666" s="7">
        <v>43300</v>
      </c>
      <c r="E1666" s="7">
        <v>43449</v>
      </c>
      <c r="F1666" s="7">
        <v>43461</v>
      </c>
      <c r="G1666" s="7">
        <v>43463</v>
      </c>
      <c r="H1666" s="6">
        <f t="shared" ref="H1666:H1729" si="78">G1666-E1666</f>
        <v>14</v>
      </c>
      <c r="I1666" s="6" t="s">
        <v>215</v>
      </c>
      <c r="J1666" s="6">
        <v>6</v>
      </c>
      <c r="K1666" s="6">
        <v>3</v>
      </c>
      <c r="L1666" s="6">
        <v>173</v>
      </c>
      <c r="M1666" s="6">
        <v>19</v>
      </c>
      <c r="N1666" s="6">
        <v>5</v>
      </c>
      <c r="O1666" s="6">
        <v>0.05</v>
      </c>
      <c r="P1666" s="8">
        <v>1139</v>
      </c>
      <c r="Q1666" s="8">
        <v>899.81000000000006</v>
      </c>
      <c r="R1666" s="8">
        <f t="shared" ref="R1666:R1729" si="79">T1666-(Q1666*N1666)</f>
        <v>911.19999999999982</v>
      </c>
      <c r="S1666" s="8">
        <f>(((Sales[[#This Row],[Unit Price]]-(Sales[[#This Row],[Discount Applied]]*Sales[[#This Row],[Unit Price]]))-Q1666)/Q1666)*100</f>
        <v>20.253164556962012</v>
      </c>
      <c r="T1666" s="8">
        <f t="shared" ref="T1666:T1729" si="80">((P1666*N1666)-(P1666*O1666*N1666))</f>
        <v>5410.25</v>
      </c>
      <c r="U1666" s="8">
        <f>Sales[[#This Row],[Unit Cost]]*Sales[[#This Row],[Order Quantity]]</f>
        <v>4499.05</v>
      </c>
    </row>
    <row r="1667" spans="1:21" x14ac:dyDescent="0.2">
      <c r="A1667" s="6" t="s">
        <v>1880</v>
      </c>
      <c r="B1667" s="6" t="s">
        <v>24</v>
      </c>
      <c r="C1667" s="6" t="s">
        <v>148</v>
      </c>
      <c r="D1667" s="7">
        <v>43400</v>
      </c>
      <c r="E1667" s="7">
        <v>43449</v>
      </c>
      <c r="F1667" s="7">
        <v>43452</v>
      </c>
      <c r="G1667" s="7">
        <v>43457</v>
      </c>
      <c r="H1667" s="6">
        <f t="shared" si="78"/>
        <v>8</v>
      </c>
      <c r="I1667" s="6" t="s">
        <v>215</v>
      </c>
      <c r="J1667" s="6">
        <v>9</v>
      </c>
      <c r="K1667" s="6">
        <v>28</v>
      </c>
      <c r="L1667" s="6">
        <v>46</v>
      </c>
      <c r="M1667" s="6">
        <v>27</v>
      </c>
      <c r="N1667" s="6">
        <v>5</v>
      </c>
      <c r="O1667" s="6">
        <v>0.15</v>
      </c>
      <c r="P1667" s="8">
        <v>1005</v>
      </c>
      <c r="Q1667" s="8">
        <v>824.09999999999991</v>
      </c>
      <c r="R1667" s="8">
        <f t="shared" si="79"/>
        <v>150.75</v>
      </c>
      <c r="S1667" s="8">
        <f>(((Sales[[#This Row],[Unit Price]]-(Sales[[#This Row],[Discount Applied]]*Sales[[#This Row],[Unit Price]]))-Q1667)/Q1667)*100</f>
        <v>3.6585365853658653</v>
      </c>
      <c r="T1667" s="8">
        <f t="shared" si="80"/>
        <v>4271.25</v>
      </c>
      <c r="U1667" s="8">
        <f>Sales[[#This Row],[Unit Cost]]*Sales[[#This Row],[Order Quantity]]</f>
        <v>4120.5</v>
      </c>
    </row>
    <row r="1668" spans="1:21" x14ac:dyDescent="0.2">
      <c r="A1668" s="6" t="s">
        <v>1881</v>
      </c>
      <c r="B1668" s="6" t="s">
        <v>23</v>
      </c>
      <c r="C1668" s="6" t="s">
        <v>144</v>
      </c>
      <c r="D1668" s="7">
        <v>43300</v>
      </c>
      <c r="E1668" s="7">
        <v>43449</v>
      </c>
      <c r="F1668" s="7">
        <v>43459</v>
      </c>
      <c r="G1668" s="7">
        <v>43463</v>
      </c>
      <c r="H1668" s="6">
        <f t="shared" si="78"/>
        <v>14</v>
      </c>
      <c r="I1668" s="6" t="s">
        <v>215</v>
      </c>
      <c r="J1668" s="6">
        <v>25</v>
      </c>
      <c r="K1668" s="6">
        <v>23</v>
      </c>
      <c r="L1668" s="6">
        <v>58</v>
      </c>
      <c r="M1668" s="6">
        <v>44</v>
      </c>
      <c r="N1668" s="6">
        <v>5</v>
      </c>
      <c r="O1668" s="6">
        <v>0.2</v>
      </c>
      <c r="P1668" s="8">
        <v>2385.2000000000003</v>
      </c>
      <c r="Q1668" s="8">
        <v>1097.1920000000002</v>
      </c>
      <c r="R1668" s="8">
        <f t="shared" si="79"/>
        <v>4054.84</v>
      </c>
      <c r="S1668" s="8">
        <f>(((Sales[[#This Row],[Unit Price]]-(Sales[[#This Row],[Discount Applied]]*Sales[[#This Row],[Unit Price]]))-Q1668)/Q1668)*100</f>
        <v>73.91304347826086</v>
      </c>
      <c r="T1668" s="8">
        <f t="shared" si="80"/>
        <v>9540.8000000000011</v>
      </c>
      <c r="U1668" s="8">
        <f>Sales[[#This Row],[Unit Cost]]*Sales[[#This Row],[Order Quantity]]</f>
        <v>5485.9600000000009</v>
      </c>
    </row>
    <row r="1669" spans="1:21" x14ac:dyDescent="0.2">
      <c r="A1669" s="6" t="s">
        <v>1882</v>
      </c>
      <c r="B1669" s="6" t="s">
        <v>25</v>
      </c>
      <c r="C1669" s="6" t="s">
        <v>145</v>
      </c>
      <c r="D1669" s="7">
        <v>43400</v>
      </c>
      <c r="E1669" s="7">
        <v>43449</v>
      </c>
      <c r="F1669" s="7">
        <v>43472</v>
      </c>
      <c r="G1669" s="7">
        <v>43478</v>
      </c>
      <c r="H1669" s="6">
        <f t="shared" si="78"/>
        <v>29</v>
      </c>
      <c r="I1669" s="6" t="s">
        <v>215</v>
      </c>
      <c r="J1669" s="6">
        <v>17</v>
      </c>
      <c r="K1669" s="6">
        <v>26</v>
      </c>
      <c r="L1669" s="6">
        <v>184</v>
      </c>
      <c r="M1669" s="6">
        <v>1</v>
      </c>
      <c r="N1669" s="6">
        <v>6</v>
      </c>
      <c r="O1669" s="6">
        <v>0.05</v>
      </c>
      <c r="P1669" s="8">
        <v>1085.4000000000001</v>
      </c>
      <c r="Q1669" s="8">
        <v>911.73599999999999</v>
      </c>
      <c r="R1669" s="8">
        <f t="shared" si="79"/>
        <v>716.36400000000049</v>
      </c>
      <c r="S1669" s="8">
        <f>(((Sales[[#This Row],[Unit Price]]-(Sales[[#This Row],[Discount Applied]]*Sales[[#This Row],[Unit Price]]))-Q1669)/Q1669)*100</f>
        <v>13.095238095238109</v>
      </c>
      <c r="T1669" s="8">
        <f t="shared" si="80"/>
        <v>6186.7800000000007</v>
      </c>
      <c r="U1669" s="8">
        <f>Sales[[#This Row],[Unit Cost]]*Sales[[#This Row],[Order Quantity]]</f>
        <v>5470.4160000000002</v>
      </c>
    </row>
    <row r="1670" spans="1:21" x14ac:dyDescent="0.2">
      <c r="A1670" s="6" t="s">
        <v>1883</v>
      </c>
      <c r="B1670" s="6" t="s">
        <v>25</v>
      </c>
      <c r="C1670" s="6" t="s">
        <v>146</v>
      </c>
      <c r="D1670" s="7">
        <v>43400</v>
      </c>
      <c r="E1670" s="7">
        <v>43449</v>
      </c>
      <c r="F1670" s="7">
        <v>43454</v>
      </c>
      <c r="G1670" s="7">
        <v>43457</v>
      </c>
      <c r="H1670" s="6">
        <f t="shared" si="78"/>
        <v>8</v>
      </c>
      <c r="I1670" s="6" t="s">
        <v>215</v>
      </c>
      <c r="J1670" s="6">
        <v>16</v>
      </c>
      <c r="K1670" s="6">
        <v>13</v>
      </c>
      <c r="L1670" s="6">
        <v>307</v>
      </c>
      <c r="M1670" s="6">
        <v>4</v>
      </c>
      <c r="N1670" s="6">
        <v>5</v>
      </c>
      <c r="O1670" s="6">
        <v>0.2</v>
      </c>
      <c r="P1670" s="8">
        <v>1809</v>
      </c>
      <c r="Q1670" s="8">
        <v>1519.56</v>
      </c>
      <c r="R1670" s="8">
        <f t="shared" si="79"/>
        <v>-361.79999999999927</v>
      </c>
      <c r="S1670" s="8">
        <f>(((Sales[[#This Row],[Unit Price]]-(Sales[[#This Row],[Discount Applied]]*Sales[[#This Row],[Unit Price]]))-Q1670)/Q1670)*100</f>
        <v>-4.7619047619047556</v>
      </c>
      <c r="T1670" s="8">
        <f t="shared" si="80"/>
        <v>7236</v>
      </c>
      <c r="U1670" s="8">
        <f>Sales[[#This Row],[Unit Cost]]*Sales[[#This Row],[Order Quantity]]</f>
        <v>7597.7999999999993</v>
      </c>
    </row>
    <row r="1671" spans="1:21" x14ac:dyDescent="0.2">
      <c r="A1671" s="6" t="s">
        <v>1884</v>
      </c>
      <c r="B1671" s="6" t="s">
        <v>26</v>
      </c>
      <c r="C1671" s="6" t="s">
        <v>147</v>
      </c>
      <c r="D1671" s="7">
        <v>43300</v>
      </c>
      <c r="E1671" s="7">
        <v>43449</v>
      </c>
      <c r="F1671" s="7">
        <v>43463</v>
      </c>
      <c r="G1671" s="7">
        <v>43470</v>
      </c>
      <c r="H1671" s="6">
        <f t="shared" si="78"/>
        <v>21</v>
      </c>
      <c r="I1671" s="6" t="s">
        <v>215</v>
      </c>
      <c r="J1671" s="6">
        <v>26</v>
      </c>
      <c r="K1671" s="6">
        <v>33</v>
      </c>
      <c r="L1671" s="6">
        <v>250</v>
      </c>
      <c r="M1671" s="6">
        <v>2</v>
      </c>
      <c r="N1671" s="6">
        <v>4</v>
      </c>
      <c r="O1671" s="6">
        <v>0.05</v>
      </c>
      <c r="P1671" s="8">
        <v>897.80000000000007</v>
      </c>
      <c r="Q1671" s="8">
        <v>646.41600000000005</v>
      </c>
      <c r="R1671" s="8">
        <f t="shared" si="79"/>
        <v>825.97600000000011</v>
      </c>
      <c r="S1671" s="8">
        <f>(((Sales[[#This Row],[Unit Price]]-(Sales[[#This Row],[Discount Applied]]*Sales[[#This Row],[Unit Price]]))-Q1671)/Q1671)*100</f>
        <v>31.944444444444446</v>
      </c>
      <c r="T1671" s="8">
        <f t="shared" si="80"/>
        <v>3411.6400000000003</v>
      </c>
      <c r="U1671" s="8">
        <f>Sales[[#This Row],[Unit Cost]]*Sales[[#This Row],[Order Quantity]]</f>
        <v>2585.6640000000002</v>
      </c>
    </row>
    <row r="1672" spans="1:21" x14ac:dyDescent="0.2">
      <c r="A1672" s="6" t="s">
        <v>1885</v>
      </c>
      <c r="B1672" s="6" t="s">
        <v>24</v>
      </c>
      <c r="C1672" s="6" t="s">
        <v>146</v>
      </c>
      <c r="D1672" s="7">
        <v>43400</v>
      </c>
      <c r="E1672" s="7">
        <v>43449</v>
      </c>
      <c r="F1672" s="7">
        <v>43459</v>
      </c>
      <c r="G1672" s="7">
        <v>43460</v>
      </c>
      <c r="H1672" s="6">
        <f t="shared" si="78"/>
        <v>11</v>
      </c>
      <c r="I1672" s="6" t="s">
        <v>215</v>
      </c>
      <c r="J1672" s="6">
        <v>3</v>
      </c>
      <c r="K1672" s="6">
        <v>17</v>
      </c>
      <c r="L1672" s="6">
        <v>284</v>
      </c>
      <c r="M1672" s="6">
        <v>14</v>
      </c>
      <c r="N1672" s="6">
        <v>3</v>
      </c>
      <c r="O1672" s="6">
        <v>0.2</v>
      </c>
      <c r="P1672" s="8">
        <v>1246.2</v>
      </c>
      <c r="Q1672" s="8">
        <v>847.41600000000005</v>
      </c>
      <c r="R1672" s="8">
        <f t="shared" si="79"/>
        <v>448.63200000000006</v>
      </c>
      <c r="S1672" s="8">
        <f>(((Sales[[#This Row],[Unit Price]]-(Sales[[#This Row],[Discount Applied]]*Sales[[#This Row],[Unit Price]]))-Q1672)/Q1672)*100</f>
        <v>17.647058823529406</v>
      </c>
      <c r="T1672" s="8">
        <f t="shared" si="80"/>
        <v>2990.88</v>
      </c>
      <c r="U1672" s="8">
        <f>Sales[[#This Row],[Unit Cost]]*Sales[[#This Row],[Order Quantity]]</f>
        <v>2542.248</v>
      </c>
    </row>
    <row r="1673" spans="1:21" x14ac:dyDescent="0.2">
      <c r="A1673" s="6" t="s">
        <v>1886</v>
      </c>
      <c r="B1673" s="6" t="s">
        <v>24</v>
      </c>
      <c r="C1673" s="6" t="s">
        <v>148</v>
      </c>
      <c r="D1673" s="7">
        <v>43300</v>
      </c>
      <c r="E1673" s="7">
        <v>43449</v>
      </c>
      <c r="F1673" s="7">
        <v>43466</v>
      </c>
      <c r="G1673" s="7">
        <v>43476</v>
      </c>
      <c r="H1673" s="6">
        <f t="shared" si="78"/>
        <v>27</v>
      </c>
      <c r="I1673" s="6" t="s">
        <v>215</v>
      </c>
      <c r="J1673" s="6">
        <v>4</v>
      </c>
      <c r="K1673" s="6">
        <v>32</v>
      </c>
      <c r="L1673" s="6">
        <v>20</v>
      </c>
      <c r="M1673" s="6">
        <v>40</v>
      </c>
      <c r="N1673" s="6">
        <v>1</v>
      </c>
      <c r="O1673" s="6">
        <v>0.3</v>
      </c>
      <c r="P1673" s="8">
        <v>1118.9000000000001</v>
      </c>
      <c r="Q1673" s="8">
        <v>503.50500000000005</v>
      </c>
      <c r="R1673" s="8">
        <f t="shared" si="79"/>
        <v>279.72499999999997</v>
      </c>
      <c r="S1673" s="8">
        <f>(((Sales[[#This Row],[Unit Price]]-(Sales[[#This Row],[Discount Applied]]*Sales[[#This Row],[Unit Price]]))-Q1673)/Q1673)*100</f>
        <v>55.55555555555555</v>
      </c>
      <c r="T1673" s="8">
        <f t="shared" si="80"/>
        <v>783.23</v>
      </c>
      <c r="U1673" s="8">
        <f>Sales[[#This Row],[Unit Cost]]*Sales[[#This Row],[Order Quantity]]</f>
        <v>503.50500000000005</v>
      </c>
    </row>
    <row r="1674" spans="1:21" x14ac:dyDescent="0.2">
      <c r="A1674" s="6" t="s">
        <v>1887</v>
      </c>
      <c r="B1674" s="6" t="s">
        <v>25</v>
      </c>
      <c r="C1674" s="6" t="s">
        <v>144</v>
      </c>
      <c r="D1674" s="7">
        <v>43300</v>
      </c>
      <c r="E1674" s="7">
        <v>43449</v>
      </c>
      <c r="F1674" s="7">
        <v>43457</v>
      </c>
      <c r="G1674" s="7">
        <v>43465</v>
      </c>
      <c r="H1674" s="6">
        <f t="shared" si="78"/>
        <v>16</v>
      </c>
      <c r="I1674" s="6" t="s">
        <v>215</v>
      </c>
      <c r="J1674" s="6">
        <v>19</v>
      </c>
      <c r="K1674" s="6">
        <v>42</v>
      </c>
      <c r="L1674" s="6">
        <v>85</v>
      </c>
      <c r="M1674" s="6">
        <v>5</v>
      </c>
      <c r="N1674" s="6">
        <v>3</v>
      </c>
      <c r="O1674" s="6">
        <v>0.05</v>
      </c>
      <c r="P1674" s="8">
        <v>1018.4</v>
      </c>
      <c r="Q1674" s="8">
        <v>835.08799999999997</v>
      </c>
      <c r="R1674" s="8">
        <f t="shared" si="79"/>
        <v>397.17599999999948</v>
      </c>
      <c r="S1674" s="8">
        <f>(((Sales[[#This Row],[Unit Price]]-(Sales[[#This Row],[Discount Applied]]*Sales[[#This Row],[Unit Price]]))-Q1674)/Q1674)*100</f>
        <v>15.853658536585371</v>
      </c>
      <c r="T1674" s="8">
        <f t="shared" si="80"/>
        <v>2902.4399999999996</v>
      </c>
      <c r="U1674" s="8">
        <f>Sales[[#This Row],[Unit Cost]]*Sales[[#This Row],[Order Quantity]]</f>
        <v>2505.2640000000001</v>
      </c>
    </row>
    <row r="1675" spans="1:21" x14ac:dyDescent="0.2">
      <c r="A1675" s="6" t="s">
        <v>1888</v>
      </c>
      <c r="B1675" s="6" t="s">
        <v>23</v>
      </c>
      <c r="C1675" s="6" t="s">
        <v>147</v>
      </c>
      <c r="D1675" s="7">
        <v>43300</v>
      </c>
      <c r="E1675" s="7">
        <v>43449</v>
      </c>
      <c r="F1675" s="7">
        <v>43460</v>
      </c>
      <c r="G1675" s="7">
        <v>43463</v>
      </c>
      <c r="H1675" s="6">
        <f t="shared" si="78"/>
        <v>14</v>
      </c>
      <c r="I1675" s="6" t="s">
        <v>215</v>
      </c>
      <c r="J1675" s="6">
        <v>23</v>
      </c>
      <c r="K1675" s="6">
        <v>17</v>
      </c>
      <c r="L1675" s="6">
        <v>219</v>
      </c>
      <c r="M1675" s="6">
        <v>33</v>
      </c>
      <c r="N1675" s="6">
        <v>1</v>
      </c>
      <c r="O1675" s="6">
        <v>7.4999999999999997E-2</v>
      </c>
      <c r="P1675" s="8">
        <v>5105.4000000000005</v>
      </c>
      <c r="Q1675" s="8">
        <v>3982.2120000000004</v>
      </c>
      <c r="R1675" s="8">
        <f t="shared" si="79"/>
        <v>740.28300000000036</v>
      </c>
      <c r="S1675" s="8">
        <f>(((Sales[[#This Row],[Unit Price]]-(Sales[[#This Row],[Discount Applied]]*Sales[[#This Row],[Unit Price]]))-Q1675)/Q1675)*100</f>
        <v>18.589743589743595</v>
      </c>
      <c r="T1675" s="8">
        <f t="shared" si="80"/>
        <v>4722.4950000000008</v>
      </c>
      <c r="U1675" s="8">
        <f>Sales[[#This Row],[Unit Cost]]*Sales[[#This Row],[Order Quantity]]</f>
        <v>3982.2120000000004</v>
      </c>
    </row>
    <row r="1676" spans="1:21" x14ac:dyDescent="0.2">
      <c r="A1676" s="6" t="s">
        <v>1889</v>
      </c>
      <c r="B1676" s="6" t="s">
        <v>24</v>
      </c>
      <c r="C1676" s="6" t="s">
        <v>143</v>
      </c>
      <c r="D1676" s="7">
        <v>43300</v>
      </c>
      <c r="E1676" s="7">
        <v>43450</v>
      </c>
      <c r="F1676" s="7">
        <v>43478</v>
      </c>
      <c r="G1676" s="7">
        <v>43486</v>
      </c>
      <c r="H1676" s="6">
        <f t="shared" si="78"/>
        <v>36</v>
      </c>
      <c r="I1676" s="6" t="s">
        <v>215</v>
      </c>
      <c r="J1676" s="6">
        <v>9</v>
      </c>
      <c r="K1676" s="6">
        <v>13</v>
      </c>
      <c r="L1676" s="6">
        <v>363</v>
      </c>
      <c r="M1676" s="6">
        <v>16</v>
      </c>
      <c r="N1676" s="6">
        <v>8</v>
      </c>
      <c r="O1676" s="6">
        <v>7.4999999999999997E-2</v>
      </c>
      <c r="P1676" s="8">
        <v>1159.1000000000001</v>
      </c>
      <c r="Q1676" s="8">
        <v>753.41500000000008</v>
      </c>
      <c r="R1676" s="8">
        <f t="shared" si="79"/>
        <v>2550.0199999999995</v>
      </c>
      <c r="S1676" s="8">
        <f>(((Sales[[#This Row],[Unit Price]]-(Sales[[#This Row],[Discount Applied]]*Sales[[#This Row],[Unit Price]]))-Q1676)/Q1676)*100</f>
        <v>42.307692307692299</v>
      </c>
      <c r="T1676" s="8">
        <f t="shared" si="80"/>
        <v>8577.34</v>
      </c>
      <c r="U1676" s="8">
        <f>Sales[[#This Row],[Unit Cost]]*Sales[[#This Row],[Order Quantity]]</f>
        <v>6027.3200000000006</v>
      </c>
    </row>
    <row r="1677" spans="1:21" x14ac:dyDescent="0.2">
      <c r="A1677" s="6" t="s">
        <v>1890</v>
      </c>
      <c r="B1677" s="6" t="s">
        <v>24</v>
      </c>
      <c r="C1677" s="6" t="s">
        <v>146</v>
      </c>
      <c r="D1677" s="7">
        <v>43300</v>
      </c>
      <c r="E1677" s="7">
        <v>43450</v>
      </c>
      <c r="F1677" s="7">
        <v>43473</v>
      </c>
      <c r="G1677" s="7">
        <v>43475</v>
      </c>
      <c r="H1677" s="6">
        <f t="shared" si="78"/>
        <v>25</v>
      </c>
      <c r="I1677" s="6" t="s">
        <v>215</v>
      </c>
      <c r="J1677" s="6">
        <v>8</v>
      </c>
      <c r="K1677" s="6">
        <v>7</v>
      </c>
      <c r="L1677" s="6">
        <v>287</v>
      </c>
      <c r="M1677" s="6">
        <v>36</v>
      </c>
      <c r="N1677" s="6">
        <v>3</v>
      </c>
      <c r="O1677" s="6">
        <v>7.4999999999999997E-2</v>
      </c>
      <c r="P1677" s="8">
        <v>1916.2</v>
      </c>
      <c r="Q1677" s="8">
        <v>1379.664</v>
      </c>
      <c r="R1677" s="8">
        <f t="shared" si="79"/>
        <v>1178.4629999999997</v>
      </c>
      <c r="S1677" s="8">
        <f>(((Sales[[#This Row],[Unit Price]]-(Sales[[#This Row],[Discount Applied]]*Sales[[#This Row],[Unit Price]]))-Q1677)/Q1677)*100</f>
        <v>28.472222222222232</v>
      </c>
      <c r="T1677" s="8">
        <f t="shared" si="80"/>
        <v>5317.4549999999999</v>
      </c>
      <c r="U1677" s="8">
        <f>Sales[[#This Row],[Unit Cost]]*Sales[[#This Row],[Order Quantity]]</f>
        <v>4138.9920000000002</v>
      </c>
    </row>
    <row r="1678" spans="1:21" x14ac:dyDescent="0.2">
      <c r="A1678" s="6" t="s">
        <v>1891</v>
      </c>
      <c r="B1678" s="6" t="s">
        <v>24</v>
      </c>
      <c r="C1678" s="6" t="s">
        <v>144</v>
      </c>
      <c r="D1678" s="7">
        <v>43300</v>
      </c>
      <c r="E1678" s="7">
        <v>43450</v>
      </c>
      <c r="F1678" s="7">
        <v>43466</v>
      </c>
      <c r="G1678" s="7">
        <v>43471</v>
      </c>
      <c r="H1678" s="6">
        <f t="shared" si="78"/>
        <v>21</v>
      </c>
      <c r="I1678" s="6" t="s">
        <v>215</v>
      </c>
      <c r="J1678" s="6">
        <v>9</v>
      </c>
      <c r="K1678" s="6">
        <v>41</v>
      </c>
      <c r="L1678" s="6">
        <v>66</v>
      </c>
      <c r="M1678" s="6">
        <v>23</v>
      </c>
      <c r="N1678" s="6">
        <v>3</v>
      </c>
      <c r="O1678" s="6">
        <v>0.15</v>
      </c>
      <c r="P1678" s="8">
        <v>247.9</v>
      </c>
      <c r="Q1678" s="8">
        <v>131.387</v>
      </c>
      <c r="R1678" s="8">
        <f t="shared" si="79"/>
        <v>237.98399999999998</v>
      </c>
      <c r="S1678" s="8">
        <f>(((Sales[[#This Row],[Unit Price]]-(Sales[[#This Row],[Discount Applied]]*Sales[[#This Row],[Unit Price]]))-Q1678)/Q1678)*100</f>
        <v>60.377358490566039</v>
      </c>
      <c r="T1678" s="8">
        <f t="shared" si="80"/>
        <v>632.14499999999998</v>
      </c>
      <c r="U1678" s="8">
        <f>Sales[[#This Row],[Unit Cost]]*Sales[[#This Row],[Order Quantity]]</f>
        <v>394.161</v>
      </c>
    </row>
    <row r="1679" spans="1:21" x14ac:dyDescent="0.2">
      <c r="A1679" s="6" t="s">
        <v>1892</v>
      </c>
      <c r="B1679" s="6" t="s">
        <v>26</v>
      </c>
      <c r="C1679" s="6" t="s">
        <v>147</v>
      </c>
      <c r="D1679" s="7">
        <v>43300</v>
      </c>
      <c r="E1679" s="7">
        <v>43450</v>
      </c>
      <c r="F1679" s="7">
        <v>43477</v>
      </c>
      <c r="G1679" s="7">
        <v>43479</v>
      </c>
      <c r="H1679" s="6">
        <f t="shared" si="78"/>
        <v>29</v>
      </c>
      <c r="I1679" s="6" t="s">
        <v>215</v>
      </c>
      <c r="J1679" s="6">
        <v>26</v>
      </c>
      <c r="K1679" s="6">
        <v>18</v>
      </c>
      <c r="L1679" s="6">
        <v>222</v>
      </c>
      <c r="M1679" s="6">
        <v>28</v>
      </c>
      <c r="N1679" s="6">
        <v>4</v>
      </c>
      <c r="O1679" s="6">
        <v>7.4999999999999997E-2</v>
      </c>
      <c r="P1679" s="8">
        <v>884.4</v>
      </c>
      <c r="Q1679" s="8">
        <v>610.23599999999999</v>
      </c>
      <c r="R1679" s="8">
        <f t="shared" si="79"/>
        <v>831.33599999999979</v>
      </c>
      <c r="S1679" s="8">
        <f>(((Sales[[#This Row],[Unit Price]]-(Sales[[#This Row],[Discount Applied]]*Sales[[#This Row],[Unit Price]]))-Q1679)/Q1679)*100</f>
        <v>34.057971014492743</v>
      </c>
      <c r="T1679" s="8">
        <f t="shared" si="80"/>
        <v>3272.2799999999997</v>
      </c>
      <c r="U1679" s="8">
        <f>Sales[[#This Row],[Unit Cost]]*Sales[[#This Row],[Order Quantity]]</f>
        <v>2440.944</v>
      </c>
    </row>
    <row r="1680" spans="1:21" x14ac:dyDescent="0.2">
      <c r="A1680" s="6" t="s">
        <v>1893</v>
      </c>
      <c r="B1680" s="6" t="s">
        <v>23</v>
      </c>
      <c r="C1680" s="6" t="s">
        <v>147</v>
      </c>
      <c r="D1680" s="7">
        <v>43300</v>
      </c>
      <c r="E1680" s="7">
        <v>43451</v>
      </c>
      <c r="F1680" s="7">
        <v>43471</v>
      </c>
      <c r="G1680" s="7">
        <v>43476</v>
      </c>
      <c r="H1680" s="6">
        <f t="shared" si="78"/>
        <v>25</v>
      </c>
      <c r="I1680" s="6" t="s">
        <v>215</v>
      </c>
      <c r="J1680" s="6">
        <v>25</v>
      </c>
      <c r="K1680" s="6">
        <v>29</v>
      </c>
      <c r="L1680" s="6">
        <v>242</v>
      </c>
      <c r="M1680" s="6">
        <v>39</v>
      </c>
      <c r="N1680" s="6">
        <v>1</v>
      </c>
      <c r="O1680" s="6">
        <v>0.1</v>
      </c>
      <c r="P1680" s="8">
        <v>1139</v>
      </c>
      <c r="Q1680" s="8">
        <v>774.5200000000001</v>
      </c>
      <c r="R1680" s="8">
        <f t="shared" si="79"/>
        <v>250.57999999999981</v>
      </c>
      <c r="S1680" s="8">
        <f>(((Sales[[#This Row],[Unit Price]]-(Sales[[#This Row],[Discount Applied]]*Sales[[#This Row],[Unit Price]]))-Q1680)/Q1680)*100</f>
        <v>32.352941176470566</v>
      </c>
      <c r="T1680" s="8">
        <f t="shared" si="80"/>
        <v>1025.0999999999999</v>
      </c>
      <c r="U1680" s="8">
        <f>Sales[[#This Row],[Unit Cost]]*Sales[[#This Row],[Order Quantity]]</f>
        <v>774.5200000000001</v>
      </c>
    </row>
    <row r="1681" spans="1:21" x14ac:dyDescent="0.2">
      <c r="A1681" s="6" t="s">
        <v>1894</v>
      </c>
      <c r="B1681" s="6" t="s">
        <v>26</v>
      </c>
      <c r="C1681" s="6" t="s">
        <v>143</v>
      </c>
      <c r="D1681" s="7">
        <v>43300</v>
      </c>
      <c r="E1681" s="7">
        <v>43451</v>
      </c>
      <c r="F1681" s="7">
        <v>43476</v>
      </c>
      <c r="G1681" s="7">
        <v>43479</v>
      </c>
      <c r="H1681" s="6">
        <f t="shared" si="78"/>
        <v>28</v>
      </c>
      <c r="I1681" s="6" t="s">
        <v>215</v>
      </c>
      <c r="J1681" s="6">
        <v>26</v>
      </c>
      <c r="K1681" s="6">
        <v>13</v>
      </c>
      <c r="L1681" s="6">
        <v>341</v>
      </c>
      <c r="M1681" s="6">
        <v>2</v>
      </c>
      <c r="N1681" s="6">
        <v>3</v>
      </c>
      <c r="O1681" s="6">
        <v>0.3</v>
      </c>
      <c r="P1681" s="8">
        <v>174.20000000000002</v>
      </c>
      <c r="Q1681" s="8">
        <v>85.358000000000004</v>
      </c>
      <c r="R1681" s="8">
        <f t="shared" si="79"/>
        <v>109.74599999999998</v>
      </c>
      <c r="S1681" s="8">
        <f>(((Sales[[#This Row],[Unit Price]]-(Sales[[#This Row],[Discount Applied]]*Sales[[#This Row],[Unit Price]]))-Q1681)/Q1681)*100</f>
        <v>42.857142857142868</v>
      </c>
      <c r="T1681" s="8">
        <f t="shared" si="80"/>
        <v>365.82</v>
      </c>
      <c r="U1681" s="8">
        <f>Sales[[#This Row],[Unit Cost]]*Sales[[#This Row],[Order Quantity]]</f>
        <v>256.07400000000001</v>
      </c>
    </row>
    <row r="1682" spans="1:21" x14ac:dyDescent="0.2">
      <c r="A1682" s="6" t="s">
        <v>1895</v>
      </c>
      <c r="B1682" s="6" t="s">
        <v>25</v>
      </c>
      <c r="C1682" s="6" t="s">
        <v>145</v>
      </c>
      <c r="D1682" s="7">
        <v>43300</v>
      </c>
      <c r="E1682" s="7">
        <v>43451</v>
      </c>
      <c r="F1682" s="7">
        <v>43456</v>
      </c>
      <c r="G1682" s="7">
        <v>43460</v>
      </c>
      <c r="H1682" s="6">
        <f t="shared" si="78"/>
        <v>9</v>
      </c>
      <c r="I1682" s="6" t="s">
        <v>215</v>
      </c>
      <c r="J1682" s="6">
        <v>17</v>
      </c>
      <c r="K1682" s="6">
        <v>20</v>
      </c>
      <c r="L1682" s="6">
        <v>187</v>
      </c>
      <c r="M1682" s="6">
        <v>27</v>
      </c>
      <c r="N1682" s="6">
        <v>8</v>
      </c>
      <c r="O1682" s="6">
        <v>0.05</v>
      </c>
      <c r="P1682" s="8">
        <v>951.4</v>
      </c>
      <c r="Q1682" s="8">
        <v>761.12</v>
      </c>
      <c r="R1682" s="8">
        <f t="shared" si="79"/>
        <v>1141.6799999999994</v>
      </c>
      <c r="S1682" s="8">
        <f>(((Sales[[#This Row],[Unit Price]]-(Sales[[#This Row],[Discount Applied]]*Sales[[#This Row],[Unit Price]]))-Q1682)/Q1682)*100</f>
        <v>18.749999999999989</v>
      </c>
      <c r="T1682" s="8">
        <f t="shared" si="80"/>
        <v>7230.6399999999994</v>
      </c>
      <c r="U1682" s="8">
        <f>Sales[[#This Row],[Unit Cost]]*Sales[[#This Row],[Order Quantity]]</f>
        <v>6088.96</v>
      </c>
    </row>
    <row r="1683" spans="1:21" x14ac:dyDescent="0.2">
      <c r="A1683" s="6" t="s">
        <v>1896</v>
      </c>
      <c r="B1683" s="6" t="s">
        <v>25</v>
      </c>
      <c r="C1683" s="6" t="s">
        <v>145</v>
      </c>
      <c r="D1683" s="7">
        <v>43400</v>
      </c>
      <c r="E1683" s="7">
        <v>43451</v>
      </c>
      <c r="F1683" s="7">
        <v>43468</v>
      </c>
      <c r="G1683" s="7">
        <v>43478</v>
      </c>
      <c r="H1683" s="6">
        <f t="shared" si="78"/>
        <v>27</v>
      </c>
      <c r="I1683" s="6" t="s">
        <v>215</v>
      </c>
      <c r="J1683" s="6">
        <v>20</v>
      </c>
      <c r="K1683" s="6">
        <v>45</v>
      </c>
      <c r="L1683" s="6">
        <v>194</v>
      </c>
      <c r="M1683" s="6">
        <v>32</v>
      </c>
      <c r="N1683" s="6">
        <v>4</v>
      </c>
      <c r="O1683" s="6">
        <v>0.05</v>
      </c>
      <c r="P1683" s="8">
        <v>167.5</v>
      </c>
      <c r="Q1683" s="8">
        <v>125.625</v>
      </c>
      <c r="R1683" s="8">
        <f t="shared" si="79"/>
        <v>134</v>
      </c>
      <c r="S1683" s="8">
        <f>(((Sales[[#This Row],[Unit Price]]-(Sales[[#This Row],[Discount Applied]]*Sales[[#This Row],[Unit Price]]))-Q1683)/Q1683)*100</f>
        <v>26.666666666666668</v>
      </c>
      <c r="T1683" s="8">
        <f t="shared" si="80"/>
        <v>636.5</v>
      </c>
      <c r="U1683" s="8">
        <f>Sales[[#This Row],[Unit Cost]]*Sales[[#This Row],[Order Quantity]]</f>
        <v>502.5</v>
      </c>
    </row>
    <row r="1684" spans="1:21" x14ac:dyDescent="0.2">
      <c r="A1684" s="6" t="s">
        <v>1897</v>
      </c>
      <c r="B1684" s="6" t="s">
        <v>26</v>
      </c>
      <c r="C1684" s="6" t="s">
        <v>145</v>
      </c>
      <c r="D1684" s="7">
        <v>43300</v>
      </c>
      <c r="E1684" s="7">
        <v>43451</v>
      </c>
      <c r="F1684" s="7">
        <v>43477</v>
      </c>
      <c r="G1684" s="7">
        <v>43487</v>
      </c>
      <c r="H1684" s="6">
        <f t="shared" si="78"/>
        <v>36</v>
      </c>
      <c r="I1684" s="6" t="s">
        <v>215</v>
      </c>
      <c r="J1684" s="6">
        <v>28</v>
      </c>
      <c r="K1684" s="6">
        <v>17</v>
      </c>
      <c r="L1684" s="6">
        <v>144</v>
      </c>
      <c r="M1684" s="6">
        <v>31</v>
      </c>
      <c r="N1684" s="6">
        <v>8</v>
      </c>
      <c r="O1684" s="6">
        <v>0.05</v>
      </c>
      <c r="P1684" s="8">
        <v>5138.9000000000005</v>
      </c>
      <c r="Q1684" s="8">
        <v>3956.9530000000004</v>
      </c>
      <c r="R1684" s="8">
        <f t="shared" si="79"/>
        <v>7400.0160000000033</v>
      </c>
      <c r="S1684" s="8">
        <f>(((Sales[[#This Row],[Unit Price]]-(Sales[[#This Row],[Discount Applied]]*Sales[[#This Row],[Unit Price]]))-Q1684)/Q1684)*100</f>
        <v>23.376623376623385</v>
      </c>
      <c r="T1684" s="8">
        <f t="shared" si="80"/>
        <v>39055.640000000007</v>
      </c>
      <c r="U1684" s="8">
        <f>Sales[[#This Row],[Unit Cost]]*Sales[[#This Row],[Order Quantity]]</f>
        <v>31655.624000000003</v>
      </c>
    </row>
    <row r="1685" spans="1:21" x14ac:dyDescent="0.2">
      <c r="A1685" s="6" t="s">
        <v>1898</v>
      </c>
      <c r="B1685" s="6" t="s">
        <v>25</v>
      </c>
      <c r="C1685" s="6" t="s">
        <v>145</v>
      </c>
      <c r="D1685" s="7">
        <v>43400</v>
      </c>
      <c r="E1685" s="7">
        <v>43451</v>
      </c>
      <c r="F1685" s="7">
        <v>43460</v>
      </c>
      <c r="G1685" s="7">
        <v>43466</v>
      </c>
      <c r="H1685" s="6">
        <f t="shared" si="78"/>
        <v>15</v>
      </c>
      <c r="I1685" s="6" t="s">
        <v>215</v>
      </c>
      <c r="J1685" s="6">
        <v>17</v>
      </c>
      <c r="K1685" s="6">
        <v>12</v>
      </c>
      <c r="L1685" s="6">
        <v>180</v>
      </c>
      <c r="M1685" s="6">
        <v>29</v>
      </c>
      <c r="N1685" s="6">
        <v>7</v>
      </c>
      <c r="O1685" s="6">
        <v>0.05</v>
      </c>
      <c r="P1685" s="8">
        <v>214.4</v>
      </c>
      <c r="Q1685" s="8">
        <v>109.34400000000001</v>
      </c>
      <c r="R1685" s="8">
        <f t="shared" si="79"/>
        <v>660.35199999999998</v>
      </c>
      <c r="S1685" s="8">
        <f>(((Sales[[#This Row],[Unit Price]]-(Sales[[#This Row],[Discount Applied]]*Sales[[#This Row],[Unit Price]]))-Q1685)/Q1685)*100</f>
        <v>86.274509803921561</v>
      </c>
      <c r="T1685" s="8">
        <f t="shared" si="80"/>
        <v>1425.76</v>
      </c>
      <c r="U1685" s="8">
        <f>Sales[[#This Row],[Unit Cost]]*Sales[[#This Row],[Order Quantity]]</f>
        <v>765.40800000000002</v>
      </c>
    </row>
    <row r="1686" spans="1:21" x14ac:dyDescent="0.2">
      <c r="A1686" s="6" t="s">
        <v>1899</v>
      </c>
      <c r="B1686" s="6" t="s">
        <v>23</v>
      </c>
      <c r="C1686" s="6" t="s">
        <v>146</v>
      </c>
      <c r="D1686" s="7">
        <v>43400</v>
      </c>
      <c r="E1686" s="7">
        <v>43452</v>
      </c>
      <c r="F1686" s="7">
        <v>43460</v>
      </c>
      <c r="G1686" s="7">
        <v>43463</v>
      </c>
      <c r="H1686" s="6">
        <f t="shared" si="78"/>
        <v>11</v>
      </c>
      <c r="I1686" s="6" t="s">
        <v>215</v>
      </c>
      <c r="J1686" s="6">
        <v>22</v>
      </c>
      <c r="K1686" s="6">
        <v>5</v>
      </c>
      <c r="L1686" s="6">
        <v>300</v>
      </c>
      <c r="M1686" s="6">
        <v>1</v>
      </c>
      <c r="N1686" s="6">
        <v>8</v>
      </c>
      <c r="O1686" s="6">
        <v>0.15</v>
      </c>
      <c r="P1686" s="8">
        <v>1011.7</v>
      </c>
      <c r="Q1686" s="8">
        <v>475.49899999999997</v>
      </c>
      <c r="R1686" s="8">
        <f t="shared" si="79"/>
        <v>3075.5680000000007</v>
      </c>
      <c r="S1686" s="8">
        <f>(((Sales[[#This Row],[Unit Price]]-(Sales[[#This Row],[Discount Applied]]*Sales[[#This Row],[Unit Price]]))-Q1686)/Q1686)*100</f>
        <v>80.851063829787265</v>
      </c>
      <c r="T1686" s="8">
        <f t="shared" si="80"/>
        <v>6879.56</v>
      </c>
      <c r="U1686" s="8">
        <f>Sales[[#This Row],[Unit Cost]]*Sales[[#This Row],[Order Quantity]]</f>
        <v>3803.9919999999997</v>
      </c>
    </row>
    <row r="1687" spans="1:21" x14ac:dyDescent="0.2">
      <c r="A1687" s="6" t="s">
        <v>1900</v>
      </c>
      <c r="B1687" s="6" t="s">
        <v>23</v>
      </c>
      <c r="C1687" s="6" t="s">
        <v>143</v>
      </c>
      <c r="D1687" s="7">
        <v>43300</v>
      </c>
      <c r="E1687" s="7">
        <v>43452</v>
      </c>
      <c r="F1687" s="7">
        <v>43480</v>
      </c>
      <c r="G1687" s="7">
        <v>43489</v>
      </c>
      <c r="H1687" s="6">
        <f t="shared" si="78"/>
        <v>37</v>
      </c>
      <c r="I1687" s="6" t="s">
        <v>215</v>
      </c>
      <c r="J1687" s="6">
        <v>23</v>
      </c>
      <c r="K1687" s="6">
        <v>16</v>
      </c>
      <c r="L1687" s="6">
        <v>332</v>
      </c>
      <c r="M1687" s="6">
        <v>10</v>
      </c>
      <c r="N1687" s="6">
        <v>6</v>
      </c>
      <c r="O1687" s="6">
        <v>0.05</v>
      </c>
      <c r="P1687" s="8">
        <v>1159.1000000000001</v>
      </c>
      <c r="Q1687" s="8">
        <v>915.68900000000019</v>
      </c>
      <c r="R1687" s="8">
        <f t="shared" si="79"/>
        <v>1112.735999999999</v>
      </c>
      <c r="S1687" s="8">
        <f>(((Sales[[#This Row],[Unit Price]]-(Sales[[#This Row],[Discount Applied]]*Sales[[#This Row],[Unit Price]]))-Q1687)/Q1687)*100</f>
        <v>20.253164556962023</v>
      </c>
      <c r="T1687" s="8">
        <f t="shared" si="80"/>
        <v>6606.87</v>
      </c>
      <c r="U1687" s="8">
        <f>Sales[[#This Row],[Unit Cost]]*Sales[[#This Row],[Order Quantity]]</f>
        <v>5494.1340000000009</v>
      </c>
    </row>
    <row r="1688" spans="1:21" x14ac:dyDescent="0.2">
      <c r="A1688" s="6" t="s">
        <v>1901</v>
      </c>
      <c r="B1688" s="6" t="s">
        <v>23</v>
      </c>
      <c r="C1688" s="6" t="s">
        <v>147</v>
      </c>
      <c r="D1688" s="7">
        <v>43300</v>
      </c>
      <c r="E1688" s="7">
        <v>43452</v>
      </c>
      <c r="F1688" s="7">
        <v>43476</v>
      </c>
      <c r="G1688" s="7">
        <v>43482</v>
      </c>
      <c r="H1688" s="6">
        <f t="shared" si="78"/>
        <v>30</v>
      </c>
      <c r="I1688" s="6" t="s">
        <v>215</v>
      </c>
      <c r="J1688" s="6">
        <v>22</v>
      </c>
      <c r="K1688" s="6">
        <v>48</v>
      </c>
      <c r="L1688" s="6">
        <v>228</v>
      </c>
      <c r="M1688" s="6">
        <v>40</v>
      </c>
      <c r="N1688" s="6">
        <v>3</v>
      </c>
      <c r="O1688" s="6">
        <v>0.05</v>
      </c>
      <c r="P1688" s="8">
        <v>1058.6000000000001</v>
      </c>
      <c r="Q1688" s="8">
        <v>857.46600000000012</v>
      </c>
      <c r="R1688" s="8">
        <f t="shared" si="79"/>
        <v>444.61200000000008</v>
      </c>
      <c r="S1688" s="8">
        <f>(((Sales[[#This Row],[Unit Price]]-(Sales[[#This Row],[Discount Applied]]*Sales[[#This Row],[Unit Price]]))-Q1688)/Q1688)*100</f>
        <v>17.283950617283942</v>
      </c>
      <c r="T1688" s="8">
        <f t="shared" si="80"/>
        <v>3017.01</v>
      </c>
      <c r="U1688" s="8">
        <f>Sales[[#This Row],[Unit Cost]]*Sales[[#This Row],[Order Quantity]]</f>
        <v>2572.3980000000001</v>
      </c>
    </row>
    <row r="1689" spans="1:21" x14ac:dyDescent="0.2">
      <c r="A1689" s="6" t="s">
        <v>1902</v>
      </c>
      <c r="B1689" s="6" t="s">
        <v>26</v>
      </c>
      <c r="C1689" s="6" t="s">
        <v>143</v>
      </c>
      <c r="D1689" s="7">
        <v>43400</v>
      </c>
      <c r="E1689" s="7">
        <v>43452</v>
      </c>
      <c r="F1689" s="7">
        <v>43471</v>
      </c>
      <c r="G1689" s="7">
        <v>43475</v>
      </c>
      <c r="H1689" s="6">
        <f t="shared" si="78"/>
        <v>23</v>
      </c>
      <c r="I1689" s="6" t="s">
        <v>215</v>
      </c>
      <c r="J1689" s="6">
        <v>27</v>
      </c>
      <c r="K1689" s="6">
        <v>2</v>
      </c>
      <c r="L1689" s="6">
        <v>354</v>
      </c>
      <c r="M1689" s="6">
        <v>43</v>
      </c>
      <c r="N1689" s="6">
        <v>4</v>
      </c>
      <c r="O1689" s="6">
        <v>0.15</v>
      </c>
      <c r="P1689" s="8">
        <v>1869.3</v>
      </c>
      <c r="Q1689" s="8">
        <v>766.4129999999999</v>
      </c>
      <c r="R1689" s="8">
        <f t="shared" si="79"/>
        <v>3289.9680000000003</v>
      </c>
      <c r="S1689" s="8">
        <f>(((Sales[[#This Row],[Unit Price]]-(Sales[[#This Row],[Discount Applied]]*Sales[[#This Row],[Unit Price]]))-Q1689)/Q1689)*100</f>
        <v>107.31707317073173</v>
      </c>
      <c r="T1689" s="8">
        <f t="shared" si="80"/>
        <v>6355.62</v>
      </c>
      <c r="U1689" s="8">
        <f>Sales[[#This Row],[Unit Cost]]*Sales[[#This Row],[Order Quantity]]</f>
        <v>3065.6519999999996</v>
      </c>
    </row>
    <row r="1690" spans="1:21" x14ac:dyDescent="0.2">
      <c r="A1690" s="6" t="s">
        <v>1903</v>
      </c>
      <c r="B1690" s="6" t="s">
        <v>25</v>
      </c>
      <c r="C1690" s="6" t="s">
        <v>148</v>
      </c>
      <c r="D1690" s="7">
        <v>43400</v>
      </c>
      <c r="E1690" s="7">
        <v>43452</v>
      </c>
      <c r="F1690" s="7">
        <v>43478</v>
      </c>
      <c r="G1690" s="7">
        <v>43485</v>
      </c>
      <c r="H1690" s="6">
        <f t="shared" si="78"/>
        <v>33</v>
      </c>
      <c r="I1690" s="6" t="s">
        <v>215</v>
      </c>
      <c r="J1690" s="6">
        <v>18</v>
      </c>
      <c r="K1690" s="6">
        <v>47</v>
      </c>
      <c r="L1690" s="6">
        <v>55</v>
      </c>
      <c r="M1690" s="6">
        <v>35</v>
      </c>
      <c r="N1690" s="6">
        <v>5</v>
      </c>
      <c r="O1690" s="6">
        <v>0.4</v>
      </c>
      <c r="P1690" s="8">
        <v>1762.1000000000001</v>
      </c>
      <c r="Q1690" s="8">
        <v>1409.6800000000003</v>
      </c>
      <c r="R1690" s="8">
        <f t="shared" si="79"/>
        <v>-1762.1000000000022</v>
      </c>
      <c r="S1690" s="8">
        <f>(((Sales[[#This Row],[Unit Price]]-(Sales[[#This Row],[Discount Applied]]*Sales[[#This Row],[Unit Price]]))-Q1690)/Q1690)*100</f>
        <v>-25.000000000000018</v>
      </c>
      <c r="T1690" s="8">
        <f t="shared" si="80"/>
        <v>5286.2999999999993</v>
      </c>
      <c r="U1690" s="8">
        <f>Sales[[#This Row],[Unit Cost]]*Sales[[#This Row],[Order Quantity]]</f>
        <v>7048.4000000000015</v>
      </c>
    </row>
    <row r="1691" spans="1:21" x14ac:dyDescent="0.2">
      <c r="A1691" s="6" t="s">
        <v>1904</v>
      </c>
      <c r="B1691" s="6" t="s">
        <v>25</v>
      </c>
      <c r="C1691" s="6" t="s">
        <v>146</v>
      </c>
      <c r="D1691" s="7">
        <v>43300</v>
      </c>
      <c r="E1691" s="7">
        <v>43452</v>
      </c>
      <c r="F1691" s="7">
        <v>43458</v>
      </c>
      <c r="G1691" s="7">
        <v>43459</v>
      </c>
      <c r="H1691" s="6">
        <f t="shared" si="78"/>
        <v>7</v>
      </c>
      <c r="I1691" s="6" t="s">
        <v>215</v>
      </c>
      <c r="J1691" s="6">
        <v>17</v>
      </c>
      <c r="K1691" s="6">
        <v>10</v>
      </c>
      <c r="L1691" s="6">
        <v>328</v>
      </c>
      <c r="M1691" s="6">
        <v>15</v>
      </c>
      <c r="N1691" s="6">
        <v>3</v>
      </c>
      <c r="O1691" s="6">
        <v>7.4999999999999997E-2</v>
      </c>
      <c r="P1691" s="8">
        <v>2492.4</v>
      </c>
      <c r="Q1691" s="8">
        <v>1869.3000000000002</v>
      </c>
      <c r="R1691" s="8">
        <f t="shared" si="79"/>
        <v>1308.5100000000002</v>
      </c>
      <c r="S1691" s="8">
        <f>(((Sales[[#This Row],[Unit Price]]-(Sales[[#This Row],[Discount Applied]]*Sales[[#This Row],[Unit Price]]))-Q1691)/Q1691)*100</f>
        <v>23.333333333333332</v>
      </c>
      <c r="T1691" s="8">
        <f t="shared" si="80"/>
        <v>6916.4100000000008</v>
      </c>
      <c r="U1691" s="8">
        <f>Sales[[#This Row],[Unit Cost]]*Sales[[#This Row],[Order Quantity]]</f>
        <v>5607.9000000000005</v>
      </c>
    </row>
    <row r="1692" spans="1:21" x14ac:dyDescent="0.2">
      <c r="A1692" s="6" t="s">
        <v>1905</v>
      </c>
      <c r="B1692" s="6" t="s">
        <v>23</v>
      </c>
      <c r="C1692" s="6" t="s">
        <v>143</v>
      </c>
      <c r="D1692" s="7">
        <v>43300</v>
      </c>
      <c r="E1692" s="7">
        <v>43452</v>
      </c>
      <c r="F1692" s="7">
        <v>43474</v>
      </c>
      <c r="G1692" s="7">
        <v>43481</v>
      </c>
      <c r="H1692" s="6">
        <f t="shared" si="78"/>
        <v>29</v>
      </c>
      <c r="I1692" s="6" t="s">
        <v>215</v>
      </c>
      <c r="J1692" s="6">
        <v>20</v>
      </c>
      <c r="K1692" s="6">
        <v>12</v>
      </c>
      <c r="L1692" s="6">
        <v>347</v>
      </c>
      <c r="M1692" s="6">
        <v>40</v>
      </c>
      <c r="N1692" s="6">
        <v>7</v>
      </c>
      <c r="O1692" s="6">
        <v>7.4999999999999997E-2</v>
      </c>
      <c r="P1692" s="8">
        <v>3919.5</v>
      </c>
      <c r="Q1692" s="8">
        <v>2038.14</v>
      </c>
      <c r="R1692" s="8">
        <f t="shared" si="79"/>
        <v>11111.782499999999</v>
      </c>
      <c r="S1692" s="8">
        <f>(((Sales[[#This Row],[Unit Price]]-(Sales[[#This Row],[Discount Applied]]*Sales[[#This Row],[Unit Price]]))-Q1692)/Q1692)*100</f>
        <v>77.884615384615373</v>
      </c>
      <c r="T1692" s="8">
        <f t="shared" si="80"/>
        <v>25378.762500000001</v>
      </c>
      <c r="U1692" s="8">
        <f>Sales[[#This Row],[Unit Cost]]*Sales[[#This Row],[Order Quantity]]</f>
        <v>14266.980000000001</v>
      </c>
    </row>
    <row r="1693" spans="1:21" x14ac:dyDescent="0.2">
      <c r="A1693" s="6" t="s">
        <v>1906</v>
      </c>
      <c r="B1693" s="6" t="s">
        <v>23</v>
      </c>
      <c r="C1693" s="6" t="s">
        <v>145</v>
      </c>
      <c r="D1693" s="7">
        <v>43400</v>
      </c>
      <c r="E1693" s="7">
        <v>43452</v>
      </c>
      <c r="F1693" s="7">
        <v>43474</v>
      </c>
      <c r="G1693" s="7">
        <v>43477</v>
      </c>
      <c r="H1693" s="6">
        <f t="shared" si="78"/>
        <v>25</v>
      </c>
      <c r="I1693" s="6" t="s">
        <v>215</v>
      </c>
      <c r="J1693" s="6">
        <v>21</v>
      </c>
      <c r="K1693" s="6">
        <v>31</v>
      </c>
      <c r="L1693" s="6">
        <v>141</v>
      </c>
      <c r="M1693" s="6">
        <v>7</v>
      </c>
      <c r="N1693" s="6">
        <v>1</v>
      </c>
      <c r="O1693" s="6">
        <v>7.4999999999999997E-2</v>
      </c>
      <c r="P1693" s="8">
        <v>2519.2000000000003</v>
      </c>
      <c r="Q1693" s="8">
        <v>1007.6800000000002</v>
      </c>
      <c r="R1693" s="8">
        <f t="shared" si="79"/>
        <v>1322.58</v>
      </c>
      <c r="S1693" s="8">
        <f>(((Sales[[#This Row],[Unit Price]]-(Sales[[#This Row],[Discount Applied]]*Sales[[#This Row],[Unit Price]]))-Q1693)/Q1693)*100</f>
        <v>131.24999999999997</v>
      </c>
      <c r="T1693" s="8">
        <f t="shared" si="80"/>
        <v>2330.2600000000002</v>
      </c>
      <c r="U1693" s="8">
        <f>Sales[[#This Row],[Unit Cost]]*Sales[[#This Row],[Order Quantity]]</f>
        <v>1007.6800000000002</v>
      </c>
    </row>
    <row r="1694" spans="1:21" x14ac:dyDescent="0.2">
      <c r="A1694" s="6" t="s">
        <v>1907</v>
      </c>
      <c r="B1694" s="6" t="s">
        <v>26</v>
      </c>
      <c r="C1694" s="6" t="s">
        <v>143</v>
      </c>
      <c r="D1694" s="7">
        <v>43400</v>
      </c>
      <c r="E1694" s="7">
        <v>43452</v>
      </c>
      <c r="F1694" s="7">
        <v>43466</v>
      </c>
      <c r="G1694" s="7">
        <v>43471</v>
      </c>
      <c r="H1694" s="6">
        <f t="shared" si="78"/>
        <v>19</v>
      </c>
      <c r="I1694" s="6" t="s">
        <v>215</v>
      </c>
      <c r="J1694" s="6">
        <v>26</v>
      </c>
      <c r="K1694" s="6">
        <v>10</v>
      </c>
      <c r="L1694" s="6">
        <v>358</v>
      </c>
      <c r="M1694" s="6">
        <v>25</v>
      </c>
      <c r="N1694" s="6">
        <v>3</v>
      </c>
      <c r="O1694" s="6">
        <v>0.3</v>
      </c>
      <c r="P1694" s="8">
        <v>3872.6</v>
      </c>
      <c r="Q1694" s="8">
        <v>3252.9839999999999</v>
      </c>
      <c r="R1694" s="8">
        <f t="shared" si="79"/>
        <v>-1626.4920000000002</v>
      </c>
      <c r="S1694" s="8">
        <f>(((Sales[[#This Row],[Unit Price]]-(Sales[[#This Row],[Discount Applied]]*Sales[[#This Row],[Unit Price]]))-Q1694)/Q1694)*100</f>
        <v>-16.666666666666675</v>
      </c>
      <c r="T1694" s="8">
        <f t="shared" si="80"/>
        <v>8132.4599999999991</v>
      </c>
      <c r="U1694" s="8">
        <f>Sales[[#This Row],[Unit Cost]]*Sales[[#This Row],[Order Quantity]]</f>
        <v>9758.9519999999993</v>
      </c>
    </row>
    <row r="1695" spans="1:21" x14ac:dyDescent="0.2">
      <c r="A1695" s="6" t="s">
        <v>1908</v>
      </c>
      <c r="B1695" s="6" t="s">
        <v>24</v>
      </c>
      <c r="C1695" s="6" t="s">
        <v>145</v>
      </c>
      <c r="D1695" s="7">
        <v>43300</v>
      </c>
      <c r="E1695" s="7">
        <v>43453</v>
      </c>
      <c r="F1695" s="7">
        <v>43472</v>
      </c>
      <c r="G1695" s="7">
        <v>43478</v>
      </c>
      <c r="H1695" s="6">
        <f t="shared" si="78"/>
        <v>25</v>
      </c>
      <c r="I1695" s="6" t="s">
        <v>215</v>
      </c>
      <c r="J1695" s="6">
        <v>8</v>
      </c>
      <c r="K1695" s="6">
        <v>32</v>
      </c>
      <c r="L1695" s="6">
        <v>148</v>
      </c>
      <c r="M1695" s="6">
        <v>38</v>
      </c>
      <c r="N1695" s="6">
        <v>2</v>
      </c>
      <c r="O1695" s="6">
        <v>7.4999999999999997E-2</v>
      </c>
      <c r="P1695" s="8">
        <v>1855.9</v>
      </c>
      <c r="Q1695" s="8">
        <v>1354.807</v>
      </c>
      <c r="R1695" s="8">
        <f t="shared" si="79"/>
        <v>723.80099999999993</v>
      </c>
      <c r="S1695" s="8">
        <f>(((Sales[[#This Row],[Unit Price]]-(Sales[[#This Row],[Discount Applied]]*Sales[[#This Row],[Unit Price]]))-Q1695)/Q1695)*100</f>
        <v>26.712328767123282</v>
      </c>
      <c r="T1695" s="8">
        <f t="shared" si="80"/>
        <v>3433.415</v>
      </c>
      <c r="U1695" s="8">
        <f>Sales[[#This Row],[Unit Cost]]*Sales[[#This Row],[Order Quantity]]</f>
        <v>2709.614</v>
      </c>
    </row>
    <row r="1696" spans="1:21" x14ac:dyDescent="0.2">
      <c r="A1696" s="6" t="s">
        <v>1909</v>
      </c>
      <c r="B1696" s="6" t="s">
        <v>24</v>
      </c>
      <c r="C1696" s="6" t="s">
        <v>147</v>
      </c>
      <c r="D1696" s="7">
        <v>43300</v>
      </c>
      <c r="E1696" s="7">
        <v>43453</v>
      </c>
      <c r="F1696" s="7">
        <v>43464</v>
      </c>
      <c r="G1696" s="7">
        <v>43471</v>
      </c>
      <c r="H1696" s="6">
        <f t="shared" si="78"/>
        <v>18</v>
      </c>
      <c r="I1696" s="6" t="s">
        <v>215</v>
      </c>
      <c r="J1696" s="6">
        <v>6</v>
      </c>
      <c r="K1696" s="6">
        <v>26</v>
      </c>
      <c r="L1696" s="6">
        <v>253</v>
      </c>
      <c r="M1696" s="6">
        <v>4</v>
      </c>
      <c r="N1696" s="6">
        <v>1</v>
      </c>
      <c r="O1696" s="6">
        <v>0.05</v>
      </c>
      <c r="P1696" s="8">
        <v>4006.6</v>
      </c>
      <c r="Q1696" s="8">
        <v>3205.28</v>
      </c>
      <c r="R1696" s="8">
        <f t="shared" si="79"/>
        <v>600.98999999999978</v>
      </c>
      <c r="S1696" s="8">
        <f>(((Sales[[#This Row],[Unit Price]]-(Sales[[#This Row],[Discount Applied]]*Sales[[#This Row],[Unit Price]]))-Q1696)/Q1696)*100</f>
        <v>18.749999999999993</v>
      </c>
      <c r="T1696" s="8">
        <f t="shared" si="80"/>
        <v>3806.27</v>
      </c>
      <c r="U1696" s="8">
        <f>Sales[[#This Row],[Unit Cost]]*Sales[[#This Row],[Order Quantity]]</f>
        <v>3205.28</v>
      </c>
    </row>
    <row r="1697" spans="1:21" x14ac:dyDescent="0.2">
      <c r="A1697" s="6" t="s">
        <v>1910</v>
      </c>
      <c r="B1697" s="6" t="s">
        <v>25</v>
      </c>
      <c r="C1697" s="6" t="s">
        <v>147</v>
      </c>
      <c r="D1697" s="7">
        <v>43300</v>
      </c>
      <c r="E1697" s="7">
        <v>43453</v>
      </c>
      <c r="F1697" s="7">
        <v>43460</v>
      </c>
      <c r="G1697" s="7">
        <v>43462</v>
      </c>
      <c r="H1697" s="6">
        <f t="shared" si="78"/>
        <v>9</v>
      </c>
      <c r="I1697" s="6" t="s">
        <v>215</v>
      </c>
      <c r="J1697" s="6">
        <v>18</v>
      </c>
      <c r="K1697" s="6">
        <v>13</v>
      </c>
      <c r="L1697" s="6">
        <v>211</v>
      </c>
      <c r="M1697" s="6">
        <v>31</v>
      </c>
      <c r="N1697" s="6">
        <v>7</v>
      </c>
      <c r="O1697" s="6">
        <v>0.1</v>
      </c>
      <c r="P1697" s="8">
        <v>1721.9</v>
      </c>
      <c r="Q1697" s="8">
        <v>1360.3010000000002</v>
      </c>
      <c r="R1697" s="8">
        <f t="shared" si="79"/>
        <v>1325.8629999999994</v>
      </c>
      <c r="S1697" s="8">
        <f>(((Sales[[#This Row],[Unit Price]]-(Sales[[#This Row],[Discount Applied]]*Sales[[#This Row],[Unit Price]]))-Q1697)/Q1697)*100</f>
        <v>13.924050632911381</v>
      </c>
      <c r="T1697" s="8">
        <f t="shared" si="80"/>
        <v>10847.970000000001</v>
      </c>
      <c r="U1697" s="8">
        <f>Sales[[#This Row],[Unit Cost]]*Sales[[#This Row],[Order Quantity]]</f>
        <v>9522.1070000000018</v>
      </c>
    </row>
    <row r="1698" spans="1:21" x14ac:dyDescent="0.2">
      <c r="A1698" s="6" t="s">
        <v>1911</v>
      </c>
      <c r="B1698" s="6" t="s">
        <v>24</v>
      </c>
      <c r="C1698" s="6" t="s">
        <v>145</v>
      </c>
      <c r="D1698" s="7">
        <v>43300</v>
      </c>
      <c r="E1698" s="7">
        <v>43453</v>
      </c>
      <c r="F1698" s="7">
        <v>43471</v>
      </c>
      <c r="G1698" s="7">
        <v>43478</v>
      </c>
      <c r="H1698" s="6">
        <f t="shared" si="78"/>
        <v>25</v>
      </c>
      <c r="I1698" s="6" t="s">
        <v>215</v>
      </c>
      <c r="J1698" s="6">
        <v>5</v>
      </c>
      <c r="K1698" s="6">
        <v>6</v>
      </c>
      <c r="L1698" s="6">
        <v>140</v>
      </c>
      <c r="M1698" s="6">
        <v>26</v>
      </c>
      <c r="N1698" s="6">
        <v>2</v>
      </c>
      <c r="O1698" s="6">
        <v>0.05</v>
      </c>
      <c r="P1698" s="8">
        <v>1038.5</v>
      </c>
      <c r="Q1698" s="8">
        <v>726.94999999999993</v>
      </c>
      <c r="R1698" s="8">
        <f t="shared" si="79"/>
        <v>519.25000000000023</v>
      </c>
      <c r="S1698" s="8">
        <f>(((Sales[[#This Row],[Unit Price]]-(Sales[[#This Row],[Discount Applied]]*Sales[[#This Row],[Unit Price]]))-Q1698)/Q1698)*100</f>
        <v>35.71428571428573</v>
      </c>
      <c r="T1698" s="8">
        <f t="shared" si="80"/>
        <v>1973.15</v>
      </c>
      <c r="U1698" s="8">
        <f>Sales[[#This Row],[Unit Cost]]*Sales[[#This Row],[Order Quantity]]</f>
        <v>1453.8999999999999</v>
      </c>
    </row>
    <row r="1699" spans="1:21" x14ac:dyDescent="0.2">
      <c r="A1699" s="6" t="s">
        <v>1912</v>
      </c>
      <c r="B1699" s="6" t="s">
        <v>26</v>
      </c>
      <c r="C1699" s="6" t="s">
        <v>145</v>
      </c>
      <c r="D1699" s="7">
        <v>43300</v>
      </c>
      <c r="E1699" s="7">
        <v>43453</v>
      </c>
      <c r="F1699" s="7">
        <v>43475</v>
      </c>
      <c r="G1699" s="7">
        <v>43477</v>
      </c>
      <c r="H1699" s="6">
        <f t="shared" si="78"/>
        <v>24</v>
      </c>
      <c r="I1699" s="6" t="s">
        <v>215</v>
      </c>
      <c r="J1699" s="6">
        <v>26</v>
      </c>
      <c r="K1699" s="6">
        <v>35</v>
      </c>
      <c r="L1699" s="6">
        <v>181</v>
      </c>
      <c r="M1699" s="6">
        <v>11</v>
      </c>
      <c r="N1699" s="6">
        <v>6</v>
      </c>
      <c r="O1699" s="6">
        <v>0.2</v>
      </c>
      <c r="P1699" s="8">
        <v>241.20000000000002</v>
      </c>
      <c r="Q1699" s="8">
        <v>108.54</v>
      </c>
      <c r="R1699" s="8">
        <f t="shared" si="79"/>
        <v>506.52</v>
      </c>
      <c r="S1699" s="8">
        <f>(((Sales[[#This Row],[Unit Price]]-(Sales[[#This Row],[Discount Applied]]*Sales[[#This Row],[Unit Price]]))-Q1699)/Q1699)*100</f>
        <v>77.777777777777786</v>
      </c>
      <c r="T1699" s="8">
        <f t="shared" si="80"/>
        <v>1157.76</v>
      </c>
      <c r="U1699" s="8">
        <f>Sales[[#This Row],[Unit Cost]]*Sales[[#This Row],[Order Quantity]]</f>
        <v>651.24</v>
      </c>
    </row>
    <row r="1700" spans="1:21" x14ac:dyDescent="0.2">
      <c r="A1700" s="6" t="s">
        <v>1913</v>
      </c>
      <c r="B1700" s="6" t="s">
        <v>25</v>
      </c>
      <c r="C1700" s="6" t="s">
        <v>146</v>
      </c>
      <c r="D1700" s="7">
        <v>43400</v>
      </c>
      <c r="E1700" s="7">
        <v>43453</v>
      </c>
      <c r="F1700" s="7">
        <v>43470</v>
      </c>
      <c r="G1700" s="7">
        <v>43471</v>
      </c>
      <c r="H1700" s="6">
        <f t="shared" si="78"/>
        <v>18</v>
      </c>
      <c r="I1700" s="6" t="s">
        <v>215</v>
      </c>
      <c r="J1700" s="6">
        <v>17</v>
      </c>
      <c r="K1700" s="6">
        <v>8</v>
      </c>
      <c r="L1700" s="6">
        <v>274</v>
      </c>
      <c r="M1700" s="6">
        <v>30</v>
      </c>
      <c r="N1700" s="6">
        <v>1</v>
      </c>
      <c r="O1700" s="6">
        <v>0.05</v>
      </c>
      <c r="P1700" s="8">
        <v>1051.9000000000001</v>
      </c>
      <c r="Q1700" s="8">
        <v>673.21600000000012</v>
      </c>
      <c r="R1700" s="8">
        <f t="shared" si="79"/>
        <v>326.08899999999994</v>
      </c>
      <c r="S1700" s="8">
        <f>(((Sales[[#This Row],[Unit Price]]-(Sales[[#This Row],[Discount Applied]]*Sales[[#This Row],[Unit Price]]))-Q1700)/Q1700)*100</f>
        <v>48.437499999999986</v>
      </c>
      <c r="T1700" s="8">
        <f t="shared" si="80"/>
        <v>999.30500000000006</v>
      </c>
      <c r="U1700" s="8">
        <f>Sales[[#This Row],[Unit Cost]]*Sales[[#This Row],[Order Quantity]]</f>
        <v>673.21600000000012</v>
      </c>
    </row>
    <row r="1701" spans="1:21" x14ac:dyDescent="0.2">
      <c r="A1701" s="6" t="s">
        <v>1914</v>
      </c>
      <c r="B1701" s="6" t="s">
        <v>23</v>
      </c>
      <c r="C1701" s="6" t="s">
        <v>147</v>
      </c>
      <c r="D1701" s="7">
        <v>43400</v>
      </c>
      <c r="E1701" s="7">
        <v>43453</v>
      </c>
      <c r="F1701" s="7">
        <v>43474</v>
      </c>
      <c r="G1701" s="7">
        <v>43482</v>
      </c>
      <c r="H1701" s="6">
        <f t="shared" si="78"/>
        <v>29</v>
      </c>
      <c r="I1701" s="6" t="s">
        <v>215</v>
      </c>
      <c r="J1701" s="6">
        <v>25</v>
      </c>
      <c r="K1701" s="6">
        <v>9</v>
      </c>
      <c r="L1701" s="6">
        <v>247</v>
      </c>
      <c r="M1701" s="6">
        <v>37</v>
      </c>
      <c r="N1701" s="6">
        <v>8</v>
      </c>
      <c r="O1701" s="6">
        <v>7.4999999999999997E-2</v>
      </c>
      <c r="P1701" s="8">
        <v>180.9</v>
      </c>
      <c r="Q1701" s="8">
        <v>130.24799999999999</v>
      </c>
      <c r="R1701" s="8">
        <f t="shared" si="79"/>
        <v>296.67600000000016</v>
      </c>
      <c r="S1701" s="8">
        <f>(((Sales[[#This Row],[Unit Price]]-(Sales[[#This Row],[Discount Applied]]*Sales[[#This Row],[Unit Price]]))-Q1701)/Q1701)*100</f>
        <v>28.472222222222239</v>
      </c>
      <c r="T1701" s="8">
        <f t="shared" si="80"/>
        <v>1338.66</v>
      </c>
      <c r="U1701" s="8">
        <f>Sales[[#This Row],[Unit Cost]]*Sales[[#This Row],[Order Quantity]]</f>
        <v>1041.9839999999999</v>
      </c>
    </row>
    <row r="1702" spans="1:21" x14ac:dyDescent="0.2">
      <c r="A1702" s="6" t="s">
        <v>1915</v>
      </c>
      <c r="B1702" s="6" t="s">
        <v>25</v>
      </c>
      <c r="C1702" s="6" t="s">
        <v>145</v>
      </c>
      <c r="D1702" s="7">
        <v>43300</v>
      </c>
      <c r="E1702" s="7">
        <v>43454</v>
      </c>
      <c r="F1702" s="7">
        <v>43470</v>
      </c>
      <c r="G1702" s="7">
        <v>43480</v>
      </c>
      <c r="H1702" s="6">
        <f t="shared" si="78"/>
        <v>26</v>
      </c>
      <c r="I1702" s="6" t="s">
        <v>215</v>
      </c>
      <c r="J1702" s="6">
        <v>18</v>
      </c>
      <c r="K1702" s="6">
        <v>2</v>
      </c>
      <c r="L1702" s="6">
        <v>192</v>
      </c>
      <c r="M1702" s="6">
        <v>12</v>
      </c>
      <c r="N1702" s="6">
        <v>6</v>
      </c>
      <c r="O1702" s="6">
        <v>0.05</v>
      </c>
      <c r="P1702" s="8">
        <v>268</v>
      </c>
      <c r="Q1702" s="8">
        <v>219.76</v>
      </c>
      <c r="R1702" s="8">
        <f t="shared" si="79"/>
        <v>209.03999999999996</v>
      </c>
      <c r="S1702" s="8">
        <f>(((Sales[[#This Row],[Unit Price]]-(Sales[[#This Row],[Discount Applied]]*Sales[[#This Row],[Unit Price]]))-Q1702)/Q1702)*100</f>
        <v>15.853658536585369</v>
      </c>
      <c r="T1702" s="8">
        <f t="shared" si="80"/>
        <v>1527.6</v>
      </c>
      <c r="U1702" s="8">
        <f>Sales[[#This Row],[Unit Cost]]*Sales[[#This Row],[Order Quantity]]</f>
        <v>1318.56</v>
      </c>
    </row>
    <row r="1703" spans="1:21" x14ac:dyDescent="0.2">
      <c r="A1703" s="6" t="s">
        <v>1916</v>
      </c>
      <c r="B1703" s="6" t="s">
        <v>24</v>
      </c>
      <c r="C1703" s="6" t="s">
        <v>148</v>
      </c>
      <c r="D1703" s="7">
        <v>43300</v>
      </c>
      <c r="E1703" s="7">
        <v>43454</v>
      </c>
      <c r="F1703" s="7">
        <v>43469</v>
      </c>
      <c r="G1703" s="7">
        <v>43475</v>
      </c>
      <c r="H1703" s="6">
        <f t="shared" si="78"/>
        <v>21</v>
      </c>
      <c r="I1703" s="6" t="s">
        <v>215</v>
      </c>
      <c r="J1703" s="6">
        <v>5</v>
      </c>
      <c r="K1703" s="6">
        <v>9</v>
      </c>
      <c r="L1703" s="6">
        <v>2</v>
      </c>
      <c r="M1703" s="6">
        <v>13</v>
      </c>
      <c r="N1703" s="6">
        <v>1</v>
      </c>
      <c r="O1703" s="6">
        <v>0.2</v>
      </c>
      <c r="P1703" s="8">
        <v>1159.1000000000001</v>
      </c>
      <c r="Q1703" s="8">
        <v>533.18600000000004</v>
      </c>
      <c r="R1703" s="8">
        <f t="shared" si="79"/>
        <v>394.09400000000005</v>
      </c>
      <c r="S1703" s="8">
        <f>(((Sales[[#This Row],[Unit Price]]-(Sales[[#This Row],[Discount Applied]]*Sales[[#This Row],[Unit Price]]))-Q1703)/Q1703)*100</f>
        <v>73.913043478260875</v>
      </c>
      <c r="T1703" s="8">
        <f t="shared" si="80"/>
        <v>927.28000000000009</v>
      </c>
      <c r="U1703" s="8">
        <f>Sales[[#This Row],[Unit Cost]]*Sales[[#This Row],[Order Quantity]]</f>
        <v>533.18600000000004</v>
      </c>
    </row>
    <row r="1704" spans="1:21" x14ac:dyDescent="0.2">
      <c r="A1704" s="6" t="s">
        <v>1917</v>
      </c>
      <c r="B1704" s="6" t="s">
        <v>24</v>
      </c>
      <c r="C1704" s="6" t="s">
        <v>147</v>
      </c>
      <c r="D1704" s="7">
        <v>43400</v>
      </c>
      <c r="E1704" s="7">
        <v>43454</v>
      </c>
      <c r="F1704" s="7">
        <v>43473</v>
      </c>
      <c r="G1704" s="7">
        <v>43480</v>
      </c>
      <c r="H1704" s="6">
        <f t="shared" si="78"/>
        <v>26</v>
      </c>
      <c r="I1704" s="6" t="s">
        <v>215</v>
      </c>
      <c r="J1704" s="6">
        <v>4</v>
      </c>
      <c r="K1704" s="6">
        <v>12</v>
      </c>
      <c r="L1704" s="6">
        <v>239</v>
      </c>
      <c r="M1704" s="6">
        <v>14</v>
      </c>
      <c r="N1704" s="6">
        <v>6</v>
      </c>
      <c r="O1704" s="6">
        <v>0.05</v>
      </c>
      <c r="P1704" s="8">
        <v>951.4</v>
      </c>
      <c r="Q1704" s="8">
        <v>551.8119999999999</v>
      </c>
      <c r="R1704" s="8">
        <f t="shared" si="79"/>
        <v>2112.1080000000002</v>
      </c>
      <c r="S1704" s="8">
        <f>(((Sales[[#This Row],[Unit Price]]-(Sales[[#This Row],[Discount Applied]]*Sales[[#This Row],[Unit Price]]))-Q1704)/Q1704)*100</f>
        <v>63.793103448275879</v>
      </c>
      <c r="T1704" s="8">
        <f t="shared" si="80"/>
        <v>5422.98</v>
      </c>
      <c r="U1704" s="8">
        <f>Sales[[#This Row],[Unit Cost]]*Sales[[#This Row],[Order Quantity]]</f>
        <v>3310.8719999999994</v>
      </c>
    </row>
    <row r="1705" spans="1:21" x14ac:dyDescent="0.2">
      <c r="A1705" s="6" t="s">
        <v>1918</v>
      </c>
      <c r="B1705" s="6" t="s">
        <v>25</v>
      </c>
      <c r="C1705" s="6" t="s">
        <v>146</v>
      </c>
      <c r="D1705" s="7">
        <v>43400</v>
      </c>
      <c r="E1705" s="7">
        <v>43454</v>
      </c>
      <c r="F1705" s="7">
        <v>43458</v>
      </c>
      <c r="G1705" s="7">
        <v>43467</v>
      </c>
      <c r="H1705" s="6">
        <f t="shared" si="78"/>
        <v>13</v>
      </c>
      <c r="I1705" s="6" t="s">
        <v>215</v>
      </c>
      <c r="J1705" s="6">
        <v>18</v>
      </c>
      <c r="K1705" s="6">
        <v>25</v>
      </c>
      <c r="L1705" s="6">
        <v>327</v>
      </c>
      <c r="M1705" s="6">
        <v>29</v>
      </c>
      <c r="N1705" s="6">
        <v>5</v>
      </c>
      <c r="O1705" s="6">
        <v>0.05</v>
      </c>
      <c r="P1705" s="8">
        <v>4006.6</v>
      </c>
      <c r="Q1705" s="8">
        <v>2644.3560000000002</v>
      </c>
      <c r="R1705" s="8">
        <f t="shared" si="79"/>
        <v>5809.5699999999979</v>
      </c>
      <c r="S1705" s="8">
        <f>(((Sales[[#This Row],[Unit Price]]-(Sales[[#This Row],[Discount Applied]]*Sales[[#This Row],[Unit Price]]))-Q1705)/Q1705)*100</f>
        <v>43.939393939393931</v>
      </c>
      <c r="T1705" s="8">
        <f t="shared" si="80"/>
        <v>19031.349999999999</v>
      </c>
      <c r="U1705" s="8">
        <f>Sales[[#This Row],[Unit Cost]]*Sales[[#This Row],[Order Quantity]]</f>
        <v>13221.78</v>
      </c>
    </row>
    <row r="1706" spans="1:21" x14ac:dyDescent="0.2">
      <c r="A1706" s="6" t="s">
        <v>1919</v>
      </c>
      <c r="B1706" s="6" t="s">
        <v>25</v>
      </c>
      <c r="C1706" s="6" t="s">
        <v>145</v>
      </c>
      <c r="D1706" s="7">
        <v>43300</v>
      </c>
      <c r="E1706" s="7">
        <v>43454</v>
      </c>
      <c r="F1706" s="7">
        <v>43475</v>
      </c>
      <c r="G1706" s="7">
        <v>43480</v>
      </c>
      <c r="H1706" s="6">
        <f t="shared" si="78"/>
        <v>26</v>
      </c>
      <c r="I1706" s="6" t="s">
        <v>215</v>
      </c>
      <c r="J1706" s="6">
        <v>19</v>
      </c>
      <c r="K1706" s="6">
        <v>33</v>
      </c>
      <c r="L1706" s="6">
        <v>122</v>
      </c>
      <c r="M1706" s="6">
        <v>25</v>
      </c>
      <c r="N1706" s="6">
        <v>7</v>
      </c>
      <c r="O1706" s="6">
        <v>7.4999999999999997E-2</v>
      </c>
      <c r="P1706" s="8">
        <v>5648.1</v>
      </c>
      <c r="Q1706" s="8">
        <v>2372.2020000000002</v>
      </c>
      <c r="R1706" s="8">
        <f t="shared" si="79"/>
        <v>19966.033500000001</v>
      </c>
      <c r="S1706" s="8">
        <f>(((Sales[[#This Row],[Unit Price]]-(Sales[[#This Row],[Discount Applied]]*Sales[[#This Row],[Unit Price]]))-Q1706)/Q1706)*100</f>
        <v>120.23809523809523</v>
      </c>
      <c r="T1706" s="8">
        <f t="shared" si="80"/>
        <v>36571.447500000002</v>
      </c>
      <c r="U1706" s="8">
        <f>Sales[[#This Row],[Unit Cost]]*Sales[[#This Row],[Order Quantity]]</f>
        <v>16605.414000000001</v>
      </c>
    </row>
    <row r="1707" spans="1:21" x14ac:dyDescent="0.2">
      <c r="A1707" s="6" t="s">
        <v>1920</v>
      </c>
      <c r="B1707" s="6" t="s">
        <v>25</v>
      </c>
      <c r="C1707" s="6" t="s">
        <v>145</v>
      </c>
      <c r="D1707" s="7">
        <v>43300</v>
      </c>
      <c r="E1707" s="7">
        <v>43454</v>
      </c>
      <c r="F1707" s="7">
        <v>43478</v>
      </c>
      <c r="G1707" s="7">
        <v>43488</v>
      </c>
      <c r="H1707" s="6">
        <f t="shared" si="78"/>
        <v>34</v>
      </c>
      <c r="I1707" s="6" t="s">
        <v>215</v>
      </c>
      <c r="J1707" s="6">
        <v>17</v>
      </c>
      <c r="K1707" s="6">
        <v>37</v>
      </c>
      <c r="L1707" s="6">
        <v>168</v>
      </c>
      <c r="M1707" s="6">
        <v>14</v>
      </c>
      <c r="N1707" s="6">
        <v>5</v>
      </c>
      <c r="O1707" s="6">
        <v>0.05</v>
      </c>
      <c r="P1707" s="8">
        <v>3926.2000000000003</v>
      </c>
      <c r="Q1707" s="8">
        <v>3219.4839999999999</v>
      </c>
      <c r="R1707" s="8">
        <f t="shared" si="79"/>
        <v>2552.0300000000007</v>
      </c>
      <c r="S1707" s="8">
        <f>(((Sales[[#This Row],[Unit Price]]-(Sales[[#This Row],[Discount Applied]]*Sales[[#This Row],[Unit Price]]))-Q1707)/Q1707)*100</f>
        <v>15.85365853658538</v>
      </c>
      <c r="T1707" s="8">
        <f t="shared" si="80"/>
        <v>18649.45</v>
      </c>
      <c r="U1707" s="8">
        <f>Sales[[#This Row],[Unit Cost]]*Sales[[#This Row],[Order Quantity]]</f>
        <v>16097.42</v>
      </c>
    </row>
    <row r="1708" spans="1:21" x14ac:dyDescent="0.2">
      <c r="A1708" s="6" t="s">
        <v>1921</v>
      </c>
      <c r="B1708" s="6" t="s">
        <v>25</v>
      </c>
      <c r="C1708" s="6" t="s">
        <v>143</v>
      </c>
      <c r="D1708" s="7">
        <v>43400</v>
      </c>
      <c r="E1708" s="7">
        <v>43454</v>
      </c>
      <c r="F1708" s="7">
        <v>43469</v>
      </c>
      <c r="G1708" s="7">
        <v>43472</v>
      </c>
      <c r="H1708" s="6">
        <f t="shared" si="78"/>
        <v>18</v>
      </c>
      <c r="I1708" s="6" t="s">
        <v>215</v>
      </c>
      <c r="J1708" s="6">
        <v>15</v>
      </c>
      <c r="K1708" s="6">
        <v>24</v>
      </c>
      <c r="L1708" s="6">
        <v>333</v>
      </c>
      <c r="M1708" s="6">
        <v>41</v>
      </c>
      <c r="N1708" s="6">
        <v>8</v>
      </c>
      <c r="O1708" s="6">
        <v>7.4999999999999997E-2</v>
      </c>
      <c r="P1708" s="8">
        <v>5326.5</v>
      </c>
      <c r="Q1708" s="8">
        <v>4207.9350000000004</v>
      </c>
      <c r="R1708" s="8">
        <f t="shared" si="79"/>
        <v>5752.6199999999953</v>
      </c>
      <c r="S1708" s="8">
        <f>(((Sales[[#This Row],[Unit Price]]-(Sales[[#This Row],[Discount Applied]]*Sales[[#This Row],[Unit Price]]))-Q1708)/Q1708)*100</f>
        <v>17.088607594936693</v>
      </c>
      <c r="T1708" s="8">
        <f t="shared" si="80"/>
        <v>39416.1</v>
      </c>
      <c r="U1708" s="8">
        <f>Sales[[#This Row],[Unit Cost]]*Sales[[#This Row],[Order Quantity]]</f>
        <v>33663.480000000003</v>
      </c>
    </row>
    <row r="1709" spans="1:21" x14ac:dyDescent="0.2">
      <c r="A1709" s="6" t="s">
        <v>1922</v>
      </c>
      <c r="B1709" s="6" t="s">
        <v>23</v>
      </c>
      <c r="C1709" s="6" t="s">
        <v>145</v>
      </c>
      <c r="D1709" s="7">
        <v>43300</v>
      </c>
      <c r="E1709" s="7">
        <v>43454</v>
      </c>
      <c r="F1709" s="7">
        <v>43469</v>
      </c>
      <c r="G1709" s="7">
        <v>43477</v>
      </c>
      <c r="H1709" s="6">
        <f t="shared" si="78"/>
        <v>23</v>
      </c>
      <c r="I1709" s="6" t="s">
        <v>215</v>
      </c>
      <c r="J1709" s="6">
        <v>23</v>
      </c>
      <c r="K1709" s="6">
        <v>17</v>
      </c>
      <c r="L1709" s="6">
        <v>193</v>
      </c>
      <c r="M1709" s="6">
        <v>17</v>
      </c>
      <c r="N1709" s="6">
        <v>5</v>
      </c>
      <c r="O1709" s="6">
        <v>7.4999999999999997E-2</v>
      </c>
      <c r="P1709" s="8">
        <v>5467.2</v>
      </c>
      <c r="Q1709" s="8">
        <v>2241.5519999999997</v>
      </c>
      <c r="R1709" s="8">
        <f t="shared" si="79"/>
        <v>14078.04</v>
      </c>
      <c r="S1709" s="8">
        <f>(((Sales[[#This Row],[Unit Price]]-(Sales[[#This Row],[Discount Applied]]*Sales[[#This Row],[Unit Price]]))-Q1709)/Q1709)*100</f>
        <v>125.609756097561</v>
      </c>
      <c r="T1709" s="8">
        <f t="shared" si="80"/>
        <v>25285.8</v>
      </c>
      <c r="U1709" s="8">
        <f>Sales[[#This Row],[Unit Cost]]*Sales[[#This Row],[Order Quantity]]</f>
        <v>11207.759999999998</v>
      </c>
    </row>
    <row r="1710" spans="1:21" x14ac:dyDescent="0.2">
      <c r="A1710" s="6" t="s">
        <v>1923</v>
      </c>
      <c r="B1710" s="6" t="s">
        <v>24</v>
      </c>
      <c r="C1710" s="6" t="s">
        <v>145</v>
      </c>
      <c r="D1710" s="7">
        <v>43400</v>
      </c>
      <c r="E1710" s="7">
        <v>43454</v>
      </c>
      <c r="F1710" s="7">
        <v>43457</v>
      </c>
      <c r="G1710" s="7">
        <v>43463</v>
      </c>
      <c r="H1710" s="6">
        <f t="shared" si="78"/>
        <v>9</v>
      </c>
      <c r="I1710" s="6" t="s">
        <v>215</v>
      </c>
      <c r="J1710" s="6">
        <v>6</v>
      </c>
      <c r="K1710" s="6">
        <v>37</v>
      </c>
      <c r="L1710" s="6">
        <v>171</v>
      </c>
      <c r="M1710" s="6">
        <v>8</v>
      </c>
      <c r="N1710" s="6">
        <v>8</v>
      </c>
      <c r="O1710" s="6">
        <v>7.4999999999999997E-2</v>
      </c>
      <c r="P1710" s="8">
        <v>2546</v>
      </c>
      <c r="Q1710" s="8">
        <v>1654.9</v>
      </c>
      <c r="R1710" s="8">
        <f t="shared" si="79"/>
        <v>5601.2000000000007</v>
      </c>
      <c r="S1710" s="8">
        <f>(((Sales[[#This Row],[Unit Price]]-(Sales[[#This Row],[Discount Applied]]*Sales[[#This Row],[Unit Price]]))-Q1710)/Q1710)*100</f>
        <v>42.307692307692314</v>
      </c>
      <c r="T1710" s="8">
        <f t="shared" si="80"/>
        <v>18840.400000000001</v>
      </c>
      <c r="U1710" s="8">
        <f>Sales[[#This Row],[Unit Cost]]*Sales[[#This Row],[Order Quantity]]</f>
        <v>13239.2</v>
      </c>
    </row>
    <row r="1711" spans="1:21" x14ac:dyDescent="0.2">
      <c r="A1711" s="6" t="s">
        <v>1924</v>
      </c>
      <c r="B1711" s="6" t="s">
        <v>24</v>
      </c>
      <c r="C1711" s="6" t="s">
        <v>144</v>
      </c>
      <c r="D1711" s="7">
        <v>43300</v>
      </c>
      <c r="E1711" s="7">
        <v>43454</v>
      </c>
      <c r="F1711" s="7">
        <v>43479</v>
      </c>
      <c r="G1711" s="7">
        <v>43482</v>
      </c>
      <c r="H1711" s="6">
        <f t="shared" si="78"/>
        <v>28</v>
      </c>
      <c r="I1711" s="6" t="s">
        <v>215</v>
      </c>
      <c r="J1711" s="6">
        <v>1</v>
      </c>
      <c r="K1711" s="6">
        <v>50</v>
      </c>
      <c r="L1711" s="6">
        <v>70</v>
      </c>
      <c r="M1711" s="6">
        <v>5</v>
      </c>
      <c r="N1711" s="6">
        <v>5</v>
      </c>
      <c r="O1711" s="6">
        <v>0.05</v>
      </c>
      <c r="P1711" s="8">
        <v>1072</v>
      </c>
      <c r="Q1711" s="8">
        <v>889.76</v>
      </c>
      <c r="R1711" s="8">
        <f t="shared" si="79"/>
        <v>643.19999999999982</v>
      </c>
      <c r="S1711" s="8">
        <f>(((Sales[[#This Row],[Unit Price]]-(Sales[[#This Row],[Discount Applied]]*Sales[[#This Row],[Unit Price]]))-Q1711)/Q1711)*100</f>
        <v>14.457831325301203</v>
      </c>
      <c r="T1711" s="8">
        <f t="shared" si="80"/>
        <v>5092</v>
      </c>
      <c r="U1711" s="8">
        <f>Sales[[#This Row],[Unit Cost]]*Sales[[#This Row],[Order Quantity]]</f>
        <v>4448.8</v>
      </c>
    </row>
    <row r="1712" spans="1:21" x14ac:dyDescent="0.2">
      <c r="A1712" s="6" t="s">
        <v>1925</v>
      </c>
      <c r="B1712" s="6" t="s">
        <v>25</v>
      </c>
      <c r="C1712" s="6" t="s">
        <v>147</v>
      </c>
      <c r="D1712" s="7">
        <v>43400</v>
      </c>
      <c r="E1712" s="7">
        <v>43454</v>
      </c>
      <c r="F1712" s="7">
        <v>43463</v>
      </c>
      <c r="G1712" s="7">
        <v>43467</v>
      </c>
      <c r="H1712" s="6">
        <f t="shared" si="78"/>
        <v>13</v>
      </c>
      <c r="I1712" s="6" t="s">
        <v>215</v>
      </c>
      <c r="J1712" s="6">
        <v>15</v>
      </c>
      <c r="K1712" s="6">
        <v>24</v>
      </c>
      <c r="L1712" s="6">
        <v>208</v>
      </c>
      <c r="M1712" s="6">
        <v>30</v>
      </c>
      <c r="N1712" s="6">
        <v>7</v>
      </c>
      <c r="O1712" s="6">
        <v>7.4999999999999997E-2</v>
      </c>
      <c r="P1712" s="8">
        <v>1112.2</v>
      </c>
      <c r="Q1712" s="8">
        <v>611.71</v>
      </c>
      <c r="R1712" s="8">
        <f t="shared" si="79"/>
        <v>2919.5250000000005</v>
      </c>
      <c r="S1712" s="8">
        <f>(((Sales[[#This Row],[Unit Price]]-(Sales[[#This Row],[Discount Applied]]*Sales[[#This Row],[Unit Price]]))-Q1712)/Q1712)*100</f>
        <v>68.181818181818187</v>
      </c>
      <c r="T1712" s="8">
        <f t="shared" si="80"/>
        <v>7201.4950000000008</v>
      </c>
      <c r="U1712" s="8">
        <f>Sales[[#This Row],[Unit Cost]]*Sales[[#This Row],[Order Quantity]]</f>
        <v>4281.97</v>
      </c>
    </row>
    <row r="1713" spans="1:21" x14ac:dyDescent="0.2">
      <c r="A1713" s="6" t="s">
        <v>1926</v>
      </c>
      <c r="B1713" s="6" t="s">
        <v>24</v>
      </c>
      <c r="C1713" s="6" t="s">
        <v>144</v>
      </c>
      <c r="D1713" s="7">
        <v>43300</v>
      </c>
      <c r="E1713" s="7">
        <v>43454</v>
      </c>
      <c r="F1713" s="7">
        <v>43478</v>
      </c>
      <c r="G1713" s="7">
        <v>43487</v>
      </c>
      <c r="H1713" s="6">
        <f t="shared" si="78"/>
        <v>33</v>
      </c>
      <c r="I1713" s="6" t="s">
        <v>215</v>
      </c>
      <c r="J1713" s="6">
        <v>9</v>
      </c>
      <c r="K1713" s="6">
        <v>10</v>
      </c>
      <c r="L1713" s="6">
        <v>87</v>
      </c>
      <c r="M1713" s="6">
        <v>33</v>
      </c>
      <c r="N1713" s="6">
        <v>3</v>
      </c>
      <c r="O1713" s="6">
        <v>0.1</v>
      </c>
      <c r="P1713" s="8">
        <v>2780.5</v>
      </c>
      <c r="Q1713" s="8">
        <v>1390.25</v>
      </c>
      <c r="R1713" s="8">
        <f t="shared" si="79"/>
        <v>3336.6000000000004</v>
      </c>
      <c r="S1713" s="8">
        <f>(((Sales[[#This Row],[Unit Price]]-(Sales[[#This Row],[Discount Applied]]*Sales[[#This Row],[Unit Price]]))-Q1713)/Q1713)*100</f>
        <v>79.999999999999986</v>
      </c>
      <c r="T1713" s="8">
        <f t="shared" si="80"/>
        <v>7507.35</v>
      </c>
      <c r="U1713" s="8">
        <f>Sales[[#This Row],[Unit Cost]]*Sales[[#This Row],[Order Quantity]]</f>
        <v>4170.75</v>
      </c>
    </row>
    <row r="1714" spans="1:21" x14ac:dyDescent="0.2">
      <c r="A1714" s="6" t="s">
        <v>1927</v>
      </c>
      <c r="B1714" s="6" t="s">
        <v>25</v>
      </c>
      <c r="C1714" s="6" t="s">
        <v>145</v>
      </c>
      <c r="D1714" s="7">
        <v>43300</v>
      </c>
      <c r="E1714" s="7">
        <v>43454</v>
      </c>
      <c r="F1714" s="7">
        <v>43476</v>
      </c>
      <c r="G1714" s="7">
        <v>43484</v>
      </c>
      <c r="H1714" s="6">
        <f t="shared" si="78"/>
        <v>30</v>
      </c>
      <c r="I1714" s="6" t="s">
        <v>215</v>
      </c>
      <c r="J1714" s="6">
        <v>12</v>
      </c>
      <c r="K1714" s="6">
        <v>39</v>
      </c>
      <c r="L1714" s="6">
        <v>189</v>
      </c>
      <c r="M1714" s="6">
        <v>16</v>
      </c>
      <c r="N1714" s="6">
        <v>3</v>
      </c>
      <c r="O1714" s="6">
        <v>0.05</v>
      </c>
      <c r="P1714" s="8">
        <v>2646.5</v>
      </c>
      <c r="Q1714" s="8">
        <v>1534.9699999999998</v>
      </c>
      <c r="R1714" s="8">
        <f t="shared" si="79"/>
        <v>2937.6149999999998</v>
      </c>
      <c r="S1714" s="8">
        <f>(((Sales[[#This Row],[Unit Price]]-(Sales[[#This Row],[Discount Applied]]*Sales[[#This Row],[Unit Price]]))-Q1714)/Q1714)*100</f>
        <v>63.7931034482759</v>
      </c>
      <c r="T1714" s="8">
        <f t="shared" si="80"/>
        <v>7542.5249999999996</v>
      </c>
      <c r="U1714" s="8">
        <f>Sales[[#This Row],[Unit Cost]]*Sales[[#This Row],[Order Quantity]]</f>
        <v>4604.91</v>
      </c>
    </row>
    <row r="1715" spans="1:21" x14ac:dyDescent="0.2">
      <c r="A1715" s="6" t="s">
        <v>1928</v>
      </c>
      <c r="B1715" s="6" t="s">
        <v>24</v>
      </c>
      <c r="C1715" s="6" t="s">
        <v>146</v>
      </c>
      <c r="D1715" s="7">
        <v>43300</v>
      </c>
      <c r="E1715" s="7">
        <v>43455</v>
      </c>
      <c r="F1715" s="7">
        <v>43470</v>
      </c>
      <c r="G1715" s="7">
        <v>43478</v>
      </c>
      <c r="H1715" s="6">
        <f t="shared" si="78"/>
        <v>23</v>
      </c>
      <c r="I1715" s="6" t="s">
        <v>215</v>
      </c>
      <c r="J1715" s="6">
        <v>9</v>
      </c>
      <c r="K1715" s="6">
        <v>10</v>
      </c>
      <c r="L1715" s="6">
        <v>273</v>
      </c>
      <c r="M1715" s="6">
        <v>6</v>
      </c>
      <c r="N1715" s="6">
        <v>5</v>
      </c>
      <c r="O1715" s="6">
        <v>0.15</v>
      </c>
      <c r="P1715" s="8">
        <v>214.4</v>
      </c>
      <c r="Q1715" s="8">
        <v>135.072</v>
      </c>
      <c r="R1715" s="8">
        <f t="shared" si="79"/>
        <v>235.84000000000003</v>
      </c>
      <c r="S1715" s="8">
        <f>(((Sales[[#This Row],[Unit Price]]-(Sales[[#This Row],[Discount Applied]]*Sales[[#This Row],[Unit Price]]))-Q1715)/Q1715)*100</f>
        <v>34.920634920634924</v>
      </c>
      <c r="T1715" s="8">
        <f t="shared" si="80"/>
        <v>911.2</v>
      </c>
      <c r="U1715" s="8">
        <f>Sales[[#This Row],[Unit Cost]]*Sales[[#This Row],[Order Quantity]]</f>
        <v>675.36</v>
      </c>
    </row>
    <row r="1716" spans="1:21" x14ac:dyDescent="0.2">
      <c r="A1716" s="6" t="s">
        <v>1929</v>
      </c>
      <c r="B1716" s="6" t="s">
        <v>23</v>
      </c>
      <c r="C1716" s="6" t="s">
        <v>148</v>
      </c>
      <c r="D1716" s="7">
        <v>43300</v>
      </c>
      <c r="E1716" s="7">
        <v>43455</v>
      </c>
      <c r="F1716" s="7">
        <v>43463</v>
      </c>
      <c r="G1716" s="7">
        <v>43465</v>
      </c>
      <c r="H1716" s="6">
        <f t="shared" si="78"/>
        <v>10</v>
      </c>
      <c r="I1716" s="6" t="s">
        <v>215</v>
      </c>
      <c r="J1716" s="6">
        <v>22</v>
      </c>
      <c r="K1716" s="6">
        <v>8</v>
      </c>
      <c r="L1716" s="6">
        <v>20</v>
      </c>
      <c r="M1716" s="6">
        <v>8</v>
      </c>
      <c r="N1716" s="6">
        <v>7</v>
      </c>
      <c r="O1716" s="6">
        <v>0.1</v>
      </c>
      <c r="P1716" s="8">
        <v>1125.6000000000001</v>
      </c>
      <c r="Q1716" s="8">
        <v>821.6880000000001</v>
      </c>
      <c r="R1716" s="8">
        <f t="shared" si="79"/>
        <v>1339.4639999999999</v>
      </c>
      <c r="S1716" s="8">
        <f>(((Sales[[#This Row],[Unit Price]]-(Sales[[#This Row],[Discount Applied]]*Sales[[#This Row],[Unit Price]]))-Q1716)/Q1716)*100</f>
        <v>23.287671232876704</v>
      </c>
      <c r="T1716" s="8">
        <f t="shared" si="80"/>
        <v>7091.2800000000007</v>
      </c>
      <c r="U1716" s="8">
        <f>Sales[[#This Row],[Unit Cost]]*Sales[[#This Row],[Order Quantity]]</f>
        <v>5751.8160000000007</v>
      </c>
    </row>
    <row r="1717" spans="1:21" x14ac:dyDescent="0.2">
      <c r="A1717" s="6" t="s">
        <v>1930</v>
      </c>
      <c r="B1717" s="6" t="s">
        <v>24</v>
      </c>
      <c r="C1717" s="6" t="s">
        <v>147</v>
      </c>
      <c r="D1717" s="7">
        <v>43300</v>
      </c>
      <c r="E1717" s="7">
        <v>43455</v>
      </c>
      <c r="F1717" s="7">
        <v>43480</v>
      </c>
      <c r="G1717" s="7">
        <v>43489</v>
      </c>
      <c r="H1717" s="6">
        <f t="shared" si="78"/>
        <v>34</v>
      </c>
      <c r="I1717" s="6" t="s">
        <v>215</v>
      </c>
      <c r="J1717" s="6">
        <v>6</v>
      </c>
      <c r="K1717" s="6">
        <v>32</v>
      </c>
      <c r="L1717" s="6">
        <v>204</v>
      </c>
      <c r="M1717" s="6">
        <v>27</v>
      </c>
      <c r="N1717" s="6">
        <v>7</v>
      </c>
      <c r="O1717" s="6">
        <v>0.05</v>
      </c>
      <c r="P1717" s="8">
        <v>1842.5</v>
      </c>
      <c r="Q1717" s="8">
        <v>737</v>
      </c>
      <c r="R1717" s="8">
        <f t="shared" si="79"/>
        <v>7093.625</v>
      </c>
      <c r="S1717" s="8">
        <f>(((Sales[[#This Row],[Unit Price]]-(Sales[[#This Row],[Discount Applied]]*Sales[[#This Row],[Unit Price]]))-Q1717)/Q1717)*100</f>
        <v>137.5</v>
      </c>
      <c r="T1717" s="8">
        <f t="shared" si="80"/>
        <v>12252.625</v>
      </c>
      <c r="U1717" s="8">
        <f>Sales[[#This Row],[Unit Cost]]*Sales[[#This Row],[Order Quantity]]</f>
        <v>5159</v>
      </c>
    </row>
    <row r="1718" spans="1:21" x14ac:dyDescent="0.2">
      <c r="A1718" s="6" t="s">
        <v>1931</v>
      </c>
      <c r="B1718" s="6" t="s">
        <v>26</v>
      </c>
      <c r="C1718" s="6" t="s">
        <v>145</v>
      </c>
      <c r="D1718" s="7">
        <v>43400</v>
      </c>
      <c r="E1718" s="7">
        <v>43455</v>
      </c>
      <c r="F1718" s="7">
        <v>43463</v>
      </c>
      <c r="G1718" s="7">
        <v>43471</v>
      </c>
      <c r="H1718" s="6">
        <f t="shared" si="78"/>
        <v>16</v>
      </c>
      <c r="I1718" s="6" t="s">
        <v>215</v>
      </c>
      <c r="J1718" s="6">
        <v>27</v>
      </c>
      <c r="K1718" s="6">
        <v>12</v>
      </c>
      <c r="L1718" s="6">
        <v>165</v>
      </c>
      <c r="M1718" s="6">
        <v>30</v>
      </c>
      <c r="N1718" s="6">
        <v>5</v>
      </c>
      <c r="O1718" s="6">
        <v>0.15</v>
      </c>
      <c r="P1718" s="8">
        <v>1125.6000000000001</v>
      </c>
      <c r="Q1718" s="8">
        <v>562.80000000000007</v>
      </c>
      <c r="R1718" s="8">
        <f t="shared" si="79"/>
        <v>1969.8000000000006</v>
      </c>
      <c r="S1718" s="8">
        <f>(((Sales[[#This Row],[Unit Price]]-(Sales[[#This Row],[Discount Applied]]*Sales[[#This Row],[Unit Price]]))-Q1718)/Q1718)*100</f>
        <v>70</v>
      </c>
      <c r="T1718" s="8">
        <f t="shared" si="80"/>
        <v>4783.8000000000011</v>
      </c>
      <c r="U1718" s="8">
        <f>Sales[[#This Row],[Unit Cost]]*Sales[[#This Row],[Order Quantity]]</f>
        <v>2814.0000000000005</v>
      </c>
    </row>
    <row r="1719" spans="1:21" x14ac:dyDescent="0.2">
      <c r="A1719" s="6" t="s">
        <v>1932</v>
      </c>
      <c r="B1719" s="6" t="s">
        <v>24</v>
      </c>
      <c r="C1719" s="6" t="s">
        <v>145</v>
      </c>
      <c r="D1719" s="7">
        <v>43400</v>
      </c>
      <c r="E1719" s="7">
        <v>43455</v>
      </c>
      <c r="F1719" s="7">
        <v>43470</v>
      </c>
      <c r="G1719" s="7">
        <v>43479</v>
      </c>
      <c r="H1719" s="6">
        <f t="shared" si="78"/>
        <v>24</v>
      </c>
      <c r="I1719" s="6" t="s">
        <v>215</v>
      </c>
      <c r="J1719" s="6">
        <v>11</v>
      </c>
      <c r="K1719" s="6">
        <v>42</v>
      </c>
      <c r="L1719" s="6">
        <v>190</v>
      </c>
      <c r="M1719" s="6">
        <v>33</v>
      </c>
      <c r="N1719" s="6">
        <v>8</v>
      </c>
      <c r="O1719" s="6">
        <v>0.15</v>
      </c>
      <c r="P1719" s="8">
        <v>6224.3</v>
      </c>
      <c r="Q1719" s="8">
        <v>4170.2809999999999</v>
      </c>
      <c r="R1719" s="8">
        <f t="shared" si="79"/>
        <v>8962.9920000000056</v>
      </c>
      <c r="S1719" s="8">
        <f>(((Sales[[#This Row],[Unit Price]]-(Sales[[#This Row],[Discount Applied]]*Sales[[#This Row],[Unit Price]]))-Q1719)/Q1719)*100</f>
        <v>26.86567164179106</v>
      </c>
      <c r="T1719" s="8">
        <f t="shared" si="80"/>
        <v>42325.240000000005</v>
      </c>
      <c r="U1719" s="8">
        <f>Sales[[#This Row],[Unit Cost]]*Sales[[#This Row],[Order Quantity]]</f>
        <v>33362.248</v>
      </c>
    </row>
    <row r="1720" spans="1:21" x14ac:dyDescent="0.2">
      <c r="A1720" s="6" t="s">
        <v>1933</v>
      </c>
      <c r="B1720" s="6" t="s">
        <v>24</v>
      </c>
      <c r="C1720" s="6" t="s">
        <v>145</v>
      </c>
      <c r="D1720" s="7">
        <v>43300</v>
      </c>
      <c r="E1720" s="7">
        <v>43455</v>
      </c>
      <c r="F1720" s="7">
        <v>43459</v>
      </c>
      <c r="G1720" s="7">
        <v>43469</v>
      </c>
      <c r="H1720" s="6">
        <f t="shared" si="78"/>
        <v>14</v>
      </c>
      <c r="I1720" s="6" t="s">
        <v>215</v>
      </c>
      <c r="J1720" s="6">
        <v>1</v>
      </c>
      <c r="K1720" s="6">
        <v>24</v>
      </c>
      <c r="L1720" s="6">
        <v>94</v>
      </c>
      <c r="M1720" s="6">
        <v>12</v>
      </c>
      <c r="N1720" s="6">
        <v>6</v>
      </c>
      <c r="O1720" s="6">
        <v>0.05</v>
      </c>
      <c r="P1720" s="8">
        <v>2224.4</v>
      </c>
      <c r="Q1720" s="8">
        <v>1801.7640000000001</v>
      </c>
      <c r="R1720" s="8">
        <f t="shared" si="79"/>
        <v>1868.496000000001</v>
      </c>
      <c r="S1720" s="8">
        <f>(((Sales[[#This Row],[Unit Price]]-(Sales[[#This Row],[Discount Applied]]*Sales[[#This Row],[Unit Price]]))-Q1720)/Q1720)*100</f>
        <v>17.283950617283956</v>
      </c>
      <c r="T1720" s="8">
        <f t="shared" si="80"/>
        <v>12679.080000000002</v>
      </c>
      <c r="U1720" s="8">
        <f>Sales[[#This Row],[Unit Cost]]*Sales[[#This Row],[Order Quantity]]</f>
        <v>10810.584000000001</v>
      </c>
    </row>
    <row r="1721" spans="1:21" x14ac:dyDescent="0.2">
      <c r="A1721" s="6" t="s">
        <v>1934</v>
      </c>
      <c r="B1721" s="6" t="s">
        <v>24</v>
      </c>
      <c r="C1721" s="6" t="s">
        <v>147</v>
      </c>
      <c r="D1721" s="7">
        <v>43300</v>
      </c>
      <c r="E1721" s="7">
        <v>43455</v>
      </c>
      <c r="F1721" s="7">
        <v>43466</v>
      </c>
      <c r="G1721" s="7">
        <v>43469</v>
      </c>
      <c r="H1721" s="6">
        <f t="shared" si="78"/>
        <v>14</v>
      </c>
      <c r="I1721" s="6" t="s">
        <v>215</v>
      </c>
      <c r="J1721" s="6">
        <v>11</v>
      </c>
      <c r="K1721" s="6">
        <v>6</v>
      </c>
      <c r="L1721" s="6">
        <v>238</v>
      </c>
      <c r="M1721" s="6">
        <v>3</v>
      </c>
      <c r="N1721" s="6">
        <v>4</v>
      </c>
      <c r="O1721" s="6">
        <v>0.2</v>
      </c>
      <c r="P1721" s="8">
        <v>1192.6000000000001</v>
      </c>
      <c r="Q1721" s="8">
        <v>739.41200000000003</v>
      </c>
      <c r="R1721" s="8">
        <f t="shared" si="79"/>
        <v>858.67200000000048</v>
      </c>
      <c r="S1721" s="8">
        <f>(((Sales[[#This Row],[Unit Price]]-(Sales[[#This Row],[Discount Applied]]*Sales[[#This Row],[Unit Price]]))-Q1721)/Q1721)*100</f>
        <v>29.032258064516142</v>
      </c>
      <c r="T1721" s="8">
        <f t="shared" si="80"/>
        <v>3816.3200000000006</v>
      </c>
      <c r="U1721" s="8">
        <f>Sales[[#This Row],[Unit Cost]]*Sales[[#This Row],[Order Quantity]]</f>
        <v>2957.6480000000001</v>
      </c>
    </row>
    <row r="1722" spans="1:21" x14ac:dyDescent="0.2">
      <c r="A1722" s="6" t="s">
        <v>1935</v>
      </c>
      <c r="B1722" s="6" t="s">
        <v>26</v>
      </c>
      <c r="C1722" s="6" t="s">
        <v>145</v>
      </c>
      <c r="D1722" s="7">
        <v>43400</v>
      </c>
      <c r="E1722" s="7">
        <v>43455</v>
      </c>
      <c r="F1722" s="7">
        <v>43479</v>
      </c>
      <c r="G1722" s="7">
        <v>43485</v>
      </c>
      <c r="H1722" s="6">
        <f t="shared" si="78"/>
        <v>30</v>
      </c>
      <c r="I1722" s="6" t="s">
        <v>215</v>
      </c>
      <c r="J1722" s="6">
        <v>26</v>
      </c>
      <c r="K1722" s="6">
        <v>36</v>
      </c>
      <c r="L1722" s="6">
        <v>122</v>
      </c>
      <c r="M1722" s="6">
        <v>7</v>
      </c>
      <c r="N1722" s="6">
        <v>2</v>
      </c>
      <c r="O1722" s="6">
        <v>7.4999999999999997E-2</v>
      </c>
      <c r="P1722" s="8">
        <v>6097</v>
      </c>
      <c r="Q1722" s="8">
        <v>2926.56</v>
      </c>
      <c r="R1722" s="8">
        <f t="shared" si="79"/>
        <v>5426.3300000000008</v>
      </c>
      <c r="S1722" s="8">
        <f>(((Sales[[#This Row],[Unit Price]]-(Sales[[#This Row],[Discount Applied]]*Sales[[#This Row],[Unit Price]]))-Q1722)/Q1722)*100</f>
        <v>92.708333333333343</v>
      </c>
      <c r="T1722" s="8">
        <f t="shared" si="80"/>
        <v>11279.45</v>
      </c>
      <c r="U1722" s="8">
        <f>Sales[[#This Row],[Unit Cost]]*Sales[[#This Row],[Order Quantity]]</f>
        <v>5853.12</v>
      </c>
    </row>
    <row r="1723" spans="1:21" x14ac:dyDescent="0.2">
      <c r="A1723" s="6" t="s">
        <v>1936</v>
      </c>
      <c r="B1723" s="6" t="s">
        <v>24</v>
      </c>
      <c r="C1723" s="6" t="s">
        <v>147</v>
      </c>
      <c r="D1723" s="7">
        <v>43300</v>
      </c>
      <c r="E1723" s="7">
        <v>43455</v>
      </c>
      <c r="F1723" s="7">
        <v>43482</v>
      </c>
      <c r="G1723" s="7">
        <v>43488</v>
      </c>
      <c r="H1723" s="6">
        <f t="shared" si="78"/>
        <v>33</v>
      </c>
      <c r="I1723" s="6" t="s">
        <v>215</v>
      </c>
      <c r="J1723" s="6">
        <v>7</v>
      </c>
      <c r="K1723" s="6">
        <v>42</v>
      </c>
      <c r="L1723" s="6">
        <v>235</v>
      </c>
      <c r="M1723" s="6">
        <v>30</v>
      </c>
      <c r="N1723" s="6">
        <v>6</v>
      </c>
      <c r="O1723" s="6">
        <v>7.4999999999999997E-2</v>
      </c>
      <c r="P1723" s="8">
        <v>1031.8</v>
      </c>
      <c r="Q1723" s="8">
        <v>866.71199999999988</v>
      </c>
      <c r="R1723" s="8">
        <f t="shared" si="79"/>
        <v>526.21800000000076</v>
      </c>
      <c r="S1723" s="8">
        <f>(((Sales[[#This Row],[Unit Price]]-(Sales[[#This Row],[Discount Applied]]*Sales[[#This Row],[Unit Price]]))-Q1723)/Q1723)*100</f>
        <v>10.119047619047631</v>
      </c>
      <c r="T1723" s="8">
        <f t="shared" si="80"/>
        <v>5726.49</v>
      </c>
      <c r="U1723" s="8">
        <f>Sales[[#This Row],[Unit Cost]]*Sales[[#This Row],[Order Quantity]]</f>
        <v>5200.271999999999</v>
      </c>
    </row>
    <row r="1724" spans="1:21" x14ac:dyDescent="0.2">
      <c r="A1724" s="6" t="s">
        <v>1937</v>
      </c>
      <c r="B1724" s="6" t="s">
        <v>25</v>
      </c>
      <c r="C1724" s="6" t="s">
        <v>146</v>
      </c>
      <c r="D1724" s="7">
        <v>43300</v>
      </c>
      <c r="E1724" s="7">
        <v>43455</v>
      </c>
      <c r="F1724" s="7">
        <v>43474</v>
      </c>
      <c r="G1724" s="7">
        <v>43477</v>
      </c>
      <c r="H1724" s="6">
        <f t="shared" si="78"/>
        <v>22</v>
      </c>
      <c r="I1724" s="6" t="s">
        <v>215</v>
      </c>
      <c r="J1724" s="6">
        <v>13</v>
      </c>
      <c r="K1724" s="6">
        <v>18</v>
      </c>
      <c r="L1724" s="6">
        <v>306</v>
      </c>
      <c r="M1724" s="6">
        <v>15</v>
      </c>
      <c r="N1724" s="6">
        <v>1</v>
      </c>
      <c r="O1724" s="6">
        <v>0.05</v>
      </c>
      <c r="P1724" s="8">
        <v>2425.4</v>
      </c>
      <c r="Q1724" s="8">
        <v>1358.2240000000002</v>
      </c>
      <c r="R1724" s="8">
        <f t="shared" si="79"/>
        <v>945.90599999999995</v>
      </c>
      <c r="S1724" s="8">
        <f>(((Sales[[#This Row],[Unit Price]]-(Sales[[#This Row],[Discount Applied]]*Sales[[#This Row],[Unit Price]]))-Q1724)/Q1724)*100</f>
        <v>69.642857142857125</v>
      </c>
      <c r="T1724" s="8">
        <f t="shared" si="80"/>
        <v>2304.13</v>
      </c>
      <c r="U1724" s="8">
        <f>Sales[[#This Row],[Unit Cost]]*Sales[[#This Row],[Order Quantity]]</f>
        <v>1358.2240000000002</v>
      </c>
    </row>
    <row r="1725" spans="1:21" x14ac:dyDescent="0.2">
      <c r="A1725" s="6" t="s">
        <v>1938</v>
      </c>
      <c r="B1725" s="6" t="s">
        <v>24</v>
      </c>
      <c r="C1725" s="6" t="s">
        <v>145</v>
      </c>
      <c r="D1725" s="7">
        <v>43400</v>
      </c>
      <c r="E1725" s="7">
        <v>43455</v>
      </c>
      <c r="F1725" s="7">
        <v>43470</v>
      </c>
      <c r="G1725" s="7">
        <v>43474</v>
      </c>
      <c r="H1725" s="6">
        <f t="shared" si="78"/>
        <v>19</v>
      </c>
      <c r="I1725" s="6" t="s">
        <v>215</v>
      </c>
      <c r="J1725" s="6">
        <v>10</v>
      </c>
      <c r="K1725" s="6">
        <v>9</v>
      </c>
      <c r="L1725" s="6">
        <v>123</v>
      </c>
      <c r="M1725" s="6">
        <v>27</v>
      </c>
      <c r="N1725" s="6">
        <v>4</v>
      </c>
      <c r="O1725" s="6">
        <v>7.4999999999999997E-2</v>
      </c>
      <c r="P1725" s="8">
        <v>1031.8</v>
      </c>
      <c r="Q1725" s="8">
        <v>691.30600000000004</v>
      </c>
      <c r="R1725" s="8">
        <f t="shared" si="79"/>
        <v>1052.4359999999997</v>
      </c>
      <c r="S1725" s="8">
        <f>(((Sales[[#This Row],[Unit Price]]-(Sales[[#This Row],[Discount Applied]]*Sales[[#This Row],[Unit Price]]))-Q1725)/Q1725)*100</f>
        <v>38.0597014925373</v>
      </c>
      <c r="T1725" s="8">
        <f t="shared" si="80"/>
        <v>3817.66</v>
      </c>
      <c r="U1725" s="8">
        <f>Sales[[#This Row],[Unit Cost]]*Sales[[#This Row],[Order Quantity]]</f>
        <v>2765.2240000000002</v>
      </c>
    </row>
    <row r="1726" spans="1:21" x14ac:dyDescent="0.2">
      <c r="A1726" s="6" t="s">
        <v>1939</v>
      </c>
      <c r="B1726" s="6" t="s">
        <v>25</v>
      </c>
      <c r="C1726" s="6" t="s">
        <v>145</v>
      </c>
      <c r="D1726" s="7">
        <v>43300</v>
      </c>
      <c r="E1726" s="7">
        <v>43455</v>
      </c>
      <c r="F1726" s="7">
        <v>43480</v>
      </c>
      <c r="G1726" s="7">
        <v>43485</v>
      </c>
      <c r="H1726" s="6">
        <f t="shared" si="78"/>
        <v>30</v>
      </c>
      <c r="I1726" s="6" t="s">
        <v>215</v>
      </c>
      <c r="J1726" s="6">
        <v>17</v>
      </c>
      <c r="K1726" s="6">
        <v>35</v>
      </c>
      <c r="L1726" s="6">
        <v>96</v>
      </c>
      <c r="M1726" s="6">
        <v>40</v>
      </c>
      <c r="N1726" s="6">
        <v>8</v>
      </c>
      <c r="O1726" s="6">
        <v>0.2</v>
      </c>
      <c r="P1726" s="8">
        <v>897.80000000000007</v>
      </c>
      <c r="Q1726" s="8">
        <v>619.48199999999997</v>
      </c>
      <c r="R1726" s="8">
        <f t="shared" si="79"/>
        <v>790.06400000000031</v>
      </c>
      <c r="S1726" s="8">
        <f>(((Sales[[#This Row],[Unit Price]]-(Sales[[#This Row],[Discount Applied]]*Sales[[#This Row],[Unit Price]]))-Q1726)/Q1726)*100</f>
        <v>15.942028985507253</v>
      </c>
      <c r="T1726" s="8">
        <f t="shared" si="80"/>
        <v>5745.92</v>
      </c>
      <c r="U1726" s="8">
        <f>Sales[[#This Row],[Unit Cost]]*Sales[[#This Row],[Order Quantity]]</f>
        <v>4955.8559999999998</v>
      </c>
    </row>
    <row r="1727" spans="1:21" x14ac:dyDescent="0.2">
      <c r="A1727" s="6" t="s">
        <v>1940</v>
      </c>
      <c r="B1727" s="6" t="s">
        <v>25</v>
      </c>
      <c r="C1727" s="6" t="s">
        <v>148</v>
      </c>
      <c r="D1727" s="7">
        <v>43300</v>
      </c>
      <c r="E1727" s="7">
        <v>43456</v>
      </c>
      <c r="F1727" s="7">
        <v>43470</v>
      </c>
      <c r="G1727" s="7">
        <v>43472</v>
      </c>
      <c r="H1727" s="6">
        <f t="shared" si="78"/>
        <v>16</v>
      </c>
      <c r="I1727" s="6" t="s">
        <v>215</v>
      </c>
      <c r="J1727" s="6">
        <v>17</v>
      </c>
      <c r="K1727" s="6">
        <v>33</v>
      </c>
      <c r="L1727" s="6">
        <v>46</v>
      </c>
      <c r="M1727" s="6">
        <v>3</v>
      </c>
      <c r="N1727" s="6">
        <v>5</v>
      </c>
      <c r="O1727" s="6">
        <v>0.05</v>
      </c>
      <c r="P1727" s="8">
        <v>2458.9</v>
      </c>
      <c r="Q1727" s="8">
        <v>1524.518</v>
      </c>
      <c r="R1727" s="8">
        <f t="shared" si="79"/>
        <v>4057.1849999999995</v>
      </c>
      <c r="S1727" s="8">
        <f>(((Sales[[#This Row],[Unit Price]]-(Sales[[#This Row],[Discount Applied]]*Sales[[#This Row],[Unit Price]]))-Q1727)/Q1727)*100</f>
        <v>53.225806451612897</v>
      </c>
      <c r="T1727" s="8">
        <f t="shared" si="80"/>
        <v>11679.775</v>
      </c>
      <c r="U1727" s="8">
        <f>Sales[[#This Row],[Unit Cost]]*Sales[[#This Row],[Order Quantity]]</f>
        <v>7622.59</v>
      </c>
    </row>
    <row r="1728" spans="1:21" x14ac:dyDescent="0.2">
      <c r="A1728" s="6" t="s">
        <v>1941</v>
      </c>
      <c r="B1728" s="6" t="s">
        <v>24</v>
      </c>
      <c r="C1728" s="6" t="s">
        <v>146</v>
      </c>
      <c r="D1728" s="7">
        <v>43300</v>
      </c>
      <c r="E1728" s="7">
        <v>43456</v>
      </c>
      <c r="F1728" s="7">
        <v>43480</v>
      </c>
      <c r="G1728" s="7">
        <v>43486</v>
      </c>
      <c r="H1728" s="6">
        <f t="shared" si="78"/>
        <v>30</v>
      </c>
      <c r="I1728" s="6" t="s">
        <v>215</v>
      </c>
      <c r="J1728" s="6">
        <v>9</v>
      </c>
      <c r="K1728" s="6">
        <v>45</v>
      </c>
      <c r="L1728" s="6">
        <v>297</v>
      </c>
      <c r="M1728" s="6">
        <v>35</v>
      </c>
      <c r="N1728" s="6">
        <v>1</v>
      </c>
      <c r="O1728" s="6">
        <v>0.1</v>
      </c>
      <c r="P1728" s="8">
        <v>2358.4</v>
      </c>
      <c r="Q1728" s="8">
        <v>1320.7040000000002</v>
      </c>
      <c r="R1728" s="8">
        <f t="shared" si="79"/>
        <v>801.85599999999977</v>
      </c>
      <c r="S1728" s="8">
        <f>(((Sales[[#This Row],[Unit Price]]-(Sales[[#This Row],[Discount Applied]]*Sales[[#This Row],[Unit Price]]))-Q1728)/Q1728)*100</f>
        <v>60.714285714285687</v>
      </c>
      <c r="T1728" s="8">
        <f t="shared" si="80"/>
        <v>2122.56</v>
      </c>
      <c r="U1728" s="8">
        <f>Sales[[#This Row],[Unit Cost]]*Sales[[#This Row],[Order Quantity]]</f>
        <v>1320.7040000000002</v>
      </c>
    </row>
    <row r="1729" spans="1:21" x14ac:dyDescent="0.2">
      <c r="A1729" s="6" t="s">
        <v>1942</v>
      </c>
      <c r="B1729" s="6" t="s">
        <v>24</v>
      </c>
      <c r="C1729" s="6" t="s">
        <v>145</v>
      </c>
      <c r="D1729" s="7">
        <v>43400</v>
      </c>
      <c r="E1729" s="7">
        <v>43456</v>
      </c>
      <c r="F1729" s="7">
        <v>43478</v>
      </c>
      <c r="G1729" s="7">
        <v>43481</v>
      </c>
      <c r="H1729" s="6">
        <f t="shared" si="78"/>
        <v>25</v>
      </c>
      <c r="I1729" s="6" t="s">
        <v>215</v>
      </c>
      <c r="J1729" s="6">
        <v>9</v>
      </c>
      <c r="K1729" s="6">
        <v>41</v>
      </c>
      <c r="L1729" s="6">
        <v>132</v>
      </c>
      <c r="M1729" s="6">
        <v>19</v>
      </c>
      <c r="N1729" s="6">
        <v>2</v>
      </c>
      <c r="O1729" s="6">
        <v>0.1</v>
      </c>
      <c r="P1729" s="8">
        <v>1788.9</v>
      </c>
      <c r="Q1729" s="8">
        <v>840.78300000000002</v>
      </c>
      <c r="R1729" s="8">
        <f t="shared" si="79"/>
        <v>1538.454</v>
      </c>
      <c r="S1729" s="8">
        <f>(((Sales[[#This Row],[Unit Price]]-(Sales[[#This Row],[Discount Applied]]*Sales[[#This Row],[Unit Price]]))-Q1729)/Q1729)*100</f>
        <v>91.489361702127653</v>
      </c>
      <c r="T1729" s="8">
        <f t="shared" si="80"/>
        <v>3220.02</v>
      </c>
      <c r="U1729" s="8">
        <f>Sales[[#This Row],[Unit Cost]]*Sales[[#This Row],[Order Quantity]]</f>
        <v>1681.566</v>
      </c>
    </row>
    <row r="1730" spans="1:21" x14ac:dyDescent="0.2">
      <c r="A1730" s="6" t="s">
        <v>1943</v>
      </c>
      <c r="B1730" s="6" t="s">
        <v>24</v>
      </c>
      <c r="C1730" s="6" t="s">
        <v>147</v>
      </c>
      <c r="D1730" s="7">
        <v>43400</v>
      </c>
      <c r="E1730" s="7">
        <v>43456</v>
      </c>
      <c r="F1730" s="7">
        <v>43463</v>
      </c>
      <c r="G1730" s="7">
        <v>43467</v>
      </c>
      <c r="H1730" s="6">
        <f t="shared" ref="H1730:H1793" si="81">G1730-E1730</f>
        <v>11</v>
      </c>
      <c r="I1730" s="6" t="s">
        <v>215</v>
      </c>
      <c r="J1730" s="6">
        <v>7</v>
      </c>
      <c r="K1730" s="6">
        <v>12</v>
      </c>
      <c r="L1730" s="6">
        <v>213</v>
      </c>
      <c r="M1730" s="6">
        <v>12</v>
      </c>
      <c r="N1730" s="6">
        <v>2</v>
      </c>
      <c r="O1730" s="6">
        <v>0.1</v>
      </c>
      <c r="P1730" s="8">
        <v>3912.8</v>
      </c>
      <c r="Q1730" s="8">
        <v>2347.6799999999998</v>
      </c>
      <c r="R1730" s="8">
        <f t="shared" ref="R1730:R1793" si="82">T1730-(Q1730*N1730)</f>
        <v>2347.6800000000003</v>
      </c>
      <c r="S1730" s="8">
        <f>(((Sales[[#This Row],[Unit Price]]-(Sales[[#This Row],[Discount Applied]]*Sales[[#This Row],[Unit Price]]))-Q1730)/Q1730)*100</f>
        <v>50.000000000000014</v>
      </c>
      <c r="T1730" s="8">
        <f t="shared" ref="T1730:T1793" si="83">((P1730*N1730)-(P1730*O1730*N1730))</f>
        <v>7043.04</v>
      </c>
      <c r="U1730" s="8">
        <f>Sales[[#This Row],[Unit Cost]]*Sales[[#This Row],[Order Quantity]]</f>
        <v>4695.3599999999997</v>
      </c>
    </row>
    <row r="1731" spans="1:21" x14ac:dyDescent="0.2">
      <c r="A1731" s="6" t="s">
        <v>1944</v>
      </c>
      <c r="B1731" s="6" t="s">
        <v>24</v>
      </c>
      <c r="C1731" s="6" t="s">
        <v>145</v>
      </c>
      <c r="D1731" s="7">
        <v>43400</v>
      </c>
      <c r="E1731" s="7">
        <v>43456</v>
      </c>
      <c r="F1731" s="7">
        <v>43469</v>
      </c>
      <c r="G1731" s="7">
        <v>43475</v>
      </c>
      <c r="H1731" s="6">
        <f t="shared" si="81"/>
        <v>19</v>
      </c>
      <c r="I1731" s="6" t="s">
        <v>215</v>
      </c>
      <c r="J1731" s="6">
        <v>12</v>
      </c>
      <c r="K1731" s="6">
        <v>45</v>
      </c>
      <c r="L1731" s="6">
        <v>94</v>
      </c>
      <c r="M1731" s="6">
        <v>23</v>
      </c>
      <c r="N1731" s="6">
        <v>8</v>
      </c>
      <c r="O1731" s="6">
        <v>0.05</v>
      </c>
      <c r="P1731" s="8">
        <v>6143.9000000000005</v>
      </c>
      <c r="Q1731" s="8">
        <v>4362.1689999999999</v>
      </c>
      <c r="R1731" s="8">
        <f t="shared" si="82"/>
        <v>11796.288000000008</v>
      </c>
      <c r="S1731" s="8">
        <f>(((Sales[[#This Row],[Unit Price]]-(Sales[[#This Row],[Discount Applied]]*Sales[[#This Row],[Unit Price]]))-Q1731)/Q1731)*100</f>
        <v>33.80281690140847</v>
      </c>
      <c r="T1731" s="8">
        <f t="shared" si="83"/>
        <v>46693.640000000007</v>
      </c>
      <c r="U1731" s="8">
        <f>Sales[[#This Row],[Unit Cost]]*Sales[[#This Row],[Order Quantity]]</f>
        <v>34897.351999999999</v>
      </c>
    </row>
    <row r="1732" spans="1:21" x14ac:dyDescent="0.2">
      <c r="A1732" s="6" t="s">
        <v>1945</v>
      </c>
      <c r="B1732" s="6" t="s">
        <v>26</v>
      </c>
      <c r="C1732" s="6" t="s">
        <v>145</v>
      </c>
      <c r="D1732" s="7">
        <v>43300</v>
      </c>
      <c r="E1732" s="7">
        <v>43456</v>
      </c>
      <c r="F1732" s="7">
        <v>43484</v>
      </c>
      <c r="G1732" s="7">
        <v>43487</v>
      </c>
      <c r="H1732" s="6">
        <f t="shared" si="81"/>
        <v>31</v>
      </c>
      <c r="I1732" s="6" t="s">
        <v>215</v>
      </c>
      <c r="J1732" s="6">
        <v>26</v>
      </c>
      <c r="K1732" s="6">
        <v>42</v>
      </c>
      <c r="L1732" s="6">
        <v>147</v>
      </c>
      <c r="M1732" s="6">
        <v>39</v>
      </c>
      <c r="N1732" s="6">
        <v>2</v>
      </c>
      <c r="O1732" s="6">
        <v>0.05</v>
      </c>
      <c r="P1732" s="8">
        <v>2827.4</v>
      </c>
      <c r="Q1732" s="8">
        <v>1272.3300000000002</v>
      </c>
      <c r="R1732" s="8">
        <f t="shared" si="82"/>
        <v>2827.4</v>
      </c>
      <c r="S1732" s="8">
        <f>(((Sales[[#This Row],[Unit Price]]-(Sales[[#This Row],[Discount Applied]]*Sales[[#This Row],[Unit Price]]))-Q1732)/Q1732)*100</f>
        <v>111.1111111111111</v>
      </c>
      <c r="T1732" s="8">
        <f t="shared" si="83"/>
        <v>5372.06</v>
      </c>
      <c r="U1732" s="8">
        <f>Sales[[#This Row],[Unit Cost]]*Sales[[#This Row],[Order Quantity]]</f>
        <v>2544.6600000000003</v>
      </c>
    </row>
    <row r="1733" spans="1:21" x14ac:dyDescent="0.2">
      <c r="A1733" s="6" t="s">
        <v>1946</v>
      </c>
      <c r="B1733" s="6" t="s">
        <v>25</v>
      </c>
      <c r="C1733" s="6" t="s">
        <v>146</v>
      </c>
      <c r="D1733" s="7">
        <v>43300</v>
      </c>
      <c r="E1733" s="7">
        <v>43456</v>
      </c>
      <c r="F1733" s="7">
        <v>43472</v>
      </c>
      <c r="G1733" s="7">
        <v>43475</v>
      </c>
      <c r="H1733" s="6">
        <f t="shared" si="81"/>
        <v>19</v>
      </c>
      <c r="I1733" s="6" t="s">
        <v>215</v>
      </c>
      <c r="J1733" s="6">
        <v>14</v>
      </c>
      <c r="K1733" s="6">
        <v>7</v>
      </c>
      <c r="L1733" s="6">
        <v>327</v>
      </c>
      <c r="M1733" s="6">
        <v>15</v>
      </c>
      <c r="N1733" s="6">
        <v>3</v>
      </c>
      <c r="O1733" s="6">
        <v>0.2</v>
      </c>
      <c r="P1733" s="8">
        <v>1058.6000000000001</v>
      </c>
      <c r="Q1733" s="8">
        <v>455.19800000000004</v>
      </c>
      <c r="R1733" s="8">
        <f t="shared" si="82"/>
        <v>1175.0460000000003</v>
      </c>
      <c r="S1733" s="8">
        <f>(((Sales[[#This Row],[Unit Price]]-(Sales[[#This Row],[Discount Applied]]*Sales[[#This Row],[Unit Price]]))-Q1733)/Q1733)*100</f>
        <v>86.04651162790698</v>
      </c>
      <c r="T1733" s="8">
        <f t="shared" si="83"/>
        <v>2540.6400000000003</v>
      </c>
      <c r="U1733" s="8">
        <f>Sales[[#This Row],[Unit Cost]]*Sales[[#This Row],[Order Quantity]]</f>
        <v>1365.5940000000001</v>
      </c>
    </row>
    <row r="1734" spans="1:21" x14ac:dyDescent="0.2">
      <c r="A1734" s="6" t="s">
        <v>1947</v>
      </c>
      <c r="B1734" s="6" t="s">
        <v>23</v>
      </c>
      <c r="C1734" s="6" t="s">
        <v>145</v>
      </c>
      <c r="D1734" s="7">
        <v>43400</v>
      </c>
      <c r="E1734" s="7">
        <v>43456</v>
      </c>
      <c r="F1734" s="7">
        <v>43484</v>
      </c>
      <c r="G1734" s="7">
        <v>43491</v>
      </c>
      <c r="H1734" s="6">
        <f t="shared" si="81"/>
        <v>35</v>
      </c>
      <c r="I1734" s="6" t="s">
        <v>215</v>
      </c>
      <c r="J1734" s="6">
        <v>25</v>
      </c>
      <c r="K1734" s="6">
        <v>5</v>
      </c>
      <c r="L1734" s="6">
        <v>121</v>
      </c>
      <c r="M1734" s="6">
        <v>14</v>
      </c>
      <c r="N1734" s="6">
        <v>7</v>
      </c>
      <c r="O1734" s="6">
        <v>7.4999999999999997E-2</v>
      </c>
      <c r="P1734" s="8">
        <v>1065.3</v>
      </c>
      <c r="Q1734" s="8">
        <v>564.60900000000004</v>
      </c>
      <c r="R1734" s="8">
        <f t="shared" si="82"/>
        <v>2945.5544999999988</v>
      </c>
      <c r="S1734" s="8">
        <f>(((Sales[[#This Row],[Unit Price]]-(Sales[[#This Row],[Discount Applied]]*Sales[[#This Row],[Unit Price]]))-Q1734)/Q1734)*100</f>
        <v>74.52830188679242</v>
      </c>
      <c r="T1734" s="8">
        <f t="shared" si="83"/>
        <v>6897.8174999999992</v>
      </c>
      <c r="U1734" s="8">
        <f>Sales[[#This Row],[Unit Cost]]*Sales[[#This Row],[Order Quantity]]</f>
        <v>3952.2630000000004</v>
      </c>
    </row>
    <row r="1735" spans="1:21" x14ac:dyDescent="0.2">
      <c r="A1735" s="6" t="s">
        <v>1948</v>
      </c>
      <c r="B1735" s="6" t="s">
        <v>24</v>
      </c>
      <c r="C1735" s="6" t="s">
        <v>144</v>
      </c>
      <c r="D1735" s="7">
        <v>43400</v>
      </c>
      <c r="E1735" s="7">
        <v>43457</v>
      </c>
      <c r="F1735" s="7">
        <v>43481</v>
      </c>
      <c r="G1735" s="7">
        <v>43491</v>
      </c>
      <c r="H1735" s="6">
        <f t="shared" si="81"/>
        <v>34</v>
      </c>
      <c r="I1735" s="6" t="s">
        <v>215</v>
      </c>
      <c r="J1735" s="6">
        <v>1</v>
      </c>
      <c r="K1735" s="6">
        <v>5</v>
      </c>
      <c r="L1735" s="6">
        <v>83</v>
      </c>
      <c r="M1735" s="6">
        <v>8</v>
      </c>
      <c r="N1735" s="6">
        <v>6</v>
      </c>
      <c r="O1735" s="6">
        <v>7.4999999999999997E-2</v>
      </c>
      <c r="P1735" s="8">
        <v>1112.2</v>
      </c>
      <c r="Q1735" s="8">
        <v>734.05200000000002</v>
      </c>
      <c r="R1735" s="8">
        <f t="shared" si="82"/>
        <v>1768.398000000001</v>
      </c>
      <c r="S1735" s="8">
        <f>(((Sales[[#This Row],[Unit Price]]-(Sales[[#This Row],[Discount Applied]]*Sales[[#This Row],[Unit Price]]))-Q1735)/Q1735)*100</f>
        <v>40.151515151515163</v>
      </c>
      <c r="T1735" s="8">
        <f t="shared" si="83"/>
        <v>6172.7100000000009</v>
      </c>
      <c r="U1735" s="8">
        <f>Sales[[#This Row],[Unit Cost]]*Sales[[#This Row],[Order Quantity]]</f>
        <v>4404.3119999999999</v>
      </c>
    </row>
    <row r="1736" spans="1:21" x14ac:dyDescent="0.2">
      <c r="A1736" s="6" t="s">
        <v>1949</v>
      </c>
      <c r="B1736" s="6" t="s">
        <v>25</v>
      </c>
      <c r="C1736" s="6" t="s">
        <v>148</v>
      </c>
      <c r="D1736" s="7">
        <v>43400</v>
      </c>
      <c r="E1736" s="7">
        <v>43457</v>
      </c>
      <c r="F1736" s="7">
        <v>43469</v>
      </c>
      <c r="G1736" s="7">
        <v>43470</v>
      </c>
      <c r="H1736" s="6">
        <f t="shared" si="81"/>
        <v>13</v>
      </c>
      <c r="I1736" s="6" t="s">
        <v>215</v>
      </c>
      <c r="J1736" s="6">
        <v>19</v>
      </c>
      <c r="K1736" s="6">
        <v>13</v>
      </c>
      <c r="L1736" s="6">
        <v>30</v>
      </c>
      <c r="M1736" s="6">
        <v>30</v>
      </c>
      <c r="N1736" s="6">
        <v>7</v>
      </c>
      <c r="O1736" s="6">
        <v>0.15</v>
      </c>
      <c r="P1736" s="8">
        <v>3832.4</v>
      </c>
      <c r="Q1736" s="8">
        <v>2184.4679999999998</v>
      </c>
      <c r="R1736" s="8">
        <f t="shared" si="82"/>
        <v>7511.5040000000008</v>
      </c>
      <c r="S1736" s="8">
        <f>(((Sales[[#This Row],[Unit Price]]-(Sales[[#This Row],[Discount Applied]]*Sales[[#This Row],[Unit Price]]))-Q1736)/Q1736)*100</f>
        <v>49.12280701754387</v>
      </c>
      <c r="T1736" s="8">
        <f t="shared" si="83"/>
        <v>22802.78</v>
      </c>
      <c r="U1736" s="8">
        <f>Sales[[#This Row],[Unit Cost]]*Sales[[#This Row],[Order Quantity]]</f>
        <v>15291.275999999998</v>
      </c>
    </row>
    <row r="1737" spans="1:21" x14ac:dyDescent="0.2">
      <c r="A1737" s="6" t="s">
        <v>1950</v>
      </c>
      <c r="B1737" s="6" t="s">
        <v>23</v>
      </c>
      <c r="C1737" s="6" t="s">
        <v>145</v>
      </c>
      <c r="D1737" s="7">
        <v>43400</v>
      </c>
      <c r="E1737" s="7">
        <v>43457</v>
      </c>
      <c r="F1737" s="7">
        <v>43470</v>
      </c>
      <c r="G1737" s="7">
        <v>43477</v>
      </c>
      <c r="H1737" s="6">
        <f t="shared" si="81"/>
        <v>20</v>
      </c>
      <c r="I1737" s="6" t="s">
        <v>215</v>
      </c>
      <c r="J1737" s="6">
        <v>22</v>
      </c>
      <c r="K1737" s="6">
        <v>12</v>
      </c>
      <c r="L1737" s="6">
        <v>112</v>
      </c>
      <c r="M1737" s="6">
        <v>29</v>
      </c>
      <c r="N1737" s="6">
        <v>3</v>
      </c>
      <c r="O1737" s="6">
        <v>0.4</v>
      </c>
      <c r="P1737" s="8">
        <v>857.6</v>
      </c>
      <c r="Q1737" s="8">
        <v>626.048</v>
      </c>
      <c r="R1737" s="8">
        <f t="shared" si="82"/>
        <v>-334.46399999999994</v>
      </c>
      <c r="S1737" s="8">
        <f>(((Sales[[#This Row],[Unit Price]]-(Sales[[#This Row],[Discount Applied]]*Sales[[#This Row],[Unit Price]]))-Q1737)/Q1737)*100</f>
        <v>-17.808219178082201</v>
      </c>
      <c r="T1737" s="8">
        <f t="shared" si="83"/>
        <v>1543.68</v>
      </c>
      <c r="U1737" s="8">
        <f>Sales[[#This Row],[Unit Cost]]*Sales[[#This Row],[Order Quantity]]</f>
        <v>1878.144</v>
      </c>
    </row>
    <row r="1738" spans="1:21" x14ac:dyDescent="0.2">
      <c r="A1738" s="6" t="s">
        <v>1951</v>
      </c>
      <c r="B1738" s="6" t="s">
        <v>23</v>
      </c>
      <c r="C1738" s="6" t="s">
        <v>143</v>
      </c>
      <c r="D1738" s="7">
        <v>43400</v>
      </c>
      <c r="E1738" s="7">
        <v>43457</v>
      </c>
      <c r="F1738" s="7">
        <v>43462</v>
      </c>
      <c r="G1738" s="7">
        <v>43469</v>
      </c>
      <c r="H1738" s="6">
        <f t="shared" si="81"/>
        <v>12</v>
      </c>
      <c r="I1738" s="6" t="s">
        <v>215</v>
      </c>
      <c r="J1738" s="6">
        <v>23</v>
      </c>
      <c r="K1738" s="6">
        <v>4</v>
      </c>
      <c r="L1738" s="6">
        <v>347</v>
      </c>
      <c r="M1738" s="6">
        <v>23</v>
      </c>
      <c r="N1738" s="6">
        <v>7</v>
      </c>
      <c r="O1738" s="6">
        <v>0.1</v>
      </c>
      <c r="P1738" s="8">
        <v>5460.5</v>
      </c>
      <c r="Q1738" s="8">
        <v>3003.2750000000001</v>
      </c>
      <c r="R1738" s="8">
        <f t="shared" si="82"/>
        <v>13378.225000000002</v>
      </c>
      <c r="S1738" s="8">
        <f>(((Sales[[#This Row],[Unit Price]]-(Sales[[#This Row],[Discount Applied]]*Sales[[#This Row],[Unit Price]]))-Q1738)/Q1738)*100</f>
        <v>63.636363636363626</v>
      </c>
      <c r="T1738" s="8">
        <f t="shared" si="83"/>
        <v>34401.15</v>
      </c>
      <c r="U1738" s="8">
        <f>Sales[[#This Row],[Unit Cost]]*Sales[[#This Row],[Order Quantity]]</f>
        <v>21022.924999999999</v>
      </c>
    </row>
    <row r="1739" spans="1:21" x14ac:dyDescent="0.2">
      <c r="A1739" s="6" t="s">
        <v>1952</v>
      </c>
      <c r="B1739" s="6" t="s">
        <v>24</v>
      </c>
      <c r="C1739" s="6" t="s">
        <v>148</v>
      </c>
      <c r="D1739" s="7">
        <v>43400</v>
      </c>
      <c r="E1739" s="7">
        <v>43457</v>
      </c>
      <c r="F1739" s="7">
        <v>43482</v>
      </c>
      <c r="G1739" s="7">
        <v>43487</v>
      </c>
      <c r="H1739" s="6">
        <f t="shared" si="81"/>
        <v>30</v>
      </c>
      <c r="I1739" s="6" t="s">
        <v>215</v>
      </c>
      <c r="J1739" s="6">
        <v>7</v>
      </c>
      <c r="K1739" s="6">
        <v>30</v>
      </c>
      <c r="L1739" s="6">
        <v>12</v>
      </c>
      <c r="M1739" s="6">
        <v>29</v>
      </c>
      <c r="N1739" s="6">
        <v>8</v>
      </c>
      <c r="O1739" s="6">
        <v>0.15</v>
      </c>
      <c r="P1739" s="8">
        <v>2566.1</v>
      </c>
      <c r="Q1739" s="8">
        <v>1950.2359999999999</v>
      </c>
      <c r="R1739" s="8">
        <f t="shared" si="82"/>
        <v>1847.5920000000006</v>
      </c>
      <c r="S1739" s="8">
        <f>(((Sales[[#This Row],[Unit Price]]-(Sales[[#This Row],[Discount Applied]]*Sales[[#This Row],[Unit Price]]))-Q1739)/Q1739)*100</f>
        <v>11.842105263157899</v>
      </c>
      <c r="T1739" s="8">
        <f t="shared" si="83"/>
        <v>17449.48</v>
      </c>
      <c r="U1739" s="8">
        <f>Sales[[#This Row],[Unit Cost]]*Sales[[#This Row],[Order Quantity]]</f>
        <v>15601.887999999999</v>
      </c>
    </row>
    <row r="1740" spans="1:21" x14ac:dyDescent="0.2">
      <c r="A1740" s="6" t="s">
        <v>1953</v>
      </c>
      <c r="B1740" s="6" t="s">
        <v>25</v>
      </c>
      <c r="C1740" s="6" t="s">
        <v>143</v>
      </c>
      <c r="D1740" s="7">
        <v>43300</v>
      </c>
      <c r="E1740" s="7">
        <v>43457</v>
      </c>
      <c r="F1740" s="7">
        <v>43466</v>
      </c>
      <c r="G1740" s="7">
        <v>43470</v>
      </c>
      <c r="H1740" s="6">
        <f t="shared" si="81"/>
        <v>13</v>
      </c>
      <c r="I1740" s="6" t="s">
        <v>215</v>
      </c>
      <c r="J1740" s="6">
        <v>13</v>
      </c>
      <c r="K1740" s="6">
        <v>25</v>
      </c>
      <c r="L1740" s="6">
        <v>342</v>
      </c>
      <c r="M1740" s="6">
        <v>18</v>
      </c>
      <c r="N1740" s="6">
        <v>5</v>
      </c>
      <c r="O1740" s="6">
        <v>0.15</v>
      </c>
      <c r="P1740" s="8">
        <v>2653.2000000000003</v>
      </c>
      <c r="Q1740" s="8">
        <v>1193.94</v>
      </c>
      <c r="R1740" s="8">
        <f t="shared" si="82"/>
        <v>5306.4000000000015</v>
      </c>
      <c r="S1740" s="8">
        <f>(((Sales[[#This Row],[Unit Price]]-(Sales[[#This Row],[Discount Applied]]*Sales[[#This Row],[Unit Price]]))-Q1740)/Q1740)*100</f>
        <v>88.8888888888889</v>
      </c>
      <c r="T1740" s="8">
        <f t="shared" si="83"/>
        <v>11276.100000000002</v>
      </c>
      <c r="U1740" s="8">
        <f>Sales[[#This Row],[Unit Cost]]*Sales[[#This Row],[Order Quantity]]</f>
        <v>5969.7000000000007</v>
      </c>
    </row>
    <row r="1741" spans="1:21" x14ac:dyDescent="0.2">
      <c r="A1741" s="6" t="s">
        <v>1954</v>
      </c>
      <c r="B1741" s="6" t="s">
        <v>25</v>
      </c>
      <c r="C1741" s="6" t="s">
        <v>144</v>
      </c>
      <c r="D1741" s="7">
        <v>43400</v>
      </c>
      <c r="E1741" s="7">
        <v>43457</v>
      </c>
      <c r="F1741" s="7">
        <v>43484</v>
      </c>
      <c r="G1741" s="7">
        <v>43485</v>
      </c>
      <c r="H1741" s="6">
        <f t="shared" si="81"/>
        <v>28</v>
      </c>
      <c r="I1741" s="6" t="s">
        <v>215</v>
      </c>
      <c r="J1741" s="6">
        <v>13</v>
      </c>
      <c r="K1741" s="6">
        <v>15</v>
      </c>
      <c r="L1741" s="6">
        <v>72</v>
      </c>
      <c r="M1741" s="6">
        <v>10</v>
      </c>
      <c r="N1741" s="6">
        <v>2</v>
      </c>
      <c r="O1741" s="6">
        <v>7.4999999999999997E-2</v>
      </c>
      <c r="P1741" s="8">
        <v>884.4</v>
      </c>
      <c r="Q1741" s="8">
        <v>636.76799999999992</v>
      </c>
      <c r="R1741" s="8">
        <f t="shared" si="82"/>
        <v>362.60400000000004</v>
      </c>
      <c r="S1741" s="8">
        <f>(((Sales[[#This Row],[Unit Price]]-(Sales[[#This Row],[Discount Applied]]*Sales[[#This Row],[Unit Price]]))-Q1741)/Q1741)*100</f>
        <v>28.472222222222225</v>
      </c>
      <c r="T1741" s="8">
        <f t="shared" si="83"/>
        <v>1636.1399999999999</v>
      </c>
      <c r="U1741" s="8">
        <f>Sales[[#This Row],[Unit Cost]]*Sales[[#This Row],[Order Quantity]]</f>
        <v>1273.5359999999998</v>
      </c>
    </row>
    <row r="1742" spans="1:21" x14ac:dyDescent="0.2">
      <c r="A1742" s="6" t="s">
        <v>1955</v>
      </c>
      <c r="B1742" s="6" t="s">
        <v>26</v>
      </c>
      <c r="C1742" s="6" t="s">
        <v>144</v>
      </c>
      <c r="D1742" s="7">
        <v>43400</v>
      </c>
      <c r="E1742" s="7">
        <v>43457</v>
      </c>
      <c r="F1742" s="7">
        <v>43467</v>
      </c>
      <c r="G1742" s="7">
        <v>43470</v>
      </c>
      <c r="H1742" s="6">
        <f t="shared" si="81"/>
        <v>13</v>
      </c>
      <c r="I1742" s="6" t="s">
        <v>215</v>
      </c>
      <c r="J1742" s="6">
        <v>26</v>
      </c>
      <c r="K1742" s="6">
        <v>31</v>
      </c>
      <c r="L1742" s="6">
        <v>82</v>
      </c>
      <c r="M1742" s="6">
        <v>14</v>
      </c>
      <c r="N1742" s="6">
        <v>7</v>
      </c>
      <c r="O1742" s="6">
        <v>7.4999999999999997E-2</v>
      </c>
      <c r="P1742" s="8">
        <v>3805.6</v>
      </c>
      <c r="Q1742" s="8">
        <v>1598.3519999999999</v>
      </c>
      <c r="R1742" s="8">
        <f t="shared" si="82"/>
        <v>13452.796000000002</v>
      </c>
      <c r="S1742" s="8">
        <f>(((Sales[[#This Row],[Unit Price]]-(Sales[[#This Row],[Discount Applied]]*Sales[[#This Row],[Unit Price]]))-Q1742)/Q1742)*100</f>
        <v>120.23809523809526</v>
      </c>
      <c r="T1742" s="8">
        <f t="shared" si="83"/>
        <v>24641.260000000002</v>
      </c>
      <c r="U1742" s="8">
        <f>Sales[[#This Row],[Unit Cost]]*Sales[[#This Row],[Order Quantity]]</f>
        <v>11188.464</v>
      </c>
    </row>
    <row r="1743" spans="1:21" x14ac:dyDescent="0.2">
      <c r="A1743" s="6" t="s">
        <v>1956</v>
      </c>
      <c r="B1743" s="6" t="s">
        <v>23</v>
      </c>
      <c r="C1743" s="6" t="s">
        <v>147</v>
      </c>
      <c r="D1743" s="7">
        <v>43400</v>
      </c>
      <c r="E1743" s="7">
        <v>43457</v>
      </c>
      <c r="F1743" s="7">
        <v>43483</v>
      </c>
      <c r="G1743" s="7">
        <v>43487</v>
      </c>
      <c r="H1743" s="6">
        <f t="shared" si="81"/>
        <v>30</v>
      </c>
      <c r="I1743" s="6" t="s">
        <v>215</v>
      </c>
      <c r="J1743" s="6">
        <v>22</v>
      </c>
      <c r="K1743" s="6">
        <v>1</v>
      </c>
      <c r="L1743" s="6">
        <v>226</v>
      </c>
      <c r="M1743" s="6">
        <v>25</v>
      </c>
      <c r="N1743" s="6">
        <v>8</v>
      </c>
      <c r="O1743" s="6">
        <v>0.2</v>
      </c>
      <c r="P1743" s="8">
        <v>1152.4000000000001</v>
      </c>
      <c r="Q1743" s="8">
        <v>887.34800000000007</v>
      </c>
      <c r="R1743" s="8">
        <f t="shared" si="82"/>
        <v>276.57600000000002</v>
      </c>
      <c r="S1743" s="8">
        <f>(((Sales[[#This Row],[Unit Price]]-(Sales[[#This Row],[Discount Applied]]*Sales[[#This Row],[Unit Price]]))-Q1743)/Q1743)*100</f>
        <v>3.8961038961038961</v>
      </c>
      <c r="T1743" s="8">
        <f t="shared" si="83"/>
        <v>7375.3600000000006</v>
      </c>
      <c r="U1743" s="8">
        <f>Sales[[#This Row],[Unit Cost]]*Sales[[#This Row],[Order Quantity]]</f>
        <v>7098.7840000000006</v>
      </c>
    </row>
    <row r="1744" spans="1:21" x14ac:dyDescent="0.2">
      <c r="A1744" s="6" t="s">
        <v>1957</v>
      </c>
      <c r="B1744" s="6" t="s">
        <v>24</v>
      </c>
      <c r="C1744" s="6" t="s">
        <v>144</v>
      </c>
      <c r="D1744" s="7">
        <v>43300</v>
      </c>
      <c r="E1744" s="7">
        <v>43457</v>
      </c>
      <c r="F1744" s="7">
        <v>43476</v>
      </c>
      <c r="G1744" s="7">
        <v>43485</v>
      </c>
      <c r="H1744" s="6">
        <f t="shared" si="81"/>
        <v>28</v>
      </c>
      <c r="I1744" s="6" t="s">
        <v>215</v>
      </c>
      <c r="J1744" s="6">
        <v>11</v>
      </c>
      <c r="K1744" s="6">
        <v>23</v>
      </c>
      <c r="L1744" s="6">
        <v>71</v>
      </c>
      <c r="M1744" s="6">
        <v>43</v>
      </c>
      <c r="N1744" s="6">
        <v>3</v>
      </c>
      <c r="O1744" s="6">
        <v>7.4999999999999997E-2</v>
      </c>
      <c r="P1744" s="8">
        <v>3832.4</v>
      </c>
      <c r="Q1744" s="8">
        <v>2567.7080000000001</v>
      </c>
      <c r="R1744" s="8">
        <f t="shared" si="82"/>
        <v>2931.7860000000001</v>
      </c>
      <c r="S1744" s="8">
        <f>(((Sales[[#This Row],[Unit Price]]-(Sales[[#This Row],[Discount Applied]]*Sales[[#This Row],[Unit Price]]))-Q1744)/Q1744)*100</f>
        <v>38.059701492537314</v>
      </c>
      <c r="T1744" s="8">
        <f t="shared" si="83"/>
        <v>10634.91</v>
      </c>
      <c r="U1744" s="8">
        <f>Sales[[#This Row],[Unit Cost]]*Sales[[#This Row],[Order Quantity]]</f>
        <v>7703.1239999999998</v>
      </c>
    </row>
    <row r="1745" spans="1:21" x14ac:dyDescent="0.2">
      <c r="A1745" s="6" t="s">
        <v>1958</v>
      </c>
      <c r="B1745" s="6" t="s">
        <v>24</v>
      </c>
      <c r="C1745" s="6" t="s">
        <v>147</v>
      </c>
      <c r="D1745" s="7">
        <v>43400</v>
      </c>
      <c r="E1745" s="7">
        <v>43457</v>
      </c>
      <c r="F1745" s="7">
        <v>43459</v>
      </c>
      <c r="G1745" s="7">
        <v>43467</v>
      </c>
      <c r="H1745" s="6">
        <f t="shared" si="81"/>
        <v>10</v>
      </c>
      <c r="I1745" s="6" t="s">
        <v>215</v>
      </c>
      <c r="J1745" s="6">
        <v>9</v>
      </c>
      <c r="K1745" s="6">
        <v>5</v>
      </c>
      <c r="L1745" s="6">
        <v>232</v>
      </c>
      <c r="M1745" s="6">
        <v>11</v>
      </c>
      <c r="N1745" s="6">
        <v>4</v>
      </c>
      <c r="O1745" s="6">
        <v>0.05</v>
      </c>
      <c r="P1745" s="8">
        <v>871</v>
      </c>
      <c r="Q1745" s="8">
        <v>661.96</v>
      </c>
      <c r="R1745" s="8">
        <f t="shared" si="82"/>
        <v>661.96</v>
      </c>
      <c r="S1745" s="8">
        <f>(((Sales[[#This Row],[Unit Price]]-(Sales[[#This Row],[Discount Applied]]*Sales[[#This Row],[Unit Price]]))-Q1745)/Q1745)*100</f>
        <v>25</v>
      </c>
      <c r="T1745" s="8">
        <f t="shared" si="83"/>
        <v>3309.8</v>
      </c>
      <c r="U1745" s="8">
        <f>Sales[[#This Row],[Unit Cost]]*Sales[[#This Row],[Order Quantity]]</f>
        <v>2647.84</v>
      </c>
    </row>
    <row r="1746" spans="1:21" x14ac:dyDescent="0.2">
      <c r="A1746" s="6" t="s">
        <v>1959</v>
      </c>
      <c r="B1746" s="6" t="s">
        <v>25</v>
      </c>
      <c r="C1746" s="6" t="s">
        <v>145</v>
      </c>
      <c r="D1746" s="7">
        <v>43300</v>
      </c>
      <c r="E1746" s="7">
        <v>43457</v>
      </c>
      <c r="F1746" s="7">
        <v>43479</v>
      </c>
      <c r="G1746" s="7">
        <v>43488</v>
      </c>
      <c r="H1746" s="6">
        <f t="shared" si="81"/>
        <v>31</v>
      </c>
      <c r="I1746" s="6" t="s">
        <v>215</v>
      </c>
      <c r="J1746" s="6">
        <v>19</v>
      </c>
      <c r="K1746" s="6">
        <v>27</v>
      </c>
      <c r="L1746" s="6">
        <v>186</v>
      </c>
      <c r="M1746" s="6">
        <v>37</v>
      </c>
      <c r="N1746" s="6">
        <v>4</v>
      </c>
      <c r="O1746" s="6">
        <v>0.05</v>
      </c>
      <c r="P1746" s="8">
        <v>1809</v>
      </c>
      <c r="Q1746" s="8">
        <v>1139.67</v>
      </c>
      <c r="R1746" s="8">
        <f t="shared" si="82"/>
        <v>2315.5199999999995</v>
      </c>
      <c r="S1746" s="8">
        <f>(((Sales[[#This Row],[Unit Price]]-(Sales[[#This Row],[Discount Applied]]*Sales[[#This Row],[Unit Price]]))-Q1746)/Q1746)*100</f>
        <v>50.793650793650777</v>
      </c>
      <c r="T1746" s="8">
        <f t="shared" si="83"/>
        <v>6874.2</v>
      </c>
      <c r="U1746" s="8">
        <f>Sales[[#This Row],[Unit Cost]]*Sales[[#This Row],[Order Quantity]]</f>
        <v>4558.68</v>
      </c>
    </row>
    <row r="1747" spans="1:21" x14ac:dyDescent="0.2">
      <c r="A1747" s="6" t="s">
        <v>1960</v>
      </c>
      <c r="B1747" s="6" t="s">
        <v>24</v>
      </c>
      <c r="C1747" s="6" t="s">
        <v>145</v>
      </c>
      <c r="D1747" s="7">
        <v>43400</v>
      </c>
      <c r="E1747" s="7">
        <v>43457</v>
      </c>
      <c r="F1747" s="7">
        <v>43474</v>
      </c>
      <c r="G1747" s="7">
        <v>43477</v>
      </c>
      <c r="H1747" s="6">
        <f t="shared" si="81"/>
        <v>20</v>
      </c>
      <c r="I1747" s="6" t="s">
        <v>215</v>
      </c>
      <c r="J1747" s="6">
        <v>1</v>
      </c>
      <c r="K1747" s="6">
        <v>30</v>
      </c>
      <c r="L1747" s="6">
        <v>90</v>
      </c>
      <c r="M1747" s="6">
        <v>34</v>
      </c>
      <c r="N1747" s="6">
        <v>5</v>
      </c>
      <c r="O1747" s="6">
        <v>7.4999999999999997E-2</v>
      </c>
      <c r="P1747" s="8">
        <v>1969.8</v>
      </c>
      <c r="Q1747" s="8">
        <v>1378.86</v>
      </c>
      <c r="R1747" s="8">
        <f t="shared" si="82"/>
        <v>2216.0250000000015</v>
      </c>
      <c r="S1747" s="8">
        <f>(((Sales[[#This Row],[Unit Price]]-(Sales[[#This Row],[Discount Applied]]*Sales[[#This Row],[Unit Price]]))-Q1747)/Q1747)*100</f>
        <v>32.142857142857153</v>
      </c>
      <c r="T1747" s="8">
        <f t="shared" si="83"/>
        <v>9110.3250000000007</v>
      </c>
      <c r="U1747" s="8">
        <f>Sales[[#This Row],[Unit Cost]]*Sales[[#This Row],[Order Quantity]]</f>
        <v>6894.2999999999993</v>
      </c>
    </row>
    <row r="1748" spans="1:21" x14ac:dyDescent="0.2">
      <c r="A1748" s="6" t="s">
        <v>1961</v>
      </c>
      <c r="B1748" s="6" t="s">
        <v>25</v>
      </c>
      <c r="C1748" s="6" t="s">
        <v>148</v>
      </c>
      <c r="D1748" s="7">
        <v>43400</v>
      </c>
      <c r="E1748" s="7">
        <v>43457</v>
      </c>
      <c r="F1748" s="7">
        <v>43468</v>
      </c>
      <c r="G1748" s="7">
        <v>43474</v>
      </c>
      <c r="H1748" s="6">
        <f t="shared" si="81"/>
        <v>17</v>
      </c>
      <c r="I1748" s="6" t="s">
        <v>215</v>
      </c>
      <c r="J1748" s="6">
        <v>17</v>
      </c>
      <c r="K1748" s="6">
        <v>46</v>
      </c>
      <c r="L1748" s="6">
        <v>42</v>
      </c>
      <c r="M1748" s="6">
        <v>20</v>
      </c>
      <c r="N1748" s="6">
        <v>5</v>
      </c>
      <c r="O1748" s="6">
        <v>0.05</v>
      </c>
      <c r="P1748" s="8">
        <v>1038.5</v>
      </c>
      <c r="Q1748" s="8">
        <v>716.56499999999994</v>
      </c>
      <c r="R1748" s="8">
        <f t="shared" si="82"/>
        <v>1350.0500000000002</v>
      </c>
      <c r="S1748" s="8">
        <f>(((Sales[[#This Row],[Unit Price]]-(Sales[[#This Row],[Discount Applied]]*Sales[[#This Row],[Unit Price]]))-Q1748)/Q1748)*100</f>
        <v>37.681159420289873</v>
      </c>
      <c r="T1748" s="8">
        <f t="shared" si="83"/>
        <v>4932.875</v>
      </c>
      <c r="U1748" s="8">
        <f>Sales[[#This Row],[Unit Cost]]*Sales[[#This Row],[Order Quantity]]</f>
        <v>3582.8249999999998</v>
      </c>
    </row>
    <row r="1749" spans="1:21" x14ac:dyDescent="0.2">
      <c r="A1749" s="6" t="s">
        <v>1962</v>
      </c>
      <c r="B1749" s="6" t="s">
        <v>26</v>
      </c>
      <c r="C1749" s="6" t="s">
        <v>147</v>
      </c>
      <c r="D1749" s="7">
        <v>43300</v>
      </c>
      <c r="E1749" s="7">
        <v>43457</v>
      </c>
      <c r="F1749" s="7">
        <v>43476</v>
      </c>
      <c r="G1749" s="7">
        <v>43486</v>
      </c>
      <c r="H1749" s="6">
        <f t="shared" si="81"/>
        <v>29</v>
      </c>
      <c r="I1749" s="6" t="s">
        <v>215</v>
      </c>
      <c r="J1749" s="6">
        <v>28</v>
      </c>
      <c r="K1749" s="6">
        <v>25</v>
      </c>
      <c r="L1749" s="6">
        <v>250</v>
      </c>
      <c r="M1749" s="6">
        <v>26</v>
      </c>
      <c r="N1749" s="6">
        <v>6</v>
      </c>
      <c r="O1749" s="6">
        <v>7.4999999999999997E-2</v>
      </c>
      <c r="P1749" s="8">
        <v>3651.5</v>
      </c>
      <c r="Q1749" s="8">
        <v>1606.66</v>
      </c>
      <c r="R1749" s="8">
        <f t="shared" si="82"/>
        <v>10625.865</v>
      </c>
      <c r="S1749" s="8">
        <f>(((Sales[[#This Row],[Unit Price]]-(Sales[[#This Row],[Discount Applied]]*Sales[[#This Row],[Unit Price]]))-Q1749)/Q1749)*100</f>
        <v>110.22727272727271</v>
      </c>
      <c r="T1749" s="8">
        <f t="shared" si="83"/>
        <v>20265.825000000001</v>
      </c>
      <c r="U1749" s="8">
        <f>Sales[[#This Row],[Unit Cost]]*Sales[[#This Row],[Order Quantity]]</f>
        <v>9639.9600000000009</v>
      </c>
    </row>
    <row r="1750" spans="1:21" x14ac:dyDescent="0.2">
      <c r="A1750" s="6" t="s">
        <v>1963</v>
      </c>
      <c r="B1750" s="6" t="s">
        <v>23</v>
      </c>
      <c r="C1750" s="6" t="s">
        <v>148</v>
      </c>
      <c r="D1750" s="7">
        <v>43300</v>
      </c>
      <c r="E1750" s="7">
        <v>43457</v>
      </c>
      <c r="F1750" s="7">
        <v>43482</v>
      </c>
      <c r="G1750" s="7">
        <v>43486</v>
      </c>
      <c r="H1750" s="6">
        <f t="shared" si="81"/>
        <v>29</v>
      </c>
      <c r="I1750" s="6" t="s">
        <v>215</v>
      </c>
      <c r="J1750" s="6">
        <v>24</v>
      </c>
      <c r="K1750" s="6">
        <v>13</v>
      </c>
      <c r="L1750" s="6">
        <v>56</v>
      </c>
      <c r="M1750" s="6">
        <v>25</v>
      </c>
      <c r="N1750" s="6">
        <v>8</v>
      </c>
      <c r="O1750" s="6">
        <v>0.05</v>
      </c>
      <c r="P1750" s="8">
        <v>1949.7</v>
      </c>
      <c r="Q1750" s="8">
        <v>1306.2990000000002</v>
      </c>
      <c r="R1750" s="8">
        <f t="shared" si="82"/>
        <v>4367.3279999999995</v>
      </c>
      <c r="S1750" s="8">
        <f>(((Sales[[#This Row],[Unit Price]]-(Sales[[#This Row],[Discount Applied]]*Sales[[#This Row],[Unit Price]]))-Q1750)/Q1750)*100</f>
        <v>41.791044776119392</v>
      </c>
      <c r="T1750" s="8">
        <f t="shared" si="83"/>
        <v>14817.720000000001</v>
      </c>
      <c r="U1750" s="8">
        <f>Sales[[#This Row],[Unit Cost]]*Sales[[#This Row],[Order Quantity]]</f>
        <v>10450.392000000002</v>
      </c>
    </row>
    <row r="1751" spans="1:21" x14ac:dyDescent="0.2">
      <c r="A1751" s="6" t="s">
        <v>1964</v>
      </c>
      <c r="B1751" s="6" t="s">
        <v>26</v>
      </c>
      <c r="C1751" s="6" t="s">
        <v>144</v>
      </c>
      <c r="D1751" s="7">
        <v>43300</v>
      </c>
      <c r="E1751" s="7">
        <v>43457</v>
      </c>
      <c r="F1751" s="7">
        <v>43478</v>
      </c>
      <c r="G1751" s="7">
        <v>43484</v>
      </c>
      <c r="H1751" s="6">
        <f t="shared" si="81"/>
        <v>27</v>
      </c>
      <c r="I1751" s="6" t="s">
        <v>215</v>
      </c>
      <c r="J1751" s="6">
        <v>28</v>
      </c>
      <c r="K1751" s="6">
        <v>50</v>
      </c>
      <c r="L1751" s="6">
        <v>62</v>
      </c>
      <c r="M1751" s="6">
        <v>31</v>
      </c>
      <c r="N1751" s="6">
        <v>8</v>
      </c>
      <c r="O1751" s="6">
        <v>0.05</v>
      </c>
      <c r="P1751" s="8">
        <v>991.6</v>
      </c>
      <c r="Q1751" s="8">
        <v>694.12</v>
      </c>
      <c r="R1751" s="8">
        <f t="shared" si="82"/>
        <v>1983.1999999999998</v>
      </c>
      <c r="S1751" s="8">
        <f>(((Sales[[#This Row],[Unit Price]]-(Sales[[#This Row],[Discount Applied]]*Sales[[#This Row],[Unit Price]]))-Q1751)/Q1751)*100</f>
        <v>35.714285714285708</v>
      </c>
      <c r="T1751" s="8">
        <f t="shared" si="83"/>
        <v>7536.16</v>
      </c>
      <c r="U1751" s="8">
        <f>Sales[[#This Row],[Unit Cost]]*Sales[[#This Row],[Order Quantity]]</f>
        <v>5552.96</v>
      </c>
    </row>
    <row r="1752" spans="1:21" x14ac:dyDescent="0.2">
      <c r="A1752" s="6" t="s">
        <v>1965</v>
      </c>
      <c r="B1752" s="6" t="s">
        <v>25</v>
      </c>
      <c r="C1752" s="6" t="s">
        <v>148</v>
      </c>
      <c r="D1752" s="7">
        <v>43400</v>
      </c>
      <c r="E1752" s="7">
        <v>43458</v>
      </c>
      <c r="F1752" s="7">
        <v>43461</v>
      </c>
      <c r="G1752" s="7">
        <v>43463</v>
      </c>
      <c r="H1752" s="6">
        <f t="shared" si="81"/>
        <v>5</v>
      </c>
      <c r="I1752" s="6" t="s">
        <v>215</v>
      </c>
      <c r="J1752" s="6">
        <v>12</v>
      </c>
      <c r="K1752" s="6">
        <v>17</v>
      </c>
      <c r="L1752" s="6">
        <v>9</v>
      </c>
      <c r="M1752" s="6">
        <v>25</v>
      </c>
      <c r="N1752" s="6">
        <v>8</v>
      </c>
      <c r="O1752" s="6">
        <v>7.4999999999999997E-2</v>
      </c>
      <c r="P1752" s="8">
        <v>2740.3</v>
      </c>
      <c r="Q1752" s="8">
        <v>1205.7320000000002</v>
      </c>
      <c r="R1752" s="8">
        <f t="shared" si="82"/>
        <v>10632.364</v>
      </c>
      <c r="S1752" s="8">
        <f>(((Sales[[#This Row],[Unit Price]]-(Sales[[#This Row],[Discount Applied]]*Sales[[#This Row],[Unit Price]]))-Q1752)/Q1752)*100</f>
        <v>110.22727272727271</v>
      </c>
      <c r="T1752" s="8">
        <f t="shared" si="83"/>
        <v>20278.22</v>
      </c>
      <c r="U1752" s="8">
        <f>Sales[[#This Row],[Unit Cost]]*Sales[[#This Row],[Order Quantity]]</f>
        <v>9645.8560000000016</v>
      </c>
    </row>
    <row r="1753" spans="1:21" x14ac:dyDescent="0.2">
      <c r="A1753" s="6" t="s">
        <v>1966</v>
      </c>
      <c r="B1753" s="6" t="s">
        <v>25</v>
      </c>
      <c r="C1753" s="6" t="s">
        <v>144</v>
      </c>
      <c r="D1753" s="7">
        <v>43400</v>
      </c>
      <c r="E1753" s="7">
        <v>43458</v>
      </c>
      <c r="F1753" s="7">
        <v>43472</v>
      </c>
      <c r="G1753" s="7">
        <v>43477</v>
      </c>
      <c r="H1753" s="6">
        <f t="shared" si="81"/>
        <v>19</v>
      </c>
      <c r="I1753" s="6" t="s">
        <v>215</v>
      </c>
      <c r="J1753" s="6">
        <v>17</v>
      </c>
      <c r="K1753" s="6">
        <v>23</v>
      </c>
      <c r="L1753" s="6">
        <v>65</v>
      </c>
      <c r="M1753" s="6">
        <v>42</v>
      </c>
      <c r="N1753" s="6">
        <v>6</v>
      </c>
      <c r="O1753" s="6">
        <v>7.4999999999999997E-2</v>
      </c>
      <c r="P1753" s="8">
        <v>1902.8</v>
      </c>
      <c r="Q1753" s="8">
        <v>1255.848</v>
      </c>
      <c r="R1753" s="8">
        <f t="shared" si="82"/>
        <v>3025.4519999999993</v>
      </c>
      <c r="S1753" s="8">
        <f>(((Sales[[#This Row],[Unit Price]]-(Sales[[#This Row],[Discount Applied]]*Sales[[#This Row],[Unit Price]]))-Q1753)/Q1753)*100</f>
        <v>40.151515151515149</v>
      </c>
      <c r="T1753" s="8">
        <f t="shared" si="83"/>
        <v>10560.539999999999</v>
      </c>
      <c r="U1753" s="8">
        <f>Sales[[#This Row],[Unit Cost]]*Sales[[#This Row],[Order Quantity]]</f>
        <v>7535.0879999999997</v>
      </c>
    </row>
    <row r="1754" spans="1:21" x14ac:dyDescent="0.2">
      <c r="A1754" s="6" t="s">
        <v>1967</v>
      </c>
      <c r="B1754" s="6" t="s">
        <v>24</v>
      </c>
      <c r="C1754" s="6" t="s">
        <v>144</v>
      </c>
      <c r="D1754" s="7">
        <v>43300</v>
      </c>
      <c r="E1754" s="7">
        <v>43458</v>
      </c>
      <c r="F1754" s="7">
        <v>43483</v>
      </c>
      <c r="G1754" s="7">
        <v>43491</v>
      </c>
      <c r="H1754" s="6">
        <f t="shared" si="81"/>
        <v>33</v>
      </c>
      <c r="I1754" s="6" t="s">
        <v>215</v>
      </c>
      <c r="J1754" s="6">
        <v>2</v>
      </c>
      <c r="K1754" s="6">
        <v>47</v>
      </c>
      <c r="L1754" s="6">
        <v>84</v>
      </c>
      <c r="M1754" s="6">
        <v>33</v>
      </c>
      <c r="N1754" s="6">
        <v>2</v>
      </c>
      <c r="O1754" s="6">
        <v>0.1</v>
      </c>
      <c r="P1754" s="8">
        <v>2365.1</v>
      </c>
      <c r="Q1754" s="8">
        <v>1773.8249999999998</v>
      </c>
      <c r="R1754" s="8">
        <f t="shared" si="82"/>
        <v>709.53000000000065</v>
      </c>
      <c r="S1754" s="8">
        <f>(((Sales[[#This Row],[Unit Price]]-(Sales[[#This Row],[Discount Applied]]*Sales[[#This Row],[Unit Price]]))-Q1754)/Q1754)*100</f>
        <v>20.000000000000021</v>
      </c>
      <c r="T1754" s="8">
        <f t="shared" si="83"/>
        <v>4257.18</v>
      </c>
      <c r="U1754" s="8">
        <f>Sales[[#This Row],[Unit Cost]]*Sales[[#This Row],[Order Quantity]]</f>
        <v>3547.6499999999996</v>
      </c>
    </row>
    <row r="1755" spans="1:21" x14ac:dyDescent="0.2">
      <c r="A1755" s="6" t="s">
        <v>1968</v>
      </c>
      <c r="B1755" s="6" t="s">
        <v>25</v>
      </c>
      <c r="C1755" s="6" t="s">
        <v>145</v>
      </c>
      <c r="D1755" s="7">
        <v>43300</v>
      </c>
      <c r="E1755" s="7">
        <v>43458</v>
      </c>
      <c r="F1755" s="7">
        <v>43468</v>
      </c>
      <c r="G1755" s="7">
        <v>43470</v>
      </c>
      <c r="H1755" s="6">
        <f t="shared" si="81"/>
        <v>12</v>
      </c>
      <c r="I1755" s="6" t="s">
        <v>215</v>
      </c>
      <c r="J1755" s="6">
        <v>13</v>
      </c>
      <c r="K1755" s="6">
        <v>23</v>
      </c>
      <c r="L1755" s="6">
        <v>180</v>
      </c>
      <c r="M1755" s="6">
        <v>37</v>
      </c>
      <c r="N1755" s="6">
        <v>8</v>
      </c>
      <c r="O1755" s="6">
        <v>7.4999999999999997E-2</v>
      </c>
      <c r="P1755" s="8">
        <v>1051.9000000000001</v>
      </c>
      <c r="Q1755" s="8">
        <v>662.69700000000012</v>
      </c>
      <c r="R1755" s="8">
        <f t="shared" si="82"/>
        <v>2482.4839999999995</v>
      </c>
      <c r="S1755" s="8">
        <f>(((Sales[[#This Row],[Unit Price]]-(Sales[[#This Row],[Discount Applied]]*Sales[[#This Row],[Unit Price]]))-Q1755)/Q1755)*100</f>
        <v>46.825396825396808</v>
      </c>
      <c r="T1755" s="8">
        <f t="shared" si="83"/>
        <v>7784.06</v>
      </c>
      <c r="U1755" s="8">
        <f>Sales[[#This Row],[Unit Cost]]*Sales[[#This Row],[Order Quantity]]</f>
        <v>5301.5760000000009</v>
      </c>
    </row>
    <row r="1756" spans="1:21" x14ac:dyDescent="0.2">
      <c r="A1756" s="6" t="s">
        <v>1969</v>
      </c>
      <c r="B1756" s="6" t="s">
        <v>23</v>
      </c>
      <c r="C1756" s="6" t="s">
        <v>147</v>
      </c>
      <c r="D1756" s="7">
        <v>43400</v>
      </c>
      <c r="E1756" s="7">
        <v>43458</v>
      </c>
      <c r="F1756" s="7">
        <v>43477</v>
      </c>
      <c r="G1756" s="7">
        <v>43483</v>
      </c>
      <c r="H1756" s="6">
        <f t="shared" si="81"/>
        <v>25</v>
      </c>
      <c r="I1756" s="6" t="s">
        <v>215</v>
      </c>
      <c r="J1756" s="6">
        <v>22</v>
      </c>
      <c r="K1756" s="6">
        <v>39</v>
      </c>
      <c r="L1756" s="6">
        <v>241</v>
      </c>
      <c r="M1756" s="6">
        <v>25</v>
      </c>
      <c r="N1756" s="6">
        <v>5</v>
      </c>
      <c r="O1756" s="6">
        <v>0.1</v>
      </c>
      <c r="P1756" s="8">
        <v>2860.9</v>
      </c>
      <c r="Q1756" s="8">
        <v>2031.239</v>
      </c>
      <c r="R1756" s="8">
        <f t="shared" si="82"/>
        <v>2717.8549999999996</v>
      </c>
      <c r="S1756" s="8">
        <f>(((Sales[[#This Row],[Unit Price]]-(Sales[[#This Row],[Discount Applied]]*Sales[[#This Row],[Unit Price]]))-Q1756)/Q1756)*100</f>
        <v>26.760563380281688</v>
      </c>
      <c r="T1756" s="8">
        <f t="shared" si="83"/>
        <v>12874.05</v>
      </c>
      <c r="U1756" s="8">
        <f>Sales[[#This Row],[Unit Cost]]*Sales[[#This Row],[Order Quantity]]</f>
        <v>10156.195</v>
      </c>
    </row>
    <row r="1757" spans="1:21" x14ac:dyDescent="0.2">
      <c r="A1757" s="6" t="s">
        <v>1970</v>
      </c>
      <c r="B1757" s="6" t="s">
        <v>25</v>
      </c>
      <c r="C1757" s="6" t="s">
        <v>146</v>
      </c>
      <c r="D1757" s="7">
        <v>43300</v>
      </c>
      <c r="E1757" s="7">
        <v>43458</v>
      </c>
      <c r="F1757" s="7">
        <v>43477</v>
      </c>
      <c r="G1757" s="7">
        <v>43481</v>
      </c>
      <c r="H1757" s="6">
        <f t="shared" si="81"/>
        <v>23</v>
      </c>
      <c r="I1757" s="6" t="s">
        <v>215</v>
      </c>
      <c r="J1757" s="6">
        <v>12</v>
      </c>
      <c r="K1757" s="6">
        <v>7</v>
      </c>
      <c r="L1757" s="6">
        <v>269</v>
      </c>
      <c r="M1757" s="6">
        <v>46</v>
      </c>
      <c r="N1757" s="6">
        <v>5</v>
      </c>
      <c r="O1757" s="6">
        <v>7.4999999999999997E-2</v>
      </c>
      <c r="P1757" s="8">
        <v>5835.7</v>
      </c>
      <c r="Q1757" s="8">
        <v>4201.7039999999997</v>
      </c>
      <c r="R1757" s="8">
        <f t="shared" si="82"/>
        <v>5981.5925000000025</v>
      </c>
      <c r="S1757" s="8">
        <f>(((Sales[[#This Row],[Unit Price]]-(Sales[[#This Row],[Discount Applied]]*Sales[[#This Row],[Unit Price]]))-Q1757)/Q1757)*100</f>
        <v>28.472222222222232</v>
      </c>
      <c r="T1757" s="8">
        <f t="shared" si="83"/>
        <v>26990.112499999999</v>
      </c>
      <c r="U1757" s="8">
        <f>Sales[[#This Row],[Unit Cost]]*Sales[[#This Row],[Order Quantity]]</f>
        <v>21008.519999999997</v>
      </c>
    </row>
    <row r="1758" spans="1:21" x14ac:dyDescent="0.2">
      <c r="A1758" s="6" t="s">
        <v>1971</v>
      </c>
      <c r="B1758" s="6" t="s">
        <v>24</v>
      </c>
      <c r="C1758" s="6" t="s">
        <v>145</v>
      </c>
      <c r="D1758" s="7">
        <v>43300</v>
      </c>
      <c r="E1758" s="7">
        <v>43458</v>
      </c>
      <c r="F1758" s="7">
        <v>43481</v>
      </c>
      <c r="G1758" s="7">
        <v>43483</v>
      </c>
      <c r="H1758" s="6">
        <f t="shared" si="81"/>
        <v>25</v>
      </c>
      <c r="I1758" s="6" t="s">
        <v>215</v>
      </c>
      <c r="J1758" s="6">
        <v>5</v>
      </c>
      <c r="K1758" s="6">
        <v>12</v>
      </c>
      <c r="L1758" s="6">
        <v>171</v>
      </c>
      <c r="M1758" s="6">
        <v>23</v>
      </c>
      <c r="N1758" s="6">
        <v>1</v>
      </c>
      <c r="O1758" s="6">
        <v>0.05</v>
      </c>
      <c r="P1758" s="8">
        <v>1152.4000000000001</v>
      </c>
      <c r="Q1758" s="8">
        <v>944.96800000000007</v>
      </c>
      <c r="R1758" s="8">
        <f t="shared" si="82"/>
        <v>149.81200000000013</v>
      </c>
      <c r="S1758" s="8">
        <f>(((Sales[[#This Row],[Unit Price]]-(Sales[[#This Row],[Discount Applied]]*Sales[[#This Row],[Unit Price]]))-Q1758)/Q1758)*100</f>
        <v>15.853658536585376</v>
      </c>
      <c r="T1758" s="8">
        <f t="shared" si="83"/>
        <v>1094.7800000000002</v>
      </c>
      <c r="U1758" s="8">
        <f>Sales[[#This Row],[Unit Cost]]*Sales[[#This Row],[Order Quantity]]</f>
        <v>944.96800000000007</v>
      </c>
    </row>
    <row r="1759" spans="1:21" x14ac:dyDescent="0.2">
      <c r="A1759" s="6" t="s">
        <v>1972</v>
      </c>
      <c r="B1759" s="6" t="s">
        <v>25</v>
      </c>
      <c r="C1759" s="6" t="s">
        <v>145</v>
      </c>
      <c r="D1759" s="7">
        <v>43300</v>
      </c>
      <c r="E1759" s="7">
        <v>43459</v>
      </c>
      <c r="F1759" s="7">
        <v>43475</v>
      </c>
      <c r="G1759" s="7">
        <v>43479</v>
      </c>
      <c r="H1759" s="6">
        <f t="shared" si="81"/>
        <v>20</v>
      </c>
      <c r="I1759" s="6" t="s">
        <v>215</v>
      </c>
      <c r="J1759" s="6">
        <v>15</v>
      </c>
      <c r="K1759" s="6">
        <v>41</v>
      </c>
      <c r="L1759" s="6">
        <v>120</v>
      </c>
      <c r="M1759" s="6">
        <v>27</v>
      </c>
      <c r="N1759" s="6">
        <v>3</v>
      </c>
      <c r="O1759" s="6">
        <v>7.4999999999999997E-2</v>
      </c>
      <c r="P1759" s="8">
        <v>897.80000000000007</v>
      </c>
      <c r="Q1759" s="8">
        <v>619.48199999999997</v>
      </c>
      <c r="R1759" s="8">
        <f t="shared" si="82"/>
        <v>632.94900000000007</v>
      </c>
      <c r="S1759" s="8">
        <f>(((Sales[[#This Row],[Unit Price]]-(Sales[[#This Row],[Discount Applied]]*Sales[[#This Row],[Unit Price]]))-Q1759)/Q1759)*100</f>
        <v>34.057971014492765</v>
      </c>
      <c r="T1759" s="8">
        <f t="shared" si="83"/>
        <v>2491.395</v>
      </c>
      <c r="U1759" s="8">
        <f>Sales[[#This Row],[Unit Cost]]*Sales[[#This Row],[Order Quantity]]</f>
        <v>1858.4459999999999</v>
      </c>
    </row>
    <row r="1760" spans="1:21" x14ac:dyDescent="0.2">
      <c r="A1760" s="6" t="s">
        <v>1973</v>
      </c>
      <c r="B1760" s="6" t="s">
        <v>23</v>
      </c>
      <c r="C1760" s="6" t="s">
        <v>146</v>
      </c>
      <c r="D1760" s="7">
        <v>43300</v>
      </c>
      <c r="E1760" s="7">
        <v>43459</v>
      </c>
      <c r="F1760" s="7">
        <v>43482</v>
      </c>
      <c r="G1760" s="7">
        <v>43487</v>
      </c>
      <c r="H1760" s="6">
        <f t="shared" si="81"/>
        <v>28</v>
      </c>
      <c r="I1760" s="6" t="s">
        <v>215</v>
      </c>
      <c r="J1760" s="6">
        <v>22</v>
      </c>
      <c r="K1760" s="6">
        <v>5</v>
      </c>
      <c r="L1760" s="6">
        <v>269</v>
      </c>
      <c r="M1760" s="6">
        <v>42</v>
      </c>
      <c r="N1760" s="6">
        <v>5</v>
      </c>
      <c r="O1760" s="6">
        <v>0.15</v>
      </c>
      <c r="P1760" s="8">
        <v>1112.2</v>
      </c>
      <c r="Q1760" s="8">
        <v>912.00400000000002</v>
      </c>
      <c r="R1760" s="8">
        <f t="shared" si="82"/>
        <v>166.82999999999993</v>
      </c>
      <c r="S1760" s="8">
        <f>(((Sales[[#This Row],[Unit Price]]-(Sales[[#This Row],[Discount Applied]]*Sales[[#This Row],[Unit Price]]))-Q1760)/Q1760)*100</f>
        <v>3.658536585365852</v>
      </c>
      <c r="T1760" s="8">
        <f t="shared" si="83"/>
        <v>4726.8500000000004</v>
      </c>
      <c r="U1760" s="8">
        <f>Sales[[#This Row],[Unit Cost]]*Sales[[#This Row],[Order Quantity]]</f>
        <v>4560.0200000000004</v>
      </c>
    </row>
    <row r="1761" spans="1:21" x14ac:dyDescent="0.2">
      <c r="A1761" s="6" t="s">
        <v>1974</v>
      </c>
      <c r="B1761" s="6" t="s">
        <v>24</v>
      </c>
      <c r="C1761" s="6" t="s">
        <v>143</v>
      </c>
      <c r="D1761" s="7">
        <v>43400</v>
      </c>
      <c r="E1761" s="7">
        <v>43459</v>
      </c>
      <c r="F1761" s="7">
        <v>43486</v>
      </c>
      <c r="G1761" s="7">
        <v>43496</v>
      </c>
      <c r="H1761" s="6">
        <f t="shared" si="81"/>
        <v>37</v>
      </c>
      <c r="I1761" s="6" t="s">
        <v>215</v>
      </c>
      <c r="J1761" s="6">
        <v>5</v>
      </c>
      <c r="K1761" s="6">
        <v>12</v>
      </c>
      <c r="L1761" s="6">
        <v>365</v>
      </c>
      <c r="M1761" s="6">
        <v>44</v>
      </c>
      <c r="N1761" s="6">
        <v>1</v>
      </c>
      <c r="O1761" s="6">
        <v>0.05</v>
      </c>
      <c r="P1761" s="8">
        <v>3825.7000000000003</v>
      </c>
      <c r="Q1761" s="8">
        <v>2333.6770000000001</v>
      </c>
      <c r="R1761" s="8">
        <f t="shared" si="82"/>
        <v>1300.7380000000003</v>
      </c>
      <c r="S1761" s="8">
        <f>(((Sales[[#This Row],[Unit Price]]-(Sales[[#This Row],[Discount Applied]]*Sales[[#This Row],[Unit Price]]))-Q1761)/Q1761)*100</f>
        <v>55.73770491803279</v>
      </c>
      <c r="T1761" s="8">
        <f t="shared" si="83"/>
        <v>3634.4150000000004</v>
      </c>
      <c r="U1761" s="8">
        <f>Sales[[#This Row],[Unit Cost]]*Sales[[#This Row],[Order Quantity]]</f>
        <v>2333.6770000000001</v>
      </c>
    </row>
    <row r="1762" spans="1:21" x14ac:dyDescent="0.2">
      <c r="A1762" s="6" t="s">
        <v>1975</v>
      </c>
      <c r="B1762" s="6" t="s">
        <v>26</v>
      </c>
      <c r="C1762" s="6" t="s">
        <v>145</v>
      </c>
      <c r="D1762" s="7">
        <v>43400</v>
      </c>
      <c r="E1762" s="7">
        <v>43459</v>
      </c>
      <c r="F1762" s="7">
        <v>43466</v>
      </c>
      <c r="G1762" s="7">
        <v>43474</v>
      </c>
      <c r="H1762" s="6">
        <f t="shared" si="81"/>
        <v>15</v>
      </c>
      <c r="I1762" s="6" t="s">
        <v>215</v>
      </c>
      <c r="J1762" s="6">
        <v>28</v>
      </c>
      <c r="K1762" s="6">
        <v>3</v>
      </c>
      <c r="L1762" s="6">
        <v>172</v>
      </c>
      <c r="M1762" s="6">
        <v>37</v>
      </c>
      <c r="N1762" s="6">
        <v>4</v>
      </c>
      <c r="O1762" s="6">
        <v>0.05</v>
      </c>
      <c r="P1762" s="8">
        <v>1963.1000000000001</v>
      </c>
      <c r="Q1762" s="8">
        <v>1217.1220000000001</v>
      </c>
      <c r="R1762" s="8">
        <f t="shared" si="82"/>
        <v>2591.2920000000004</v>
      </c>
      <c r="S1762" s="8">
        <f>(((Sales[[#This Row],[Unit Price]]-(Sales[[#This Row],[Discount Applied]]*Sales[[#This Row],[Unit Price]]))-Q1762)/Q1762)*100</f>
        <v>53.225806451612911</v>
      </c>
      <c r="T1762" s="8">
        <f t="shared" si="83"/>
        <v>7459.7800000000007</v>
      </c>
      <c r="U1762" s="8">
        <f>Sales[[#This Row],[Unit Cost]]*Sales[[#This Row],[Order Quantity]]</f>
        <v>4868.4880000000003</v>
      </c>
    </row>
    <row r="1763" spans="1:21" x14ac:dyDescent="0.2">
      <c r="A1763" s="6" t="s">
        <v>1976</v>
      </c>
      <c r="B1763" s="6" t="s">
        <v>24</v>
      </c>
      <c r="C1763" s="6" t="s">
        <v>144</v>
      </c>
      <c r="D1763" s="7">
        <v>43300</v>
      </c>
      <c r="E1763" s="7">
        <v>43459</v>
      </c>
      <c r="F1763" s="7">
        <v>43480</v>
      </c>
      <c r="G1763" s="7">
        <v>43485</v>
      </c>
      <c r="H1763" s="6">
        <f t="shared" si="81"/>
        <v>26</v>
      </c>
      <c r="I1763" s="6" t="s">
        <v>215</v>
      </c>
      <c r="J1763" s="6">
        <v>5</v>
      </c>
      <c r="K1763" s="6">
        <v>12</v>
      </c>
      <c r="L1763" s="6">
        <v>70</v>
      </c>
      <c r="M1763" s="6">
        <v>23</v>
      </c>
      <c r="N1763" s="6">
        <v>6</v>
      </c>
      <c r="O1763" s="6">
        <v>0.05</v>
      </c>
      <c r="P1763" s="8">
        <v>2365.1</v>
      </c>
      <c r="Q1763" s="8">
        <v>1750.174</v>
      </c>
      <c r="R1763" s="8">
        <f t="shared" si="82"/>
        <v>2980.025999999998</v>
      </c>
      <c r="S1763" s="8">
        <f>(((Sales[[#This Row],[Unit Price]]-(Sales[[#This Row],[Discount Applied]]*Sales[[#This Row],[Unit Price]]))-Q1763)/Q1763)*100</f>
        <v>28.378378378378365</v>
      </c>
      <c r="T1763" s="8">
        <f t="shared" si="83"/>
        <v>13481.069999999998</v>
      </c>
      <c r="U1763" s="8">
        <f>Sales[[#This Row],[Unit Cost]]*Sales[[#This Row],[Order Quantity]]</f>
        <v>10501.044</v>
      </c>
    </row>
    <row r="1764" spans="1:21" x14ac:dyDescent="0.2">
      <c r="A1764" s="6" t="s">
        <v>1977</v>
      </c>
      <c r="B1764" s="6" t="s">
        <v>25</v>
      </c>
      <c r="C1764" s="6" t="s">
        <v>146</v>
      </c>
      <c r="D1764" s="7">
        <v>43400</v>
      </c>
      <c r="E1764" s="7">
        <v>43459</v>
      </c>
      <c r="F1764" s="7">
        <v>43477</v>
      </c>
      <c r="G1764" s="7">
        <v>43483</v>
      </c>
      <c r="H1764" s="6">
        <f t="shared" si="81"/>
        <v>24</v>
      </c>
      <c r="I1764" s="6" t="s">
        <v>215</v>
      </c>
      <c r="J1764" s="6">
        <v>19</v>
      </c>
      <c r="K1764" s="6">
        <v>20</v>
      </c>
      <c r="L1764" s="6">
        <v>286</v>
      </c>
      <c r="M1764" s="6">
        <v>1</v>
      </c>
      <c r="N1764" s="6">
        <v>3</v>
      </c>
      <c r="O1764" s="6">
        <v>0.05</v>
      </c>
      <c r="P1764" s="8">
        <v>958.1</v>
      </c>
      <c r="Q1764" s="8">
        <v>584.44100000000003</v>
      </c>
      <c r="R1764" s="8">
        <f t="shared" si="82"/>
        <v>977.26199999999994</v>
      </c>
      <c r="S1764" s="8">
        <f>(((Sales[[#This Row],[Unit Price]]-(Sales[[#This Row],[Discount Applied]]*Sales[[#This Row],[Unit Price]]))-Q1764)/Q1764)*100</f>
        <v>55.737704918032783</v>
      </c>
      <c r="T1764" s="8">
        <f t="shared" si="83"/>
        <v>2730.585</v>
      </c>
      <c r="U1764" s="8">
        <f>Sales[[#This Row],[Unit Cost]]*Sales[[#This Row],[Order Quantity]]</f>
        <v>1753.3230000000001</v>
      </c>
    </row>
    <row r="1765" spans="1:21" x14ac:dyDescent="0.2">
      <c r="A1765" s="6" t="s">
        <v>1978</v>
      </c>
      <c r="B1765" s="6" t="s">
        <v>24</v>
      </c>
      <c r="C1765" s="6" t="s">
        <v>144</v>
      </c>
      <c r="D1765" s="7">
        <v>43300</v>
      </c>
      <c r="E1765" s="7">
        <v>43459</v>
      </c>
      <c r="F1765" s="7">
        <v>43466</v>
      </c>
      <c r="G1765" s="7">
        <v>43472</v>
      </c>
      <c r="H1765" s="6">
        <f t="shared" si="81"/>
        <v>13</v>
      </c>
      <c r="I1765" s="6" t="s">
        <v>215</v>
      </c>
      <c r="J1765" s="6">
        <v>4</v>
      </c>
      <c r="K1765" s="6">
        <v>36</v>
      </c>
      <c r="L1765" s="6">
        <v>67</v>
      </c>
      <c r="M1765" s="6">
        <v>3</v>
      </c>
      <c r="N1765" s="6">
        <v>3</v>
      </c>
      <c r="O1765" s="6">
        <v>0.05</v>
      </c>
      <c r="P1765" s="8">
        <v>1855.9</v>
      </c>
      <c r="Q1765" s="8">
        <v>1132.0989999999999</v>
      </c>
      <c r="R1765" s="8">
        <f t="shared" si="82"/>
        <v>1893.0180000000009</v>
      </c>
      <c r="S1765" s="8">
        <f>(((Sales[[#This Row],[Unit Price]]-(Sales[[#This Row],[Discount Applied]]*Sales[[#This Row],[Unit Price]]))-Q1765)/Q1765)*100</f>
        <v>55.73770491803279</v>
      </c>
      <c r="T1765" s="8">
        <f t="shared" si="83"/>
        <v>5289.3150000000005</v>
      </c>
      <c r="U1765" s="8">
        <f>Sales[[#This Row],[Unit Cost]]*Sales[[#This Row],[Order Quantity]]</f>
        <v>3396.2969999999996</v>
      </c>
    </row>
    <row r="1766" spans="1:21" x14ac:dyDescent="0.2">
      <c r="A1766" s="6" t="s">
        <v>1979</v>
      </c>
      <c r="B1766" s="6" t="s">
        <v>24</v>
      </c>
      <c r="C1766" s="6" t="s">
        <v>148</v>
      </c>
      <c r="D1766" s="7">
        <v>43300</v>
      </c>
      <c r="E1766" s="7">
        <v>43459</v>
      </c>
      <c r="F1766" s="7">
        <v>43485</v>
      </c>
      <c r="G1766" s="7">
        <v>43487</v>
      </c>
      <c r="H1766" s="6">
        <f t="shared" si="81"/>
        <v>28</v>
      </c>
      <c r="I1766" s="6" t="s">
        <v>215</v>
      </c>
      <c r="J1766" s="6">
        <v>12</v>
      </c>
      <c r="K1766" s="6">
        <v>30</v>
      </c>
      <c r="L1766" s="6">
        <v>58</v>
      </c>
      <c r="M1766" s="6">
        <v>46</v>
      </c>
      <c r="N1766" s="6">
        <v>5</v>
      </c>
      <c r="O1766" s="6">
        <v>0.05</v>
      </c>
      <c r="P1766" s="8">
        <v>1708.5</v>
      </c>
      <c r="Q1766" s="8">
        <v>1349.7150000000001</v>
      </c>
      <c r="R1766" s="8">
        <f t="shared" si="82"/>
        <v>1366.7999999999993</v>
      </c>
      <c r="S1766" s="8">
        <f>(((Sales[[#This Row],[Unit Price]]-(Sales[[#This Row],[Discount Applied]]*Sales[[#This Row],[Unit Price]]))-Q1766)/Q1766)*100</f>
        <v>20.253164556962016</v>
      </c>
      <c r="T1766" s="8">
        <f t="shared" si="83"/>
        <v>8115.375</v>
      </c>
      <c r="U1766" s="8">
        <f>Sales[[#This Row],[Unit Cost]]*Sales[[#This Row],[Order Quantity]]</f>
        <v>6748.5750000000007</v>
      </c>
    </row>
    <row r="1767" spans="1:21" x14ac:dyDescent="0.2">
      <c r="A1767" s="6" t="s">
        <v>1980</v>
      </c>
      <c r="B1767" s="6" t="s">
        <v>24</v>
      </c>
      <c r="C1767" s="6" t="s">
        <v>147</v>
      </c>
      <c r="D1767" s="7">
        <v>43400</v>
      </c>
      <c r="E1767" s="7">
        <v>43459</v>
      </c>
      <c r="F1767" s="7">
        <v>43464</v>
      </c>
      <c r="G1767" s="7">
        <v>43469</v>
      </c>
      <c r="H1767" s="6">
        <f t="shared" si="81"/>
        <v>10</v>
      </c>
      <c r="I1767" s="6" t="s">
        <v>215</v>
      </c>
      <c r="J1767" s="6">
        <v>10</v>
      </c>
      <c r="K1767" s="6">
        <v>45</v>
      </c>
      <c r="L1767" s="6">
        <v>230</v>
      </c>
      <c r="M1767" s="6">
        <v>16</v>
      </c>
      <c r="N1767" s="6">
        <v>7</v>
      </c>
      <c r="O1767" s="6">
        <v>7.4999999999999997E-2</v>
      </c>
      <c r="P1767" s="8">
        <v>2586.2000000000003</v>
      </c>
      <c r="Q1767" s="8">
        <v>1862.0640000000001</v>
      </c>
      <c r="R1767" s="8">
        <f t="shared" si="82"/>
        <v>3711.1970000000001</v>
      </c>
      <c r="S1767" s="8">
        <f>(((Sales[[#This Row],[Unit Price]]-(Sales[[#This Row],[Discount Applied]]*Sales[[#This Row],[Unit Price]]))-Q1767)/Q1767)*100</f>
        <v>28.472222222222221</v>
      </c>
      <c r="T1767" s="8">
        <f t="shared" si="83"/>
        <v>16745.645</v>
      </c>
      <c r="U1767" s="8">
        <f>Sales[[#This Row],[Unit Cost]]*Sales[[#This Row],[Order Quantity]]</f>
        <v>13034.448</v>
      </c>
    </row>
    <row r="1768" spans="1:21" x14ac:dyDescent="0.2">
      <c r="A1768" s="6" t="s">
        <v>1981</v>
      </c>
      <c r="B1768" s="6" t="s">
        <v>26</v>
      </c>
      <c r="C1768" s="6" t="s">
        <v>144</v>
      </c>
      <c r="D1768" s="7">
        <v>43400</v>
      </c>
      <c r="E1768" s="7">
        <v>43459</v>
      </c>
      <c r="F1768" s="7">
        <v>43477</v>
      </c>
      <c r="G1768" s="7">
        <v>43482</v>
      </c>
      <c r="H1768" s="6">
        <f t="shared" si="81"/>
        <v>23</v>
      </c>
      <c r="I1768" s="6" t="s">
        <v>215</v>
      </c>
      <c r="J1768" s="6">
        <v>28</v>
      </c>
      <c r="K1768" s="6">
        <v>40</v>
      </c>
      <c r="L1768" s="6">
        <v>84</v>
      </c>
      <c r="M1768" s="6">
        <v>16</v>
      </c>
      <c r="N1768" s="6">
        <v>2</v>
      </c>
      <c r="O1768" s="6">
        <v>0.1</v>
      </c>
      <c r="P1768" s="8">
        <v>2566.1</v>
      </c>
      <c r="Q1768" s="8">
        <v>1693.626</v>
      </c>
      <c r="R1768" s="8">
        <f t="shared" si="82"/>
        <v>1231.7279999999996</v>
      </c>
      <c r="S1768" s="8">
        <f>(((Sales[[#This Row],[Unit Price]]-(Sales[[#This Row],[Discount Applied]]*Sales[[#This Row],[Unit Price]]))-Q1768)/Q1768)*100</f>
        <v>36.363636363636353</v>
      </c>
      <c r="T1768" s="8">
        <f t="shared" si="83"/>
        <v>4618.9799999999996</v>
      </c>
      <c r="U1768" s="8">
        <f>Sales[[#This Row],[Unit Cost]]*Sales[[#This Row],[Order Quantity]]</f>
        <v>3387.252</v>
      </c>
    </row>
    <row r="1769" spans="1:21" x14ac:dyDescent="0.2">
      <c r="A1769" s="6" t="s">
        <v>1982</v>
      </c>
      <c r="B1769" s="6" t="s">
        <v>23</v>
      </c>
      <c r="C1769" s="6" t="s">
        <v>146</v>
      </c>
      <c r="D1769" s="7">
        <v>43400</v>
      </c>
      <c r="E1769" s="7">
        <v>43459</v>
      </c>
      <c r="F1769" s="7">
        <v>43463</v>
      </c>
      <c r="G1769" s="7">
        <v>43466</v>
      </c>
      <c r="H1769" s="6">
        <f t="shared" si="81"/>
        <v>7</v>
      </c>
      <c r="I1769" s="6" t="s">
        <v>215</v>
      </c>
      <c r="J1769" s="6">
        <v>23</v>
      </c>
      <c r="K1769" s="6">
        <v>32</v>
      </c>
      <c r="L1769" s="6">
        <v>306</v>
      </c>
      <c r="M1769" s="6">
        <v>36</v>
      </c>
      <c r="N1769" s="6">
        <v>3</v>
      </c>
      <c r="O1769" s="6">
        <v>7.4999999999999997E-2</v>
      </c>
      <c r="P1769" s="8">
        <v>3202.6</v>
      </c>
      <c r="Q1769" s="8">
        <v>1985.6119999999999</v>
      </c>
      <c r="R1769" s="8">
        <f t="shared" si="82"/>
        <v>2930.3790000000008</v>
      </c>
      <c r="S1769" s="8">
        <f>(((Sales[[#This Row],[Unit Price]]-(Sales[[#This Row],[Discount Applied]]*Sales[[#This Row],[Unit Price]]))-Q1769)/Q1769)*100</f>
        <v>49.193548387096776</v>
      </c>
      <c r="T1769" s="8">
        <f t="shared" si="83"/>
        <v>8887.2150000000001</v>
      </c>
      <c r="U1769" s="8">
        <f>Sales[[#This Row],[Unit Cost]]*Sales[[#This Row],[Order Quantity]]</f>
        <v>5956.8359999999993</v>
      </c>
    </row>
    <row r="1770" spans="1:21" x14ac:dyDescent="0.2">
      <c r="A1770" s="6" t="s">
        <v>1983</v>
      </c>
      <c r="B1770" s="6" t="s">
        <v>25</v>
      </c>
      <c r="C1770" s="6" t="s">
        <v>145</v>
      </c>
      <c r="D1770" s="7">
        <v>43400</v>
      </c>
      <c r="E1770" s="7">
        <v>43460</v>
      </c>
      <c r="F1770" s="7">
        <v>43474</v>
      </c>
      <c r="G1770" s="7">
        <v>43481</v>
      </c>
      <c r="H1770" s="6">
        <f t="shared" si="81"/>
        <v>21</v>
      </c>
      <c r="I1770" s="6" t="s">
        <v>215</v>
      </c>
      <c r="J1770" s="6">
        <v>17</v>
      </c>
      <c r="K1770" s="6">
        <v>37</v>
      </c>
      <c r="L1770" s="6">
        <v>175</v>
      </c>
      <c r="M1770" s="6">
        <v>10</v>
      </c>
      <c r="N1770" s="6">
        <v>2</v>
      </c>
      <c r="O1770" s="6">
        <v>7.4999999999999997E-2</v>
      </c>
      <c r="P1770" s="8">
        <v>6545.9000000000005</v>
      </c>
      <c r="Q1770" s="8">
        <v>2749.2780000000002</v>
      </c>
      <c r="R1770" s="8">
        <f t="shared" si="82"/>
        <v>6611.3590000000004</v>
      </c>
      <c r="S1770" s="8">
        <f>(((Sales[[#This Row],[Unit Price]]-(Sales[[#This Row],[Discount Applied]]*Sales[[#This Row],[Unit Price]]))-Q1770)/Q1770)*100</f>
        <v>120.23809523809523</v>
      </c>
      <c r="T1770" s="8">
        <f t="shared" si="83"/>
        <v>12109.915000000001</v>
      </c>
      <c r="U1770" s="8">
        <f>Sales[[#This Row],[Unit Cost]]*Sales[[#This Row],[Order Quantity]]</f>
        <v>5498.5560000000005</v>
      </c>
    </row>
    <row r="1771" spans="1:21" x14ac:dyDescent="0.2">
      <c r="A1771" s="6" t="s">
        <v>1984</v>
      </c>
      <c r="B1771" s="6" t="s">
        <v>24</v>
      </c>
      <c r="C1771" s="6" t="s">
        <v>148</v>
      </c>
      <c r="D1771" s="7">
        <v>43400</v>
      </c>
      <c r="E1771" s="7">
        <v>43460</v>
      </c>
      <c r="F1771" s="7">
        <v>43475</v>
      </c>
      <c r="G1771" s="7">
        <v>43481</v>
      </c>
      <c r="H1771" s="6">
        <f t="shared" si="81"/>
        <v>21</v>
      </c>
      <c r="I1771" s="6" t="s">
        <v>215</v>
      </c>
      <c r="J1771" s="6">
        <v>4</v>
      </c>
      <c r="K1771" s="6">
        <v>49</v>
      </c>
      <c r="L1771" s="6">
        <v>39</v>
      </c>
      <c r="M1771" s="6">
        <v>41</v>
      </c>
      <c r="N1771" s="6">
        <v>4</v>
      </c>
      <c r="O1771" s="6">
        <v>0.15</v>
      </c>
      <c r="P1771" s="8">
        <v>5226</v>
      </c>
      <c r="Q1771" s="8">
        <v>3396.9</v>
      </c>
      <c r="R1771" s="8">
        <f t="shared" si="82"/>
        <v>4180.8000000000011</v>
      </c>
      <c r="S1771" s="8">
        <f>(((Sales[[#This Row],[Unit Price]]-(Sales[[#This Row],[Discount Applied]]*Sales[[#This Row],[Unit Price]]))-Q1771)/Q1771)*100</f>
        <v>30.769230769230777</v>
      </c>
      <c r="T1771" s="8">
        <f t="shared" si="83"/>
        <v>17768.400000000001</v>
      </c>
      <c r="U1771" s="8">
        <f>Sales[[#This Row],[Unit Cost]]*Sales[[#This Row],[Order Quantity]]</f>
        <v>13587.6</v>
      </c>
    </row>
    <row r="1772" spans="1:21" x14ac:dyDescent="0.2">
      <c r="A1772" s="6" t="s">
        <v>1985</v>
      </c>
      <c r="B1772" s="6" t="s">
        <v>23</v>
      </c>
      <c r="C1772" s="6" t="s">
        <v>146</v>
      </c>
      <c r="D1772" s="7">
        <v>43300</v>
      </c>
      <c r="E1772" s="7">
        <v>43460</v>
      </c>
      <c r="F1772" s="7">
        <v>43467</v>
      </c>
      <c r="G1772" s="7">
        <v>43472</v>
      </c>
      <c r="H1772" s="6">
        <f t="shared" si="81"/>
        <v>12</v>
      </c>
      <c r="I1772" s="6" t="s">
        <v>215</v>
      </c>
      <c r="J1772" s="6">
        <v>25</v>
      </c>
      <c r="K1772" s="6">
        <v>14</v>
      </c>
      <c r="L1772" s="6">
        <v>264</v>
      </c>
      <c r="M1772" s="6">
        <v>20</v>
      </c>
      <c r="N1772" s="6">
        <v>8</v>
      </c>
      <c r="O1772" s="6">
        <v>0.4</v>
      </c>
      <c r="P1772" s="8">
        <v>904.5</v>
      </c>
      <c r="Q1772" s="8">
        <v>732.6450000000001</v>
      </c>
      <c r="R1772" s="8">
        <f t="shared" si="82"/>
        <v>-1519.5600000000004</v>
      </c>
      <c r="S1772" s="8">
        <f>(((Sales[[#This Row],[Unit Price]]-(Sales[[#This Row],[Discount Applied]]*Sales[[#This Row],[Unit Price]]))-Q1772)/Q1772)*100</f>
        <v>-25.925925925925931</v>
      </c>
      <c r="T1772" s="8">
        <f t="shared" si="83"/>
        <v>4341.6000000000004</v>
      </c>
      <c r="U1772" s="8">
        <f>Sales[[#This Row],[Unit Cost]]*Sales[[#This Row],[Order Quantity]]</f>
        <v>5861.1600000000008</v>
      </c>
    </row>
    <row r="1773" spans="1:21" x14ac:dyDescent="0.2">
      <c r="A1773" s="6" t="s">
        <v>1986</v>
      </c>
      <c r="B1773" s="6" t="s">
        <v>23</v>
      </c>
      <c r="C1773" s="6" t="s">
        <v>146</v>
      </c>
      <c r="D1773" s="7">
        <v>43400</v>
      </c>
      <c r="E1773" s="7">
        <v>43460</v>
      </c>
      <c r="F1773" s="7">
        <v>43488</v>
      </c>
      <c r="G1773" s="7">
        <v>43496</v>
      </c>
      <c r="H1773" s="6">
        <f t="shared" si="81"/>
        <v>36</v>
      </c>
      <c r="I1773" s="6" t="s">
        <v>215</v>
      </c>
      <c r="J1773" s="6">
        <v>25</v>
      </c>
      <c r="K1773" s="6">
        <v>16</v>
      </c>
      <c r="L1773" s="6">
        <v>302</v>
      </c>
      <c r="M1773" s="6">
        <v>36</v>
      </c>
      <c r="N1773" s="6">
        <v>5</v>
      </c>
      <c r="O1773" s="6">
        <v>0.05</v>
      </c>
      <c r="P1773" s="8">
        <v>2237.8000000000002</v>
      </c>
      <c r="Q1773" s="8">
        <v>1029.3880000000001</v>
      </c>
      <c r="R1773" s="8">
        <f t="shared" si="82"/>
        <v>5482.6099999999988</v>
      </c>
      <c r="S1773" s="8">
        <f>(((Sales[[#This Row],[Unit Price]]-(Sales[[#This Row],[Discount Applied]]*Sales[[#This Row],[Unit Price]]))-Q1773)/Q1773)*100</f>
        <v>106.5217391304348</v>
      </c>
      <c r="T1773" s="8">
        <f t="shared" si="83"/>
        <v>10629.55</v>
      </c>
      <c r="U1773" s="8">
        <f>Sales[[#This Row],[Unit Cost]]*Sales[[#This Row],[Order Quantity]]</f>
        <v>5146.9400000000005</v>
      </c>
    </row>
    <row r="1774" spans="1:21" x14ac:dyDescent="0.2">
      <c r="A1774" s="6" t="s">
        <v>1987</v>
      </c>
      <c r="B1774" s="6" t="s">
        <v>25</v>
      </c>
      <c r="C1774" s="6" t="s">
        <v>145</v>
      </c>
      <c r="D1774" s="7">
        <v>43300</v>
      </c>
      <c r="E1774" s="7">
        <v>43460</v>
      </c>
      <c r="F1774" s="7">
        <v>43486</v>
      </c>
      <c r="G1774" s="7">
        <v>43491</v>
      </c>
      <c r="H1774" s="6">
        <f t="shared" si="81"/>
        <v>31</v>
      </c>
      <c r="I1774" s="6" t="s">
        <v>215</v>
      </c>
      <c r="J1774" s="6">
        <v>16</v>
      </c>
      <c r="K1774" s="6">
        <v>30</v>
      </c>
      <c r="L1774" s="6">
        <v>130</v>
      </c>
      <c r="M1774" s="6">
        <v>30</v>
      </c>
      <c r="N1774" s="6">
        <v>5</v>
      </c>
      <c r="O1774" s="6">
        <v>7.4999999999999997E-2</v>
      </c>
      <c r="P1774" s="8">
        <v>1072</v>
      </c>
      <c r="Q1774" s="8">
        <v>707.52</v>
      </c>
      <c r="R1774" s="8">
        <f t="shared" si="82"/>
        <v>1420.4</v>
      </c>
      <c r="S1774" s="8">
        <f>(((Sales[[#This Row],[Unit Price]]-(Sales[[#This Row],[Discount Applied]]*Sales[[#This Row],[Unit Price]]))-Q1774)/Q1774)*100</f>
        <v>40.151515151515163</v>
      </c>
      <c r="T1774" s="8">
        <f t="shared" si="83"/>
        <v>4958</v>
      </c>
      <c r="U1774" s="8">
        <f>Sales[[#This Row],[Unit Cost]]*Sales[[#This Row],[Order Quantity]]</f>
        <v>3537.6</v>
      </c>
    </row>
    <row r="1775" spans="1:21" x14ac:dyDescent="0.2">
      <c r="A1775" s="6" t="s">
        <v>1988</v>
      </c>
      <c r="B1775" s="6" t="s">
        <v>24</v>
      </c>
      <c r="C1775" s="6" t="s">
        <v>144</v>
      </c>
      <c r="D1775" s="7">
        <v>43300</v>
      </c>
      <c r="E1775" s="7">
        <v>43460</v>
      </c>
      <c r="F1775" s="7">
        <v>43484</v>
      </c>
      <c r="G1775" s="7">
        <v>43489</v>
      </c>
      <c r="H1775" s="6">
        <f t="shared" si="81"/>
        <v>29</v>
      </c>
      <c r="I1775" s="6" t="s">
        <v>215</v>
      </c>
      <c r="J1775" s="6">
        <v>3</v>
      </c>
      <c r="K1775" s="6">
        <v>48</v>
      </c>
      <c r="L1775" s="6">
        <v>62</v>
      </c>
      <c r="M1775" s="6">
        <v>25</v>
      </c>
      <c r="N1775" s="6">
        <v>3</v>
      </c>
      <c r="O1775" s="6">
        <v>0.1</v>
      </c>
      <c r="P1775" s="8">
        <v>1092.1000000000001</v>
      </c>
      <c r="Q1775" s="8">
        <v>884.60100000000011</v>
      </c>
      <c r="R1775" s="8">
        <f t="shared" si="82"/>
        <v>294.86699999999973</v>
      </c>
      <c r="S1775" s="8">
        <f>(((Sales[[#This Row],[Unit Price]]-(Sales[[#This Row],[Discount Applied]]*Sales[[#This Row],[Unit Price]]))-Q1775)/Q1775)*100</f>
        <v>11.111111111111107</v>
      </c>
      <c r="T1775" s="8">
        <f t="shared" si="83"/>
        <v>2948.67</v>
      </c>
      <c r="U1775" s="8">
        <f>Sales[[#This Row],[Unit Cost]]*Sales[[#This Row],[Order Quantity]]</f>
        <v>2653.8030000000003</v>
      </c>
    </row>
    <row r="1776" spans="1:21" x14ac:dyDescent="0.2">
      <c r="A1776" s="6" t="s">
        <v>1989</v>
      </c>
      <c r="B1776" s="6" t="s">
        <v>23</v>
      </c>
      <c r="C1776" s="6" t="s">
        <v>147</v>
      </c>
      <c r="D1776" s="7">
        <v>43300</v>
      </c>
      <c r="E1776" s="7">
        <v>43460</v>
      </c>
      <c r="F1776" s="7">
        <v>43478</v>
      </c>
      <c r="G1776" s="7">
        <v>43487</v>
      </c>
      <c r="H1776" s="6">
        <f t="shared" si="81"/>
        <v>27</v>
      </c>
      <c r="I1776" s="6" t="s">
        <v>215</v>
      </c>
      <c r="J1776" s="6">
        <v>21</v>
      </c>
      <c r="K1776" s="6">
        <v>48</v>
      </c>
      <c r="L1776" s="6">
        <v>256</v>
      </c>
      <c r="M1776" s="6">
        <v>32</v>
      </c>
      <c r="N1776" s="6">
        <v>2</v>
      </c>
      <c r="O1776" s="6">
        <v>0.1</v>
      </c>
      <c r="P1776" s="8">
        <v>3825.7000000000003</v>
      </c>
      <c r="Q1776" s="8">
        <v>2333.6770000000001</v>
      </c>
      <c r="R1776" s="8">
        <f t="shared" si="82"/>
        <v>2218.9059999999999</v>
      </c>
      <c r="S1776" s="8">
        <f>(((Sales[[#This Row],[Unit Price]]-(Sales[[#This Row],[Discount Applied]]*Sales[[#This Row],[Unit Price]]))-Q1776)/Q1776)*100</f>
        <v>47.540983606557376</v>
      </c>
      <c r="T1776" s="8">
        <f t="shared" si="83"/>
        <v>6886.26</v>
      </c>
      <c r="U1776" s="8">
        <f>Sales[[#This Row],[Unit Cost]]*Sales[[#This Row],[Order Quantity]]</f>
        <v>4667.3540000000003</v>
      </c>
    </row>
    <row r="1777" spans="1:21" x14ac:dyDescent="0.2">
      <c r="A1777" s="6" t="s">
        <v>1990</v>
      </c>
      <c r="B1777" s="6" t="s">
        <v>24</v>
      </c>
      <c r="C1777" s="6" t="s">
        <v>147</v>
      </c>
      <c r="D1777" s="7">
        <v>43400</v>
      </c>
      <c r="E1777" s="7">
        <v>43460</v>
      </c>
      <c r="F1777" s="7">
        <v>43465</v>
      </c>
      <c r="G1777" s="7">
        <v>43469</v>
      </c>
      <c r="H1777" s="6">
        <f t="shared" si="81"/>
        <v>9</v>
      </c>
      <c r="I1777" s="6" t="s">
        <v>215</v>
      </c>
      <c r="J1777" s="6">
        <v>2</v>
      </c>
      <c r="K1777" s="6">
        <v>36</v>
      </c>
      <c r="L1777" s="6">
        <v>236</v>
      </c>
      <c r="M1777" s="6">
        <v>24</v>
      </c>
      <c r="N1777" s="6">
        <v>6</v>
      </c>
      <c r="O1777" s="6">
        <v>0.1</v>
      </c>
      <c r="P1777" s="8">
        <v>214.4</v>
      </c>
      <c r="Q1777" s="8">
        <v>165.08800000000002</v>
      </c>
      <c r="R1777" s="8">
        <f t="shared" si="82"/>
        <v>167.23199999999986</v>
      </c>
      <c r="S1777" s="8">
        <f>(((Sales[[#This Row],[Unit Price]]-(Sales[[#This Row],[Discount Applied]]*Sales[[#This Row],[Unit Price]]))-Q1777)/Q1777)*100</f>
        <v>16.883116883116873</v>
      </c>
      <c r="T1777" s="8">
        <f t="shared" si="83"/>
        <v>1157.76</v>
      </c>
      <c r="U1777" s="8">
        <f>Sales[[#This Row],[Unit Cost]]*Sales[[#This Row],[Order Quantity]]</f>
        <v>990.52800000000013</v>
      </c>
    </row>
    <row r="1778" spans="1:21" x14ac:dyDescent="0.2">
      <c r="A1778" s="6" t="s">
        <v>1991</v>
      </c>
      <c r="B1778" s="6" t="s">
        <v>23</v>
      </c>
      <c r="C1778" s="6" t="s">
        <v>146</v>
      </c>
      <c r="D1778" s="7">
        <v>43400</v>
      </c>
      <c r="E1778" s="7">
        <v>43460</v>
      </c>
      <c r="F1778" s="7">
        <v>43468</v>
      </c>
      <c r="G1778" s="7">
        <v>43478</v>
      </c>
      <c r="H1778" s="6">
        <f t="shared" si="81"/>
        <v>18</v>
      </c>
      <c r="I1778" s="6" t="s">
        <v>215</v>
      </c>
      <c r="J1778" s="6">
        <v>23</v>
      </c>
      <c r="K1778" s="6">
        <v>17</v>
      </c>
      <c r="L1778" s="6">
        <v>328</v>
      </c>
      <c r="M1778" s="6">
        <v>11</v>
      </c>
      <c r="N1778" s="6">
        <v>3</v>
      </c>
      <c r="O1778" s="6">
        <v>0.15</v>
      </c>
      <c r="P1778" s="8">
        <v>6566</v>
      </c>
      <c r="Q1778" s="8">
        <v>4202.24</v>
      </c>
      <c r="R1778" s="8">
        <f t="shared" si="82"/>
        <v>4136.58</v>
      </c>
      <c r="S1778" s="8">
        <f>(((Sales[[#This Row],[Unit Price]]-(Sales[[#This Row],[Discount Applied]]*Sales[[#This Row],[Unit Price]]))-Q1778)/Q1778)*100</f>
        <v>32.812500000000014</v>
      </c>
      <c r="T1778" s="8">
        <f t="shared" si="83"/>
        <v>16743.3</v>
      </c>
      <c r="U1778" s="8">
        <f>Sales[[#This Row],[Unit Cost]]*Sales[[#This Row],[Order Quantity]]</f>
        <v>12606.72</v>
      </c>
    </row>
    <row r="1779" spans="1:21" x14ac:dyDescent="0.2">
      <c r="A1779" s="6" t="s">
        <v>1992</v>
      </c>
      <c r="B1779" s="6" t="s">
        <v>24</v>
      </c>
      <c r="C1779" s="6" t="s">
        <v>146</v>
      </c>
      <c r="D1779" s="7">
        <v>43400</v>
      </c>
      <c r="E1779" s="7">
        <v>43460</v>
      </c>
      <c r="F1779" s="7">
        <v>43477</v>
      </c>
      <c r="G1779" s="7">
        <v>43479</v>
      </c>
      <c r="H1779" s="6">
        <f t="shared" si="81"/>
        <v>19</v>
      </c>
      <c r="I1779" s="6" t="s">
        <v>215</v>
      </c>
      <c r="J1779" s="6">
        <v>6</v>
      </c>
      <c r="K1779" s="6">
        <v>6</v>
      </c>
      <c r="L1779" s="6">
        <v>299</v>
      </c>
      <c r="M1779" s="6">
        <v>31</v>
      </c>
      <c r="N1779" s="6">
        <v>6</v>
      </c>
      <c r="O1779" s="6">
        <v>7.4999999999999997E-2</v>
      </c>
      <c r="P1779" s="8">
        <v>1835.8</v>
      </c>
      <c r="Q1779" s="8">
        <v>1083.1219999999998</v>
      </c>
      <c r="R1779" s="8">
        <f t="shared" si="82"/>
        <v>3689.9579999999996</v>
      </c>
      <c r="S1779" s="8">
        <f>(((Sales[[#This Row],[Unit Price]]-(Sales[[#This Row],[Discount Applied]]*Sales[[#This Row],[Unit Price]]))-Q1779)/Q1779)*100</f>
        <v>56.779661016949177</v>
      </c>
      <c r="T1779" s="8">
        <f t="shared" si="83"/>
        <v>10188.689999999999</v>
      </c>
      <c r="U1779" s="8">
        <f>Sales[[#This Row],[Unit Cost]]*Sales[[#This Row],[Order Quantity]]</f>
        <v>6498.7319999999991</v>
      </c>
    </row>
    <row r="1780" spans="1:21" x14ac:dyDescent="0.2">
      <c r="A1780" s="6" t="s">
        <v>1993</v>
      </c>
      <c r="B1780" s="6" t="s">
        <v>24</v>
      </c>
      <c r="C1780" s="6" t="s">
        <v>144</v>
      </c>
      <c r="D1780" s="7">
        <v>43300</v>
      </c>
      <c r="E1780" s="7">
        <v>43460</v>
      </c>
      <c r="F1780" s="7">
        <v>43473</v>
      </c>
      <c r="G1780" s="7">
        <v>43481</v>
      </c>
      <c r="H1780" s="6">
        <f t="shared" si="81"/>
        <v>21</v>
      </c>
      <c r="I1780" s="6" t="s">
        <v>215</v>
      </c>
      <c r="J1780" s="6">
        <v>7</v>
      </c>
      <c r="K1780" s="6">
        <v>26</v>
      </c>
      <c r="L1780" s="6">
        <v>84</v>
      </c>
      <c r="M1780" s="6">
        <v>45</v>
      </c>
      <c r="N1780" s="6">
        <v>2</v>
      </c>
      <c r="O1780" s="6">
        <v>0.15</v>
      </c>
      <c r="P1780" s="8">
        <v>2432.1</v>
      </c>
      <c r="Q1780" s="8">
        <v>1021.482</v>
      </c>
      <c r="R1780" s="8">
        <f t="shared" si="82"/>
        <v>2091.6059999999998</v>
      </c>
      <c r="S1780" s="8">
        <f>(((Sales[[#This Row],[Unit Price]]-(Sales[[#This Row],[Discount Applied]]*Sales[[#This Row],[Unit Price]]))-Q1780)/Q1780)*100</f>
        <v>102.38095238095238</v>
      </c>
      <c r="T1780" s="8">
        <f t="shared" si="83"/>
        <v>4134.57</v>
      </c>
      <c r="U1780" s="8">
        <f>Sales[[#This Row],[Unit Cost]]*Sales[[#This Row],[Order Quantity]]</f>
        <v>2042.9639999999999</v>
      </c>
    </row>
    <row r="1781" spans="1:21" x14ac:dyDescent="0.2">
      <c r="A1781" s="6" t="s">
        <v>1994</v>
      </c>
      <c r="B1781" s="6" t="s">
        <v>25</v>
      </c>
      <c r="C1781" s="6" t="s">
        <v>143</v>
      </c>
      <c r="D1781" s="7">
        <v>43300</v>
      </c>
      <c r="E1781" s="7">
        <v>43461</v>
      </c>
      <c r="F1781" s="7">
        <v>43477</v>
      </c>
      <c r="G1781" s="7">
        <v>43483</v>
      </c>
      <c r="H1781" s="6">
        <f t="shared" si="81"/>
        <v>22</v>
      </c>
      <c r="I1781" s="6" t="s">
        <v>215</v>
      </c>
      <c r="J1781" s="6">
        <v>17</v>
      </c>
      <c r="K1781" s="6">
        <v>5</v>
      </c>
      <c r="L1781" s="6">
        <v>330</v>
      </c>
      <c r="M1781" s="6">
        <v>43</v>
      </c>
      <c r="N1781" s="6">
        <v>8</v>
      </c>
      <c r="O1781" s="6">
        <v>7.4999999999999997E-2</v>
      </c>
      <c r="P1781" s="8">
        <v>1876</v>
      </c>
      <c r="Q1781" s="8">
        <v>1519.5600000000002</v>
      </c>
      <c r="R1781" s="8">
        <f t="shared" si="82"/>
        <v>1725.9199999999983</v>
      </c>
      <c r="S1781" s="8">
        <f>(((Sales[[#This Row],[Unit Price]]-(Sales[[#This Row],[Discount Applied]]*Sales[[#This Row],[Unit Price]]))-Q1781)/Q1781)*100</f>
        <v>14.197530864197516</v>
      </c>
      <c r="T1781" s="8">
        <f t="shared" si="83"/>
        <v>13882.4</v>
      </c>
      <c r="U1781" s="8">
        <f>Sales[[#This Row],[Unit Cost]]*Sales[[#This Row],[Order Quantity]]</f>
        <v>12156.480000000001</v>
      </c>
    </row>
    <row r="1782" spans="1:21" x14ac:dyDescent="0.2">
      <c r="A1782" s="6" t="s">
        <v>1995</v>
      </c>
      <c r="B1782" s="6" t="s">
        <v>25</v>
      </c>
      <c r="C1782" s="6" t="s">
        <v>146</v>
      </c>
      <c r="D1782" s="7">
        <v>43400</v>
      </c>
      <c r="E1782" s="7">
        <v>43461</v>
      </c>
      <c r="F1782" s="7">
        <v>43486</v>
      </c>
      <c r="G1782" s="7">
        <v>43496</v>
      </c>
      <c r="H1782" s="6">
        <f t="shared" si="81"/>
        <v>35</v>
      </c>
      <c r="I1782" s="6" t="s">
        <v>215</v>
      </c>
      <c r="J1782" s="6">
        <v>14</v>
      </c>
      <c r="K1782" s="6">
        <v>15</v>
      </c>
      <c r="L1782" s="6">
        <v>305</v>
      </c>
      <c r="M1782" s="6">
        <v>22</v>
      </c>
      <c r="N1782" s="6">
        <v>5</v>
      </c>
      <c r="O1782" s="6">
        <v>0.05</v>
      </c>
      <c r="P1782" s="8">
        <v>1011.7</v>
      </c>
      <c r="Q1782" s="8">
        <v>424.91399999999999</v>
      </c>
      <c r="R1782" s="8">
        <f t="shared" si="82"/>
        <v>2681.0050000000001</v>
      </c>
      <c r="S1782" s="8">
        <f>(((Sales[[#This Row],[Unit Price]]-(Sales[[#This Row],[Discount Applied]]*Sales[[#This Row],[Unit Price]]))-Q1782)/Q1782)*100</f>
        <v>126.1904761904762</v>
      </c>
      <c r="T1782" s="8">
        <f t="shared" si="83"/>
        <v>4805.5749999999998</v>
      </c>
      <c r="U1782" s="8">
        <f>Sales[[#This Row],[Unit Cost]]*Sales[[#This Row],[Order Quantity]]</f>
        <v>2124.5699999999997</v>
      </c>
    </row>
    <row r="1783" spans="1:21" x14ac:dyDescent="0.2">
      <c r="A1783" s="6" t="s">
        <v>1996</v>
      </c>
      <c r="B1783" s="6" t="s">
        <v>25</v>
      </c>
      <c r="C1783" s="6" t="s">
        <v>148</v>
      </c>
      <c r="D1783" s="7">
        <v>43300</v>
      </c>
      <c r="E1783" s="7">
        <v>43461</v>
      </c>
      <c r="F1783" s="7">
        <v>43488</v>
      </c>
      <c r="G1783" s="7">
        <v>43493</v>
      </c>
      <c r="H1783" s="6">
        <f t="shared" si="81"/>
        <v>32</v>
      </c>
      <c r="I1783" s="6" t="s">
        <v>215</v>
      </c>
      <c r="J1783" s="6">
        <v>15</v>
      </c>
      <c r="K1783" s="6">
        <v>18</v>
      </c>
      <c r="L1783" s="6">
        <v>51</v>
      </c>
      <c r="M1783" s="6">
        <v>34</v>
      </c>
      <c r="N1783" s="6">
        <v>4</v>
      </c>
      <c r="O1783" s="6">
        <v>0.05</v>
      </c>
      <c r="P1783" s="8">
        <v>1038.5</v>
      </c>
      <c r="Q1783" s="8">
        <v>768.49</v>
      </c>
      <c r="R1783" s="8">
        <f t="shared" si="82"/>
        <v>872.34000000000015</v>
      </c>
      <c r="S1783" s="8">
        <f>(((Sales[[#This Row],[Unit Price]]-(Sales[[#This Row],[Discount Applied]]*Sales[[#This Row],[Unit Price]]))-Q1783)/Q1783)*100</f>
        <v>28.378378378378383</v>
      </c>
      <c r="T1783" s="8">
        <f t="shared" si="83"/>
        <v>3946.3</v>
      </c>
      <c r="U1783" s="8">
        <f>Sales[[#This Row],[Unit Cost]]*Sales[[#This Row],[Order Quantity]]</f>
        <v>3073.96</v>
      </c>
    </row>
    <row r="1784" spans="1:21" x14ac:dyDescent="0.2">
      <c r="A1784" s="6" t="s">
        <v>1997</v>
      </c>
      <c r="B1784" s="6" t="s">
        <v>24</v>
      </c>
      <c r="C1784" s="6" t="s">
        <v>148</v>
      </c>
      <c r="D1784" s="7">
        <v>43300</v>
      </c>
      <c r="E1784" s="7">
        <v>43461</v>
      </c>
      <c r="F1784" s="7">
        <v>43483</v>
      </c>
      <c r="G1784" s="7">
        <v>43488</v>
      </c>
      <c r="H1784" s="6">
        <f t="shared" si="81"/>
        <v>27</v>
      </c>
      <c r="I1784" s="6" t="s">
        <v>215</v>
      </c>
      <c r="J1784" s="6">
        <v>8</v>
      </c>
      <c r="K1784" s="6">
        <v>46</v>
      </c>
      <c r="L1784" s="6">
        <v>32</v>
      </c>
      <c r="M1784" s="6">
        <v>32</v>
      </c>
      <c r="N1784" s="6">
        <v>7</v>
      </c>
      <c r="O1784" s="6">
        <v>0.05</v>
      </c>
      <c r="P1784" s="8">
        <v>958.1</v>
      </c>
      <c r="Q1784" s="8">
        <v>613.18400000000008</v>
      </c>
      <c r="R1784" s="8">
        <f t="shared" si="82"/>
        <v>2079.0769999999993</v>
      </c>
      <c r="S1784" s="8">
        <f>(((Sales[[#This Row],[Unit Price]]-(Sales[[#This Row],[Discount Applied]]*Sales[[#This Row],[Unit Price]]))-Q1784)/Q1784)*100</f>
        <v>48.437499999999986</v>
      </c>
      <c r="T1784" s="8">
        <f t="shared" si="83"/>
        <v>6371.3649999999998</v>
      </c>
      <c r="U1784" s="8">
        <f>Sales[[#This Row],[Unit Cost]]*Sales[[#This Row],[Order Quantity]]</f>
        <v>4292.2880000000005</v>
      </c>
    </row>
    <row r="1785" spans="1:21" x14ac:dyDescent="0.2">
      <c r="A1785" s="6" t="s">
        <v>1998</v>
      </c>
      <c r="B1785" s="6" t="s">
        <v>23</v>
      </c>
      <c r="C1785" s="6" t="s">
        <v>148</v>
      </c>
      <c r="D1785" s="7">
        <v>43400</v>
      </c>
      <c r="E1785" s="7">
        <v>43461</v>
      </c>
      <c r="F1785" s="7">
        <v>43481</v>
      </c>
      <c r="G1785" s="7">
        <v>43485</v>
      </c>
      <c r="H1785" s="6">
        <f t="shared" si="81"/>
        <v>24</v>
      </c>
      <c r="I1785" s="6" t="s">
        <v>215</v>
      </c>
      <c r="J1785" s="6">
        <v>21</v>
      </c>
      <c r="K1785" s="6">
        <v>43</v>
      </c>
      <c r="L1785" s="6">
        <v>31</v>
      </c>
      <c r="M1785" s="6">
        <v>16</v>
      </c>
      <c r="N1785" s="6">
        <v>2</v>
      </c>
      <c r="O1785" s="6">
        <v>0.3</v>
      </c>
      <c r="P1785" s="8">
        <v>2445.5</v>
      </c>
      <c r="Q1785" s="8">
        <v>1222.75</v>
      </c>
      <c r="R1785" s="8">
        <f t="shared" si="82"/>
        <v>978.19999999999982</v>
      </c>
      <c r="S1785" s="8">
        <f>(((Sales[[#This Row],[Unit Price]]-(Sales[[#This Row],[Discount Applied]]*Sales[[#This Row],[Unit Price]]))-Q1785)/Q1785)*100</f>
        <v>39.999999999999993</v>
      </c>
      <c r="T1785" s="8">
        <f t="shared" si="83"/>
        <v>3423.7</v>
      </c>
      <c r="U1785" s="8">
        <f>Sales[[#This Row],[Unit Cost]]*Sales[[#This Row],[Order Quantity]]</f>
        <v>2445.5</v>
      </c>
    </row>
    <row r="1786" spans="1:21" x14ac:dyDescent="0.2">
      <c r="A1786" s="6" t="s">
        <v>1999</v>
      </c>
      <c r="B1786" s="6" t="s">
        <v>25</v>
      </c>
      <c r="C1786" s="6" t="s">
        <v>145</v>
      </c>
      <c r="D1786" s="7">
        <v>43400</v>
      </c>
      <c r="E1786" s="7">
        <v>43461</v>
      </c>
      <c r="F1786" s="7">
        <v>43478</v>
      </c>
      <c r="G1786" s="7">
        <v>43481</v>
      </c>
      <c r="H1786" s="6">
        <f t="shared" si="81"/>
        <v>20</v>
      </c>
      <c r="I1786" s="6" t="s">
        <v>215</v>
      </c>
      <c r="J1786" s="6">
        <v>18</v>
      </c>
      <c r="K1786" s="6">
        <v>11</v>
      </c>
      <c r="L1786" s="6">
        <v>90</v>
      </c>
      <c r="M1786" s="6">
        <v>31</v>
      </c>
      <c r="N1786" s="6">
        <v>5</v>
      </c>
      <c r="O1786" s="6">
        <v>0.1</v>
      </c>
      <c r="P1786" s="8">
        <v>3899.4</v>
      </c>
      <c r="Q1786" s="8">
        <v>3275.4960000000001</v>
      </c>
      <c r="R1786" s="8">
        <f t="shared" si="82"/>
        <v>1169.8199999999997</v>
      </c>
      <c r="S1786" s="8">
        <f>(((Sales[[#This Row],[Unit Price]]-(Sales[[#This Row],[Discount Applied]]*Sales[[#This Row],[Unit Price]]))-Q1786)/Q1786)*100</f>
        <v>7.1428571428571415</v>
      </c>
      <c r="T1786" s="8">
        <f t="shared" si="83"/>
        <v>17547.3</v>
      </c>
      <c r="U1786" s="8">
        <f>Sales[[#This Row],[Unit Cost]]*Sales[[#This Row],[Order Quantity]]</f>
        <v>16377.48</v>
      </c>
    </row>
    <row r="1787" spans="1:21" x14ac:dyDescent="0.2">
      <c r="A1787" s="6" t="s">
        <v>2000</v>
      </c>
      <c r="B1787" s="6" t="s">
        <v>25</v>
      </c>
      <c r="C1787" s="6" t="s">
        <v>144</v>
      </c>
      <c r="D1787" s="7">
        <v>43400</v>
      </c>
      <c r="E1787" s="7">
        <v>43461</v>
      </c>
      <c r="F1787" s="7">
        <v>43479</v>
      </c>
      <c r="G1787" s="7">
        <v>43486</v>
      </c>
      <c r="H1787" s="6">
        <f t="shared" si="81"/>
        <v>25</v>
      </c>
      <c r="I1787" s="6" t="s">
        <v>215</v>
      </c>
      <c r="J1787" s="6">
        <v>18</v>
      </c>
      <c r="K1787" s="6">
        <v>4</v>
      </c>
      <c r="L1787" s="6">
        <v>83</v>
      </c>
      <c r="M1787" s="6">
        <v>43</v>
      </c>
      <c r="N1787" s="6">
        <v>5</v>
      </c>
      <c r="O1787" s="6">
        <v>7.4999999999999997E-2</v>
      </c>
      <c r="P1787" s="8">
        <v>1005</v>
      </c>
      <c r="Q1787" s="8">
        <v>653.25</v>
      </c>
      <c r="R1787" s="8">
        <f t="shared" si="82"/>
        <v>1381.875</v>
      </c>
      <c r="S1787" s="8">
        <f>(((Sales[[#This Row],[Unit Price]]-(Sales[[#This Row],[Discount Applied]]*Sales[[#This Row],[Unit Price]]))-Q1787)/Q1787)*100</f>
        <v>42.307692307692307</v>
      </c>
      <c r="T1787" s="8">
        <f t="shared" si="83"/>
        <v>4648.125</v>
      </c>
      <c r="U1787" s="8">
        <f>Sales[[#This Row],[Unit Cost]]*Sales[[#This Row],[Order Quantity]]</f>
        <v>3266.25</v>
      </c>
    </row>
    <row r="1788" spans="1:21" x14ac:dyDescent="0.2">
      <c r="A1788" s="6" t="s">
        <v>2001</v>
      </c>
      <c r="B1788" s="6" t="s">
        <v>25</v>
      </c>
      <c r="C1788" s="6" t="s">
        <v>148</v>
      </c>
      <c r="D1788" s="7">
        <v>43300</v>
      </c>
      <c r="E1788" s="7">
        <v>43461</v>
      </c>
      <c r="F1788" s="7">
        <v>43468</v>
      </c>
      <c r="G1788" s="7">
        <v>43473</v>
      </c>
      <c r="H1788" s="6">
        <f t="shared" si="81"/>
        <v>12</v>
      </c>
      <c r="I1788" s="6" t="s">
        <v>215</v>
      </c>
      <c r="J1788" s="6">
        <v>14</v>
      </c>
      <c r="K1788" s="6">
        <v>19</v>
      </c>
      <c r="L1788" s="6">
        <v>27</v>
      </c>
      <c r="M1788" s="6">
        <v>2</v>
      </c>
      <c r="N1788" s="6">
        <v>5</v>
      </c>
      <c r="O1788" s="6">
        <v>0.05</v>
      </c>
      <c r="P1788" s="8">
        <v>1775.5</v>
      </c>
      <c r="Q1788" s="8">
        <v>1349.38</v>
      </c>
      <c r="R1788" s="8">
        <f t="shared" si="82"/>
        <v>1686.7249999999995</v>
      </c>
      <c r="S1788" s="8">
        <f>(((Sales[[#This Row],[Unit Price]]-(Sales[[#This Row],[Discount Applied]]*Sales[[#This Row],[Unit Price]]))-Q1788)/Q1788)*100</f>
        <v>24.999999999999982</v>
      </c>
      <c r="T1788" s="8">
        <f t="shared" si="83"/>
        <v>8433.625</v>
      </c>
      <c r="U1788" s="8">
        <f>Sales[[#This Row],[Unit Cost]]*Sales[[#This Row],[Order Quantity]]</f>
        <v>6746.9000000000005</v>
      </c>
    </row>
    <row r="1789" spans="1:21" x14ac:dyDescent="0.2">
      <c r="A1789" s="6" t="s">
        <v>2002</v>
      </c>
      <c r="B1789" s="6" t="s">
        <v>25</v>
      </c>
      <c r="C1789" s="6" t="s">
        <v>147</v>
      </c>
      <c r="D1789" s="7">
        <v>43400</v>
      </c>
      <c r="E1789" s="7">
        <v>43461</v>
      </c>
      <c r="F1789" s="7">
        <v>43475</v>
      </c>
      <c r="G1789" s="7">
        <v>43480</v>
      </c>
      <c r="H1789" s="6">
        <f t="shared" si="81"/>
        <v>19</v>
      </c>
      <c r="I1789" s="6" t="s">
        <v>215</v>
      </c>
      <c r="J1789" s="6">
        <v>18</v>
      </c>
      <c r="K1789" s="6">
        <v>39</v>
      </c>
      <c r="L1789" s="6">
        <v>221</v>
      </c>
      <c r="M1789" s="6">
        <v>36</v>
      </c>
      <c r="N1789" s="6">
        <v>6</v>
      </c>
      <c r="O1789" s="6">
        <v>0.15</v>
      </c>
      <c r="P1789" s="8">
        <v>1125.6000000000001</v>
      </c>
      <c r="Q1789" s="8">
        <v>855.45600000000013</v>
      </c>
      <c r="R1789" s="8">
        <f t="shared" si="82"/>
        <v>607.82399999999961</v>
      </c>
      <c r="S1789" s="8">
        <f>(((Sales[[#This Row],[Unit Price]]-(Sales[[#This Row],[Discount Applied]]*Sales[[#This Row],[Unit Price]]))-Q1789)/Q1789)*100</f>
        <v>11.84210526315789</v>
      </c>
      <c r="T1789" s="8">
        <f t="shared" si="83"/>
        <v>5740.56</v>
      </c>
      <c r="U1789" s="8">
        <f>Sales[[#This Row],[Unit Cost]]*Sales[[#This Row],[Order Quantity]]</f>
        <v>5132.7360000000008</v>
      </c>
    </row>
    <row r="1790" spans="1:21" x14ac:dyDescent="0.2">
      <c r="A1790" s="6" t="s">
        <v>2003</v>
      </c>
      <c r="B1790" s="6" t="s">
        <v>25</v>
      </c>
      <c r="C1790" s="6" t="s">
        <v>145</v>
      </c>
      <c r="D1790" s="7">
        <v>43400</v>
      </c>
      <c r="E1790" s="7">
        <v>43462</v>
      </c>
      <c r="F1790" s="7">
        <v>43485</v>
      </c>
      <c r="G1790" s="7">
        <v>43492</v>
      </c>
      <c r="H1790" s="6">
        <f t="shared" si="81"/>
        <v>30</v>
      </c>
      <c r="I1790" s="6" t="s">
        <v>215</v>
      </c>
      <c r="J1790" s="6">
        <v>17</v>
      </c>
      <c r="K1790" s="6">
        <v>49</v>
      </c>
      <c r="L1790" s="6">
        <v>184</v>
      </c>
      <c r="M1790" s="6">
        <v>11</v>
      </c>
      <c r="N1790" s="6">
        <v>2</v>
      </c>
      <c r="O1790" s="6">
        <v>0.05</v>
      </c>
      <c r="P1790" s="8">
        <v>1098.8</v>
      </c>
      <c r="Q1790" s="8">
        <v>747.18399999999997</v>
      </c>
      <c r="R1790" s="8">
        <f t="shared" si="82"/>
        <v>593.35199999999986</v>
      </c>
      <c r="S1790" s="8">
        <f>(((Sales[[#This Row],[Unit Price]]-(Sales[[#This Row],[Discount Applied]]*Sales[[#This Row],[Unit Price]]))-Q1790)/Q1790)*100</f>
        <v>39.705882352941167</v>
      </c>
      <c r="T1790" s="8">
        <f t="shared" si="83"/>
        <v>2087.7199999999998</v>
      </c>
      <c r="U1790" s="8">
        <f>Sales[[#This Row],[Unit Cost]]*Sales[[#This Row],[Order Quantity]]</f>
        <v>1494.3679999999999</v>
      </c>
    </row>
    <row r="1791" spans="1:21" x14ac:dyDescent="0.2">
      <c r="A1791" s="6" t="s">
        <v>2004</v>
      </c>
      <c r="B1791" s="6" t="s">
        <v>26</v>
      </c>
      <c r="C1791" s="6" t="s">
        <v>145</v>
      </c>
      <c r="D1791" s="7">
        <v>43400</v>
      </c>
      <c r="E1791" s="7">
        <v>43462</v>
      </c>
      <c r="F1791" s="7">
        <v>43475</v>
      </c>
      <c r="G1791" s="7">
        <v>43477</v>
      </c>
      <c r="H1791" s="6">
        <f t="shared" si="81"/>
        <v>15</v>
      </c>
      <c r="I1791" s="6" t="s">
        <v>215</v>
      </c>
      <c r="J1791" s="6">
        <v>28</v>
      </c>
      <c r="K1791" s="6">
        <v>33</v>
      </c>
      <c r="L1791" s="6">
        <v>109</v>
      </c>
      <c r="M1791" s="6">
        <v>47</v>
      </c>
      <c r="N1791" s="6">
        <v>5</v>
      </c>
      <c r="O1791" s="6">
        <v>0.05</v>
      </c>
      <c r="P1791" s="8">
        <v>1936.3</v>
      </c>
      <c r="Q1791" s="8">
        <v>1490.951</v>
      </c>
      <c r="R1791" s="8">
        <f t="shared" si="82"/>
        <v>1742.6699999999992</v>
      </c>
      <c r="S1791" s="8">
        <f>(((Sales[[#This Row],[Unit Price]]-(Sales[[#This Row],[Discount Applied]]*Sales[[#This Row],[Unit Price]]))-Q1791)/Q1791)*100</f>
        <v>23.376623376623368</v>
      </c>
      <c r="T1791" s="8">
        <f t="shared" si="83"/>
        <v>9197.4249999999993</v>
      </c>
      <c r="U1791" s="8">
        <f>Sales[[#This Row],[Unit Cost]]*Sales[[#This Row],[Order Quantity]]</f>
        <v>7454.7550000000001</v>
      </c>
    </row>
    <row r="1792" spans="1:21" x14ac:dyDescent="0.2">
      <c r="A1792" s="6" t="s">
        <v>2005</v>
      </c>
      <c r="B1792" s="6" t="s">
        <v>23</v>
      </c>
      <c r="C1792" s="6" t="s">
        <v>147</v>
      </c>
      <c r="D1792" s="7">
        <v>43300</v>
      </c>
      <c r="E1792" s="7">
        <v>43462</v>
      </c>
      <c r="F1792" s="7">
        <v>43472</v>
      </c>
      <c r="G1792" s="7">
        <v>43478</v>
      </c>
      <c r="H1792" s="6">
        <f t="shared" si="81"/>
        <v>16</v>
      </c>
      <c r="I1792" s="6" t="s">
        <v>215</v>
      </c>
      <c r="J1792" s="6">
        <v>24</v>
      </c>
      <c r="K1792" s="6">
        <v>24</v>
      </c>
      <c r="L1792" s="6">
        <v>223</v>
      </c>
      <c r="M1792" s="6">
        <v>25</v>
      </c>
      <c r="N1792" s="6">
        <v>3</v>
      </c>
      <c r="O1792" s="6">
        <v>7.4999999999999997E-2</v>
      </c>
      <c r="P1792" s="8">
        <v>3926.2000000000003</v>
      </c>
      <c r="Q1792" s="8">
        <v>2669.8160000000003</v>
      </c>
      <c r="R1792" s="8">
        <f t="shared" si="82"/>
        <v>2885.7569999999996</v>
      </c>
      <c r="S1792" s="8">
        <f>(((Sales[[#This Row],[Unit Price]]-(Sales[[#This Row],[Discount Applied]]*Sales[[#This Row],[Unit Price]]))-Q1792)/Q1792)*100</f>
        <v>36.029411764705877</v>
      </c>
      <c r="T1792" s="8">
        <f t="shared" si="83"/>
        <v>10895.205</v>
      </c>
      <c r="U1792" s="8">
        <f>Sales[[#This Row],[Unit Cost]]*Sales[[#This Row],[Order Quantity]]</f>
        <v>8009.4480000000003</v>
      </c>
    </row>
    <row r="1793" spans="1:21" x14ac:dyDescent="0.2">
      <c r="A1793" s="6" t="s">
        <v>2006</v>
      </c>
      <c r="B1793" s="6" t="s">
        <v>24</v>
      </c>
      <c r="C1793" s="6" t="s">
        <v>148</v>
      </c>
      <c r="D1793" s="7">
        <v>43400</v>
      </c>
      <c r="E1793" s="7">
        <v>43462</v>
      </c>
      <c r="F1793" s="7">
        <v>43479</v>
      </c>
      <c r="G1793" s="7">
        <v>43483</v>
      </c>
      <c r="H1793" s="6">
        <f t="shared" si="81"/>
        <v>21</v>
      </c>
      <c r="I1793" s="6" t="s">
        <v>215</v>
      </c>
      <c r="J1793" s="6">
        <v>11</v>
      </c>
      <c r="K1793" s="6">
        <v>14</v>
      </c>
      <c r="L1793" s="6">
        <v>6</v>
      </c>
      <c r="M1793" s="6">
        <v>8</v>
      </c>
      <c r="N1793" s="6">
        <v>7</v>
      </c>
      <c r="O1793" s="6">
        <v>7.4999999999999997E-2</v>
      </c>
      <c r="P1793" s="8">
        <v>3155.7000000000003</v>
      </c>
      <c r="Q1793" s="8">
        <v>2240.547</v>
      </c>
      <c r="R1793" s="8">
        <f t="shared" si="82"/>
        <v>4749.3285000000014</v>
      </c>
      <c r="S1793" s="8">
        <f>(((Sales[[#This Row],[Unit Price]]-(Sales[[#This Row],[Discount Applied]]*Sales[[#This Row],[Unit Price]]))-Q1793)/Q1793)*100</f>
        <v>30.281690140845068</v>
      </c>
      <c r="T1793" s="8">
        <f t="shared" si="83"/>
        <v>20433.157500000001</v>
      </c>
      <c r="U1793" s="8">
        <f>Sales[[#This Row],[Unit Cost]]*Sales[[#This Row],[Order Quantity]]</f>
        <v>15683.829</v>
      </c>
    </row>
    <row r="1794" spans="1:21" x14ac:dyDescent="0.2">
      <c r="A1794" s="6" t="s">
        <v>2007</v>
      </c>
      <c r="B1794" s="6" t="s">
        <v>26</v>
      </c>
      <c r="C1794" s="6" t="s">
        <v>145</v>
      </c>
      <c r="D1794" s="7">
        <v>43400</v>
      </c>
      <c r="E1794" s="7">
        <v>43462</v>
      </c>
      <c r="F1794" s="7">
        <v>43464</v>
      </c>
      <c r="G1794" s="7">
        <v>43471</v>
      </c>
      <c r="H1794" s="6">
        <f t="shared" ref="H1794:H1857" si="84">G1794-E1794</f>
        <v>9</v>
      </c>
      <c r="I1794" s="6" t="s">
        <v>215</v>
      </c>
      <c r="J1794" s="6">
        <v>26</v>
      </c>
      <c r="K1794" s="6">
        <v>12</v>
      </c>
      <c r="L1794" s="6">
        <v>167</v>
      </c>
      <c r="M1794" s="6">
        <v>20</v>
      </c>
      <c r="N1794" s="6">
        <v>8</v>
      </c>
      <c r="O1794" s="6">
        <v>7.4999999999999997E-2</v>
      </c>
      <c r="P1794" s="8">
        <v>3999.9</v>
      </c>
      <c r="Q1794" s="8">
        <v>1679.9580000000001</v>
      </c>
      <c r="R1794" s="8">
        <f t="shared" ref="R1794:R1857" si="85">T1794-(Q1794*N1794)</f>
        <v>16159.596000000001</v>
      </c>
      <c r="S1794" s="8">
        <f>(((Sales[[#This Row],[Unit Price]]-(Sales[[#This Row],[Discount Applied]]*Sales[[#This Row],[Unit Price]]))-Q1794)/Q1794)*100</f>
        <v>120.23809523809523</v>
      </c>
      <c r="T1794" s="8">
        <f t="shared" ref="T1794:T1857" si="86">((P1794*N1794)-(P1794*O1794*N1794))</f>
        <v>29599.260000000002</v>
      </c>
      <c r="U1794" s="8">
        <f>Sales[[#This Row],[Unit Cost]]*Sales[[#This Row],[Order Quantity]]</f>
        <v>13439.664000000001</v>
      </c>
    </row>
    <row r="1795" spans="1:21" x14ac:dyDescent="0.2">
      <c r="A1795" s="6" t="s">
        <v>2008</v>
      </c>
      <c r="B1795" s="6" t="s">
        <v>25</v>
      </c>
      <c r="C1795" s="6" t="s">
        <v>148</v>
      </c>
      <c r="D1795" s="7">
        <v>43400</v>
      </c>
      <c r="E1795" s="7">
        <v>43462</v>
      </c>
      <c r="F1795" s="7">
        <v>43483</v>
      </c>
      <c r="G1795" s="7">
        <v>43488</v>
      </c>
      <c r="H1795" s="6">
        <f t="shared" si="84"/>
        <v>26</v>
      </c>
      <c r="I1795" s="6" t="s">
        <v>215</v>
      </c>
      <c r="J1795" s="6">
        <v>18</v>
      </c>
      <c r="K1795" s="6">
        <v>37</v>
      </c>
      <c r="L1795" s="6">
        <v>31</v>
      </c>
      <c r="M1795" s="6">
        <v>19</v>
      </c>
      <c r="N1795" s="6">
        <v>2</v>
      </c>
      <c r="O1795" s="6">
        <v>7.4999999999999997E-2</v>
      </c>
      <c r="P1795" s="8">
        <v>1092.1000000000001</v>
      </c>
      <c r="Q1795" s="8">
        <v>666.18100000000004</v>
      </c>
      <c r="R1795" s="8">
        <f t="shared" si="85"/>
        <v>688.02300000000014</v>
      </c>
      <c r="S1795" s="8">
        <f>(((Sales[[#This Row],[Unit Price]]-(Sales[[#This Row],[Discount Applied]]*Sales[[#This Row],[Unit Price]]))-Q1795)/Q1795)*100</f>
        <v>51.639344262295083</v>
      </c>
      <c r="T1795" s="8">
        <f t="shared" si="86"/>
        <v>2020.3850000000002</v>
      </c>
      <c r="U1795" s="8">
        <f>Sales[[#This Row],[Unit Cost]]*Sales[[#This Row],[Order Quantity]]</f>
        <v>1332.3620000000001</v>
      </c>
    </row>
    <row r="1796" spans="1:21" x14ac:dyDescent="0.2">
      <c r="A1796" s="6" t="s">
        <v>2009</v>
      </c>
      <c r="B1796" s="6" t="s">
        <v>25</v>
      </c>
      <c r="C1796" s="6" t="s">
        <v>145</v>
      </c>
      <c r="D1796" s="7">
        <v>43400</v>
      </c>
      <c r="E1796" s="7">
        <v>43463</v>
      </c>
      <c r="F1796" s="7">
        <v>43479</v>
      </c>
      <c r="G1796" s="7">
        <v>43486</v>
      </c>
      <c r="H1796" s="6">
        <f t="shared" si="84"/>
        <v>23</v>
      </c>
      <c r="I1796" s="6" t="s">
        <v>215</v>
      </c>
      <c r="J1796" s="6">
        <v>18</v>
      </c>
      <c r="K1796" s="6">
        <v>38</v>
      </c>
      <c r="L1796" s="6">
        <v>199</v>
      </c>
      <c r="M1796" s="6">
        <v>37</v>
      </c>
      <c r="N1796" s="6">
        <v>4</v>
      </c>
      <c r="O1796" s="6">
        <v>0.15</v>
      </c>
      <c r="P1796" s="8">
        <v>1005</v>
      </c>
      <c r="Q1796" s="8">
        <v>442.2</v>
      </c>
      <c r="R1796" s="8">
        <f t="shared" si="85"/>
        <v>1648.2</v>
      </c>
      <c r="S1796" s="8">
        <f>(((Sales[[#This Row],[Unit Price]]-(Sales[[#This Row],[Discount Applied]]*Sales[[#This Row],[Unit Price]]))-Q1796)/Q1796)*100</f>
        <v>93.181818181818187</v>
      </c>
      <c r="T1796" s="8">
        <f t="shared" si="86"/>
        <v>3417</v>
      </c>
      <c r="U1796" s="8">
        <f>Sales[[#This Row],[Unit Cost]]*Sales[[#This Row],[Order Quantity]]</f>
        <v>1768.8</v>
      </c>
    </row>
    <row r="1797" spans="1:21" x14ac:dyDescent="0.2">
      <c r="A1797" s="6" t="s">
        <v>2010</v>
      </c>
      <c r="B1797" s="6" t="s">
        <v>24</v>
      </c>
      <c r="C1797" s="6" t="s">
        <v>147</v>
      </c>
      <c r="D1797" s="7">
        <v>43300</v>
      </c>
      <c r="E1797" s="7">
        <v>43463</v>
      </c>
      <c r="F1797" s="7">
        <v>43489</v>
      </c>
      <c r="G1797" s="7">
        <v>43491</v>
      </c>
      <c r="H1797" s="6">
        <f t="shared" si="84"/>
        <v>28</v>
      </c>
      <c r="I1797" s="6" t="s">
        <v>215</v>
      </c>
      <c r="J1797" s="6">
        <v>11</v>
      </c>
      <c r="K1797" s="6">
        <v>9</v>
      </c>
      <c r="L1797" s="6">
        <v>213</v>
      </c>
      <c r="M1797" s="6">
        <v>19</v>
      </c>
      <c r="N1797" s="6">
        <v>3</v>
      </c>
      <c r="O1797" s="6">
        <v>0.05</v>
      </c>
      <c r="P1797" s="8">
        <v>254.6</v>
      </c>
      <c r="Q1797" s="8">
        <v>134.93800000000002</v>
      </c>
      <c r="R1797" s="8">
        <f t="shared" si="85"/>
        <v>320.79599999999982</v>
      </c>
      <c r="S1797" s="8">
        <f>(((Sales[[#This Row],[Unit Price]]-(Sales[[#This Row],[Discount Applied]]*Sales[[#This Row],[Unit Price]]))-Q1797)/Q1797)*100</f>
        <v>79.245283018867909</v>
      </c>
      <c r="T1797" s="8">
        <f t="shared" si="86"/>
        <v>725.6099999999999</v>
      </c>
      <c r="U1797" s="8">
        <f>Sales[[#This Row],[Unit Cost]]*Sales[[#This Row],[Order Quantity]]</f>
        <v>404.81400000000008</v>
      </c>
    </row>
    <row r="1798" spans="1:21" x14ac:dyDescent="0.2">
      <c r="A1798" s="6" t="s">
        <v>2011</v>
      </c>
      <c r="B1798" s="6" t="s">
        <v>24</v>
      </c>
      <c r="C1798" s="6" t="s">
        <v>143</v>
      </c>
      <c r="D1798" s="7">
        <v>43400</v>
      </c>
      <c r="E1798" s="7">
        <v>43463</v>
      </c>
      <c r="F1798" s="7">
        <v>43486</v>
      </c>
      <c r="G1798" s="7">
        <v>43493</v>
      </c>
      <c r="H1798" s="6">
        <f t="shared" si="84"/>
        <v>30</v>
      </c>
      <c r="I1798" s="6" t="s">
        <v>215</v>
      </c>
      <c r="J1798" s="6">
        <v>6</v>
      </c>
      <c r="K1798" s="6">
        <v>36</v>
      </c>
      <c r="L1798" s="6">
        <v>336</v>
      </c>
      <c r="M1798" s="6">
        <v>5</v>
      </c>
      <c r="N1798" s="6">
        <v>2</v>
      </c>
      <c r="O1798" s="6">
        <v>0.05</v>
      </c>
      <c r="P1798" s="8">
        <v>897.80000000000007</v>
      </c>
      <c r="Q1798" s="8">
        <v>520.72400000000005</v>
      </c>
      <c r="R1798" s="8">
        <f t="shared" si="85"/>
        <v>664.37200000000007</v>
      </c>
      <c r="S1798" s="8">
        <f>(((Sales[[#This Row],[Unit Price]]-(Sales[[#This Row],[Discount Applied]]*Sales[[#This Row],[Unit Price]]))-Q1798)/Q1798)*100</f>
        <v>63.793103448275865</v>
      </c>
      <c r="T1798" s="8">
        <f t="shared" si="86"/>
        <v>1705.8200000000002</v>
      </c>
      <c r="U1798" s="8">
        <f>Sales[[#This Row],[Unit Cost]]*Sales[[#This Row],[Order Quantity]]</f>
        <v>1041.4480000000001</v>
      </c>
    </row>
    <row r="1799" spans="1:21" x14ac:dyDescent="0.2">
      <c r="A1799" s="6" t="s">
        <v>2012</v>
      </c>
      <c r="B1799" s="6" t="s">
        <v>24</v>
      </c>
      <c r="C1799" s="6" t="s">
        <v>145</v>
      </c>
      <c r="D1799" s="7">
        <v>43300</v>
      </c>
      <c r="E1799" s="7">
        <v>43463</v>
      </c>
      <c r="F1799" s="7">
        <v>43487</v>
      </c>
      <c r="G1799" s="7">
        <v>43489</v>
      </c>
      <c r="H1799" s="6">
        <f t="shared" si="84"/>
        <v>26</v>
      </c>
      <c r="I1799" s="6" t="s">
        <v>215</v>
      </c>
      <c r="J1799" s="6">
        <v>3</v>
      </c>
      <c r="K1799" s="6">
        <v>8</v>
      </c>
      <c r="L1799" s="6">
        <v>179</v>
      </c>
      <c r="M1799" s="6">
        <v>23</v>
      </c>
      <c r="N1799" s="6">
        <v>4</v>
      </c>
      <c r="O1799" s="6">
        <v>0.05</v>
      </c>
      <c r="P1799" s="8">
        <v>1748.7</v>
      </c>
      <c r="Q1799" s="8">
        <v>821.88900000000001</v>
      </c>
      <c r="R1799" s="8">
        <f t="shared" si="85"/>
        <v>3357.5040000000004</v>
      </c>
      <c r="S1799" s="8">
        <f>(((Sales[[#This Row],[Unit Price]]-(Sales[[#This Row],[Discount Applied]]*Sales[[#This Row],[Unit Price]]))-Q1799)/Q1799)*100</f>
        <v>102.1276595744681</v>
      </c>
      <c r="T1799" s="8">
        <f t="shared" si="86"/>
        <v>6645.06</v>
      </c>
      <c r="U1799" s="8">
        <f>Sales[[#This Row],[Unit Cost]]*Sales[[#This Row],[Order Quantity]]</f>
        <v>3287.556</v>
      </c>
    </row>
    <row r="1800" spans="1:21" x14ac:dyDescent="0.2">
      <c r="A1800" s="6" t="s">
        <v>2013</v>
      </c>
      <c r="B1800" s="6" t="s">
        <v>24</v>
      </c>
      <c r="C1800" s="6" t="s">
        <v>145</v>
      </c>
      <c r="D1800" s="7">
        <v>43400</v>
      </c>
      <c r="E1800" s="7">
        <v>43463</v>
      </c>
      <c r="F1800" s="7">
        <v>43466</v>
      </c>
      <c r="G1800" s="7">
        <v>43470</v>
      </c>
      <c r="H1800" s="6">
        <f t="shared" si="84"/>
        <v>7</v>
      </c>
      <c r="I1800" s="6" t="s">
        <v>215</v>
      </c>
      <c r="J1800" s="6">
        <v>12</v>
      </c>
      <c r="K1800" s="6">
        <v>14</v>
      </c>
      <c r="L1800" s="6">
        <v>89</v>
      </c>
      <c r="M1800" s="6">
        <v>20</v>
      </c>
      <c r="N1800" s="6">
        <v>4</v>
      </c>
      <c r="O1800" s="6">
        <v>7.4999999999999997E-2</v>
      </c>
      <c r="P1800" s="8">
        <v>1105.5</v>
      </c>
      <c r="Q1800" s="8">
        <v>442.20000000000005</v>
      </c>
      <c r="R1800" s="8">
        <f t="shared" si="85"/>
        <v>2321.5499999999997</v>
      </c>
      <c r="S1800" s="8">
        <f>(((Sales[[#This Row],[Unit Price]]-(Sales[[#This Row],[Discount Applied]]*Sales[[#This Row],[Unit Price]]))-Q1800)/Q1800)*100</f>
        <v>131.24999999999997</v>
      </c>
      <c r="T1800" s="8">
        <f t="shared" si="86"/>
        <v>4090.35</v>
      </c>
      <c r="U1800" s="8">
        <f>Sales[[#This Row],[Unit Cost]]*Sales[[#This Row],[Order Quantity]]</f>
        <v>1768.8000000000002</v>
      </c>
    </row>
    <row r="1801" spans="1:21" x14ac:dyDescent="0.2">
      <c r="A1801" s="6" t="s">
        <v>2014</v>
      </c>
      <c r="B1801" s="6" t="s">
        <v>23</v>
      </c>
      <c r="C1801" s="6" t="s">
        <v>143</v>
      </c>
      <c r="D1801" s="7">
        <v>43300</v>
      </c>
      <c r="E1801" s="7">
        <v>43463</v>
      </c>
      <c r="F1801" s="7">
        <v>43468</v>
      </c>
      <c r="G1801" s="7">
        <v>43476</v>
      </c>
      <c r="H1801" s="6">
        <f t="shared" si="84"/>
        <v>13</v>
      </c>
      <c r="I1801" s="6" t="s">
        <v>215</v>
      </c>
      <c r="J1801" s="6">
        <v>25</v>
      </c>
      <c r="K1801" s="6">
        <v>25</v>
      </c>
      <c r="L1801" s="6">
        <v>367</v>
      </c>
      <c r="M1801" s="6">
        <v>47</v>
      </c>
      <c r="N1801" s="6">
        <v>6</v>
      </c>
      <c r="O1801" s="6">
        <v>0.1</v>
      </c>
      <c r="P1801" s="8">
        <v>5842.4000000000005</v>
      </c>
      <c r="Q1801" s="8">
        <v>4323.3760000000002</v>
      </c>
      <c r="R1801" s="8">
        <f t="shared" si="85"/>
        <v>5608.7039999999979</v>
      </c>
      <c r="S1801" s="8">
        <f>(((Sales[[#This Row],[Unit Price]]-(Sales[[#This Row],[Discount Applied]]*Sales[[#This Row],[Unit Price]]))-Q1801)/Q1801)*100</f>
        <v>21.621621621621635</v>
      </c>
      <c r="T1801" s="8">
        <f t="shared" si="86"/>
        <v>31548.959999999999</v>
      </c>
      <c r="U1801" s="8">
        <f>Sales[[#This Row],[Unit Cost]]*Sales[[#This Row],[Order Quantity]]</f>
        <v>25940.256000000001</v>
      </c>
    </row>
    <row r="1802" spans="1:21" x14ac:dyDescent="0.2">
      <c r="A1802" s="6" t="s">
        <v>2015</v>
      </c>
      <c r="B1802" s="6" t="s">
        <v>25</v>
      </c>
      <c r="C1802" s="6" t="s">
        <v>145</v>
      </c>
      <c r="D1802" s="7">
        <v>43400</v>
      </c>
      <c r="E1802" s="7">
        <v>43463</v>
      </c>
      <c r="F1802" s="7">
        <v>43485</v>
      </c>
      <c r="G1802" s="7">
        <v>43491</v>
      </c>
      <c r="H1802" s="6">
        <f t="shared" si="84"/>
        <v>28</v>
      </c>
      <c r="I1802" s="6" t="s">
        <v>215</v>
      </c>
      <c r="J1802" s="6">
        <v>17</v>
      </c>
      <c r="K1802" s="6">
        <v>16</v>
      </c>
      <c r="L1802" s="6">
        <v>123</v>
      </c>
      <c r="M1802" s="6">
        <v>46</v>
      </c>
      <c r="N1802" s="6">
        <v>7</v>
      </c>
      <c r="O1802" s="6">
        <v>7.4999999999999997E-2</v>
      </c>
      <c r="P1802" s="8">
        <v>1179.2</v>
      </c>
      <c r="Q1802" s="8">
        <v>754.68799999999999</v>
      </c>
      <c r="R1802" s="8">
        <f t="shared" si="85"/>
        <v>2352.5039999999999</v>
      </c>
      <c r="S1802" s="8">
        <f>(((Sales[[#This Row],[Unit Price]]-(Sales[[#This Row],[Discount Applied]]*Sales[[#This Row],[Unit Price]]))-Q1802)/Q1802)*100</f>
        <v>44.53125</v>
      </c>
      <c r="T1802" s="8">
        <f t="shared" si="86"/>
        <v>7635.32</v>
      </c>
      <c r="U1802" s="8">
        <f>Sales[[#This Row],[Unit Cost]]*Sales[[#This Row],[Order Quantity]]</f>
        <v>5282.8159999999998</v>
      </c>
    </row>
    <row r="1803" spans="1:21" x14ac:dyDescent="0.2">
      <c r="A1803" s="6" t="s">
        <v>2016</v>
      </c>
      <c r="B1803" s="6" t="s">
        <v>25</v>
      </c>
      <c r="C1803" s="6" t="s">
        <v>145</v>
      </c>
      <c r="D1803" s="7">
        <v>43300</v>
      </c>
      <c r="E1803" s="7">
        <v>43463</v>
      </c>
      <c r="F1803" s="7">
        <v>43470</v>
      </c>
      <c r="G1803" s="7">
        <v>43477</v>
      </c>
      <c r="H1803" s="6">
        <f t="shared" si="84"/>
        <v>14</v>
      </c>
      <c r="I1803" s="6" t="s">
        <v>215</v>
      </c>
      <c r="J1803" s="6">
        <v>19</v>
      </c>
      <c r="K1803" s="6">
        <v>45</v>
      </c>
      <c r="L1803" s="6">
        <v>166</v>
      </c>
      <c r="M1803" s="6">
        <v>8</v>
      </c>
      <c r="N1803" s="6">
        <v>4</v>
      </c>
      <c r="O1803" s="6">
        <v>0.2</v>
      </c>
      <c r="P1803" s="8">
        <v>2579.5</v>
      </c>
      <c r="Q1803" s="8">
        <v>1496.11</v>
      </c>
      <c r="R1803" s="8">
        <f t="shared" si="85"/>
        <v>2269.96</v>
      </c>
      <c r="S1803" s="8">
        <f>(((Sales[[#This Row],[Unit Price]]-(Sales[[#This Row],[Discount Applied]]*Sales[[#This Row],[Unit Price]]))-Q1803)/Q1803)*100</f>
        <v>37.931034482758626</v>
      </c>
      <c r="T1803" s="8">
        <f t="shared" si="86"/>
        <v>8254.4</v>
      </c>
      <c r="U1803" s="8">
        <f>Sales[[#This Row],[Unit Cost]]*Sales[[#This Row],[Order Quantity]]</f>
        <v>5984.44</v>
      </c>
    </row>
    <row r="1804" spans="1:21" x14ac:dyDescent="0.2">
      <c r="A1804" s="6" t="s">
        <v>2017</v>
      </c>
      <c r="B1804" s="6" t="s">
        <v>25</v>
      </c>
      <c r="C1804" s="6" t="s">
        <v>143</v>
      </c>
      <c r="D1804" s="7">
        <v>43400</v>
      </c>
      <c r="E1804" s="7">
        <v>43463</v>
      </c>
      <c r="F1804" s="7">
        <v>43477</v>
      </c>
      <c r="G1804" s="7">
        <v>43487</v>
      </c>
      <c r="H1804" s="6">
        <f t="shared" si="84"/>
        <v>24</v>
      </c>
      <c r="I1804" s="6" t="s">
        <v>215</v>
      </c>
      <c r="J1804" s="6">
        <v>16</v>
      </c>
      <c r="K1804" s="6">
        <v>34</v>
      </c>
      <c r="L1804" s="6">
        <v>341</v>
      </c>
      <c r="M1804" s="6">
        <v>25</v>
      </c>
      <c r="N1804" s="6">
        <v>3</v>
      </c>
      <c r="O1804" s="6">
        <v>7.4999999999999997E-2</v>
      </c>
      <c r="P1804" s="8">
        <v>924.6</v>
      </c>
      <c r="Q1804" s="8">
        <v>656.46600000000001</v>
      </c>
      <c r="R1804" s="8">
        <f t="shared" si="85"/>
        <v>596.36700000000019</v>
      </c>
      <c r="S1804" s="8">
        <f>(((Sales[[#This Row],[Unit Price]]-(Sales[[#This Row],[Discount Applied]]*Sales[[#This Row],[Unit Price]]))-Q1804)/Q1804)*100</f>
        <v>30.281690140845068</v>
      </c>
      <c r="T1804" s="8">
        <f t="shared" si="86"/>
        <v>2565.7650000000003</v>
      </c>
      <c r="U1804" s="8">
        <f>Sales[[#This Row],[Unit Cost]]*Sales[[#This Row],[Order Quantity]]</f>
        <v>1969.3980000000001</v>
      </c>
    </row>
    <row r="1805" spans="1:21" x14ac:dyDescent="0.2">
      <c r="A1805" s="6" t="s">
        <v>2018</v>
      </c>
      <c r="B1805" s="6" t="s">
        <v>23</v>
      </c>
      <c r="C1805" s="6" t="s">
        <v>145</v>
      </c>
      <c r="D1805" s="7">
        <v>43300</v>
      </c>
      <c r="E1805" s="7">
        <v>43463</v>
      </c>
      <c r="F1805" s="7">
        <v>43486</v>
      </c>
      <c r="G1805" s="7">
        <v>43490</v>
      </c>
      <c r="H1805" s="6">
        <f t="shared" si="84"/>
        <v>27</v>
      </c>
      <c r="I1805" s="6" t="s">
        <v>215</v>
      </c>
      <c r="J1805" s="6">
        <v>22</v>
      </c>
      <c r="K1805" s="6">
        <v>33</v>
      </c>
      <c r="L1805" s="6">
        <v>162</v>
      </c>
      <c r="M1805" s="6">
        <v>18</v>
      </c>
      <c r="N1805" s="6">
        <v>3</v>
      </c>
      <c r="O1805" s="6">
        <v>7.4999999999999997E-2</v>
      </c>
      <c r="P1805" s="8">
        <v>3979.8</v>
      </c>
      <c r="Q1805" s="8">
        <v>2905.2539999999999</v>
      </c>
      <c r="R1805" s="8">
        <f t="shared" si="85"/>
        <v>2328.1830000000027</v>
      </c>
      <c r="S1805" s="8">
        <f>(((Sales[[#This Row],[Unit Price]]-(Sales[[#This Row],[Discount Applied]]*Sales[[#This Row],[Unit Price]]))-Q1805)/Q1805)*100</f>
        <v>26.712328767123296</v>
      </c>
      <c r="T1805" s="8">
        <f t="shared" si="86"/>
        <v>11043.945000000002</v>
      </c>
      <c r="U1805" s="8">
        <f>Sales[[#This Row],[Unit Cost]]*Sales[[#This Row],[Order Quantity]]</f>
        <v>8715.7619999999988</v>
      </c>
    </row>
    <row r="1806" spans="1:21" x14ac:dyDescent="0.2">
      <c r="A1806" s="6" t="s">
        <v>2019</v>
      </c>
      <c r="B1806" s="6" t="s">
        <v>24</v>
      </c>
      <c r="C1806" s="6" t="s">
        <v>146</v>
      </c>
      <c r="D1806" s="7">
        <v>43400</v>
      </c>
      <c r="E1806" s="7">
        <v>43463</v>
      </c>
      <c r="F1806" s="7">
        <v>43484</v>
      </c>
      <c r="G1806" s="7">
        <v>43490</v>
      </c>
      <c r="H1806" s="6">
        <f t="shared" si="84"/>
        <v>27</v>
      </c>
      <c r="I1806" s="6" t="s">
        <v>215</v>
      </c>
      <c r="J1806" s="6">
        <v>3</v>
      </c>
      <c r="K1806" s="6">
        <v>43</v>
      </c>
      <c r="L1806" s="6">
        <v>282</v>
      </c>
      <c r="M1806" s="6">
        <v>47</v>
      </c>
      <c r="N1806" s="6">
        <v>4</v>
      </c>
      <c r="O1806" s="6">
        <v>0.05</v>
      </c>
      <c r="P1806" s="8">
        <v>2626.4</v>
      </c>
      <c r="Q1806" s="8">
        <v>2101.1200000000003</v>
      </c>
      <c r="R1806" s="8">
        <f t="shared" si="85"/>
        <v>1575.8399999999983</v>
      </c>
      <c r="S1806" s="8">
        <f>(((Sales[[#This Row],[Unit Price]]-(Sales[[#This Row],[Discount Applied]]*Sales[[#This Row],[Unit Price]]))-Q1806)/Q1806)*100</f>
        <v>18.749999999999979</v>
      </c>
      <c r="T1806" s="8">
        <f t="shared" si="86"/>
        <v>9980.32</v>
      </c>
      <c r="U1806" s="8">
        <f>Sales[[#This Row],[Unit Cost]]*Sales[[#This Row],[Order Quantity]]</f>
        <v>8404.4800000000014</v>
      </c>
    </row>
    <row r="1807" spans="1:21" x14ac:dyDescent="0.2">
      <c r="A1807" s="6" t="s">
        <v>2020</v>
      </c>
      <c r="B1807" s="6" t="s">
        <v>26</v>
      </c>
      <c r="C1807" s="6" t="s">
        <v>148</v>
      </c>
      <c r="D1807" s="7">
        <v>43400</v>
      </c>
      <c r="E1807" s="7">
        <v>43463</v>
      </c>
      <c r="F1807" s="7">
        <v>43479</v>
      </c>
      <c r="G1807" s="7">
        <v>43480</v>
      </c>
      <c r="H1807" s="6">
        <f t="shared" si="84"/>
        <v>17</v>
      </c>
      <c r="I1807" s="6" t="s">
        <v>215</v>
      </c>
      <c r="J1807" s="6">
        <v>27</v>
      </c>
      <c r="K1807" s="6">
        <v>17</v>
      </c>
      <c r="L1807" s="6">
        <v>46</v>
      </c>
      <c r="M1807" s="6">
        <v>37</v>
      </c>
      <c r="N1807" s="6">
        <v>3</v>
      </c>
      <c r="O1807" s="6">
        <v>7.4999999999999997E-2</v>
      </c>
      <c r="P1807" s="8">
        <v>1293.1000000000001</v>
      </c>
      <c r="Q1807" s="8">
        <v>1021.5490000000002</v>
      </c>
      <c r="R1807" s="8">
        <f t="shared" si="85"/>
        <v>523.70549999999912</v>
      </c>
      <c r="S1807" s="8">
        <f>(((Sales[[#This Row],[Unit Price]]-(Sales[[#This Row],[Discount Applied]]*Sales[[#This Row],[Unit Price]]))-Q1807)/Q1807)*100</f>
        <v>17.088607594936693</v>
      </c>
      <c r="T1807" s="8">
        <f t="shared" si="86"/>
        <v>3588.3525</v>
      </c>
      <c r="U1807" s="8">
        <f>Sales[[#This Row],[Unit Cost]]*Sales[[#This Row],[Order Quantity]]</f>
        <v>3064.6470000000008</v>
      </c>
    </row>
    <row r="1808" spans="1:21" x14ac:dyDescent="0.2">
      <c r="A1808" s="6" t="s">
        <v>2021</v>
      </c>
      <c r="B1808" s="6" t="s">
        <v>23</v>
      </c>
      <c r="C1808" s="6" t="s">
        <v>144</v>
      </c>
      <c r="D1808" s="7">
        <v>43300</v>
      </c>
      <c r="E1808" s="7">
        <v>43463</v>
      </c>
      <c r="F1808" s="7">
        <v>43486</v>
      </c>
      <c r="G1808" s="7">
        <v>43495</v>
      </c>
      <c r="H1808" s="6">
        <f t="shared" si="84"/>
        <v>32</v>
      </c>
      <c r="I1808" s="6" t="s">
        <v>215</v>
      </c>
      <c r="J1808" s="6">
        <v>25</v>
      </c>
      <c r="K1808" s="6">
        <v>18</v>
      </c>
      <c r="L1808" s="6">
        <v>86</v>
      </c>
      <c r="M1808" s="6">
        <v>46</v>
      </c>
      <c r="N1808" s="6">
        <v>8</v>
      </c>
      <c r="O1808" s="6">
        <v>0.1</v>
      </c>
      <c r="P1808" s="8">
        <v>1132.3</v>
      </c>
      <c r="Q1808" s="8">
        <v>962.45499999999993</v>
      </c>
      <c r="R1808" s="8">
        <f t="shared" si="85"/>
        <v>452.92000000000007</v>
      </c>
      <c r="S1808" s="8">
        <f>(((Sales[[#This Row],[Unit Price]]-(Sales[[#This Row],[Discount Applied]]*Sales[[#This Row],[Unit Price]]))-Q1808)/Q1808)*100</f>
        <v>5.8823529411764719</v>
      </c>
      <c r="T1808" s="8">
        <f t="shared" si="86"/>
        <v>8152.5599999999995</v>
      </c>
      <c r="U1808" s="8">
        <f>Sales[[#This Row],[Unit Cost]]*Sales[[#This Row],[Order Quantity]]</f>
        <v>7699.6399999999994</v>
      </c>
    </row>
    <row r="1809" spans="1:21" x14ac:dyDescent="0.2">
      <c r="A1809" s="6" t="s">
        <v>2022</v>
      </c>
      <c r="B1809" s="6" t="s">
        <v>23</v>
      </c>
      <c r="C1809" s="6" t="s">
        <v>146</v>
      </c>
      <c r="D1809" s="7">
        <v>43400</v>
      </c>
      <c r="E1809" s="7">
        <v>43463</v>
      </c>
      <c r="F1809" s="7">
        <v>43482</v>
      </c>
      <c r="G1809" s="7">
        <v>43483</v>
      </c>
      <c r="H1809" s="6">
        <f t="shared" si="84"/>
        <v>20</v>
      </c>
      <c r="I1809" s="6" t="s">
        <v>215</v>
      </c>
      <c r="J1809" s="6">
        <v>22</v>
      </c>
      <c r="K1809" s="6">
        <v>44</v>
      </c>
      <c r="L1809" s="6">
        <v>295</v>
      </c>
      <c r="M1809" s="6">
        <v>21</v>
      </c>
      <c r="N1809" s="6">
        <v>2</v>
      </c>
      <c r="O1809" s="6">
        <v>0.1</v>
      </c>
      <c r="P1809" s="8">
        <v>670</v>
      </c>
      <c r="Q1809" s="8">
        <v>321.59999999999997</v>
      </c>
      <c r="R1809" s="8">
        <f t="shared" si="85"/>
        <v>562.80000000000007</v>
      </c>
      <c r="S1809" s="8">
        <f>(((Sales[[#This Row],[Unit Price]]-(Sales[[#This Row],[Discount Applied]]*Sales[[#This Row],[Unit Price]]))-Q1809)/Q1809)*100</f>
        <v>87.500000000000028</v>
      </c>
      <c r="T1809" s="8">
        <f t="shared" si="86"/>
        <v>1206</v>
      </c>
      <c r="U1809" s="8">
        <f>Sales[[#This Row],[Unit Cost]]*Sales[[#This Row],[Order Quantity]]</f>
        <v>643.19999999999993</v>
      </c>
    </row>
    <row r="1810" spans="1:21" x14ac:dyDescent="0.2">
      <c r="A1810" s="6" t="s">
        <v>2023</v>
      </c>
      <c r="B1810" s="6" t="s">
        <v>24</v>
      </c>
      <c r="C1810" s="6" t="s">
        <v>148</v>
      </c>
      <c r="D1810" s="7">
        <v>43300</v>
      </c>
      <c r="E1810" s="7">
        <v>43464</v>
      </c>
      <c r="F1810" s="7">
        <v>43479</v>
      </c>
      <c r="G1810" s="7">
        <v>43488</v>
      </c>
      <c r="H1810" s="6">
        <f t="shared" si="84"/>
        <v>24</v>
      </c>
      <c r="I1810" s="6" t="s">
        <v>215</v>
      </c>
      <c r="J1810" s="6">
        <v>11</v>
      </c>
      <c r="K1810" s="6">
        <v>42</v>
      </c>
      <c r="L1810" s="6">
        <v>30</v>
      </c>
      <c r="M1810" s="6">
        <v>43</v>
      </c>
      <c r="N1810" s="6">
        <v>7</v>
      </c>
      <c r="O1810" s="6">
        <v>0.1</v>
      </c>
      <c r="P1810" s="8">
        <v>6539.2</v>
      </c>
      <c r="Q1810" s="8">
        <v>4708.2239999999993</v>
      </c>
      <c r="R1810" s="8">
        <f t="shared" si="85"/>
        <v>8239.3920000000071</v>
      </c>
      <c r="S1810" s="8">
        <f>(((Sales[[#This Row],[Unit Price]]-(Sales[[#This Row],[Discount Applied]]*Sales[[#This Row],[Unit Price]]))-Q1810)/Q1810)*100</f>
        <v>25.000000000000018</v>
      </c>
      <c r="T1810" s="8">
        <f t="shared" si="86"/>
        <v>41196.959999999999</v>
      </c>
      <c r="U1810" s="8">
        <f>Sales[[#This Row],[Unit Cost]]*Sales[[#This Row],[Order Quantity]]</f>
        <v>32957.567999999992</v>
      </c>
    </row>
    <row r="1811" spans="1:21" x14ac:dyDescent="0.2">
      <c r="A1811" s="6" t="s">
        <v>2024</v>
      </c>
      <c r="B1811" s="6" t="s">
        <v>24</v>
      </c>
      <c r="C1811" s="6" t="s">
        <v>144</v>
      </c>
      <c r="D1811" s="7">
        <v>43400</v>
      </c>
      <c r="E1811" s="7">
        <v>43464</v>
      </c>
      <c r="F1811" s="7">
        <v>43470</v>
      </c>
      <c r="G1811" s="7">
        <v>43476</v>
      </c>
      <c r="H1811" s="6">
        <f t="shared" si="84"/>
        <v>12</v>
      </c>
      <c r="I1811" s="6" t="s">
        <v>215</v>
      </c>
      <c r="J1811" s="6">
        <v>8</v>
      </c>
      <c r="K1811" s="6">
        <v>42</v>
      </c>
      <c r="L1811" s="6">
        <v>83</v>
      </c>
      <c r="M1811" s="6">
        <v>4</v>
      </c>
      <c r="N1811" s="6">
        <v>1</v>
      </c>
      <c r="O1811" s="6">
        <v>0.1</v>
      </c>
      <c r="P1811" s="8">
        <v>3256.2000000000003</v>
      </c>
      <c r="Q1811" s="8">
        <v>2637.5220000000004</v>
      </c>
      <c r="R1811" s="8">
        <f t="shared" si="85"/>
        <v>293.05799999999999</v>
      </c>
      <c r="S1811" s="8">
        <f>(((Sales[[#This Row],[Unit Price]]-(Sales[[#This Row],[Discount Applied]]*Sales[[#This Row],[Unit Price]]))-Q1811)/Q1811)*100</f>
        <v>11.111111111111109</v>
      </c>
      <c r="T1811" s="8">
        <f t="shared" si="86"/>
        <v>2930.5800000000004</v>
      </c>
      <c r="U1811" s="8">
        <f>Sales[[#This Row],[Unit Cost]]*Sales[[#This Row],[Order Quantity]]</f>
        <v>2637.5220000000004</v>
      </c>
    </row>
    <row r="1812" spans="1:21" x14ac:dyDescent="0.2">
      <c r="A1812" s="6" t="s">
        <v>2025</v>
      </c>
      <c r="B1812" s="6" t="s">
        <v>25</v>
      </c>
      <c r="C1812" s="6" t="s">
        <v>148</v>
      </c>
      <c r="D1812" s="7">
        <v>43300</v>
      </c>
      <c r="E1812" s="7">
        <v>43464</v>
      </c>
      <c r="F1812" s="7">
        <v>43478</v>
      </c>
      <c r="G1812" s="7">
        <v>43481</v>
      </c>
      <c r="H1812" s="6">
        <f t="shared" si="84"/>
        <v>17</v>
      </c>
      <c r="I1812" s="6" t="s">
        <v>215</v>
      </c>
      <c r="J1812" s="6">
        <v>13</v>
      </c>
      <c r="K1812" s="6">
        <v>43</v>
      </c>
      <c r="L1812" s="6">
        <v>19</v>
      </c>
      <c r="M1812" s="6">
        <v>15</v>
      </c>
      <c r="N1812" s="6">
        <v>1</v>
      </c>
      <c r="O1812" s="6">
        <v>0.1</v>
      </c>
      <c r="P1812" s="8">
        <v>2579.5</v>
      </c>
      <c r="Q1812" s="8">
        <v>1625.085</v>
      </c>
      <c r="R1812" s="8">
        <f t="shared" si="85"/>
        <v>696.46500000000015</v>
      </c>
      <c r="S1812" s="8">
        <f>(((Sales[[#This Row],[Unit Price]]-(Sales[[#This Row],[Discount Applied]]*Sales[[#This Row],[Unit Price]]))-Q1812)/Q1812)*100</f>
        <v>42.857142857142868</v>
      </c>
      <c r="T1812" s="8">
        <f t="shared" si="86"/>
        <v>2321.5500000000002</v>
      </c>
      <c r="U1812" s="8">
        <f>Sales[[#This Row],[Unit Cost]]*Sales[[#This Row],[Order Quantity]]</f>
        <v>1625.085</v>
      </c>
    </row>
    <row r="1813" spans="1:21" x14ac:dyDescent="0.2">
      <c r="A1813" s="6" t="s">
        <v>2026</v>
      </c>
      <c r="B1813" s="6" t="s">
        <v>25</v>
      </c>
      <c r="C1813" s="6" t="s">
        <v>144</v>
      </c>
      <c r="D1813" s="7">
        <v>43300</v>
      </c>
      <c r="E1813" s="7">
        <v>43464</v>
      </c>
      <c r="F1813" s="7">
        <v>43478</v>
      </c>
      <c r="G1813" s="7">
        <v>43479</v>
      </c>
      <c r="H1813" s="6">
        <f t="shared" si="84"/>
        <v>15</v>
      </c>
      <c r="I1813" s="6" t="s">
        <v>215</v>
      </c>
      <c r="J1813" s="6">
        <v>20</v>
      </c>
      <c r="K1813" s="6">
        <v>36</v>
      </c>
      <c r="L1813" s="6">
        <v>87</v>
      </c>
      <c r="M1813" s="6">
        <v>5</v>
      </c>
      <c r="N1813" s="6">
        <v>8</v>
      </c>
      <c r="O1813" s="6">
        <v>0.05</v>
      </c>
      <c r="P1813" s="8">
        <v>3852.5</v>
      </c>
      <c r="Q1813" s="8">
        <v>2966.4250000000002</v>
      </c>
      <c r="R1813" s="8">
        <f t="shared" si="85"/>
        <v>5547.5999999999985</v>
      </c>
      <c r="S1813" s="8">
        <f>(((Sales[[#This Row],[Unit Price]]-(Sales[[#This Row],[Discount Applied]]*Sales[[#This Row],[Unit Price]]))-Q1813)/Q1813)*100</f>
        <v>23.376623376623368</v>
      </c>
      <c r="T1813" s="8">
        <f t="shared" si="86"/>
        <v>29279</v>
      </c>
      <c r="U1813" s="8">
        <f>Sales[[#This Row],[Unit Cost]]*Sales[[#This Row],[Order Quantity]]</f>
        <v>23731.4</v>
      </c>
    </row>
    <row r="1814" spans="1:21" x14ac:dyDescent="0.2">
      <c r="A1814" s="6" t="s">
        <v>2027</v>
      </c>
      <c r="B1814" s="6" t="s">
        <v>26</v>
      </c>
      <c r="C1814" s="6" t="s">
        <v>145</v>
      </c>
      <c r="D1814" s="7">
        <v>43300</v>
      </c>
      <c r="E1814" s="7">
        <v>43464</v>
      </c>
      <c r="F1814" s="7">
        <v>43480</v>
      </c>
      <c r="G1814" s="7">
        <v>43485</v>
      </c>
      <c r="H1814" s="6">
        <f t="shared" si="84"/>
        <v>21</v>
      </c>
      <c r="I1814" s="6" t="s">
        <v>215</v>
      </c>
      <c r="J1814" s="6">
        <v>27</v>
      </c>
      <c r="K1814" s="6">
        <v>26</v>
      </c>
      <c r="L1814" s="6">
        <v>145</v>
      </c>
      <c r="M1814" s="6">
        <v>11</v>
      </c>
      <c r="N1814" s="6">
        <v>8</v>
      </c>
      <c r="O1814" s="6">
        <v>0.15</v>
      </c>
      <c r="P1814" s="8">
        <v>924.6</v>
      </c>
      <c r="Q1814" s="8">
        <v>527.02199999999993</v>
      </c>
      <c r="R1814" s="8">
        <f t="shared" si="85"/>
        <v>2071.1040000000012</v>
      </c>
      <c r="S1814" s="8">
        <f>(((Sales[[#This Row],[Unit Price]]-(Sales[[#This Row],[Discount Applied]]*Sales[[#This Row],[Unit Price]]))-Q1814)/Q1814)*100</f>
        <v>49.122807017543899</v>
      </c>
      <c r="T1814" s="8">
        <f t="shared" si="86"/>
        <v>6287.2800000000007</v>
      </c>
      <c r="U1814" s="8">
        <f>Sales[[#This Row],[Unit Cost]]*Sales[[#This Row],[Order Quantity]]</f>
        <v>4216.1759999999995</v>
      </c>
    </row>
    <row r="1815" spans="1:21" x14ac:dyDescent="0.2">
      <c r="A1815" s="6" t="s">
        <v>2028</v>
      </c>
      <c r="B1815" s="6" t="s">
        <v>26</v>
      </c>
      <c r="C1815" s="6" t="s">
        <v>147</v>
      </c>
      <c r="D1815" s="7">
        <v>43400</v>
      </c>
      <c r="E1815" s="7">
        <v>43464</v>
      </c>
      <c r="F1815" s="7">
        <v>43485</v>
      </c>
      <c r="G1815" s="7">
        <v>43489</v>
      </c>
      <c r="H1815" s="6">
        <f t="shared" si="84"/>
        <v>25</v>
      </c>
      <c r="I1815" s="6" t="s">
        <v>215</v>
      </c>
      <c r="J1815" s="6">
        <v>26</v>
      </c>
      <c r="K1815" s="6">
        <v>20</v>
      </c>
      <c r="L1815" s="6">
        <v>260</v>
      </c>
      <c r="M1815" s="6">
        <v>27</v>
      </c>
      <c r="N1815" s="6">
        <v>3</v>
      </c>
      <c r="O1815" s="6">
        <v>0.05</v>
      </c>
      <c r="P1815" s="8">
        <v>3906.1</v>
      </c>
      <c r="Q1815" s="8">
        <v>2421.7820000000002</v>
      </c>
      <c r="R1815" s="8">
        <f t="shared" si="85"/>
        <v>3867.0389999999979</v>
      </c>
      <c r="S1815" s="8">
        <f>(((Sales[[#This Row],[Unit Price]]-(Sales[[#This Row],[Discount Applied]]*Sales[[#This Row],[Unit Price]]))-Q1815)/Q1815)*100</f>
        <v>53.225806451612897</v>
      </c>
      <c r="T1815" s="8">
        <f t="shared" si="86"/>
        <v>11132.384999999998</v>
      </c>
      <c r="U1815" s="8">
        <f>Sales[[#This Row],[Unit Cost]]*Sales[[#This Row],[Order Quantity]]</f>
        <v>7265.3460000000005</v>
      </c>
    </row>
    <row r="1816" spans="1:21" x14ac:dyDescent="0.2">
      <c r="A1816" s="6" t="s">
        <v>2029</v>
      </c>
      <c r="B1816" s="6" t="s">
        <v>23</v>
      </c>
      <c r="C1816" s="6" t="s">
        <v>147</v>
      </c>
      <c r="D1816" s="7">
        <v>43400</v>
      </c>
      <c r="E1816" s="7">
        <v>43464</v>
      </c>
      <c r="F1816" s="7">
        <v>43475</v>
      </c>
      <c r="G1816" s="7">
        <v>43478</v>
      </c>
      <c r="H1816" s="6">
        <f t="shared" si="84"/>
        <v>14</v>
      </c>
      <c r="I1816" s="6" t="s">
        <v>215</v>
      </c>
      <c r="J1816" s="6">
        <v>23</v>
      </c>
      <c r="K1816" s="6">
        <v>33</v>
      </c>
      <c r="L1816" s="6">
        <v>218</v>
      </c>
      <c r="M1816" s="6">
        <v>35</v>
      </c>
      <c r="N1816" s="6">
        <v>1</v>
      </c>
      <c r="O1816" s="6">
        <v>0.1</v>
      </c>
      <c r="P1816" s="8">
        <v>254.6</v>
      </c>
      <c r="Q1816" s="8">
        <v>129.846</v>
      </c>
      <c r="R1816" s="8">
        <f t="shared" si="85"/>
        <v>99.293999999999983</v>
      </c>
      <c r="S1816" s="8">
        <f>(((Sales[[#This Row],[Unit Price]]-(Sales[[#This Row],[Discount Applied]]*Sales[[#This Row],[Unit Price]]))-Q1816)/Q1816)*100</f>
        <v>76.470588235294102</v>
      </c>
      <c r="T1816" s="8">
        <f t="shared" si="86"/>
        <v>229.14</v>
      </c>
      <c r="U1816" s="8">
        <f>Sales[[#This Row],[Unit Cost]]*Sales[[#This Row],[Order Quantity]]</f>
        <v>129.846</v>
      </c>
    </row>
    <row r="1817" spans="1:21" x14ac:dyDescent="0.2">
      <c r="A1817" s="6" t="s">
        <v>2030</v>
      </c>
      <c r="B1817" s="6" t="s">
        <v>26</v>
      </c>
      <c r="C1817" s="6" t="s">
        <v>143</v>
      </c>
      <c r="D1817" s="7">
        <v>43400</v>
      </c>
      <c r="E1817" s="7">
        <v>43464</v>
      </c>
      <c r="F1817" s="7">
        <v>43488</v>
      </c>
      <c r="G1817" s="7">
        <v>43492</v>
      </c>
      <c r="H1817" s="6">
        <f t="shared" si="84"/>
        <v>28</v>
      </c>
      <c r="I1817" s="6" t="s">
        <v>215</v>
      </c>
      <c r="J1817" s="6">
        <v>28</v>
      </c>
      <c r="K1817" s="6">
        <v>6</v>
      </c>
      <c r="L1817" s="6">
        <v>330</v>
      </c>
      <c r="M1817" s="6">
        <v>15</v>
      </c>
      <c r="N1817" s="6">
        <v>2</v>
      </c>
      <c r="O1817" s="6">
        <v>7.4999999999999997E-2</v>
      </c>
      <c r="P1817" s="8">
        <v>1072</v>
      </c>
      <c r="Q1817" s="8">
        <v>589.6</v>
      </c>
      <c r="R1817" s="8">
        <f t="shared" si="85"/>
        <v>804</v>
      </c>
      <c r="S1817" s="8">
        <f>(((Sales[[#This Row],[Unit Price]]-(Sales[[#This Row],[Discount Applied]]*Sales[[#This Row],[Unit Price]]))-Q1817)/Q1817)*100</f>
        <v>68.181818181818173</v>
      </c>
      <c r="T1817" s="8">
        <f t="shared" si="86"/>
        <v>1983.2</v>
      </c>
      <c r="U1817" s="8">
        <f>Sales[[#This Row],[Unit Cost]]*Sales[[#This Row],[Order Quantity]]</f>
        <v>1179.2</v>
      </c>
    </row>
    <row r="1818" spans="1:21" x14ac:dyDescent="0.2">
      <c r="A1818" s="6" t="s">
        <v>2031</v>
      </c>
      <c r="B1818" s="6" t="s">
        <v>24</v>
      </c>
      <c r="C1818" s="6" t="s">
        <v>146</v>
      </c>
      <c r="D1818" s="7">
        <v>43400</v>
      </c>
      <c r="E1818" s="7">
        <v>43464</v>
      </c>
      <c r="F1818" s="7">
        <v>43480</v>
      </c>
      <c r="G1818" s="7">
        <v>43483</v>
      </c>
      <c r="H1818" s="6">
        <f t="shared" si="84"/>
        <v>19</v>
      </c>
      <c r="I1818" s="6" t="s">
        <v>215</v>
      </c>
      <c r="J1818" s="6">
        <v>5</v>
      </c>
      <c r="K1818" s="6">
        <v>12</v>
      </c>
      <c r="L1818" s="6">
        <v>291</v>
      </c>
      <c r="M1818" s="6">
        <v>16</v>
      </c>
      <c r="N1818" s="6">
        <v>2</v>
      </c>
      <c r="O1818" s="6">
        <v>0.15</v>
      </c>
      <c r="P1818" s="8">
        <v>2653.2000000000003</v>
      </c>
      <c r="Q1818" s="8">
        <v>1061.2800000000002</v>
      </c>
      <c r="R1818" s="8">
        <f t="shared" si="85"/>
        <v>2387.88</v>
      </c>
      <c r="S1818" s="8">
        <f>(((Sales[[#This Row],[Unit Price]]-(Sales[[#This Row],[Discount Applied]]*Sales[[#This Row],[Unit Price]]))-Q1818)/Q1818)*100</f>
        <v>112.49999999999997</v>
      </c>
      <c r="T1818" s="8">
        <f t="shared" si="86"/>
        <v>4510.4400000000005</v>
      </c>
      <c r="U1818" s="8">
        <f>Sales[[#This Row],[Unit Cost]]*Sales[[#This Row],[Order Quantity]]</f>
        <v>2122.5600000000004</v>
      </c>
    </row>
    <row r="1819" spans="1:21" x14ac:dyDescent="0.2">
      <c r="A1819" s="6" t="s">
        <v>2032</v>
      </c>
      <c r="B1819" s="6" t="s">
        <v>24</v>
      </c>
      <c r="C1819" s="6" t="s">
        <v>147</v>
      </c>
      <c r="D1819" s="7">
        <v>43400</v>
      </c>
      <c r="E1819" s="7">
        <v>43464</v>
      </c>
      <c r="F1819" s="7">
        <v>43471</v>
      </c>
      <c r="G1819" s="7">
        <v>43474</v>
      </c>
      <c r="H1819" s="6">
        <f t="shared" si="84"/>
        <v>10</v>
      </c>
      <c r="I1819" s="6" t="s">
        <v>215</v>
      </c>
      <c r="J1819" s="6">
        <v>5</v>
      </c>
      <c r="K1819" s="6">
        <v>39</v>
      </c>
      <c r="L1819" s="6">
        <v>232</v>
      </c>
      <c r="M1819" s="6">
        <v>9</v>
      </c>
      <c r="N1819" s="6">
        <v>6</v>
      </c>
      <c r="O1819" s="6">
        <v>7.4999999999999997E-2</v>
      </c>
      <c r="P1819" s="8">
        <v>3564.4</v>
      </c>
      <c r="Q1819" s="8">
        <v>1817.8440000000001</v>
      </c>
      <c r="R1819" s="8">
        <f t="shared" si="85"/>
        <v>8875.3560000000016</v>
      </c>
      <c r="S1819" s="8">
        <f>(((Sales[[#This Row],[Unit Price]]-(Sales[[#This Row],[Discount Applied]]*Sales[[#This Row],[Unit Price]]))-Q1819)/Q1819)*100</f>
        <v>81.372549019607845</v>
      </c>
      <c r="T1819" s="8">
        <f t="shared" si="86"/>
        <v>19782.420000000002</v>
      </c>
      <c r="U1819" s="8">
        <f>Sales[[#This Row],[Unit Cost]]*Sales[[#This Row],[Order Quantity]]</f>
        <v>10907.064</v>
      </c>
    </row>
    <row r="1820" spans="1:21" x14ac:dyDescent="0.2">
      <c r="A1820" s="6" t="s">
        <v>2033</v>
      </c>
      <c r="B1820" s="6" t="s">
        <v>24</v>
      </c>
      <c r="C1820" s="6" t="s">
        <v>146</v>
      </c>
      <c r="D1820" s="7">
        <v>43400</v>
      </c>
      <c r="E1820" s="7">
        <v>43464</v>
      </c>
      <c r="F1820" s="7">
        <v>43469</v>
      </c>
      <c r="G1820" s="7">
        <v>43473</v>
      </c>
      <c r="H1820" s="6">
        <f t="shared" si="84"/>
        <v>9</v>
      </c>
      <c r="I1820" s="6" t="s">
        <v>215</v>
      </c>
      <c r="J1820" s="6">
        <v>10</v>
      </c>
      <c r="K1820" s="6">
        <v>4</v>
      </c>
      <c r="L1820" s="6">
        <v>271</v>
      </c>
      <c r="M1820" s="6">
        <v>17</v>
      </c>
      <c r="N1820" s="6">
        <v>8</v>
      </c>
      <c r="O1820" s="6">
        <v>0.4</v>
      </c>
      <c r="P1820" s="8">
        <v>1078.7</v>
      </c>
      <c r="Q1820" s="8">
        <v>517.77599999999995</v>
      </c>
      <c r="R1820" s="8">
        <f t="shared" si="85"/>
        <v>1035.5520000000006</v>
      </c>
      <c r="S1820" s="8">
        <f>(((Sales[[#This Row],[Unit Price]]-(Sales[[#This Row],[Discount Applied]]*Sales[[#This Row],[Unit Price]]))-Q1820)/Q1820)*100</f>
        <v>25.000000000000018</v>
      </c>
      <c r="T1820" s="8">
        <f t="shared" si="86"/>
        <v>5177.76</v>
      </c>
      <c r="U1820" s="8">
        <f>Sales[[#This Row],[Unit Cost]]*Sales[[#This Row],[Order Quantity]]</f>
        <v>4142.2079999999996</v>
      </c>
    </row>
    <row r="1821" spans="1:21" x14ac:dyDescent="0.2">
      <c r="A1821" s="6" t="s">
        <v>2034</v>
      </c>
      <c r="B1821" s="6" t="s">
        <v>25</v>
      </c>
      <c r="C1821" s="6" t="s">
        <v>143</v>
      </c>
      <c r="D1821" s="7">
        <v>43300</v>
      </c>
      <c r="E1821" s="7">
        <v>43464</v>
      </c>
      <c r="F1821" s="7">
        <v>43469</v>
      </c>
      <c r="G1821" s="7">
        <v>43470</v>
      </c>
      <c r="H1821" s="6">
        <f t="shared" si="84"/>
        <v>6</v>
      </c>
      <c r="I1821" s="6" t="s">
        <v>215</v>
      </c>
      <c r="J1821" s="6">
        <v>17</v>
      </c>
      <c r="K1821" s="6">
        <v>19</v>
      </c>
      <c r="L1821" s="6">
        <v>358</v>
      </c>
      <c r="M1821" s="6">
        <v>15</v>
      </c>
      <c r="N1821" s="6">
        <v>4</v>
      </c>
      <c r="O1821" s="6">
        <v>0.05</v>
      </c>
      <c r="P1821" s="8">
        <v>6224.3</v>
      </c>
      <c r="Q1821" s="8">
        <v>3112.15</v>
      </c>
      <c r="R1821" s="8">
        <f t="shared" si="85"/>
        <v>11203.74</v>
      </c>
      <c r="S1821" s="8">
        <f>(((Sales[[#This Row],[Unit Price]]-(Sales[[#This Row],[Discount Applied]]*Sales[[#This Row],[Unit Price]]))-Q1821)/Q1821)*100</f>
        <v>89.999999999999986</v>
      </c>
      <c r="T1821" s="8">
        <f t="shared" si="86"/>
        <v>23652.34</v>
      </c>
      <c r="U1821" s="8">
        <f>Sales[[#This Row],[Unit Cost]]*Sales[[#This Row],[Order Quantity]]</f>
        <v>12448.6</v>
      </c>
    </row>
    <row r="1822" spans="1:21" x14ac:dyDescent="0.2">
      <c r="A1822" s="6" t="s">
        <v>2035</v>
      </c>
      <c r="B1822" s="6" t="s">
        <v>26</v>
      </c>
      <c r="C1822" s="6" t="s">
        <v>145</v>
      </c>
      <c r="D1822" s="7">
        <v>43300</v>
      </c>
      <c r="E1822" s="7">
        <v>43464</v>
      </c>
      <c r="F1822" s="7">
        <v>43474</v>
      </c>
      <c r="G1822" s="7">
        <v>43480</v>
      </c>
      <c r="H1822" s="6">
        <f t="shared" si="84"/>
        <v>16</v>
      </c>
      <c r="I1822" s="6" t="s">
        <v>215</v>
      </c>
      <c r="J1822" s="6">
        <v>28</v>
      </c>
      <c r="K1822" s="6">
        <v>2</v>
      </c>
      <c r="L1822" s="6">
        <v>99</v>
      </c>
      <c r="M1822" s="6">
        <v>42</v>
      </c>
      <c r="N1822" s="6">
        <v>6</v>
      </c>
      <c r="O1822" s="6">
        <v>0.1</v>
      </c>
      <c r="P1822" s="8">
        <v>1326.6000000000001</v>
      </c>
      <c r="Q1822" s="8">
        <v>822.49200000000008</v>
      </c>
      <c r="R1822" s="8">
        <f t="shared" si="85"/>
        <v>2228.6880000000001</v>
      </c>
      <c r="S1822" s="8">
        <f>(((Sales[[#This Row],[Unit Price]]-(Sales[[#This Row],[Discount Applied]]*Sales[[#This Row],[Unit Price]]))-Q1822)/Q1822)*100</f>
        <v>45.161290322580641</v>
      </c>
      <c r="T1822" s="8">
        <f t="shared" si="86"/>
        <v>7163.64</v>
      </c>
      <c r="U1822" s="8">
        <f>Sales[[#This Row],[Unit Cost]]*Sales[[#This Row],[Order Quantity]]</f>
        <v>4934.9520000000002</v>
      </c>
    </row>
    <row r="1823" spans="1:21" x14ac:dyDescent="0.2">
      <c r="A1823" s="6" t="s">
        <v>2036</v>
      </c>
      <c r="B1823" s="6" t="s">
        <v>26</v>
      </c>
      <c r="C1823" s="6" t="s">
        <v>145</v>
      </c>
      <c r="D1823" s="7">
        <v>43300</v>
      </c>
      <c r="E1823" s="7">
        <v>43464</v>
      </c>
      <c r="F1823" s="7">
        <v>43485</v>
      </c>
      <c r="G1823" s="7">
        <v>43489</v>
      </c>
      <c r="H1823" s="6">
        <f t="shared" si="84"/>
        <v>25</v>
      </c>
      <c r="I1823" s="6" t="s">
        <v>215</v>
      </c>
      <c r="J1823" s="6">
        <v>26</v>
      </c>
      <c r="K1823" s="6">
        <v>36</v>
      </c>
      <c r="L1823" s="6">
        <v>115</v>
      </c>
      <c r="M1823" s="6">
        <v>47</v>
      </c>
      <c r="N1823" s="6">
        <v>8</v>
      </c>
      <c r="O1823" s="6">
        <v>0.1</v>
      </c>
      <c r="P1823" s="8">
        <v>221.1</v>
      </c>
      <c r="Q1823" s="8">
        <v>159.19199999999998</v>
      </c>
      <c r="R1823" s="8">
        <f t="shared" si="85"/>
        <v>318.38400000000024</v>
      </c>
      <c r="S1823" s="8">
        <f>(((Sales[[#This Row],[Unit Price]]-(Sales[[#This Row],[Discount Applied]]*Sales[[#This Row],[Unit Price]]))-Q1823)/Q1823)*100</f>
        <v>25.000000000000021</v>
      </c>
      <c r="T1823" s="8">
        <f t="shared" si="86"/>
        <v>1591.92</v>
      </c>
      <c r="U1823" s="8">
        <f>Sales[[#This Row],[Unit Cost]]*Sales[[#This Row],[Order Quantity]]</f>
        <v>1273.5359999999998</v>
      </c>
    </row>
    <row r="1824" spans="1:21" x14ac:dyDescent="0.2">
      <c r="A1824" s="6" t="s">
        <v>2037</v>
      </c>
      <c r="B1824" s="6" t="s">
        <v>23</v>
      </c>
      <c r="C1824" s="6" t="s">
        <v>147</v>
      </c>
      <c r="D1824" s="7">
        <v>43300</v>
      </c>
      <c r="E1824" s="7">
        <v>43464</v>
      </c>
      <c r="F1824" s="7">
        <v>43473</v>
      </c>
      <c r="G1824" s="7">
        <v>43482</v>
      </c>
      <c r="H1824" s="6">
        <f t="shared" si="84"/>
        <v>18</v>
      </c>
      <c r="I1824" s="6" t="s">
        <v>215</v>
      </c>
      <c r="J1824" s="6">
        <v>24</v>
      </c>
      <c r="K1824" s="6">
        <v>25</v>
      </c>
      <c r="L1824" s="6">
        <v>219</v>
      </c>
      <c r="M1824" s="6">
        <v>35</v>
      </c>
      <c r="N1824" s="6">
        <v>8</v>
      </c>
      <c r="O1824" s="6">
        <v>0.05</v>
      </c>
      <c r="P1824" s="8">
        <v>6344.9000000000005</v>
      </c>
      <c r="Q1824" s="8">
        <v>3806.94</v>
      </c>
      <c r="R1824" s="8">
        <f t="shared" si="85"/>
        <v>17765.720000000005</v>
      </c>
      <c r="S1824" s="8">
        <f>(((Sales[[#This Row],[Unit Price]]-(Sales[[#This Row],[Discount Applied]]*Sales[[#This Row],[Unit Price]]))-Q1824)/Q1824)*100</f>
        <v>58.33333333333335</v>
      </c>
      <c r="T1824" s="8">
        <f t="shared" si="86"/>
        <v>48221.240000000005</v>
      </c>
      <c r="U1824" s="8">
        <f>Sales[[#This Row],[Unit Cost]]*Sales[[#This Row],[Order Quantity]]</f>
        <v>30455.52</v>
      </c>
    </row>
    <row r="1825" spans="1:21" x14ac:dyDescent="0.2">
      <c r="A1825" s="6" t="s">
        <v>2038</v>
      </c>
      <c r="B1825" s="6" t="s">
        <v>24</v>
      </c>
      <c r="C1825" s="6" t="s">
        <v>143</v>
      </c>
      <c r="D1825" s="7">
        <v>43300</v>
      </c>
      <c r="E1825" s="7">
        <v>43465</v>
      </c>
      <c r="F1825" s="7">
        <v>43488</v>
      </c>
      <c r="G1825" s="7">
        <v>43493</v>
      </c>
      <c r="H1825" s="6">
        <f t="shared" si="84"/>
        <v>28</v>
      </c>
      <c r="I1825" s="6" t="s">
        <v>215</v>
      </c>
      <c r="J1825" s="6">
        <v>4</v>
      </c>
      <c r="K1825" s="6">
        <v>36</v>
      </c>
      <c r="L1825" s="6">
        <v>349</v>
      </c>
      <c r="M1825" s="6">
        <v>2</v>
      </c>
      <c r="N1825" s="6">
        <v>2</v>
      </c>
      <c r="O1825" s="6">
        <v>0.15</v>
      </c>
      <c r="P1825" s="8">
        <v>1132.3</v>
      </c>
      <c r="Q1825" s="8">
        <v>815.25599999999997</v>
      </c>
      <c r="R1825" s="8">
        <f t="shared" si="85"/>
        <v>294.39799999999991</v>
      </c>
      <c r="S1825" s="8">
        <f>(((Sales[[#This Row],[Unit Price]]-(Sales[[#This Row],[Discount Applied]]*Sales[[#This Row],[Unit Price]]))-Q1825)/Q1825)*100</f>
        <v>18.05555555555555</v>
      </c>
      <c r="T1825" s="8">
        <f t="shared" si="86"/>
        <v>1924.9099999999999</v>
      </c>
      <c r="U1825" s="8">
        <f>Sales[[#This Row],[Unit Cost]]*Sales[[#This Row],[Order Quantity]]</f>
        <v>1630.5119999999999</v>
      </c>
    </row>
    <row r="1826" spans="1:21" x14ac:dyDescent="0.2">
      <c r="A1826" s="6" t="s">
        <v>2039</v>
      </c>
      <c r="B1826" s="6" t="s">
        <v>25</v>
      </c>
      <c r="C1826" s="6" t="s">
        <v>143</v>
      </c>
      <c r="D1826" s="7">
        <v>43300</v>
      </c>
      <c r="E1826" s="7">
        <v>43465</v>
      </c>
      <c r="F1826" s="7">
        <v>43473</v>
      </c>
      <c r="G1826" s="7">
        <v>43480</v>
      </c>
      <c r="H1826" s="6">
        <f t="shared" si="84"/>
        <v>15</v>
      </c>
      <c r="I1826" s="6" t="s">
        <v>215</v>
      </c>
      <c r="J1826" s="6">
        <v>16</v>
      </c>
      <c r="K1826" s="6">
        <v>23</v>
      </c>
      <c r="L1826" s="6">
        <v>348</v>
      </c>
      <c r="M1826" s="6">
        <v>22</v>
      </c>
      <c r="N1826" s="6">
        <v>4</v>
      </c>
      <c r="O1826" s="6">
        <v>0.05</v>
      </c>
      <c r="P1826" s="8">
        <v>757.1</v>
      </c>
      <c r="Q1826" s="8">
        <v>446.68899999999996</v>
      </c>
      <c r="R1826" s="8">
        <f t="shared" si="85"/>
        <v>1090.2240000000002</v>
      </c>
      <c r="S1826" s="8">
        <f>(((Sales[[#This Row],[Unit Price]]-(Sales[[#This Row],[Discount Applied]]*Sales[[#This Row],[Unit Price]]))-Q1826)/Q1826)*100</f>
        <v>61.016949152542388</v>
      </c>
      <c r="T1826" s="8">
        <f t="shared" si="86"/>
        <v>2876.98</v>
      </c>
      <c r="U1826" s="8">
        <f>Sales[[#This Row],[Unit Cost]]*Sales[[#This Row],[Order Quantity]]</f>
        <v>1786.7559999999999</v>
      </c>
    </row>
    <row r="1827" spans="1:21" x14ac:dyDescent="0.2">
      <c r="A1827" s="6" t="s">
        <v>2040</v>
      </c>
      <c r="B1827" s="6" t="s">
        <v>24</v>
      </c>
      <c r="C1827" s="6" t="s">
        <v>146</v>
      </c>
      <c r="D1827" s="7">
        <v>43400</v>
      </c>
      <c r="E1827" s="7">
        <v>43465</v>
      </c>
      <c r="F1827" s="7">
        <v>43490</v>
      </c>
      <c r="G1827" s="7">
        <v>43494</v>
      </c>
      <c r="H1827" s="6">
        <f t="shared" si="84"/>
        <v>29</v>
      </c>
      <c r="I1827" s="6" t="s">
        <v>215</v>
      </c>
      <c r="J1827" s="6">
        <v>5</v>
      </c>
      <c r="K1827" s="6">
        <v>21</v>
      </c>
      <c r="L1827" s="6">
        <v>262</v>
      </c>
      <c r="M1827" s="6">
        <v>17</v>
      </c>
      <c r="N1827" s="6">
        <v>6</v>
      </c>
      <c r="O1827" s="6">
        <v>0.1</v>
      </c>
      <c r="P1827" s="8">
        <v>1038.5</v>
      </c>
      <c r="Q1827" s="8">
        <v>882.72500000000002</v>
      </c>
      <c r="R1827" s="8">
        <f t="shared" si="85"/>
        <v>311.54999999999927</v>
      </c>
      <c r="S1827" s="8">
        <f>(((Sales[[#This Row],[Unit Price]]-(Sales[[#This Row],[Discount Applied]]*Sales[[#This Row],[Unit Price]]))-Q1827)/Q1827)*100</f>
        <v>5.8823529411764648</v>
      </c>
      <c r="T1827" s="8">
        <f t="shared" si="86"/>
        <v>5607.9</v>
      </c>
      <c r="U1827" s="8">
        <f>Sales[[#This Row],[Unit Cost]]*Sales[[#This Row],[Order Quantity]]</f>
        <v>5296.35</v>
      </c>
    </row>
    <row r="1828" spans="1:21" x14ac:dyDescent="0.2">
      <c r="A1828" s="6" t="s">
        <v>2041</v>
      </c>
      <c r="B1828" s="6" t="s">
        <v>25</v>
      </c>
      <c r="C1828" s="6" t="s">
        <v>145</v>
      </c>
      <c r="D1828" s="7">
        <v>43400</v>
      </c>
      <c r="E1828" s="7">
        <v>43465</v>
      </c>
      <c r="F1828" s="7">
        <v>43492</v>
      </c>
      <c r="G1828" s="7">
        <v>43494</v>
      </c>
      <c r="H1828" s="6">
        <f t="shared" si="84"/>
        <v>29</v>
      </c>
      <c r="I1828" s="6" t="s">
        <v>215</v>
      </c>
      <c r="J1828" s="6">
        <v>16</v>
      </c>
      <c r="K1828" s="6">
        <v>40</v>
      </c>
      <c r="L1828" s="6">
        <v>125</v>
      </c>
      <c r="M1828" s="6">
        <v>29</v>
      </c>
      <c r="N1828" s="6">
        <v>6</v>
      </c>
      <c r="O1828" s="6">
        <v>0.05</v>
      </c>
      <c r="P1828" s="8">
        <v>958.1</v>
      </c>
      <c r="Q1828" s="8">
        <v>603.60300000000007</v>
      </c>
      <c r="R1828" s="8">
        <f t="shared" si="85"/>
        <v>1839.5519999999997</v>
      </c>
      <c r="S1828" s="8">
        <f>(((Sales[[#This Row],[Unit Price]]-(Sales[[#This Row],[Discount Applied]]*Sales[[#This Row],[Unit Price]]))-Q1828)/Q1828)*100</f>
        <v>50.793650793650791</v>
      </c>
      <c r="T1828" s="8">
        <f t="shared" si="86"/>
        <v>5461.17</v>
      </c>
      <c r="U1828" s="8">
        <f>Sales[[#This Row],[Unit Cost]]*Sales[[#This Row],[Order Quantity]]</f>
        <v>3621.6180000000004</v>
      </c>
    </row>
    <row r="1829" spans="1:21" x14ac:dyDescent="0.2">
      <c r="A1829" s="6" t="s">
        <v>2042</v>
      </c>
      <c r="B1829" s="6" t="s">
        <v>26</v>
      </c>
      <c r="C1829" s="6" t="s">
        <v>148</v>
      </c>
      <c r="D1829" s="7">
        <v>43400</v>
      </c>
      <c r="E1829" s="7">
        <v>43465</v>
      </c>
      <c r="F1829" s="7">
        <v>43491</v>
      </c>
      <c r="G1829" s="7">
        <v>43499</v>
      </c>
      <c r="H1829" s="6">
        <f t="shared" si="84"/>
        <v>34</v>
      </c>
      <c r="I1829" s="6" t="s">
        <v>215</v>
      </c>
      <c r="J1829" s="6">
        <v>27</v>
      </c>
      <c r="K1829" s="6">
        <v>39</v>
      </c>
      <c r="L1829" s="6">
        <v>44</v>
      </c>
      <c r="M1829" s="6">
        <v>36</v>
      </c>
      <c r="N1829" s="6">
        <v>1</v>
      </c>
      <c r="O1829" s="6">
        <v>0.1</v>
      </c>
      <c r="P1829" s="8">
        <v>1855.9</v>
      </c>
      <c r="Q1829" s="8">
        <v>1521.838</v>
      </c>
      <c r="R1829" s="8">
        <f t="shared" si="85"/>
        <v>148.47199999999998</v>
      </c>
      <c r="S1829" s="8">
        <f>(((Sales[[#This Row],[Unit Price]]-(Sales[[#This Row],[Discount Applied]]*Sales[[#This Row],[Unit Price]]))-Q1829)/Q1829)*100</f>
        <v>9.7560975609756095</v>
      </c>
      <c r="T1829" s="8">
        <f t="shared" si="86"/>
        <v>1670.31</v>
      </c>
      <c r="U1829" s="8">
        <f>Sales[[#This Row],[Unit Cost]]*Sales[[#This Row],[Order Quantity]]</f>
        <v>1521.838</v>
      </c>
    </row>
    <row r="1830" spans="1:21" x14ac:dyDescent="0.2">
      <c r="A1830" s="6" t="s">
        <v>2043</v>
      </c>
      <c r="B1830" s="6" t="s">
        <v>24</v>
      </c>
      <c r="C1830" s="6" t="s">
        <v>145</v>
      </c>
      <c r="D1830" s="7">
        <v>43300</v>
      </c>
      <c r="E1830" s="7">
        <v>43465</v>
      </c>
      <c r="F1830" s="7">
        <v>43486</v>
      </c>
      <c r="G1830" s="7">
        <v>43493</v>
      </c>
      <c r="H1830" s="6">
        <f t="shared" si="84"/>
        <v>28</v>
      </c>
      <c r="I1830" s="6" t="s">
        <v>215</v>
      </c>
      <c r="J1830" s="6">
        <v>10</v>
      </c>
      <c r="K1830" s="6">
        <v>29</v>
      </c>
      <c r="L1830" s="6">
        <v>187</v>
      </c>
      <c r="M1830" s="6">
        <v>21</v>
      </c>
      <c r="N1830" s="6">
        <v>2</v>
      </c>
      <c r="O1830" s="6">
        <v>0.15</v>
      </c>
      <c r="P1830" s="8">
        <v>2646.5</v>
      </c>
      <c r="Q1830" s="8">
        <v>1879.0149999999999</v>
      </c>
      <c r="R1830" s="8">
        <f t="shared" si="85"/>
        <v>741.02000000000044</v>
      </c>
      <c r="S1830" s="8">
        <f>(((Sales[[#This Row],[Unit Price]]-(Sales[[#This Row],[Discount Applied]]*Sales[[#This Row],[Unit Price]]))-Q1830)/Q1830)*100</f>
        <v>19.718309859154942</v>
      </c>
      <c r="T1830" s="8">
        <f t="shared" si="86"/>
        <v>4499.05</v>
      </c>
      <c r="U1830" s="8">
        <f>Sales[[#This Row],[Unit Cost]]*Sales[[#This Row],[Order Quantity]]</f>
        <v>3758.0299999999997</v>
      </c>
    </row>
    <row r="1831" spans="1:21" x14ac:dyDescent="0.2">
      <c r="A1831" s="6" t="s">
        <v>2044</v>
      </c>
      <c r="B1831" s="6" t="s">
        <v>24</v>
      </c>
      <c r="C1831" s="6" t="s">
        <v>148</v>
      </c>
      <c r="D1831" s="7">
        <v>43300</v>
      </c>
      <c r="E1831" s="7">
        <v>43465</v>
      </c>
      <c r="F1831" s="7">
        <v>43484</v>
      </c>
      <c r="G1831" s="7">
        <v>43493</v>
      </c>
      <c r="H1831" s="6">
        <f t="shared" si="84"/>
        <v>28</v>
      </c>
      <c r="I1831" s="6" t="s">
        <v>215</v>
      </c>
      <c r="J1831" s="6">
        <v>3</v>
      </c>
      <c r="K1831" s="6">
        <v>19</v>
      </c>
      <c r="L1831" s="6">
        <v>32</v>
      </c>
      <c r="M1831" s="6">
        <v>10</v>
      </c>
      <c r="N1831" s="6">
        <v>3</v>
      </c>
      <c r="O1831" s="6">
        <v>0.15</v>
      </c>
      <c r="P1831" s="8">
        <v>5453.8</v>
      </c>
      <c r="Q1831" s="8">
        <v>3654.0460000000003</v>
      </c>
      <c r="R1831" s="8">
        <f t="shared" si="85"/>
        <v>2945.0520000000015</v>
      </c>
      <c r="S1831" s="8">
        <f>(((Sales[[#This Row],[Unit Price]]-(Sales[[#This Row],[Discount Applied]]*Sales[[#This Row],[Unit Price]]))-Q1831)/Q1831)*100</f>
        <v>26.865671641791049</v>
      </c>
      <c r="T1831" s="8">
        <f t="shared" si="86"/>
        <v>13907.190000000002</v>
      </c>
      <c r="U1831" s="8">
        <f>Sales[[#This Row],[Unit Cost]]*Sales[[#This Row],[Order Quantity]]</f>
        <v>10962.138000000001</v>
      </c>
    </row>
    <row r="1832" spans="1:21" x14ac:dyDescent="0.2">
      <c r="A1832" s="6" t="s">
        <v>2045</v>
      </c>
      <c r="B1832" s="6" t="s">
        <v>24</v>
      </c>
      <c r="C1832" s="6" t="s">
        <v>145</v>
      </c>
      <c r="D1832" s="7">
        <v>43300</v>
      </c>
      <c r="E1832" s="7">
        <v>43465</v>
      </c>
      <c r="F1832" s="7">
        <v>43470</v>
      </c>
      <c r="G1832" s="7">
        <v>43473</v>
      </c>
      <c r="H1832" s="6">
        <f t="shared" si="84"/>
        <v>8</v>
      </c>
      <c r="I1832" s="6" t="s">
        <v>215</v>
      </c>
      <c r="J1832" s="6">
        <v>5</v>
      </c>
      <c r="K1832" s="6">
        <v>5</v>
      </c>
      <c r="L1832" s="6">
        <v>104</v>
      </c>
      <c r="M1832" s="6">
        <v>45</v>
      </c>
      <c r="N1832" s="6">
        <v>4</v>
      </c>
      <c r="O1832" s="6">
        <v>7.4999999999999997E-2</v>
      </c>
      <c r="P1832" s="8">
        <v>1782.2</v>
      </c>
      <c r="Q1832" s="8">
        <v>1301.0060000000001</v>
      </c>
      <c r="R1832" s="8">
        <f t="shared" si="85"/>
        <v>1390.116</v>
      </c>
      <c r="S1832" s="8">
        <f>(((Sales[[#This Row],[Unit Price]]-(Sales[[#This Row],[Discount Applied]]*Sales[[#This Row],[Unit Price]]))-Q1832)/Q1832)*100</f>
        <v>26.712328767123282</v>
      </c>
      <c r="T1832" s="8">
        <f t="shared" si="86"/>
        <v>6594.14</v>
      </c>
      <c r="U1832" s="8">
        <f>Sales[[#This Row],[Unit Cost]]*Sales[[#This Row],[Order Quantity]]</f>
        <v>5204.0240000000003</v>
      </c>
    </row>
    <row r="1833" spans="1:21" x14ac:dyDescent="0.2">
      <c r="A1833" s="6" t="s">
        <v>2046</v>
      </c>
      <c r="B1833" s="6" t="s">
        <v>24</v>
      </c>
      <c r="C1833" s="6" t="s">
        <v>145</v>
      </c>
      <c r="D1833" s="7">
        <v>43400</v>
      </c>
      <c r="E1833" s="7">
        <v>43465</v>
      </c>
      <c r="F1833" s="7">
        <v>43479</v>
      </c>
      <c r="G1833" s="7">
        <v>43486</v>
      </c>
      <c r="H1833" s="6">
        <f t="shared" si="84"/>
        <v>21</v>
      </c>
      <c r="I1833" s="6" t="s">
        <v>215</v>
      </c>
      <c r="J1833" s="6">
        <v>3</v>
      </c>
      <c r="K1833" s="6">
        <v>29</v>
      </c>
      <c r="L1833" s="6">
        <v>126</v>
      </c>
      <c r="M1833" s="6">
        <v>9</v>
      </c>
      <c r="N1833" s="6">
        <v>4</v>
      </c>
      <c r="O1833" s="6">
        <v>0.05</v>
      </c>
      <c r="P1833" s="8">
        <v>1051.9000000000001</v>
      </c>
      <c r="Q1833" s="8">
        <v>631.14</v>
      </c>
      <c r="R1833" s="8">
        <f t="shared" si="85"/>
        <v>1472.6600000000003</v>
      </c>
      <c r="S1833" s="8">
        <f>(((Sales[[#This Row],[Unit Price]]-(Sales[[#This Row],[Discount Applied]]*Sales[[#This Row],[Unit Price]]))-Q1833)/Q1833)*100</f>
        <v>58.33333333333335</v>
      </c>
      <c r="T1833" s="8">
        <f t="shared" si="86"/>
        <v>3997.2200000000003</v>
      </c>
      <c r="U1833" s="8">
        <f>Sales[[#This Row],[Unit Cost]]*Sales[[#This Row],[Order Quantity]]</f>
        <v>2524.56</v>
      </c>
    </row>
    <row r="1834" spans="1:21" x14ac:dyDescent="0.2">
      <c r="A1834" s="6" t="s">
        <v>2047</v>
      </c>
      <c r="B1834" s="6" t="s">
        <v>24</v>
      </c>
      <c r="C1834" s="6" t="s">
        <v>143</v>
      </c>
      <c r="D1834" s="7">
        <v>43400</v>
      </c>
      <c r="E1834" s="7">
        <v>43465</v>
      </c>
      <c r="F1834" s="7">
        <v>43483</v>
      </c>
      <c r="G1834" s="7">
        <v>43491</v>
      </c>
      <c r="H1834" s="6">
        <f t="shared" si="84"/>
        <v>26</v>
      </c>
      <c r="I1834" s="6" t="s">
        <v>215</v>
      </c>
      <c r="J1834" s="6">
        <v>9</v>
      </c>
      <c r="K1834" s="6">
        <v>22</v>
      </c>
      <c r="L1834" s="6">
        <v>338</v>
      </c>
      <c r="M1834" s="6">
        <v>5</v>
      </c>
      <c r="N1834" s="6">
        <v>5</v>
      </c>
      <c r="O1834" s="6">
        <v>0.2</v>
      </c>
      <c r="P1834" s="8">
        <v>254.6</v>
      </c>
      <c r="Q1834" s="8">
        <v>216.41</v>
      </c>
      <c r="R1834" s="8">
        <f t="shared" si="85"/>
        <v>-63.649999999999977</v>
      </c>
      <c r="S1834" s="8">
        <f>(((Sales[[#This Row],[Unit Price]]-(Sales[[#This Row],[Discount Applied]]*Sales[[#This Row],[Unit Price]]))-Q1834)/Q1834)*100</f>
        <v>-5.8823529411764657</v>
      </c>
      <c r="T1834" s="8">
        <f t="shared" si="86"/>
        <v>1018.4</v>
      </c>
      <c r="U1834" s="8">
        <f>Sales[[#This Row],[Unit Cost]]*Sales[[#This Row],[Order Quantity]]</f>
        <v>1082.05</v>
      </c>
    </row>
    <row r="1835" spans="1:21" x14ac:dyDescent="0.2">
      <c r="A1835" s="6" t="s">
        <v>2048</v>
      </c>
      <c r="B1835" s="6" t="s">
        <v>24</v>
      </c>
      <c r="C1835" s="6" t="s">
        <v>146</v>
      </c>
      <c r="D1835" s="7">
        <v>43400</v>
      </c>
      <c r="E1835" s="7">
        <v>43465</v>
      </c>
      <c r="F1835" s="7">
        <v>43482</v>
      </c>
      <c r="G1835" s="7">
        <v>43487</v>
      </c>
      <c r="H1835" s="6">
        <f t="shared" si="84"/>
        <v>22</v>
      </c>
      <c r="I1835" s="6" t="s">
        <v>215</v>
      </c>
      <c r="J1835" s="6">
        <v>9</v>
      </c>
      <c r="K1835" s="6">
        <v>19</v>
      </c>
      <c r="L1835" s="6">
        <v>315</v>
      </c>
      <c r="M1835" s="6">
        <v>33</v>
      </c>
      <c r="N1835" s="6">
        <v>2</v>
      </c>
      <c r="O1835" s="6">
        <v>7.4999999999999997E-2</v>
      </c>
      <c r="P1835" s="8">
        <v>2860.9</v>
      </c>
      <c r="Q1835" s="8">
        <v>1745.1490000000001</v>
      </c>
      <c r="R1835" s="8">
        <f t="shared" si="85"/>
        <v>1802.3669999999997</v>
      </c>
      <c r="S1835" s="8">
        <f>(((Sales[[#This Row],[Unit Price]]-(Sales[[#This Row],[Discount Applied]]*Sales[[#This Row],[Unit Price]]))-Q1835)/Q1835)*100</f>
        <v>51.639344262295076</v>
      </c>
      <c r="T1835" s="8">
        <f t="shared" si="86"/>
        <v>5292.665</v>
      </c>
      <c r="U1835" s="8">
        <f>Sales[[#This Row],[Unit Cost]]*Sales[[#This Row],[Order Quantity]]</f>
        <v>3490.2980000000002</v>
      </c>
    </row>
    <row r="1836" spans="1:21" x14ac:dyDescent="0.2">
      <c r="A1836" s="6" t="s">
        <v>2049</v>
      </c>
      <c r="B1836" s="6" t="s">
        <v>24</v>
      </c>
      <c r="C1836" s="6" t="s">
        <v>144</v>
      </c>
      <c r="D1836" s="7">
        <v>43400</v>
      </c>
      <c r="E1836" s="7">
        <v>43465</v>
      </c>
      <c r="F1836" s="7">
        <v>43481</v>
      </c>
      <c r="G1836" s="7">
        <v>43487</v>
      </c>
      <c r="H1836" s="6">
        <f t="shared" si="84"/>
        <v>22</v>
      </c>
      <c r="I1836" s="6" t="s">
        <v>215</v>
      </c>
      <c r="J1836" s="6">
        <v>8</v>
      </c>
      <c r="K1836" s="6">
        <v>32</v>
      </c>
      <c r="L1836" s="6">
        <v>78</v>
      </c>
      <c r="M1836" s="6">
        <v>10</v>
      </c>
      <c r="N1836" s="6">
        <v>8</v>
      </c>
      <c r="O1836" s="6">
        <v>0.1</v>
      </c>
      <c r="P1836" s="8">
        <v>2887.7000000000003</v>
      </c>
      <c r="Q1836" s="8">
        <v>1212.8340000000001</v>
      </c>
      <c r="R1836" s="8">
        <f t="shared" si="85"/>
        <v>11088.768000000002</v>
      </c>
      <c r="S1836" s="8">
        <f>(((Sales[[#This Row],[Unit Price]]-(Sales[[#This Row],[Discount Applied]]*Sales[[#This Row],[Unit Price]]))-Q1836)/Q1836)*100</f>
        <v>114.28571428571431</v>
      </c>
      <c r="T1836" s="8">
        <f t="shared" si="86"/>
        <v>20791.440000000002</v>
      </c>
      <c r="U1836" s="8">
        <f>Sales[[#This Row],[Unit Cost]]*Sales[[#This Row],[Order Quantity]]</f>
        <v>9702.6720000000005</v>
      </c>
    </row>
    <row r="1837" spans="1:21" x14ac:dyDescent="0.2">
      <c r="A1837" s="6" t="s">
        <v>2050</v>
      </c>
      <c r="B1837" s="6" t="s">
        <v>23</v>
      </c>
      <c r="C1837" s="6" t="s">
        <v>148</v>
      </c>
      <c r="D1837" s="7">
        <v>43400</v>
      </c>
      <c r="E1837" s="7">
        <v>43465</v>
      </c>
      <c r="F1837" s="7">
        <v>43480</v>
      </c>
      <c r="G1837" s="7">
        <v>43488</v>
      </c>
      <c r="H1837" s="6">
        <f t="shared" si="84"/>
        <v>23</v>
      </c>
      <c r="I1837" s="6" t="s">
        <v>215</v>
      </c>
      <c r="J1837" s="6">
        <v>21</v>
      </c>
      <c r="K1837" s="6">
        <v>31</v>
      </c>
      <c r="L1837" s="6">
        <v>30</v>
      </c>
      <c r="M1837" s="6">
        <v>24</v>
      </c>
      <c r="N1837" s="6">
        <v>8</v>
      </c>
      <c r="O1837" s="6">
        <v>0.05</v>
      </c>
      <c r="P1837" s="8">
        <v>1085.4000000000001</v>
      </c>
      <c r="Q1837" s="8">
        <v>857.46600000000012</v>
      </c>
      <c r="R1837" s="8">
        <f t="shared" si="85"/>
        <v>1389.3119999999999</v>
      </c>
      <c r="S1837" s="8">
        <f>(((Sales[[#This Row],[Unit Price]]-(Sales[[#This Row],[Discount Applied]]*Sales[[#This Row],[Unit Price]]))-Q1837)/Q1837)*100</f>
        <v>20.253164556962023</v>
      </c>
      <c r="T1837" s="8">
        <f t="shared" si="86"/>
        <v>8249.0400000000009</v>
      </c>
      <c r="U1837" s="8">
        <f>Sales[[#This Row],[Unit Cost]]*Sales[[#This Row],[Order Quantity]]</f>
        <v>6859.728000000001</v>
      </c>
    </row>
    <row r="1838" spans="1:21" x14ac:dyDescent="0.2">
      <c r="A1838" s="6" t="s">
        <v>2051</v>
      </c>
      <c r="B1838" s="6" t="s">
        <v>25</v>
      </c>
      <c r="C1838" s="6" t="s">
        <v>145</v>
      </c>
      <c r="D1838" s="7">
        <v>43400</v>
      </c>
      <c r="E1838" s="7">
        <v>43466</v>
      </c>
      <c r="F1838" s="7">
        <v>43489</v>
      </c>
      <c r="G1838" s="7">
        <v>43496</v>
      </c>
      <c r="H1838" s="6">
        <f t="shared" si="84"/>
        <v>30</v>
      </c>
      <c r="I1838" s="6" t="s">
        <v>215</v>
      </c>
      <c r="J1838" s="6">
        <v>16</v>
      </c>
      <c r="K1838" s="6">
        <v>27</v>
      </c>
      <c r="L1838" s="6">
        <v>136</v>
      </c>
      <c r="M1838" s="6">
        <v>7</v>
      </c>
      <c r="N1838" s="6">
        <v>7</v>
      </c>
      <c r="O1838" s="6">
        <v>0.05</v>
      </c>
      <c r="P1838" s="8">
        <v>1031.8</v>
      </c>
      <c r="Q1838" s="8">
        <v>773.84999999999991</v>
      </c>
      <c r="R1838" s="8">
        <f t="shared" si="85"/>
        <v>1444.5200000000004</v>
      </c>
      <c r="S1838" s="8">
        <f>(((Sales[[#This Row],[Unit Price]]-(Sales[[#This Row],[Discount Applied]]*Sales[[#This Row],[Unit Price]]))-Q1838)/Q1838)*100</f>
        <v>26.666666666666671</v>
      </c>
      <c r="T1838" s="8">
        <f t="shared" si="86"/>
        <v>6861.4699999999993</v>
      </c>
      <c r="U1838" s="8">
        <f>Sales[[#This Row],[Unit Cost]]*Sales[[#This Row],[Order Quantity]]</f>
        <v>5416.9499999999989</v>
      </c>
    </row>
    <row r="1839" spans="1:21" x14ac:dyDescent="0.2">
      <c r="A1839" s="6" t="s">
        <v>2052</v>
      </c>
      <c r="B1839" s="6" t="s">
        <v>24</v>
      </c>
      <c r="C1839" s="6" t="s">
        <v>146</v>
      </c>
      <c r="D1839" s="7">
        <v>43300</v>
      </c>
      <c r="E1839" s="7">
        <v>43466</v>
      </c>
      <c r="F1839" s="7">
        <v>43483</v>
      </c>
      <c r="G1839" s="7">
        <v>43485</v>
      </c>
      <c r="H1839" s="6">
        <f t="shared" si="84"/>
        <v>19</v>
      </c>
      <c r="I1839" s="6" t="s">
        <v>215</v>
      </c>
      <c r="J1839" s="6">
        <v>5</v>
      </c>
      <c r="K1839" s="6">
        <v>35</v>
      </c>
      <c r="L1839" s="6">
        <v>282</v>
      </c>
      <c r="M1839" s="6">
        <v>44</v>
      </c>
      <c r="N1839" s="6">
        <v>8</v>
      </c>
      <c r="O1839" s="6">
        <v>7.4999999999999997E-2</v>
      </c>
      <c r="P1839" s="8">
        <v>1172.5</v>
      </c>
      <c r="Q1839" s="8">
        <v>644.875</v>
      </c>
      <c r="R1839" s="8">
        <f t="shared" si="85"/>
        <v>3517.5</v>
      </c>
      <c r="S1839" s="8">
        <f>(((Sales[[#This Row],[Unit Price]]-(Sales[[#This Row],[Discount Applied]]*Sales[[#This Row],[Unit Price]]))-Q1839)/Q1839)*100</f>
        <v>68.181818181818173</v>
      </c>
      <c r="T1839" s="8">
        <f t="shared" si="86"/>
        <v>8676.5</v>
      </c>
      <c r="U1839" s="8">
        <f>Sales[[#This Row],[Unit Cost]]*Sales[[#This Row],[Order Quantity]]</f>
        <v>5159</v>
      </c>
    </row>
    <row r="1840" spans="1:21" x14ac:dyDescent="0.2">
      <c r="A1840" s="6" t="s">
        <v>2053</v>
      </c>
      <c r="B1840" s="6" t="s">
        <v>24</v>
      </c>
      <c r="C1840" s="6" t="s">
        <v>143</v>
      </c>
      <c r="D1840" s="7">
        <v>43400</v>
      </c>
      <c r="E1840" s="7">
        <v>43466</v>
      </c>
      <c r="F1840" s="7">
        <v>43477</v>
      </c>
      <c r="G1840" s="7">
        <v>43478</v>
      </c>
      <c r="H1840" s="6">
        <f t="shared" si="84"/>
        <v>12</v>
      </c>
      <c r="I1840" s="6" t="s">
        <v>215</v>
      </c>
      <c r="J1840" s="6">
        <v>2</v>
      </c>
      <c r="K1840" s="6">
        <v>4</v>
      </c>
      <c r="L1840" s="6">
        <v>353</v>
      </c>
      <c r="M1840" s="6">
        <v>39</v>
      </c>
      <c r="N1840" s="6">
        <v>4</v>
      </c>
      <c r="O1840" s="6">
        <v>7.4999999999999997E-2</v>
      </c>
      <c r="P1840" s="8">
        <v>2010</v>
      </c>
      <c r="Q1840" s="8">
        <v>924.6</v>
      </c>
      <c r="R1840" s="8">
        <f t="shared" si="85"/>
        <v>3738.6</v>
      </c>
      <c r="S1840" s="8">
        <f>(((Sales[[#This Row],[Unit Price]]-(Sales[[#This Row],[Discount Applied]]*Sales[[#This Row],[Unit Price]]))-Q1840)/Q1840)*100</f>
        <v>101.08695652173914</v>
      </c>
      <c r="T1840" s="8">
        <f t="shared" si="86"/>
        <v>7437</v>
      </c>
      <c r="U1840" s="8">
        <f>Sales[[#This Row],[Unit Cost]]*Sales[[#This Row],[Order Quantity]]</f>
        <v>3698.4</v>
      </c>
    </row>
    <row r="1841" spans="1:21" x14ac:dyDescent="0.2">
      <c r="A1841" s="6" t="s">
        <v>2054</v>
      </c>
      <c r="B1841" s="6" t="s">
        <v>25</v>
      </c>
      <c r="C1841" s="6" t="s">
        <v>147</v>
      </c>
      <c r="D1841" s="7">
        <v>43300</v>
      </c>
      <c r="E1841" s="7">
        <v>43466</v>
      </c>
      <c r="F1841" s="7">
        <v>43485</v>
      </c>
      <c r="G1841" s="7">
        <v>43494</v>
      </c>
      <c r="H1841" s="6">
        <f t="shared" si="84"/>
        <v>28</v>
      </c>
      <c r="I1841" s="6" t="s">
        <v>215</v>
      </c>
      <c r="J1841" s="6">
        <v>16</v>
      </c>
      <c r="K1841" s="6">
        <v>16</v>
      </c>
      <c r="L1841" s="6">
        <v>238</v>
      </c>
      <c r="M1841" s="6">
        <v>45</v>
      </c>
      <c r="N1841" s="6">
        <v>8</v>
      </c>
      <c r="O1841" s="6">
        <v>7.4999999999999997E-2</v>
      </c>
      <c r="P1841" s="8">
        <v>5279.6</v>
      </c>
      <c r="Q1841" s="8">
        <v>4118.0880000000006</v>
      </c>
      <c r="R1841" s="8">
        <f t="shared" si="85"/>
        <v>6124.3359999999957</v>
      </c>
      <c r="S1841" s="8">
        <f>(((Sales[[#This Row],[Unit Price]]-(Sales[[#This Row],[Discount Applied]]*Sales[[#This Row],[Unit Price]]))-Q1841)/Q1841)*100</f>
        <v>18.589743589743573</v>
      </c>
      <c r="T1841" s="8">
        <f t="shared" si="86"/>
        <v>39069.040000000001</v>
      </c>
      <c r="U1841" s="8">
        <f>Sales[[#This Row],[Unit Cost]]*Sales[[#This Row],[Order Quantity]]</f>
        <v>32944.704000000005</v>
      </c>
    </row>
    <row r="1842" spans="1:21" x14ac:dyDescent="0.2">
      <c r="A1842" s="6" t="s">
        <v>2055</v>
      </c>
      <c r="B1842" s="6" t="s">
        <v>26</v>
      </c>
      <c r="C1842" s="6" t="s">
        <v>145</v>
      </c>
      <c r="D1842" s="7">
        <v>43400</v>
      </c>
      <c r="E1842" s="7">
        <v>43466</v>
      </c>
      <c r="F1842" s="7">
        <v>43472</v>
      </c>
      <c r="G1842" s="7">
        <v>43473</v>
      </c>
      <c r="H1842" s="6">
        <f t="shared" si="84"/>
        <v>7</v>
      </c>
      <c r="I1842" s="6" t="s">
        <v>215</v>
      </c>
      <c r="J1842" s="6">
        <v>28</v>
      </c>
      <c r="K1842" s="6">
        <v>34</v>
      </c>
      <c r="L1842" s="6">
        <v>175</v>
      </c>
      <c r="M1842" s="6">
        <v>6</v>
      </c>
      <c r="N1842" s="6">
        <v>7</v>
      </c>
      <c r="O1842" s="6">
        <v>0.15</v>
      </c>
      <c r="P1842" s="8">
        <v>1038.5</v>
      </c>
      <c r="Q1842" s="8">
        <v>581.56000000000006</v>
      </c>
      <c r="R1842" s="8">
        <f t="shared" si="85"/>
        <v>2108.1549999999993</v>
      </c>
      <c r="S1842" s="8">
        <f>(((Sales[[#This Row],[Unit Price]]-(Sales[[#This Row],[Discount Applied]]*Sales[[#This Row],[Unit Price]]))-Q1842)/Q1842)*100</f>
        <v>51.785714285714278</v>
      </c>
      <c r="T1842" s="8">
        <f t="shared" si="86"/>
        <v>6179.0749999999998</v>
      </c>
      <c r="U1842" s="8">
        <f>Sales[[#This Row],[Unit Cost]]*Sales[[#This Row],[Order Quantity]]</f>
        <v>4070.9200000000005</v>
      </c>
    </row>
    <row r="1843" spans="1:21" x14ac:dyDescent="0.2">
      <c r="A1843" s="6" t="s">
        <v>2056</v>
      </c>
      <c r="B1843" s="6" t="s">
        <v>25</v>
      </c>
      <c r="C1843" s="6" t="s">
        <v>145</v>
      </c>
      <c r="D1843" s="7">
        <v>43400</v>
      </c>
      <c r="E1843" s="7">
        <v>43466</v>
      </c>
      <c r="F1843" s="7">
        <v>43479</v>
      </c>
      <c r="G1843" s="7">
        <v>43484</v>
      </c>
      <c r="H1843" s="6">
        <f t="shared" si="84"/>
        <v>18</v>
      </c>
      <c r="I1843" s="6" t="s">
        <v>215</v>
      </c>
      <c r="J1843" s="6">
        <v>18</v>
      </c>
      <c r="K1843" s="6">
        <v>37</v>
      </c>
      <c r="L1843" s="6">
        <v>99</v>
      </c>
      <c r="M1843" s="6">
        <v>6</v>
      </c>
      <c r="N1843" s="6">
        <v>2</v>
      </c>
      <c r="O1843" s="6">
        <v>0.05</v>
      </c>
      <c r="P1843" s="8">
        <v>2860.9</v>
      </c>
      <c r="Q1843" s="8">
        <v>1487.6680000000001</v>
      </c>
      <c r="R1843" s="8">
        <f t="shared" si="85"/>
        <v>2460.3739999999998</v>
      </c>
      <c r="S1843" s="8">
        <f>(((Sales[[#This Row],[Unit Price]]-(Sales[[#This Row],[Discount Applied]]*Sales[[#This Row],[Unit Price]]))-Q1843)/Q1843)*100</f>
        <v>82.692307692307679</v>
      </c>
      <c r="T1843" s="8">
        <f t="shared" si="86"/>
        <v>5435.71</v>
      </c>
      <c r="U1843" s="8">
        <f>Sales[[#This Row],[Unit Cost]]*Sales[[#This Row],[Order Quantity]]</f>
        <v>2975.3360000000002</v>
      </c>
    </row>
    <row r="1844" spans="1:21" x14ac:dyDescent="0.2">
      <c r="A1844" s="6" t="s">
        <v>2057</v>
      </c>
      <c r="B1844" s="6" t="s">
        <v>24</v>
      </c>
      <c r="C1844" s="6" t="s">
        <v>145</v>
      </c>
      <c r="D1844" s="7">
        <v>43300</v>
      </c>
      <c r="E1844" s="7">
        <v>43466</v>
      </c>
      <c r="F1844" s="7">
        <v>43482</v>
      </c>
      <c r="G1844" s="7">
        <v>43492</v>
      </c>
      <c r="H1844" s="6">
        <f t="shared" si="84"/>
        <v>26</v>
      </c>
      <c r="I1844" s="6" t="s">
        <v>215</v>
      </c>
      <c r="J1844" s="6">
        <v>1</v>
      </c>
      <c r="K1844" s="6">
        <v>42</v>
      </c>
      <c r="L1844" s="6">
        <v>88</v>
      </c>
      <c r="M1844" s="6">
        <v>47</v>
      </c>
      <c r="N1844" s="6">
        <v>2</v>
      </c>
      <c r="O1844" s="6">
        <v>0.3</v>
      </c>
      <c r="P1844" s="8">
        <v>978.2</v>
      </c>
      <c r="Q1844" s="8">
        <v>626.048</v>
      </c>
      <c r="R1844" s="8">
        <f t="shared" si="85"/>
        <v>117.38400000000001</v>
      </c>
      <c r="S1844" s="8">
        <f>(((Sales[[#This Row],[Unit Price]]-(Sales[[#This Row],[Discount Applied]]*Sales[[#This Row],[Unit Price]]))-Q1844)/Q1844)*100</f>
        <v>9.3750000000000018</v>
      </c>
      <c r="T1844" s="8">
        <f t="shared" si="86"/>
        <v>1369.48</v>
      </c>
      <c r="U1844" s="8">
        <f>Sales[[#This Row],[Unit Cost]]*Sales[[#This Row],[Order Quantity]]</f>
        <v>1252.096</v>
      </c>
    </row>
    <row r="1845" spans="1:21" x14ac:dyDescent="0.2">
      <c r="A1845" s="6" t="s">
        <v>2058</v>
      </c>
      <c r="B1845" s="6" t="s">
        <v>26</v>
      </c>
      <c r="C1845" s="6" t="s">
        <v>146</v>
      </c>
      <c r="D1845" s="7">
        <v>43400</v>
      </c>
      <c r="E1845" s="7">
        <v>43466</v>
      </c>
      <c r="F1845" s="7">
        <v>43468</v>
      </c>
      <c r="G1845" s="7">
        <v>43473</v>
      </c>
      <c r="H1845" s="6">
        <f t="shared" si="84"/>
        <v>7</v>
      </c>
      <c r="I1845" s="6" t="s">
        <v>215</v>
      </c>
      <c r="J1845" s="6">
        <v>26</v>
      </c>
      <c r="K1845" s="6">
        <v>32</v>
      </c>
      <c r="L1845" s="6">
        <v>268</v>
      </c>
      <c r="M1845" s="6">
        <v>23</v>
      </c>
      <c r="N1845" s="6">
        <v>3</v>
      </c>
      <c r="O1845" s="6">
        <v>0.05</v>
      </c>
      <c r="P1845" s="8">
        <v>3718.5</v>
      </c>
      <c r="Q1845" s="8">
        <v>1970.8050000000001</v>
      </c>
      <c r="R1845" s="8">
        <f t="shared" si="85"/>
        <v>4685.3100000000004</v>
      </c>
      <c r="S1845" s="8">
        <f>(((Sales[[#This Row],[Unit Price]]-(Sales[[#This Row],[Discount Applied]]*Sales[[#This Row],[Unit Price]]))-Q1845)/Q1845)*100</f>
        <v>79.245283018867909</v>
      </c>
      <c r="T1845" s="8">
        <f t="shared" si="86"/>
        <v>10597.725</v>
      </c>
      <c r="U1845" s="8">
        <f>Sales[[#This Row],[Unit Cost]]*Sales[[#This Row],[Order Quantity]]</f>
        <v>5912.415</v>
      </c>
    </row>
    <row r="1846" spans="1:21" x14ac:dyDescent="0.2">
      <c r="A1846" s="6" t="s">
        <v>2059</v>
      </c>
      <c r="B1846" s="6" t="s">
        <v>24</v>
      </c>
      <c r="C1846" s="6" t="s">
        <v>146</v>
      </c>
      <c r="D1846" s="7">
        <v>43400</v>
      </c>
      <c r="E1846" s="7">
        <v>43466</v>
      </c>
      <c r="F1846" s="7">
        <v>43485</v>
      </c>
      <c r="G1846" s="7">
        <v>43488</v>
      </c>
      <c r="H1846" s="6">
        <f t="shared" si="84"/>
        <v>22</v>
      </c>
      <c r="I1846" s="6" t="s">
        <v>215</v>
      </c>
      <c r="J1846" s="6">
        <v>7</v>
      </c>
      <c r="K1846" s="6">
        <v>4</v>
      </c>
      <c r="L1846" s="6">
        <v>274</v>
      </c>
      <c r="M1846" s="6">
        <v>28</v>
      </c>
      <c r="N1846" s="6">
        <v>2</v>
      </c>
      <c r="O1846" s="6">
        <v>0.1</v>
      </c>
      <c r="P1846" s="8">
        <v>5480.6</v>
      </c>
      <c r="Q1846" s="8">
        <v>3014.3300000000004</v>
      </c>
      <c r="R1846" s="8">
        <f t="shared" si="85"/>
        <v>3836.4199999999992</v>
      </c>
      <c r="S1846" s="8">
        <f>(((Sales[[#This Row],[Unit Price]]-(Sales[[#This Row],[Discount Applied]]*Sales[[#This Row],[Unit Price]]))-Q1846)/Q1846)*100</f>
        <v>63.636363636363612</v>
      </c>
      <c r="T1846" s="8">
        <f t="shared" si="86"/>
        <v>9865.08</v>
      </c>
      <c r="U1846" s="8">
        <f>Sales[[#This Row],[Unit Cost]]*Sales[[#This Row],[Order Quantity]]</f>
        <v>6028.6600000000008</v>
      </c>
    </row>
    <row r="1847" spans="1:21" x14ac:dyDescent="0.2">
      <c r="A1847" s="6" t="s">
        <v>2060</v>
      </c>
      <c r="B1847" s="6" t="s">
        <v>24</v>
      </c>
      <c r="C1847" s="6" t="s">
        <v>144</v>
      </c>
      <c r="D1847" s="7">
        <v>43300</v>
      </c>
      <c r="E1847" s="7">
        <v>43466</v>
      </c>
      <c r="F1847" s="7">
        <v>43470</v>
      </c>
      <c r="G1847" s="7">
        <v>43472</v>
      </c>
      <c r="H1847" s="6">
        <f t="shared" si="84"/>
        <v>6</v>
      </c>
      <c r="I1847" s="6" t="s">
        <v>215</v>
      </c>
      <c r="J1847" s="6">
        <v>1</v>
      </c>
      <c r="K1847" s="6">
        <v>34</v>
      </c>
      <c r="L1847" s="6">
        <v>59</v>
      </c>
      <c r="M1847" s="6">
        <v>41</v>
      </c>
      <c r="N1847" s="6">
        <v>3</v>
      </c>
      <c r="O1847" s="6">
        <v>0.1</v>
      </c>
      <c r="P1847" s="8">
        <v>797.30000000000007</v>
      </c>
      <c r="Q1847" s="8">
        <v>518.24500000000012</v>
      </c>
      <c r="R1847" s="8">
        <f t="shared" si="85"/>
        <v>597.97499999999968</v>
      </c>
      <c r="S1847" s="8">
        <f>(((Sales[[#This Row],[Unit Price]]-(Sales[[#This Row],[Discount Applied]]*Sales[[#This Row],[Unit Price]]))-Q1847)/Q1847)*100</f>
        <v>38.461538461538439</v>
      </c>
      <c r="T1847" s="8">
        <f t="shared" si="86"/>
        <v>2152.71</v>
      </c>
      <c r="U1847" s="8">
        <f>Sales[[#This Row],[Unit Cost]]*Sales[[#This Row],[Order Quantity]]</f>
        <v>1554.7350000000004</v>
      </c>
    </row>
    <row r="1848" spans="1:21" x14ac:dyDescent="0.2">
      <c r="A1848" s="6" t="s">
        <v>2061</v>
      </c>
      <c r="B1848" s="6" t="s">
        <v>24</v>
      </c>
      <c r="C1848" s="6" t="s">
        <v>147</v>
      </c>
      <c r="D1848" s="7">
        <v>43400</v>
      </c>
      <c r="E1848" s="7">
        <v>43466</v>
      </c>
      <c r="F1848" s="7">
        <v>43482</v>
      </c>
      <c r="G1848" s="7">
        <v>43492</v>
      </c>
      <c r="H1848" s="6">
        <f t="shared" si="84"/>
        <v>26</v>
      </c>
      <c r="I1848" s="6" t="s">
        <v>215</v>
      </c>
      <c r="J1848" s="6">
        <v>11</v>
      </c>
      <c r="K1848" s="6">
        <v>46</v>
      </c>
      <c r="L1848" s="6">
        <v>259</v>
      </c>
      <c r="M1848" s="6">
        <v>35</v>
      </c>
      <c r="N1848" s="6">
        <v>2</v>
      </c>
      <c r="O1848" s="6">
        <v>0.05</v>
      </c>
      <c r="P1848" s="8">
        <v>247.9</v>
      </c>
      <c r="Q1848" s="8">
        <v>123.95</v>
      </c>
      <c r="R1848" s="8">
        <f t="shared" si="85"/>
        <v>223.10999999999999</v>
      </c>
      <c r="S1848" s="8">
        <f>(((Sales[[#This Row],[Unit Price]]-(Sales[[#This Row],[Discount Applied]]*Sales[[#This Row],[Unit Price]]))-Q1848)/Q1848)*100</f>
        <v>89.999999999999986</v>
      </c>
      <c r="T1848" s="8">
        <f t="shared" si="86"/>
        <v>471.01</v>
      </c>
      <c r="U1848" s="8">
        <f>Sales[[#This Row],[Unit Cost]]*Sales[[#This Row],[Order Quantity]]</f>
        <v>247.9</v>
      </c>
    </row>
    <row r="1849" spans="1:21" x14ac:dyDescent="0.2">
      <c r="A1849" s="6" t="s">
        <v>2062</v>
      </c>
      <c r="B1849" s="6" t="s">
        <v>25</v>
      </c>
      <c r="C1849" s="6" t="s">
        <v>148</v>
      </c>
      <c r="D1849" s="7">
        <v>43400</v>
      </c>
      <c r="E1849" s="7">
        <v>43466</v>
      </c>
      <c r="F1849" s="7">
        <v>43483</v>
      </c>
      <c r="G1849" s="7">
        <v>43491</v>
      </c>
      <c r="H1849" s="6">
        <f t="shared" si="84"/>
        <v>25</v>
      </c>
      <c r="I1849" s="6" t="s">
        <v>215</v>
      </c>
      <c r="J1849" s="6">
        <v>14</v>
      </c>
      <c r="K1849" s="6">
        <v>49</v>
      </c>
      <c r="L1849" s="6">
        <v>55</v>
      </c>
      <c r="M1849" s="6">
        <v>33</v>
      </c>
      <c r="N1849" s="6">
        <v>4</v>
      </c>
      <c r="O1849" s="6">
        <v>7.4999999999999997E-2</v>
      </c>
      <c r="P1849" s="8">
        <v>1165.8</v>
      </c>
      <c r="Q1849" s="8">
        <v>897.66599999999994</v>
      </c>
      <c r="R1849" s="8">
        <f t="shared" si="85"/>
        <v>722.79600000000028</v>
      </c>
      <c r="S1849" s="8">
        <f>(((Sales[[#This Row],[Unit Price]]-(Sales[[#This Row],[Discount Applied]]*Sales[[#This Row],[Unit Price]]))-Q1849)/Q1849)*100</f>
        <v>20.129870129870138</v>
      </c>
      <c r="T1849" s="8">
        <f t="shared" si="86"/>
        <v>4313.46</v>
      </c>
      <c r="U1849" s="8">
        <f>Sales[[#This Row],[Unit Cost]]*Sales[[#This Row],[Order Quantity]]</f>
        <v>3590.6639999999998</v>
      </c>
    </row>
    <row r="1850" spans="1:21" x14ac:dyDescent="0.2">
      <c r="A1850" s="6" t="s">
        <v>2063</v>
      </c>
      <c r="B1850" s="6" t="s">
        <v>24</v>
      </c>
      <c r="C1850" s="6" t="s">
        <v>145</v>
      </c>
      <c r="D1850" s="7">
        <v>43400</v>
      </c>
      <c r="E1850" s="7">
        <v>43466</v>
      </c>
      <c r="F1850" s="7">
        <v>43468</v>
      </c>
      <c r="G1850" s="7">
        <v>43471</v>
      </c>
      <c r="H1850" s="6">
        <f t="shared" si="84"/>
        <v>5</v>
      </c>
      <c r="I1850" s="6" t="s">
        <v>215</v>
      </c>
      <c r="J1850" s="6">
        <v>6</v>
      </c>
      <c r="K1850" s="6">
        <v>32</v>
      </c>
      <c r="L1850" s="6">
        <v>100</v>
      </c>
      <c r="M1850" s="6">
        <v>46</v>
      </c>
      <c r="N1850" s="6">
        <v>8</v>
      </c>
      <c r="O1850" s="6">
        <v>0.2</v>
      </c>
      <c r="P1850" s="8">
        <v>6425.3</v>
      </c>
      <c r="Q1850" s="8">
        <v>3212.65</v>
      </c>
      <c r="R1850" s="8">
        <f t="shared" si="85"/>
        <v>15420.719999999998</v>
      </c>
      <c r="S1850" s="8">
        <f>(((Sales[[#This Row],[Unit Price]]-(Sales[[#This Row],[Discount Applied]]*Sales[[#This Row],[Unit Price]]))-Q1850)/Q1850)*100</f>
        <v>59.999999999999986</v>
      </c>
      <c r="T1850" s="8">
        <f t="shared" si="86"/>
        <v>41121.919999999998</v>
      </c>
      <c r="U1850" s="8">
        <f>Sales[[#This Row],[Unit Cost]]*Sales[[#This Row],[Order Quantity]]</f>
        <v>25701.200000000001</v>
      </c>
    </row>
    <row r="1851" spans="1:21" x14ac:dyDescent="0.2">
      <c r="A1851" s="6" t="s">
        <v>2064</v>
      </c>
      <c r="B1851" s="6" t="s">
        <v>25</v>
      </c>
      <c r="C1851" s="6" t="s">
        <v>145</v>
      </c>
      <c r="D1851" s="7">
        <v>43400</v>
      </c>
      <c r="E1851" s="7">
        <v>43466</v>
      </c>
      <c r="F1851" s="7">
        <v>43470</v>
      </c>
      <c r="G1851" s="7">
        <v>43471</v>
      </c>
      <c r="H1851" s="6">
        <f t="shared" si="84"/>
        <v>5</v>
      </c>
      <c r="I1851" s="6" t="s">
        <v>215</v>
      </c>
      <c r="J1851" s="6">
        <v>14</v>
      </c>
      <c r="K1851" s="6">
        <v>28</v>
      </c>
      <c r="L1851" s="6">
        <v>177</v>
      </c>
      <c r="M1851" s="6">
        <v>36</v>
      </c>
      <c r="N1851" s="6">
        <v>7</v>
      </c>
      <c r="O1851" s="6">
        <v>7.4999999999999997E-2</v>
      </c>
      <c r="P1851" s="8">
        <v>1293.1000000000001</v>
      </c>
      <c r="Q1851" s="8">
        <v>956.89400000000012</v>
      </c>
      <c r="R1851" s="8">
        <f t="shared" si="85"/>
        <v>1674.5644999999995</v>
      </c>
      <c r="S1851" s="8">
        <f>(((Sales[[#This Row],[Unit Price]]-(Sales[[#This Row],[Discount Applied]]*Sales[[#This Row],[Unit Price]]))-Q1851)/Q1851)*100</f>
        <v>24.999999999999993</v>
      </c>
      <c r="T1851" s="8">
        <f t="shared" si="86"/>
        <v>8372.8225000000002</v>
      </c>
      <c r="U1851" s="8">
        <f>Sales[[#This Row],[Unit Cost]]*Sales[[#This Row],[Order Quantity]]</f>
        <v>6698.2580000000007</v>
      </c>
    </row>
    <row r="1852" spans="1:21" x14ac:dyDescent="0.2">
      <c r="A1852" s="6" t="s">
        <v>2065</v>
      </c>
      <c r="B1852" s="6" t="s">
        <v>24</v>
      </c>
      <c r="C1852" s="6" t="s">
        <v>145</v>
      </c>
      <c r="D1852" s="7">
        <v>43300</v>
      </c>
      <c r="E1852" s="7">
        <v>43466</v>
      </c>
      <c r="F1852" s="7">
        <v>43470</v>
      </c>
      <c r="G1852" s="7">
        <v>43475</v>
      </c>
      <c r="H1852" s="6">
        <f t="shared" si="84"/>
        <v>9</v>
      </c>
      <c r="I1852" s="6" t="s">
        <v>215</v>
      </c>
      <c r="J1852" s="6">
        <v>4</v>
      </c>
      <c r="K1852" s="6">
        <v>38</v>
      </c>
      <c r="L1852" s="6">
        <v>113</v>
      </c>
      <c r="M1852" s="6">
        <v>2</v>
      </c>
      <c r="N1852" s="6">
        <v>1</v>
      </c>
      <c r="O1852" s="6">
        <v>0.15</v>
      </c>
      <c r="P1852" s="8">
        <v>6197.5</v>
      </c>
      <c r="Q1852" s="8">
        <v>3594.5499999999997</v>
      </c>
      <c r="R1852" s="8">
        <f t="shared" si="85"/>
        <v>1673.3250000000003</v>
      </c>
      <c r="S1852" s="8">
        <f>(((Sales[[#This Row],[Unit Price]]-(Sales[[#This Row],[Discount Applied]]*Sales[[#This Row],[Unit Price]]))-Q1852)/Q1852)*100</f>
        <v>46.551724137931046</v>
      </c>
      <c r="T1852" s="8">
        <f t="shared" si="86"/>
        <v>5267.875</v>
      </c>
      <c r="U1852" s="8">
        <f>Sales[[#This Row],[Unit Cost]]*Sales[[#This Row],[Order Quantity]]</f>
        <v>3594.5499999999997</v>
      </c>
    </row>
    <row r="1853" spans="1:21" x14ac:dyDescent="0.2">
      <c r="A1853" s="6" t="s">
        <v>2066</v>
      </c>
      <c r="B1853" s="6" t="s">
        <v>24</v>
      </c>
      <c r="C1853" s="6" t="s">
        <v>146</v>
      </c>
      <c r="D1853" s="7">
        <v>43400</v>
      </c>
      <c r="E1853" s="7">
        <v>43467</v>
      </c>
      <c r="F1853" s="7">
        <v>43495</v>
      </c>
      <c r="G1853" s="7">
        <v>43499</v>
      </c>
      <c r="H1853" s="6">
        <f t="shared" si="84"/>
        <v>32</v>
      </c>
      <c r="I1853" s="6" t="s">
        <v>215</v>
      </c>
      <c r="J1853" s="6">
        <v>1</v>
      </c>
      <c r="K1853" s="6">
        <v>12</v>
      </c>
      <c r="L1853" s="6">
        <v>325</v>
      </c>
      <c r="M1853" s="6">
        <v>4</v>
      </c>
      <c r="N1853" s="6">
        <v>3</v>
      </c>
      <c r="O1853" s="6">
        <v>0.3</v>
      </c>
      <c r="P1853" s="8">
        <v>5869.2</v>
      </c>
      <c r="Q1853" s="8">
        <v>3462.8279999999995</v>
      </c>
      <c r="R1853" s="8">
        <f t="shared" si="85"/>
        <v>1936.8360000000011</v>
      </c>
      <c r="S1853" s="8">
        <f>(((Sales[[#This Row],[Unit Price]]-(Sales[[#This Row],[Discount Applied]]*Sales[[#This Row],[Unit Price]]))-Q1853)/Q1853)*100</f>
        <v>18.644067796610177</v>
      </c>
      <c r="T1853" s="8">
        <f t="shared" si="86"/>
        <v>12325.32</v>
      </c>
      <c r="U1853" s="8">
        <f>Sales[[#This Row],[Unit Cost]]*Sales[[#This Row],[Order Quantity]]</f>
        <v>10388.483999999999</v>
      </c>
    </row>
    <row r="1854" spans="1:21" x14ac:dyDescent="0.2">
      <c r="A1854" s="6" t="s">
        <v>2067</v>
      </c>
      <c r="B1854" s="6" t="s">
        <v>24</v>
      </c>
      <c r="C1854" s="6" t="s">
        <v>147</v>
      </c>
      <c r="D1854" s="7">
        <v>43300</v>
      </c>
      <c r="E1854" s="7">
        <v>43467</v>
      </c>
      <c r="F1854" s="7">
        <v>43493</v>
      </c>
      <c r="G1854" s="7">
        <v>43495</v>
      </c>
      <c r="H1854" s="6">
        <f t="shared" si="84"/>
        <v>28</v>
      </c>
      <c r="I1854" s="6" t="s">
        <v>215</v>
      </c>
      <c r="J1854" s="6">
        <v>10</v>
      </c>
      <c r="K1854" s="6">
        <v>31</v>
      </c>
      <c r="L1854" s="6">
        <v>250</v>
      </c>
      <c r="M1854" s="6">
        <v>10</v>
      </c>
      <c r="N1854" s="6">
        <v>8</v>
      </c>
      <c r="O1854" s="6">
        <v>7.4999999999999997E-2</v>
      </c>
      <c r="P1854" s="8">
        <v>1098.8</v>
      </c>
      <c r="Q1854" s="8">
        <v>593.35199999999998</v>
      </c>
      <c r="R1854" s="8">
        <f t="shared" si="85"/>
        <v>3384.3040000000001</v>
      </c>
      <c r="S1854" s="8">
        <f>(((Sales[[#This Row],[Unit Price]]-(Sales[[#This Row],[Discount Applied]]*Sales[[#This Row],[Unit Price]]))-Q1854)/Q1854)*100</f>
        <v>71.296296296296305</v>
      </c>
      <c r="T1854" s="8">
        <f t="shared" si="86"/>
        <v>8131.12</v>
      </c>
      <c r="U1854" s="8">
        <f>Sales[[#This Row],[Unit Cost]]*Sales[[#This Row],[Order Quantity]]</f>
        <v>4746.8159999999998</v>
      </c>
    </row>
    <row r="1855" spans="1:21" x14ac:dyDescent="0.2">
      <c r="A1855" s="6" t="s">
        <v>2068</v>
      </c>
      <c r="B1855" s="6" t="s">
        <v>24</v>
      </c>
      <c r="C1855" s="6" t="s">
        <v>147</v>
      </c>
      <c r="D1855" s="7">
        <v>43400</v>
      </c>
      <c r="E1855" s="7">
        <v>43467</v>
      </c>
      <c r="F1855" s="7">
        <v>43491</v>
      </c>
      <c r="G1855" s="7">
        <v>43494</v>
      </c>
      <c r="H1855" s="6">
        <f t="shared" si="84"/>
        <v>27</v>
      </c>
      <c r="I1855" s="6" t="s">
        <v>215</v>
      </c>
      <c r="J1855" s="6">
        <v>6</v>
      </c>
      <c r="K1855" s="6">
        <v>25</v>
      </c>
      <c r="L1855" s="6">
        <v>240</v>
      </c>
      <c r="M1855" s="6">
        <v>10</v>
      </c>
      <c r="N1855" s="6">
        <v>2</v>
      </c>
      <c r="O1855" s="6">
        <v>0.15</v>
      </c>
      <c r="P1855" s="8">
        <v>1072</v>
      </c>
      <c r="Q1855" s="8">
        <v>889.76</v>
      </c>
      <c r="R1855" s="8">
        <f t="shared" si="85"/>
        <v>42.880000000000109</v>
      </c>
      <c r="S1855" s="8">
        <f>(((Sales[[#This Row],[Unit Price]]-(Sales[[#This Row],[Discount Applied]]*Sales[[#This Row],[Unit Price]]))-Q1855)/Q1855)*100</f>
        <v>2.4096385542168735</v>
      </c>
      <c r="T1855" s="8">
        <f t="shared" si="86"/>
        <v>1822.4</v>
      </c>
      <c r="U1855" s="8">
        <f>Sales[[#This Row],[Unit Cost]]*Sales[[#This Row],[Order Quantity]]</f>
        <v>1779.52</v>
      </c>
    </row>
    <row r="1856" spans="1:21" x14ac:dyDescent="0.2">
      <c r="A1856" s="6" t="s">
        <v>2069</v>
      </c>
      <c r="B1856" s="6" t="s">
        <v>24</v>
      </c>
      <c r="C1856" s="6" t="s">
        <v>146</v>
      </c>
      <c r="D1856" s="7">
        <v>43400</v>
      </c>
      <c r="E1856" s="7">
        <v>43467</v>
      </c>
      <c r="F1856" s="7">
        <v>43475</v>
      </c>
      <c r="G1856" s="7">
        <v>43477</v>
      </c>
      <c r="H1856" s="6">
        <f t="shared" si="84"/>
        <v>10</v>
      </c>
      <c r="I1856" s="6" t="s">
        <v>215</v>
      </c>
      <c r="J1856" s="6">
        <v>1</v>
      </c>
      <c r="K1856" s="6">
        <v>26</v>
      </c>
      <c r="L1856" s="6">
        <v>313</v>
      </c>
      <c r="M1856" s="6">
        <v>24</v>
      </c>
      <c r="N1856" s="6">
        <v>1</v>
      </c>
      <c r="O1856" s="6">
        <v>0.1</v>
      </c>
      <c r="P1856" s="8">
        <v>6532.5</v>
      </c>
      <c r="Q1856" s="8">
        <v>3984.8249999999998</v>
      </c>
      <c r="R1856" s="8">
        <f t="shared" si="85"/>
        <v>1894.4250000000002</v>
      </c>
      <c r="S1856" s="8">
        <f>(((Sales[[#This Row],[Unit Price]]-(Sales[[#This Row],[Discount Applied]]*Sales[[#This Row],[Unit Price]]))-Q1856)/Q1856)*100</f>
        <v>47.540983606557383</v>
      </c>
      <c r="T1856" s="8">
        <f t="shared" si="86"/>
        <v>5879.25</v>
      </c>
      <c r="U1856" s="8">
        <f>Sales[[#This Row],[Unit Cost]]*Sales[[#This Row],[Order Quantity]]</f>
        <v>3984.8249999999998</v>
      </c>
    </row>
    <row r="1857" spans="1:21" x14ac:dyDescent="0.2">
      <c r="A1857" s="6" t="s">
        <v>2070</v>
      </c>
      <c r="B1857" s="6" t="s">
        <v>25</v>
      </c>
      <c r="C1857" s="6" t="s">
        <v>145</v>
      </c>
      <c r="D1857" s="7">
        <v>43400</v>
      </c>
      <c r="E1857" s="7">
        <v>43467</v>
      </c>
      <c r="F1857" s="7">
        <v>43482</v>
      </c>
      <c r="G1857" s="7">
        <v>43488</v>
      </c>
      <c r="H1857" s="6">
        <f t="shared" si="84"/>
        <v>21</v>
      </c>
      <c r="I1857" s="6" t="s">
        <v>215</v>
      </c>
      <c r="J1857" s="6">
        <v>15</v>
      </c>
      <c r="K1857" s="6">
        <v>19</v>
      </c>
      <c r="L1857" s="6">
        <v>123</v>
      </c>
      <c r="M1857" s="6">
        <v>20</v>
      </c>
      <c r="N1857" s="6">
        <v>3</v>
      </c>
      <c r="O1857" s="6">
        <v>7.4999999999999997E-2</v>
      </c>
      <c r="P1857" s="8">
        <v>3946.3</v>
      </c>
      <c r="Q1857" s="8">
        <v>2367.7800000000002</v>
      </c>
      <c r="R1857" s="8">
        <f t="shared" si="85"/>
        <v>3847.6425000000017</v>
      </c>
      <c r="S1857" s="8">
        <f>(((Sales[[#This Row],[Unit Price]]-(Sales[[#This Row],[Discount Applied]]*Sales[[#This Row],[Unit Price]]))-Q1857)/Q1857)*100</f>
        <v>54.166666666666664</v>
      </c>
      <c r="T1857" s="8">
        <f t="shared" si="86"/>
        <v>10950.982500000002</v>
      </c>
      <c r="U1857" s="8">
        <f>Sales[[#This Row],[Unit Cost]]*Sales[[#This Row],[Order Quantity]]</f>
        <v>7103.34</v>
      </c>
    </row>
    <row r="1858" spans="1:21" x14ac:dyDescent="0.2">
      <c r="A1858" s="6" t="s">
        <v>2071</v>
      </c>
      <c r="B1858" s="6" t="s">
        <v>25</v>
      </c>
      <c r="C1858" s="6" t="s">
        <v>145</v>
      </c>
      <c r="D1858" s="7">
        <v>43400</v>
      </c>
      <c r="E1858" s="7">
        <v>43467</v>
      </c>
      <c r="F1858" s="7">
        <v>43488</v>
      </c>
      <c r="G1858" s="7">
        <v>43489</v>
      </c>
      <c r="H1858" s="6">
        <f t="shared" ref="H1858:H1921" si="87">G1858-E1858</f>
        <v>22</v>
      </c>
      <c r="I1858" s="6" t="s">
        <v>215</v>
      </c>
      <c r="J1858" s="6">
        <v>13</v>
      </c>
      <c r="K1858" s="6">
        <v>17</v>
      </c>
      <c r="L1858" s="6">
        <v>128</v>
      </c>
      <c r="M1858" s="6">
        <v>9</v>
      </c>
      <c r="N1858" s="6">
        <v>8</v>
      </c>
      <c r="O1858" s="6">
        <v>0.3</v>
      </c>
      <c r="P1858" s="8">
        <v>1031.8</v>
      </c>
      <c r="Q1858" s="8">
        <v>835.75800000000004</v>
      </c>
      <c r="R1858" s="8">
        <f t="shared" ref="R1858:R1921" si="88">T1858-(Q1858*N1858)</f>
        <v>-907.98400000000038</v>
      </c>
      <c r="S1858" s="8">
        <f>(((Sales[[#This Row],[Unit Price]]-(Sales[[#This Row],[Discount Applied]]*Sales[[#This Row],[Unit Price]]))-Q1858)/Q1858)*100</f>
        <v>-13.580246913580252</v>
      </c>
      <c r="T1858" s="8">
        <f t="shared" ref="T1858:T1921" si="89">((P1858*N1858)-(P1858*O1858*N1858))</f>
        <v>5778.08</v>
      </c>
      <c r="U1858" s="8">
        <f>Sales[[#This Row],[Unit Cost]]*Sales[[#This Row],[Order Quantity]]</f>
        <v>6686.0640000000003</v>
      </c>
    </row>
    <row r="1859" spans="1:21" x14ac:dyDescent="0.2">
      <c r="A1859" s="6" t="s">
        <v>2072</v>
      </c>
      <c r="B1859" s="6" t="s">
        <v>24</v>
      </c>
      <c r="C1859" s="6" t="s">
        <v>146</v>
      </c>
      <c r="D1859" s="7">
        <v>43300</v>
      </c>
      <c r="E1859" s="7">
        <v>43467</v>
      </c>
      <c r="F1859" s="7">
        <v>43477</v>
      </c>
      <c r="G1859" s="7">
        <v>43487</v>
      </c>
      <c r="H1859" s="6">
        <f t="shared" si="87"/>
        <v>20</v>
      </c>
      <c r="I1859" s="6" t="s">
        <v>215</v>
      </c>
      <c r="J1859" s="6">
        <v>6</v>
      </c>
      <c r="K1859" s="6">
        <v>15</v>
      </c>
      <c r="L1859" s="6">
        <v>317</v>
      </c>
      <c r="M1859" s="6">
        <v>25</v>
      </c>
      <c r="N1859" s="6">
        <v>4</v>
      </c>
      <c r="O1859" s="6">
        <v>0.3</v>
      </c>
      <c r="P1859" s="8">
        <v>5172.4000000000005</v>
      </c>
      <c r="Q1859" s="8">
        <v>3258.6120000000005</v>
      </c>
      <c r="R1859" s="8">
        <f t="shared" si="88"/>
        <v>1448.271999999999</v>
      </c>
      <c r="S1859" s="8">
        <f>(((Sales[[#This Row],[Unit Price]]-(Sales[[#This Row],[Discount Applied]]*Sales[[#This Row],[Unit Price]]))-Q1859)/Q1859)*100</f>
        <v>11.111111111111102</v>
      </c>
      <c r="T1859" s="8">
        <f t="shared" si="89"/>
        <v>14482.720000000001</v>
      </c>
      <c r="U1859" s="8">
        <f>Sales[[#This Row],[Unit Cost]]*Sales[[#This Row],[Order Quantity]]</f>
        <v>13034.448000000002</v>
      </c>
    </row>
    <row r="1860" spans="1:21" x14ac:dyDescent="0.2">
      <c r="A1860" s="6" t="s">
        <v>2073</v>
      </c>
      <c r="B1860" s="6" t="s">
        <v>24</v>
      </c>
      <c r="C1860" s="6" t="s">
        <v>146</v>
      </c>
      <c r="D1860" s="7">
        <v>43400</v>
      </c>
      <c r="E1860" s="7">
        <v>43467</v>
      </c>
      <c r="F1860" s="7">
        <v>43477</v>
      </c>
      <c r="G1860" s="7">
        <v>43478</v>
      </c>
      <c r="H1860" s="6">
        <f t="shared" si="87"/>
        <v>11</v>
      </c>
      <c r="I1860" s="6" t="s">
        <v>215</v>
      </c>
      <c r="J1860" s="6">
        <v>7</v>
      </c>
      <c r="K1860" s="6">
        <v>23</v>
      </c>
      <c r="L1860" s="6">
        <v>305</v>
      </c>
      <c r="M1860" s="6">
        <v>3</v>
      </c>
      <c r="N1860" s="6">
        <v>4</v>
      </c>
      <c r="O1860" s="6">
        <v>0.05</v>
      </c>
      <c r="P1860" s="8">
        <v>2512.5</v>
      </c>
      <c r="Q1860" s="8">
        <v>1306.5</v>
      </c>
      <c r="R1860" s="8">
        <f t="shared" si="88"/>
        <v>4321.5</v>
      </c>
      <c r="S1860" s="8">
        <f>(((Sales[[#This Row],[Unit Price]]-(Sales[[#This Row],[Discount Applied]]*Sales[[#This Row],[Unit Price]]))-Q1860)/Q1860)*100</f>
        <v>82.692307692307693</v>
      </c>
      <c r="T1860" s="8">
        <f t="shared" si="89"/>
        <v>9547.5</v>
      </c>
      <c r="U1860" s="8">
        <f>Sales[[#This Row],[Unit Cost]]*Sales[[#This Row],[Order Quantity]]</f>
        <v>5226</v>
      </c>
    </row>
    <row r="1861" spans="1:21" x14ac:dyDescent="0.2">
      <c r="A1861" s="6" t="s">
        <v>2074</v>
      </c>
      <c r="B1861" s="6" t="s">
        <v>25</v>
      </c>
      <c r="C1861" s="6" t="s">
        <v>146</v>
      </c>
      <c r="D1861" s="7">
        <v>43400</v>
      </c>
      <c r="E1861" s="7">
        <v>43467</v>
      </c>
      <c r="F1861" s="7">
        <v>43473</v>
      </c>
      <c r="G1861" s="7">
        <v>43475</v>
      </c>
      <c r="H1861" s="6">
        <f t="shared" si="87"/>
        <v>8</v>
      </c>
      <c r="I1861" s="6" t="s">
        <v>215</v>
      </c>
      <c r="J1861" s="6">
        <v>15</v>
      </c>
      <c r="K1861" s="6">
        <v>42</v>
      </c>
      <c r="L1861" s="6">
        <v>303</v>
      </c>
      <c r="M1861" s="6">
        <v>26</v>
      </c>
      <c r="N1861" s="6">
        <v>7</v>
      </c>
      <c r="O1861" s="6">
        <v>0.05</v>
      </c>
      <c r="P1861" s="8">
        <v>2639.8</v>
      </c>
      <c r="Q1861" s="8">
        <v>2032.6460000000002</v>
      </c>
      <c r="R1861" s="8">
        <f t="shared" si="88"/>
        <v>3326.148000000001</v>
      </c>
      <c r="S1861" s="8">
        <f>(((Sales[[#This Row],[Unit Price]]-(Sales[[#This Row],[Discount Applied]]*Sales[[#This Row],[Unit Price]]))-Q1861)/Q1861)*100</f>
        <v>23.376623376623385</v>
      </c>
      <c r="T1861" s="8">
        <f t="shared" si="89"/>
        <v>17554.670000000002</v>
      </c>
      <c r="U1861" s="8">
        <f>Sales[[#This Row],[Unit Cost]]*Sales[[#This Row],[Order Quantity]]</f>
        <v>14228.522000000001</v>
      </c>
    </row>
    <row r="1862" spans="1:21" x14ac:dyDescent="0.2">
      <c r="A1862" s="6" t="s">
        <v>2075</v>
      </c>
      <c r="B1862" s="6" t="s">
        <v>23</v>
      </c>
      <c r="C1862" s="6" t="s">
        <v>146</v>
      </c>
      <c r="D1862" s="7">
        <v>43400</v>
      </c>
      <c r="E1862" s="7">
        <v>43468</v>
      </c>
      <c r="F1862" s="7">
        <v>43489</v>
      </c>
      <c r="G1862" s="7">
        <v>43490</v>
      </c>
      <c r="H1862" s="6">
        <f t="shared" si="87"/>
        <v>22</v>
      </c>
      <c r="I1862" s="6" t="s">
        <v>215</v>
      </c>
      <c r="J1862" s="6">
        <v>23</v>
      </c>
      <c r="K1862" s="6">
        <v>19</v>
      </c>
      <c r="L1862" s="6">
        <v>311</v>
      </c>
      <c r="M1862" s="6">
        <v>36</v>
      </c>
      <c r="N1862" s="6">
        <v>1</v>
      </c>
      <c r="O1862" s="6">
        <v>0.05</v>
      </c>
      <c r="P1862" s="8">
        <v>1051.9000000000001</v>
      </c>
      <c r="Q1862" s="8">
        <v>662.69700000000012</v>
      </c>
      <c r="R1862" s="8">
        <f t="shared" si="88"/>
        <v>336.60799999999995</v>
      </c>
      <c r="S1862" s="8">
        <f>(((Sales[[#This Row],[Unit Price]]-(Sales[[#This Row],[Discount Applied]]*Sales[[#This Row],[Unit Price]]))-Q1862)/Q1862)*100</f>
        <v>50.793650793650777</v>
      </c>
      <c r="T1862" s="8">
        <f t="shared" si="89"/>
        <v>999.30500000000006</v>
      </c>
      <c r="U1862" s="8">
        <f>Sales[[#This Row],[Unit Cost]]*Sales[[#This Row],[Order Quantity]]</f>
        <v>662.69700000000012</v>
      </c>
    </row>
    <row r="1863" spans="1:21" x14ac:dyDescent="0.2">
      <c r="A1863" s="6" t="s">
        <v>2076</v>
      </c>
      <c r="B1863" s="6" t="s">
        <v>24</v>
      </c>
      <c r="C1863" s="6" t="s">
        <v>146</v>
      </c>
      <c r="D1863" s="7">
        <v>43300</v>
      </c>
      <c r="E1863" s="7">
        <v>43468</v>
      </c>
      <c r="F1863" s="7">
        <v>43472</v>
      </c>
      <c r="G1863" s="7">
        <v>43475</v>
      </c>
      <c r="H1863" s="6">
        <f t="shared" si="87"/>
        <v>7</v>
      </c>
      <c r="I1863" s="6" t="s">
        <v>215</v>
      </c>
      <c r="J1863" s="6">
        <v>9</v>
      </c>
      <c r="K1863" s="6">
        <v>5</v>
      </c>
      <c r="L1863" s="6">
        <v>262</v>
      </c>
      <c r="M1863" s="6">
        <v>10</v>
      </c>
      <c r="N1863" s="6">
        <v>1</v>
      </c>
      <c r="O1863" s="6">
        <v>0.05</v>
      </c>
      <c r="P1863" s="8">
        <v>1051.9000000000001</v>
      </c>
      <c r="Q1863" s="8">
        <v>757.36800000000005</v>
      </c>
      <c r="R1863" s="8">
        <f t="shared" si="88"/>
        <v>241.93700000000001</v>
      </c>
      <c r="S1863" s="8">
        <f>(((Sales[[#This Row],[Unit Price]]-(Sales[[#This Row],[Discount Applied]]*Sales[[#This Row],[Unit Price]]))-Q1863)/Q1863)*100</f>
        <v>31.944444444444443</v>
      </c>
      <c r="T1863" s="8">
        <f t="shared" si="89"/>
        <v>999.30500000000006</v>
      </c>
      <c r="U1863" s="8">
        <f>Sales[[#This Row],[Unit Cost]]*Sales[[#This Row],[Order Quantity]]</f>
        <v>757.36800000000005</v>
      </c>
    </row>
    <row r="1864" spans="1:21" x14ac:dyDescent="0.2">
      <c r="A1864" s="6" t="s">
        <v>2077</v>
      </c>
      <c r="B1864" s="6" t="s">
        <v>25</v>
      </c>
      <c r="C1864" s="6" t="s">
        <v>145</v>
      </c>
      <c r="D1864" s="7">
        <v>43400</v>
      </c>
      <c r="E1864" s="7">
        <v>43468</v>
      </c>
      <c r="F1864" s="7">
        <v>43492</v>
      </c>
      <c r="G1864" s="7">
        <v>43500</v>
      </c>
      <c r="H1864" s="6">
        <f t="shared" si="87"/>
        <v>32</v>
      </c>
      <c r="I1864" s="6" t="s">
        <v>215</v>
      </c>
      <c r="J1864" s="6">
        <v>17</v>
      </c>
      <c r="K1864" s="6">
        <v>33</v>
      </c>
      <c r="L1864" s="6">
        <v>186</v>
      </c>
      <c r="M1864" s="6">
        <v>44</v>
      </c>
      <c r="N1864" s="6">
        <v>7</v>
      </c>
      <c r="O1864" s="6">
        <v>0.05</v>
      </c>
      <c r="P1864" s="8">
        <v>2003.3</v>
      </c>
      <c r="Q1864" s="8">
        <v>1482.442</v>
      </c>
      <c r="R1864" s="8">
        <f t="shared" si="88"/>
        <v>2944.8509999999987</v>
      </c>
      <c r="S1864" s="8">
        <f>(((Sales[[#This Row],[Unit Price]]-(Sales[[#This Row],[Discount Applied]]*Sales[[#This Row],[Unit Price]]))-Q1864)/Q1864)*100</f>
        <v>28.378378378378379</v>
      </c>
      <c r="T1864" s="8">
        <f t="shared" si="89"/>
        <v>13321.945</v>
      </c>
      <c r="U1864" s="8">
        <f>Sales[[#This Row],[Unit Cost]]*Sales[[#This Row],[Order Quantity]]</f>
        <v>10377.094000000001</v>
      </c>
    </row>
    <row r="1865" spans="1:21" x14ac:dyDescent="0.2">
      <c r="A1865" s="6" t="s">
        <v>2078</v>
      </c>
      <c r="B1865" s="6" t="s">
        <v>25</v>
      </c>
      <c r="C1865" s="6" t="s">
        <v>145</v>
      </c>
      <c r="D1865" s="7">
        <v>43400</v>
      </c>
      <c r="E1865" s="7">
        <v>43468</v>
      </c>
      <c r="F1865" s="7">
        <v>43486</v>
      </c>
      <c r="G1865" s="7">
        <v>43492</v>
      </c>
      <c r="H1865" s="6">
        <f t="shared" si="87"/>
        <v>24</v>
      </c>
      <c r="I1865" s="6" t="s">
        <v>215</v>
      </c>
      <c r="J1865" s="6">
        <v>19</v>
      </c>
      <c r="K1865" s="6">
        <v>33</v>
      </c>
      <c r="L1865" s="6">
        <v>142</v>
      </c>
      <c r="M1865" s="6">
        <v>12</v>
      </c>
      <c r="N1865" s="6">
        <v>4</v>
      </c>
      <c r="O1865" s="6">
        <v>0.05</v>
      </c>
      <c r="P1865" s="8">
        <v>837.5</v>
      </c>
      <c r="Q1865" s="8">
        <v>502.5</v>
      </c>
      <c r="R1865" s="8">
        <f t="shared" si="88"/>
        <v>1172.5</v>
      </c>
      <c r="S1865" s="8">
        <f>(((Sales[[#This Row],[Unit Price]]-(Sales[[#This Row],[Discount Applied]]*Sales[[#This Row],[Unit Price]]))-Q1865)/Q1865)*100</f>
        <v>58.333333333333336</v>
      </c>
      <c r="T1865" s="8">
        <f t="shared" si="89"/>
        <v>3182.5</v>
      </c>
      <c r="U1865" s="8">
        <f>Sales[[#This Row],[Unit Cost]]*Sales[[#This Row],[Order Quantity]]</f>
        <v>2010</v>
      </c>
    </row>
    <row r="1866" spans="1:21" x14ac:dyDescent="0.2">
      <c r="A1866" s="6" t="s">
        <v>2079</v>
      </c>
      <c r="B1866" s="6" t="s">
        <v>24</v>
      </c>
      <c r="C1866" s="6" t="s">
        <v>147</v>
      </c>
      <c r="D1866" s="7">
        <v>43400</v>
      </c>
      <c r="E1866" s="7">
        <v>43468</v>
      </c>
      <c r="F1866" s="7">
        <v>43483</v>
      </c>
      <c r="G1866" s="7">
        <v>43491</v>
      </c>
      <c r="H1866" s="6">
        <f t="shared" si="87"/>
        <v>23</v>
      </c>
      <c r="I1866" s="6" t="s">
        <v>215</v>
      </c>
      <c r="J1866" s="6">
        <v>9</v>
      </c>
      <c r="K1866" s="6">
        <v>40</v>
      </c>
      <c r="L1866" s="6">
        <v>237</v>
      </c>
      <c r="M1866" s="6">
        <v>41</v>
      </c>
      <c r="N1866" s="6">
        <v>5</v>
      </c>
      <c r="O1866" s="6">
        <v>0.05</v>
      </c>
      <c r="P1866" s="8">
        <v>5815.6</v>
      </c>
      <c r="Q1866" s="8">
        <v>4303.5439999999999</v>
      </c>
      <c r="R1866" s="8">
        <f t="shared" si="88"/>
        <v>6106.3799999999974</v>
      </c>
      <c r="S1866" s="8">
        <f>(((Sales[[#This Row],[Unit Price]]-(Sales[[#This Row],[Discount Applied]]*Sales[[#This Row],[Unit Price]]))-Q1866)/Q1866)*100</f>
        <v>28.3783783783784</v>
      </c>
      <c r="T1866" s="8">
        <f t="shared" si="89"/>
        <v>27624.1</v>
      </c>
      <c r="U1866" s="8">
        <f>Sales[[#This Row],[Unit Cost]]*Sales[[#This Row],[Order Quantity]]</f>
        <v>21517.72</v>
      </c>
    </row>
    <row r="1867" spans="1:21" x14ac:dyDescent="0.2">
      <c r="A1867" s="6" t="s">
        <v>2080</v>
      </c>
      <c r="B1867" s="6" t="s">
        <v>24</v>
      </c>
      <c r="C1867" s="6" t="s">
        <v>148</v>
      </c>
      <c r="D1867" s="7">
        <v>43400</v>
      </c>
      <c r="E1867" s="7">
        <v>43468</v>
      </c>
      <c r="F1867" s="7">
        <v>43475</v>
      </c>
      <c r="G1867" s="7">
        <v>43482</v>
      </c>
      <c r="H1867" s="6">
        <f t="shared" si="87"/>
        <v>14</v>
      </c>
      <c r="I1867" s="6" t="s">
        <v>215</v>
      </c>
      <c r="J1867" s="6">
        <v>12</v>
      </c>
      <c r="K1867" s="6">
        <v>23</v>
      </c>
      <c r="L1867" s="6">
        <v>38</v>
      </c>
      <c r="M1867" s="6">
        <v>29</v>
      </c>
      <c r="N1867" s="6">
        <v>7</v>
      </c>
      <c r="O1867" s="6">
        <v>0.05</v>
      </c>
      <c r="P1867" s="8">
        <v>1172.5</v>
      </c>
      <c r="Q1867" s="8">
        <v>973.17499999999995</v>
      </c>
      <c r="R1867" s="8">
        <f t="shared" si="88"/>
        <v>984.90000000000055</v>
      </c>
      <c r="S1867" s="8">
        <f>(((Sales[[#This Row],[Unit Price]]-(Sales[[#This Row],[Discount Applied]]*Sales[[#This Row],[Unit Price]]))-Q1867)/Q1867)*100</f>
        <v>14.457831325301211</v>
      </c>
      <c r="T1867" s="8">
        <f t="shared" si="89"/>
        <v>7797.125</v>
      </c>
      <c r="U1867" s="8">
        <f>Sales[[#This Row],[Unit Cost]]*Sales[[#This Row],[Order Quantity]]</f>
        <v>6812.2249999999995</v>
      </c>
    </row>
    <row r="1868" spans="1:21" x14ac:dyDescent="0.2">
      <c r="A1868" s="6" t="s">
        <v>2081</v>
      </c>
      <c r="B1868" s="6" t="s">
        <v>23</v>
      </c>
      <c r="C1868" s="6" t="s">
        <v>144</v>
      </c>
      <c r="D1868" s="7">
        <v>43300</v>
      </c>
      <c r="E1868" s="7">
        <v>43468</v>
      </c>
      <c r="F1868" s="7">
        <v>43482</v>
      </c>
      <c r="G1868" s="7">
        <v>43489</v>
      </c>
      <c r="H1868" s="6">
        <f t="shared" si="87"/>
        <v>21</v>
      </c>
      <c r="I1868" s="6" t="s">
        <v>215</v>
      </c>
      <c r="J1868" s="6">
        <v>24</v>
      </c>
      <c r="K1868" s="6">
        <v>3</v>
      </c>
      <c r="L1868" s="6">
        <v>85</v>
      </c>
      <c r="M1868" s="6">
        <v>1</v>
      </c>
      <c r="N1868" s="6">
        <v>6</v>
      </c>
      <c r="O1868" s="6">
        <v>0.2</v>
      </c>
      <c r="P1868" s="8">
        <v>1118.9000000000001</v>
      </c>
      <c r="Q1868" s="8">
        <v>716.09600000000012</v>
      </c>
      <c r="R1868" s="8">
        <f t="shared" si="88"/>
        <v>1074.1439999999993</v>
      </c>
      <c r="S1868" s="8">
        <f>(((Sales[[#This Row],[Unit Price]]-(Sales[[#This Row],[Discount Applied]]*Sales[[#This Row],[Unit Price]]))-Q1868)/Q1868)*100</f>
        <v>24.999999999999996</v>
      </c>
      <c r="T1868" s="8">
        <f t="shared" si="89"/>
        <v>5370.72</v>
      </c>
      <c r="U1868" s="8">
        <f>Sales[[#This Row],[Unit Cost]]*Sales[[#This Row],[Order Quantity]]</f>
        <v>4296.5760000000009</v>
      </c>
    </row>
    <row r="1869" spans="1:21" x14ac:dyDescent="0.2">
      <c r="A1869" s="6" t="s">
        <v>2082</v>
      </c>
      <c r="B1869" s="6" t="s">
        <v>25</v>
      </c>
      <c r="C1869" s="6" t="s">
        <v>146</v>
      </c>
      <c r="D1869" s="7">
        <v>43400</v>
      </c>
      <c r="E1869" s="7">
        <v>43468</v>
      </c>
      <c r="F1869" s="7">
        <v>43486</v>
      </c>
      <c r="G1869" s="7">
        <v>43496</v>
      </c>
      <c r="H1869" s="6">
        <f t="shared" si="87"/>
        <v>28</v>
      </c>
      <c r="I1869" s="6" t="s">
        <v>215</v>
      </c>
      <c r="J1869" s="6">
        <v>14</v>
      </c>
      <c r="K1869" s="6">
        <v>23</v>
      </c>
      <c r="L1869" s="6">
        <v>283</v>
      </c>
      <c r="M1869" s="6">
        <v>24</v>
      </c>
      <c r="N1869" s="6">
        <v>8</v>
      </c>
      <c r="O1869" s="6">
        <v>0.15</v>
      </c>
      <c r="P1869" s="8">
        <v>3845.8</v>
      </c>
      <c r="Q1869" s="8">
        <v>3230.4720000000002</v>
      </c>
      <c r="R1869" s="8">
        <f t="shared" si="88"/>
        <v>307.66400000000067</v>
      </c>
      <c r="S1869" s="8">
        <f>(((Sales[[#This Row],[Unit Price]]-(Sales[[#This Row],[Discount Applied]]*Sales[[#This Row],[Unit Price]]))-Q1869)/Q1869)*100</f>
        <v>1.1904761904761929</v>
      </c>
      <c r="T1869" s="8">
        <f t="shared" si="89"/>
        <v>26151.440000000002</v>
      </c>
      <c r="U1869" s="8">
        <f>Sales[[#This Row],[Unit Cost]]*Sales[[#This Row],[Order Quantity]]</f>
        <v>25843.776000000002</v>
      </c>
    </row>
    <row r="1870" spans="1:21" x14ac:dyDescent="0.2">
      <c r="A1870" s="6" t="s">
        <v>2083</v>
      </c>
      <c r="B1870" s="6" t="s">
        <v>24</v>
      </c>
      <c r="C1870" s="6" t="s">
        <v>148</v>
      </c>
      <c r="D1870" s="7">
        <v>43300</v>
      </c>
      <c r="E1870" s="7">
        <v>43468</v>
      </c>
      <c r="F1870" s="7">
        <v>43470</v>
      </c>
      <c r="G1870" s="7">
        <v>43480</v>
      </c>
      <c r="H1870" s="6">
        <f t="shared" si="87"/>
        <v>12</v>
      </c>
      <c r="I1870" s="6" t="s">
        <v>215</v>
      </c>
      <c r="J1870" s="6">
        <v>2</v>
      </c>
      <c r="K1870" s="6">
        <v>40</v>
      </c>
      <c r="L1870" s="6">
        <v>24</v>
      </c>
      <c r="M1870" s="6">
        <v>40</v>
      </c>
      <c r="N1870" s="6">
        <v>3</v>
      </c>
      <c r="O1870" s="6">
        <v>7.4999999999999997E-2</v>
      </c>
      <c r="P1870" s="8">
        <v>2586.2000000000003</v>
      </c>
      <c r="Q1870" s="8">
        <v>1034.4800000000002</v>
      </c>
      <c r="R1870" s="8">
        <f t="shared" si="88"/>
        <v>4073.2649999999994</v>
      </c>
      <c r="S1870" s="8">
        <f>(((Sales[[#This Row],[Unit Price]]-(Sales[[#This Row],[Discount Applied]]*Sales[[#This Row],[Unit Price]]))-Q1870)/Q1870)*100</f>
        <v>131.24999999999994</v>
      </c>
      <c r="T1870" s="8">
        <f t="shared" si="89"/>
        <v>7176.7049999999999</v>
      </c>
      <c r="U1870" s="8">
        <f>Sales[[#This Row],[Unit Cost]]*Sales[[#This Row],[Order Quantity]]</f>
        <v>3103.4400000000005</v>
      </c>
    </row>
    <row r="1871" spans="1:21" x14ac:dyDescent="0.2">
      <c r="A1871" s="6" t="s">
        <v>2084</v>
      </c>
      <c r="B1871" s="6" t="s">
        <v>25</v>
      </c>
      <c r="C1871" s="6" t="s">
        <v>145</v>
      </c>
      <c r="D1871" s="7">
        <v>43400</v>
      </c>
      <c r="E1871" s="7">
        <v>43468</v>
      </c>
      <c r="F1871" s="7">
        <v>43477</v>
      </c>
      <c r="G1871" s="7">
        <v>43479</v>
      </c>
      <c r="H1871" s="6">
        <f t="shared" si="87"/>
        <v>11</v>
      </c>
      <c r="I1871" s="6" t="s">
        <v>215</v>
      </c>
      <c r="J1871" s="6">
        <v>20</v>
      </c>
      <c r="K1871" s="6">
        <v>29</v>
      </c>
      <c r="L1871" s="6">
        <v>139</v>
      </c>
      <c r="M1871" s="6">
        <v>30</v>
      </c>
      <c r="N1871" s="6">
        <v>7</v>
      </c>
      <c r="O1871" s="6">
        <v>0.1</v>
      </c>
      <c r="P1871" s="8">
        <v>5165.7</v>
      </c>
      <c r="Q1871" s="8">
        <v>2066.2800000000002</v>
      </c>
      <c r="R1871" s="8">
        <f t="shared" si="88"/>
        <v>18079.949999999997</v>
      </c>
      <c r="S1871" s="8">
        <f>(((Sales[[#This Row],[Unit Price]]-(Sales[[#This Row],[Discount Applied]]*Sales[[#This Row],[Unit Price]]))-Q1871)/Q1871)*100</f>
        <v>124.99999999999997</v>
      </c>
      <c r="T1871" s="8">
        <f t="shared" si="89"/>
        <v>32543.91</v>
      </c>
      <c r="U1871" s="8">
        <f>Sales[[#This Row],[Unit Cost]]*Sales[[#This Row],[Order Quantity]]</f>
        <v>14463.960000000001</v>
      </c>
    </row>
    <row r="1872" spans="1:21" x14ac:dyDescent="0.2">
      <c r="A1872" s="6" t="s">
        <v>2085</v>
      </c>
      <c r="B1872" s="6" t="s">
        <v>25</v>
      </c>
      <c r="C1872" s="6" t="s">
        <v>148</v>
      </c>
      <c r="D1872" s="7">
        <v>43400</v>
      </c>
      <c r="E1872" s="7">
        <v>43468</v>
      </c>
      <c r="F1872" s="7">
        <v>43483</v>
      </c>
      <c r="G1872" s="7">
        <v>43486</v>
      </c>
      <c r="H1872" s="6">
        <f t="shared" si="87"/>
        <v>18</v>
      </c>
      <c r="I1872" s="6" t="s">
        <v>215</v>
      </c>
      <c r="J1872" s="6">
        <v>17</v>
      </c>
      <c r="K1872" s="6">
        <v>26</v>
      </c>
      <c r="L1872" s="6">
        <v>13</v>
      </c>
      <c r="M1872" s="6">
        <v>13</v>
      </c>
      <c r="N1872" s="6">
        <v>3</v>
      </c>
      <c r="O1872" s="6">
        <v>0.05</v>
      </c>
      <c r="P1872" s="8">
        <v>3155.7000000000003</v>
      </c>
      <c r="Q1872" s="8">
        <v>1262.2800000000002</v>
      </c>
      <c r="R1872" s="8">
        <f t="shared" si="88"/>
        <v>5206.9050000000007</v>
      </c>
      <c r="S1872" s="8">
        <f>(((Sales[[#This Row],[Unit Price]]-(Sales[[#This Row],[Discount Applied]]*Sales[[#This Row],[Unit Price]]))-Q1872)/Q1872)*100</f>
        <v>137.5</v>
      </c>
      <c r="T1872" s="8">
        <f t="shared" si="89"/>
        <v>8993.7450000000008</v>
      </c>
      <c r="U1872" s="8">
        <f>Sales[[#This Row],[Unit Cost]]*Sales[[#This Row],[Order Quantity]]</f>
        <v>3786.8400000000006</v>
      </c>
    </row>
    <row r="1873" spans="1:21" x14ac:dyDescent="0.2">
      <c r="A1873" s="6" t="s">
        <v>2086</v>
      </c>
      <c r="B1873" s="6" t="s">
        <v>25</v>
      </c>
      <c r="C1873" s="6" t="s">
        <v>147</v>
      </c>
      <c r="D1873" s="7">
        <v>43400</v>
      </c>
      <c r="E1873" s="7">
        <v>43469</v>
      </c>
      <c r="F1873" s="7">
        <v>43489</v>
      </c>
      <c r="G1873" s="7">
        <v>43497</v>
      </c>
      <c r="H1873" s="6">
        <f t="shared" si="87"/>
        <v>28</v>
      </c>
      <c r="I1873" s="6" t="s">
        <v>215</v>
      </c>
      <c r="J1873" s="6">
        <v>17</v>
      </c>
      <c r="K1873" s="6">
        <v>43</v>
      </c>
      <c r="L1873" s="6">
        <v>258</v>
      </c>
      <c r="M1873" s="6">
        <v>44</v>
      </c>
      <c r="N1873" s="6">
        <v>8</v>
      </c>
      <c r="O1873" s="6">
        <v>0.2</v>
      </c>
      <c r="P1873" s="8">
        <v>2304.8000000000002</v>
      </c>
      <c r="Q1873" s="8">
        <v>1613.3600000000001</v>
      </c>
      <c r="R1873" s="8">
        <f t="shared" si="88"/>
        <v>1843.8400000000001</v>
      </c>
      <c r="S1873" s="8">
        <f>(((Sales[[#This Row],[Unit Price]]-(Sales[[#This Row],[Discount Applied]]*Sales[[#This Row],[Unit Price]]))-Q1873)/Q1873)*100</f>
        <v>14.285714285714285</v>
      </c>
      <c r="T1873" s="8">
        <f t="shared" si="89"/>
        <v>14750.720000000001</v>
      </c>
      <c r="U1873" s="8">
        <f>Sales[[#This Row],[Unit Cost]]*Sales[[#This Row],[Order Quantity]]</f>
        <v>12906.880000000001</v>
      </c>
    </row>
    <row r="1874" spans="1:21" x14ac:dyDescent="0.2">
      <c r="A1874" s="6" t="s">
        <v>2087</v>
      </c>
      <c r="B1874" s="6" t="s">
        <v>24</v>
      </c>
      <c r="C1874" s="6" t="s">
        <v>145</v>
      </c>
      <c r="D1874" s="7">
        <v>43400</v>
      </c>
      <c r="E1874" s="7">
        <v>43469</v>
      </c>
      <c r="F1874" s="7">
        <v>43497</v>
      </c>
      <c r="G1874" s="7">
        <v>43503</v>
      </c>
      <c r="H1874" s="6">
        <f t="shared" si="87"/>
        <v>34</v>
      </c>
      <c r="I1874" s="6" t="s">
        <v>215</v>
      </c>
      <c r="J1874" s="6">
        <v>3</v>
      </c>
      <c r="K1874" s="6">
        <v>26</v>
      </c>
      <c r="L1874" s="6">
        <v>178</v>
      </c>
      <c r="M1874" s="6">
        <v>8</v>
      </c>
      <c r="N1874" s="6">
        <v>3</v>
      </c>
      <c r="O1874" s="6">
        <v>0.05</v>
      </c>
      <c r="P1874" s="8">
        <v>3839.1</v>
      </c>
      <c r="Q1874" s="8">
        <v>2802.5429999999997</v>
      </c>
      <c r="R1874" s="8">
        <f t="shared" si="88"/>
        <v>2533.8060000000005</v>
      </c>
      <c r="S1874" s="8">
        <f>(((Sales[[#This Row],[Unit Price]]-(Sales[[#This Row],[Discount Applied]]*Sales[[#This Row],[Unit Price]]))-Q1874)/Q1874)*100</f>
        <v>30.136986301369877</v>
      </c>
      <c r="T1874" s="8">
        <f t="shared" si="89"/>
        <v>10941.434999999999</v>
      </c>
      <c r="U1874" s="8">
        <f>Sales[[#This Row],[Unit Cost]]*Sales[[#This Row],[Order Quantity]]</f>
        <v>8407.628999999999</v>
      </c>
    </row>
    <row r="1875" spans="1:21" x14ac:dyDescent="0.2">
      <c r="A1875" s="6" t="s">
        <v>2088</v>
      </c>
      <c r="B1875" s="6" t="s">
        <v>25</v>
      </c>
      <c r="C1875" s="6" t="s">
        <v>146</v>
      </c>
      <c r="D1875" s="7">
        <v>43400</v>
      </c>
      <c r="E1875" s="7">
        <v>43469</v>
      </c>
      <c r="F1875" s="7">
        <v>43488</v>
      </c>
      <c r="G1875" s="7">
        <v>43490</v>
      </c>
      <c r="H1875" s="6">
        <f t="shared" si="87"/>
        <v>21</v>
      </c>
      <c r="I1875" s="6" t="s">
        <v>215</v>
      </c>
      <c r="J1875" s="6">
        <v>19</v>
      </c>
      <c r="K1875" s="6">
        <v>44</v>
      </c>
      <c r="L1875" s="6">
        <v>265</v>
      </c>
      <c r="M1875" s="6">
        <v>45</v>
      </c>
      <c r="N1875" s="6">
        <v>2</v>
      </c>
      <c r="O1875" s="6">
        <v>0.4</v>
      </c>
      <c r="P1875" s="8">
        <v>1005</v>
      </c>
      <c r="Q1875" s="8">
        <v>723.6</v>
      </c>
      <c r="R1875" s="8">
        <f t="shared" si="88"/>
        <v>-241.20000000000005</v>
      </c>
      <c r="S1875" s="8">
        <f>(((Sales[[#This Row],[Unit Price]]-(Sales[[#This Row],[Discount Applied]]*Sales[[#This Row],[Unit Price]]))-Q1875)/Q1875)*100</f>
        <v>-16.666666666666668</v>
      </c>
      <c r="T1875" s="8">
        <f t="shared" si="89"/>
        <v>1206</v>
      </c>
      <c r="U1875" s="8">
        <f>Sales[[#This Row],[Unit Cost]]*Sales[[#This Row],[Order Quantity]]</f>
        <v>1447.2</v>
      </c>
    </row>
    <row r="1876" spans="1:21" x14ac:dyDescent="0.2">
      <c r="A1876" s="6" t="s">
        <v>2089</v>
      </c>
      <c r="B1876" s="6" t="s">
        <v>23</v>
      </c>
      <c r="C1876" s="6" t="s">
        <v>145</v>
      </c>
      <c r="D1876" s="7">
        <v>43400</v>
      </c>
      <c r="E1876" s="7">
        <v>43469</v>
      </c>
      <c r="F1876" s="7">
        <v>43474</v>
      </c>
      <c r="G1876" s="7">
        <v>43482</v>
      </c>
      <c r="H1876" s="6">
        <f t="shared" si="87"/>
        <v>13</v>
      </c>
      <c r="I1876" s="6" t="s">
        <v>215</v>
      </c>
      <c r="J1876" s="6">
        <v>22</v>
      </c>
      <c r="K1876" s="6">
        <v>19</v>
      </c>
      <c r="L1876" s="6">
        <v>165</v>
      </c>
      <c r="M1876" s="6">
        <v>27</v>
      </c>
      <c r="N1876" s="6">
        <v>6</v>
      </c>
      <c r="O1876" s="6">
        <v>7.4999999999999997E-2</v>
      </c>
      <c r="P1876" s="8">
        <v>2525.9</v>
      </c>
      <c r="Q1876" s="8">
        <v>1768.1299999999999</v>
      </c>
      <c r="R1876" s="8">
        <f t="shared" si="88"/>
        <v>3409.965000000002</v>
      </c>
      <c r="S1876" s="8">
        <f>(((Sales[[#This Row],[Unit Price]]-(Sales[[#This Row],[Discount Applied]]*Sales[[#This Row],[Unit Price]]))-Q1876)/Q1876)*100</f>
        <v>32.142857142857153</v>
      </c>
      <c r="T1876" s="8">
        <f t="shared" si="89"/>
        <v>14018.745000000001</v>
      </c>
      <c r="U1876" s="8">
        <f>Sales[[#This Row],[Unit Cost]]*Sales[[#This Row],[Order Quantity]]</f>
        <v>10608.779999999999</v>
      </c>
    </row>
    <row r="1877" spans="1:21" x14ac:dyDescent="0.2">
      <c r="A1877" s="6" t="s">
        <v>2090</v>
      </c>
      <c r="B1877" s="6" t="s">
        <v>26</v>
      </c>
      <c r="C1877" s="6" t="s">
        <v>145</v>
      </c>
      <c r="D1877" s="7">
        <v>43400</v>
      </c>
      <c r="E1877" s="7">
        <v>43469</v>
      </c>
      <c r="F1877" s="7">
        <v>43487</v>
      </c>
      <c r="G1877" s="7">
        <v>43495</v>
      </c>
      <c r="H1877" s="6">
        <f t="shared" si="87"/>
        <v>26</v>
      </c>
      <c r="I1877" s="6" t="s">
        <v>215</v>
      </c>
      <c r="J1877" s="6">
        <v>27</v>
      </c>
      <c r="K1877" s="6">
        <v>8</v>
      </c>
      <c r="L1877" s="6">
        <v>149</v>
      </c>
      <c r="M1877" s="6">
        <v>24</v>
      </c>
      <c r="N1877" s="6">
        <v>6</v>
      </c>
      <c r="O1877" s="6">
        <v>0.05</v>
      </c>
      <c r="P1877" s="8">
        <v>1922.9</v>
      </c>
      <c r="Q1877" s="8">
        <v>1365.259</v>
      </c>
      <c r="R1877" s="8">
        <f t="shared" si="88"/>
        <v>2768.9760000000006</v>
      </c>
      <c r="S1877" s="8">
        <f>(((Sales[[#This Row],[Unit Price]]-(Sales[[#This Row],[Discount Applied]]*Sales[[#This Row],[Unit Price]]))-Q1877)/Q1877)*100</f>
        <v>33.802816901408455</v>
      </c>
      <c r="T1877" s="8">
        <f t="shared" si="89"/>
        <v>10960.53</v>
      </c>
      <c r="U1877" s="8">
        <f>Sales[[#This Row],[Unit Cost]]*Sales[[#This Row],[Order Quantity]]</f>
        <v>8191.5540000000001</v>
      </c>
    </row>
    <row r="1878" spans="1:21" x14ac:dyDescent="0.2">
      <c r="A1878" s="6" t="s">
        <v>2091</v>
      </c>
      <c r="B1878" s="6" t="s">
        <v>24</v>
      </c>
      <c r="C1878" s="6" t="s">
        <v>146</v>
      </c>
      <c r="D1878" s="7">
        <v>43300</v>
      </c>
      <c r="E1878" s="7">
        <v>43469</v>
      </c>
      <c r="F1878" s="7">
        <v>43489</v>
      </c>
      <c r="G1878" s="7">
        <v>43490</v>
      </c>
      <c r="H1878" s="6">
        <f t="shared" si="87"/>
        <v>21</v>
      </c>
      <c r="I1878" s="6" t="s">
        <v>215</v>
      </c>
      <c r="J1878" s="6">
        <v>12</v>
      </c>
      <c r="K1878" s="6">
        <v>6</v>
      </c>
      <c r="L1878" s="6">
        <v>292</v>
      </c>
      <c r="M1878" s="6">
        <v>16</v>
      </c>
      <c r="N1878" s="6">
        <v>1</v>
      </c>
      <c r="O1878" s="6">
        <v>0.05</v>
      </c>
      <c r="P1878" s="8">
        <v>6371.7</v>
      </c>
      <c r="Q1878" s="8">
        <v>4587.6239999999998</v>
      </c>
      <c r="R1878" s="8">
        <f t="shared" si="88"/>
        <v>1465.491</v>
      </c>
      <c r="S1878" s="8">
        <f>(((Sales[[#This Row],[Unit Price]]-(Sales[[#This Row],[Discount Applied]]*Sales[[#This Row],[Unit Price]]))-Q1878)/Q1878)*100</f>
        <v>31.944444444444446</v>
      </c>
      <c r="T1878" s="8">
        <f t="shared" si="89"/>
        <v>6053.1149999999998</v>
      </c>
      <c r="U1878" s="8">
        <f>Sales[[#This Row],[Unit Cost]]*Sales[[#This Row],[Order Quantity]]</f>
        <v>4587.6239999999998</v>
      </c>
    </row>
    <row r="1879" spans="1:21" x14ac:dyDescent="0.2">
      <c r="A1879" s="6" t="s">
        <v>2092</v>
      </c>
      <c r="B1879" s="6" t="s">
        <v>23</v>
      </c>
      <c r="C1879" s="6" t="s">
        <v>146</v>
      </c>
      <c r="D1879" s="7">
        <v>43400</v>
      </c>
      <c r="E1879" s="7">
        <v>43469</v>
      </c>
      <c r="F1879" s="7">
        <v>43473</v>
      </c>
      <c r="G1879" s="7">
        <v>43481</v>
      </c>
      <c r="H1879" s="6">
        <f t="shared" si="87"/>
        <v>12</v>
      </c>
      <c r="I1879" s="6" t="s">
        <v>215</v>
      </c>
      <c r="J1879" s="6">
        <v>23</v>
      </c>
      <c r="K1879" s="6">
        <v>36</v>
      </c>
      <c r="L1879" s="6">
        <v>285</v>
      </c>
      <c r="M1879" s="6">
        <v>12</v>
      </c>
      <c r="N1879" s="6">
        <v>2</v>
      </c>
      <c r="O1879" s="6">
        <v>0.4</v>
      </c>
      <c r="P1879" s="8">
        <v>3986.5</v>
      </c>
      <c r="Q1879" s="8">
        <v>2670.9550000000004</v>
      </c>
      <c r="R1879" s="8">
        <f t="shared" si="88"/>
        <v>-558.11000000000149</v>
      </c>
      <c r="S1879" s="8">
        <f>(((Sales[[#This Row],[Unit Price]]-(Sales[[#This Row],[Discount Applied]]*Sales[[#This Row],[Unit Price]]))-Q1879)/Q1879)*100</f>
        <v>-10.447761194029876</v>
      </c>
      <c r="T1879" s="8">
        <f t="shared" si="89"/>
        <v>4783.7999999999993</v>
      </c>
      <c r="U1879" s="8">
        <f>Sales[[#This Row],[Unit Cost]]*Sales[[#This Row],[Order Quantity]]</f>
        <v>5341.9100000000008</v>
      </c>
    </row>
    <row r="1880" spans="1:21" x14ac:dyDescent="0.2">
      <c r="A1880" s="6" t="s">
        <v>2093</v>
      </c>
      <c r="B1880" s="6" t="s">
        <v>24</v>
      </c>
      <c r="C1880" s="6" t="s">
        <v>147</v>
      </c>
      <c r="D1880" s="7">
        <v>43300</v>
      </c>
      <c r="E1880" s="7">
        <v>43469</v>
      </c>
      <c r="F1880" s="7">
        <v>43487</v>
      </c>
      <c r="G1880" s="7">
        <v>43494</v>
      </c>
      <c r="H1880" s="6">
        <f t="shared" si="87"/>
        <v>25</v>
      </c>
      <c r="I1880" s="6" t="s">
        <v>215</v>
      </c>
      <c r="J1880" s="6">
        <v>6</v>
      </c>
      <c r="K1880" s="6">
        <v>7</v>
      </c>
      <c r="L1880" s="6">
        <v>212</v>
      </c>
      <c r="M1880" s="6">
        <v>33</v>
      </c>
      <c r="N1880" s="6">
        <v>8</v>
      </c>
      <c r="O1880" s="6">
        <v>7.4999999999999997E-2</v>
      </c>
      <c r="P1880" s="8">
        <v>1835.8</v>
      </c>
      <c r="Q1880" s="8">
        <v>1193.27</v>
      </c>
      <c r="R1880" s="8">
        <f t="shared" si="88"/>
        <v>4038.76</v>
      </c>
      <c r="S1880" s="8">
        <f>(((Sales[[#This Row],[Unit Price]]-(Sales[[#This Row],[Discount Applied]]*Sales[[#This Row],[Unit Price]]))-Q1880)/Q1880)*100</f>
        <v>42.307692307692314</v>
      </c>
      <c r="T1880" s="8">
        <f t="shared" si="89"/>
        <v>13584.92</v>
      </c>
      <c r="U1880" s="8">
        <f>Sales[[#This Row],[Unit Cost]]*Sales[[#This Row],[Order Quantity]]</f>
        <v>9546.16</v>
      </c>
    </row>
    <row r="1881" spans="1:21" x14ac:dyDescent="0.2">
      <c r="A1881" s="6" t="s">
        <v>2094</v>
      </c>
      <c r="B1881" s="6" t="s">
        <v>24</v>
      </c>
      <c r="C1881" s="6" t="s">
        <v>145</v>
      </c>
      <c r="D1881" s="7">
        <v>43400</v>
      </c>
      <c r="E1881" s="7">
        <v>43469</v>
      </c>
      <c r="F1881" s="7">
        <v>43496</v>
      </c>
      <c r="G1881" s="7">
        <v>43506</v>
      </c>
      <c r="H1881" s="6">
        <f t="shared" si="87"/>
        <v>37</v>
      </c>
      <c r="I1881" s="6" t="s">
        <v>215</v>
      </c>
      <c r="J1881" s="6">
        <v>11</v>
      </c>
      <c r="K1881" s="6">
        <v>12</v>
      </c>
      <c r="L1881" s="6">
        <v>137</v>
      </c>
      <c r="M1881" s="6">
        <v>20</v>
      </c>
      <c r="N1881" s="6">
        <v>1</v>
      </c>
      <c r="O1881" s="6">
        <v>0.2</v>
      </c>
      <c r="P1881" s="8">
        <v>871</v>
      </c>
      <c r="Q1881" s="8">
        <v>574.86</v>
      </c>
      <c r="R1881" s="8">
        <f t="shared" si="88"/>
        <v>121.93999999999994</v>
      </c>
      <c r="S1881" s="8">
        <f>(((Sales[[#This Row],[Unit Price]]-(Sales[[#This Row],[Discount Applied]]*Sales[[#This Row],[Unit Price]]))-Q1881)/Q1881)*100</f>
        <v>21.2121212121212</v>
      </c>
      <c r="T1881" s="8">
        <f t="shared" si="89"/>
        <v>696.8</v>
      </c>
      <c r="U1881" s="8">
        <f>Sales[[#This Row],[Unit Cost]]*Sales[[#This Row],[Order Quantity]]</f>
        <v>574.86</v>
      </c>
    </row>
    <row r="1882" spans="1:21" x14ac:dyDescent="0.2">
      <c r="A1882" s="6" t="s">
        <v>2095</v>
      </c>
      <c r="B1882" s="6" t="s">
        <v>24</v>
      </c>
      <c r="C1882" s="6" t="s">
        <v>148</v>
      </c>
      <c r="D1882" s="7">
        <v>43400</v>
      </c>
      <c r="E1882" s="7">
        <v>43469</v>
      </c>
      <c r="F1882" s="7">
        <v>43473</v>
      </c>
      <c r="G1882" s="7">
        <v>43474</v>
      </c>
      <c r="H1882" s="6">
        <f t="shared" si="87"/>
        <v>5</v>
      </c>
      <c r="I1882" s="6" t="s">
        <v>215</v>
      </c>
      <c r="J1882" s="6">
        <v>8</v>
      </c>
      <c r="K1882" s="6">
        <v>5</v>
      </c>
      <c r="L1882" s="6">
        <v>33</v>
      </c>
      <c r="M1882" s="6">
        <v>43</v>
      </c>
      <c r="N1882" s="6">
        <v>6</v>
      </c>
      <c r="O1882" s="6">
        <v>7.4999999999999997E-2</v>
      </c>
      <c r="P1882" s="8">
        <v>3731.9</v>
      </c>
      <c r="Q1882" s="8">
        <v>2910.8820000000001</v>
      </c>
      <c r="R1882" s="8">
        <f t="shared" si="88"/>
        <v>3246.7530000000006</v>
      </c>
      <c r="S1882" s="8">
        <f>(((Sales[[#This Row],[Unit Price]]-(Sales[[#This Row],[Discount Applied]]*Sales[[#This Row],[Unit Price]]))-Q1882)/Q1882)*100</f>
        <v>18.589743589743595</v>
      </c>
      <c r="T1882" s="8">
        <f t="shared" si="89"/>
        <v>20712.045000000002</v>
      </c>
      <c r="U1882" s="8">
        <f>Sales[[#This Row],[Unit Cost]]*Sales[[#This Row],[Order Quantity]]</f>
        <v>17465.292000000001</v>
      </c>
    </row>
    <row r="1883" spans="1:21" x14ac:dyDescent="0.2">
      <c r="A1883" s="6" t="s">
        <v>2096</v>
      </c>
      <c r="B1883" s="6" t="s">
        <v>26</v>
      </c>
      <c r="C1883" s="6" t="s">
        <v>147</v>
      </c>
      <c r="D1883" s="7">
        <v>43400</v>
      </c>
      <c r="E1883" s="7">
        <v>43469</v>
      </c>
      <c r="F1883" s="7">
        <v>43497</v>
      </c>
      <c r="G1883" s="7">
        <v>43499</v>
      </c>
      <c r="H1883" s="6">
        <f t="shared" si="87"/>
        <v>30</v>
      </c>
      <c r="I1883" s="6" t="s">
        <v>215</v>
      </c>
      <c r="J1883" s="6">
        <v>28</v>
      </c>
      <c r="K1883" s="6">
        <v>22</v>
      </c>
      <c r="L1883" s="6">
        <v>208</v>
      </c>
      <c r="M1883" s="6">
        <v>37</v>
      </c>
      <c r="N1883" s="6">
        <v>8</v>
      </c>
      <c r="O1883" s="6">
        <v>0.15</v>
      </c>
      <c r="P1883" s="8">
        <v>1976.5</v>
      </c>
      <c r="Q1883" s="8">
        <v>968.48500000000001</v>
      </c>
      <c r="R1883" s="8">
        <f t="shared" si="88"/>
        <v>5692.3200000000006</v>
      </c>
      <c r="S1883" s="8">
        <f>(((Sales[[#This Row],[Unit Price]]-(Sales[[#This Row],[Discount Applied]]*Sales[[#This Row],[Unit Price]]))-Q1883)/Q1883)*100</f>
        <v>73.469387755102048</v>
      </c>
      <c r="T1883" s="8">
        <f t="shared" si="89"/>
        <v>13440.2</v>
      </c>
      <c r="U1883" s="8">
        <f>Sales[[#This Row],[Unit Cost]]*Sales[[#This Row],[Order Quantity]]</f>
        <v>7747.88</v>
      </c>
    </row>
    <row r="1884" spans="1:21" x14ac:dyDescent="0.2">
      <c r="A1884" s="6" t="s">
        <v>2097</v>
      </c>
      <c r="B1884" s="6" t="s">
        <v>25</v>
      </c>
      <c r="C1884" s="6" t="s">
        <v>145</v>
      </c>
      <c r="D1884" s="7">
        <v>43400</v>
      </c>
      <c r="E1884" s="7">
        <v>43469</v>
      </c>
      <c r="F1884" s="7">
        <v>43479</v>
      </c>
      <c r="G1884" s="7">
        <v>43484</v>
      </c>
      <c r="H1884" s="6">
        <f t="shared" si="87"/>
        <v>15</v>
      </c>
      <c r="I1884" s="6" t="s">
        <v>215</v>
      </c>
      <c r="J1884" s="6">
        <v>19</v>
      </c>
      <c r="K1884" s="6">
        <v>19</v>
      </c>
      <c r="L1884" s="6">
        <v>161</v>
      </c>
      <c r="M1884" s="6">
        <v>28</v>
      </c>
      <c r="N1884" s="6">
        <v>1</v>
      </c>
      <c r="O1884" s="6">
        <v>0.15</v>
      </c>
      <c r="P1884" s="8">
        <v>3537.6</v>
      </c>
      <c r="Q1884" s="8">
        <v>3006.96</v>
      </c>
      <c r="R1884" s="8">
        <f t="shared" si="88"/>
        <v>0</v>
      </c>
      <c r="S1884" s="8">
        <f>(((Sales[[#This Row],[Unit Price]]-(Sales[[#This Row],[Discount Applied]]*Sales[[#This Row],[Unit Price]]))-Q1884)/Q1884)*100</f>
        <v>0</v>
      </c>
      <c r="T1884" s="8">
        <f t="shared" si="89"/>
        <v>3006.96</v>
      </c>
      <c r="U1884" s="8">
        <f>Sales[[#This Row],[Unit Cost]]*Sales[[#This Row],[Order Quantity]]</f>
        <v>3006.96</v>
      </c>
    </row>
    <row r="1885" spans="1:21" x14ac:dyDescent="0.2">
      <c r="A1885" s="6" t="s">
        <v>2098</v>
      </c>
      <c r="B1885" s="6" t="s">
        <v>25</v>
      </c>
      <c r="C1885" s="6" t="s">
        <v>145</v>
      </c>
      <c r="D1885" s="7">
        <v>43400</v>
      </c>
      <c r="E1885" s="7">
        <v>43469</v>
      </c>
      <c r="F1885" s="7">
        <v>43479</v>
      </c>
      <c r="G1885" s="7">
        <v>43489</v>
      </c>
      <c r="H1885" s="6">
        <f t="shared" si="87"/>
        <v>20</v>
      </c>
      <c r="I1885" s="6" t="s">
        <v>215</v>
      </c>
      <c r="J1885" s="6">
        <v>14</v>
      </c>
      <c r="K1885" s="6">
        <v>32</v>
      </c>
      <c r="L1885" s="6">
        <v>134</v>
      </c>
      <c r="M1885" s="6">
        <v>21</v>
      </c>
      <c r="N1885" s="6">
        <v>8</v>
      </c>
      <c r="O1885" s="6">
        <v>0.05</v>
      </c>
      <c r="P1885" s="8">
        <v>2405.3000000000002</v>
      </c>
      <c r="Q1885" s="8">
        <v>1803.9750000000001</v>
      </c>
      <c r="R1885" s="8">
        <f t="shared" si="88"/>
        <v>3848.4800000000014</v>
      </c>
      <c r="S1885" s="8">
        <f>(((Sales[[#This Row],[Unit Price]]-(Sales[[#This Row],[Discount Applied]]*Sales[[#This Row],[Unit Price]]))-Q1885)/Q1885)*100</f>
        <v>26.666666666666671</v>
      </c>
      <c r="T1885" s="8">
        <f t="shared" si="89"/>
        <v>18280.280000000002</v>
      </c>
      <c r="U1885" s="8">
        <f>Sales[[#This Row],[Unit Cost]]*Sales[[#This Row],[Order Quantity]]</f>
        <v>14431.800000000001</v>
      </c>
    </row>
    <row r="1886" spans="1:21" x14ac:dyDescent="0.2">
      <c r="A1886" s="6" t="s">
        <v>2099</v>
      </c>
      <c r="B1886" s="6" t="s">
        <v>25</v>
      </c>
      <c r="C1886" s="6" t="s">
        <v>147</v>
      </c>
      <c r="D1886" s="7">
        <v>43300</v>
      </c>
      <c r="E1886" s="7">
        <v>43469</v>
      </c>
      <c r="F1886" s="7">
        <v>43489</v>
      </c>
      <c r="G1886" s="7">
        <v>43491</v>
      </c>
      <c r="H1886" s="6">
        <f t="shared" si="87"/>
        <v>22</v>
      </c>
      <c r="I1886" s="6" t="s">
        <v>215</v>
      </c>
      <c r="J1886" s="6">
        <v>20</v>
      </c>
      <c r="K1886" s="6">
        <v>43</v>
      </c>
      <c r="L1886" s="6">
        <v>234</v>
      </c>
      <c r="M1886" s="6">
        <v>47</v>
      </c>
      <c r="N1886" s="6">
        <v>4</v>
      </c>
      <c r="O1886" s="6">
        <v>0.05</v>
      </c>
      <c r="P1886" s="8">
        <v>3075.3</v>
      </c>
      <c r="Q1886" s="8">
        <v>2490.9930000000004</v>
      </c>
      <c r="R1886" s="8">
        <f t="shared" si="88"/>
        <v>1722.1679999999997</v>
      </c>
      <c r="S1886" s="8">
        <f>(((Sales[[#This Row],[Unit Price]]-(Sales[[#This Row],[Discount Applied]]*Sales[[#This Row],[Unit Price]]))-Q1886)/Q1886)*100</f>
        <v>17.283950617283946</v>
      </c>
      <c r="T1886" s="8">
        <f t="shared" si="89"/>
        <v>11686.140000000001</v>
      </c>
      <c r="U1886" s="8">
        <f>Sales[[#This Row],[Unit Cost]]*Sales[[#This Row],[Order Quantity]]</f>
        <v>9963.9720000000016</v>
      </c>
    </row>
    <row r="1887" spans="1:21" x14ac:dyDescent="0.2">
      <c r="A1887" s="6" t="s">
        <v>2100</v>
      </c>
      <c r="B1887" s="6" t="s">
        <v>23</v>
      </c>
      <c r="C1887" s="6" t="s">
        <v>147</v>
      </c>
      <c r="D1887" s="7">
        <v>43400</v>
      </c>
      <c r="E1887" s="7">
        <v>43469</v>
      </c>
      <c r="F1887" s="7">
        <v>43474</v>
      </c>
      <c r="G1887" s="7">
        <v>43481</v>
      </c>
      <c r="H1887" s="6">
        <f t="shared" si="87"/>
        <v>12</v>
      </c>
      <c r="I1887" s="6" t="s">
        <v>215</v>
      </c>
      <c r="J1887" s="6">
        <v>21</v>
      </c>
      <c r="K1887" s="6">
        <v>29</v>
      </c>
      <c r="L1887" s="6">
        <v>222</v>
      </c>
      <c r="M1887" s="6">
        <v>15</v>
      </c>
      <c r="N1887" s="6">
        <v>2</v>
      </c>
      <c r="O1887" s="6">
        <v>7.4999999999999997E-2</v>
      </c>
      <c r="P1887" s="8">
        <v>221.1</v>
      </c>
      <c r="Q1887" s="8">
        <v>108.339</v>
      </c>
      <c r="R1887" s="8">
        <f t="shared" si="88"/>
        <v>192.35699999999997</v>
      </c>
      <c r="S1887" s="8">
        <f>(((Sales[[#This Row],[Unit Price]]-(Sales[[#This Row],[Discount Applied]]*Sales[[#This Row],[Unit Price]]))-Q1887)/Q1887)*100</f>
        <v>88.775510204081627</v>
      </c>
      <c r="T1887" s="8">
        <f t="shared" si="89"/>
        <v>409.03499999999997</v>
      </c>
      <c r="U1887" s="8">
        <f>Sales[[#This Row],[Unit Cost]]*Sales[[#This Row],[Order Quantity]]</f>
        <v>216.678</v>
      </c>
    </row>
    <row r="1888" spans="1:21" x14ac:dyDescent="0.2">
      <c r="A1888" s="6" t="s">
        <v>2101</v>
      </c>
      <c r="B1888" s="6" t="s">
        <v>25</v>
      </c>
      <c r="C1888" s="6" t="s">
        <v>145</v>
      </c>
      <c r="D1888" s="7">
        <v>43400</v>
      </c>
      <c r="E1888" s="7">
        <v>43469</v>
      </c>
      <c r="F1888" s="7">
        <v>43487</v>
      </c>
      <c r="G1888" s="7">
        <v>43494</v>
      </c>
      <c r="H1888" s="6">
        <f t="shared" si="87"/>
        <v>25</v>
      </c>
      <c r="I1888" s="6" t="s">
        <v>215</v>
      </c>
      <c r="J1888" s="6">
        <v>20</v>
      </c>
      <c r="K1888" s="6">
        <v>49</v>
      </c>
      <c r="L1888" s="6">
        <v>195</v>
      </c>
      <c r="M1888" s="6">
        <v>42</v>
      </c>
      <c r="N1888" s="6">
        <v>3</v>
      </c>
      <c r="O1888" s="6">
        <v>0.05</v>
      </c>
      <c r="P1888" s="8">
        <v>891.1</v>
      </c>
      <c r="Q1888" s="8">
        <v>632.68100000000004</v>
      </c>
      <c r="R1888" s="8">
        <f t="shared" si="88"/>
        <v>641.5920000000001</v>
      </c>
      <c r="S1888" s="8">
        <f>(((Sales[[#This Row],[Unit Price]]-(Sales[[#This Row],[Discount Applied]]*Sales[[#This Row],[Unit Price]]))-Q1888)/Q1888)*100</f>
        <v>33.802816901408455</v>
      </c>
      <c r="T1888" s="8">
        <f t="shared" si="89"/>
        <v>2539.6350000000002</v>
      </c>
      <c r="U1888" s="8">
        <f>Sales[[#This Row],[Unit Cost]]*Sales[[#This Row],[Order Quantity]]</f>
        <v>1898.0430000000001</v>
      </c>
    </row>
    <row r="1889" spans="1:21" x14ac:dyDescent="0.2">
      <c r="A1889" s="6" t="s">
        <v>2102</v>
      </c>
      <c r="B1889" s="6" t="s">
        <v>23</v>
      </c>
      <c r="C1889" s="6" t="s">
        <v>147</v>
      </c>
      <c r="D1889" s="7">
        <v>43400</v>
      </c>
      <c r="E1889" s="7">
        <v>43469</v>
      </c>
      <c r="F1889" s="7">
        <v>43495</v>
      </c>
      <c r="G1889" s="7">
        <v>43500</v>
      </c>
      <c r="H1889" s="6">
        <f t="shared" si="87"/>
        <v>31</v>
      </c>
      <c r="I1889" s="6" t="s">
        <v>215</v>
      </c>
      <c r="J1889" s="6">
        <v>21</v>
      </c>
      <c r="K1889" s="6">
        <v>49</v>
      </c>
      <c r="L1889" s="6">
        <v>255</v>
      </c>
      <c r="M1889" s="6">
        <v>12</v>
      </c>
      <c r="N1889" s="6">
        <v>2</v>
      </c>
      <c r="O1889" s="6">
        <v>7.4999999999999997E-2</v>
      </c>
      <c r="P1889" s="8">
        <v>1226.1000000000001</v>
      </c>
      <c r="Q1889" s="8">
        <v>944.09700000000009</v>
      </c>
      <c r="R1889" s="8">
        <f t="shared" si="88"/>
        <v>380.09100000000012</v>
      </c>
      <c r="S1889" s="8">
        <f>(((Sales[[#This Row],[Unit Price]]-(Sales[[#This Row],[Discount Applied]]*Sales[[#This Row],[Unit Price]]))-Q1889)/Q1889)*100</f>
        <v>20.129870129870135</v>
      </c>
      <c r="T1889" s="8">
        <f t="shared" si="89"/>
        <v>2268.2850000000003</v>
      </c>
      <c r="U1889" s="8">
        <f>Sales[[#This Row],[Unit Cost]]*Sales[[#This Row],[Order Quantity]]</f>
        <v>1888.1940000000002</v>
      </c>
    </row>
    <row r="1890" spans="1:21" x14ac:dyDescent="0.2">
      <c r="A1890" s="6" t="s">
        <v>2103</v>
      </c>
      <c r="B1890" s="6" t="s">
        <v>24</v>
      </c>
      <c r="C1890" s="6" t="s">
        <v>148</v>
      </c>
      <c r="D1890" s="7">
        <v>43300</v>
      </c>
      <c r="E1890" s="7">
        <v>43470</v>
      </c>
      <c r="F1890" s="7">
        <v>43494</v>
      </c>
      <c r="G1890" s="7">
        <v>43498</v>
      </c>
      <c r="H1890" s="6">
        <f t="shared" si="87"/>
        <v>28</v>
      </c>
      <c r="I1890" s="6" t="s">
        <v>215</v>
      </c>
      <c r="J1890" s="6">
        <v>4</v>
      </c>
      <c r="K1890" s="6">
        <v>28</v>
      </c>
      <c r="L1890" s="6">
        <v>24</v>
      </c>
      <c r="M1890" s="6">
        <v>41</v>
      </c>
      <c r="N1890" s="6">
        <v>4</v>
      </c>
      <c r="O1890" s="6">
        <v>7.4999999999999997E-2</v>
      </c>
      <c r="P1890" s="8">
        <v>5721.8</v>
      </c>
      <c r="Q1890" s="8">
        <v>4176.9139999999998</v>
      </c>
      <c r="R1890" s="8">
        <f t="shared" si="88"/>
        <v>4463.0040000000008</v>
      </c>
      <c r="S1890" s="8">
        <f>(((Sales[[#This Row],[Unit Price]]-(Sales[[#This Row],[Discount Applied]]*Sales[[#This Row],[Unit Price]]))-Q1890)/Q1890)*100</f>
        <v>26.712328767123296</v>
      </c>
      <c r="T1890" s="8">
        <f t="shared" si="89"/>
        <v>21170.66</v>
      </c>
      <c r="U1890" s="8">
        <f>Sales[[#This Row],[Unit Cost]]*Sales[[#This Row],[Order Quantity]]</f>
        <v>16707.655999999999</v>
      </c>
    </row>
    <row r="1891" spans="1:21" x14ac:dyDescent="0.2">
      <c r="A1891" s="6" t="s">
        <v>2104</v>
      </c>
      <c r="B1891" s="6" t="s">
        <v>24</v>
      </c>
      <c r="C1891" s="6" t="s">
        <v>145</v>
      </c>
      <c r="D1891" s="7">
        <v>43300</v>
      </c>
      <c r="E1891" s="7">
        <v>43470</v>
      </c>
      <c r="F1891" s="7">
        <v>43494</v>
      </c>
      <c r="G1891" s="7">
        <v>43500</v>
      </c>
      <c r="H1891" s="6">
        <f t="shared" si="87"/>
        <v>30</v>
      </c>
      <c r="I1891" s="6" t="s">
        <v>215</v>
      </c>
      <c r="J1891" s="6">
        <v>4</v>
      </c>
      <c r="K1891" s="6">
        <v>23</v>
      </c>
      <c r="L1891" s="6">
        <v>115</v>
      </c>
      <c r="M1891" s="6">
        <v>3</v>
      </c>
      <c r="N1891" s="6">
        <v>7</v>
      </c>
      <c r="O1891" s="6">
        <v>0.05</v>
      </c>
      <c r="P1891" s="8">
        <v>3202.6</v>
      </c>
      <c r="Q1891" s="8">
        <v>1473.1959999999999</v>
      </c>
      <c r="R1891" s="8">
        <f t="shared" si="88"/>
        <v>10984.918000000001</v>
      </c>
      <c r="S1891" s="8">
        <f>(((Sales[[#This Row],[Unit Price]]-(Sales[[#This Row],[Discount Applied]]*Sales[[#This Row],[Unit Price]]))-Q1891)/Q1891)*100</f>
        <v>106.5217391304348</v>
      </c>
      <c r="T1891" s="8">
        <f t="shared" si="89"/>
        <v>21297.29</v>
      </c>
      <c r="U1891" s="8">
        <f>Sales[[#This Row],[Unit Cost]]*Sales[[#This Row],[Order Quantity]]</f>
        <v>10312.371999999999</v>
      </c>
    </row>
    <row r="1892" spans="1:21" x14ac:dyDescent="0.2">
      <c r="A1892" s="6" t="s">
        <v>2105</v>
      </c>
      <c r="B1892" s="6" t="s">
        <v>25</v>
      </c>
      <c r="C1892" s="6" t="s">
        <v>147</v>
      </c>
      <c r="D1892" s="7">
        <v>43400</v>
      </c>
      <c r="E1892" s="7">
        <v>43470</v>
      </c>
      <c r="F1892" s="7">
        <v>43495</v>
      </c>
      <c r="G1892" s="7">
        <v>43503</v>
      </c>
      <c r="H1892" s="6">
        <f t="shared" si="87"/>
        <v>33</v>
      </c>
      <c r="I1892" s="6" t="s">
        <v>215</v>
      </c>
      <c r="J1892" s="6">
        <v>14</v>
      </c>
      <c r="K1892" s="6">
        <v>31</v>
      </c>
      <c r="L1892" s="6">
        <v>247</v>
      </c>
      <c r="M1892" s="6">
        <v>30</v>
      </c>
      <c r="N1892" s="6">
        <v>5</v>
      </c>
      <c r="O1892" s="6">
        <v>0.1</v>
      </c>
      <c r="P1892" s="8">
        <v>1721.9</v>
      </c>
      <c r="Q1892" s="8">
        <v>1394.7390000000003</v>
      </c>
      <c r="R1892" s="8">
        <f t="shared" si="88"/>
        <v>774.85499999999865</v>
      </c>
      <c r="S1892" s="8">
        <f>(((Sales[[#This Row],[Unit Price]]-(Sales[[#This Row],[Discount Applied]]*Sales[[#This Row],[Unit Price]]))-Q1892)/Q1892)*100</f>
        <v>11.111111111111093</v>
      </c>
      <c r="T1892" s="8">
        <f t="shared" si="89"/>
        <v>7748.55</v>
      </c>
      <c r="U1892" s="8">
        <f>Sales[[#This Row],[Unit Cost]]*Sales[[#This Row],[Order Quantity]]</f>
        <v>6973.6950000000015</v>
      </c>
    </row>
    <row r="1893" spans="1:21" x14ac:dyDescent="0.2">
      <c r="A1893" s="6" t="s">
        <v>2106</v>
      </c>
      <c r="B1893" s="6" t="s">
        <v>25</v>
      </c>
      <c r="C1893" s="6" t="s">
        <v>146</v>
      </c>
      <c r="D1893" s="7">
        <v>43400</v>
      </c>
      <c r="E1893" s="7">
        <v>43470</v>
      </c>
      <c r="F1893" s="7">
        <v>43475</v>
      </c>
      <c r="G1893" s="7">
        <v>43481</v>
      </c>
      <c r="H1893" s="6">
        <f t="shared" si="87"/>
        <v>11</v>
      </c>
      <c r="I1893" s="6" t="s">
        <v>215</v>
      </c>
      <c r="J1893" s="6">
        <v>20</v>
      </c>
      <c r="K1893" s="6">
        <v>32</v>
      </c>
      <c r="L1893" s="6">
        <v>268</v>
      </c>
      <c r="M1893" s="6">
        <v>7</v>
      </c>
      <c r="N1893" s="6">
        <v>4</v>
      </c>
      <c r="O1893" s="6">
        <v>0.4</v>
      </c>
      <c r="P1893" s="8">
        <v>897.80000000000007</v>
      </c>
      <c r="Q1893" s="8">
        <v>493.79000000000008</v>
      </c>
      <c r="R1893" s="8">
        <f t="shared" si="88"/>
        <v>179.55999999999995</v>
      </c>
      <c r="S1893" s="8">
        <f>(((Sales[[#This Row],[Unit Price]]-(Sales[[#This Row],[Discount Applied]]*Sales[[#This Row],[Unit Price]]))-Q1893)/Q1893)*100</f>
        <v>9.0909090909090864</v>
      </c>
      <c r="T1893" s="8">
        <f t="shared" si="89"/>
        <v>2154.7200000000003</v>
      </c>
      <c r="U1893" s="8">
        <f>Sales[[#This Row],[Unit Cost]]*Sales[[#This Row],[Order Quantity]]</f>
        <v>1975.1600000000003</v>
      </c>
    </row>
    <row r="1894" spans="1:21" x14ac:dyDescent="0.2">
      <c r="A1894" s="6" t="s">
        <v>2107</v>
      </c>
      <c r="B1894" s="6" t="s">
        <v>25</v>
      </c>
      <c r="C1894" s="6" t="s">
        <v>146</v>
      </c>
      <c r="D1894" s="7">
        <v>43400</v>
      </c>
      <c r="E1894" s="7">
        <v>43470</v>
      </c>
      <c r="F1894" s="7">
        <v>43473</v>
      </c>
      <c r="G1894" s="7">
        <v>43480</v>
      </c>
      <c r="H1894" s="6">
        <f t="shared" si="87"/>
        <v>10</v>
      </c>
      <c r="I1894" s="6" t="s">
        <v>215</v>
      </c>
      <c r="J1894" s="6">
        <v>19</v>
      </c>
      <c r="K1894" s="6">
        <v>12</v>
      </c>
      <c r="L1894" s="6">
        <v>305</v>
      </c>
      <c r="M1894" s="6">
        <v>41</v>
      </c>
      <c r="N1894" s="6">
        <v>8</v>
      </c>
      <c r="O1894" s="6">
        <v>7.4999999999999997E-2</v>
      </c>
      <c r="P1894" s="8">
        <v>1051.9000000000001</v>
      </c>
      <c r="Q1894" s="8">
        <v>736.33</v>
      </c>
      <c r="R1894" s="8">
        <f t="shared" si="88"/>
        <v>1893.42</v>
      </c>
      <c r="S1894" s="8">
        <f>(((Sales[[#This Row],[Unit Price]]-(Sales[[#This Row],[Discount Applied]]*Sales[[#This Row],[Unit Price]]))-Q1894)/Q1894)*100</f>
        <v>32.142857142857139</v>
      </c>
      <c r="T1894" s="8">
        <f t="shared" si="89"/>
        <v>7784.06</v>
      </c>
      <c r="U1894" s="8">
        <f>Sales[[#This Row],[Unit Cost]]*Sales[[#This Row],[Order Quantity]]</f>
        <v>5890.64</v>
      </c>
    </row>
    <row r="1895" spans="1:21" x14ac:dyDescent="0.2">
      <c r="A1895" s="6" t="s">
        <v>2108</v>
      </c>
      <c r="B1895" s="6" t="s">
        <v>25</v>
      </c>
      <c r="C1895" s="6" t="s">
        <v>147</v>
      </c>
      <c r="D1895" s="7">
        <v>43300</v>
      </c>
      <c r="E1895" s="7">
        <v>43470</v>
      </c>
      <c r="F1895" s="7">
        <v>43477</v>
      </c>
      <c r="G1895" s="7">
        <v>43479</v>
      </c>
      <c r="H1895" s="6">
        <f t="shared" si="87"/>
        <v>9</v>
      </c>
      <c r="I1895" s="6" t="s">
        <v>215</v>
      </c>
      <c r="J1895" s="6">
        <v>18</v>
      </c>
      <c r="K1895" s="6">
        <v>43</v>
      </c>
      <c r="L1895" s="6">
        <v>235</v>
      </c>
      <c r="M1895" s="6">
        <v>7</v>
      </c>
      <c r="N1895" s="6">
        <v>6</v>
      </c>
      <c r="O1895" s="6">
        <v>0.05</v>
      </c>
      <c r="P1895" s="8">
        <v>904.5</v>
      </c>
      <c r="Q1895" s="8">
        <v>397.98</v>
      </c>
      <c r="R1895" s="8">
        <f t="shared" si="88"/>
        <v>2767.7699999999995</v>
      </c>
      <c r="S1895" s="8">
        <f>(((Sales[[#This Row],[Unit Price]]-(Sales[[#This Row],[Discount Applied]]*Sales[[#This Row],[Unit Price]]))-Q1895)/Q1895)*100</f>
        <v>115.90909090909089</v>
      </c>
      <c r="T1895" s="8">
        <f t="shared" si="89"/>
        <v>5155.6499999999996</v>
      </c>
      <c r="U1895" s="8">
        <f>Sales[[#This Row],[Unit Cost]]*Sales[[#This Row],[Order Quantity]]</f>
        <v>2387.88</v>
      </c>
    </row>
    <row r="1896" spans="1:21" x14ac:dyDescent="0.2">
      <c r="A1896" s="6" t="s">
        <v>2109</v>
      </c>
      <c r="B1896" s="6" t="s">
        <v>26</v>
      </c>
      <c r="C1896" s="6" t="s">
        <v>148</v>
      </c>
      <c r="D1896" s="7">
        <v>43300</v>
      </c>
      <c r="E1896" s="7">
        <v>43470</v>
      </c>
      <c r="F1896" s="7">
        <v>43497</v>
      </c>
      <c r="G1896" s="7">
        <v>43500</v>
      </c>
      <c r="H1896" s="6">
        <f t="shared" si="87"/>
        <v>30</v>
      </c>
      <c r="I1896" s="6" t="s">
        <v>215</v>
      </c>
      <c r="J1896" s="6">
        <v>26</v>
      </c>
      <c r="K1896" s="6">
        <v>19</v>
      </c>
      <c r="L1896" s="6">
        <v>24</v>
      </c>
      <c r="M1896" s="6">
        <v>20</v>
      </c>
      <c r="N1896" s="6">
        <v>8</v>
      </c>
      <c r="O1896" s="6">
        <v>0.15</v>
      </c>
      <c r="P1896" s="8">
        <v>2673.3</v>
      </c>
      <c r="Q1896" s="8">
        <v>1202.9850000000001</v>
      </c>
      <c r="R1896" s="8">
        <f t="shared" si="88"/>
        <v>8554.5600000000013</v>
      </c>
      <c r="S1896" s="8">
        <f>(((Sales[[#This Row],[Unit Price]]-(Sales[[#This Row],[Discount Applied]]*Sales[[#This Row],[Unit Price]]))-Q1896)/Q1896)*100</f>
        <v>88.8888888888889</v>
      </c>
      <c r="T1896" s="8">
        <f t="shared" si="89"/>
        <v>18178.440000000002</v>
      </c>
      <c r="U1896" s="8">
        <f>Sales[[#This Row],[Unit Cost]]*Sales[[#This Row],[Order Quantity]]</f>
        <v>9623.880000000001</v>
      </c>
    </row>
    <row r="1897" spans="1:21" x14ac:dyDescent="0.2">
      <c r="A1897" s="6" t="s">
        <v>2110</v>
      </c>
      <c r="B1897" s="6" t="s">
        <v>25</v>
      </c>
      <c r="C1897" s="6" t="s">
        <v>147</v>
      </c>
      <c r="D1897" s="7">
        <v>43400</v>
      </c>
      <c r="E1897" s="7">
        <v>43470</v>
      </c>
      <c r="F1897" s="7">
        <v>43475</v>
      </c>
      <c r="G1897" s="7">
        <v>43479</v>
      </c>
      <c r="H1897" s="6">
        <f t="shared" si="87"/>
        <v>9</v>
      </c>
      <c r="I1897" s="6" t="s">
        <v>215</v>
      </c>
      <c r="J1897" s="6">
        <v>20</v>
      </c>
      <c r="K1897" s="6">
        <v>28</v>
      </c>
      <c r="L1897" s="6">
        <v>246</v>
      </c>
      <c r="M1897" s="6">
        <v>5</v>
      </c>
      <c r="N1897" s="6">
        <v>8</v>
      </c>
      <c r="O1897" s="6">
        <v>0.05</v>
      </c>
      <c r="P1897" s="8">
        <v>1065.3</v>
      </c>
      <c r="Q1897" s="8">
        <v>745.70999999999992</v>
      </c>
      <c r="R1897" s="8">
        <f t="shared" si="88"/>
        <v>2130.6000000000004</v>
      </c>
      <c r="S1897" s="8">
        <f>(((Sales[[#This Row],[Unit Price]]-(Sales[[#This Row],[Discount Applied]]*Sales[[#This Row],[Unit Price]]))-Q1897)/Q1897)*100</f>
        <v>35.71428571428573</v>
      </c>
      <c r="T1897" s="8">
        <f t="shared" si="89"/>
        <v>8096.28</v>
      </c>
      <c r="U1897" s="8">
        <f>Sales[[#This Row],[Unit Cost]]*Sales[[#This Row],[Order Quantity]]</f>
        <v>5965.6799999999994</v>
      </c>
    </row>
    <row r="1898" spans="1:21" x14ac:dyDescent="0.2">
      <c r="A1898" s="6" t="s">
        <v>2111</v>
      </c>
      <c r="B1898" s="6" t="s">
        <v>24</v>
      </c>
      <c r="C1898" s="6" t="s">
        <v>143</v>
      </c>
      <c r="D1898" s="7">
        <v>43400</v>
      </c>
      <c r="E1898" s="7">
        <v>43470</v>
      </c>
      <c r="F1898" s="7">
        <v>43476</v>
      </c>
      <c r="G1898" s="7">
        <v>43478</v>
      </c>
      <c r="H1898" s="6">
        <f t="shared" si="87"/>
        <v>8</v>
      </c>
      <c r="I1898" s="6" t="s">
        <v>215</v>
      </c>
      <c r="J1898" s="6">
        <v>3</v>
      </c>
      <c r="K1898" s="6">
        <v>1</v>
      </c>
      <c r="L1898" s="6">
        <v>335</v>
      </c>
      <c r="M1898" s="6">
        <v>24</v>
      </c>
      <c r="N1898" s="6">
        <v>4</v>
      </c>
      <c r="O1898" s="6">
        <v>7.4999999999999997E-2</v>
      </c>
      <c r="P1898" s="8">
        <v>2010</v>
      </c>
      <c r="Q1898" s="8">
        <v>864.3</v>
      </c>
      <c r="R1898" s="8">
        <f t="shared" si="88"/>
        <v>3979.8</v>
      </c>
      <c r="S1898" s="8">
        <f>(((Sales[[#This Row],[Unit Price]]-(Sales[[#This Row],[Discount Applied]]*Sales[[#This Row],[Unit Price]]))-Q1898)/Q1898)*100</f>
        <v>115.11627906976744</v>
      </c>
      <c r="T1898" s="8">
        <f t="shared" si="89"/>
        <v>7437</v>
      </c>
      <c r="U1898" s="8">
        <f>Sales[[#This Row],[Unit Cost]]*Sales[[#This Row],[Order Quantity]]</f>
        <v>3457.2</v>
      </c>
    </row>
    <row r="1899" spans="1:21" x14ac:dyDescent="0.2">
      <c r="A1899" s="6" t="s">
        <v>2112</v>
      </c>
      <c r="B1899" s="6" t="s">
        <v>24</v>
      </c>
      <c r="C1899" s="6" t="s">
        <v>143</v>
      </c>
      <c r="D1899" s="7">
        <v>43400</v>
      </c>
      <c r="E1899" s="7">
        <v>43470</v>
      </c>
      <c r="F1899" s="7">
        <v>43481</v>
      </c>
      <c r="G1899" s="7">
        <v>43490</v>
      </c>
      <c r="H1899" s="6">
        <f t="shared" si="87"/>
        <v>20</v>
      </c>
      <c r="I1899" s="6" t="s">
        <v>215</v>
      </c>
      <c r="J1899" s="6">
        <v>11</v>
      </c>
      <c r="K1899" s="6">
        <v>8</v>
      </c>
      <c r="L1899" s="6">
        <v>355</v>
      </c>
      <c r="M1899" s="6">
        <v>3</v>
      </c>
      <c r="N1899" s="6">
        <v>7</v>
      </c>
      <c r="O1899" s="6">
        <v>7.4999999999999997E-2</v>
      </c>
      <c r="P1899" s="8">
        <v>850.9</v>
      </c>
      <c r="Q1899" s="8">
        <v>706.24699999999996</v>
      </c>
      <c r="R1899" s="8">
        <f t="shared" si="88"/>
        <v>565.84850000000097</v>
      </c>
      <c r="S1899" s="8">
        <f>(((Sales[[#This Row],[Unit Price]]-(Sales[[#This Row],[Discount Applied]]*Sales[[#This Row],[Unit Price]]))-Q1899)/Q1899)*100</f>
        <v>11.445783132530124</v>
      </c>
      <c r="T1899" s="8">
        <f t="shared" si="89"/>
        <v>5509.5775000000003</v>
      </c>
      <c r="U1899" s="8">
        <f>Sales[[#This Row],[Unit Cost]]*Sales[[#This Row],[Order Quantity]]</f>
        <v>4943.7289999999994</v>
      </c>
    </row>
    <row r="1900" spans="1:21" x14ac:dyDescent="0.2">
      <c r="A1900" s="6" t="s">
        <v>2113</v>
      </c>
      <c r="B1900" s="6" t="s">
        <v>24</v>
      </c>
      <c r="C1900" s="6" t="s">
        <v>147</v>
      </c>
      <c r="D1900" s="7">
        <v>43300</v>
      </c>
      <c r="E1900" s="7">
        <v>43471</v>
      </c>
      <c r="F1900" s="7">
        <v>43497</v>
      </c>
      <c r="G1900" s="7">
        <v>43507</v>
      </c>
      <c r="H1900" s="6">
        <f t="shared" si="87"/>
        <v>36</v>
      </c>
      <c r="I1900" s="6" t="s">
        <v>215</v>
      </c>
      <c r="J1900" s="6">
        <v>1</v>
      </c>
      <c r="K1900" s="6">
        <v>41</v>
      </c>
      <c r="L1900" s="6">
        <v>234</v>
      </c>
      <c r="M1900" s="6">
        <v>22</v>
      </c>
      <c r="N1900" s="6">
        <v>8</v>
      </c>
      <c r="O1900" s="6">
        <v>7.4999999999999997E-2</v>
      </c>
      <c r="P1900" s="8">
        <v>2465.6</v>
      </c>
      <c r="Q1900" s="8">
        <v>1676.6079999999999</v>
      </c>
      <c r="R1900" s="8">
        <f t="shared" si="88"/>
        <v>4832.5759999999991</v>
      </c>
      <c r="S1900" s="8">
        <f>(((Sales[[#This Row],[Unit Price]]-(Sales[[#This Row],[Discount Applied]]*Sales[[#This Row],[Unit Price]]))-Q1900)/Q1900)*100</f>
        <v>36.029411764705877</v>
      </c>
      <c r="T1900" s="8">
        <f t="shared" si="89"/>
        <v>18245.439999999999</v>
      </c>
      <c r="U1900" s="8">
        <f>Sales[[#This Row],[Unit Cost]]*Sales[[#This Row],[Order Quantity]]</f>
        <v>13412.864</v>
      </c>
    </row>
    <row r="1901" spans="1:21" x14ac:dyDescent="0.2">
      <c r="A1901" s="6" t="s">
        <v>2114</v>
      </c>
      <c r="B1901" s="6" t="s">
        <v>25</v>
      </c>
      <c r="C1901" s="6" t="s">
        <v>145</v>
      </c>
      <c r="D1901" s="7">
        <v>43400</v>
      </c>
      <c r="E1901" s="7">
        <v>43471</v>
      </c>
      <c r="F1901" s="7">
        <v>43499</v>
      </c>
      <c r="G1901" s="7">
        <v>43501</v>
      </c>
      <c r="H1901" s="6">
        <f t="shared" si="87"/>
        <v>30</v>
      </c>
      <c r="I1901" s="6" t="s">
        <v>215</v>
      </c>
      <c r="J1901" s="6">
        <v>18</v>
      </c>
      <c r="K1901" s="6">
        <v>23</v>
      </c>
      <c r="L1901" s="6">
        <v>200</v>
      </c>
      <c r="M1901" s="6">
        <v>39</v>
      </c>
      <c r="N1901" s="6">
        <v>1</v>
      </c>
      <c r="O1901" s="6">
        <v>0.05</v>
      </c>
      <c r="P1901" s="8">
        <v>3872.6</v>
      </c>
      <c r="Q1901" s="8">
        <v>2284.8339999999998</v>
      </c>
      <c r="R1901" s="8">
        <f t="shared" si="88"/>
        <v>1394.136</v>
      </c>
      <c r="S1901" s="8">
        <f>(((Sales[[#This Row],[Unit Price]]-(Sales[[#This Row],[Discount Applied]]*Sales[[#This Row],[Unit Price]]))-Q1901)/Q1901)*100</f>
        <v>61.016949152542374</v>
      </c>
      <c r="T1901" s="8">
        <f t="shared" si="89"/>
        <v>3678.97</v>
      </c>
      <c r="U1901" s="8">
        <f>Sales[[#This Row],[Unit Cost]]*Sales[[#This Row],[Order Quantity]]</f>
        <v>2284.8339999999998</v>
      </c>
    </row>
    <row r="1902" spans="1:21" x14ac:dyDescent="0.2">
      <c r="A1902" s="6" t="s">
        <v>2115</v>
      </c>
      <c r="B1902" s="6" t="s">
        <v>25</v>
      </c>
      <c r="C1902" s="6" t="s">
        <v>146</v>
      </c>
      <c r="D1902" s="7">
        <v>43400</v>
      </c>
      <c r="E1902" s="7">
        <v>43471</v>
      </c>
      <c r="F1902" s="7">
        <v>43492</v>
      </c>
      <c r="G1902" s="7">
        <v>43495</v>
      </c>
      <c r="H1902" s="6">
        <f t="shared" si="87"/>
        <v>24</v>
      </c>
      <c r="I1902" s="6" t="s">
        <v>215</v>
      </c>
      <c r="J1902" s="6">
        <v>15</v>
      </c>
      <c r="K1902" s="6">
        <v>40</v>
      </c>
      <c r="L1902" s="6">
        <v>279</v>
      </c>
      <c r="M1902" s="6">
        <v>42</v>
      </c>
      <c r="N1902" s="6">
        <v>1</v>
      </c>
      <c r="O1902" s="6">
        <v>0.05</v>
      </c>
      <c r="P1902" s="8">
        <v>254.6</v>
      </c>
      <c r="Q1902" s="8">
        <v>145.12199999999999</v>
      </c>
      <c r="R1902" s="8">
        <f t="shared" si="88"/>
        <v>96.748000000000019</v>
      </c>
      <c r="S1902" s="8">
        <f>(((Sales[[#This Row],[Unit Price]]-(Sales[[#This Row],[Discount Applied]]*Sales[[#This Row],[Unit Price]]))-Q1902)/Q1902)*100</f>
        <v>66.666666666666686</v>
      </c>
      <c r="T1902" s="8">
        <f t="shared" si="89"/>
        <v>241.87</v>
      </c>
      <c r="U1902" s="8">
        <f>Sales[[#This Row],[Unit Cost]]*Sales[[#This Row],[Order Quantity]]</f>
        <v>145.12199999999999</v>
      </c>
    </row>
    <row r="1903" spans="1:21" x14ac:dyDescent="0.2">
      <c r="A1903" s="6" t="s">
        <v>2116</v>
      </c>
      <c r="B1903" s="6" t="s">
        <v>25</v>
      </c>
      <c r="C1903" s="6" t="s">
        <v>145</v>
      </c>
      <c r="D1903" s="7">
        <v>43400</v>
      </c>
      <c r="E1903" s="7">
        <v>43471</v>
      </c>
      <c r="F1903" s="7">
        <v>43474</v>
      </c>
      <c r="G1903" s="7">
        <v>43479</v>
      </c>
      <c r="H1903" s="6">
        <f t="shared" si="87"/>
        <v>8</v>
      </c>
      <c r="I1903" s="6" t="s">
        <v>215</v>
      </c>
      <c r="J1903" s="6">
        <v>13</v>
      </c>
      <c r="K1903" s="6">
        <v>24</v>
      </c>
      <c r="L1903" s="6">
        <v>88</v>
      </c>
      <c r="M1903" s="6">
        <v>26</v>
      </c>
      <c r="N1903" s="6">
        <v>7</v>
      </c>
      <c r="O1903" s="6">
        <v>0.05</v>
      </c>
      <c r="P1903" s="8">
        <v>3182.5</v>
      </c>
      <c r="Q1903" s="8">
        <v>2004.9749999999999</v>
      </c>
      <c r="R1903" s="8">
        <f t="shared" si="88"/>
        <v>7128.8000000000011</v>
      </c>
      <c r="S1903" s="8">
        <f>(((Sales[[#This Row],[Unit Price]]-(Sales[[#This Row],[Discount Applied]]*Sales[[#This Row],[Unit Price]]))-Q1903)/Q1903)*100</f>
        <v>50.793650793650805</v>
      </c>
      <c r="T1903" s="8">
        <f t="shared" si="89"/>
        <v>21163.625</v>
      </c>
      <c r="U1903" s="8">
        <f>Sales[[#This Row],[Unit Cost]]*Sales[[#This Row],[Order Quantity]]</f>
        <v>14034.824999999999</v>
      </c>
    </row>
    <row r="1904" spans="1:21" x14ac:dyDescent="0.2">
      <c r="A1904" s="6" t="s">
        <v>2117</v>
      </c>
      <c r="B1904" s="6" t="s">
        <v>23</v>
      </c>
      <c r="C1904" s="6" t="s">
        <v>147</v>
      </c>
      <c r="D1904" s="7">
        <v>43300</v>
      </c>
      <c r="E1904" s="7">
        <v>43471</v>
      </c>
      <c r="F1904" s="7">
        <v>43473</v>
      </c>
      <c r="G1904" s="7">
        <v>43476</v>
      </c>
      <c r="H1904" s="6">
        <f t="shared" si="87"/>
        <v>5</v>
      </c>
      <c r="I1904" s="6" t="s">
        <v>215</v>
      </c>
      <c r="J1904" s="6">
        <v>20</v>
      </c>
      <c r="K1904" s="6">
        <v>4</v>
      </c>
      <c r="L1904" s="6">
        <v>224</v>
      </c>
      <c r="M1904" s="6">
        <v>16</v>
      </c>
      <c r="N1904" s="6">
        <v>1</v>
      </c>
      <c r="O1904" s="6">
        <v>7.4999999999999997E-2</v>
      </c>
      <c r="P1904" s="8">
        <v>1112.2</v>
      </c>
      <c r="Q1904" s="8">
        <v>745.17400000000009</v>
      </c>
      <c r="R1904" s="8">
        <f t="shared" si="88"/>
        <v>283.61099999999999</v>
      </c>
      <c r="S1904" s="8">
        <f>(((Sales[[#This Row],[Unit Price]]-(Sales[[#This Row],[Discount Applied]]*Sales[[#This Row],[Unit Price]]))-Q1904)/Q1904)*100</f>
        <v>38.059701492537307</v>
      </c>
      <c r="T1904" s="8">
        <f t="shared" si="89"/>
        <v>1028.7850000000001</v>
      </c>
      <c r="U1904" s="8">
        <f>Sales[[#This Row],[Unit Cost]]*Sales[[#This Row],[Order Quantity]]</f>
        <v>745.17400000000009</v>
      </c>
    </row>
    <row r="1905" spans="1:21" x14ac:dyDescent="0.2">
      <c r="A1905" s="6" t="s">
        <v>2118</v>
      </c>
      <c r="B1905" s="6" t="s">
        <v>24</v>
      </c>
      <c r="C1905" s="6" t="s">
        <v>145</v>
      </c>
      <c r="D1905" s="7">
        <v>43400</v>
      </c>
      <c r="E1905" s="7">
        <v>43471</v>
      </c>
      <c r="F1905" s="7">
        <v>43485</v>
      </c>
      <c r="G1905" s="7">
        <v>43490</v>
      </c>
      <c r="H1905" s="6">
        <f t="shared" si="87"/>
        <v>19</v>
      </c>
      <c r="I1905" s="6" t="s">
        <v>215</v>
      </c>
      <c r="J1905" s="6">
        <v>2</v>
      </c>
      <c r="K1905" s="6">
        <v>12</v>
      </c>
      <c r="L1905" s="6">
        <v>184</v>
      </c>
      <c r="M1905" s="6">
        <v>15</v>
      </c>
      <c r="N1905" s="6">
        <v>3</v>
      </c>
      <c r="O1905" s="6">
        <v>0.15</v>
      </c>
      <c r="P1905" s="8">
        <v>917.9</v>
      </c>
      <c r="Q1905" s="8">
        <v>596.63499999999999</v>
      </c>
      <c r="R1905" s="8">
        <f t="shared" si="88"/>
        <v>550.74</v>
      </c>
      <c r="S1905" s="8">
        <f>(((Sales[[#This Row],[Unit Price]]-(Sales[[#This Row],[Discount Applied]]*Sales[[#This Row],[Unit Price]]))-Q1905)/Q1905)*100</f>
        <v>30.769230769230759</v>
      </c>
      <c r="T1905" s="8">
        <f t="shared" si="89"/>
        <v>2340.645</v>
      </c>
      <c r="U1905" s="8">
        <f>Sales[[#This Row],[Unit Cost]]*Sales[[#This Row],[Order Quantity]]</f>
        <v>1789.905</v>
      </c>
    </row>
    <row r="1906" spans="1:21" x14ac:dyDescent="0.2">
      <c r="A1906" s="6" t="s">
        <v>2119</v>
      </c>
      <c r="B1906" s="6" t="s">
        <v>24</v>
      </c>
      <c r="C1906" s="6" t="s">
        <v>145</v>
      </c>
      <c r="D1906" s="7">
        <v>43300</v>
      </c>
      <c r="E1906" s="7">
        <v>43471</v>
      </c>
      <c r="F1906" s="7">
        <v>43491</v>
      </c>
      <c r="G1906" s="7">
        <v>43499</v>
      </c>
      <c r="H1906" s="6">
        <f t="shared" si="87"/>
        <v>28</v>
      </c>
      <c r="I1906" s="6" t="s">
        <v>215</v>
      </c>
      <c r="J1906" s="6">
        <v>7</v>
      </c>
      <c r="K1906" s="6">
        <v>2</v>
      </c>
      <c r="L1906" s="6">
        <v>189</v>
      </c>
      <c r="M1906" s="6">
        <v>15</v>
      </c>
      <c r="N1906" s="6">
        <v>1</v>
      </c>
      <c r="O1906" s="6">
        <v>0.05</v>
      </c>
      <c r="P1906" s="8">
        <v>1922.9</v>
      </c>
      <c r="Q1906" s="8">
        <v>846.07600000000002</v>
      </c>
      <c r="R1906" s="8">
        <f t="shared" si="88"/>
        <v>980.67900000000009</v>
      </c>
      <c r="S1906" s="8">
        <f>(((Sales[[#This Row],[Unit Price]]-(Sales[[#This Row],[Discount Applied]]*Sales[[#This Row],[Unit Price]]))-Q1906)/Q1906)*100</f>
        <v>115.90909090909092</v>
      </c>
      <c r="T1906" s="8">
        <f t="shared" si="89"/>
        <v>1826.7550000000001</v>
      </c>
      <c r="U1906" s="8">
        <f>Sales[[#This Row],[Unit Cost]]*Sales[[#This Row],[Order Quantity]]</f>
        <v>846.07600000000002</v>
      </c>
    </row>
    <row r="1907" spans="1:21" x14ac:dyDescent="0.2">
      <c r="A1907" s="6" t="s">
        <v>2120</v>
      </c>
      <c r="B1907" s="6" t="s">
        <v>23</v>
      </c>
      <c r="C1907" s="6" t="s">
        <v>145</v>
      </c>
      <c r="D1907" s="7">
        <v>43300</v>
      </c>
      <c r="E1907" s="7">
        <v>43472</v>
      </c>
      <c r="F1907" s="7">
        <v>43499</v>
      </c>
      <c r="G1907" s="7">
        <v>43501</v>
      </c>
      <c r="H1907" s="6">
        <f t="shared" si="87"/>
        <v>29</v>
      </c>
      <c r="I1907" s="6" t="s">
        <v>215</v>
      </c>
      <c r="J1907" s="6">
        <v>24</v>
      </c>
      <c r="K1907" s="6">
        <v>14</v>
      </c>
      <c r="L1907" s="6">
        <v>133</v>
      </c>
      <c r="M1907" s="6">
        <v>35</v>
      </c>
      <c r="N1907" s="6">
        <v>5</v>
      </c>
      <c r="O1907" s="6">
        <v>0.05</v>
      </c>
      <c r="P1907" s="8">
        <v>1996.6000000000001</v>
      </c>
      <c r="Q1907" s="8">
        <v>1078.1640000000002</v>
      </c>
      <c r="R1907" s="8">
        <f t="shared" si="88"/>
        <v>4093.0299999999988</v>
      </c>
      <c r="S1907" s="8">
        <f>(((Sales[[#This Row],[Unit Price]]-(Sales[[#This Row],[Discount Applied]]*Sales[[#This Row],[Unit Price]]))-Q1907)/Q1907)*100</f>
        <v>75.92592592592591</v>
      </c>
      <c r="T1907" s="8">
        <f t="shared" si="89"/>
        <v>9483.85</v>
      </c>
      <c r="U1907" s="8">
        <f>Sales[[#This Row],[Unit Cost]]*Sales[[#This Row],[Order Quantity]]</f>
        <v>5390.8200000000015</v>
      </c>
    </row>
    <row r="1908" spans="1:21" x14ac:dyDescent="0.2">
      <c r="A1908" s="6" t="s">
        <v>2121</v>
      </c>
      <c r="B1908" s="6" t="s">
        <v>25</v>
      </c>
      <c r="C1908" s="6" t="s">
        <v>145</v>
      </c>
      <c r="D1908" s="7">
        <v>43400</v>
      </c>
      <c r="E1908" s="7">
        <v>43472</v>
      </c>
      <c r="F1908" s="7">
        <v>43486</v>
      </c>
      <c r="G1908" s="7">
        <v>43495</v>
      </c>
      <c r="H1908" s="6">
        <f t="shared" si="87"/>
        <v>23</v>
      </c>
      <c r="I1908" s="6" t="s">
        <v>215</v>
      </c>
      <c r="J1908" s="6">
        <v>13</v>
      </c>
      <c r="K1908" s="6">
        <v>19</v>
      </c>
      <c r="L1908" s="6">
        <v>123</v>
      </c>
      <c r="M1908" s="6">
        <v>27</v>
      </c>
      <c r="N1908" s="6">
        <v>7</v>
      </c>
      <c r="O1908" s="6">
        <v>0.05</v>
      </c>
      <c r="P1908" s="8">
        <v>3966.4</v>
      </c>
      <c r="Q1908" s="8">
        <v>2379.84</v>
      </c>
      <c r="R1908" s="8">
        <f t="shared" si="88"/>
        <v>9717.6799999999967</v>
      </c>
      <c r="S1908" s="8">
        <f>(((Sales[[#This Row],[Unit Price]]-(Sales[[#This Row],[Discount Applied]]*Sales[[#This Row],[Unit Price]]))-Q1908)/Q1908)*100</f>
        <v>58.333333333333329</v>
      </c>
      <c r="T1908" s="8">
        <f t="shared" si="89"/>
        <v>26376.559999999998</v>
      </c>
      <c r="U1908" s="8">
        <f>Sales[[#This Row],[Unit Cost]]*Sales[[#This Row],[Order Quantity]]</f>
        <v>16658.88</v>
      </c>
    </row>
    <row r="1909" spans="1:21" x14ac:dyDescent="0.2">
      <c r="A1909" s="6" t="s">
        <v>2122</v>
      </c>
      <c r="B1909" s="6" t="s">
        <v>25</v>
      </c>
      <c r="C1909" s="6" t="s">
        <v>145</v>
      </c>
      <c r="D1909" s="7">
        <v>43300</v>
      </c>
      <c r="E1909" s="7">
        <v>43472</v>
      </c>
      <c r="F1909" s="7">
        <v>43475</v>
      </c>
      <c r="G1909" s="7">
        <v>43480</v>
      </c>
      <c r="H1909" s="6">
        <f t="shared" si="87"/>
        <v>8</v>
      </c>
      <c r="I1909" s="6" t="s">
        <v>215</v>
      </c>
      <c r="J1909" s="6">
        <v>12</v>
      </c>
      <c r="K1909" s="6">
        <v>27</v>
      </c>
      <c r="L1909" s="6">
        <v>110</v>
      </c>
      <c r="M1909" s="6">
        <v>26</v>
      </c>
      <c r="N1909" s="6">
        <v>5</v>
      </c>
      <c r="O1909" s="6">
        <v>0.05</v>
      </c>
      <c r="P1909" s="8">
        <v>783.9</v>
      </c>
      <c r="Q1909" s="8">
        <v>470.34</v>
      </c>
      <c r="R1909" s="8">
        <f t="shared" si="88"/>
        <v>1371.8250000000003</v>
      </c>
      <c r="S1909" s="8">
        <f>(((Sales[[#This Row],[Unit Price]]-(Sales[[#This Row],[Discount Applied]]*Sales[[#This Row],[Unit Price]]))-Q1909)/Q1909)*100</f>
        <v>58.333333333333329</v>
      </c>
      <c r="T1909" s="8">
        <f t="shared" si="89"/>
        <v>3723.5250000000001</v>
      </c>
      <c r="U1909" s="8">
        <f>Sales[[#This Row],[Unit Cost]]*Sales[[#This Row],[Order Quantity]]</f>
        <v>2351.6999999999998</v>
      </c>
    </row>
    <row r="1910" spans="1:21" x14ac:dyDescent="0.2">
      <c r="A1910" s="6" t="s">
        <v>2123</v>
      </c>
      <c r="B1910" s="6" t="s">
        <v>25</v>
      </c>
      <c r="C1910" s="6" t="s">
        <v>145</v>
      </c>
      <c r="D1910" s="7">
        <v>43300</v>
      </c>
      <c r="E1910" s="7">
        <v>43472</v>
      </c>
      <c r="F1910" s="7">
        <v>43489</v>
      </c>
      <c r="G1910" s="7">
        <v>43499</v>
      </c>
      <c r="H1910" s="6">
        <f t="shared" si="87"/>
        <v>27</v>
      </c>
      <c r="I1910" s="6" t="s">
        <v>215</v>
      </c>
      <c r="J1910" s="6">
        <v>13</v>
      </c>
      <c r="K1910" s="6">
        <v>42</v>
      </c>
      <c r="L1910" s="6">
        <v>163</v>
      </c>
      <c r="M1910" s="6">
        <v>12</v>
      </c>
      <c r="N1910" s="6">
        <v>6</v>
      </c>
      <c r="O1910" s="6">
        <v>7.4999999999999997E-2</v>
      </c>
      <c r="P1910" s="8">
        <v>830.80000000000007</v>
      </c>
      <c r="Q1910" s="8">
        <v>440.32400000000007</v>
      </c>
      <c r="R1910" s="8">
        <f t="shared" si="88"/>
        <v>1968.9960000000001</v>
      </c>
      <c r="S1910" s="8">
        <f>(((Sales[[#This Row],[Unit Price]]-(Sales[[#This Row],[Discount Applied]]*Sales[[#This Row],[Unit Price]]))-Q1910)/Q1910)*100</f>
        <v>74.52830188679242</v>
      </c>
      <c r="T1910" s="8">
        <f t="shared" si="89"/>
        <v>4610.9400000000005</v>
      </c>
      <c r="U1910" s="8">
        <f>Sales[[#This Row],[Unit Cost]]*Sales[[#This Row],[Order Quantity]]</f>
        <v>2641.9440000000004</v>
      </c>
    </row>
    <row r="1911" spans="1:21" x14ac:dyDescent="0.2">
      <c r="A1911" s="6" t="s">
        <v>2124</v>
      </c>
      <c r="B1911" s="6" t="s">
        <v>24</v>
      </c>
      <c r="C1911" s="6" t="s">
        <v>146</v>
      </c>
      <c r="D1911" s="7">
        <v>43400</v>
      </c>
      <c r="E1911" s="7">
        <v>43472</v>
      </c>
      <c r="F1911" s="7">
        <v>43475</v>
      </c>
      <c r="G1911" s="7">
        <v>43485</v>
      </c>
      <c r="H1911" s="6">
        <f t="shared" si="87"/>
        <v>13</v>
      </c>
      <c r="I1911" s="6" t="s">
        <v>215</v>
      </c>
      <c r="J1911" s="6">
        <v>5</v>
      </c>
      <c r="K1911" s="6">
        <v>4</v>
      </c>
      <c r="L1911" s="6">
        <v>308</v>
      </c>
      <c r="M1911" s="6">
        <v>18</v>
      </c>
      <c r="N1911" s="6">
        <v>6</v>
      </c>
      <c r="O1911" s="6">
        <v>0.05</v>
      </c>
      <c r="P1911" s="8">
        <v>1045.2</v>
      </c>
      <c r="Q1911" s="8">
        <v>543.50400000000002</v>
      </c>
      <c r="R1911" s="8">
        <f t="shared" si="88"/>
        <v>2696.616</v>
      </c>
      <c r="S1911" s="8">
        <f>(((Sales[[#This Row],[Unit Price]]-(Sales[[#This Row],[Discount Applied]]*Sales[[#This Row],[Unit Price]]))-Q1911)/Q1911)*100</f>
        <v>82.692307692307693</v>
      </c>
      <c r="T1911" s="8">
        <f t="shared" si="89"/>
        <v>5957.64</v>
      </c>
      <c r="U1911" s="8">
        <f>Sales[[#This Row],[Unit Cost]]*Sales[[#This Row],[Order Quantity]]</f>
        <v>3261.0240000000003</v>
      </c>
    </row>
    <row r="1912" spans="1:21" x14ac:dyDescent="0.2">
      <c r="A1912" s="6" t="s">
        <v>2125</v>
      </c>
      <c r="B1912" s="6" t="s">
        <v>25</v>
      </c>
      <c r="C1912" s="6" t="s">
        <v>145</v>
      </c>
      <c r="D1912" s="7">
        <v>43400</v>
      </c>
      <c r="E1912" s="7">
        <v>43472</v>
      </c>
      <c r="F1912" s="7">
        <v>43495</v>
      </c>
      <c r="G1912" s="7">
        <v>43500</v>
      </c>
      <c r="H1912" s="6">
        <f t="shared" si="87"/>
        <v>28</v>
      </c>
      <c r="I1912" s="6" t="s">
        <v>215</v>
      </c>
      <c r="J1912" s="6">
        <v>17</v>
      </c>
      <c r="K1912" s="6">
        <v>35</v>
      </c>
      <c r="L1912" s="6">
        <v>134</v>
      </c>
      <c r="M1912" s="6">
        <v>33</v>
      </c>
      <c r="N1912" s="6">
        <v>1</v>
      </c>
      <c r="O1912" s="6">
        <v>0.1</v>
      </c>
      <c r="P1912" s="8">
        <v>1025.1000000000001</v>
      </c>
      <c r="Q1912" s="8">
        <v>512.55000000000007</v>
      </c>
      <c r="R1912" s="8">
        <f t="shared" si="88"/>
        <v>410.04000000000008</v>
      </c>
      <c r="S1912" s="8">
        <f>(((Sales[[#This Row],[Unit Price]]-(Sales[[#This Row],[Discount Applied]]*Sales[[#This Row],[Unit Price]]))-Q1912)/Q1912)*100</f>
        <v>80</v>
      </c>
      <c r="T1912" s="8">
        <f t="shared" si="89"/>
        <v>922.59000000000015</v>
      </c>
      <c r="U1912" s="8">
        <f>Sales[[#This Row],[Unit Cost]]*Sales[[#This Row],[Order Quantity]]</f>
        <v>512.55000000000007</v>
      </c>
    </row>
    <row r="1913" spans="1:21" x14ac:dyDescent="0.2">
      <c r="A1913" s="6" t="s">
        <v>2126</v>
      </c>
      <c r="B1913" s="6" t="s">
        <v>23</v>
      </c>
      <c r="C1913" s="6" t="s">
        <v>148</v>
      </c>
      <c r="D1913" s="7">
        <v>43400</v>
      </c>
      <c r="E1913" s="7">
        <v>43472</v>
      </c>
      <c r="F1913" s="7">
        <v>43475</v>
      </c>
      <c r="G1913" s="7">
        <v>43481</v>
      </c>
      <c r="H1913" s="6">
        <f t="shared" si="87"/>
        <v>9</v>
      </c>
      <c r="I1913" s="6" t="s">
        <v>215</v>
      </c>
      <c r="J1913" s="6">
        <v>24</v>
      </c>
      <c r="K1913" s="6">
        <v>35</v>
      </c>
      <c r="L1913" s="6">
        <v>35</v>
      </c>
      <c r="M1913" s="6">
        <v>18</v>
      </c>
      <c r="N1913" s="6">
        <v>2</v>
      </c>
      <c r="O1913" s="6">
        <v>7.4999999999999997E-2</v>
      </c>
      <c r="P1913" s="8">
        <v>5319.8</v>
      </c>
      <c r="Q1913" s="8">
        <v>3298.2760000000003</v>
      </c>
      <c r="R1913" s="8">
        <f t="shared" si="88"/>
        <v>3245.0780000000004</v>
      </c>
      <c r="S1913" s="8">
        <f>(((Sales[[#This Row],[Unit Price]]-(Sales[[#This Row],[Discount Applied]]*Sales[[#This Row],[Unit Price]]))-Q1913)/Q1913)*100</f>
        <v>49.193548387096776</v>
      </c>
      <c r="T1913" s="8">
        <f t="shared" si="89"/>
        <v>9841.630000000001</v>
      </c>
      <c r="U1913" s="8">
        <f>Sales[[#This Row],[Unit Cost]]*Sales[[#This Row],[Order Quantity]]</f>
        <v>6596.5520000000006</v>
      </c>
    </row>
    <row r="1914" spans="1:21" x14ac:dyDescent="0.2">
      <c r="A1914" s="6" t="s">
        <v>2127</v>
      </c>
      <c r="B1914" s="6" t="s">
        <v>26</v>
      </c>
      <c r="C1914" s="6" t="s">
        <v>147</v>
      </c>
      <c r="D1914" s="7">
        <v>43300</v>
      </c>
      <c r="E1914" s="7">
        <v>43472</v>
      </c>
      <c r="F1914" s="7">
        <v>43485</v>
      </c>
      <c r="G1914" s="7">
        <v>43490</v>
      </c>
      <c r="H1914" s="6">
        <f t="shared" si="87"/>
        <v>18</v>
      </c>
      <c r="I1914" s="6" t="s">
        <v>215</v>
      </c>
      <c r="J1914" s="6">
        <v>26</v>
      </c>
      <c r="K1914" s="6">
        <v>13</v>
      </c>
      <c r="L1914" s="6">
        <v>241</v>
      </c>
      <c r="M1914" s="6">
        <v>17</v>
      </c>
      <c r="N1914" s="6">
        <v>4</v>
      </c>
      <c r="O1914" s="6">
        <v>7.4999999999999997E-2</v>
      </c>
      <c r="P1914" s="8">
        <v>897.80000000000007</v>
      </c>
      <c r="Q1914" s="8">
        <v>430.94400000000002</v>
      </c>
      <c r="R1914" s="8">
        <f t="shared" si="88"/>
        <v>1598.0840000000001</v>
      </c>
      <c r="S1914" s="8">
        <f>(((Sales[[#This Row],[Unit Price]]-(Sales[[#This Row],[Discount Applied]]*Sales[[#This Row],[Unit Price]]))-Q1914)/Q1914)*100</f>
        <v>92.708333333333343</v>
      </c>
      <c r="T1914" s="8">
        <f t="shared" si="89"/>
        <v>3321.86</v>
      </c>
      <c r="U1914" s="8">
        <f>Sales[[#This Row],[Unit Cost]]*Sales[[#This Row],[Order Quantity]]</f>
        <v>1723.7760000000001</v>
      </c>
    </row>
    <row r="1915" spans="1:21" x14ac:dyDescent="0.2">
      <c r="A1915" s="6" t="s">
        <v>2128</v>
      </c>
      <c r="B1915" s="6" t="s">
        <v>24</v>
      </c>
      <c r="C1915" s="6" t="s">
        <v>147</v>
      </c>
      <c r="D1915" s="7">
        <v>43400</v>
      </c>
      <c r="E1915" s="7">
        <v>43472</v>
      </c>
      <c r="F1915" s="7">
        <v>43487</v>
      </c>
      <c r="G1915" s="7">
        <v>43489</v>
      </c>
      <c r="H1915" s="6">
        <f t="shared" si="87"/>
        <v>17</v>
      </c>
      <c r="I1915" s="6" t="s">
        <v>215</v>
      </c>
      <c r="J1915" s="6">
        <v>1</v>
      </c>
      <c r="K1915" s="6">
        <v>24</v>
      </c>
      <c r="L1915" s="6">
        <v>242</v>
      </c>
      <c r="M1915" s="6">
        <v>20</v>
      </c>
      <c r="N1915" s="6">
        <v>5</v>
      </c>
      <c r="O1915" s="6">
        <v>0.2</v>
      </c>
      <c r="P1915" s="8">
        <v>1969.8</v>
      </c>
      <c r="Q1915" s="8">
        <v>1477.35</v>
      </c>
      <c r="R1915" s="8">
        <f t="shared" si="88"/>
        <v>492.44999999999982</v>
      </c>
      <c r="S1915" s="8">
        <f>(((Sales[[#This Row],[Unit Price]]-(Sales[[#This Row],[Discount Applied]]*Sales[[#This Row],[Unit Price]]))-Q1915)/Q1915)*100</f>
        <v>6.6666666666666679</v>
      </c>
      <c r="T1915" s="8">
        <f t="shared" si="89"/>
        <v>7879.2</v>
      </c>
      <c r="U1915" s="8">
        <f>Sales[[#This Row],[Unit Cost]]*Sales[[#This Row],[Order Quantity]]</f>
        <v>7386.75</v>
      </c>
    </row>
    <row r="1916" spans="1:21" x14ac:dyDescent="0.2">
      <c r="A1916" s="6" t="s">
        <v>2129</v>
      </c>
      <c r="B1916" s="6" t="s">
        <v>25</v>
      </c>
      <c r="C1916" s="6" t="s">
        <v>146</v>
      </c>
      <c r="D1916" s="7">
        <v>43400</v>
      </c>
      <c r="E1916" s="7">
        <v>43472</v>
      </c>
      <c r="F1916" s="7">
        <v>43499</v>
      </c>
      <c r="G1916" s="7">
        <v>43505</v>
      </c>
      <c r="H1916" s="6">
        <f t="shared" si="87"/>
        <v>33</v>
      </c>
      <c r="I1916" s="6" t="s">
        <v>215</v>
      </c>
      <c r="J1916" s="6">
        <v>20</v>
      </c>
      <c r="K1916" s="6">
        <v>39</v>
      </c>
      <c r="L1916" s="6">
        <v>289</v>
      </c>
      <c r="M1916" s="6">
        <v>27</v>
      </c>
      <c r="N1916" s="6">
        <v>1</v>
      </c>
      <c r="O1916" s="6">
        <v>7.4999999999999997E-2</v>
      </c>
      <c r="P1916" s="8">
        <v>1112.2</v>
      </c>
      <c r="Q1916" s="8">
        <v>678.44200000000001</v>
      </c>
      <c r="R1916" s="8">
        <f t="shared" si="88"/>
        <v>350.34300000000007</v>
      </c>
      <c r="S1916" s="8">
        <f>(((Sales[[#This Row],[Unit Price]]-(Sales[[#This Row],[Discount Applied]]*Sales[[#This Row],[Unit Price]]))-Q1916)/Q1916)*100</f>
        <v>51.639344262295097</v>
      </c>
      <c r="T1916" s="8">
        <f t="shared" si="89"/>
        <v>1028.7850000000001</v>
      </c>
      <c r="U1916" s="8">
        <f>Sales[[#This Row],[Unit Cost]]*Sales[[#This Row],[Order Quantity]]</f>
        <v>678.44200000000001</v>
      </c>
    </row>
    <row r="1917" spans="1:21" x14ac:dyDescent="0.2">
      <c r="A1917" s="6" t="s">
        <v>2130</v>
      </c>
      <c r="B1917" s="6" t="s">
        <v>23</v>
      </c>
      <c r="C1917" s="6" t="s">
        <v>145</v>
      </c>
      <c r="D1917" s="7">
        <v>43300</v>
      </c>
      <c r="E1917" s="7">
        <v>43472</v>
      </c>
      <c r="F1917" s="7">
        <v>43495</v>
      </c>
      <c r="G1917" s="7">
        <v>43499</v>
      </c>
      <c r="H1917" s="6">
        <f t="shared" si="87"/>
        <v>27</v>
      </c>
      <c r="I1917" s="6" t="s">
        <v>215</v>
      </c>
      <c r="J1917" s="6">
        <v>21</v>
      </c>
      <c r="K1917" s="6">
        <v>42</v>
      </c>
      <c r="L1917" s="6">
        <v>162</v>
      </c>
      <c r="M1917" s="6">
        <v>38</v>
      </c>
      <c r="N1917" s="6">
        <v>6</v>
      </c>
      <c r="O1917" s="6">
        <v>0.2</v>
      </c>
      <c r="P1917" s="8">
        <v>1045.2</v>
      </c>
      <c r="Q1917" s="8">
        <v>752.54399999999998</v>
      </c>
      <c r="R1917" s="8">
        <f t="shared" si="88"/>
        <v>501.69600000000082</v>
      </c>
      <c r="S1917" s="8">
        <f>(((Sales[[#This Row],[Unit Price]]-(Sales[[#This Row],[Discount Applied]]*Sales[[#This Row],[Unit Price]]))-Q1917)/Q1917)*100</f>
        <v>11.111111111111125</v>
      </c>
      <c r="T1917" s="8">
        <f t="shared" si="89"/>
        <v>5016.9600000000009</v>
      </c>
      <c r="U1917" s="8">
        <f>Sales[[#This Row],[Unit Cost]]*Sales[[#This Row],[Order Quantity]]</f>
        <v>4515.2640000000001</v>
      </c>
    </row>
    <row r="1918" spans="1:21" x14ac:dyDescent="0.2">
      <c r="A1918" s="6" t="s">
        <v>2131</v>
      </c>
      <c r="B1918" s="6" t="s">
        <v>24</v>
      </c>
      <c r="C1918" s="6" t="s">
        <v>148</v>
      </c>
      <c r="D1918" s="7">
        <v>43400</v>
      </c>
      <c r="E1918" s="7">
        <v>43473</v>
      </c>
      <c r="F1918" s="7">
        <v>43485</v>
      </c>
      <c r="G1918" s="7">
        <v>43493</v>
      </c>
      <c r="H1918" s="6">
        <f t="shared" si="87"/>
        <v>20</v>
      </c>
      <c r="I1918" s="6" t="s">
        <v>215</v>
      </c>
      <c r="J1918" s="6">
        <v>2</v>
      </c>
      <c r="K1918" s="6">
        <v>45</v>
      </c>
      <c r="L1918" s="6">
        <v>18</v>
      </c>
      <c r="M1918" s="6">
        <v>1</v>
      </c>
      <c r="N1918" s="6">
        <v>4</v>
      </c>
      <c r="O1918" s="6">
        <v>7.4999999999999997E-2</v>
      </c>
      <c r="P1918" s="8">
        <v>1031.8</v>
      </c>
      <c r="Q1918" s="8">
        <v>412.72</v>
      </c>
      <c r="R1918" s="8">
        <f t="shared" si="88"/>
        <v>2166.7799999999997</v>
      </c>
      <c r="S1918" s="8">
        <f>(((Sales[[#This Row],[Unit Price]]-(Sales[[#This Row],[Discount Applied]]*Sales[[#This Row],[Unit Price]]))-Q1918)/Q1918)*100</f>
        <v>131.24999999999997</v>
      </c>
      <c r="T1918" s="8">
        <f t="shared" si="89"/>
        <v>3817.66</v>
      </c>
      <c r="U1918" s="8">
        <f>Sales[[#This Row],[Unit Cost]]*Sales[[#This Row],[Order Quantity]]</f>
        <v>1650.88</v>
      </c>
    </row>
    <row r="1919" spans="1:21" x14ac:dyDescent="0.2">
      <c r="A1919" s="6" t="s">
        <v>2132</v>
      </c>
      <c r="B1919" s="6" t="s">
        <v>24</v>
      </c>
      <c r="C1919" s="6" t="s">
        <v>145</v>
      </c>
      <c r="D1919" s="7">
        <v>43400</v>
      </c>
      <c r="E1919" s="7">
        <v>43473</v>
      </c>
      <c r="F1919" s="7">
        <v>43491</v>
      </c>
      <c r="G1919" s="7">
        <v>43495</v>
      </c>
      <c r="H1919" s="6">
        <f t="shared" si="87"/>
        <v>22</v>
      </c>
      <c r="I1919" s="6" t="s">
        <v>215</v>
      </c>
      <c r="J1919" s="6">
        <v>12</v>
      </c>
      <c r="K1919" s="6">
        <v>23</v>
      </c>
      <c r="L1919" s="6">
        <v>164</v>
      </c>
      <c r="M1919" s="6">
        <v>45</v>
      </c>
      <c r="N1919" s="6">
        <v>5</v>
      </c>
      <c r="O1919" s="6">
        <v>0.4</v>
      </c>
      <c r="P1919" s="8">
        <v>2365.1</v>
      </c>
      <c r="Q1919" s="8">
        <v>1087.9459999999999</v>
      </c>
      <c r="R1919" s="8">
        <f t="shared" si="88"/>
        <v>1655.5700000000006</v>
      </c>
      <c r="S1919" s="8">
        <f>(((Sales[[#This Row],[Unit Price]]-(Sales[[#This Row],[Discount Applied]]*Sales[[#This Row],[Unit Price]]))-Q1919)/Q1919)*100</f>
        <v>30.434782608695659</v>
      </c>
      <c r="T1919" s="8">
        <f t="shared" si="89"/>
        <v>7095.3</v>
      </c>
      <c r="U1919" s="8">
        <f>Sales[[#This Row],[Unit Cost]]*Sales[[#This Row],[Order Quantity]]</f>
        <v>5439.73</v>
      </c>
    </row>
    <row r="1920" spans="1:21" x14ac:dyDescent="0.2">
      <c r="A1920" s="6" t="s">
        <v>2133</v>
      </c>
      <c r="B1920" s="6" t="s">
        <v>24</v>
      </c>
      <c r="C1920" s="6" t="s">
        <v>146</v>
      </c>
      <c r="D1920" s="7">
        <v>43300</v>
      </c>
      <c r="E1920" s="7">
        <v>43473</v>
      </c>
      <c r="F1920" s="7">
        <v>43501</v>
      </c>
      <c r="G1920" s="7">
        <v>43509</v>
      </c>
      <c r="H1920" s="6">
        <f t="shared" si="87"/>
        <v>36</v>
      </c>
      <c r="I1920" s="6" t="s">
        <v>215</v>
      </c>
      <c r="J1920" s="6">
        <v>4</v>
      </c>
      <c r="K1920" s="6">
        <v>13</v>
      </c>
      <c r="L1920" s="6">
        <v>291</v>
      </c>
      <c r="M1920" s="6">
        <v>43</v>
      </c>
      <c r="N1920" s="6">
        <v>3</v>
      </c>
      <c r="O1920" s="6">
        <v>0.1</v>
      </c>
      <c r="P1920" s="8">
        <v>234.5</v>
      </c>
      <c r="Q1920" s="8">
        <v>105.52500000000001</v>
      </c>
      <c r="R1920" s="8">
        <f t="shared" si="88"/>
        <v>316.57499999999993</v>
      </c>
      <c r="S1920" s="8">
        <f>(((Sales[[#This Row],[Unit Price]]-(Sales[[#This Row],[Discount Applied]]*Sales[[#This Row],[Unit Price]]))-Q1920)/Q1920)*100</f>
        <v>100</v>
      </c>
      <c r="T1920" s="8">
        <f t="shared" si="89"/>
        <v>633.15</v>
      </c>
      <c r="U1920" s="8">
        <f>Sales[[#This Row],[Unit Cost]]*Sales[[#This Row],[Order Quantity]]</f>
        <v>316.57500000000005</v>
      </c>
    </row>
    <row r="1921" spans="1:21" x14ac:dyDescent="0.2">
      <c r="A1921" s="6" t="s">
        <v>2134</v>
      </c>
      <c r="B1921" s="6" t="s">
        <v>26</v>
      </c>
      <c r="C1921" s="6" t="s">
        <v>147</v>
      </c>
      <c r="D1921" s="7">
        <v>43400</v>
      </c>
      <c r="E1921" s="7">
        <v>43473</v>
      </c>
      <c r="F1921" s="7">
        <v>43477</v>
      </c>
      <c r="G1921" s="7">
        <v>43479</v>
      </c>
      <c r="H1921" s="6">
        <f t="shared" si="87"/>
        <v>6</v>
      </c>
      <c r="I1921" s="6" t="s">
        <v>215</v>
      </c>
      <c r="J1921" s="6">
        <v>26</v>
      </c>
      <c r="K1921" s="6">
        <v>18</v>
      </c>
      <c r="L1921" s="6">
        <v>207</v>
      </c>
      <c r="M1921" s="6">
        <v>19</v>
      </c>
      <c r="N1921" s="6">
        <v>8</v>
      </c>
      <c r="O1921" s="6">
        <v>0.1</v>
      </c>
      <c r="P1921" s="8">
        <v>2572.8000000000002</v>
      </c>
      <c r="Q1921" s="8">
        <v>1852.4160000000002</v>
      </c>
      <c r="R1921" s="8">
        <f t="shared" si="88"/>
        <v>3704.8319999999985</v>
      </c>
      <c r="S1921" s="8">
        <f>(((Sales[[#This Row],[Unit Price]]-(Sales[[#This Row],[Discount Applied]]*Sales[[#This Row],[Unit Price]]))-Q1921)/Q1921)*100</f>
        <v>24.999999999999989</v>
      </c>
      <c r="T1921" s="8">
        <f t="shared" si="89"/>
        <v>18524.16</v>
      </c>
      <c r="U1921" s="8">
        <f>Sales[[#This Row],[Unit Cost]]*Sales[[#This Row],[Order Quantity]]</f>
        <v>14819.328000000001</v>
      </c>
    </row>
    <row r="1922" spans="1:21" x14ac:dyDescent="0.2">
      <c r="A1922" s="6" t="s">
        <v>2135</v>
      </c>
      <c r="B1922" s="6" t="s">
        <v>24</v>
      </c>
      <c r="C1922" s="6" t="s">
        <v>145</v>
      </c>
      <c r="D1922" s="7">
        <v>43400</v>
      </c>
      <c r="E1922" s="7">
        <v>43473</v>
      </c>
      <c r="F1922" s="7">
        <v>43477</v>
      </c>
      <c r="G1922" s="7">
        <v>43481</v>
      </c>
      <c r="H1922" s="6">
        <f t="shared" ref="H1922:H1985" si="90">G1922-E1922</f>
        <v>8</v>
      </c>
      <c r="I1922" s="6" t="s">
        <v>215</v>
      </c>
      <c r="J1922" s="6">
        <v>4</v>
      </c>
      <c r="K1922" s="6">
        <v>39</v>
      </c>
      <c r="L1922" s="6">
        <v>186</v>
      </c>
      <c r="M1922" s="6">
        <v>38</v>
      </c>
      <c r="N1922" s="6">
        <v>5</v>
      </c>
      <c r="O1922" s="6">
        <v>0.05</v>
      </c>
      <c r="P1922" s="8">
        <v>174.20000000000002</v>
      </c>
      <c r="Q1922" s="8">
        <v>87.100000000000009</v>
      </c>
      <c r="R1922" s="8">
        <f t="shared" ref="R1922:R1985" si="91">T1922-(Q1922*N1922)</f>
        <v>391.9500000000001</v>
      </c>
      <c r="S1922" s="8">
        <f>(((Sales[[#This Row],[Unit Price]]-(Sales[[#This Row],[Discount Applied]]*Sales[[#This Row],[Unit Price]]))-Q1922)/Q1922)*100</f>
        <v>89.999999999999986</v>
      </c>
      <c r="T1922" s="8">
        <f t="shared" ref="T1922:T1985" si="92">((P1922*N1922)-(P1922*O1922*N1922))</f>
        <v>827.45000000000016</v>
      </c>
      <c r="U1922" s="8">
        <f>Sales[[#This Row],[Unit Cost]]*Sales[[#This Row],[Order Quantity]]</f>
        <v>435.50000000000006</v>
      </c>
    </row>
    <row r="1923" spans="1:21" x14ac:dyDescent="0.2">
      <c r="A1923" s="6" t="s">
        <v>2136</v>
      </c>
      <c r="B1923" s="6" t="s">
        <v>24</v>
      </c>
      <c r="C1923" s="6" t="s">
        <v>146</v>
      </c>
      <c r="D1923" s="7">
        <v>43400</v>
      </c>
      <c r="E1923" s="7">
        <v>43473</v>
      </c>
      <c r="F1923" s="7">
        <v>43477</v>
      </c>
      <c r="G1923" s="7">
        <v>43478</v>
      </c>
      <c r="H1923" s="6">
        <f t="shared" si="90"/>
        <v>5</v>
      </c>
      <c r="I1923" s="6" t="s">
        <v>215</v>
      </c>
      <c r="J1923" s="6">
        <v>11</v>
      </c>
      <c r="K1923" s="6">
        <v>43</v>
      </c>
      <c r="L1923" s="6">
        <v>310</v>
      </c>
      <c r="M1923" s="6">
        <v>7</v>
      </c>
      <c r="N1923" s="6">
        <v>1</v>
      </c>
      <c r="O1923" s="6">
        <v>0.1</v>
      </c>
      <c r="P1923" s="8">
        <v>1105.5</v>
      </c>
      <c r="Q1923" s="8">
        <v>464.31</v>
      </c>
      <c r="R1923" s="8">
        <f t="shared" si="91"/>
        <v>530.6400000000001</v>
      </c>
      <c r="S1923" s="8">
        <f>(((Sales[[#This Row],[Unit Price]]-(Sales[[#This Row],[Discount Applied]]*Sales[[#This Row],[Unit Price]]))-Q1923)/Q1923)*100</f>
        <v>114.28571428571431</v>
      </c>
      <c r="T1923" s="8">
        <f t="shared" si="92"/>
        <v>994.95</v>
      </c>
      <c r="U1923" s="8">
        <f>Sales[[#This Row],[Unit Cost]]*Sales[[#This Row],[Order Quantity]]</f>
        <v>464.31</v>
      </c>
    </row>
    <row r="1924" spans="1:21" x14ac:dyDescent="0.2">
      <c r="A1924" s="6" t="s">
        <v>2137</v>
      </c>
      <c r="B1924" s="6" t="s">
        <v>24</v>
      </c>
      <c r="C1924" s="6" t="s">
        <v>145</v>
      </c>
      <c r="D1924" s="7">
        <v>43300</v>
      </c>
      <c r="E1924" s="7">
        <v>43473</v>
      </c>
      <c r="F1924" s="7">
        <v>43484</v>
      </c>
      <c r="G1924" s="7">
        <v>43492</v>
      </c>
      <c r="H1924" s="6">
        <f t="shared" si="90"/>
        <v>19</v>
      </c>
      <c r="I1924" s="6" t="s">
        <v>215</v>
      </c>
      <c r="J1924" s="6">
        <v>2</v>
      </c>
      <c r="K1924" s="6">
        <v>9</v>
      </c>
      <c r="L1924" s="6">
        <v>191</v>
      </c>
      <c r="M1924" s="6">
        <v>43</v>
      </c>
      <c r="N1924" s="6">
        <v>4</v>
      </c>
      <c r="O1924" s="6">
        <v>7.4999999999999997E-2</v>
      </c>
      <c r="P1924" s="8">
        <v>3832.4</v>
      </c>
      <c r="Q1924" s="8">
        <v>3180.8919999999998</v>
      </c>
      <c r="R1924" s="8">
        <f t="shared" si="91"/>
        <v>1456.3120000000017</v>
      </c>
      <c r="S1924" s="8">
        <f>(((Sales[[#This Row],[Unit Price]]-(Sales[[#This Row],[Discount Applied]]*Sales[[#This Row],[Unit Price]]))-Q1924)/Q1924)*100</f>
        <v>11.445783132530135</v>
      </c>
      <c r="T1924" s="8">
        <f t="shared" si="92"/>
        <v>14179.880000000001</v>
      </c>
      <c r="U1924" s="8">
        <f>Sales[[#This Row],[Unit Cost]]*Sales[[#This Row],[Order Quantity]]</f>
        <v>12723.567999999999</v>
      </c>
    </row>
    <row r="1925" spans="1:21" x14ac:dyDescent="0.2">
      <c r="A1925" s="6" t="s">
        <v>2138</v>
      </c>
      <c r="B1925" s="6" t="s">
        <v>24</v>
      </c>
      <c r="C1925" s="6" t="s">
        <v>146</v>
      </c>
      <c r="D1925" s="7">
        <v>43400</v>
      </c>
      <c r="E1925" s="7">
        <v>43473</v>
      </c>
      <c r="F1925" s="7">
        <v>43492</v>
      </c>
      <c r="G1925" s="7">
        <v>43500</v>
      </c>
      <c r="H1925" s="6">
        <f t="shared" si="90"/>
        <v>27</v>
      </c>
      <c r="I1925" s="6" t="s">
        <v>215</v>
      </c>
      <c r="J1925" s="6">
        <v>4</v>
      </c>
      <c r="K1925" s="6">
        <v>21</v>
      </c>
      <c r="L1925" s="6">
        <v>319</v>
      </c>
      <c r="M1925" s="6">
        <v>46</v>
      </c>
      <c r="N1925" s="6">
        <v>2</v>
      </c>
      <c r="O1925" s="6">
        <v>7.4999999999999997E-2</v>
      </c>
      <c r="P1925" s="8">
        <v>3939.6</v>
      </c>
      <c r="Q1925" s="8">
        <v>3230.4719999999998</v>
      </c>
      <c r="R1925" s="8">
        <f t="shared" si="91"/>
        <v>827.31600000000071</v>
      </c>
      <c r="S1925" s="8">
        <f>(((Sales[[#This Row],[Unit Price]]-(Sales[[#This Row],[Discount Applied]]*Sales[[#This Row],[Unit Price]]))-Q1925)/Q1925)*100</f>
        <v>12.804878048780498</v>
      </c>
      <c r="T1925" s="8">
        <f t="shared" si="92"/>
        <v>7288.26</v>
      </c>
      <c r="U1925" s="8">
        <f>Sales[[#This Row],[Unit Cost]]*Sales[[#This Row],[Order Quantity]]</f>
        <v>6460.9439999999995</v>
      </c>
    </row>
    <row r="1926" spans="1:21" x14ac:dyDescent="0.2">
      <c r="A1926" s="6" t="s">
        <v>2139</v>
      </c>
      <c r="B1926" s="6" t="s">
        <v>26</v>
      </c>
      <c r="C1926" s="6" t="s">
        <v>145</v>
      </c>
      <c r="D1926" s="7">
        <v>43300</v>
      </c>
      <c r="E1926" s="7">
        <v>43473</v>
      </c>
      <c r="F1926" s="7">
        <v>43484</v>
      </c>
      <c r="G1926" s="7">
        <v>43491</v>
      </c>
      <c r="H1926" s="6">
        <f t="shared" si="90"/>
        <v>18</v>
      </c>
      <c r="I1926" s="6" t="s">
        <v>215</v>
      </c>
      <c r="J1926" s="6">
        <v>26</v>
      </c>
      <c r="K1926" s="6">
        <v>16</v>
      </c>
      <c r="L1926" s="6">
        <v>137</v>
      </c>
      <c r="M1926" s="6">
        <v>26</v>
      </c>
      <c r="N1926" s="6">
        <v>4</v>
      </c>
      <c r="O1926" s="6">
        <v>0.1</v>
      </c>
      <c r="P1926" s="8">
        <v>1085.4000000000001</v>
      </c>
      <c r="Q1926" s="8">
        <v>868.32000000000016</v>
      </c>
      <c r="R1926" s="8">
        <f t="shared" si="91"/>
        <v>434.15999999999985</v>
      </c>
      <c r="S1926" s="8">
        <f>(((Sales[[#This Row],[Unit Price]]-(Sales[[#This Row],[Discount Applied]]*Sales[[#This Row],[Unit Price]]))-Q1926)/Q1926)*100</f>
        <v>12.499999999999993</v>
      </c>
      <c r="T1926" s="8">
        <f t="shared" si="92"/>
        <v>3907.4400000000005</v>
      </c>
      <c r="U1926" s="8">
        <f>Sales[[#This Row],[Unit Cost]]*Sales[[#This Row],[Order Quantity]]</f>
        <v>3473.2800000000007</v>
      </c>
    </row>
    <row r="1927" spans="1:21" x14ac:dyDescent="0.2">
      <c r="A1927" s="6" t="s">
        <v>2140</v>
      </c>
      <c r="B1927" s="6" t="s">
        <v>26</v>
      </c>
      <c r="C1927" s="6" t="s">
        <v>148</v>
      </c>
      <c r="D1927" s="7">
        <v>43400</v>
      </c>
      <c r="E1927" s="7">
        <v>43473</v>
      </c>
      <c r="F1927" s="7">
        <v>43485</v>
      </c>
      <c r="G1927" s="7">
        <v>43490</v>
      </c>
      <c r="H1927" s="6">
        <f t="shared" si="90"/>
        <v>17</v>
      </c>
      <c r="I1927" s="6" t="s">
        <v>215</v>
      </c>
      <c r="J1927" s="6">
        <v>28</v>
      </c>
      <c r="K1927" s="6">
        <v>9</v>
      </c>
      <c r="L1927" s="6">
        <v>57</v>
      </c>
      <c r="M1927" s="6">
        <v>30</v>
      </c>
      <c r="N1927" s="6">
        <v>7</v>
      </c>
      <c r="O1927" s="6">
        <v>0.05</v>
      </c>
      <c r="P1927" s="8">
        <v>2619.7000000000003</v>
      </c>
      <c r="Q1927" s="8">
        <v>1571.8200000000002</v>
      </c>
      <c r="R1927" s="8">
        <f t="shared" si="91"/>
        <v>6418.2649999999994</v>
      </c>
      <c r="S1927" s="8">
        <f>(((Sales[[#This Row],[Unit Price]]-(Sales[[#This Row],[Discount Applied]]*Sales[[#This Row],[Unit Price]]))-Q1927)/Q1927)*100</f>
        <v>58.333333333333329</v>
      </c>
      <c r="T1927" s="8">
        <f t="shared" si="92"/>
        <v>17421.005000000001</v>
      </c>
      <c r="U1927" s="8">
        <f>Sales[[#This Row],[Unit Cost]]*Sales[[#This Row],[Order Quantity]]</f>
        <v>11002.740000000002</v>
      </c>
    </row>
    <row r="1928" spans="1:21" x14ac:dyDescent="0.2">
      <c r="A1928" s="6" t="s">
        <v>2141</v>
      </c>
      <c r="B1928" s="6" t="s">
        <v>25</v>
      </c>
      <c r="C1928" s="6" t="s">
        <v>148</v>
      </c>
      <c r="D1928" s="7">
        <v>43300</v>
      </c>
      <c r="E1928" s="7">
        <v>43473</v>
      </c>
      <c r="F1928" s="7">
        <v>43497</v>
      </c>
      <c r="G1928" s="7">
        <v>43504</v>
      </c>
      <c r="H1928" s="6">
        <f t="shared" si="90"/>
        <v>31</v>
      </c>
      <c r="I1928" s="6" t="s">
        <v>215</v>
      </c>
      <c r="J1928" s="6">
        <v>13</v>
      </c>
      <c r="K1928" s="6">
        <v>33</v>
      </c>
      <c r="L1928" s="6">
        <v>44</v>
      </c>
      <c r="M1928" s="6">
        <v>19</v>
      </c>
      <c r="N1928" s="6">
        <v>7</v>
      </c>
      <c r="O1928" s="6">
        <v>0.05</v>
      </c>
      <c r="P1928" s="8">
        <v>3383.5</v>
      </c>
      <c r="Q1928" s="8">
        <v>2672.9650000000001</v>
      </c>
      <c r="R1928" s="8">
        <f t="shared" si="91"/>
        <v>3789.5200000000004</v>
      </c>
      <c r="S1928" s="8">
        <f>(((Sales[[#This Row],[Unit Price]]-(Sales[[#This Row],[Discount Applied]]*Sales[[#This Row],[Unit Price]]))-Q1928)/Q1928)*100</f>
        <v>20.253164556962012</v>
      </c>
      <c r="T1928" s="8">
        <f t="shared" si="92"/>
        <v>22500.275000000001</v>
      </c>
      <c r="U1928" s="8">
        <f>Sales[[#This Row],[Unit Cost]]*Sales[[#This Row],[Order Quantity]]</f>
        <v>18710.755000000001</v>
      </c>
    </row>
    <row r="1929" spans="1:21" x14ac:dyDescent="0.2">
      <c r="A1929" s="6" t="s">
        <v>2142</v>
      </c>
      <c r="B1929" s="6" t="s">
        <v>24</v>
      </c>
      <c r="C1929" s="6" t="s">
        <v>146</v>
      </c>
      <c r="D1929" s="7">
        <v>43400</v>
      </c>
      <c r="E1929" s="7">
        <v>43473</v>
      </c>
      <c r="F1929" s="7">
        <v>43496</v>
      </c>
      <c r="G1929" s="7">
        <v>43497</v>
      </c>
      <c r="H1929" s="6">
        <f t="shared" si="90"/>
        <v>24</v>
      </c>
      <c r="I1929" s="6" t="s">
        <v>215</v>
      </c>
      <c r="J1929" s="6">
        <v>11</v>
      </c>
      <c r="K1929" s="6">
        <v>1</v>
      </c>
      <c r="L1929" s="6">
        <v>263</v>
      </c>
      <c r="M1929" s="6">
        <v>30</v>
      </c>
      <c r="N1929" s="6">
        <v>8</v>
      </c>
      <c r="O1929" s="6">
        <v>0.05</v>
      </c>
      <c r="P1929" s="8">
        <v>817.4</v>
      </c>
      <c r="Q1929" s="8">
        <v>335.13399999999996</v>
      </c>
      <c r="R1929" s="8">
        <f t="shared" si="91"/>
        <v>3531.1680000000001</v>
      </c>
      <c r="S1929" s="8">
        <f>(((Sales[[#This Row],[Unit Price]]-(Sales[[#This Row],[Discount Applied]]*Sales[[#This Row],[Unit Price]]))-Q1929)/Q1929)*100</f>
        <v>131.70731707317077</v>
      </c>
      <c r="T1929" s="8">
        <f t="shared" si="92"/>
        <v>6212.24</v>
      </c>
      <c r="U1929" s="8">
        <f>Sales[[#This Row],[Unit Cost]]*Sales[[#This Row],[Order Quantity]]</f>
        <v>2681.0719999999997</v>
      </c>
    </row>
    <row r="1930" spans="1:21" x14ac:dyDescent="0.2">
      <c r="A1930" s="6" t="s">
        <v>2143</v>
      </c>
      <c r="B1930" s="6" t="s">
        <v>24</v>
      </c>
      <c r="C1930" s="6" t="s">
        <v>148</v>
      </c>
      <c r="D1930" s="7">
        <v>43300</v>
      </c>
      <c r="E1930" s="7">
        <v>43473</v>
      </c>
      <c r="F1930" s="7">
        <v>43490</v>
      </c>
      <c r="G1930" s="7">
        <v>43500</v>
      </c>
      <c r="H1930" s="6">
        <f t="shared" si="90"/>
        <v>27</v>
      </c>
      <c r="I1930" s="6" t="s">
        <v>215</v>
      </c>
      <c r="J1930" s="6">
        <v>5</v>
      </c>
      <c r="K1930" s="6">
        <v>38</v>
      </c>
      <c r="L1930" s="6">
        <v>47</v>
      </c>
      <c r="M1930" s="6">
        <v>17</v>
      </c>
      <c r="N1930" s="6">
        <v>2</v>
      </c>
      <c r="O1930" s="6">
        <v>0.1</v>
      </c>
      <c r="P1930" s="8">
        <v>1078.7</v>
      </c>
      <c r="Q1930" s="8">
        <v>550.13700000000006</v>
      </c>
      <c r="R1930" s="8">
        <f t="shared" si="91"/>
        <v>841.38599999999997</v>
      </c>
      <c r="S1930" s="8">
        <f>(((Sales[[#This Row],[Unit Price]]-(Sales[[#This Row],[Discount Applied]]*Sales[[#This Row],[Unit Price]]))-Q1930)/Q1930)*100</f>
        <v>76.470588235294102</v>
      </c>
      <c r="T1930" s="8">
        <f t="shared" si="92"/>
        <v>1941.66</v>
      </c>
      <c r="U1930" s="8">
        <f>Sales[[#This Row],[Unit Cost]]*Sales[[#This Row],[Order Quantity]]</f>
        <v>1100.2740000000001</v>
      </c>
    </row>
    <row r="1931" spans="1:21" x14ac:dyDescent="0.2">
      <c r="A1931" s="6" t="s">
        <v>2144</v>
      </c>
      <c r="B1931" s="6" t="s">
        <v>25</v>
      </c>
      <c r="C1931" s="6" t="s">
        <v>144</v>
      </c>
      <c r="D1931" s="7">
        <v>43400</v>
      </c>
      <c r="E1931" s="7">
        <v>43474</v>
      </c>
      <c r="F1931" s="7">
        <v>43482</v>
      </c>
      <c r="G1931" s="7">
        <v>43483</v>
      </c>
      <c r="H1931" s="6">
        <f t="shared" si="90"/>
        <v>9</v>
      </c>
      <c r="I1931" s="6" t="s">
        <v>215</v>
      </c>
      <c r="J1931" s="6">
        <v>18</v>
      </c>
      <c r="K1931" s="6">
        <v>26</v>
      </c>
      <c r="L1931" s="6">
        <v>86</v>
      </c>
      <c r="M1931" s="6">
        <v>9</v>
      </c>
      <c r="N1931" s="6">
        <v>3</v>
      </c>
      <c r="O1931" s="6">
        <v>0.2</v>
      </c>
      <c r="P1931" s="8">
        <v>6204.2</v>
      </c>
      <c r="Q1931" s="8">
        <v>4280.8979999999992</v>
      </c>
      <c r="R1931" s="8">
        <f t="shared" si="91"/>
        <v>2047.3860000000004</v>
      </c>
      <c r="S1931" s="8">
        <f>(((Sales[[#This Row],[Unit Price]]-(Sales[[#This Row],[Discount Applied]]*Sales[[#This Row],[Unit Price]]))-Q1931)/Q1931)*100</f>
        <v>15.942028985507259</v>
      </c>
      <c r="T1931" s="8">
        <f t="shared" si="92"/>
        <v>14890.079999999998</v>
      </c>
      <c r="U1931" s="8">
        <f>Sales[[#This Row],[Unit Cost]]*Sales[[#This Row],[Order Quantity]]</f>
        <v>12842.693999999998</v>
      </c>
    </row>
    <row r="1932" spans="1:21" x14ac:dyDescent="0.2">
      <c r="A1932" s="6" t="s">
        <v>2145</v>
      </c>
      <c r="B1932" s="6" t="s">
        <v>25</v>
      </c>
      <c r="C1932" s="6" t="s">
        <v>148</v>
      </c>
      <c r="D1932" s="7">
        <v>43300</v>
      </c>
      <c r="E1932" s="7">
        <v>43474</v>
      </c>
      <c r="F1932" s="7">
        <v>43502</v>
      </c>
      <c r="G1932" s="7">
        <v>43509</v>
      </c>
      <c r="H1932" s="6">
        <f t="shared" si="90"/>
        <v>35</v>
      </c>
      <c r="I1932" s="6" t="s">
        <v>215</v>
      </c>
      <c r="J1932" s="6">
        <v>17</v>
      </c>
      <c r="K1932" s="6">
        <v>43</v>
      </c>
      <c r="L1932" s="6">
        <v>33</v>
      </c>
      <c r="M1932" s="6">
        <v>5</v>
      </c>
      <c r="N1932" s="6">
        <v>6</v>
      </c>
      <c r="O1932" s="6">
        <v>0.05</v>
      </c>
      <c r="P1932" s="8">
        <v>5299.7</v>
      </c>
      <c r="Q1932" s="8">
        <v>4186.7629999999999</v>
      </c>
      <c r="R1932" s="8">
        <f t="shared" si="91"/>
        <v>5087.7119999999959</v>
      </c>
      <c r="S1932" s="8">
        <f>(((Sales[[#This Row],[Unit Price]]-(Sales[[#This Row],[Discount Applied]]*Sales[[#This Row],[Unit Price]]))-Q1932)/Q1932)*100</f>
        <v>20.25316455696203</v>
      </c>
      <c r="T1932" s="8">
        <f t="shared" si="92"/>
        <v>30208.289999999997</v>
      </c>
      <c r="U1932" s="8">
        <f>Sales[[#This Row],[Unit Cost]]*Sales[[#This Row],[Order Quantity]]</f>
        <v>25120.578000000001</v>
      </c>
    </row>
    <row r="1933" spans="1:21" x14ac:dyDescent="0.2">
      <c r="A1933" s="6" t="s">
        <v>2146</v>
      </c>
      <c r="B1933" s="6" t="s">
        <v>23</v>
      </c>
      <c r="C1933" s="6" t="s">
        <v>145</v>
      </c>
      <c r="D1933" s="7">
        <v>43400</v>
      </c>
      <c r="E1933" s="7">
        <v>43474</v>
      </c>
      <c r="F1933" s="7">
        <v>43490</v>
      </c>
      <c r="G1933" s="7">
        <v>43497</v>
      </c>
      <c r="H1933" s="6">
        <f t="shared" si="90"/>
        <v>23</v>
      </c>
      <c r="I1933" s="6" t="s">
        <v>215</v>
      </c>
      <c r="J1933" s="6">
        <v>24</v>
      </c>
      <c r="K1933" s="6">
        <v>47</v>
      </c>
      <c r="L1933" s="6">
        <v>159</v>
      </c>
      <c r="M1933" s="6">
        <v>39</v>
      </c>
      <c r="N1933" s="6">
        <v>5</v>
      </c>
      <c r="O1933" s="6">
        <v>7.4999999999999997E-2</v>
      </c>
      <c r="P1933" s="8">
        <v>201</v>
      </c>
      <c r="Q1933" s="8">
        <v>142.70999999999998</v>
      </c>
      <c r="R1933" s="8">
        <f t="shared" si="91"/>
        <v>216.07500000000005</v>
      </c>
      <c r="S1933" s="8">
        <f>(((Sales[[#This Row],[Unit Price]]-(Sales[[#This Row],[Discount Applied]]*Sales[[#This Row],[Unit Price]]))-Q1933)/Q1933)*100</f>
        <v>30.281690140845097</v>
      </c>
      <c r="T1933" s="8">
        <f t="shared" si="92"/>
        <v>929.625</v>
      </c>
      <c r="U1933" s="8">
        <f>Sales[[#This Row],[Unit Cost]]*Sales[[#This Row],[Order Quantity]]</f>
        <v>713.55</v>
      </c>
    </row>
    <row r="1934" spans="1:21" x14ac:dyDescent="0.2">
      <c r="A1934" s="6" t="s">
        <v>2147</v>
      </c>
      <c r="B1934" s="6" t="s">
        <v>24</v>
      </c>
      <c r="C1934" s="6" t="s">
        <v>145</v>
      </c>
      <c r="D1934" s="7">
        <v>43400</v>
      </c>
      <c r="E1934" s="7">
        <v>43474</v>
      </c>
      <c r="F1934" s="7">
        <v>43494</v>
      </c>
      <c r="G1934" s="7">
        <v>43504</v>
      </c>
      <c r="H1934" s="6">
        <f t="shared" si="90"/>
        <v>30</v>
      </c>
      <c r="I1934" s="6" t="s">
        <v>215</v>
      </c>
      <c r="J1934" s="6">
        <v>2</v>
      </c>
      <c r="K1934" s="6">
        <v>34</v>
      </c>
      <c r="L1934" s="6">
        <v>133</v>
      </c>
      <c r="M1934" s="6">
        <v>3</v>
      </c>
      <c r="N1934" s="6">
        <v>6</v>
      </c>
      <c r="O1934" s="6">
        <v>7.4999999999999997E-2</v>
      </c>
      <c r="P1934" s="8">
        <v>3396.9</v>
      </c>
      <c r="Q1934" s="8">
        <v>2377.83</v>
      </c>
      <c r="R1934" s="8">
        <f t="shared" si="91"/>
        <v>4585.8150000000023</v>
      </c>
      <c r="S1934" s="8">
        <f>(((Sales[[#This Row],[Unit Price]]-(Sales[[#This Row],[Discount Applied]]*Sales[[#This Row],[Unit Price]]))-Q1934)/Q1934)*100</f>
        <v>32.142857142857153</v>
      </c>
      <c r="T1934" s="8">
        <f t="shared" si="92"/>
        <v>18852.795000000002</v>
      </c>
      <c r="U1934" s="8">
        <f>Sales[[#This Row],[Unit Cost]]*Sales[[#This Row],[Order Quantity]]</f>
        <v>14266.98</v>
      </c>
    </row>
    <row r="1935" spans="1:21" x14ac:dyDescent="0.2">
      <c r="A1935" s="6" t="s">
        <v>2148</v>
      </c>
      <c r="B1935" s="6" t="s">
        <v>24</v>
      </c>
      <c r="C1935" s="6" t="s">
        <v>147</v>
      </c>
      <c r="D1935" s="7">
        <v>43400</v>
      </c>
      <c r="E1935" s="7">
        <v>43474</v>
      </c>
      <c r="F1935" s="7">
        <v>43496</v>
      </c>
      <c r="G1935" s="7">
        <v>43504</v>
      </c>
      <c r="H1935" s="6">
        <f t="shared" si="90"/>
        <v>30</v>
      </c>
      <c r="I1935" s="6" t="s">
        <v>215</v>
      </c>
      <c r="J1935" s="6">
        <v>10</v>
      </c>
      <c r="K1935" s="6">
        <v>48</v>
      </c>
      <c r="L1935" s="6">
        <v>232</v>
      </c>
      <c r="M1935" s="6">
        <v>16</v>
      </c>
      <c r="N1935" s="6">
        <v>6</v>
      </c>
      <c r="O1935" s="6">
        <v>0.1</v>
      </c>
      <c r="P1935" s="8">
        <v>1065.3</v>
      </c>
      <c r="Q1935" s="8">
        <v>681.79200000000003</v>
      </c>
      <c r="R1935" s="8">
        <f t="shared" si="91"/>
        <v>1661.8679999999986</v>
      </c>
      <c r="S1935" s="8">
        <f>(((Sales[[#This Row],[Unit Price]]-(Sales[[#This Row],[Discount Applied]]*Sales[[#This Row],[Unit Price]]))-Q1935)/Q1935)*100</f>
        <v>40.624999999999986</v>
      </c>
      <c r="T1935" s="8">
        <f t="shared" si="92"/>
        <v>5752.619999999999</v>
      </c>
      <c r="U1935" s="8">
        <f>Sales[[#This Row],[Unit Cost]]*Sales[[#This Row],[Order Quantity]]</f>
        <v>4090.7520000000004</v>
      </c>
    </row>
    <row r="1936" spans="1:21" x14ac:dyDescent="0.2">
      <c r="A1936" s="6" t="s">
        <v>2149</v>
      </c>
      <c r="B1936" s="6" t="s">
        <v>23</v>
      </c>
      <c r="C1936" s="6" t="s">
        <v>146</v>
      </c>
      <c r="D1936" s="7">
        <v>43400</v>
      </c>
      <c r="E1936" s="7">
        <v>43474</v>
      </c>
      <c r="F1936" s="7">
        <v>43499</v>
      </c>
      <c r="G1936" s="7">
        <v>43506</v>
      </c>
      <c r="H1936" s="6">
        <f t="shared" si="90"/>
        <v>32</v>
      </c>
      <c r="I1936" s="6" t="s">
        <v>215</v>
      </c>
      <c r="J1936" s="6">
        <v>21</v>
      </c>
      <c r="K1936" s="6">
        <v>10</v>
      </c>
      <c r="L1936" s="6">
        <v>310</v>
      </c>
      <c r="M1936" s="6">
        <v>3</v>
      </c>
      <c r="N1936" s="6">
        <v>5</v>
      </c>
      <c r="O1936" s="6">
        <v>7.4999999999999997E-2</v>
      </c>
      <c r="P1936" s="8">
        <v>3973.1</v>
      </c>
      <c r="Q1936" s="8">
        <v>3257.9419999999996</v>
      </c>
      <c r="R1936" s="8">
        <f t="shared" si="91"/>
        <v>2085.8775000000041</v>
      </c>
      <c r="S1936" s="8">
        <f>(((Sales[[#This Row],[Unit Price]]-(Sales[[#This Row],[Discount Applied]]*Sales[[#This Row],[Unit Price]]))-Q1936)/Q1936)*100</f>
        <v>12.804878048780498</v>
      </c>
      <c r="T1936" s="8">
        <f t="shared" si="92"/>
        <v>18375.587500000001</v>
      </c>
      <c r="U1936" s="8">
        <f>Sales[[#This Row],[Unit Cost]]*Sales[[#This Row],[Order Quantity]]</f>
        <v>16289.709999999997</v>
      </c>
    </row>
    <row r="1937" spans="1:21" x14ac:dyDescent="0.2">
      <c r="A1937" s="6" t="s">
        <v>2150</v>
      </c>
      <c r="B1937" s="6" t="s">
        <v>24</v>
      </c>
      <c r="C1937" s="6" t="s">
        <v>147</v>
      </c>
      <c r="D1937" s="7">
        <v>43400</v>
      </c>
      <c r="E1937" s="7">
        <v>43474</v>
      </c>
      <c r="F1937" s="7">
        <v>43500</v>
      </c>
      <c r="G1937" s="7">
        <v>43508</v>
      </c>
      <c r="H1937" s="6">
        <f t="shared" si="90"/>
        <v>34</v>
      </c>
      <c r="I1937" s="6" t="s">
        <v>215</v>
      </c>
      <c r="J1937" s="6">
        <v>1</v>
      </c>
      <c r="K1937" s="6">
        <v>14</v>
      </c>
      <c r="L1937" s="6">
        <v>211</v>
      </c>
      <c r="M1937" s="6">
        <v>46</v>
      </c>
      <c r="N1937" s="6">
        <v>8</v>
      </c>
      <c r="O1937" s="6">
        <v>0.05</v>
      </c>
      <c r="P1937" s="8">
        <v>1983.2</v>
      </c>
      <c r="Q1937" s="8">
        <v>1170.088</v>
      </c>
      <c r="R1937" s="8">
        <f t="shared" si="91"/>
        <v>5711.616</v>
      </c>
      <c r="S1937" s="8">
        <f>(((Sales[[#This Row],[Unit Price]]-(Sales[[#This Row],[Discount Applied]]*Sales[[#This Row],[Unit Price]]))-Q1937)/Q1937)*100</f>
        <v>61.016949152542374</v>
      </c>
      <c r="T1937" s="8">
        <f t="shared" si="92"/>
        <v>15072.32</v>
      </c>
      <c r="U1937" s="8">
        <f>Sales[[#This Row],[Unit Cost]]*Sales[[#This Row],[Order Quantity]]</f>
        <v>9360.7039999999997</v>
      </c>
    </row>
    <row r="1938" spans="1:21" x14ac:dyDescent="0.2">
      <c r="A1938" s="6" t="s">
        <v>2151</v>
      </c>
      <c r="B1938" s="6" t="s">
        <v>26</v>
      </c>
      <c r="C1938" s="6" t="s">
        <v>143</v>
      </c>
      <c r="D1938" s="7">
        <v>43400</v>
      </c>
      <c r="E1938" s="7">
        <v>43474</v>
      </c>
      <c r="F1938" s="7">
        <v>43489</v>
      </c>
      <c r="G1938" s="7">
        <v>43499</v>
      </c>
      <c r="H1938" s="6">
        <f t="shared" si="90"/>
        <v>25</v>
      </c>
      <c r="I1938" s="6" t="s">
        <v>215</v>
      </c>
      <c r="J1938" s="6">
        <v>27</v>
      </c>
      <c r="K1938" s="6">
        <v>43</v>
      </c>
      <c r="L1938" s="6">
        <v>356</v>
      </c>
      <c r="M1938" s="6">
        <v>40</v>
      </c>
      <c r="N1938" s="6">
        <v>2</v>
      </c>
      <c r="O1938" s="6">
        <v>0.4</v>
      </c>
      <c r="P1938" s="8">
        <v>1929.6000000000001</v>
      </c>
      <c r="Q1938" s="8">
        <v>1466.4960000000001</v>
      </c>
      <c r="R1938" s="8">
        <f t="shared" si="91"/>
        <v>-617.47200000000021</v>
      </c>
      <c r="S1938" s="8">
        <f>(((Sales[[#This Row],[Unit Price]]-(Sales[[#This Row],[Discount Applied]]*Sales[[#This Row],[Unit Price]]))-Q1938)/Q1938)*100</f>
        <v>-21.052631578947373</v>
      </c>
      <c r="T1938" s="8">
        <f t="shared" si="92"/>
        <v>2315.52</v>
      </c>
      <c r="U1938" s="8">
        <f>Sales[[#This Row],[Unit Cost]]*Sales[[#This Row],[Order Quantity]]</f>
        <v>2932.9920000000002</v>
      </c>
    </row>
    <row r="1939" spans="1:21" x14ac:dyDescent="0.2">
      <c r="A1939" s="6" t="s">
        <v>2152</v>
      </c>
      <c r="B1939" s="6" t="s">
        <v>25</v>
      </c>
      <c r="C1939" s="6" t="s">
        <v>143</v>
      </c>
      <c r="D1939" s="7">
        <v>43400</v>
      </c>
      <c r="E1939" s="7">
        <v>43474</v>
      </c>
      <c r="F1939" s="7">
        <v>43488</v>
      </c>
      <c r="G1939" s="7">
        <v>43493</v>
      </c>
      <c r="H1939" s="6">
        <f t="shared" si="90"/>
        <v>19</v>
      </c>
      <c r="I1939" s="6" t="s">
        <v>215</v>
      </c>
      <c r="J1939" s="6">
        <v>15</v>
      </c>
      <c r="K1939" s="6">
        <v>49</v>
      </c>
      <c r="L1939" s="6">
        <v>359</v>
      </c>
      <c r="M1939" s="6">
        <v>30</v>
      </c>
      <c r="N1939" s="6">
        <v>3</v>
      </c>
      <c r="O1939" s="6">
        <v>0.15</v>
      </c>
      <c r="P1939" s="8">
        <v>891.1</v>
      </c>
      <c r="Q1939" s="8">
        <v>481.19400000000002</v>
      </c>
      <c r="R1939" s="8">
        <f t="shared" si="91"/>
        <v>828.72300000000018</v>
      </c>
      <c r="S1939" s="8">
        <f>(((Sales[[#This Row],[Unit Price]]-(Sales[[#This Row],[Discount Applied]]*Sales[[#This Row],[Unit Price]]))-Q1939)/Q1939)*100</f>
        <v>57.407407407407419</v>
      </c>
      <c r="T1939" s="8">
        <f t="shared" si="92"/>
        <v>2272.3050000000003</v>
      </c>
      <c r="U1939" s="8">
        <f>Sales[[#This Row],[Unit Cost]]*Sales[[#This Row],[Order Quantity]]</f>
        <v>1443.5820000000001</v>
      </c>
    </row>
    <row r="1940" spans="1:21" x14ac:dyDescent="0.2">
      <c r="A1940" s="6" t="s">
        <v>2153</v>
      </c>
      <c r="B1940" s="6" t="s">
        <v>23</v>
      </c>
      <c r="C1940" s="6" t="s">
        <v>147</v>
      </c>
      <c r="D1940" s="7">
        <v>43300</v>
      </c>
      <c r="E1940" s="7">
        <v>43475</v>
      </c>
      <c r="F1940" s="7">
        <v>43496</v>
      </c>
      <c r="G1940" s="7">
        <v>43503</v>
      </c>
      <c r="H1940" s="6">
        <f t="shared" si="90"/>
        <v>28</v>
      </c>
      <c r="I1940" s="6" t="s">
        <v>215</v>
      </c>
      <c r="J1940" s="6">
        <v>24</v>
      </c>
      <c r="K1940" s="6">
        <v>38</v>
      </c>
      <c r="L1940" s="6">
        <v>205</v>
      </c>
      <c r="M1940" s="6">
        <v>23</v>
      </c>
      <c r="N1940" s="6">
        <v>7</v>
      </c>
      <c r="O1940" s="6">
        <v>0.2</v>
      </c>
      <c r="P1940" s="8">
        <v>3999.9</v>
      </c>
      <c r="Q1940" s="8">
        <v>2239.9440000000004</v>
      </c>
      <c r="R1940" s="8">
        <f t="shared" si="91"/>
        <v>6719.8319999999949</v>
      </c>
      <c r="S1940" s="8">
        <f>(((Sales[[#This Row],[Unit Price]]-(Sales[[#This Row],[Discount Applied]]*Sales[[#This Row],[Unit Price]]))-Q1940)/Q1940)*100</f>
        <v>42.857142857142833</v>
      </c>
      <c r="T1940" s="8">
        <f t="shared" si="92"/>
        <v>22399.439999999999</v>
      </c>
      <c r="U1940" s="8">
        <f>Sales[[#This Row],[Unit Cost]]*Sales[[#This Row],[Order Quantity]]</f>
        <v>15679.608000000004</v>
      </c>
    </row>
    <row r="1941" spans="1:21" x14ac:dyDescent="0.2">
      <c r="A1941" s="6" t="s">
        <v>2154</v>
      </c>
      <c r="B1941" s="6" t="s">
        <v>24</v>
      </c>
      <c r="C1941" s="6" t="s">
        <v>145</v>
      </c>
      <c r="D1941" s="7">
        <v>43400</v>
      </c>
      <c r="E1941" s="7">
        <v>43475</v>
      </c>
      <c r="F1941" s="7">
        <v>43501</v>
      </c>
      <c r="G1941" s="7">
        <v>43505</v>
      </c>
      <c r="H1941" s="6">
        <f t="shared" si="90"/>
        <v>30</v>
      </c>
      <c r="I1941" s="6" t="s">
        <v>215</v>
      </c>
      <c r="J1941" s="6">
        <v>1</v>
      </c>
      <c r="K1941" s="6">
        <v>4</v>
      </c>
      <c r="L1941" s="6">
        <v>162</v>
      </c>
      <c r="M1941" s="6">
        <v>1</v>
      </c>
      <c r="N1941" s="6">
        <v>4</v>
      </c>
      <c r="O1941" s="6">
        <v>0.3</v>
      </c>
      <c r="P1941" s="8">
        <v>1809</v>
      </c>
      <c r="Q1941" s="8">
        <v>1519.56</v>
      </c>
      <c r="R1941" s="8">
        <f t="shared" si="91"/>
        <v>-1013.0399999999991</v>
      </c>
      <c r="S1941" s="8">
        <f>(((Sales[[#This Row],[Unit Price]]-(Sales[[#This Row],[Discount Applied]]*Sales[[#This Row],[Unit Price]]))-Q1941)/Q1941)*100</f>
        <v>-16.66666666666665</v>
      </c>
      <c r="T1941" s="8">
        <f t="shared" si="92"/>
        <v>5065.2000000000007</v>
      </c>
      <c r="U1941" s="8">
        <f>Sales[[#This Row],[Unit Cost]]*Sales[[#This Row],[Order Quantity]]</f>
        <v>6078.24</v>
      </c>
    </row>
    <row r="1942" spans="1:21" x14ac:dyDescent="0.2">
      <c r="A1942" s="6" t="s">
        <v>2155</v>
      </c>
      <c r="B1942" s="6" t="s">
        <v>25</v>
      </c>
      <c r="C1942" s="6" t="s">
        <v>147</v>
      </c>
      <c r="D1942" s="7">
        <v>43300</v>
      </c>
      <c r="E1942" s="7">
        <v>43475</v>
      </c>
      <c r="F1942" s="7">
        <v>43492</v>
      </c>
      <c r="G1942" s="7">
        <v>43498</v>
      </c>
      <c r="H1942" s="6">
        <f t="shared" si="90"/>
        <v>23</v>
      </c>
      <c r="I1942" s="6" t="s">
        <v>215</v>
      </c>
      <c r="J1942" s="6">
        <v>13</v>
      </c>
      <c r="K1942" s="6">
        <v>17</v>
      </c>
      <c r="L1942" s="6">
        <v>221</v>
      </c>
      <c r="M1942" s="6">
        <v>6</v>
      </c>
      <c r="N1942" s="6">
        <v>5</v>
      </c>
      <c r="O1942" s="6">
        <v>7.4999999999999997E-2</v>
      </c>
      <c r="P1942" s="8">
        <v>3430.4</v>
      </c>
      <c r="Q1942" s="8">
        <v>2744.32</v>
      </c>
      <c r="R1942" s="8">
        <f t="shared" si="91"/>
        <v>2144</v>
      </c>
      <c r="S1942" s="8">
        <f>(((Sales[[#This Row],[Unit Price]]-(Sales[[#This Row],[Discount Applied]]*Sales[[#This Row],[Unit Price]]))-Q1942)/Q1942)*100</f>
        <v>15.624999999999989</v>
      </c>
      <c r="T1942" s="8">
        <f t="shared" si="92"/>
        <v>15865.6</v>
      </c>
      <c r="U1942" s="8">
        <f>Sales[[#This Row],[Unit Cost]]*Sales[[#This Row],[Order Quantity]]</f>
        <v>13721.6</v>
      </c>
    </row>
    <row r="1943" spans="1:21" x14ac:dyDescent="0.2">
      <c r="A1943" s="6" t="s">
        <v>2156</v>
      </c>
      <c r="B1943" s="6" t="s">
        <v>26</v>
      </c>
      <c r="C1943" s="6" t="s">
        <v>147</v>
      </c>
      <c r="D1943" s="7">
        <v>43300</v>
      </c>
      <c r="E1943" s="7">
        <v>43475</v>
      </c>
      <c r="F1943" s="7">
        <v>43485</v>
      </c>
      <c r="G1943" s="7">
        <v>43487</v>
      </c>
      <c r="H1943" s="6">
        <f t="shared" si="90"/>
        <v>12</v>
      </c>
      <c r="I1943" s="6" t="s">
        <v>215</v>
      </c>
      <c r="J1943" s="6">
        <v>28</v>
      </c>
      <c r="K1943" s="6">
        <v>12</v>
      </c>
      <c r="L1943" s="6">
        <v>229</v>
      </c>
      <c r="M1943" s="6">
        <v>43</v>
      </c>
      <c r="N1943" s="6">
        <v>5</v>
      </c>
      <c r="O1943" s="6">
        <v>0.05</v>
      </c>
      <c r="P1943" s="8">
        <v>2519.2000000000003</v>
      </c>
      <c r="Q1943" s="8">
        <v>1259.6000000000001</v>
      </c>
      <c r="R1943" s="8">
        <f t="shared" si="91"/>
        <v>5668.2000000000016</v>
      </c>
      <c r="S1943" s="8">
        <f>(((Sales[[#This Row],[Unit Price]]-(Sales[[#This Row],[Discount Applied]]*Sales[[#This Row],[Unit Price]]))-Q1943)/Q1943)*100</f>
        <v>90</v>
      </c>
      <c r="T1943" s="8">
        <f t="shared" si="92"/>
        <v>11966.200000000003</v>
      </c>
      <c r="U1943" s="8">
        <f>Sales[[#This Row],[Unit Cost]]*Sales[[#This Row],[Order Quantity]]</f>
        <v>6298.0000000000009</v>
      </c>
    </row>
    <row r="1944" spans="1:21" x14ac:dyDescent="0.2">
      <c r="A1944" s="6" t="s">
        <v>2157</v>
      </c>
      <c r="B1944" s="6" t="s">
        <v>23</v>
      </c>
      <c r="C1944" s="6" t="s">
        <v>144</v>
      </c>
      <c r="D1944" s="7">
        <v>43400</v>
      </c>
      <c r="E1944" s="7">
        <v>43475</v>
      </c>
      <c r="F1944" s="7">
        <v>43500</v>
      </c>
      <c r="G1944" s="7">
        <v>43504</v>
      </c>
      <c r="H1944" s="6">
        <f t="shared" si="90"/>
        <v>29</v>
      </c>
      <c r="I1944" s="6" t="s">
        <v>215</v>
      </c>
      <c r="J1944" s="6">
        <v>24</v>
      </c>
      <c r="K1944" s="6">
        <v>2</v>
      </c>
      <c r="L1944" s="6">
        <v>83</v>
      </c>
      <c r="M1944" s="6">
        <v>33</v>
      </c>
      <c r="N1944" s="6">
        <v>1</v>
      </c>
      <c r="O1944" s="6">
        <v>7.4999999999999997E-2</v>
      </c>
      <c r="P1944" s="8">
        <v>1011.7</v>
      </c>
      <c r="Q1944" s="8">
        <v>536.20100000000002</v>
      </c>
      <c r="R1944" s="8">
        <f t="shared" si="91"/>
        <v>399.62149999999997</v>
      </c>
      <c r="S1944" s="8">
        <f>(((Sales[[#This Row],[Unit Price]]-(Sales[[#This Row],[Discount Applied]]*Sales[[#This Row],[Unit Price]]))-Q1944)/Q1944)*100</f>
        <v>74.528301886792448</v>
      </c>
      <c r="T1944" s="8">
        <f t="shared" si="92"/>
        <v>935.82249999999999</v>
      </c>
      <c r="U1944" s="8">
        <f>Sales[[#This Row],[Unit Cost]]*Sales[[#This Row],[Order Quantity]]</f>
        <v>536.20100000000002</v>
      </c>
    </row>
    <row r="1945" spans="1:21" x14ac:dyDescent="0.2">
      <c r="A1945" s="6" t="s">
        <v>2158</v>
      </c>
      <c r="B1945" s="6" t="s">
        <v>24</v>
      </c>
      <c r="C1945" s="6" t="s">
        <v>146</v>
      </c>
      <c r="D1945" s="7">
        <v>43300</v>
      </c>
      <c r="E1945" s="7">
        <v>43475</v>
      </c>
      <c r="F1945" s="7">
        <v>43484</v>
      </c>
      <c r="G1945" s="7">
        <v>43485</v>
      </c>
      <c r="H1945" s="6">
        <f t="shared" si="90"/>
        <v>10</v>
      </c>
      <c r="I1945" s="6" t="s">
        <v>215</v>
      </c>
      <c r="J1945" s="6">
        <v>1</v>
      </c>
      <c r="K1945" s="6">
        <v>5</v>
      </c>
      <c r="L1945" s="6">
        <v>313</v>
      </c>
      <c r="M1945" s="6">
        <v>22</v>
      </c>
      <c r="N1945" s="6">
        <v>7</v>
      </c>
      <c r="O1945" s="6">
        <v>0.05</v>
      </c>
      <c r="P1945" s="8">
        <v>214.4</v>
      </c>
      <c r="Q1945" s="8">
        <v>135.072</v>
      </c>
      <c r="R1945" s="8">
        <f t="shared" si="91"/>
        <v>480.25599999999997</v>
      </c>
      <c r="S1945" s="8">
        <f>(((Sales[[#This Row],[Unit Price]]-(Sales[[#This Row],[Discount Applied]]*Sales[[#This Row],[Unit Price]]))-Q1945)/Q1945)*100</f>
        <v>50.793650793650791</v>
      </c>
      <c r="T1945" s="8">
        <f t="shared" si="92"/>
        <v>1425.76</v>
      </c>
      <c r="U1945" s="8">
        <f>Sales[[#This Row],[Unit Cost]]*Sales[[#This Row],[Order Quantity]]</f>
        <v>945.50400000000002</v>
      </c>
    </row>
    <row r="1946" spans="1:21" x14ac:dyDescent="0.2">
      <c r="A1946" s="6" t="s">
        <v>2159</v>
      </c>
      <c r="B1946" s="6" t="s">
        <v>25</v>
      </c>
      <c r="C1946" s="6" t="s">
        <v>145</v>
      </c>
      <c r="D1946" s="7">
        <v>43300</v>
      </c>
      <c r="E1946" s="7">
        <v>43475</v>
      </c>
      <c r="F1946" s="7">
        <v>43494</v>
      </c>
      <c r="G1946" s="7">
        <v>43500</v>
      </c>
      <c r="H1946" s="6">
        <f t="shared" si="90"/>
        <v>25</v>
      </c>
      <c r="I1946" s="6" t="s">
        <v>215</v>
      </c>
      <c r="J1946" s="6">
        <v>17</v>
      </c>
      <c r="K1946" s="6">
        <v>38</v>
      </c>
      <c r="L1946" s="6">
        <v>138</v>
      </c>
      <c r="M1946" s="6">
        <v>31</v>
      </c>
      <c r="N1946" s="6">
        <v>1</v>
      </c>
      <c r="O1946" s="6">
        <v>0.2</v>
      </c>
      <c r="P1946" s="8">
        <v>2324.9</v>
      </c>
      <c r="Q1946" s="8">
        <v>1464.6870000000001</v>
      </c>
      <c r="R1946" s="8">
        <f t="shared" si="91"/>
        <v>395.23299999999995</v>
      </c>
      <c r="S1946" s="8">
        <f>(((Sales[[#This Row],[Unit Price]]-(Sales[[#This Row],[Discount Applied]]*Sales[[#This Row],[Unit Price]]))-Q1946)/Q1946)*100</f>
        <v>26.984126984126977</v>
      </c>
      <c r="T1946" s="8">
        <f t="shared" si="92"/>
        <v>1859.92</v>
      </c>
      <c r="U1946" s="8">
        <f>Sales[[#This Row],[Unit Cost]]*Sales[[#This Row],[Order Quantity]]</f>
        <v>1464.6870000000001</v>
      </c>
    </row>
    <row r="1947" spans="1:21" x14ac:dyDescent="0.2">
      <c r="A1947" s="6" t="s">
        <v>2160</v>
      </c>
      <c r="B1947" s="6" t="s">
        <v>24</v>
      </c>
      <c r="C1947" s="6" t="s">
        <v>145</v>
      </c>
      <c r="D1947" s="7">
        <v>43400</v>
      </c>
      <c r="E1947" s="7">
        <v>43475</v>
      </c>
      <c r="F1947" s="7">
        <v>43480</v>
      </c>
      <c r="G1947" s="7">
        <v>43489</v>
      </c>
      <c r="H1947" s="6">
        <f t="shared" si="90"/>
        <v>14</v>
      </c>
      <c r="I1947" s="6" t="s">
        <v>215</v>
      </c>
      <c r="J1947" s="6">
        <v>3</v>
      </c>
      <c r="K1947" s="6">
        <v>34</v>
      </c>
      <c r="L1947" s="6">
        <v>200</v>
      </c>
      <c r="M1947" s="6">
        <v>39</v>
      </c>
      <c r="N1947" s="6">
        <v>7</v>
      </c>
      <c r="O1947" s="6">
        <v>7.4999999999999997E-2</v>
      </c>
      <c r="P1947" s="8">
        <v>2552.7000000000003</v>
      </c>
      <c r="Q1947" s="8">
        <v>1761.3630000000001</v>
      </c>
      <c r="R1947" s="8">
        <f t="shared" si="91"/>
        <v>4199.1915000000008</v>
      </c>
      <c r="S1947" s="8">
        <f>(((Sales[[#This Row],[Unit Price]]-(Sales[[#This Row],[Discount Applied]]*Sales[[#This Row],[Unit Price]]))-Q1947)/Q1947)*100</f>
        <v>34.057971014492772</v>
      </c>
      <c r="T1947" s="8">
        <f t="shared" si="92"/>
        <v>16528.732500000002</v>
      </c>
      <c r="U1947" s="8">
        <f>Sales[[#This Row],[Unit Cost]]*Sales[[#This Row],[Order Quantity]]</f>
        <v>12329.541000000001</v>
      </c>
    </row>
    <row r="1948" spans="1:21" x14ac:dyDescent="0.2">
      <c r="A1948" s="6" t="s">
        <v>2161</v>
      </c>
      <c r="B1948" s="6" t="s">
        <v>24</v>
      </c>
      <c r="C1948" s="6" t="s">
        <v>148</v>
      </c>
      <c r="D1948" s="7">
        <v>43400</v>
      </c>
      <c r="E1948" s="7">
        <v>43475</v>
      </c>
      <c r="F1948" s="7">
        <v>43483</v>
      </c>
      <c r="G1948" s="7">
        <v>43489</v>
      </c>
      <c r="H1948" s="6">
        <f t="shared" si="90"/>
        <v>14</v>
      </c>
      <c r="I1948" s="6" t="s">
        <v>215</v>
      </c>
      <c r="J1948" s="6">
        <v>1</v>
      </c>
      <c r="K1948" s="6">
        <v>46</v>
      </c>
      <c r="L1948" s="6">
        <v>2</v>
      </c>
      <c r="M1948" s="6">
        <v>24</v>
      </c>
      <c r="N1948" s="6">
        <v>3</v>
      </c>
      <c r="O1948" s="6">
        <v>0.05</v>
      </c>
      <c r="P1948" s="8">
        <v>1775.5</v>
      </c>
      <c r="Q1948" s="8">
        <v>994.28000000000009</v>
      </c>
      <c r="R1948" s="8">
        <f t="shared" si="91"/>
        <v>2077.335</v>
      </c>
      <c r="S1948" s="8">
        <f>(((Sales[[#This Row],[Unit Price]]-(Sales[[#This Row],[Discount Applied]]*Sales[[#This Row],[Unit Price]]))-Q1948)/Q1948)*100</f>
        <v>69.64285714285711</v>
      </c>
      <c r="T1948" s="8">
        <f t="shared" si="92"/>
        <v>5060.1750000000002</v>
      </c>
      <c r="U1948" s="8">
        <f>Sales[[#This Row],[Unit Cost]]*Sales[[#This Row],[Order Quantity]]</f>
        <v>2982.84</v>
      </c>
    </row>
    <row r="1949" spans="1:21" x14ac:dyDescent="0.2">
      <c r="A1949" s="6" t="s">
        <v>2162</v>
      </c>
      <c r="B1949" s="6" t="s">
        <v>24</v>
      </c>
      <c r="C1949" s="6" t="s">
        <v>148</v>
      </c>
      <c r="D1949" s="7">
        <v>43400</v>
      </c>
      <c r="E1949" s="7">
        <v>43475</v>
      </c>
      <c r="F1949" s="7">
        <v>43481</v>
      </c>
      <c r="G1949" s="7">
        <v>43482</v>
      </c>
      <c r="H1949" s="6">
        <f t="shared" si="90"/>
        <v>7</v>
      </c>
      <c r="I1949" s="6" t="s">
        <v>215</v>
      </c>
      <c r="J1949" s="6">
        <v>10</v>
      </c>
      <c r="K1949" s="6">
        <v>7</v>
      </c>
      <c r="L1949" s="6">
        <v>55</v>
      </c>
      <c r="M1949" s="6">
        <v>27</v>
      </c>
      <c r="N1949" s="6">
        <v>3</v>
      </c>
      <c r="O1949" s="6">
        <v>7.4999999999999997E-2</v>
      </c>
      <c r="P1949" s="8">
        <v>3906.1</v>
      </c>
      <c r="Q1949" s="8">
        <v>2695.2089999999998</v>
      </c>
      <c r="R1949" s="8">
        <f t="shared" si="91"/>
        <v>2753.8005000000003</v>
      </c>
      <c r="S1949" s="8">
        <f>(((Sales[[#This Row],[Unit Price]]-(Sales[[#This Row],[Discount Applied]]*Sales[[#This Row],[Unit Price]]))-Q1949)/Q1949)*100</f>
        <v>34.057971014492757</v>
      </c>
      <c r="T1949" s="8">
        <f t="shared" si="92"/>
        <v>10839.4275</v>
      </c>
      <c r="U1949" s="8">
        <f>Sales[[#This Row],[Unit Cost]]*Sales[[#This Row],[Order Quantity]]</f>
        <v>8085.6269999999995</v>
      </c>
    </row>
    <row r="1950" spans="1:21" x14ac:dyDescent="0.2">
      <c r="A1950" s="6" t="s">
        <v>2163</v>
      </c>
      <c r="B1950" s="6" t="s">
        <v>25</v>
      </c>
      <c r="C1950" s="6" t="s">
        <v>146</v>
      </c>
      <c r="D1950" s="7">
        <v>43300</v>
      </c>
      <c r="E1950" s="7">
        <v>43475</v>
      </c>
      <c r="F1950" s="7">
        <v>43488</v>
      </c>
      <c r="G1950" s="7">
        <v>43492</v>
      </c>
      <c r="H1950" s="6">
        <f t="shared" si="90"/>
        <v>17</v>
      </c>
      <c r="I1950" s="6" t="s">
        <v>215</v>
      </c>
      <c r="J1950" s="6">
        <v>15</v>
      </c>
      <c r="K1950" s="6">
        <v>46</v>
      </c>
      <c r="L1950" s="6">
        <v>300</v>
      </c>
      <c r="M1950" s="6">
        <v>2</v>
      </c>
      <c r="N1950" s="6">
        <v>4</v>
      </c>
      <c r="O1950" s="6">
        <v>0.1</v>
      </c>
      <c r="P1950" s="8">
        <v>2860.9</v>
      </c>
      <c r="Q1950" s="8">
        <v>1687.931</v>
      </c>
      <c r="R1950" s="8">
        <f t="shared" si="91"/>
        <v>3547.5159999999996</v>
      </c>
      <c r="S1950" s="8">
        <f>(((Sales[[#This Row],[Unit Price]]-(Sales[[#This Row],[Discount Applied]]*Sales[[#This Row],[Unit Price]]))-Q1950)/Q1950)*100</f>
        <v>52.542372881355924</v>
      </c>
      <c r="T1950" s="8">
        <f t="shared" si="92"/>
        <v>10299.24</v>
      </c>
      <c r="U1950" s="8">
        <f>Sales[[#This Row],[Unit Cost]]*Sales[[#This Row],[Order Quantity]]</f>
        <v>6751.7240000000002</v>
      </c>
    </row>
    <row r="1951" spans="1:21" x14ac:dyDescent="0.2">
      <c r="A1951" s="6" t="s">
        <v>2164</v>
      </c>
      <c r="B1951" s="6" t="s">
        <v>24</v>
      </c>
      <c r="C1951" s="6" t="s">
        <v>145</v>
      </c>
      <c r="D1951" s="7">
        <v>43400</v>
      </c>
      <c r="E1951" s="7">
        <v>43475</v>
      </c>
      <c r="F1951" s="7">
        <v>43486</v>
      </c>
      <c r="G1951" s="7">
        <v>43494</v>
      </c>
      <c r="H1951" s="6">
        <f t="shared" si="90"/>
        <v>19</v>
      </c>
      <c r="I1951" s="6" t="s">
        <v>215</v>
      </c>
      <c r="J1951" s="6">
        <v>5</v>
      </c>
      <c r="K1951" s="6">
        <v>34</v>
      </c>
      <c r="L1951" s="6">
        <v>168</v>
      </c>
      <c r="M1951" s="6">
        <v>37</v>
      </c>
      <c r="N1951" s="6">
        <v>3</v>
      </c>
      <c r="O1951" s="6">
        <v>0.05</v>
      </c>
      <c r="P1951" s="8">
        <v>931.30000000000007</v>
      </c>
      <c r="Q1951" s="8">
        <v>540.154</v>
      </c>
      <c r="R1951" s="8">
        <f t="shared" si="91"/>
        <v>1033.7429999999999</v>
      </c>
      <c r="S1951" s="8">
        <f>(((Sales[[#This Row],[Unit Price]]-(Sales[[#This Row],[Discount Applied]]*Sales[[#This Row],[Unit Price]]))-Q1951)/Q1951)*100</f>
        <v>63.793103448275865</v>
      </c>
      <c r="T1951" s="8">
        <f t="shared" si="92"/>
        <v>2654.2049999999999</v>
      </c>
      <c r="U1951" s="8">
        <f>Sales[[#This Row],[Unit Cost]]*Sales[[#This Row],[Order Quantity]]</f>
        <v>1620.462</v>
      </c>
    </row>
    <row r="1952" spans="1:21" x14ac:dyDescent="0.2">
      <c r="A1952" s="6" t="s">
        <v>2165</v>
      </c>
      <c r="B1952" s="6" t="s">
        <v>25</v>
      </c>
      <c r="C1952" s="6" t="s">
        <v>146</v>
      </c>
      <c r="D1952" s="7">
        <v>43400</v>
      </c>
      <c r="E1952" s="7">
        <v>43475</v>
      </c>
      <c r="F1952" s="7">
        <v>43484</v>
      </c>
      <c r="G1952" s="7">
        <v>43487</v>
      </c>
      <c r="H1952" s="6">
        <f t="shared" si="90"/>
        <v>12</v>
      </c>
      <c r="I1952" s="6" t="s">
        <v>215</v>
      </c>
      <c r="J1952" s="6">
        <v>17</v>
      </c>
      <c r="K1952" s="6">
        <v>40</v>
      </c>
      <c r="L1952" s="6">
        <v>290</v>
      </c>
      <c r="M1952" s="6">
        <v>28</v>
      </c>
      <c r="N1952" s="6">
        <v>7</v>
      </c>
      <c r="O1952" s="6">
        <v>7.4999999999999997E-2</v>
      </c>
      <c r="P1952" s="8">
        <v>1072</v>
      </c>
      <c r="Q1952" s="8">
        <v>846.88</v>
      </c>
      <c r="R1952" s="8">
        <f t="shared" si="91"/>
        <v>1013.04</v>
      </c>
      <c r="S1952" s="8">
        <f>(((Sales[[#This Row],[Unit Price]]-(Sales[[#This Row],[Discount Applied]]*Sales[[#This Row],[Unit Price]]))-Q1952)/Q1952)*100</f>
        <v>17.088607594936711</v>
      </c>
      <c r="T1952" s="8">
        <f t="shared" si="92"/>
        <v>6941.2</v>
      </c>
      <c r="U1952" s="8">
        <f>Sales[[#This Row],[Unit Cost]]*Sales[[#This Row],[Order Quantity]]</f>
        <v>5928.16</v>
      </c>
    </row>
    <row r="1953" spans="1:21" x14ac:dyDescent="0.2">
      <c r="A1953" s="6" t="s">
        <v>2166</v>
      </c>
      <c r="B1953" s="6" t="s">
        <v>24</v>
      </c>
      <c r="C1953" s="6" t="s">
        <v>145</v>
      </c>
      <c r="D1953" s="7">
        <v>43400</v>
      </c>
      <c r="E1953" s="7">
        <v>43475</v>
      </c>
      <c r="F1953" s="7">
        <v>43485</v>
      </c>
      <c r="G1953" s="7">
        <v>43493</v>
      </c>
      <c r="H1953" s="6">
        <f t="shared" si="90"/>
        <v>18</v>
      </c>
      <c r="I1953" s="6" t="s">
        <v>215</v>
      </c>
      <c r="J1953" s="6">
        <v>8</v>
      </c>
      <c r="K1953" s="6">
        <v>13</v>
      </c>
      <c r="L1953" s="6">
        <v>174</v>
      </c>
      <c r="M1953" s="6">
        <v>37</v>
      </c>
      <c r="N1953" s="6">
        <v>4</v>
      </c>
      <c r="O1953" s="6">
        <v>0.15</v>
      </c>
      <c r="P1953" s="8">
        <v>241.20000000000002</v>
      </c>
      <c r="Q1953" s="8">
        <v>101.304</v>
      </c>
      <c r="R1953" s="8">
        <f t="shared" si="91"/>
        <v>414.86400000000003</v>
      </c>
      <c r="S1953" s="8">
        <f>(((Sales[[#This Row],[Unit Price]]-(Sales[[#This Row],[Discount Applied]]*Sales[[#This Row],[Unit Price]]))-Q1953)/Q1953)*100</f>
        <v>102.38095238095239</v>
      </c>
      <c r="T1953" s="8">
        <f t="shared" si="92"/>
        <v>820.08</v>
      </c>
      <c r="U1953" s="8">
        <f>Sales[[#This Row],[Unit Cost]]*Sales[[#This Row],[Order Quantity]]</f>
        <v>405.21600000000001</v>
      </c>
    </row>
    <row r="1954" spans="1:21" x14ac:dyDescent="0.2">
      <c r="A1954" s="6" t="s">
        <v>2167</v>
      </c>
      <c r="B1954" s="6" t="s">
        <v>26</v>
      </c>
      <c r="C1954" s="6" t="s">
        <v>148</v>
      </c>
      <c r="D1954" s="7">
        <v>43400</v>
      </c>
      <c r="E1954" s="7">
        <v>43476</v>
      </c>
      <c r="F1954" s="7">
        <v>43488</v>
      </c>
      <c r="G1954" s="7">
        <v>43490</v>
      </c>
      <c r="H1954" s="6">
        <f t="shared" si="90"/>
        <v>14</v>
      </c>
      <c r="I1954" s="6" t="s">
        <v>215</v>
      </c>
      <c r="J1954" s="6">
        <v>28</v>
      </c>
      <c r="K1954" s="6">
        <v>32</v>
      </c>
      <c r="L1954" s="6">
        <v>29</v>
      </c>
      <c r="M1954" s="6">
        <v>12</v>
      </c>
      <c r="N1954" s="6">
        <v>4</v>
      </c>
      <c r="O1954" s="6">
        <v>0.05</v>
      </c>
      <c r="P1954" s="8">
        <v>3691.7000000000003</v>
      </c>
      <c r="Q1954" s="8">
        <v>2584.19</v>
      </c>
      <c r="R1954" s="8">
        <f t="shared" si="91"/>
        <v>3691.7000000000007</v>
      </c>
      <c r="S1954" s="8">
        <f>(((Sales[[#This Row],[Unit Price]]-(Sales[[#This Row],[Discount Applied]]*Sales[[#This Row],[Unit Price]]))-Q1954)/Q1954)*100</f>
        <v>35.714285714285722</v>
      </c>
      <c r="T1954" s="8">
        <f t="shared" si="92"/>
        <v>14028.460000000001</v>
      </c>
      <c r="U1954" s="8">
        <f>Sales[[#This Row],[Unit Cost]]*Sales[[#This Row],[Order Quantity]]</f>
        <v>10336.76</v>
      </c>
    </row>
    <row r="1955" spans="1:21" x14ac:dyDescent="0.2">
      <c r="A1955" s="6" t="s">
        <v>2168</v>
      </c>
      <c r="B1955" s="6" t="s">
        <v>24</v>
      </c>
      <c r="C1955" s="6" t="s">
        <v>144</v>
      </c>
      <c r="D1955" s="7">
        <v>43400</v>
      </c>
      <c r="E1955" s="7">
        <v>43476</v>
      </c>
      <c r="F1955" s="7">
        <v>43503</v>
      </c>
      <c r="G1955" s="7">
        <v>43507</v>
      </c>
      <c r="H1955" s="6">
        <f t="shared" si="90"/>
        <v>31</v>
      </c>
      <c r="I1955" s="6" t="s">
        <v>215</v>
      </c>
      <c r="J1955" s="6">
        <v>10</v>
      </c>
      <c r="K1955" s="6">
        <v>30</v>
      </c>
      <c r="L1955" s="6">
        <v>87</v>
      </c>
      <c r="M1955" s="6">
        <v>42</v>
      </c>
      <c r="N1955" s="6">
        <v>3</v>
      </c>
      <c r="O1955" s="6">
        <v>0.05</v>
      </c>
      <c r="P1955" s="8">
        <v>857.6</v>
      </c>
      <c r="Q1955" s="8">
        <v>497.40799999999996</v>
      </c>
      <c r="R1955" s="8">
        <f t="shared" si="91"/>
        <v>951.93600000000038</v>
      </c>
      <c r="S1955" s="8">
        <f>(((Sales[[#This Row],[Unit Price]]-(Sales[[#This Row],[Discount Applied]]*Sales[[#This Row],[Unit Price]]))-Q1955)/Q1955)*100</f>
        <v>63.793103448275879</v>
      </c>
      <c r="T1955" s="8">
        <f t="shared" si="92"/>
        <v>2444.1600000000003</v>
      </c>
      <c r="U1955" s="8">
        <f>Sales[[#This Row],[Unit Cost]]*Sales[[#This Row],[Order Quantity]]</f>
        <v>1492.2239999999999</v>
      </c>
    </row>
    <row r="1956" spans="1:21" x14ac:dyDescent="0.2">
      <c r="A1956" s="6" t="s">
        <v>2169</v>
      </c>
      <c r="B1956" s="6" t="s">
        <v>25</v>
      </c>
      <c r="C1956" s="6" t="s">
        <v>148</v>
      </c>
      <c r="D1956" s="7">
        <v>43400</v>
      </c>
      <c r="E1956" s="7">
        <v>43476</v>
      </c>
      <c r="F1956" s="7">
        <v>43490</v>
      </c>
      <c r="G1956" s="7">
        <v>43499</v>
      </c>
      <c r="H1956" s="6">
        <f t="shared" si="90"/>
        <v>23</v>
      </c>
      <c r="I1956" s="6" t="s">
        <v>215</v>
      </c>
      <c r="J1956" s="6">
        <v>20</v>
      </c>
      <c r="K1956" s="6">
        <v>4</v>
      </c>
      <c r="L1956" s="6">
        <v>11</v>
      </c>
      <c r="M1956" s="6">
        <v>17</v>
      </c>
      <c r="N1956" s="6">
        <v>2</v>
      </c>
      <c r="O1956" s="6">
        <v>0.1</v>
      </c>
      <c r="P1956" s="8">
        <v>1185.9000000000001</v>
      </c>
      <c r="Q1956" s="8">
        <v>960.57900000000018</v>
      </c>
      <c r="R1956" s="8">
        <f t="shared" si="91"/>
        <v>213.46199999999999</v>
      </c>
      <c r="S1956" s="8">
        <f>(((Sales[[#This Row],[Unit Price]]-(Sales[[#This Row],[Discount Applied]]*Sales[[#This Row],[Unit Price]]))-Q1956)/Q1956)*100</f>
        <v>11.111111111111109</v>
      </c>
      <c r="T1956" s="8">
        <f t="shared" si="92"/>
        <v>2134.6200000000003</v>
      </c>
      <c r="U1956" s="8">
        <f>Sales[[#This Row],[Unit Cost]]*Sales[[#This Row],[Order Quantity]]</f>
        <v>1921.1580000000004</v>
      </c>
    </row>
    <row r="1957" spans="1:21" x14ac:dyDescent="0.2">
      <c r="A1957" s="6" t="s">
        <v>2170</v>
      </c>
      <c r="B1957" s="6" t="s">
        <v>25</v>
      </c>
      <c r="C1957" s="6" t="s">
        <v>145</v>
      </c>
      <c r="D1957" s="7">
        <v>43400</v>
      </c>
      <c r="E1957" s="7">
        <v>43476</v>
      </c>
      <c r="F1957" s="7">
        <v>43490</v>
      </c>
      <c r="G1957" s="7">
        <v>43496</v>
      </c>
      <c r="H1957" s="6">
        <f t="shared" si="90"/>
        <v>20</v>
      </c>
      <c r="I1957" s="6" t="s">
        <v>215</v>
      </c>
      <c r="J1957" s="6">
        <v>15</v>
      </c>
      <c r="K1957" s="6">
        <v>25</v>
      </c>
      <c r="L1957" s="6">
        <v>99</v>
      </c>
      <c r="M1957" s="6">
        <v>21</v>
      </c>
      <c r="N1957" s="6">
        <v>6</v>
      </c>
      <c r="O1957" s="6">
        <v>0.1</v>
      </c>
      <c r="P1957" s="8">
        <v>5701.7</v>
      </c>
      <c r="Q1957" s="8">
        <v>4789.4279999999999</v>
      </c>
      <c r="R1957" s="8">
        <f t="shared" si="91"/>
        <v>2052.6119999999974</v>
      </c>
      <c r="S1957" s="8">
        <f>(((Sales[[#This Row],[Unit Price]]-(Sales[[#This Row],[Discount Applied]]*Sales[[#This Row],[Unit Price]]))-Q1957)/Q1957)*100</f>
        <v>7.1428571428571397</v>
      </c>
      <c r="T1957" s="8">
        <f t="shared" si="92"/>
        <v>30789.179999999997</v>
      </c>
      <c r="U1957" s="8">
        <f>Sales[[#This Row],[Unit Cost]]*Sales[[#This Row],[Order Quantity]]</f>
        <v>28736.567999999999</v>
      </c>
    </row>
    <row r="1958" spans="1:21" x14ac:dyDescent="0.2">
      <c r="A1958" s="6" t="s">
        <v>2171</v>
      </c>
      <c r="B1958" s="6" t="s">
        <v>25</v>
      </c>
      <c r="C1958" s="6" t="s">
        <v>145</v>
      </c>
      <c r="D1958" s="7">
        <v>43400</v>
      </c>
      <c r="E1958" s="7">
        <v>43476</v>
      </c>
      <c r="F1958" s="7">
        <v>43479</v>
      </c>
      <c r="G1958" s="7">
        <v>43481</v>
      </c>
      <c r="H1958" s="6">
        <f t="shared" si="90"/>
        <v>5</v>
      </c>
      <c r="I1958" s="6" t="s">
        <v>215</v>
      </c>
      <c r="J1958" s="6">
        <v>18</v>
      </c>
      <c r="K1958" s="6">
        <v>40</v>
      </c>
      <c r="L1958" s="6">
        <v>137</v>
      </c>
      <c r="M1958" s="6">
        <v>26</v>
      </c>
      <c r="N1958" s="6">
        <v>8</v>
      </c>
      <c r="O1958" s="6">
        <v>0.05</v>
      </c>
      <c r="P1958" s="8">
        <v>3919.5</v>
      </c>
      <c r="Q1958" s="8">
        <v>1567.8000000000002</v>
      </c>
      <c r="R1958" s="8">
        <f t="shared" si="91"/>
        <v>17245.8</v>
      </c>
      <c r="S1958" s="8">
        <f>(((Sales[[#This Row],[Unit Price]]-(Sales[[#This Row],[Discount Applied]]*Sales[[#This Row],[Unit Price]]))-Q1958)/Q1958)*100</f>
        <v>137.49999999999997</v>
      </c>
      <c r="T1958" s="8">
        <f t="shared" si="92"/>
        <v>29788.2</v>
      </c>
      <c r="U1958" s="8">
        <f>Sales[[#This Row],[Unit Cost]]*Sales[[#This Row],[Order Quantity]]</f>
        <v>12542.400000000001</v>
      </c>
    </row>
    <row r="1959" spans="1:21" x14ac:dyDescent="0.2">
      <c r="A1959" s="6" t="s">
        <v>2172</v>
      </c>
      <c r="B1959" s="6" t="s">
        <v>24</v>
      </c>
      <c r="C1959" s="6" t="s">
        <v>145</v>
      </c>
      <c r="D1959" s="7">
        <v>43400</v>
      </c>
      <c r="E1959" s="7">
        <v>43476</v>
      </c>
      <c r="F1959" s="7">
        <v>43485</v>
      </c>
      <c r="G1959" s="7">
        <v>43490</v>
      </c>
      <c r="H1959" s="6">
        <f t="shared" si="90"/>
        <v>14</v>
      </c>
      <c r="I1959" s="6" t="s">
        <v>215</v>
      </c>
      <c r="J1959" s="6">
        <v>8</v>
      </c>
      <c r="K1959" s="6">
        <v>30</v>
      </c>
      <c r="L1959" s="6">
        <v>196</v>
      </c>
      <c r="M1959" s="6">
        <v>18</v>
      </c>
      <c r="N1959" s="6">
        <v>2</v>
      </c>
      <c r="O1959" s="6">
        <v>0.05</v>
      </c>
      <c r="P1959" s="8">
        <v>1051.9000000000001</v>
      </c>
      <c r="Q1959" s="8">
        <v>620.62099999999998</v>
      </c>
      <c r="R1959" s="8">
        <f t="shared" si="91"/>
        <v>757.36800000000017</v>
      </c>
      <c r="S1959" s="8">
        <f>(((Sales[[#This Row],[Unit Price]]-(Sales[[#This Row],[Discount Applied]]*Sales[[#This Row],[Unit Price]]))-Q1959)/Q1959)*100</f>
        <v>61.016949152542388</v>
      </c>
      <c r="T1959" s="8">
        <f t="shared" si="92"/>
        <v>1998.6100000000001</v>
      </c>
      <c r="U1959" s="8">
        <f>Sales[[#This Row],[Unit Cost]]*Sales[[#This Row],[Order Quantity]]</f>
        <v>1241.242</v>
      </c>
    </row>
    <row r="1960" spans="1:21" x14ac:dyDescent="0.2">
      <c r="A1960" s="6" t="s">
        <v>2173</v>
      </c>
      <c r="B1960" s="6" t="s">
        <v>25</v>
      </c>
      <c r="C1960" s="6" t="s">
        <v>146</v>
      </c>
      <c r="D1960" s="7">
        <v>43400</v>
      </c>
      <c r="E1960" s="7">
        <v>43476</v>
      </c>
      <c r="F1960" s="7">
        <v>43488</v>
      </c>
      <c r="G1960" s="7">
        <v>43492</v>
      </c>
      <c r="H1960" s="6">
        <f t="shared" si="90"/>
        <v>16</v>
      </c>
      <c r="I1960" s="6" t="s">
        <v>215</v>
      </c>
      <c r="J1960" s="6">
        <v>13</v>
      </c>
      <c r="K1960" s="6">
        <v>45</v>
      </c>
      <c r="L1960" s="6">
        <v>303</v>
      </c>
      <c r="M1960" s="6">
        <v>45</v>
      </c>
      <c r="N1960" s="6">
        <v>8</v>
      </c>
      <c r="O1960" s="6">
        <v>0.05</v>
      </c>
      <c r="P1960" s="8">
        <v>1018.4</v>
      </c>
      <c r="Q1960" s="8">
        <v>407.36</v>
      </c>
      <c r="R1960" s="8">
        <f t="shared" si="91"/>
        <v>4480.96</v>
      </c>
      <c r="S1960" s="8">
        <f>(((Sales[[#This Row],[Unit Price]]-(Sales[[#This Row],[Discount Applied]]*Sales[[#This Row],[Unit Price]]))-Q1960)/Q1960)*100</f>
        <v>137.5</v>
      </c>
      <c r="T1960" s="8">
        <f t="shared" si="92"/>
        <v>7739.84</v>
      </c>
      <c r="U1960" s="8">
        <f>Sales[[#This Row],[Unit Cost]]*Sales[[#This Row],[Order Quantity]]</f>
        <v>3258.88</v>
      </c>
    </row>
    <row r="1961" spans="1:21" x14ac:dyDescent="0.2">
      <c r="A1961" s="6" t="s">
        <v>2174</v>
      </c>
      <c r="B1961" s="6" t="s">
        <v>23</v>
      </c>
      <c r="C1961" s="6" t="s">
        <v>148</v>
      </c>
      <c r="D1961" s="7">
        <v>43400</v>
      </c>
      <c r="E1961" s="7">
        <v>43476</v>
      </c>
      <c r="F1961" s="7">
        <v>43503</v>
      </c>
      <c r="G1961" s="7">
        <v>43513</v>
      </c>
      <c r="H1961" s="6">
        <f t="shared" si="90"/>
        <v>37</v>
      </c>
      <c r="I1961" s="6" t="s">
        <v>215</v>
      </c>
      <c r="J1961" s="6">
        <v>24</v>
      </c>
      <c r="K1961" s="6">
        <v>41</v>
      </c>
      <c r="L1961" s="6">
        <v>24</v>
      </c>
      <c r="M1961" s="6">
        <v>36</v>
      </c>
      <c r="N1961" s="6">
        <v>4</v>
      </c>
      <c r="O1961" s="6">
        <v>7.4999999999999997E-2</v>
      </c>
      <c r="P1961" s="8">
        <v>1212.7</v>
      </c>
      <c r="Q1961" s="8">
        <v>715.49299999999994</v>
      </c>
      <c r="R1961" s="8">
        <f t="shared" si="91"/>
        <v>1625.018</v>
      </c>
      <c r="S1961" s="8">
        <f>(((Sales[[#This Row],[Unit Price]]-(Sales[[#This Row],[Discount Applied]]*Sales[[#This Row],[Unit Price]]))-Q1961)/Q1961)*100</f>
        <v>56.779661016949156</v>
      </c>
      <c r="T1961" s="8">
        <f t="shared" si="92"/>
        <v>4486.99</v>
      </c>
      <c r="U1961" s="8">
        <f>Sales[[#This Row],[Unit Cost]]*Sales[[#This Row],[Order Quantity]]</f>
        <v>2861.9719999999998</v>
      </c>
    </row>
    <row r="1962" spans="1:21" x14ac:dyDescent="0.2">
      <c r="A1962" s="6" t="s">
        <v>2175</v>
      </c>
      <c r="B1962" s="6" t="s">
        <v>24</v>
      </c>
      <c r="C1962" s="6" t="s">
        <v>147</v>
      </c>
      <c r="D1962" s="7">
        <v>43400</v>
      </c>
      <c r="E1962" s="7">
        <v>43476</v>
      </c>
      <c r="F1962" s="7">
        <v>43491</v>
      </c>
      <c r="G1962" s="7">
        <v>43497</v>
      </c>
      <c r="H1962" s="6">
        <f t="shared" si="90"/>
        <v>21</v>
      </c>
      <c r="I1962" s="6" t="s">
        <v>215</v>
      </c>
      <c r="J1962" s="6">
        <v>4</v>
      </c>
      <c r="K1962" s="6">
        <v>35</v>
      </c>
      <c r="L1962" s="6">
        <v>257</v>
      </c>
      <c r="M1962" s="6">
        <v>32</v>
      </c>
      <c r="N1962" s="6">
        <v>7</v>
      </c>
      <c r="O1962" s="6">
        <v>0.05</v>
      </c>
      <c r="P1962" s="8">
        <v>3075.3</v>
      </c>
      <c r="Q1962" s="8">
        <v>1998.9450000000002</v>
      </c>
      <c r="R1962" s="8">
        <f t="shared" si="91"/>
        <v>6458.130000000001</v>
      </c>
      <c r="S1962" s="8">
        <f>(((Sales[[#This Row],[Unit Price]]-(Sales[[#This Row],[Discount Applied]]*Sales[[#This Row],[Unit Price]]))-Q1962)/Q1962)*100</f>
        <v>46.153846153846153</v>
      </c>
      <c r="T1962" s="8">
        <f t="shared" si="92"/>
        <v>20450.745000000003</v>
      </c>
      <c r="U1962" s="8">
        <f>Sales[[#This Row],[Unit Cost]]*Sales[[#This Row],[Order Quantity]]</f>
        <v>13992.615000000002</v>
      </c>
    </row>
    <row r="1963" spans="1:21" x14ac:dyDescent="0.2">
      <c r="A1963" s="6" t="s">
        <v>2176</v>
      </c>
      <c r="B1963" s="6" t="s">
        <v>25</v>
      </c>
      <c r="C1963" s="6" t="s">
        <v>147</v>
      </c>
      <c r="D1963" s="7">
        <v>43300</v>
      </c>
      <c r="E1963" s="7">
        <v>43476</v>
      </c>
      <c r="F1963" s="7">
        <v>43495</v>
      </c>
      <c r="G1963" s="7">
        <v>43505</v>
      </c>
      <c r="H1963" s="6">
        <f t="shared" si="90"/>
        <v>29</v>
      </c>
      <c r="I1963" s="6" t="s">
        <v>215</v>
      </c>
      <c r="J1963" s="6">
        <v>17</v>
      </c>
      <c r="K1963" s="6">
        <v>29</v>
      </c>
      <c r="L1963" s="6">
        <v>251</v>
      </c>
      <c r="M1963" s="6">
        <v>8</v>
      </c>
      <c r="N1963" s="6">
        <v>6</v>
      </c>
      <c r="O1963" s="6">
        <v>0.2</v>
      </c>
      <c r="P1963" s="8">
        <v>5587.8</v>
      </c>
      <c r="Q1963" s="8">
        <v>2682.1439999999998</v>
      </c>
      <c r="R1963" s="8">
        <f t="shared" si="91"/>
        <v>10728.576000000005</v>
      </c>
      <c r="S1963" s="8">
        <f>(((Sales[[#This Row],[Unit Price]]-(Sales[[#This Row],[Discount Applied]]*Sales[[#This Row],[Unit Price]]))-Q1963)/Q1963)*100</f>
        <v>66.666666666666671</v>
      </c>
      <c r="T1963" s="8">
        <f t="shared" si="92"/>
        <v>26821.440000000002</v>
      </c>
      <c r="U1963" s="8">
        <f>Sales[[#This Row],[Unit Cost]]*Sales[[#This Row],[Order Quantity]]</f>
        <v>16092.863999999998</v>
      </c>
    </row>
    <row r="1964" spans="1:21" x14ac:dyDescent="0.2">
      <c r="A1964" s="6" t="s">
        <v>2177</v>
      </c>
      <c r="B1964" s="6" t="s">
        <v>24</v>
      </c>
      <c r="C1964" s="6" t="s">
        <v>145</v>
      </c>
      <c r="D1964" s="7">
        <v>43400</v>
      </c>
      <c r="E1964" s="7">
        <v>43476</v>
      </c>
      <c r="F1964" s="7">
        <v>43478</v>
      </c>
      <c r="G1964" s="7">
        <v>43488</v>
      </c>
      <c r="H1964" s="6">
        <f t="shared" si="90"/>
        <v>12</v>
      </c>
      <c r="I1964" s="6" t="s">
        <v>215</v>
      </c>
      <c r="J1964" s="6">
        <v>10</v>
      </c>
      <c r="K1964" s="6">
        <v>4</v>
      </c>
      <c r="L1964" s="6">
        <v>89</v>
      </c>
      <c r="M1964" s="6">
        <v>22</v>
      </c>
      <c r="N1964" s="6">
        <v>3</v>
      </c>
      <c r="O1964" s="6">
        <v>0.2</v>
      </c>
      <c r="P1964" s="8">
        <v>1125.6000000000001</v>
      </c>
      <c r="Q1964" s="8">
        <v>855.45600000000013</v>
      </c>
      <c r="R1964" s="8">
        <f t="shared" si="91"/>
        <v>135.07199999999966</v>
      </c>
      <c r="S1964" s="8">
        <f>(((Sales[[#This Row],[Unit Price]]-(Sales[[#This Row],[Discount Applied]]*Sales[[#This Row],[Unit Price]]))-Q1964)/Q1964)*100</f>
        <v>5.2631578947368407</v>
      </c>
      <c r="T1964" s="8">
        <f t="shared" si="92"/>
        <v>2701.44</v>
      </c>
      <c r="U1964" s="8">
        <f>Sales[[#This Row],[Unit Cost]]*Sales[[#This Row],[Order Quantity]]</f>
        <v>2566.3680000000004</v>
      </c>
    </row>
    <row r="1965" spans="1:21" x14ac:dyDescent="0.2">
      <c r="A1965" s="6" t="s">
        <v>2178</v>
      </c>
      <c r="B1965" s="6" t="s">
        <v>23</v>
      </c>
      <c r="C1965" s="6" t="s">
        <v>145</v>
      </c>
      <c r="D1965" s="7">
        <v>43400</v>
      </c>
      <c r="E1965" s="7">
        <v>43477</v>
      </c>
      <c r="F1965" s="7">
        <v>43497</v>
      </c>
      <c r="G1965" s="7">
        <v>43505</v>
      </c>
      <c r="H1965" s="6">
        <f t="shared" si="90"/>
        <v>28</v>
      </c>
      <c r="I1965" s="6" t="s">
        <v>215</v>
      </c>
      <c r="J1965" s="6">
        <v>22</v>
      </c>
      <c r="K1965" s="6">
        <v>6</v>
      </c>
      <c r="L1965" s="6">
        <v>172</v>
      </c>
      <c r="M1965" s="6">
        <v>45</v>
      </c>
      <c r="N1965" s="6">
        <v>1</v>
      </c>
      <c r="O1965" s="6">
        <v>0.05</v>
      </c>
      <c r="P1965" s="8">
        <v>6083.6</v>
      </c>
      <c r="Q1965" s="8">
        <v>2737.6200000000003</v>
      </c>
      <c r="R1965" s="8">
        <f t="shared" si="91"/>
        <v>3041.7999999999997</v>
      </c>
      <c r="S1965" s="8">
        <f>(((Sales[[#This Row],[Unit Price]]-(Sales[[#This Row],[Discount Applied]]*Sales[[#This Row],[Unit Price]]))-Q1965)/Q1965)*100</f>
        <v>111.1111111111111</v>
      </c>
      <c r="T1965" s="8">
        <f t="shared" si="92"/>
        <v>5779.42</v>
      </c>
      <c r="U1965" s="8">
        <f>Sales[[#This Row],[Unit Cost]]*Sales[[#This Row],[Order Quantity]]</f>
        <v>2737.6200000000003</v>
      </c>
    </row>
    <row r="1966" spans="1:21" x14ac:dyDescent="0.2">
      <c r="A1966" s="6" t="s">
        <v>2179</v>
      </c>
      <c r="B1966" s="6" t="s">
        <v>25</v>
      </c>
      <c r="C1966" s="6" t="s">
        <v>146</v>
      </c>
      <c r="D1966" s="7">
        <v>43300</v>
      </c>
      <c r="E1966" s="7">
        <v>43477</v>
      </c>
      <c r="F1966" s="7">
        <v>43503</v>
      </c>
      <c r="G1966" s="7">
        <v>43506</v>
      </c>
      <c r="H1966" s="6">
        <f t="shared" si="90"/>
        <v>29</v>
      </c>
      <c r="I1966" s="6" t="s">
        <v>215</v>
      </c>
      <c r="J1966" s="6">
        <v>19</v>
      </c>
      <c r="K1966" s="6">
        <v>31</v>
      </c>
      <c r="L1966" s="6">
        <v>285</v>
      </c>
      <c r="M1966" s="6">
        <v>8</v>
      </c>
      <c r="N1966" s="6">
        <v>4</v>
      </c>
      <c r="O1966" s="6">
        <v>0.1</v>
      </c>
      <c r="P1966" s="8">
        <v>964.80000000000007</v>
      </c>
      <c r="Q1966" s="8">
        <v>665.71199999999999</v>
      </c>
      <c r="R1966" s="8">
        <f t="shared" si="91"/>
        <v>810.43200000000024</v>
      </c>
      <c r="S1966" s="8">
        <f>(((Sales[[#This Row],[Unit Price]]-(Sales[[#This Row],[Discount Applied]]*Sales[[#This Row],[Unit Price]]))-Q1966)/Q1966)*100</f>
        <v>30.434782608695659</v>
      </c>
      <c r="T1966" s="8">
        <f t="shared" si="92"/>
        <v>3473.28</v>
      </c>
      <c r="U1966" s="8">
        <f>Sales[[#This Row],[Unit Cost]]*Sales[[#This Row],[Order Quantity]]</f>
        <v>2662.848</v>
      </c>
    </row>
    <row r="1967" spans="1:21" x14ac:dyDescent="0.2">
      <c r="A1967" s="6" t="s">
        <v>2180</v>
      </c>
      <c r="B1967" s="6" t="s">
        <v>24</v>
      </c>
      <c r="C1967" s="6" t="s">
        <v>146</v>
      </c>
      <c r="D1967" s="7">
        <v>43400</v>
      </c>
      <c r="E1967" s="7">
        <v>43477</v>
      </c>
      <c r="F1967" s="7">
        <v>43493</v>
      </c>
      <c r="G1967" s="7">
        <v>43502</v>
      </c>
      <c r="H1967" s="6">
        <f t="shared" si="90"/>
        <v>25</v>
      </c>
      <c r="I1967" s="6" t="s">
        <v>215</v>
      </c>
      <c r="J1967" s="6">
        <v>6</v>
      </c>
      <c r="K1967" s="6">
        <v>27</v>
      </c>
      <c r="L1967" s="6">
        <v>307</v>
      </c>
      <c r="M1967" s="6">
        <v>30</v>
      </c>
      <c r="N1967" s="6">
        <v>2</v>
      </c>
      <c r="O1967" s="6">
        <v>7.4999999999999997E-2</v>
      </c>
      <c r="P1967" s="8">
        <v>187.6</v>
      </c>
      <c r="Q1967" s="8">
        <v>133.196</v>
      </c>
      <c r="R1967" s="8">
        <f t="shared" si="91"/>
        <v>80.668000000000006</v>
      </c>
      <c r="S1967" s="8">
        <f>(((Sales[[#This Row],[Unit Price]]-(Sales[[#This Row],[Discount Applied]]*Sales[[#This Row],[Unit Price]]))-Q1967)/Q1967)*100</f>
        <v>30.281690140845075</v>
      </c>
      <c r="T1967" s="8">
        <f t="shared" si="92"/>
        <v>347.06</v>
      </c>
      <c r="U1967" s="8">
        <f>Sales[[#This Row],[Unit Cost]]*Sales[[#This Row],[Order Quantity]]</f>
        <v>266.392</v>
      </c>
    </row>
    <row r="1968" spans="1:21" x14ac:dyDescent="0.2">
      <c r="A1968" s="6" t="s">
        <v>2181</v>
      </c>
      <c r="B1968" s="6" t="s">
        <v>26</v>
      </c>
      <c r="C1968" s="6" t="s">
        <v>146</v>
      </c>
      <c r="D1968" s="7">
        <v>43300</v>
      </c>
      <c r="E1968" s="7">
        <v>43477</v>
      </c>
      <c r="F1968" s="7">
        <v>43487</v>
      </c>
      <c r="G1968" s="7">
        <v>43494</v>
      </c>
      <c r="H1968" s="6">
        <f t="shared" si="90"/>
        <v>17</v>
      </c>
      <c r="I1968" s="6" t="s">
        <v>215</v>
      </c>
      <c r="J1968" s="6">
        <v>27</v>
      </c>
      <c r="K1968" s="6">
        <v>12</v>
      </c>
      <c r="L1968" s="6">
        <v>328</v>
      </c>
      <c r="M1968" s="6">
        <v>23</v>
      </c>
      <c r="N1968" s="6">
        <v>3</v>
      </c>
      <c r="O1968" s="6">
        <v>0.15</v>
      </c>
      <c r="P1968" s="8">
        <v>703.5</v>
      </c>
      <c r="Q1968" s="8">
        <v>295.46999999999997</v>
      </c>
      <c r="R1968" s="8">
        <f t="shared" si="91"/>
        <v>907.5150000000001</v>
      </c>
      <c r="S1968" s="8">
        <f>(((Sales[[#This Row],[Unit Price]]-(Sales[[#This Row],[Discount Applied]]*Sales[[#This Row],[Unit Price]]))-Q1968)/Q1968)*100</f>
        <v>102.38095238095242</v>
      </c>
      <c r="T1968" s="8">
        <f t="shared" si="92"/>
        <v>1793.925</v>
      </c>
      <c r="U1968" s="8">
        <f>Sales[[#This Row],[Unit Cost]]*Sales[[#This Row],[Order Quantity]]</f>
        <v>886.40999999999985</v>
      </c>
    </row>
    <row r="1969" spans="1:21" x14ac:dyDescent="0.2">
      <c r="A1969" s="6" t="s">
        <v>2182</v>
      </c>
      <c r="B1969" s="6" t="s">
        <v>23</v>
      </c>
      <c r="C1969" s="6" t="s">
        <v>145</v>
      </c>
      <c r="D1969" s="7">
        <v>43400</v>
      </c>
      <c r="E1969" s="7">
        <v>43477</v>
      </c>
      <c r="F1969" s="7">
        <v>43486</v>
      </c>
      <c r="G1969" s="7">
        <v>43495</v>
      </c>
      <c r="H1969" s="6">
        <f t="shared" si="90"/>
        <v>18</v>
      </c>
      <c r="I1969" s="6" t="s">
        <v>215</v>
      </c>
      <c r="J1969" s="6">
        <v>21</v>
      </c>
      <c r="K1969" s="6">
        <v>37</v>
      </c>
      <c r="L1969" s="6">
        <v>166</v>
      </c>
      <c r="M1969" s="6">
        <v>39</v>
      </c>
      <c r="N1969" s="6">
        <v>8</v>
      </c>
      <c r="O1969" s="6">
        <v>0.05</v>
      </c>
      <c r="P1969" s="8">
        <v>3832.4</v>
      </c>
      <c r="Q1969" s="8">
        <v>1877.876</v>
      </c>
      <c r="R1969" s="8">
        <f t="shared" si="91"/>
        <v>14103.232000000002</v>
      </c>
      <c r="S1969" s="8">
        <f>(((Sales[[#This Row],[Unit Price]]-(Sales[[#This Row],[Discount Applied]]*Sales[[#This Row],[Unit Price]]))-Q1969)/Q1969)*100</f>
        <v>93.877551020408177</v>
      </c>
      <c r="T1969" s="8">
        <f t="shared" si="92"/>
        <v>29126.240000000002</v>
      </c>
      <c r="U1969" s="8">
        <f>Sales[[#This Row],[Unit Cost]]*Sales[[#This Row],[Order Quantity]]</f>
        <v>15023.008</v>
      </c>
    </row>
    <row r="1970" spans="1:21" x14ac:dyDescent="0.2">
      <c r="A1970" s="6" t="s">
        <v>2183</v>
      </c>
      <c r="B1970" s="6" t="s">
        <v>23</v>
      </c>
      <c r="C1970" s="6" t="s">
        <v>145</v>
      </c>
      <c r="D1970" s="7">
        <v>43400</v>
      </c>
      <c r="E1970" s="7">
        <v>43477</v>
      </c>
      <c r="F1970" s="7">
        <v>43482</v>
      </c>
      <c r="G1970" s="7">
        <v>43486</v>
      </c>
      <c r="H1970" s="6">
        <f t="shared" si="90"/>
        <v>9</v>
      </c>
      <c r="I1970" s="6" t="s">
        <v>215</v>
      </c>
      <c r="J1970" s="6">
        <v>23</v>
      </c>
      <c r="K1970" s="6">
        <v>34</v>
      </c>
      <c r="L1970" s="6">
        <v>94</v>
      </c>
      <c r="M1970" s="6">
        <v>2</v>
      </c>
      <c r="N1970" s="6">
        <v>4</v>
      </c>
      <c r="O1970" s="6">
        <v>0.1</v>
      </c>
      <c r="P1970" s="8">
        <v>5661.5</v>
      </c>
      <c r="Q1970" s="8">
        <v>2321.2149999999997</v>
      </c>
      <c r="R1970" s="8">
        <f t="shared" si="91"/>
        <v>11096.540000000003</v>
      </c>
      <c r="S1970" s="8">
        <f>(((Sales[[#This Row],[Unit Price]]-(Sales[[#This Row],[Discount Applied]]*Sales[[#This Row],[Unit Price]]))-Q1970)/Q1970)*100</f>
        <v>119.51219512195127</v>
      </c>
      <c r="T1970" s="8">
        <f t="shared" si="92"/>
        <v>20381.400000000001</v>
      </c>
      <c r="U1970" s="8">
        <f>Sales[[#This Row],[Unit Cost]]*Sales[[#This Row],[Order Quantity]]</f>
        <v>9284.8599999999988</v>
      </c>
    </row>
    <row r="1971" spans="1:21" x14ac:dyDescent="0.2">
      <c r="A1971" s="6" t="s">
        <v>2184</v>
      </c>
      <c r="B1971" s="6" t="s">
        <v>24</v>
      </c>
      <c r="C1971" s="6" t="s">
        <v>145</v>
      </c>
      <c r="D1971" s="7">
        <v>43400</v>
      </c>
      <c r="E1971" s="7">
        <v>43477</v>
      </c>
      <c r="F1971" s="7">
        <v>43480</v>
      </c>
      <c r="G1971" s="7">
        <v>43485</v>
      </c>
      <c r="H1971" s="6">
        <f t="shared" si="90"/>
        <v>8</v>
      </c>
      <c r="I1971" s="6" t="s">
        <v>215</v>
      </c>
      <c r="J1971" s="6">
        <v>3</v>
      </c>
      <c r="K1971" s="6">
        <v>50</v>
      </c>
      <c r="L1971" s="6">
        <v>127</v>
      </c>
      <c r="M1971" s="6">
        <v>37</v>
      </c>
      <c r="N1971" s="6">
        <v>7</v>
      </c>
      <c r="O1971" s="6">
        <v>0.2</v>
      </c>
      <c r="P1971" s="8">
        <v>207.70000000000002</v>
      </c>
      <c r="Q1971" s="8">
        <v>159.92900000000003</v>
      </c>
      <c r="R1971" s="8">
        <f t="shared" si="91"/>
        <v>43.616999999999962</v>
      </c>
      <c r="S1971" s="8">
        <f>(((Sales[[#This Row],[Unit Price]]-(Sales[[#This Row],[Discount Applied]]*Sales[[#This Row],[Unit Price]]))-Q1971)/Q1971)*100</f>
        <v>3.8961038961038916</v>
      </c>
      <c r="T1971" s="8">
        <f t="shared" si="92"/>
        <v>1163.1200000000001</v>
      </c>
      <c r="U1971" s="8">
        <f>Sales[[#This Row],[Unit Cost]]*Sales[[#This Row],[Order Quantity]]</f>
        <v>1119.5030000000002</v>
      </c>
    </row>
    <row r="1972" spans="1:21" x14ac:dyDescent="0.2">
      <c r="A1972" s="6" t="s">
        <v>2185</v>
      </c>
      <c r="B1972" s="6" t="s">
        <v>23</v>
      </c>
      <c r="C1972" s="6" t="s">
        <v>146</v>
      </c>
      <c r="D1972" s="7">
        <v>43400</v>
      </c>
      <c r="E1972" s="7">
        <v>43477</v>
      </c>
      <c r="F1972" s="7">
        <v>43491</v>
      </c>
      <c r="G1972" s="7">
        <v>43499</v>
      </c>
      <c r="H1972" s="6">
        <f t="shared" si="90"/>
        <v>22</v>
      </c>
      <c r="I1972" s="6" t="s">
        <v>215</v>
      </c>
      <c r="J1972" s="6">
        <v>21</v>
      </c>
      <c r="K1972" s="6">
        <v>20</v>
      </c>
      <c r="L1972" s="6">
        <v>283</v>
      </c>
      <c r="M1972" s="6">
        <v>41</v>
      </c>
      <c r="N1972" s="6">
        <v>5</v>
      </c>
      <c r="O1972" s="6">
        <v>0.2</v>
      </c>
      <c r="P1972" s="8">
        <v>3892.7000000000003</v>
      </c>
      <c r="Q1972" s="8">
        <v>3308.7950000000001</v>
      </c>
      <c r="R1972" s="8">
        <f t="shared" si="91"/>
        <v>-973.17499999999927</v>
      </c>
      <c r="S1972" s="8">
        <f>(((Sales[[#This Row],[Unit Price]]-(Sales[[#This Row],[Discount Applied]]*Sales[[#This Row],[Unit Price]]))-Q1972)/Q1972)*100</f>
        <v>-5.8823529411764639</v>
      </c>
      <c r="T1972" s="8">
        <f t="shared" si="92"/>
        <v>15570.8</v>
      </c>
      <c r="U1972" s="8">
        <f>Sales[[#This Row],[Unit Cost]]*Sales[[#This Row],[Order Quantity]]</f>
        <v>16543.974999999999</v>
      </c>
    </row>
    <row r="1973" spans="1:21" x14ac:dyDescent="0.2">
      <c r="A1973" s="6" t="s">
        <v>2186</v>
      </c>
      <c r="B1973" s="6" t="s">
        <v>24</v>
      </c>
      <c r="C1973" s="6" t="s">
        <v>146</v>
      </c>
      <c r="D1973" s="7">
        <v>43400</v>
      </c>
      <c r="E1973" s="7">
        <v>43477</v>
      </c>
      <c r="F1973" s="7">
        <v>43497</v>
      </c>
      <c r="G1973" s="7">
        <v>43502</v>
      </c>
      <c r="H1973" s="6">
        <f t="shared" si="90"/>
        <v>25</v>
      </c>
      <c r="I1973" s="6" t="s">
        <v>215</v>
      </c>
      <c r="J1973" s="6">
        <v>11</v>
      </c>
      <c r="K1973" s="6">
        <v>1</v>
      </c>
      <c r="L1973" s="6">
        <v>316</v>
      </c>
      <c r="M1973" s="6">
        <v>16</v>
      </c>
      <c r="N1973" s="6">
        <v>7</v>
      </c>
      <c r="O1973" s="6">
        <v>0.05</v>
      </c>
      <c r="P1973" s="8">
        <v>2519.2000000000003</v>
      </c>
      <c r="Q1973" s="8">
        <v>1713.0560000000003</v>
      </c>
      <c r="R1973" s="8">
        <f t="shared" si="91"/>
        <v>4761.2879999999986</v>
      </c>
      <c r="S1973" s="8">
        <f>(((Sales[[#This Row],[Unit Price]]-(Sales[[#This Row],[Discount Applied]]*Sales[[#This Row],[Unit Price]]))-Q1973)/Q1973)*100</f>
        <v>39.705882352941167</v>
      </c>
      <c r="T1973" s="8">
        <f t="shared" si="92"/>
        <v>16752.68</v>
      </c>
      <c r="U1973" s="8">
        <f>Sales[[#This Row],[Unit Cost]]*Sales[[#This Row],[Order Quantity]]</f>
        <v>11991.392000000002</v>
      </c>
    </row>
    <row r="1974" spans="1:21" x14ac:dyDescent="0.2">
      <c r="A1974" s="6" t="s">
        <v>2187</v>
      </c>
      <c r="B1974" s="6" t="s">
        <v>24</v>
      </c>
      <c r="C1974" s="6" t="s">
        <v>144</v>
      </c>
      <c r="D1974" s="7">
        <v>43400</v>
      </c>
      <c r="E1974" s="7">
        <v>43477</v>
      </c>
      <c r="F1974" s="7">
        <v>43504</v>
      </c>
      <c r="G1974" s="7">
        <v>43508</v>
      </c>
      <c r="H1974" s="6">
        <f t="shared" si="90"/>
        <v>31</v>
      </c>
      <c r="I1974" s="6" t="s">
        <v>215</v>
      </c>
      <c r="J1974" s="6">
        <v>11</v>
      </c>
      <c r="K1974" s="6">
        <v>41</v>
      </c>
      <c r="L1974" s="6">
        <v>64</v>
      </c>
      <c r="M1974" s="6">
        <v>33</v>
      </c>
      <c r="N1974" s="6">
        <v>2</v>
      </c>
      <c r="O1974" s="6">
        <v>7.4999999999999997E-2</v>
      </c>
      <c r="P1974" s="8">
        <v>2921.2000000000003</v>
      </c>
      <c r="Q1974" s="8">
        <v>1460.6000000000001</v>
      </c>
      <c r="R1974" s="8">
        <f t="shared" si="91"/>
        <v>2483.02</v>
      </c>
      <c r="S1974" s="8">
        <f>(((Sales[[#This Row],[Unit Price]]-(Sales[[#This Row],[Discount Applied]]*Sales[[#This Row],[Unit Price]]))-Q1974)/Q1974)*100</f>
        <v>84.999999999999986</v>
      </c>
      <c r="T1974" s="8">
        <f t="shared" si="92"/>
        <v>5404.22</v>
      </c>
      <c r="U1974" s="8">
        <f>Sales[[#This Row],[Unit Cost]]*Sales[[#This Row],[Order Quantity]]</f>
        <v>2921.2000000000003</v>
      </c>
    </row>
    <row r="1975" spans="1:21" x14ac:dyDescent="0.2">
      <c r="A1975" s="6" t="s">
        <v>2188</v>
      </c>
      <c r="B1975" s="6" t="s">
        <v>24</v>
      </c>
      <c r="C1975" s="6" t="s">
        <v>145</v>
      </c>
      <c r="D1975" s="7">
        <v>43400</v>
      </c>
      <c r="E1975" s="7">
        <v>43478</v>
      </c>
      <c r="F1975" s="7">
        <v>43485</v>
      </c>
      <c r="G1975" s="7">
        <v>43487</v>
      </c>
      <c r="H1975" s="6">
        <f t="shared" si="90"/>
        <v>9</v>
      </c>
      <c r="I1975" s="6" t="s">
        <v>215</v>
      </c>
      <c r="J1975" s="6">
        <v>5</v>
      </c>
      <c r="K1975" s="6">
        <v>39</v>
      </c>
      <c r="L1975" s="6">
        <v>154</v>
      </c>
      <c r="M1975" s="6">
        <v>24</v>
      </c>
      <c r="N1975" s="6">
        <v>7</v>
      </c>
      <c r="O1975" s="6">
        <v>0.05</v>
      </c>
      <c r="P1975" s="8">
        <v>5594.5</v>
      </c>
      <c r="Q1975" s="8">
        <v>2517.5250000000001</v>
      </c>
      <c r="R1975" s="8">
        <f t="shared" si="91"/>
        <v>19580.750000000004</v>
      </c>
      <c r="S1975" s="8">
        <f>(((Sales[[#This Row],[Unit Price]]-(Sales[[#This Row],[Discount Applied]]*Sales[[#This Row],[Unit Price]]))-Q1975)/Q1975)*100</f>
        <v>111.1111111111111</v>
      </c>
      <c r="T1975" s="8">
        <f t="shared" si="92"/>
        <v>37203.425000000003</v>
      </c>
      <c r="U1975" s="8">
        <f>Sales[[#This Row],[Unit Cost]]*Sales[[#This Row],[Order Quantity]]</f>
        <v>17622.674999999999</v>
      </c>
    </row>
    <row r="1976" spans="1:21" x14ac:dyDescent="0.2">
      <c r="A1976" s="6" t="s">
        <v>2189</v>
      </c>
      <c r="B1976" s="6" t="s">
        <v>24</v>
      </c>
      <c r="C1976" s="6" t="s">
        <v>145</v>
      </c>
      <c r="D1976" s="7">
        <v>43400</v>
      </c>
      <c r="E1976" s="7">
        <v>43478</v>
      </c>
      <c r="F1976" s="7">
        <v>43490</v>
      </c>
      <c r="G1976" s="7">
        <v>43494</v>
      </c>
      <c r="H1976" s="6">
        <f t="shared" si="90"/>
        <v>16</v>
      </c>
      <c r="I1976" s="6" t="s">
        <v>215</v>
      </c>
      <c r="J1976" s="6">
        <v>6</v>
      </c>
      <c r="K1976" s="6">
        <v>27</v>
      </c>
      <c r="L1976" s="6">
        <v>116</v>
      </c>
      <c r="M1976" s="6">
        <v>37</v>
      </c>
      <c r="N1976" s="6">
        <v>6</v>
      </c>
      <c r="O1976" s="6">
        <v>0.15</v>
      </c>
      <c r="P1976" s="8">
        <v>991.6</v>
      </c>
      <c r="Q1976" s="8">
        <v>743.7</v>
      </c>
      <c r="R1976" s="8">
        <f t="shared" si="91"/>
        <v>594.95999999999913</v>
      </c>
      <c r="S1976" s="8">
        <f>(((Sales[[#This Row],[Unit Price]]-(Sales[[#This Row],[Discount Applied]]*Sales[[#This Row],[Unit Price]]))-Q1976)/Q1976)*100</f>
        <v>13.333333333333327</v>
      </c>
      <c r="T1976" s="8">
        <f t="shared" si="92"/>
        <v>5057.16</v>
      </c>
      <c r="U1976" s="8">
        <f>Sales[[#This Row],[Unit Cost]]*Sales[[#This Row],[Order Quantity]]</f>
        <v>4462.2000000000007</v>
      </c>
    </row>
    <row r="1977" spans="1:21" x14ac:dyDescent="0.2">
      <c r="A1977" s="6" t="s">
        <v>2190</v>
      </c>
      <c r="B1977" s="6" t="s">
        <v>24</v>
      </c>
      <c r="C1977" s="6" t="s">
        <v>144</v>
      </c>
      <c r="D1977" s="7">
        <v>43400</v>
      </c>
      <c r="E1977" s="7">
        <v>43478</v>
      </c>
      <c r="F1977" s="7">
        <v>43493</v>
      </c>
      <c r="G1977" s="7">
        <v>43494</v>
      </c>
      <c r="H1977" s="6">
        <f t="shared" si="90"/>
        <v>16</v>
      </c>
      <c r="I1977" s="6" t="s">
        <v>215</v>
      </c>
      <c r="J1977" s="6">
        <v>3</v>
      </c>
      <c r="K1977" s="6">
        <v>13</v>
      </c>
      <c r="L1977" s="6">
        <v>63</v>
      </c>
      <c r="M1977" s="6">
        <v>29</v>
      </c>
      <c r="N1977" s="6">
        <v>7</v>
      </c>
      <c r="O1977" s="6">
        <v>0.05</v>
      </c>
      <c r="P1977" s="8">
        <v>891.1</v>
      </c>
      <c r="Q1977" s="8">
        <v>570.30399999999997</v>
      </c>
      <c r="R1977" s="8">
        <f t="shared" si="91"/>
        <v>1933.6869999999999</v>
      </c>
      <c r="S1977" s="8">
        <f>(((Sales[[#This Row],[Unit Price]]-(Sales[[#This Row],[Discount Applied]]*Sales[[#This Row],[Unit Price]]))-Q1977)/Q1977)*100</f>
        <v>48.437500000000021</v>
      </c>
      <c r="T1977" s="8">
        <f t="shared" si="92"/>
        <v>5925.8149999999996</v>
      </c>
      <c r="U1977" s="8">
        <f>Sales[[#This Row],[Unit Cost]]*Sales[[#This Row],[Order Quantity]]</f>
        <v>3992.1279999999997</v>
      </c>
    </row>
    <row r="1978" spans="1:21" x14ac:dyDescent="0.2">
      <c r="A1978" s="6" t="s">
        <v>2191</v>
      </c>
      <c r="B1978" s="6" t="s">
        <v>26</v>
      </c>
      <c r="C1978" s="6" t="s">
        <v>147</v>
      </c>
      <c r="D1978" s="7">
        <v>43400</v>
      </c>
      <c r="E1978" s="7">
        <v>43478</v>
      </c>
      <c r="F1978" s="7">
        <v>43481</v>
      </c>
      <c r="G1978" s="7">
        <v>43489</v>
      </c>
      <c r="H1978" s="6">
        <f t="shared" si="90"/>
        <v>11</v>
      </c>
      <c r="I1978" s="6" t="s">
        <v>215</v>
      </c>
      <c r="J1978" s="6">
        <v>26</v>
      </c>
      <c r="K1978" s="6">
        <v>14</v>
      </c>
      <c r="L1978" s="6">
        <v>240</v>
      </c>
      <c r="M1978" s="6">
        <v>3</v>
      </c>
      <c r="N1978" s="6">
        <v>4</v>
      </c>
      <c r="O1978" s="6">
        <v>0.05</v>
      </c>
      <c r="P1978" s="8">
        <v>5427</v>
      </c>
      <c r="Q1978" s="8">
        <v>2442.15</v>
      </c>
      <c r="R1978" s="8">
        <f t="shared" si="91"/>
        <v>10853.999999999998</v>
      </c>
      <c r="S1978" s="8">
        <f>(((Sales[[#This Row],[Unit Price]]-(Sales[[#This Row],[Discount Applied]]*Sales[[#This Row],[Unit Price]]))-Q1978)/Q1978)*100</f>
        <v>111.1111111111111</v>
      </c>
      <c r="T1978" s="8">
        <f t="shared" si="92"/>
        <v>20622.599999999999</v>
      </c>
      <c r="U1978" s="8">
        <f>Sales[[#This Row],[Unit Cost]]*Sales[[#This Row],[Order Quantity]]</f>
        <v>9768.6</v>
      </c>
    </row>
    <row r="1979" spans="1:21" x14ac:dyDescent="0.2">
      <c r="A1979" s="6" t="s">
        <v>2192</v>
      </c>
      <c r="B1979" s="6" t="s">
        <v>25</v>
      </c>
      <c r="C1979" s="6" t="s">
        <v>148</v>
      </c>
      <c r="D1979" s="7">
        <v>43400</v>
      </c>
      <c r="E1979" s="7">
        <v>43478</v>
      </c>
      <c r="F1979" s="7">
        <v>43480</v>
      </c>
      <c r="G1979" s="7">
        <v>43483</v>
      </c>
      <c r="H1979" s="6">
        <f t="shared" si="90"/>
        <v>5</v>
      </c>
      <c r="I1979" s="6" t="s">
        <v>215</v>
      </c>
      <c r="J1979" s="6">
        <v>15</v>
      </c>
      <c r="K1979" s="6">
        <v>5</v>
      </c>
      <c r="L1979" s="6">
        <v>1</v>
      </c>
      <c r="M1979" s="6">
        <v>8</v>
      </c>
      <c r="N1979" s="6">
        <v>1</v>
      </c>
      <c r="O1979" s="6">
        <v>0.2</v>
      </c>
      <c r="P1979" s="8">
        <v>3999.9</v>
      </c>
      <c r="Q1979" s="8">
        <v>3279.9179999999997</v>
      </c>
      <c r="R1979" s="8">
        <f t="shared" si="91"/>
        <v>-79.997999999999593</v>
      </c>
      <c r="S1979" s="8">
        <f>(((Sales[[#This Row],[Unit Price]]-(Sales[[#This Row],[Discount Applied]]*Sales[[#This Row],[Unit Price]]))-Q1979)/Q1979)*100</f>
        <v>-2.4390243902438904</v>
      </c>
      <c r="T1979" s="8">
        <f t="shared" si="92"/>
        <v>3199.92</v>
      </c>
      <c r="U1979" s="8">
        <f>Sales[[#This Row],[Unit Cost]]*Sales[[#This Row],[Order Quantity]]</f>
        <v>3279.9179999999997</v>
      </c>
    </row>
    <row r="1980" spans="1:21" x14ac:dyDescent="0.2">
      <c r="A1980" s="6" t="s">
        <v>2193</v>
      </c>
      <c r="B1980" s="6" t="s">
        <v>24</v>
      </c>
      <c r="C1980" s="6" t="s">
        <v>146</v>
      </c>
      <c r="D1980" s="7">
        <v>43400</v>
      </c>
      <c r="E1980" s="7">
        <v>43479</v>
      </c>
      <c r="F1980" s="7">
        <v>43502</v>
      </c>
      <c r="G1980" s="7">
        <v>43506</v>
      </c>
      <c r="H1980" s="6">
        <f t="shared" si="90"/>
        <v>27</v>
      </c>
      <c r="I1980" s="6" t="s">
        <v>215</v>
      </c>
      <c r="J1980" s="6">
        <v>11</v>
      </c>
      <c r="K1980" s="6">
        <v>34</v>
      </c>
      <c r="L1980" s="6">
        <v>278</v>
      </c>
      <c r="M1980" s="6">
        <v>43</v>
      </c>
      <c r="N1980" s="6">
        <v>7</v>
      </c>
      <c r="O1980" s="6">
        <v>7.4999999999999997E-2</v>
      </c>
      <c r="P1980" s="8">
        <v>1065.3</v>
      </c>
      <c r="Q1980" s="8">
        <v>521.99699999999996</v>
      </c>
      <c r="R1980" s="8">
        <f t="shared" si="91"/>
        <v>3243.8384999999994</v>
      </c>
      <c r="S1980" s="8">
        <f>(((Sales[[#This Row],[Unit Price]]-(Sales[[#This Row],[Discount Applied]]*Sales[[#This Row],[Unit Price]]))-Q1980)/Q1980)*100</f>
        <v>88.775510204081627</v>
      </c>
      <c r="T1980" s="8">
        <f t="shared" si="92"/>
        <v>6897.8174999999992</v>
      </c>
      <c r="U1980" s="8">
        <f>Sales[[#This Row],[Unit Cost]]*Sales[[#This Row],[Order Quantity]]</f>
        <v>3653.9789999999998</v>
      </c>
    </row>
    <row r="1981" spans="1:21" x14ac:dyDescent="0.2">
      <c r="A1981" s="6" t="s">
        <v>2194</v>
      </c>
      <c r="B1981" s="6" t="s">
        <v>24</v>
      </c>
      <c r="C1981" s="6" t="s">
        <v>145</v>
      </c>
      <c r="D1981" s="7">
        <v>43300</v>
      </c>
      <c r="E1981" s="7">
        <v>43479</v>
      </c>
      <c r="F1981" s="7">
        <v>43485</v>
      </c>
      <c r="G1981" s="7">
        <v>43495</v>
      </c>
      <c r="H1981" s="6">
        <f t="shared" si="90"/>
        <v>16</v>
      </c>
      <c r="I1981" s="6" t="s">
        <v>215</v>
      </c>
      <c r="J1981" s="6">
        <v>1</v>
      </c>
      <c r="K1981" s="6">
        <v>41</v>
      </c>
      <c r="L1981" s="6">
        <v>190</v>
      </c>
      <c r="M1981" s="6">
        <v>8</v>
      </c>
      <c r="N1981" s="6">
        <v>2</v>
      </c>
      <c r="O1981" s="6">
        <v>0.4</v>
      </c>
      <c r="P1981" s="8">
        <v>174.20000000000002</v>
      </c>
      <c r="Q1981" s="8">
        <v>142.84399999999999</v>
      </c>
      <c r="R1981" s="8">
        <f t="shared" si="91"/>
        <v>-76.647999999999968</v>
      </c>
      <c r="S1981" s="8">
        <f>(((Sales[[#This Row],[Unit Price]]-(Sales[[#This Row],[Discount Applied]]*Sales[[#This Row],[Unit Price]]))-Q1981)/Q1981)*100</f>
        <v>-26.829268292682919</v>
      </c>
      <c r="T1981" s="8">
        <f t="shared" si="92"/>
        <v>209.04000000000002</v>
      </c>
      <c r="U1981" s="8">
        <f>Sales[[#This Row],[Unit Cost]]*Sales[[#This Row],[Order Quantity]]</f>
        <v>285.68799999999999</v>
      </c>
    </row>
    <row r="1982" spans="1:21" x14ac:dyDescent="0.2">
      <c r="A1982" s="6" t="s">
        <v>2195</v>
      </c>
      <c r="B1982" s="6" t="s">
        <v>24</v>
      </c>
      <c r="C1982" s="6" t="s">
        <v>146</v>
      </c>
      <c r="D1982" s="7">
        <v>43300</v>
      </c>
      <c r="E1982" s="7">
        <v>43479</v>
      </c>
      <c r="F1982" s="7">
        <v>43483</v>
      </c>
      <c r="G1982" s="7">
        <v>43493</v>
      </c>
      <c r="H1982" s="6">
        <f t="shared" si="90"/>
        <v>14</v>
      </c>
      <c r="I1982" s="6" t="s">
        <v>215</v>
      </c>
      <c r="J1982" s="6">
        <v>1</v>
      </c>
      <c r="K1982" s="6">
        <v>3</v>
      </c>
      <c r="L1982" s="6">
        <v>313</v>
      </c>
      <c r="M1982" s="6">
        <v>42</v>
      </c>
      <c r="N1982" s="6">
        <v>8</v>
      </c>
      <c r="O1982" s="6">
        <v>0.2</v>
      </c>
      <c r="P1982" s="8">
        <v>3819</v>
      </c>
      <c r="Q1982" s="8">
        <v>3131.58</v>
      </c>
      <c r="R1982" s="8">
        <f t="shared" si="91"/>
        <v>-611.04000000000087</v>
      </c>
      <c r="S1982" s="8">
        <f>(((Sales[[#This Row],[Unit Price]]-(Sales[[#This Row],[Discount Applied]]*Sales[[#This Row],[Unit Price]]))-Q1982)/Q1982)*100</f>
        <v>-2.4390243902439059</v>
      </c>
      <c r="T1982" s="8">
        <f t="shared" si="92"/>
        <v>24441.599999999999</v>
      </c>
      <c r="U1982" s="8">
        <f>Sales[[#This Row],[Unit Cost]]*Sales[[#This Row],[Order Quantity]]</f>
        <v>25052.639999999999</v>
      </c>
    </row>
    <row r="1983" spans="1:21" x14ac:dyDescent="0.2">
      <c r="A1983" s="6" t="s">
        <v>2196</v>
      </c>
      <c r="B1983" s="6" t="s">
        <v>26</v>
      </c>
      <c r="C1983" s="6" t="s">
        <v>143</v>
      </c>
      <c r="D1983" s="7">
        <v>43400</v>
      </c>
      <c r="E1983" s="7">
        <v>43479</v>
      </c>
      <c r="F1983" s="7">
        <v>43483</v>
      </c>
      <c r="G1983" s="7">
        <v>43489</v>
      </c>
      <c r="H1983" s="6">
        <f t="shared" si="90"/>
        <v>10</v>
      </c>
      <c r="I1983" s="6" t="s">
        <v>215</v>
      </c>
      <c r="J1983" s="6">
        <v>26</v>
      </c>
      <c r="K1983" s="6">
        <v>38</v>
      </c>
      <c r="L1983" s="6">
        <v>339</v>
      </c>
      <c r="M1983" s="6">
        <v>22</v>
      </c>
      <c r="N1983" s="6">
        <v>1</v>
      </c>
      <c r="O1983" s="6">
        <v>0.05</v>
      </c>
      <c r="P1983" s="8">
        <v>1058.6000000000001</v>
      </c>
      <c r="Q1983" s="8">
        <v>730.43400000000008</v>
      </c>
      <c r="R1983" s="8">
        <f t="shared" si="91"/>
        <v>275.23599999999999</v>
      </c>
      <c r="S1983" s="8">
        <f>(((Sales[[#This Row],[Unit Price]]-(Sales[[#This Row],[Discount Applied]]*Sales[[#This Row],[Unit Price]]))-Q1983)/Q1983)*100</f>
        <v>37.681159420289852</v>
      </c>
      <c r="T1983" s="8">
        <f t="shared" si="92"/>
        <v>1005.6700000000001</v>
      </c>
      <c r="U1983" s="8">
        <f>Sales[[#This Row],[Unit Cost]]*Sales[[#This Row],[Order Quantity]]</f>
        <v>730.43400000000008</v>
      </c>
    </row>
    <row r="1984" spans="1:21" x14ac:dyDescent="0.2">
      <c r="A1984" s="6" t="s">
        <v>2197</v>
      </c>
      <c r="B1984" s="6" t="s">
        <v>24</v>
      </c>
      <c r="C1984" s="6" t="s">
        <v>147</v>
      </c>
      <c r="D1984" s="7">
        <v>43300</v>
      </c>
      <c r="E1984" s="7">
        <v>43479</v>
      </c>
      <c r="F1984" s="7">
        <v>43489</v>
      </c>
      <c r="G1984" s="7">
        <v>43497</v>
      </c>
      <c r="H1984" s="6">
        <f t="shared" si="90"/>
        <v>18</v>
      </c>
      <c r="I1984" s="6" t="s">
        <v>215</v>
      </c>
      <c r="J1984" s="6">
        <v>11</v>
      </c>
      <c r="K1984" s="6">
        <v>48</v>
      </c>
      <c r="L1984" s="6">
        <v>249</v>
      </c>
      <c r="M1984" s="6">
        <v>46</v>
      </c>
      <c r="N1984" s="6">
        <v>4</v>
      </c>
      <c r="O1984" s="6">
        <v>0.4</v>
      </c>
      <c r="P1984" s="8">
        <v>3242.8</v>
      </c>
      <c r="Q1984" s="8">
        <v>2594.2400000000002</v>
      </c>
      <c r="R1984" s="8">
        <f t="shared" si="91"/>
        <v>-2594.2400000000007</v>
      </c>
      <c r="S1984" s="8">
        <f>(((Sales[[#This Row],[Unit Price]]-(Sales[[#This Row],[Discount Applied]]*Sales[[#This Row],[Unit Price]]))-Q1984)/Q1984)*100</f>
        <v>-25.000000000000007</v>
      </c>
      <c r="T1984" s="8">
        <f t="shared" si="92"/>
        <v>7782.72</v>
      </c>
      <c r="U1984" s="8">
        <f>Sales[[#This Row],[Unit Cost]]*Sales[[#This Row],[Order Quantity]]</f>
        <v>10376.960000000001</v>
      </c>
    </row>
    <row r="1985" spans="1:21" x14ac:dyDescent="0.2">
      <c r="A1985" s="6" t="s">
        <v>2198</v>
      </c>
      <c r="B1985" s="6" t="s">
        <v>23</v>
      </c>
      <c r="C1985" s="6" t="s">
        <v>143</v>
      </c>
      <c r="D1985" s="7">
        <v>43400</v>
      </c>
      <c r="E1985" s="7">
        <v>43480</v>
      </c>
      <c r="F1985" s="7">
        <v>43505</v>
      </c>
      <c r="G1985" s="7">
        <v>43509</v>
      </c>
      <c r="H1985" s="6">
        <f t="shared" si="90"/>
        <v>29</v>
      </c>
      <c r="I1985" s="6" t="s">
        <v>215</v>
      </c>
      <c r="J1985" s="6">
        <v>25</v>
      </c>
      <c r="K1985" s="6">
        <v>24</v>
      </c>
      <c r="L1985" s="6">
        <v>350</v>
      </c>
      <c r="M1985" s="6">
        <v>16</v>
      </c>
      <c r="N1985" s="6">
        <v>8</v>
      </c>
      <c r="O1985" s="6">
        <v>7.4999999999999997E-2</v>
      </c>
      <c r="P1985" s="8">
        <v>6445.4000000000005</v>
      </c>
      <c r="Q1985" s="8">
        <v>4705.1420000000007</v>
      </c>
      <c r="R1985" s="8">
        <f t="shared" si="91"/>
        <v>10054.824000000001</v>
      </c>
      <c r="S1985" s="8">
        <f>(((Sales[[#This Row],[Unit Price]]-(Sales[[#This Row],[Discount Applied]]*Sales[[#This Row],[Unit Price]]))-Q1985)/Q1985)*100</f>
        <v>26.712328767123282</v>
      </c>
      <c r="T1985" s="8">
        <f t="shared" si="92"/>
        <v>47695.960000000006</v>
      </c>
      <c r="U1985" s="8">
        <f>Sales[[#This Row],[Unit Cost]]*Sales[[#This Row],[Order Quantity]]</f>
        <v>37641.136000000006</v>
      </c>
    </row>
    <row r="1986" spans="1:21" x14ac:dyDescent="0.2">
      <c r="A1986" s="6" t="s">
        <v>2199</v>
      </c>
      <c r="B1986" s="6" t="s">
        <v>24</v>
      </c>
      <c r="C1986" s="6" t="s">
        <v>144</v>
      </c>
      <c r="D1986" s="7">
        <v>43400</v>
      </c>
      <c r="E1986" s="7">
        <v>43480</v>
      </c>
      <c r="F1986" s="7">
        <v>43494</v>
      </c>
      <c r="G1986" s="7">
        <v>43501</v>
      </c>
      <c r="H1986" s="6">
        <f t="shared" ref="H1986:H2049" si="93">G1986-E1986</f>
        <v>21</v>
      </c>
      <c r="I1986" s="6" t="s">
        <v>215</v>
      </c>
      <c r="J1986" s="6">
        <v>6</v>
      </c>
      <c r="K1986" s="6">
        <v>40</v>
      </c>
      <c r="L1986" s="6">
        <v>67</v>
      </c>
      <c r="M1986" s="6">
        <v>24</v>
      </c>
      <c r="N1986" s="6">
        <v>1</v>
      </c>
      <c r="O1986" s="6">
        <v>0.15</v>
      </c>
      <c r="P1986" s="8">
        <v>1085.4000000000001</v>
      </c>
      <c r="Q1986" s="8">
        <v>586.1160000000001</v>
      </c>
      <c r="R1986" s="8">
        <f t="shared" ref="R1986:R2049" si="94">T1986-(Q1986*N1986)</f>
        <v>336.47400000000005</v>
      </c>
      <c r="S1986" s="8">
        <f>(((Sales[[#This Row],[Unit Price]]-(Sales[[#This Row],[Discount Applied]]*Sales[[#This Row],[Unit Price]]))-Q1986)/Q1986)*100</f>
        <v>57.407407407407405</v>
      </c>
      <c r="T1986" s="8">
        <f t="shared" ref="T1986:T2049" si="95">((P1986*N1986)-(P1986*O1986*N1986))</f>
        <v>922.59000000000015</v>
      </c>
      <c r="U1986" s="8">
        <f>Sales[[#This Row],[Unit Cost]]*Sales[[#This Row],[Order Quantity]]</f>
        <v>586.1160000000001</v>
      </c>
    </row>
    <row r="1987" spans="1:21" x14ac:dyDescent="0.2">
      <c r="A1987" s="6" t="s">
        <v>2200</v>
      </c>
      <c r="B1987" s="6" t="s">
        <v>24</v>
      </c>
      <c r="C1987" s="6" t="s">
        <v>145</v>
      </c>
      <c r="D1987" s="7">
        <v>43400</v>
      </c>
      <c r="E1987" s="7">
        <v>43480</v>
      </c>
      <c r="F1987" s="7">
        <v>43491</v>
      </c>
      <c r="G1987" s="7">
        <v>43494</v>
      </c>
      <c r="H1987" s="6">
        <f t="shared" si="93"/>
        <v>14</v>
      </c>
      <c r="I1987" s="6" t="s">
        <v>215</v>
      </c>
      <c r="J1987" s="6">
        <v>12</v>
      </c>
      <c r="K1987" s="6">
        <v>33</v>
      </c>
      <c r="L1987" s="6">
        <v>101</v>
      </c>
      <c r="M1987" s="6">
        <v>22</v>
      </c>
      <c r="N1987" s="6">
        <v>2</v>
      </c>
      <c r="O1987" s="6">
        <v>0.05</v>
      </c>
      <c r="P1987" s="8">
        <v>3571.1</v>
      </c>
      <c r="Q1987" s="8">
        <v>1999.816</v>
      </c>
      <c r="R1987" s="8">
        <f t="shared" si="94"/>
        <v>2785.4580000000001</v>
      </c>
      <c r="S1987" s="8">
        <f>(((Sales[[#This Row],[Unit Price]]-(Sales[[#This Row],[Discount Applied]]*Sales[[#This Row],[Unit Price]]))-Q1987)/Q1987)*100</f>
        <v>69.642857142857139</v>
      </c>
      <c r="T1987" s="8">
        <f t="shared" si="95"/>
        <v>6785.09</v>
      </c>
      <c r="U1987" s="8">
        <f>Sales[[#This Row],[Unit Cost]]*Sales[[#This Row],[Order Quantity]]</f>
        <v>3999.6320000000001</v>
      </c>
    </row>
    <row r="1988" spans="1:21" x14ac:dyDescent="0.2">
      <c r="A1988" s="6" t="s">
        <v>2201</v>
      </c>
      <c r="B1988" s="6" t="s">
        <v>24</v>
      </c>
      <c r="C1988" s="6" t="s">
        <v>146</v>
      </c>
      <c r="D1988" s="7">
        <v>43400</v>
      </c>
      <c r="E1988" s="7">
        <v>43480</v>
      </c>
      <c r="F1988" s="7">
        <v>43505</v>
      </c>
      <c r="G1988" s="7">
        <v>43509</v>
      </c>
      <c r="H1988" s="6">
        <f t="shared" si="93"/>
        <v>29</v>
      </c>
      <c r="I1988" s="6" t="s">
        <v>215</v>
      </c>
      <c r="J1988" s="6">
        <v>7</v>
      </c>
      <c r="K1988" s="6">
        <v>10</v>
      </c>
      <c r="L1988" s="6">
        <v>316</v>
      </c>
      <c r="M1988" s="6">
        <v>27</v>
      </c>
      <c r="N1988" s="6">
        <v>8</v>
      </c>
      <c r="O1988" s="6">
        <v>0.2</v>
      </c>
      <c r="P1988" s="8">
        <v>2398.6</v>
      </c>
      <c r="Q1988" s="8">
        <v>1319.23</v>
      </c>
      <c r="R1988" s="8">
        <f t="shared" si="94"/>
        <v>4797.1999999999989</v>
      </c>
      <c r="S1988" s="8">
        <f>(((Sales[[#This Row],[Unit Price]]-(Sales[[#This Row],[Discount Applied]]*Sales[[#This Row],[Unit Price]]))-Q1988)/Q1988)*100</f>
        <v>45.454545454545439</v>
      </c>
      <c r="T1988" s="8">
        <f t="shared" si="95"/>
        <v>15351.039999999999</v>
      </c>
      <c r="U1988" s="8">
        <f>Sales[[#This Row],[Unit Cost]]*Sales[[#This Row],[Order Quantity]]</f>
        <v>10553.84</v>
      </c>
    </row>
    <row r="1989" spans="1:21" x14ac:dyDescent="0.2">
      <c r="A1989" s="6" t="s">
        <v>2202</v>
      </c>
      <c r="B1989" s="6" t="s">
        <v>25</v>
      </c>
      <c r="C1989" s="6" t="s">
        <v>143</v>
      </c>
      <c r="D1989" s="7">
        <v>43400</v>
      </c>
      <c r="E1989" s="7">
        <v>43480</v>
      </c>
      <c r="F1989" s="7">
        <v>43502</v>
      </c>
      <c r="G1989" s="7">
        <v>43503</v>
      </c>
      <c r="H1989" s="6">
        <f t="shared" si="93"/>
        <v>23</v>
      </c>
      <c r="I1989" s="6" t="s">
        <v>215</v>
      </c>
      <c r="J1989" s="6">
        <v>15</v>
      </c>
      <c r="K1989" s="6">
        <v>8</v>
      </c>
      <c r="L1989" s="6">
        <v>355</v>
      </c>
      <c r="M1989" s="6">
        <v>45</v>
      </c>
      <c r="N1989" s="6">
        <v>5</v>
      </c>
      <c r="O1989" s="6">
        <v>0.05</v>
      </c>
      <c r="P1989" s="8">
        <v>1299.8</v>
      </c>
      <c r="Q1989" s="8">
        <v>1026.8420000000001</v>
      </c>
      <c r="R1989" s="8">
        <f t="shared" si="94"/>
        <v>1039.8399999999992</v>
      </c>
      <c r="S1989" s="8">
        <f>(((Sales[[#This Row],[Unit Price]]-(Sales[[#This Row],[Discount Applied]]*Sales[[#This Row],[Unit Price]]))-Q1989)/Q1989)*100</f>
        <v>20.253164556962009</v>
      </c>
      <c r="T1989" s="8">
        <f t="shared" si="95"/>
        <v>6174.05</v>
      </c>
      <c r="U1989" s="8">
        <f>Sales[[#This Row],[Unit Cost]]*Sales[[#This Row],[Order Quantity]]</f>
        <v>5134.2100000000009</v>
      </c>
    </row>
    <row r="1990" spans="1:21" x14ac:dyDescent="0.2">
      <c r="A1990" s="6" t="s">
        <v>2203</v>
      </c>
      <c r="B1990" s="6" t="s">
        <v>23</v>
      </c>
      <c r="C1990" s="6" t="s">
        <v>146</v>
      </c>
      <c r="D1990" s="7">
        <v>43300</v>
      </c>
      <c r="E1990" s="7">
        <v>43480</v>
      </c>
      <c r="F1990" s="7">
        <v>43501</v>
      </c>
      <c r="G1990" s="7">
        <v>43511</v>
      </c>
      <c r="H1990" s="6">
        <f t="shared" si="93"/>
        <v>31</v>
      </c>
      <c r="I1990" s="6" t="s">
        <v>215</v>
      </c>
      <c r="J1990" s="6">
        <v>23</v>
      </c>
      <c r="K1990" s="6">
        <v>41</v>
      </c>
      <c r="L1990" s="6">
        <v>273</v>
      </c>
      <c r="M1990" s="6">
        <v>32</v>
      </c>
      <c r="N1990" s="6">
        <v>6</v>
      </c>
      <c r="O1990" s="6">
        <v>0.05</v>
      </c>
      <c r="P1990" s="8">
        <v>877.7</v>
      </c>
      <c r="Q1990" s="8">
        <v>658.27500000000009</v>
      </c>
      <c r="R1990" s="8">
        <f t="shared" si="94"/>
        <v>1053.2399999999998</v>
      </c>
      <c r="S1990" s="8">
        <f>(((Sales[[#This Row],[Unit Price]]-(Sales[[#This Row],[Discount Applied]]*Sales[[#This Row],[Unit Price]]))-Q1990)/Q1990)*100</f>
        <v>26.666666666666654</v>
      </c>
      <c r="T1990" s="8">
        <f t="shared" si="95"/>
        <v>5002.8900000000003</v>
      </c>
      <c r="U1990" s="8">
        <f>Sales[[#This Row],[Unit Cost]]*Sales[[#This Row],[Order Quantity]]</f>
        <v>3949.6500000000005</v>
      </c>
    </row>
    <row r="1991" spans="1:21" x14ac:dyDescent="0.2">
      <c r="A1991" s="6" t="s">
        <v>2204</v>
      </c>
      <c r="B1991" s="6" t="s">
        <v>24</v>
      </c>
      <c r="C1991" s="6" t="s">
        <v>148</v>
      </c>
      <c r="D1991" s="7">
        <v>43300</v>
      </c>
      <c r="E1991" s="7">
        <v>43480</v>
      </c>
      <c r="F1991" s="7">
        <v>43497</v>
      </c>
      <c r="G1991" s="7">
        <v>43503</v>
      </c>
      <c r="H1991" s="6">
        <f t="shared" si="93"/>
        <v>23</v>
      </c>
      <c r="I1991" s="6" t="s">
        <v>215</v>
      </c>
      <c r="J1991" s="6">
        <v>10</v>
      </c>
      <c r="K1991" s="6">
        <v>32</v>
      </c>
      <c r="L1991" s="6">
        <v>23</v>
      </c>
      <c r="M1991" s="6">
        <v>47</v>
      </c>
      <c r="N1991" s="6">
        <v>7</v>
      </c>
      <c r="O1991" s="6">
        <v>0.2</v>
      </c>
      <c r="P1991" s="8">
        <v>1018.4</v>
      </c>
      <c r="Q1991" s="8">
        <v>712.88</v>
      </c>
      <c r="R1991" s="8">
        <f t="shared" si="94"/>
        <v>712.88000000000011</v>
      </c>
      <c r="S1991" s="8">
        <f>(((Sales[[#This Row],[Unit Price]]-(Sales[[#This Row],[Discount Applied]]*Sales[[#This Row],[Unit Price]]))-Q1991)/Q1991)*100</f>
        <v>14.28571428571429</v>
      </c>
      <c r="T1991" s="8">
        <f t="shared" si="95"/>
        <v>5703.04</v>
      </c>
      <c r="U1991" s="8">
        <f>Sales[[#This Row],[Unit Cost]]*Sales[[#This Row],[Order Quantity]]</f>
        <v>4990.16</v>
      </c>
    </row>
    <row r="1992" spans="1:21" x14ac:dyDescent="0.2">
      <c r="A1992" s="6" t="s">
        <v>2205</v>
      </c>
      <c r="B1992" s="6" t="s">
        <v>24</v>
      </c>
      <c r="C1992" s="6" t="s">
        <v>145</v>
      </c>
      <c r="D1992" s="7">
        <v>43400</v>
      </c>
      <c r="E1992" s="7">
        <v>43480</v>
      </c>
      <c r="F1992" s="7">
        <v>43489</v>
      </c>
      <c r="G1992" s="7">
        <v>43496</v>
      </c>
      <c r="H1992" s="6">
        <f t="shared" si="93"/>
        <v>16</v>
      </c>
      <c r="I1992" s="6" t="s">
        <v>215</v>
      </c>
      <c r="J1992" s="6">
        <v>7</v>
      </c>
      <c r="K1992" s="6">
        <v>26</v>
      </c>
      <c r="L1992" s="6">
        <v>124</v>
      </c>
      <c r="M1992" s="6">
        <v>4</v>
      </c>
      <c r="N1992" s="6">
        <v>7</v>
      </c>
      <c r="O1992" s="6">
        <v>0.1</v>
      </c>
      <c r="P1992" s="8">
        <v>3584.5</v>
      </c>
      <c r="Q1992" s="8">
        <v>2365.77</v>
      </c>
      <c r="R1992" s="8">
        <f t="shared" si="94"/>
        <v>6021.9599999999991</v>
      </c>
      <c r="S1992" s="8">
        <f>(((Sales[[#This Row],[Unit Price]]-(Sales[[#This Row],[Discount Applied]]*Sales[[#This Row],[Unit Price]]))-Q1992)/Q1992)*100</f>
        <v>36.363636363636367</v>
      </c>
      <c r="T1992" s="8">
        <f t="shared" si="95"/>
        <v>22582.35</v>
      </c>
      <c r="U1992" s="8">
        <f>Sales[[#This Row],[Unit Cost]]*Sales[[#This Row],[Order Quantity]]</f>
        <v>16560.39</v>
      </c>
    </row>
    <row r="1993" spans="1:21" x14ac:dyDescent="0.2">
      <c r="A1993" s="6" t="s">
        <v>2206</v>
      </c>
      <c r="B1993" s="6" t="s">
        <v>24</v>
      </c>
      <c r="C1993" s="6" t="s">
        <v>145</v>
      </c>
      <c r="D1993" s="7">
        <v>43400</v>
      </c>
      <c r="E1993" s="7">
        <v>43480</v>
      </c>
      <c r="F1993" s="7">
        <v>43505</v>
      </c>
      <c r="G1993" s="7">
        <v>43515</v>
      </c>
      <c r="H1993" s="6">
        <f t="shared" si="93"/>
        <v>35</v>
      </c>
      <c r="I1993" s="6" t="s">
        <v>215</v>
      </c>
      <c r="J1993" s="6">
        <v>9</v>
      </c>
      <c r="K1993" s="6">
        <v>39</v>
      </c>
      <c r="L1993" s="6">
        <v>88</v>
      </c>
      <c r="M1993" s="6">
        <v>18</v>
      </c>
      <c r="N1993" s="6">
        <v>4</v>
      </c>
      <c r="O1993" s="6">
        <v>0.05</v>
      </c>
      <c r="P1993" s="8">
        <v>991.6</v>
      </c>
      <c r="Q1993" s="8">
        <v>743.7</v>
      </c>
      <c r="R1993" s="8">
        <f t="shared" si="94"/>
        <v>793.27999999999975</v>
      </c>
      <c r="S1993" s="8">
        <f>(((Sales[[#This Row],[Unit Price]]-(Sales[[#This Row],[Discount Applied]]*Sales[[#This Row],[Unit Price]]))-Q1993)/Q1993)*100</f>
        <v>26.666666666666654</v>
      </c>
      <c r="T1993" s="8">
        <f t="shared" si="95"/>
        <v>3768.08</v>
      </c>
      <c r="U1993" s="8">
        <f>Sales[[#This Row],[Unit Cost]]*Sales[[#This Row],[Order Quantity]]</f>
        <v>2974.8</v>
      </c>
    </row>
    <row r="1994" spans="1:21" x14ac:dyDescent="0.2">
      <c r="A1994" s="6" t="s">
        <v>2207</v>
      </c>
      <c r="B1994" s="6" t="s">
        <v>25</v>
      </c>
      <c r="C1994" s="6" t="s">
        <v>148</v>
      </c>
      <c r="D1994" s="7">
        <v>43300</v>
      </c>
      <c r="E1994" s="7">
        <v>43480</v>
      </c>
      <c r="F1994" s="7">
        <v>43488</v>
      </c>
      <c r="G1994" s="7">
        <v>43490</v>
      </c>
      <c r="H1994" s="6">
        <f t="shared" si="93"/>
        <v>10</v>
      </c>
      <c r="I1994" s="6" t="s">
        <v>215</v>
      </c>
      <c r="J1994" s="6">
        <v>13</v>
      </c>
      <c r="K1994" s="6">
        <v>24</v>
      </c>
      <c r="L1994" s="6">
        <v>13</v>
      </c>
      <c r="M1994" s="6">
        <v>35</v>
      </c>
      <c r="N1994" s="6">
        <v>1</v>
      </c>
      <c r="O1994" s="6">
        <v>0.15</v>
      </c>
      <c r="P1994" s="8">
        <v>6391.8</v>
      </c>
      <c r="Q1994" s="8">
        <v>3323.7360000000003</v>
      </c>
      <c r="R1994" s="8">
        <f t="shared" si="94"/>
        <v>2109.2940000000003</v>
      </c>
      <c r="S1994" s="8">
        <f>(((Sales[[#This Row],[Unit Price]]-(Sales[[#This Row],[Discount Applied]]*Sales[[#This Row],[Unit Price]]))-Q1994)/Q1994)*100</f>
        <v>63.461538461538467</v>
      </c>
      <c r="T1994" s="8">
        <f t="shared" si="95"/>
        <v>5433.0300000000007</v>
      </c>
      <c r="U1994" s="8">
        <f>Sales[[#This Row],[Unit Cost]]*Sales[[#This Row],[Order Quantity]]</f>
        <v>3323.7360000000003</v>
      </c>
    </row>
    <row r="1995" spans="1:21" x14ac:dyDescent="0.2">
      <c r="A1995" s="6" t="s">
        <v>2208</v>
      </c>
      <c r="B1995" s="6" t="s">
        <v>25</v>
      </c>
      <c r="C1995" s="6" t="s">
        <v>148</v>
      </c>
      <c r="D1995" s="7">
        <v>43400</v>
      </c>
      <c r="E1995" s="7">
        <v>43481</v>
      </c>
      <c r="F1995" s="7">
        <v>43507</v>
      </c>
      <c r="G1995" s="7">
        <v>43510</v>
      </c>
      <c r="H1995" s="6">
        <f t="shared" si="93"/>
        <v>29</v>
      </c>
      <c r="I1995" s="6" t="s">
        <v>215</v>
      </c>
      <c r="J1995" s="6">
        <v>18</v>
      </c>
      <c r="K1995" s="6">
        <v>19</v>
      </c>
      <c r="L1995" s="6">
        <v>36</v>
      </c>
      <c r="M1995" s="6">
        <v>6</v>
      </c>
      <c r="N1995" s="6">
        <v>1</v>
      </c>
      <c r="O1995" s="6">
        <v>0.05</v>
      </c>
      <c r="P1995" s="8">
        <v>871</v>
      </c>
      <c r="Q1995" s="8">
        <v>644.54</v>
      </c>
      <c r="R1995" s="8">
        <f t="shared" si="94"/>
        <v>182.91000000000008</v>
      </c>
      <c r="S1995" s="8">
        <f>(((Sales[[#This Row],[Unit Price]]-(Sales[[#This Row],[Discount Applied]]*Sales[[#This Row],[Unit Price]]))-Q1995)/Q1995)*100</f>
        <v>28.378378378378393</v>
      </c>
      <c r="T1995" s="8">
        <f t="shared" si="95"/>
        <v>827.45</v>
      </c>
      <c r="U1995" s="8">
        <f>Sales[[#This Row],[Unit Cost]]*Sales[[#This Row],[Order Quantity]]</f>
        <v>644.54</v>
      </c>
    </row>
    <row r="1996" spans="1:21" x14ac:dyDescent="0.2">
      <c r="A1996" s="6" t="s">
        <v>2209</v>
      </c>
      <c r="B1996" s="6" t="s">
        <v>24</v>
      </c>
      <c r="C1996" s="6" t="s">
        <v>146</v>
      </c>
      <c r="D1996" s="7">
        <v>43400</v>
      </c>
      <c r="E1996" s="7">
        <v>43481</v>
      </c>
      <c r="F1996" s="7">
        <v>43508</v>
      </c>
      <c r="G1996" s="7">
        <v>43511</v>
      </c>
      <c r="H1996" s="6">
        <f t="shared" si="93"/>
        <v>30</v>
      </c>
      <c r="I1996" s="6" t="s">
        <v>215</v>
      </c>
      <c r="J1996" s="6">
        <v>2</v>
      </c>
      <c r="K1996" s="6">
        <v>18</v>
      </c>
      <c r="L1996" s="6">
        <v>277</v>
      </c>
      <c r="M1996" s="6">
        <v>2</v>
      </c>
      <c r="N1996" s="6">
        <v>7</v>
      </c>
      <c r="O1996" s="6">
        <v>7.4999999999999997E-2</v>
      </c>
      <c r="P1996" s="8">
        <v>1112.2</v>
      </c>
      <c r="Q1996" s="8">
        <v>923.12599999999998</v>
      </c>
      <c r="R1996" s="8">
        <f t="shared" si="94"/>
        <v>739.61300000000119</v>
      </c>
      <c r="S1996" s="8">
        <f>(((Sales[[#This Row],[Unit Price]]-(Sales[[#This Row],[Discount Applied]]*Sales[[#This Row],[Unit Price]]))-Q1996)/Q1996)*100</f>
        <v>11.445783132530133</v>
      </c>
      <c r="T1996" s="8">
        <f t="shared" si="95"/>
        <v>7201.4950000000008</v>
      </c>
      <c r="U1996" s="8">
        <f>Sales[[#This Row],[Unit Cost]]*Sales[[#This Row],[Order Quantity]]</f>
        <v>6461.8819999999996</v>
      </c>
    </row>
    <row r="1997" spans="1:21" x14ac:dyDescent="0.2">
      <c r="A1997" s="6" t="s">
        <v>2210</v>
      </c>
      <c r="B1997" s="6" t="s">
        <v>24</v>
      </c>
      <c r="C1997" s="6" t="s">
        <v>147</v>
      </c>
      <c r="D1997" s="7">
        <v>43400</v>
      </c>
      <c r="E1997" s="7">
        <v>43481</v>
      </c>
      <c r="F1997" s="7">
        <v>43487</v>
      </c>
      <c r="G1997" s="7">
        <v>43493</v>
      </c>
      <c r="H1997" s="6">
        <f t="shared" si="93"/>
        <v>12</v>
      </c>
      <c r="I1997" s="6" t="s">
        <v>215</v>
      </c>
      <c r="J1997" s="6">
        <v>4</v>
      </c>
      <c r="K1997" s="6">
        <v>17</v>
      </c>
      <c r="L1997" s="6">
        <v>249</v>
      </c>
      <c r="M1997" s="6">
        <v>29</v>
      </c>
      <c r="N1997" s="6">
        <v>1</v>
      </c>
      <c r="O1997" s="6">
        <v>0.15</v>
      </c>
      <c r="P1997" s="8">
        <v>1835.8</v>
      </c>
      <c r="Q1997" s="8">
        <v>844.46799999999996</v>
      </c>
      <c r="R1997" s="8">
        <f t="shared" si="94"/>
        <v>715.96199999999988</v>
      </c>
      <c r="S1997" s="8">
        <f>(((Sales[[#This Row],[Unit Price]]-(Sales[[#This Row],[Discount Applied]]*Sales[[#This Row],[Unit Price]]))-Q1997)/Q1997)*100</f>
        <v>84.782608695652158</v>
      </c>
      <c r="T1997" s="8">
        <f t="shared" si="95"/>
        <v>1560.4299999999998</v>
      </c>
      <c r="U1997" s="8">
        <f>Sales[[#This Row],[Unit Cost]]*Sales[[#This Row],[Order Quantity]]</f>
        <v>844.46799999999996</v>
      </c>
    </row>
    <row r="1998" spans="1:21" x14ac:dyDescent="0.2">
      <c r="A1998" s="6" t="s">
        <v>2211</v>
      </c>
      <c r="B1998" s="6" t="s">
        <v>24</v>
      </c>
      <c r="C1998" s="6" t="s">
        <v>143</v>
      </c>
      <c r="D1998" s="7">
        <v>43400</v>
      </c>
      <c r="E1998" s="7">
        <v>43481</v>
      </c>
      <c r="F1998" s="7">
        <v>43509</v>
      </c>
      <c r="G1998" s="7">
        <v>43519</v>
      </c>
      <c r="H1998" s="6">
        <f t="shared" si="93"/>
        <v>38</v>
      </c>
      <c r="I1998" s="6" t="s">
        <v>215</v>
      </c>
      <c r="J1998" s="6">
        <v>11</v>
      </c>
      <c r="K1998" s="6">
        <v>39</v>
      </c>
      <c r="L1998" s="6">
        <v>334</v>
      </c>
      <c r="M1998" s="6">
        <v>44</v>
      </c>
      <c r="N1998" s="6">
        <v>8</v>
      </c>
      <c r="O1998" s="6">
        <v>7.4999999999999997E-2</v>
      </c>
      <c r="P1998" s="8">
        <v>201</v>
      </c>
      <c r="Q1998" s="8">
        <v>90.45</v>
      </c>
      <c r="R1998" s="8">
        <f t="shared" si="94"/>
        <v>763.80000000000007</v>
      </c>
      <c r="S1998" s="8">
        <f>(((Sales[[#This Row],[Unit Price]]-(Sales[[#This Row],[Discount Applied]]*Sales[[#This Row],[Unit Price]]))-Q1998)/Q1998)*100</f>
        <v>105.55555555555556</v>
      </c>
      <c r="T1998" s="8">
        <f t="shared" si="95"/>
        <v>1487.4</v>
      </c>
      <c r="U1998" s="8">
        <f>Sales[[#This Row],[Unit Cost]]*Sales[[#This Row],[Order Quantity]]</f>
        <v>723.6</v>
      </c>
    </row>
    <row r="1999" spans="1:21" x14ac:dyDescent="0.2">
      <c r="A1999" s="6" t="s">
        <v>2212</v>
      </c>
      <c r="B1999" s="6" t="s">
        <v>24</v>
      </c>
      <c r="C1999" s="6" t="s">
        <v>148</v>
      </c>
      <c r="D1999" s="7">
        <v>43400</v>
      </c>
      <c r="E1999" s="7">
        <v>43481</v>
      </c>
      <c r="F1999" s="7">
        <v>43486</v>
      </c>
      <c r="G1999" s="7">
        <v>43491</v>
      </c>
      <c r="H1999" s="6">
        <f t="shared" si="93"/>
        <v>10</v>
      </c>
      <c r="I1999" s="6" t="s">
        <v>215</v>
      </c>
      <c r="J1999" s="6">
        <v>1</v>
      </c>
      <c r="K1999" s="6">
        <v>38</v>
      </c>
      <c r="L1999" s="6">
        <v>48</v>
      </c>
      <c r="M1999" s="6">
        <v>5</v>
      </c>
      <c r="N1999" s="6">
        <v>1</v>
      </c>
      <c r="O1999" s="6">
        <v>0.1</v>
      </c>
      <c r="P1999" s="8">
        <v>5038.4000000000005</v>
      </c>
      <c r="Q1999" s="8">
        <v>3526.88</v>
      </c>
      <c r="R1999" s="8">
        <f t="shared" si="94"/>
        <v>1007.6800000000003</v>
      </c>
      <c r="S1999" s="8">
        <f>(((Sales[[#This Row],[Unit Price]]-(Sales[[#This Row],[Discount Applied]]*Sales[[#This Row],[Unit Price]]))-Q1999)/Q1999)*100</f>
        <v>28.57142857142858</v>
      </c>
      <c r="T1999" s="8">
        <f t="shared" si="95"/>
        <v>4534.5600000000004</v>
      </c>
      <c r="U1999" s="8">
        <f>Sales[[#This Row],[Unit Cost]]*Sales[[#This Row],[Order Quantity]]</f>
        <v>3526.88</v>
      </c>
    </row>
    <row r="2000" spans="1:21" x14ac:dyDescent="0.2">
      <c r="A2000" s="6" t="s">
        <v>2213</v>
      </c>
      <c r="B2000" s="6" t="s">
        <v>25</v>
      </c>
      <c r="C2000" s="6" t="s">
        <v>143</v>
      </c>
      <c r="D2000" s="7">
        <v>43400</v>
      </c>
      <c r="E2000" s="7">
        <v>43482</v>
      </c>
      <c r="F2000" s="7">
        <v>43510</v>
      </c>
      <c r="G2000" s="7">
        <v>43519</v>
      </c>
      <c r="H2000" s="6">
        <f t="shared" si="93"/>
        <v>37</v>
      </c>
      <c r="I2000" s="6" t="s">
        <v>215</v>
      </c>
      <c r="J2000" s="6">
        <v>18</v>
      </c>
      <c r="K2000" s="6">
        <v>32</v>
      </c>
      <c r="L2000" s="6">
        <v>336</v>
      </c>
      <c r="M2000" s="6">
        <v>28</v>
      </c>
      <c r="N2000" s="6">
        <v>8</v>
      </c>
      <c r="O2000" s="6">
        <v>0.1</v>
      </c>
      <c r="P2000" s="8">
        <v>1098.8</v>
      </c>
      <c r="Q2000" s="8">
        <v>933.9799999999999</v>
      </c>
      <c r="R2000" s="8">
        <f t="shared" si="94"/>
        <v>439.52000000000044</v>
      </c>
      <c r="S2000" s="8">
        <f>(((Sales[[#This Row],[Unit Price]]-(Sales[[#This Row],[Discount Applied]]*Sales[[#This Row],[Unit Price]]))-Q2000)/Q2000)*100</f>
        <v>5.8823529411764763</v>
      </c>
      <c r="T2000" s="8">
        <f t="shared" si="95"/>
        <v>7911.36</v>
      </c>
      <c r="U2000" s="8">
        <f>Sales[[#This Row],[Unit Cost]]*Sales[[#This Row],[Order Quantity]]</f>
        <v>7471.8399999999992</v>
      </c>
    </row>
    <row r="2001" spans="1:21" x14ac:dyDescent="0.2">
      <c r="A2001" s="6" t="s">
        <v>2214</v>
      </c>
      <c r="B2001" s="6" t="s">
        <v>24</v>
      </c>
      <c r="C2001" s="6" t="s">
        <v>147</v>
      </c>
      <c r="D2001" s="7">
        <v>43400</v>
      </c>
      <c r="E2001" s="7">
        <v>43482</v>
      </c>
      <c r="F2001" s="7">
        <v>43501</v>
      </c>
      <c r="G2001" s="7">
        <v>43509</v>
      </c>
      <c r="H2001" s="6">
        <f t="shared" si="93"/>
        <v>27</v>
      </c>
      <c r="I2001" s="6" t="s">
        <v>215</v>
      </c>
      <c r="J2001" s="6">
        <v>9</v>
      </c>
      <c r="K2001" s="6">
        <v>21</v>
      </c>
      <c r="L2001" s="6">
        <v>246</v>
      </c>
      <c r="M2001" s="6">
        <v>37</v>
      </c>
      <c r="N2001" s="6">
        <v>3</v>
      </c>
      <c r="O2001" s="6">
        <v>7.4999999999999997E-2</v>
      </c>
      <c r="P2001" s="8">
        <v>2271.3000000000002</v>
      </c>
      <c r="Q2001" s="8">
        <v>1703.4750000000001</v>
      </c>
      <c r="R2001" s="8">
        <f t="shared" si="94"/>
        <v>1192.4324999999999</v>
      </c>
      <c r="S2001" s="8">
        <f>(((Sales[[#This Row],[Unit Price]]-(Sales[[#This Row],[Discount Applied]]*Sales[[#This Row],[Unit Price]]))-Q2001)/Q2001)*100</f>
        <v>23.333333333333343</v>
      </c>
      <c r="T2001" s="8">
        <f t="shared" si="95"/>
        <v>6302.8575000000001</v>
      </c>
      <c r="U2001" s="8">
        <f>Sales[[#This Row],[Unit Cost]]*Sales[[#This Row],[Order Quantity]]</f>
        <v>5110.4250000000002</v>
      </c>
    </row>
    <row r="2002" spans="1:21" x14ac:dyDescent="0.2">
      <c r="A2002" s="6" t="s">
        <v>2215</v>
      </c>
      <c r="B2002" s="6" t="s">
        <v>24</v>
      </c>
      <c r="C2002" s="6" t="s">
        <v>146</v>
      </c>
      <c r="D2002" s="7">
        <v>43400</v>
      </c>
      <c r="E2002" s="7">
        <v>43482</v>
      </c>
      <c r="F2002" s="7">
        <v>43494</v>
      </c>
      <c r="G2002" s="7">
        <v>43501</v>
      </c>
      <c r="H2002" s="6">
        <f t="shared" si="93"/>
        <v>19</v>
      </c>
      <c r="I2002" s="6" t="s">
        <v>215</v>
      </c>
      <c r="J2002" s="6">
        <v>8</v>
      </c>
      <c r="K2002" s="6">
        <v>5</v>
      </c>
      <c r="L2002" s="6">
        <v>287</v>
      </c>
      <c r="M2002" s="6">
        <v>8</v>
      </c>
      <c r="N2002" s="6">
        <v>6</v>
      </c>
      <c r="O2002" s="6">
        <v>0.05</v>
      </c>
      <c r="P2002" s="8">
        <v>1313.2</v>
      </c>
      <c r="Q2002" s="8">
        <v>617.20399999999995</v>
      </c>
      <c r="R2002" s="8">
        <f t="shared" si="94"/>
        <v>3782.016000000001</v>
      </c>
      <c r="S2002" s="8">
        <f>(((Sales[[#This Row],[Unit Price]]-(Sales[[#This Row],[Discount Applied]]*Sales[[#This Row],[Unit Price]]))-Q2002)/Q2002)*100</f>
        <v>102.1276595744681</v>
      </c>
      <c r="T2002" s="8">
        <f t="shared" si="95"/>
        <v>7485.2400000000007</v>
      </c>
      <c r="U2002" s="8">
        <f>Sales[[#This Row],[Unit Cost]]*Sales[[#This Row],[Order Quantity]]</f>
        <v>3703.2239999999997</v>
      </c>
    </row>
    <row r="2003" spans="1:21" x14ac:dyDescent="0.2">
      <c r="A2003" s="6" t="s">
        <v>2216</v>
      </c>
      <c r="B2003" s="6" t="s">
        <v>24</v>
      </c>
      <c r="C2003" s="6" t="s">
        <v>145</v>
      </c>
      <c r="D2003" s="7">
        <v>43400</v>
      </c>
      <c r="E2003" s="7">
        <v>43482</v>
      </c>
      <c r="F2003" s="7">
        <v>43505</v>
      </c>
      <c r="G2003" s="7">
        <v>43514</v>
      </c>
      <c r="H2003" s="6">
        <f t="shared" si="93"/>
        <v>32</v>
      </c>
      <c r="I2003" s="6" t="s">
        <v>215</v>
      </c>
      <c r="J2003" s="6">
        <v>1</v>
      </c>
      <c r="K2003" s="6">
        <v>19</v>
      </c>
      <c r="L2003" s="6">
        <v>91</v>
      </c>
      <c r="M2003" s="6">
        <v>17</v>
      </c>
      <c r="N2003" s="6">
        <v>4</v>
      </c>
      <c r="O2003" s="6">
        <v>0.05</v>
      </c>
      <c r="P2003" s="8">
        <v>971.5</v>
      </c>
      <c r="Q2003" s="8">
        <v>388.6</v>
      </c>
      <c r="R2003" s="8">
        <f t="shared" si="94"/>
        <v>2137.2999999999997</v>
      </c>
      <c r="S2003" s="8">
        <f>(((Sales[[#This Row],[Unit Price]]-(Sales[[#This Row],[Discount Applied]]*Sales[[#This Row],[Unit Price]]))-Q2003)/Q2003)*100</f>
        <v>137.49999999999997</v>
      </c>
      <c r="T2003" s="8">
        <f t="shared" si="95"/>
        <v>3691.7</v>
      </c>
      <c r="U2003" s="8">
        <f>Sales[[#This Row],[Unit Cost]]*Sales[[#This Row],[Order Quantity]]</f>
        <v>1554.4</v>
      </c>
    </row>
    <row r="2004" spans="1:21" x14ac:dyDescent="0.2">
      <c r="A2004" s="6" t="s">
        <v>2217</v>
      </c>
      <c r="B2004" s="6" t="s">
        <v>23</v>
      </c>
      <c r="C2004" s="6" t="s">
        <v>147</v>
      </c>
      <c r="D2004" s="7">
        <v>43400</v>
      </c>
      <c r="E2004" s="7">
        <v>43482</v>
      </c>
      <c r="F2004" s="7">
        <v>43505</v>
      </c>
      <c r="G2004" s="7">
        <v>43511</v>
      </c>
      <c r="H2004" s="6">
        <f t="shared" si="93"/>
        <v>29</v>
      </c>
      <c r="I2004" s="6" t="s">
        <v>215</v>
      </c>
      <c r="J2004" s="6">
        <v>25</v>
      </c>
      <c r="K2004" s="6">
        <v>11</v>
      </c>
      <c r="L2004" s="6">
        <v>231</v>
      </c>
      <c r="M2004" s="6">
        <v>13</v>
      </c>
      <c r="N2004" s="6">
        <v>4</v>
      </c>
      <c r="O2004" s="6">
        <v>7.4999999999999997E-2</v>
      </c>
      <c r="P2004" s="8">
        <v>1829.1000000000001</v>
      </c>
      <c r="Q2004" s="8">
        <v>1444.9890000000003</v>
      </c>
      <c r="R2004" s="8">
        <f t="shared" si="94"/>
        <v>987.71399999999903</v>
      </c>
      <c r="S2004" s="8">
        <f>(((Sales[[#This Row],[Unit Price]]-(Sales[[#This Row],[Discount Applied]]*Sales[[#This Row],[Unit Price]]))-Q2004)/Q2004)*100</f>
        <v>17.08860759493669</v>
      </c>
      <c r="T2004" s="8">
        <f t="shared" si="95"/>
        <v>6767.67</v>
      </c>
      <c r="U2004" s="8">
        <f>Sales[[#This Row],[Unit Cost]]*Sales[[#This Row],[Order Quantity]]</f>
        <v>5779.956000000001</v>
      </c>
    </row>
    <row r="2005" spans="1:21" x14ac:dyDescent="0.2">
      <c r="A2005" s="6" t="s">
        <v>2218</v>
      </c>
      <c r="B2005" s="6" t="s">
        <v>24</v>
      </c>
      <c r="C2005" s="6" t="s">
        <v>147</v>
      </c>
      <c r="D2005" s="7">
        <v>43400</v>
      </c>
      <c r="E2005" s="7">
        <v>43482</v>
      </c>
      <c r="F2005" s="7">
        <v>43496</v>
      </c>
      <c r="G2005" s="7">
        <v>43502</v>
      </c>
      <c r="H2005" s="6">
        <f t="shared" si="93"/>
        <v>20</v>
      </c>
      <c r="I2005" s="6" t="s">
        <v>215</v>
      </c>
      <c r="J2005" s="6">
        <v>4</v>
      </c>
      <c r="K2005" s="6">
        <v>35</v>
      </c>
      <c r="L2005" s="6">
        <v>217</v>
      </c>
      <c r="M2005" s="6">
        <v>42</v>
      </c>
      <c r="N2005" s="6">
        <v>2</v>
      </c>
      <c r="O2005" s="6">
        <v>0.1</v>
      </c>
      <c r="P2005" s="8">
        <v>1735.3</v>
      </c>
      <c r="Q2005" s="8">
        <v>1370.8869999999999</v>
      </c>
      <c r="R2005" s="8">
        <f t="shared" si="94"/>
        <v>381.76600000000008</v>
      </c>
      <c r="S2005" s="8">
        <f>(((Sales[[#This Row],[Unit Price]]-(Sales[[#This Row],[Discount Applied]]*Sales[[#This Row],[Unit Price]]))-Q2005)/Q2005)*100</f>
        <v>13.924050632911394</v>
      </c>
      <c r="T2005" s="8">
        <f t="shared" si="95"/>
        <v>3123.54</v>
      </c>
      <c r="U2005" s="8">
        <f>Sales[[#This Row],[Unit Cost]]*Sales[[#This Row],[Order Quantity]]</f>
        <v>2741.7739999999999</v>
      </c>
    </row>
    <row r="2006" spans="1:21" x14ac:dyDescent="0.2">
      <c r="A2006" s="6" t="s">
        <v>2219</v>
      </c>
      <c r="B2006" s="6" t="s">
        <v>24</v>
      </c>
      <c r="C2006" s="6" t="s">
        <v>148</v>
      </c>
      <c r="D2006" s="7">
        <v>43400</v>
      </c>
      <c r="E2006" s="7">
        <v>43482</v>
      </c>
      <c r="F2006" s="7">
        <v>43484</v>
      </c>
      <c r="G2006" s="7">
        <v>43486</v>
      </c>
      <c r="H2006" s="6">
        <f t="shared" si="93"/>
        <v>4</v>
      </c>
      <c r="I2006" s="6" t="s">
        <v>215</v>
      </c>
      <c r="J2006" s="6">
        <v>9</v>
      </c>
      <c r="K2006" s="6">
        <v>21</v>
      </c>
      <c r="L2006" s="6">
        <v>25</v>
      </c>
      <c r="M2006" s="6">
        <v>38</v>
      </c>
      <c r="N2006" s="6">
        <v>8</v>
      </c>
      <c r="O2006" s="6">
        <v>0.3</v>
      </c>
      <c r="P2006" s="8">
        <v>3932.9</v>
      </c>
      <c r="Q2006" s="8">
        <v>1769.8050000000001</v>
      </c>
      <c r="R2006" s="8">
        <f t="shared" si="94"/>
        <v>7865.8000000000011</v>
      </c>
      <c r="S2006" s="8">
        <f>(((Sales[[#This Row],[Unit Price]]-(Sales[[#This Row],[Discount Applied]]*Sales[[#This Row],[Unit Price]]))-Q2006)/Q2006)*100</f>
        <v>55.555555555555557</v>
      </c>
      <c r="T2006" s="8">
        <f t="shared" si="95"/>
        <v>22024.240000000002</v>
      </c>
      <c r="U2006" s="8">
        <f>Sales[[#This Row],[Unit Cost]]*Sales[[#This Row],[Order Quantity]]</f>
        <v>14158.44</v>
      </c>
    </row>
    <row r="2007" spans="1:21" x14ac:dyDescent="0.2">
      <c r="A2007" s="6" t="s">
        <v>2220</v>
      </c>
      <c r="B2007" s="6" t="s">
        <v>25</v>
      </c>
      <c r="C2007" s="6" t="s">
        <v>145</v>
      </c>
      <c r="D2007" s="7">
        <v>43300</v>
      </c>
      <c r="E2007" s="7">
        <v>43482</v>
      </c>
      <c r="F2007" s="7">
        <v>43489</v>
      </c>
      <c r="G2007" s="7">
        <v>43490</v>
      </c>
      <c r="H2007" s="6">
        <f t="shared" si="93"/>
        <v>8</v>
      </c>
      <c r="I2007" s="6" t="s">
        <v>215</v>
      </c>
      <c r="J2007" s="6">
        <v>19</v>
      </c>
      <c r="K2007" s="6">
        <v>11</v>
      </c>
      <c r="L2007" s="6">
        <v>184</v>
      </c>
      <c r="M2007" s="6">
        <v>38</v>
      </c>
      <c r="N2007" s="6">
        <v>8</v>
      </c>
      <c r="O2007" s="6">
        <v>0.4</v>
      </c>
      <c r="P2007" s="8">
        <v>2653.2000000000003</v>
      </c>
      <c r="Q2007" s="8">
        <v>1804.1760000000004</v>
      </c>
      <c r="R2007" s="8">
        <f t="shared" si="94"/>
        <v>-1698.0480000000025</v>
      </c>
      <c r="S2007" s="8">
        <f>(((Sales[[#This Row],[Unit Price]]-(Sales[[#This Row],[Discount Applied]]*Sales[[#This Row],[Unit Price]]))-Q2007)/Q2007)*100</f>
        <v>-11.764705882352956</v>
      </c>
      <c r="T2007" s="8">
        <f t="shared" si="95"/>
        <v>12735.36</v>
      </c>
      <c r="U2007" s="8">
        <f>Sales[[#This Row],[Unit Cost]]*Sales[[#This Row],[Order Quantity]]</f>
        <v>14433.408000000003</v>
      </c>
    </row>
    <row r="2008" spans="1:21" x14ac:dyDescent="0.2">
      <c r="A2008" s="6" t="s">
        <v>2221</v>
      </c>
      <c r="B2008" s="6" t="s">
        <v>26</v>
      </c>
      <c r="C2008" s="6" t="s">
        <v>146</v>
      </c>
      <c r="D2008" s="7">
        <v>43400</v>
      </c>
      <c r="E2008" s="7">
        <v>43482</v>
      </c>
      <c r="F2008" s="7">
        <v>43490</v>
      </c>
      <c r="G2008" s="7">
        <v>43493</v>
      </c>
      <c r="H2008" s="6">
        <f t="shared" si="93"/>
        <v>11</v>
      </c>
      <c r="I2008" s="6" t="s">
        <v>215</v>
      </c>
      <c r="J2008" s="6">
        <v>28</v>
      </c>
      <c r="K2008" s="6">
        <v>31</v>
      </c>
      <c r="L2008" s="6">
        <v>290</v>
      </c>
      <c r="M2008" s="6">
        <v>46</v>
      </c>
      <c r="N2008" s="6">
        <v>4</v>
      </c>
      <c r="O2008" s="6">
        <v>0.1</v>
      </c>
      <c r="P2008" s="8">
        <v>1882.7</v>
      </c>
      <c r="Q2008" s="8">
        <v>1355.5439999999999</v>
      </c>
      <c r="R2008" s="8">
        <f t="shared" si="94"/>
        <v>1355.5440000000008</v>
      </c>
      <c r="S2008" s="8">
        <f>(((Sales[[#This Row],[Unit Price]]-(Sales[[#This Row],[Discount Applied]]*Sales[[#This Row],[Unit Price]]))-Q2008)/Q2008)*100</f>
        <v>25.000000000000018</v>
      </c>
      <c r="T2008" s="8">
        <f t="shared" si="95"/>
        <v>6777.72</v>
      </c>
      <c r="U2008" s="8">
        <f>Sales[[#This Row],[Unit Cost]]*Sales[[#This Row],[Order Quantity]]</f>
        <v>5422.1759999999995</v>
      </c>
    </row>
    <row r="2009" spans="1:21" x14ac:dyDescent="0.2">
      <c r="A2009" s="6" t="s">
        <v>2222</v>
      </c>
      <c r="B2009" s="6" t="s">
        <v>24</v>
      </c>
      <c r="C2009" s="6" t="s">
        <v>147</v>
      </c>
      <c r="D2009" s="7">
        <v>43400</v>
      </c>
      <c r="E2009" s="7">
        <v>43482</v>
      </c>
      <c r="F2009" s="7">
        <v>43485</v>
      </c>
      <c r="G2009" s="7">
        <v>43492</v>
      </c>
      <c r="H2009" s="6">
        <f t="shared" si="93"/>
        <v>10</v>
      </c>
      <c r="I2009" s="6" t="s">
        <v>215</v>
      </c>
      <c r="J2009" s="6">
        <v>6</v>
      </c>
      <c r="K2009" s="6">
        <v>48</v>
      </c>
      <c r="L2009" s="6">
        <v>215</v>
      </c>
      <c r="M2009" s="6">
        <v>33</v>
      </c>
      <c r="N2009" s="6">
        <v>4</v>
      </c>
      <c r="O2009" s="6">
        <v>0.05</v>
      </c>
      <c r="P2009" s="8">
        <v>3932.9</v>
      </c>
      <c r="Q2009" s="8">
        <v>2359.7399999999998</v>
      </c>
      <c r="R2009" s="8">
        <f t="shared" si="94"/>
        <v>5506.0600000000013</v>
      </c>
      <c r="S2009" s="8">
        <f>(((Sales[[#This Row],[Unit Price]]-(Sales[[#This Row],[Discount Applied]]*Sales[[#This Row],[Unit Price]]))-Q2009)/Q2009)*100</f>
        <v>58.33333333333335</v>
      </c>
      <c r="T2009" s="8">
        <f t="shared" si="95"/>
        <v>14945.02</v>
      </c>
      <c r="U2009" s="8">
        <f>Sales[[#This Row],[Unit Cost]]*Sales[[#This Row],[Order Quantity]]</f>
        <v>9438.9599999999991</v>
      </c>
    </row>
    <row r="2010" spans="1:21" x14ac:dyDescent="0.2">
      <c r="A2010" s="6" t="s">
        <v>2223</v>
      </c>
      <c r="B2010" s="6" t="s">
        <v>24</v>
      </c>
      <c r="C2010" s="6" t="s">
        <v>146</v>
      </c>
      <c r="D2010" s="7">
        <v>43400</v>
      </c>
      <c r="E2010" s="7">
        <v>43482</v>
      </c>
      <c r="F2010" s="7">
        <v>43491</v>
      </c>
      <c r="G2010" s="7">
        <v>43500</v>
      </c>
      <c r="H2010" s="6">
        <f t="shared" si="93"/>
        <v>18</v>
      </c>
      <c r="I2010" s="6" t="s">
        <v>215</v>
      </c>
      <c r="J2010" s="6">
        <v>12</v>
      </c>
      <c r="K2010" s="6">
        <v>24</v>
      </c>
      <c r="L2010" s="6">
        <v>329</v>
      </c>
      <c r="M2010" s="6">
        <v>40</v>
      </c>
      <c r="N2010" s="6">
        <v>4</v>
      </c>
      <c r="O2010" s="6">
        <v>7.4999999999999997E-2</v>
      </c>
      <c r="P2010" s="8">
        <v>3912.8</v>
      </c>
      <c r="Q2010" s="8">
        <v>2034.6560000000002</v>
      </c>
      <c r="R2010" s="8">
        <f t="shared" si="94"/>
        <v>6338.7359999999999</v>
      </c>
      <c r="S2010" s="8">
        <f>(((Sales[[#This Row],[Unit Price]]-(Sales[[#This Row],[Discount Applied]]*Sales[[#This Row],[Unit Price]]))-Q2010)/Q2010)*100</f>
        <v>77.884615384615373</v>
      </c>
      <c r="T2010" s="8">
        <f t="shared" si="95"/>
        <v>14477.36</v>
      </c>
      <c r="U2010" s="8">
        <f>Sales[[#This Row],[Unit Cost]]*Sales[[#This Row],[Order Quantity]]</f>
        <v>8138.6240000000007</v>
      </c>
    </row>
    <row r="2011" spans="1:21" x14ac:dyDescent="0.2">
      <c r="A2011" s="6" t="s">
        <v>2224</v>
      </c>
      <c r="B2011" s="6" t="s">
        <v>23</v>
      </c>
      <c r="C2011" s="6" t="s">
        <v>146</v>
      </c>
      <c r="D2011" s="7">
        <v>43400</v>
      </c>
      <c r="E2011" s="7">
        <v>43483</v>
      </c>
      <c r="F2011" s="7">
        <v>43502</v>
      </c>
      <c r="G2011" s="7">
        <v>43511</v>
      </c>
      <c r="H2011" s="6">
        <f t="shared" si="93"/>
        <v>28</v>
      </c>
      <c r="I2011" s="6" t="s">
        <v>215</v>
      </c>
      <c r="J2011" s="6">
        <v>23</v>
      </c>
      <c r="K2011" s="6">
        <v>38</v>
      </c>
      <c r="L2011" s="6">
        <v>300</v>
      </c>
      <c r="M2011" s="6">
        <v>27</v>
      </c>
      <c r="N2011" s="6">
        <v>5</v>
      </c>
      <c r="O2011" s="6">
        <v>0.15</v>
      </c>
      <c r="P2011" s="8">
        <v>978.2</v>
      </c>
      <c r="Q2011" s="8">
        <v>743.43200000000002</v>
      </c>
      <c r="R2011" s="8">
        <f t="shared" si="94"/>
        <v>440.19000000000051</v>
      </c>
      <c r="S2011" s="8">
        <f>(((Sales[[#This Row],[Unit Price]]-(Sales[[#This Row],[Discount Applied]]*Sales[[#This Row],[Unit Price]]))-Q2011)/Q2011)*100</f>
        <v>11.842105263157896</v>
      </c>
      <c r="T2011" s="8">
        <f t="shared" si="95"/>
        <v>4157.3500000000004</v>
      </c>
      <c r="U2011" s="8">
        <f>Sales[[#This Row],[Unit Cost]]*Sales[[#This Row],[Order Quantity]]</f>
        <v>3717.16</v>
      </c>
    </row>
    <row r="2012" spans="1:21" x14ac:dyDescent="0.2">
      <c r="A2012" s="6" t="s">
        <v>2225</v>
      </c>
      <c r="B2012" s="6" t="s">
        <v>25</v>
      </c>
      <c r="C2012" s="6" t="s">
        <v>147</v>
      </c>
      <c r="D2012" s="7">
        <v>43300</v>
      </c>
      <c r="E2012" s="7">
        <v>43483</v>
      </c>
      <c r="F2012" s="7">
        <v>43495</v>
      </c>
      <c r="G2012" s="7">
        <v>43496</v>
      </c>
      <c r="H2012" s="6">
        <f t="shared" si="93"/>
        <v>13</v>
      </c>
      <c r="I2012" s="6" t="s">
        <v>215</v>
      </c>
      <c r="J2012" s="6">
        <v>18</v>
      </c>
      <c r="K2012" s="6">
        <v>48</v>
      </c>
      <c r="L2012" s="6">
        <v>254</v>
      </c>
      <c r="M2012" s="6">
        <v>15</v>
      </c>
      <c r="N2012" s="6">
        <v>6</v>
      </c>
      <c r="O2012" s="6">
        <v>0.1</v>
      </c>
      <c r="P2012" s="8">
        <v>1842.5</v>
      </c>
      <c r="Q2012" s="8">
        <v>1197.625</v>
      </c>
      <c r="R2012" s="8">
        <f t="shared" si="94"/>
        <v>2763.75</v>
      </c>
      <c r="S2012" s="8">
        <f>(((Sales[[#This Row],[Unit Price]]-(Sales[[#This Row],[Discount Applied]]*Sales[[#This Row],[Unit Price]]))-Q2012)/Q2012)*100</f>
        <v>38.461538461538467</v>
      </c>
      <c r="T2012" s="8">
        <f t="shared" si="95"/>
        <v>9949.5</v>
      </c>
      <c r="U2012" s="8">
        <f>Sales[[#This Row],[Unit Cost]]*Sales[[#This Row],[Order Quantity]]</f>
        <v>7185.75</v>
      </c>
    </row>
    <row r="2013" spans="1:21" x14ac:dyDescent="0.2">
      <c r="A2013" s="6" t="s">
        <v>2226</v>
      </c>
      <c r="B2013" s="6" t="s">
        <v>24</v>
      </c>
      <c r="C2013" s="6" t="s">
        <v>147</v>
      </c>
      <c r="D2013" s="7">
        <v>43400</v>
      </c>
      <c r="E2013" s="7">
        <v>43483</v>
      </c>
      <c r="F2013" s="7">
        <v>43492</v>
      </c>
      <c r="G2013" s="7">
        <v>43498</v>
      </c>
      <c r="H2013" s="6">
        <f t="shared" si="93"/>
        <v>15</v>
      </c>
      <c r="I2013" s="6" t="s">
        <v>215</v>
      </c>
      <c r="J2013" s="6">
        <v>12</v>
      </c>
      <c r="K2013" s="6">
        <v>7</v>
      </c>
      <c r="L2013" s="6">
        <v>213</v>
      </c>
      <c r="M2013" s="6">
        <v>46</v>
      </c>
      <c r="N2013" s="6">
        <v>7</v>
      </c>
      <c r="O2013" s="6">
        <v>0.4</v>
      </c>
      <c r="P2013" s="8">
        <v>254.6</v>
      </c>
      <c r="Q2013" s="8">
        <v>104.386</v>
      </c>
      <c r="R2013" s="8">
        <f t="shared" si="94"/>
        <v>338.61800000000017</v>
      </c>
      <c r="S2013" s="8">
        <f>(((Sales[[#This Row],[Unit Price]]-(Sales[[#This Row],[Discount Applied]]*Sales[[#This Row],[Unit Price]]))-Q2013)/Q2013)*100</f>
        <v>46.341463414634141</v>
      </c>
      <c r="T2013" s="8">
        <f t="shared" si="95"/>
        <v>1069.3200000000002</v>
      </c>
      <c r="U2013" s="8">
        <f>Sales[[#This Row],[Unit Cost]]*Sales[[#This Row],[Order Quantity]]</f>
        <v>730.702</v>
      </c>
    </row>
    <row r="2014" spans="1:21" x14ac:dyDescent="0.2">
      <c r="A2014" s="6" t="s">
        <v>2227</v>
      </c>
      <c r="B2014" s="6" t="s">
        <v>25</v>
      </c>
      <c r="C2014" s="6" t="s">
        <v>148</v>
      </c>
      <c r="D2014" s="7">
        <v>43400</v>
      </c>
      <c r="E2014" s="7">
        <v>43483</v>
      </c>
      <c r="F2014" s="7">
        <v>43495</v>
      </c>
      <c r="G2014" s="7">
        <v>43505</v>
      </c>
      <c r="H2014" s="6">
        <f t="shared" si="93"/>
        <v>22</v>
      </c>
      <c r="I2014" s="6" t="s">
        <v>215</v>
      </c>
      <c r="J2014" s="6">
        <v>20</v>
      </c>
      <c r="K2014" s="6">
        <v>25</v>
      </c>
      <c r="L2014" s="6">
        <v>23</v>
      </c>
      <c r="M2014" s="6">
        <v>14</v>
      </c>
      <c r="N2014" s="6">
        <v>1</v>
      </c>
      <c r="O2014" s="6">
        <v>7.4999999999999997E-2</v>
      </c>
      <c r="P2014" s="8">
        <v>1065.3</v>
      </c>
      <c r="Q2014" s="8">
        <v>575.26200000000006</v>
      </c>
      <c r="R2014" s="8">
        <f t="shared" si="94"/>
        <v>410.14049999999986</v>
      </c>
      <c r="S2014" s="8">
        <f>(((Sales[[#This Row],[Unit Price]]-(Sales[[#This Row],[Discount Applied]]*Sales[[#This Row],[Unit Price]]))-Q2014)/Q2014)*100</f>
        <v>71.296296296296262</v>
      </c>
      <c r="T2014" s="8">
        <f t="shared" si="95"/>
        <v>985.40249999999992</v>
      </c>
      <c r="U2014" s="8">
        <f>Sales[[#This Row],[Unit Cost]]*Sales[[#This Row],[Order Quantity]]</f>
        <v>575.26200000000006</v>
      </c>
    </row>
    <row r="2015" spans="1:21" x14ac:dyDescent="0.2">
      <c r="A2015" s="6" t="s">
        <v>2228</v>
      </c>
      <c r="B2015" s="6" t="s">
        <v>25</v>
      </c>
      <c r="C2015" s="6" t="s">
        <v>148</v>
      </c>
      <c r="D2015" s="7">
        <v>43300</v>
      </c>
      <c r="E2015" s="7">
        <v>43483</v>
      </c>
      <c r="F2015" s="7">
        <v>43507</v>
      </c>
      <c r="G2015" s="7">
        <v>43515</v>
      </c>
      <c r="H2015" s="6">
        <f t="shared" si="93"/>
        <v>32</v>
      </c>
      <c r="I2015" s="6" t="s">
        <v>215</v>
      </c>
      <c r="J2015" s="6">
        <v>16</v>
      </c>
      <c r="K2015" s="6">
        <v>12</v>
      </c>
      <c r="L2015" s="6">
        <v>44</v>
      </c>
      <c r="M2015" s="6">
        <v>31</v>
      </c>
      <c r="N2015" s="6">
        <v>5</v>
      </c>
      <c r="O2015" s="6">
        <v>0.3</v>
      </c>
      <c r="P2015" s="8">
        <v>3510.8</v>
      </c>
      <c r="Q2015" s="8">
        <v>2211.8040000000001</v>
      </c>
      <c r="R2015" s="8">
        <f t="shared" si="94"/>
        <v>1228.7799999999988</v>
      </c>
      <c r="S2015" s="8">
        <f>(((Sales[[#This Row],[Unit Price]]-(Sales[[#This Row],[Discount Applied]]*Sales[[#This Row],[Unit Price]]))-Q2015)/Q2015)*100</f>
        <v>11.111111111111125</v>
      </c>
      <c r="T2015" s="8">
        <f t="shared" si="95"/>
        <v>12287.8</v>
      </c>
      <c r="U2015" s="8">
        <f>Sales[[#This Row],[Unit Cost]]*Sales[[#This Row],[Order Quantity]]</f>
        <v>11059.02</v>
      </c>
    </row>
    <row r="2016" spans="1:21" x14ac:dyDescent="0.2">
      <c r="A2016" s="6" t="s">
        <v>2229</v>
      </c>
      <c r="B2016" s="6" t="s">
        <v>23</v>
      </c>
      <c r="C2016" s="6" t="s">
        <v>147</v>
      </c>
      <c r="D2016" s="7">
        <v>43400</v>
      </c>
      <c r="E2016" s="7">
        <v>43483</v>
      </c>
      <c r="F2016" s="7">
        <v>43489</v>
      </c>
      <c r="G2016" s="7">
        <v>43494</v>
      </c>
      <c r="H2016" s="6">
        <f t="shared" si="93"/>
        <v>11</v>
      </c>
      <c r="I2016" s="6" t="s">
        <v>215</v>
      </c>
      <c r="J2016" s="6">
        <v>22</v>
      </c>
      <c r="K2016" s="6">
        <v>9</v>
      </c>
      <c r="L2016" s="6">
        <v>227</v>
      </c>
      <c r="M2016" s="6">
        <v>5</v>
      </c>
      <c r="N2016" s="6">
        <v>7</v>
      </c>
      <c r="O2016" s="6">
        <v>7.4999999999999997E-2</v>
      </c>
      <c r="P2016" s="8">
        <v>5701.7</v>
      </c>
      <c r="Q2016" s="8">
        <v>2907.8669999999997</v>
      </c>
      <c r="R2016" s="8">
        <f t="shared" si="94"/>
        <v>16563.4385</v>
      </c>
      <c r="S2016" s="8">
        <f>(((Sales[[#This Row],[Unit Price]]-(Sales[[#This Row],[Discount Applied]]*Sales[[#This Row],[Unit Price]]))-Q2016)/Q2016)*100</f>
        <v>81.37254901960786</v>
      </c>
      <c r="T2016" s="8">
        <f t="shared" si="95"/>
        <v>36918.5075</v>
      </c>
      <c r="U2016" s="8">
        <f>Sales[[#This Row],[Unit Cost]]*Sales[[#This Row],[Order Quantity]]</f>
        <v>20355.069</v>
      </c>
    </row>
    <row r="2017" spans="1:21" x14ac:dyDescent="0.2">
      <c r="A2017" s="6" t="s">
        <v>2230</v>
      </c>
      <c r="B2017" s="6" t="s">
        <v>26</v>
      </c>
      <c r="C2017" s="6" t="s">
        <v>145</v>
      </c>
      <c r="D2017" s="7">
        <v>43400</v>
      </c>
      <c r="E2017" s="7">
        <v>43483</v>
      </c>
      <c r="F2017" s="7">
        <v>43499</v>
      </c>
      <c r="G2017" s="7">
        <v>43505</v>
      </c>
      <c r="H2017" s="6">
        <f t="shared" si="93"/>
        <v>22</v>
      </c>
      <c r="I2017" s="6" t="s">
        <v>215</v>
      </c>
      <c r="J2017" s="6">
        <v>27</v>
      </c>
      <c r="K2017" s="6">
        <v>39</v>
      </c>
      <c r="L2017" s="6">
        <v>198</v>
      </c>
      <c r="M2017" s="6">
        <v>44</v>
      </c>
      <c r="N2017" s="6">
        <v>3</v>
      </c>
      <c r="O2017" s="6">
        <v>0.15</v>
      </c>
      <c r="P2017" s="8">
        <v>3390.2000000000003</v>
      </c>
      <c r="Q2017" s="8">
        <v>2373.14</v>
      </c>
      <c r="R2017" s="8">
        <f t="shared" si="94"/>
        <v>1525.5900000000001</v>
      </c>
      <c r="S2017" s="8">
        <f>(((Sales[[#This Row],[Unit Price]]-(Sales[[#This Row],[Discount Applied]]*Sales[[#This Row],[Unit Price]]))-Q2017)/Q2017)*100</f>
        <v>21.428571428571438</v>
      </c>
      <c r="T2017" s="8">
        <f t="shared" si="95"/>
        <v>8645.01</v>
      </c>
      <c r="U2017" s="8">
        <f>Sales[[#This Row],[Unit Cost]]*Sales[[#This Row],[Order Quantity]]</f>
        <v>7119.42</v>
      </c>
    </row>
    <row r="2018" spans="1:21" x14ac:dyDescent="0.2">
      <c r="A2018" s="6" t="s">
        <v>2231</v>
      </c>
      <c r="B2018" s="6" t="s">
        <v>24</v>
      </c>
      <c r="C2018" s="6" t="s">
        <v>144</v>
      </c>
      <c r="D2018" s="7">
        <v>43400</v>
      </c>
      <c r="E2018" s="7">
        <v>43484</v>
      </c>
      <c r="F2018" s="7">
        <v>43487</v>
      </c>
      <c r="G2018" s="7">
        <v>43488</v>
      </c>
      <c r="H2018" s="6">
        <f t="shared" si="93"/>
        <v>4</v>
      </c>
      <c r="I2018" s="6" t="s">
        <v>215</v>
      </c>
      <c r="J2018" s="6">
        <v>10</v>
      </c>
      <c r="K2018" s="6">
        <v>46</v>
      </c>
      <c r="L2018" s="6">
        <v>85</v>
      </c>
      <c r="M2018" s="6">
        <v>40</v>
      </c>
      <c r="N2018" s="6">
        <v>1</v>
      </c>
      <c r="O2018" s="6">
        <v>0.1</v>
      </c>
      <c r="P2018" s="8">
        <v>2298.1</v>
      </c>
      <c r="Q2018" s="8">
        <v>1401.8409999999999</v>
      </c>
      <c r="R2018" s="8">
        <f t="shared" si="94"/>
        <v>666.44900000000007</v>
      </c>
      <c r="S2018" s="8">
        <f>(((Sales[[#This Row],[Unit Price]]-(Sales[[#This Row],[Discount Applied]]*Sales[[#This Row],[Unit Price]]))-Q2018)/Q2018)*100</f>
        <v>47.540983606557383</v>
      </c>
      <c r="T2018" s="8">
        <f t="shared" si="95"/>
        <v>2068.29</v>
      </c>
      <c r="U2018" s="8">
        <f>Sales[[#This Row],[Unit Cost]]*Sales[[#This Row],[Order Quantity]]</f>
        <v>1401.8409999999999</v>
      </c>
    </row>
    <row r="2019" spans="1:21" x14ac:dyDescent="0.2">
      <c r="A2019" s="6" t="s">
        <v>2232</v>
      </c>
      <c r="B2019" s="6" t="s">
        <v>24</v>
      </c>
      <c r="C2019" s="6" t="s">
        <v>146</v>
      </c>
      <c r="D2019" s="7">
        <v>43400</v>
      </c>
      <c r="E2019" s="7">
        <v>43484</v>
      </c>
      <c r="F2019" s="7">
        <v>43498</v>
      </c>
      <c r="G2019" s="7">
        <v>43503</v>
      </c>
      <c r="H2019" s="6">
        <f t="shared" si="93"/>
        <v>19</v>
      </c>
      <c r="I2019" s="6" t="s">
        <v>215</v>
      </c>
      <c r="J2019" s="6">
        <v>1</v>
      </c>
      <c r="K2019" s="6">
        <v>6</v>
      </c>
      <c r="L2019" s="6">
        <v>270</v>
      </c>
      <c r="M2019" s="6">
        <v>3</v>
      </c>
      <c r="N2019" s="6">
        <v>6</v>
      </c>
      <c r="O2019" s="6">
        <v>0.2</v>
      </c>
      <c r="P2019" s="8">
        <v>3959.7000000000003</v>
      </c>
      <c r="Q2019" s="8">
        <v>1663.0740000000001</v>
      </c>
      <c r="R2019" s="8">
        <f t="shared" si="94"/>
        <v>9028.1160000000018</v>
      </c>
      <c r="S2019" s="8">
        <f>(((Sales[[#This Row],[Unit Price]]-(Sales[[#This Row],[Discount Applied]]*Sales[[#This Row],[Unit Price]]))-Q2019)/Q2019)*100</f>
        <v>90.476190476190482</v>
      </c>
      <c r="T2019" s="8">
        <f t="shared" si="95"/>
        <v>19006.560000000001</v>
      </c>
      <c r="U2019" s="8">
        <f>Sales[[#This Row],[Unit Cost]]*Sales[[#This Row],[Order Quantity]]</f>
        <v>9978.4439999999995</v>
      </c>
    </row>
    <row r="2020" spans="1:21" x14ac:dyDescent="0.2">
      <c r="A2020" s="6" t="s">
        <v>2233</v>
      </c>
      <c r="B2020" s="6" t="s">
        <v>25</v>
      </c>
      <c r="C2020" s="6" t="s">
        <v>147</v>
      </c>
      <c r="D2020" s="7">
        <v>43400</v>
      </c>
      <c r="E2020" s="7">
        <v>43484</v>
      </c>
      <c r="F2020" s="7">
        <v>43502</v>
      </c>
      <c r="G2020" s="7">
        <v>43503</v>
      </c>
      <c r="H2020" s="6">
        <f t="shared" si="93"/>
        <v>19</v>
      </c>
      <c r="I2020" s="6" t="s">
        <v>215</v>
      </c>
      <c r="J2020" s="6">
        <v>14</v>
      </c>
      <c r="K2020" s="6">
        <v>22</v>
      </c>
      <c r="L2020" s="6">
        <v>243</v>
      </c>
      <c r="M2020" s="6">
        <v>2</v>
      </c>
      <c r="N2020" s="6">
        <v>6</v>
      </c>
      <c r="O2020" s="6">
        <v>7.4999999999999997E-2</v>
      </c>
      <c r="P2020" s="8">
        <v>2318.2000000000003</v>
      </c>
      <c r="Q2020" s="8">
        <v>1715.4680000000001</v>
      </c>
      <c r="R2020" s="8">
        <f t="shared" si="94"/>
        <v>2573.2019999999993</v>
      </c>
      <c r="S2020" s="8">
        <f>(((Sales[[#This Row],[Unit Price]]-(Sales[[#This Row],[Discount Applied]]*Sales[[#This Row],[Unit Price]]))-Q2020)/Q2020)*100</f>
        <v>24.999999999999996</v>
      </c>
      <c r="T2020" s="8">
        <f t="shared" si="95"/>
        <v>12866.01</v>
      </c>
      <c r="U2020" s="8">
        <f>Sales[[#This Row],[Unit Cost]]*Sales[[#This Row],[Order Quantity]]</f>
        <v>10292.808000000001</v>
      </c>
    </row>
    <row r="2021" spans="1:21" x14ac:dyDescent="0.2">
      <c r="A2021" s="6" t="s">
        <v>2234</v>
      </c>
      <c r="B2021" s="6" t="s">
        <v>23</v>
      </c>
      <c r="C2021" s="6" t="s">
        <v>143</v>
      </c>
      <c r="D2021" s="7">
        <v>43400</v>
      </c>
      <c r="E2021" s="7">
        <v>43484</v>
      </c>
      <c r="F2021" s="7">
        <v>43487</v>
      </c>
      <c r="G2021" s="7">
        <v>43491</v>
      </c>
      <c r="H2021" s="6">
        <f t="shared" si="93"/>
        <v>7</v>
      </c>
      <c r="I2021" s="6" t="s">
        <v>215</v>
      </c>
      <c r="J2021" s="6">
        <v>21</v>
      </c>
      <c r="K2021" s="6">
        <v>33</v>
      </c>
      <c r="L2021" s="6">
        <v>362</v>
      </c>
      <c r="M2021" s="6">
        <v>44</v>
      </c>
      <c r="N2021" s="6">
        <v>2</v>
      </c>
      <c r="O2021" s="6">
        <v>0.2</v>
      </c>
      <c r="P2021" s="8">
        <v>201</v>
      </c>
      <c r="Q2021" s="8">
        <v>82.41</v>
      </c>
      <c r="R2021" s="8">
        <f t="shared" si="94"/>
        <v>156.78000000000003</v>
      </c>
      <c r="S2021" s="8">
        <f>(((Sales[[#This Row],[Unit Price]]-(Sales[[#This Row],[Discount Applied]]*Sales[[#This Row],[Unit Price]]))-Q2021)/Q2021)*100</f>
        <v>95.121951219512212</v>
      </c>
      <c r="T2021" s="8">
        <f t="shared" si="95"/>
        <v>321.60000000000002</v>
      </c>
      <c r="U2021" s="8">
        <f>Sales[[#This Row],[Unit Cost]]*Sales[[#This Row],[Order Quantity]]</f>
        <v>164.82</v>
      </c>
    </row>
    <row r="2022" spans="1:21" x14ac:dyDescent="0.2">
      <c r="A2022" s="6" t="s">
        <v>2235</v>
      </c>
      <c r="B2022" s="6" t="s">
        <v>25</v>
      </c>
      <c r="C2022" s="6" t="s">
        <v>145</v>
      </c>
      <c r="D2022" s="7">
        <v>43400</v>
      </c>
      <c r="E2022" s="7">
        <v>43484</v>
      </c>
      <c r="F2022" s="7">
        <v>43496</v>
      </c>
      <c r="G2022" s="7">
        <v>43506</v>
      </c>
      <c r="H2022" s="6">
        <f t="shared" si="93"/>
        <v>22</v>
      </c>
      <c r="I2022" s="6" t="s">
        <v>215</v>
      </c>
      <c r="J2022" s="6">
        <v>15</v>
      </c>
      <c r="K2022" s="6">
        <v>26</v>
      </c>
      <c r="L2022" s="6">
        <v>142</v>
      </c>
      <c r="M2022" s="6">
        <v>33</v>
      </c>
      <c r="N2022" s="6">
        <v>3</v>
      </c>
      <c r="O2022" s="6">
        <v>0.1</v>
      </c>
      <c r="P2022" s="8">
        <v>2827.4</v>
      </c>
      <c r="Q2022" s="8">
        <v>2403.29</v>
      </c>
      <c r="R2022" s="8">
        <f t="shared" si="94"/>
        <v>424.11000000000058</v>
      </c>
      <c r="S2022" s="8">
        <f>(((Sales[[#This Row],[Unit Price]]-(Sales[[#This Row],[Discount Applied]]*Sales[[#This Row],[Unit Price]]))-Q2022)/Q2022)*100</f>
        <v>5.8823529411764666</v>
      </c>
      <c r="T2022" s="8">
        <f t="shared" si="95"/>
        <v>7633.9800000000005</v>
      </c>
      <c r="U2022" s="8">
        <f>Sales[[#This Row],[Unit Cost]]*Sales[[#This Row],[Order Quantity]]</f>
        <v>7209.87</v>
      </c>
    </row>
    <row r="2023" spans="1:21" x14ac:dyDescent="0.2">
      <c r="A2023" s="6" t="s">
        <v>2236</v>
      </c>
      <c r="B2023" s="6" t="s">
        <v>24</v>
      </c>
      <c r="C2023" s="6" t="s">
        <v>148</v>
      </c>
      <c r="D2023" s="7">
        <v>43400</v>
      </c>
      <c r="E2023" s="7">
        <v>43484</v>
      </c>
      <c r="F2023" s="7">
        <v>43502</v>
      </c>
      <c r="G2023" s="7">
        <v>43509</v>
      </c>
      <c r="H2023" s="6">
        <f t="shared" si="93"/>
        <v>25</v>
      </c>
      <c r="I2023" s="6" t="s">
        <v>215</v>
      </c>
      <c r="J2023" s="6">
        <v>6</v>
      </c>
      <c r="K2023" s="6">
        <v>42</v>
      </c>
      <c r="L2023" s="6">
        <v>7</v>
      </c>
      <c r="M2023" s="6">
        <v>8</v>
      </c>
      <c r="N2023" s="6">
        <v>2</v>
      </c>
      <c r="O2023" s="6">
        <v>0.1</v>
      </c>
      <c r="P2023" s="8">
        <v>884.4</v>
      </c>
      <c r="Q2023" s="8">
        <v>689.83199999999999</v>
      </c>
      <c r="R2023" s="8">
        <f t="shared" si="94"/>
        <v>212.25600000000009</v>
      </c>
      <c r="S2023" s="8">
        <f>(((Sales[[#This Row],[Unit Price]]-(Sales[[#This Row],[Discount Applied]]*Sales[[#This Row],[Unit Price]]))-Q2023)/Q2023)*100</f>
        <v>15.38461538461539</v>
      </c>
      <c r="T2023" s="8">
        <f t="shared" si="95"/>
        <v>1591.92</v>
      </c>
      <c r="U2023" s="8">
        <f>Sales[[#This Row],[Unit Cost]]*Sales[[#This Row],[Order Quantity]]</f>
        <v>1379.664</v>
      </c>
    </row>
    <row r="2024" spans="1:21" x14ac:dyDescent="0.2">
      <c r="A2024" s="6" t="s">
        <v>2237</v>
      </c>
      <c r="B2024" s="6" t="s">
        <v>24</v>
      </c>
      <c r="C2024" s="6" t="s">
        <v>146</v>
      </c>
      <c r="D2024" s="7">
        <v>43400</v>
      </c>
      <c r="E2024" s="7">
        <v>43484</v>
      </c>
      <c r="F2024" s="7">
        <v>43502</v>
      </c>
      <c r="G2024" s="7">
        <v>43508</v>
      </c>
      <c r="H2024" s="6">
        <f t="shared" si="93"/>
        <v>24</v>
      </c>
      <c r="I2024" s="6" t="s">
        <v>215</v>
      </c>
      <c r="J2024" s="6">
        <v>2</v>
      </c>
      <c r="K2024" s="6">
        <v>45</v>
      </c>
      <c r="L2024" s="6">
        <v>299</v>
      </c>
      <c r="M2024" s="6">
        <v>39</v>
      </c>
      <c r="N2024" s="6">
        <v>4</v>
      </c>
      <c r="O2024" s="6">
        <v>0.1</v>
      </c>
      <c r="P2024" s="8">
        <v>3966.4</v>
      </c>
      <c r="Q2024" s="8">
        <v>2697.152</v>
      </c>
      <c r="R2024" s="8">
        <f t="shared" si="94"/>
        <v>3490.4320000000007</v>
      </c>
      <c r="S2024" s="8">
        <f>(((Sales[[#This Row],[Unit Price]]-(Sales[[#This Row],[Discount Applied]]*Sales[[#This Row],[Unit Price]]))-Q2024)/Q2024)*100</f>
        <v>32.352941176470594</v>
      </c>
      <c r="T2024" s="8">
        <f t="shared" si="95"/>
        <v>14279.04</v>
      </c>
      <c r="U2024" s="8">
        <f>Sales[[#This Row],[Unit Cost]]*Sales[[#This Row],[Order Quantity]]</f>
        <v>10788.608</v>
      </c>
    </row>
    <row r="2025" spans="1:21" x14ac:dyDescent="0.2">
      <c r="A2025" s="6" t="s">
        <v>2238</v>
      </c>
      <c r="B2025" s="6" t="s">
        <v>23</v>
      </c>
      <c r="C2025" s="6" t="s">
        <v>146</v>
      </c>
      <c r="D2025" s="7">
        <v>43300</v>
      </c>
      <c r="E2025" s="7">
        <v>43485</v>
      </c>
      <c r="F2025" s="7">
        <v>43490</v>
      </c>
      <c r="G2025" s="7">
        <v>43491</v>
      </c>
      <c r="H2025" s="6">
        <f t="shared" si="93"/>
        <v>6</v>
      </c>
      <c r="I2025" s="6" t="s">
        <v>215</v>
      </c>
      <c r="J2025" s="6">
        <v>24</v>
      </c>
      <c r="K2025" s="6">
        <v>32</v>
      </c>
      <c r="L2025" s="6">
        <v>285</v>
      </c>
      <c r="M2025" s="6">
        <v>20</v>
      </c>
      <c r="N2025" s="6">
        <v>8</v>
      </c>
      <c r="O2025" s="6">
        <v>0.05</v>
      </c>
      <c r="P2025" s="8">
        <v>3899.4</v>
      </c>
      <c r="Q2025" s="8">
        <v>3314.49</v>
      </c>
      <c r="R2025" s="8">
        <f t="shared" si="94"/>
        <v>3119.5200000000041</v>
      </c>
      <c r="S2025" s="8">
        <f>(((Sales[[#This Row],[Unit Price]]-(Sales[[#This Row],[Discount Applied]]*Sales[[#This Row],[Unit Price]]))-Q2025)/Q2025)*100</f>
        <v>11.764705882352958</v>
      </c>
      <c r="T2025" s="8">
        <f t="shared" si="95"/>
        <v>29635.440000000002</v>
      </c>
      <c r="U2025" s="8">
        <f>Sales[[#This Row],[Unit Cost]]*Sales[[#This Row],[Order Quantity]]</f>
        <v>26515.919999999998</v>
      </c>
    </row>
    <row r="2026" spans="1:21" x14ac:dyDescent="0.2">
      <c r="A2026" s="6" t="s">
        <v>2239</v>
      </c>
      <c r="B2026" s="6" t="s">
        <v>25</v>
      </c>
      <c r="C2026" s="6" t="s">
        <v>145</v>
      </c>
      <c r="D2026" s="7">
        <v>43400</v>
      </c>
      <c r="E2026" s="7">
        <v>43485</v>
      </c>
      <c r="F2026" s="7">
        <v>43504</v>
      </c>
      <c r="G2026" s="7">
        <v>43505</v>
      </c>
      <c r="H2026" s="6">
        <f t="shared" si="93"/>
        <v>20</v>
      </c>
      <c r="I2026" s="6" t="s">
        <v>215</v>
      </c>
      <c r="J2026" s="6">
        <v>20</v>
      </c>
      <c r="K2026" s="6">
        <v>38</v>
      </c>
      <c r="L2026" s="6">
        <v>197</v>
      </c>
      <c r="M2026" s="6">
        <v>39</v>
      </c>
      <c r="N2026" s="6">
        <v>1</v>
      </c>
      <c r="O2026" s="6">
        <v>0.05</v>
      </c>
      <c r="P2026" s="8">
        <v>770.5</v>
      </c>
      <c r="Q2026" s="8">
        <v>547.05499999999995</v>
      </c>
      <c r="R2026" s="8">
        <f t="shared" si="94"/>
        <v>184.92000000000007</v>
      </c>
      <c r="S2026" s="8">
        <f>(((Sales[[#This Row],[Unit Price]]-(Sales[[#This Row],[Discount Applied]]*Sales[[#This Row],[Unit Price]]))-Q2026)/Q2026)*100</f>
        <v>33.80281690140847</v>
      </c>
      <c r="T2026" s="8">
        <f t="shared" si="95"/>
        <v>731.97500000000002</v>
      </c>
      <c r="U2026" s="8">
        <f>Sales[[#This Row],[Unit Cost]]*Sales[[#This Row],[Order Quantity]]</f>
        <v>547.05499999999995</v>
      </c>
    </row>
    <row r="2027" spans="1:21" x14ac:dyDescent="0.2">
      <c r="A2027" s="6" t="s">
        <v>2240</v>
      </c>
      <c r="B2027" s="6" t="s">
        <v>24</v>
      </c>
      <c r="C2027" s="6" t="s">
        <v>145</v>
      </c>
      <c r="D2027" s="7">
        <v>43400</v>
      </c>
      <c r="E2027" s="7">
        <v>43485</v>
      </c>
      <c r="F2027" s="7">
        <v>43513</v>
      </c>
      <c r="G2027" s="7">
        <v>43520</v>
      </c>
      <c r="H2027" s="6">
        <f t="shared" si="93"/>
        <v>35</v>
      </c>
      <c r="I2027" s="6" t="s">
        <v>215</v>
      </c>
      <c r="J2027" s="6">
        <v>6</v>
      </c>
      <c r="K2027" s="6">
        <v>46</v>
      </c>
      <c r="L2027" s="6">
        <v>94</v>
      </c>
      <c r="M2027" s="6">
        <v>13</v>
      </c>
      <c r="N2027" s="6">
        <v>8</v>
      </c>
      <c r="O2027" s="6">
        <v>0.05</v>
      </c>
      <c r="P2027" s="8">
        <v>1038.5</v>
      </c>
      <c r="Q2027" s="8">
        <v>633.48500000000001</v>
      </c>
      <c r="R2027" s="8">
        <f t="shared" si="94"/>
        <v>2824.7200000000003</v>
      </c>
      <c r="S2027" s="8">
        <f>(((Sales[[#This Row],[Unit Price]]-(Sales[[#This Row],[Discount Applied]]*Sales[[#This Row],[Unit Price]]))-Q2027)/Q2027)*100</f>
        <v>55.73770491803279</v>
      </c>
      <c r="T2027" s="8">
        <f t="shared" si="95"/>
        <v>7892.6</v>
      </c>
      <c r="U2027" s="8">
        <f>Sales[[#This Row],[Unit Cost]]*Sales[[#This Row],[Order Quantity]]</f>
        <v>5067.88</v>
      </c>
    </row>
    <row r="2028" spans="1:21" x14ac:dyDescent="0.2">
      <c r="A2028" s="6" t="s">
        <v>2241</v>
      </c>
      <c r="B2028" s="6" t="s">
        <v>25</v>
      </c>
      <c r="C2028" s="6" t="s">
        <v>145</v>
      </c>
      <c r="D2028" s="7">
        <v>43400</v>
      </c>
      <c r="E2028" s="7">
        <v>43485</v>
      </c>
      <c r="F2028" s="7">
        <v>43499</v>
      </c>
      <c r="G2028" s="7">
        <v>43502</v>
      </c>
      <c r="H2028" s="6">
        <f t="shared" si="93"/>
        <v>17</v>
      </c>
      <c r="I2028" s="6" t="s">
        <v>215</v>
      </c>
      <c r="J2028" s="6">
        <v>15</v>
      </c>
      <c r="K2028" s="6">
        <v>31</v>
      </c>
      <c r="L2028" s="6">
        <v>102</v>
      </c>
      <c r="M2028" s="6">
        <v>20</v>
      </c>
      <c r="N2028" s="6">
        <v>3</v>
      </c>
      <c r="O2028" s="6">
        <v>0.4</v>
      </c>
      <c r="P2028" s="8">
        <v>837.5</v>
      </c>
      <c r="Q2028" s="8">
        <v>661.625</v>
      </c>
      <c r="R2028" s="8">
        <f t="shared" si="94"/>
        <v>-477.375</v>
      </c>
      <c r="S2028" s="8">
        <f>(((Sales[[#This Row],[Unit Price]]-(Sales[[#This Row],[Discount Applied]]*Sales[[#This Row],[Unit Price]]))-Q2028)/Q2028)*100</f>
        <v>-24.050632911392405</v>
      </c>
      <c r="T2028" s="8">
        <f t="shared" si="95"/>
        <v>1507.5</v>
      </c>
      <c r="U2028" s="8">
        <f>Sales[[#This Row],[Unit Cost]]*Sales[[#This Row],[Order Quantity]]</f>
        <v>1984.875</v>
      </c>
    </row>
    <row r="2029" spans="1:21" x14ac:dyDescent="0.2">
      <c r="A2029" s="6" t="s">
        <v>2242</v>
      </c>
      <c r="B2029" s="6" t="s">
        <v>25</v>
      </c>
      <c r="C2029" s="6" t="s">
        <v>148</v>
      </c>
      <c r="D2029" s="7">
        <v>43400</v>
      </c>
      <c r="E2029" s="7">
        <v>43485</v>
      </c>
      <c r="F2029" s="7">
        <v>43503</v>
      </c>
      <c r="G2029" s="7">
        <v>43506</v>
      </c>
      <c r="H2029" s="6">
        <f t="shared" si="93"/>
        <v>21</v>
      </c>
      <c r="I2029" s="6" t="s">
        <v>215</v>
      </c>
      <c r="J2029" s="6">
        <v>14</v>
      </c>
      <c r="K2029" s="6">
        <v>43</v>
      </c>
      <c r="L2029" s="6">
        <v>36</v>
      </c>
      <c r="M2029" s="6">
        <v>9</v>
      </c>
      <c r="N2029" s="6">
        <v>3</v>
      </c>
      <c r="O2029" s="6">
        <v>7.4999999999999997E-2</v>
      </c>
      <c r="P2029" s="8">
        <v>6545.9000000000005</v>
      </c>
      <c r="Q2029" s="8">
        <v>3076.5729999999999</v>
      </c>
      <c r="R2029" s="8">
        <f t="shared" si="94"/>
        <v>8935.1535000000022</v>
      </c>
      <c r="S2029" s="8">
        <f>(((Sales[[#This Row],[Unit Price]]-(Sales[[#This Row],[Discount Applied]]*Sales[[#This Row],[Unit Price]]))-Q2029)/Q2029)*100</f>
        <v>96.808510638297889</v>
      </c>
      <c r="T2029" s="8">
        <f t="shared" si="95"/>
        <v>18164.872500000001</v>
      </c>
      <c r="U2029" s="8">
        <f>Sales[[#This Row],[Unit Cost]]*Sales[[#This Row],[Order Quantity]]</f>
        <v>9229.7189999999991</v>
      </c>
    </row>
    <row r="2030" spans="1:21" x14ac:dyDescent="0.2">
      <c r="A2030" s="6" t="s">
        <v>2243</v>
      </c>
      <c r="B2030" s="6" t="s">
        <v>24</v>
      </c>
      <c r="C2030" s="6" t="s">
        <v>147</v>
      </c>
      <c r="D2030" s="7">
        <v>43400</v>
      </c>
      <c r="E2030" s="7">
        <v>43485</v>
      </c>
      <c r="F2030" s="7">
        <v>43500</v>
      </c>
      <c r="G2030" s="7">
        <v>43507</v>
      </c>
      <c r="H2030" s="6">
        <f t="shared" si="93"/>
        <v>22</v>
      </c>
      <c r="I2030" s="6" t="s">
        <v>215</v>
      </c>
      <c r="J2030" s="6">
        <v>7</v>
      </c>
      <c r="K2030" s="6">
        <v>14</v>
      </c>
      <c r="L2030" s="6">
        <v>246</v>
      </c>
      <c r="M2030" s="6">
        <v>9</v>
      </c>
      <c r="N2030" s="6">
        <v>3</v>
      </c>
      <c r="O2030" s="6">
        <v>0.1</v>
      </c>
      <c r="P2030" s="8">
        <v>254.6</v>
      </c>
      <c r="Q2030" s="8">
        <v>198.58799999999999</v>
      </c>
      <c r="R2030" s="8">
        <f t="shared" si="94"/>
        <v>91.655999999999949</v>
      </c>
      <c r="S2030" s="8">
        <f>(((Sales[[#This Row],[Unit Price]]-(Sales[[#This Row],[Discount Applied]]*Sales[[#This Row],[Unit Price]]))-Q2030)/Q2030)*100</f>
        <v>15.384615384615383</v>
      </c>
      <c r="T2030" s="8">
        <f t="shared" si="95"/>
        <v>687.42</v>
      </c>
      <c r="U2030" s="8">
        <f>Sales[[#This Row],[Unit Cost]]*Sales[[#This Row],[Order Quantity]]</f>
        <v>595.76400000000001</v>
      </c>
    </row>
    <row r="2031" spans="1:21" x14ac:dyDescent="0.2">
      <c r="A2031" s="6" t="s">
        <v>2244</v>
      </c>
      <c r="B2031" s="6" t="s">
        <v>25</v>
      </c>
      <c r="C2031" s="6" t="s">
        <v>146</v>
      </c>
      <c r="D2031" s="7">
        <v>43400</v>
      </c>
      <c r="E2031" s="7">
        <v>43485</v>
      </c>
      <c r="F2031" s="7">
        <v>43499</v>
      </c>
      <c r="G2031" s="7">
        <v>43504</v>
      </c>
      <c r="H2031" s="6">
        <f t="shared" si="93"/>
        <v>19</v>
      </c>
      <c r="I2031" s="6" t="s">
        <v>215</v>
      </c>
      <c r="J2031" s="6">
        <v>20</v>
      </c>
      <c r="K2031" s="6">
        <v>7</v>
      </c>
      <c r="L2031" s="6">
        <v>294</v>
      </c>
      <c r="M2031" s="6">
        <v>20</v>
      </c>
      <c r="N2031" s="6">
        <v>2</v>
      </c>
      <c r="O2031" s="6">
        <v>0.4</v>
      </c>
      <c r="P2031" s="8">
        <v>174.20000000000002</v>
      </c>
      <c r="Q2031" s="8">
        <v>78.390000000000015</v>
      </c>
      <c r="R2031" s="8">
        <f t="shared" si="94"/>
        <v>52.259999999999991</v>
      </c>
      <c r="S2031" s="8">
        <f>(((Sales[[#This Row],[Unit Price]]-(Sales[[#This Row],[Discount Applied]]*Sales[[#This Row],[Unit Price]]))-Q2031)/Q2031)*100</f>
        <v>33.333333333333321</v>
      </c>
      <c r="T2031" s="8">
        <f t="shared" si="95"/>
        <v>209.04000000000002</v>
      </c>
      <c r="U2031" s="8">
        <f>Sales[[#This Row],[Unit Cost]]*Sales[[#This Row],[Order Quantity]]</f>
        <v>156.78000000000003</v>
      </c>
    </row>
    <row r="2032" spans="1:21" x14ac:dyDescent="0.2">
      <c r="A2032" s="6" t="s">
        <v>2245</v>
      </c>
      <c r="B2032" s="6" t="s">
        <v>24</v>
      </c>
      <c r="C2032" s="6" t="s">
        <v>148</v>
      </c>
      <c r="D2032" s="7">
        <v>43400</v>
      </c>
      <c r="E2032" s="7">
        <v>43485</v>
      </c>
      <c r="F2032" s="7">
        <v>43509</v>
      </c>
      <c r="G2032" s="7">
        <v>43510</v>
      </c>
      <c r="H2032" s="6">
        <f t="shared" si="93"/>
        <v>25</v>
      </c>
      <c r="I2032" s="6" t="s">
        <v>215</v>
      </c>
      <c r="J2032" s="6">
        <v>2</v>
      </c>
      <c r="K2032" s="6">
        <v>39</v>
      </c>
      <c r="L2032" s="6">
        <v>22</v>
      </c>
      <c r="M2032" s="6">
        <v>22</v>
      </c>
      <c r="N2032" s="6">
        <v>3</v>
      </c>
      <c r="O2032" s="6">
        <v>0.1</v>
      </c>
      <c r="P2032" s="8">
        <v>1025.1000000000001</v>
      </c>
      <c r="Q2032" s="8">
        <v>768.82500000000005</v>
      </c>
      <c r="R2032" s="8">
        <f t="shared" si="94"/>
        <v>461.29499999999962</v>
      </c>
      <c r="S2032" s="8">
        <f>(((Sales[[#This Row],[Unit Price]]-(Sales[[#This Row],[Discount Applied]]*Sales[[#This Row],[Unit Price]]))-Q2032)/Q2032)*100</f>
        <v>20.000000000000011</v>
      </c>
      <c r="T2032" s="8">
        <f t="shared" si="95"/>
        <v>2767.77</v>
      </c>
      <c r="U2032" s="8">
        <f>Sales[[#This Row],[Unit Cost]]*Sales[[#This Row],[Order Quantity]]</f>
        <v>2306.4750000000004</v>
      </c>
    </row>
    <row r="2033" spans="1:21" x14ac:dyDescent="0.2">
      <c r="A2033" s="6" t="s">
        <v>2246</v>
      </c>
      <c r="B2033" s="6" t="s">
        <v>26</v>
      </c>
      <c r="C2033" s="6" t="s">
        <v>146</v>
      </c>
      <c r="D2033" s="7">
        <v>43400</v>
      </c>
      <c r="E2033" s="7">
        <v>43485</v>
      </c>
      <c r="F2033" s="7">
        <v>43496</v>
      </c>
      <c r="G2033" s="7">
        <v>43501</v>
      </c>
      <c r="H2033" s="6">
        <f t="shared" si="93"/>
        <v>16</v>
      </c>
      <c r="I2033" s="6" t="s">
        <v>215</v>
      </c>
      <c r="J2033" s="6">
        <v>26</v>
      </c>
      <c r="K2033" s="6">
        <v>3</v>
      </c>
      <c r="L2033" s="6">
        <v>277</v>
      </c>
      <c r="M2033" s="6">
        <v>36</v>
      </c>
      <c r="N2033" s="6">
        <v>2</v>
      </c>
      <c r="O2033" s="6">
        <v>0.05</v>
      </c>
      <c r="P2033" s="8">
        <v>1775.5</v>
      </c>
      <c r="Q2033" s="8">
        <v>727.95499999999993</v>
      </c>
      <c r="R2033" s="8">
        <f t="shared" si="94"/>
        <v>1917.54</v>
      </c>
      <c r="S2033" s="8">
        <f>(((Sales[[#This Row],[Unit Price]]-(Sales[[#This Row],[Discount Applied]]*Sales[[#This Row],[Unit Price]]))-Q2033)/Q2033)*100</f>
        <v>131.70731707317074</v>
      </c>
      <c r="T2033" s="8">
        <f t="shared" si="95"/>
        <v>3373.45</v>
      </c>
      <c r="U2033" s="8">
        <f>Sales[[#This Row],[Unit Cost]]*Sales[[#This Row],[Order Quantity]]</f>
        <v>1455.9099999999999</v>
      </c>
    </row>
    <row r="2034" spans="1:21" x14ac:dyDescent="0.2">
      <c r="A2034" s="6" t="s">
        <v>2247</v>
      </c>
      <c r="B2034" s="6" t="s">
        <v>26</v>
      </c>
      <c r="C2034" s="6" t="s">
        <v>143</v>
      </c>
      <c r="D2034" s="7">
        <v>43400</v>
      </c>
      <c r="E2034" s="7">
        <v>43485</v>
      </c>
      <c r="F2034" s="7">
        <v>43500</v>
      </c>
      <c r="G2034" s="7">
        <v>43504</v>
      </c>
      <c r="H2034" s="6">
        <f t="shared" si="93"/>
        <v>19</v>
      </c>
      <c r="I2034" s="6" t="s">
        <v>215</v>
      </c>
      <c r="J2034" s="6">
        <v>26</v>
      </c>
      <c r="K2034" s="6">
        <v>41</v>
      </c>
      <c r="L2034" s="6">
        <v>350</v>
      </c>
      <c r="M2034" s="6">
        <v>25</v>
      </c>
      <c r="N2034" s="6">
        <v>8</v>
      </c>
      <c r="O2034" s="6">
        <v>0.4</v>
      </c>
      <c r="P2034" s="8">
        <v>3390.2000000000003</v>
      </c>
      <c r="Q2034" s="8">
        <v>2000.2180000000001</v>
      </c>
      <c r="R2034" s="8">
        <f t="shared" si="94"/>
        <v>271.21600000000035</v>
      </c>
      <c r="S2034" s="8">
        <f>(((Sales[[#This Row],[Unit Price]]-(Sales[[#This Row],[Discount Applied]]*Sales[[#This Row],[Unit Price]]))-Q2034)/Q2034)*100</f>
        <v>1.6949152542372903</v>
      </c>
      <c r="T2034" s="8">
        <f t="shared" si="95"/>
        <v>16272.960000000001</v>
      </c>
      <c r="U2034" s="8">
        <f>Sales[[#This Row],[Unit Cost]]*Sales[[#This Row],[Order Quantity]]</f>
        <v>16001.744000000001</v>
      </c>
    </row>
    <row r="2035" spans="1:21" x14ac:dyDescent="0.2">
      <c r="A2035" s="6" t="s">
        <v>2248</v>
      </c>
      <c r="B2035" s="6" t="s">
        <v>25</v>
      </c>
      <c r="C2035" s="6" t="s">
        <v>145</v>
      </c>
      <c r="D2035" s="7">
        <v>43400</v>
      </c>
      <c r="E2035" s="7">
        <v>43485</v>
      </c>
      <c r="F2035" s="7">
        <v>43489</v>
      </c>
      <c r="G2035" s="7">
        <v>43495</v>
      </c>
      <c r="H2035" s="6">
        <f t="shared" si="93"/>
        <v>10</v>
      </c>
      <c r="I2035" s="6" t="s">
        <v>215</v>
      </c>
      <c r="J2035" s="6">
        <v>19</v>
      </c>
      <c r="K2035" s="6">
        <v>7</v>
      </c>
      <c r="L2035" s="6">
        <v>170</v>
      </c>
      <c r="M2035" s="6">
        <v>23</v>
      </c>
      <c r="N2035" s="6">
        <v>3</v>
      </c>
      <c r="O2035" s="6">
        <v>0.05</v>
      </c>
      <c r="P2035" s="8">
        <v>234.5</v>
      </c>
      <c r="Q2035" s="8">
        <v>93.800000000000011</v>
      </c>
      <c r="R2035" s="8">
        <f t="shared" si="94"/>
        <v>386.92500000000001</v>
      </c>
      <c r="S2035" s="8">
        <f>(((Sales[[#This Row],[Unit Price]]-(Sales[[#This Row],[Discount Applied]]*Sales[[#This Row],[Unit Price]]))-Q2035)/Q2035)*100</f>
        <v>137.49999999999997</v>
      </c>
      <c r="T2035" s="8">
        <f t="shared" si="95"/>
        <v>668.32500000000005</v>
      </c>
      <c r="U2035" s="8">
        <f>Sales[[#This Row],[Unit Cost]]*Sales[[#This Row],[Order Quantity]]</f>
        <v>281.40000000000003</v>
      </c>
    </row>
    <row r="2036" spans="1:21" x14ac:dyDescent="0.2">
      <c r="A2036" s="6" t="s">
        <v>2249</v>
      </c>
      <c r="B2036" s="6" t="s">
        <v>24</v>
      </c>
      <c r="C2036" s="6" t="s">
        <v>146</v>
      </c>
      <c r="D2036" s="7">
        <v>43400</v>
      </c>
      <c r="E2036" s="7">
        <v>43485</v>
      </c>
      <c r="F2036" s="7">
        <v>43492</v>
      </c>
      <c r="G2036" s="7">
        <v>43501</v>
      </c>
      <c r="H2036" s="6">
        <f t="shared" si="93"/>
        <v>16</v>
      </c>
      <c r="I2036" s="6" t="s">
        <v>215</v>
      </c>
      <c r="J2036" s="6">
        <v>3</v>
      </c>
      <c r="K2036" s="6">
        <v>6</v>
      </c>
      <c r="L2036" s="6">
        <v>291</v>
      </c>
      <c r="M2036" s="6">
        <v>9</v>
      </c>
      <c r="N2036" s="6">
        <v>5</v>
      </c>
      <c r="O2036" s="6">
        <v>0.05</v>
      </c>
      <c r="P2036" s="8">
        <v>2385.2000000000003</v>
      </c>
      <c r="Q2036" s="8">
        <v>1454.9720000000002</v>
      </c>
      <c r="R2036" s="8">
        <f t="shared" si="94"/>
        <v>4054.840000000002</v>
      </c>
      <c r="S2036" s="8">
        <f>(((Sales[[#This Row],[Unit Price]]-(Sales[[#This Row],[Discount Applied]]*Sales[[#This Row],[Unit Price]]))-Q2036)/Q2036)*100</f>
        <v>55.737704918032769</v>
      </c>
      <c r="T2036" s="8">
        <f t="shared" si="95"/>
        <v>11329.700000000003</v>
      </c>
      <c r="U2036" s="8">
        <f>Sales[[#This Row],[Unit Cost]]*Sales[[#This Row],[Order Quantity]]</f>
        <v>7274.8600000000006</v>
      </c>
    </row>
    <row r="2037" spans="1:21" x14ac:dyDescent="0.2">
      <c r="A2037" s="6" t="s">
        <v>2250</v>
      </c>
      <c r="B2037" s="6" t="s">
        <v>26</v>
      </c>
      <c r="C2037" s="6" t="s">
        <v>147</v>
      </c>
      <c r="D2037" s="7">
        <v>43400</v>
      </c>
      <c r="E2037" s="7">
        <v>43485</v>
      </c>
      <c r="F2037" s="7">
        <v>43508</v>
      </c>
      <c r="G2037" s="7">
        <v>43513</v>
      </c>
      <c r="H2037" s="6">
        <f t="shared" si="93"/>
        <v>28</v>
      </c>
      <c r="I2037" s="6" t="s">
        <v>215</v>
      </c>
      <c r="J2037" s="6">
        <v>28</v>
      </c>
      <c r="K2037" s="6">
        <v>18</v>
      </c>
      <c r="L2037" s="6">
        <v>242</v>
      </c>
      <c r="M2037" s="6">
        <v>5</v>
      </c>
      <c r="N2037" s="6">
        <v>2</v>
      </c>
      <c r="O2037" s="6">
        <v>0.05</v>
      </c>
      <c r="P2037" s="8">
        <v>1038.5</v>
      </c>
      <c r="Q2037" s="8">
        <v>446.55500000000001</v>
      </c>
      <c r="R2037" s="8">
        <f t="shared" si="94"/>
        <v>1080.04</v>
      </c>
      <c r="S2037" s="8">
        <f>(((Sales[[#This Row],[Unit Price]]-(Sales[[#This Row],[Discount Applied]]*Sales[[#This Row],[Unit Price]]))-Q2037)/Q2037)*100</f>
        <v>120.93023255813952</v>
      </c>
      <c r="T2037" s="8">
        <f t="shared" si="95"/>
        <v>1973.15</v>
      </c>
      <c r="U2037" s="8">
        <f>Sales[[#This Row],[Unit Cost]]*Sales[[#This Row],[Order Quantity]]</f>
        <v>893.11</v>
      </c>
    </row>
    <row r="2038" spans="1:21" x14ac:dyDescent="0.2">
      <c r="A2038" s="6" t="s">
        <v>2251</v>
      </c>
      <c r="B2038" s="6" t="s">
        <v>24</v>
      </c>
      <c r="C2038" s="6" t="s">
        <v>144</v>
      </c>
      <c r="D2038" s="7">
        <v>43300</v>
      </c>
      <c r="E2038" s="7">
        <v>43485</v>
      </c>
      <c r="F2038" s="7">
        <v>43509</v>
      </c>
      <c r="G2038" s="7">
        <v>43519</v>
      </c>
      <c r="H2038" s="6">
        <f t="shared" si="93"/>
        <v>34</v>
      </c>
      <c r="I2038" s="6" t="s">
        <v>215</v>
      </c>
      <c r="J2038" s="6">
        <v>8</v>
      </c>
      <c r="K2038" s="6">
        <v>14</v>
      </c>
      <c r="L2038" s="6">
        <v>68</v>
      </c>
      <c r="M2038" s="6">
        <v>10</v>
      </c>
      <c r="N2038" s="6">
        <v>1</v>
      </c>
      <c r="O2038" s="6">
        <v>7.4999999999999997E-2</v>
      </c>
      <c r="P2038" s="8">
        <v>2492.4</v>
      </c>
      <c r="Q2038" s="8">
        <v>1395.7440000000001</v>
      </c>
      <c r="R2038" s="8">
        <f t="shared" si="94"/>
        <v>909.72600000000011</v>
      </c>
      <c r="S2038" s="8">
        <f>(((Sales[[#This Row],[Unit Price]]-(Sales[[#This Row],[Discount Applied]]*Sales[[#This Row],[Unit Price]]))-Q2038)/Q2038)*100</f>
        <v>65.178571428571431</v>
      </c>
      <c r="T2038" s="8">
        <f t="shared" si="95"/>
        <v>2305.4700000000003</v>
      </c>
      <c r="U2038" s="8">
        <f>Sales[[#This Row],[Unit Cost]]*Sales[[#This Row],[Order Quantity]]</f>
        <v>1395.7440000000001</v>
      </c>
    </row>
    <row r="2039" spans="1:21" x14ac:dyDescent="0.2">
      <c r="A2039" s="6" t="s">
        <v>2252</v>
      </c>
      <c r="B2039" s="6" t="s">
        <v>24</v>
      </c>
      <c r="C2039" s="6" t="s">
        <v>148</v>
      </c>
      <c r="D2039" s="7">
        <v>43400</v>
      </c>
      <c r="E2039" s="7">
        <v>43485</v>
      </c>
      <c r="F2039" s="7">
        <v>43487</v>
      </c>
      <c r="G2039" s="7">
        <v>43494</v>
      </c>
      <c r="H2039" s="6">
        <f t="shared" si="93"/>
        <v>9</v>
      </c>
      <c r="I2039" s="6" t="s">
        <v>215</v>
      </c>
      <c r="J2039" s="6">
        <v>9</v>
      </c>
      <c r="K2039" s="6">
        <v>3</v>
      </c>
      <c r="L2039" s="6">
        <v>56</v>
      </c>
      <c r="M2039" s="6">
        <v>24</v>
      </c>
      <c r="N2039" s="6">
        <v>8</v>
      </c>
      <c r="O2039" s="6">
        <v>0.15</v>
      </c>
      <c r="P2039" s="8">
        <v>1045.2</v>
      </c>
      <c r="Q2039" s="8">
        <v>595.76400000000001</v>
      </c>
      <c r="R2039" s="8">
        <f t="shared" si="94"/>
        <v>2341.2480000000005</v>
      </c>
      <c r="S2039" s="8">
        <f>(((Sales[[#This Row],[Unit Price]]-(Sales[[#This Row],[Discount Applied]]*Sales[[#This Row],[Unit Price]]))-Q2039)/Q2039)*100</f>
        <v>49.12280701754387</v>
      </c>
      <c r="T2039" s="8">
        <f t="shared" si="95"/>
        <v>7107.3600000000006</v>
      </c>
      <c r="U2039" s="8">
        <f>Sales[[#This Row],[Unit Cost]]*Sales[[#This Row],[Order Quantity]]</f>
        <v>4766.1120000000001</v>
      </c>
    </row>
    <row r="2040" spans="1:21" x14ac:dyDescent="0.2">
      <c r="A2040" s="6" t="s">
        <v>2253</v>
      </c>
      <c r="B2040" s="6" t="s">
        <v>25</v>
      </c>
      <c r="C2040" s="6" t="s">
        <v>146</v>
      </c>
      <c r="D2040" s="7">
        <v>43400</v>
      </c>
      <c r="E2040" s="7">
        <v>43485</v>
      </c>
      <c r="F2040" s="7">
        <v>43491</v>
      </c>
      <c r="G2040" s="7">
        <v>43493</v>
      </c>
      <c r="H2040" s="6">
        <f t="shared" si="93"/>
        <v>8</v>
      </c>
      <c r="I2040" s="6" t="s">
        <v>215</v>
      </c>
      <c r="J2040" s="6">
        <v>12</v>
      </c>
      <c r="K2040" s="6">
        <v>34</v>
      </c>
      <c r="L2040" s="6">
        <v>296</v>
      </c>
      <c r="M2040" s="6">
        <v>14</v>
      </c>
      <c r="N2040" s="6">
        <v>2</v>
      </c>
      <c r="O2040" s="6">
        <v>0.4</v>
      </c>
      <c r="P2040" s="8">
        <v>6177.4000000000005</v>
      </c>
      <c r="Q2040" s="8">
        <v>2779.8300000000004</v>
      </c>
      <c r="R2040" s="8">
        <f t="shared" si="94"/>
        <v>1853.2199999999993</v>
      </c>
      <c r="S2040" s="8">
        <f>(((Sales[[#This Row],[Unit Price]]-(Sales[[#This Row],[Discount Applied]]*Sales[[#This Row],[Unit Price]]))-Q2040)/Q2040)*100</f>
        <v>33.333333333333314</v>
      </c>
      <c r="T2040" s="8">
        <f t="shared" si="95"/>
        <v>7412.88</v>
      </c>
      <c r="U2040" s="8">
        <f>Sales[[#This Row],[Unit Cost]]*Sales[[#This Row],[Order Quantity]]</f>
        <v>5559.6600000000008</v>
      </c>
    </row>
    <row r="2041" spans="1:21" x14ac:dyDescent="0.2">
      <c r="A2041" s="6" t="s">
        <v>2254</v>
      </c>
      <c r="B2041" s="6" t="s">
        <v>25</v>
      </c>
      <c r="C2041" s="6" t="s">
        <v>147</v>
      </c>
      <c r="D2041" s="7">
        <v>43400</v>
      </c>
      <c r="E2041" s="7">
        <v>43485</v>
      </c>
      <c r="F2041" s="7">
        <v>43504</v>
      </c>
      <c r="G2041" s="7">
        <v>43511</v>
      </c>
      <c r="H2041" s="6">
        <f t="shared" si="93"/>
        <v>26</v>
      </c>
      <c r="I2041" s="6" t="s">
        <v>215</v>
      </c>
      <c r="J2041" s="6">
        <v>14</v>
      </c>
      <c r="K2041" s="6">
        <v>47</v>
      </c>
      <c r="L2041" s="6">
        <v>230</v>
      </c>
      <c r="M2041" s="6">
        <v>31</v>
      </c>
      <c r="N2041" s="6">
        <v>6</v>
      </c>
      <c r="O2041" s="6">
        <v>0.05</v>
      </c>
      <c r="P2041" s="8">
        <v>2639.8</v>
      </c>
      <c r="Q2041" s="8">
        <v>1214.3080000000002</v>
      </c>
      <c r="R2041" s="8">
        <f t="shared" si="94"/>
        <v>7761.0119999999988</v>
      </c>
      <c r="S2041" s="8">
        <f>(((Sales[[#This Row],[Unit Price]]-(Sales[[#This Row],[Discount Applied]]*Sales[[#This Row],[Unit Price]]))-Q2041)/Q2041)*100</f>
        <v>106.52173913043477</v>
      </c>
      <c r="T2041" s="8">
        <f t="shared" si="95"/>
        <v>15046.86</v>
      </c>
      <c r="U2041" s="8">
        <f>Sales[[#This Row],[Unit Cost]]*Sales[[#This Row],[Order Quantity]]</f>
        <v>7285.8480000000018</v>
      </c>
    </row>
    <row r="2042" spans="1:21" x14ac:dyDescent="0.2">
      <c r="A2042" s="6" t="s">
        <v>2255</v>
      </c>
      <c r="B2042" s="6" t="s">
        <v>25</v>
      </c>
      <c r="C2042" s="6" t="s">
        <v>145</v>
      </c>
      <c r="D2042" s="7">
        <v>43400</v>
      </c>
      <c r="E2042" s="7">
        <v>43485</v>
      </c>
      <c r="F2042" s="7">
        <v>43500</v>
      </c>
      <c r="G2042" s="7">
        <v>43503</v>
      </c>
      <c r="H2042" s="6">
        <f t="shared" si="93"/>
        <v>18</v>
      </c>
      <c r="I2042" s="6" t="s">
        <v>215</v>
      </c>
      <c r="J2042" s="6">
        <v>16</v>
      </c>
      <c r="K2042" s="6">
        <v>50</v>
      </c>
      <c r="L2042" s="6">
        <v>187</v>
      </c>
      <c r="M2042" s="6">
        <v>15</v>
      </c>
      <c r="N2042" s="6">
        <v>8</v>
      </c>
      <c r="O2042" s="6">
        <v>0.15</v>
      </c>
      <c r="P2042" s="8">
        <v>2532.6</v>
      </c>
      <c r="Q2042" s="8">
        <v>1316.952</v>
      </c>
      <c r="R2042" s="8">
        <f t="shared" si="94"/>
        <v>6686.0640000000003</v>
      </c>
      <c r="S2042" s="8">
        <f>(((Sales[[#This Row],[Unit Price]]-(Sales[[#This Row],[Discount Applied]]*Sales[[#This Row],[Unit Price]]))-Q2042)/Q2042)*100</f>
        <v>63.461538461538467</v>
      </c>
      <c r="T2042" s="8">
        <f t="shared" si="95"/>
        <v>17221.68</v>
      </c>
      <c r="U2042" s="8">
        <f>Sales[[#This Row],[Unit Cost]]*Sales[[#This Row],[Order Quantity]]</f>
        <v>10535.616</v>
      </c>
    </row>
    <row r="2043" spans="1:21" x14ac:dyDescent="0.2">
      <c r="A2043" s="6" t="s">
        <v>2256</v>
      </c>
      <c r="B2043" s="6" t="s">
        <v>24</v>
      </c>
      <c r="C2043" s="6" t="s">
        <v>146</v>
      </c>
      <c r="D2043" s="7">
        <v>43400</v>
      </c>
      <c r="E2043" s="7">
        <v>43485</v>
      </c>
      <c r="F2043" s="7">
        <v>43502</v>
      </c>
      <c r="G2043" s="7">
        <v>43511</v>
      </c>
      <c r="H2043" s="6">
        <f t="shared" si="93"/>
        <v>26</v>
      </c>
      <c r="I2043" s="6" t="s">
        <v>215</v>
      </c>
      <c r="J2043" s="6">
        <v>7</v>
      </c>
      <c r="K2043" s="6">
        <v>35</v>
      </c>
      <c r="L2043" s="6">
        <v>281</v>
      </c>
      <c r="M2043" s="6">
        <v>11</v>
      </c>
      <c r="N2043" s="6">
        <v>5</v>
      </c>
      <c r="O2043" s="6">
        <v>0.1</v>
      </c>
      <c r="P2043" s="8">
        <v>1165.8</v>
      </c>
      <c r="Q2043" s="8">
        <v>687.82199999999989</v>
      </c>
      <c r="R2043" s="8">
        <f t="shared" si="94"/>
        <v>1806.9900000000007</v>
      </c>
      <c r="S2043" s="8">
        <f>(((Sales[[#This Row],[Unit Price]]-(Sales[[#This Row],[Discount Applied]]*Sales[[#This Row],[Unit Price]]))-Q2043)/Q2043)*100</f>
        <v>52.542372881355959</v>
      </c>
      <c r="T2043" s="8">
        <f t="shared" si="95"/>
        <v>5246.1</v>
      </c>
      <c r="U2043" s="8">
        <f>Sales[[#This Row],[Unit Cost]]*Sales[[#This Row],[Order Quantity]]</f>
        <v>3439.1099999999997</v>
      </c>
    </row>
    <row r="2044" spans="1:21" x14ac:dyDescent="0.2">
      <c r="A2044" s="6" t="s">
        <v>2257</v>
      </c>
      <c r="B2044" s="6" t="s">
        <v>25</v>
      </c>
      <c r="C2044" s="6" t="s">
        <v>145</v>
      </c>
      <c r="D2044" s="7">
        <v>43400</v>
      </c>
      <c r="E2044" s="7">
        <v>43486</v>
      </c>
      <c r="F2044" s="7">
        <v>43504</v>
      </c>
      <c r="G2044" s="7">
        <v>43507</v>
      </c>
      <c r="H2044" s="6">
        <f t="shared" si="93"/>
        <v>21</v>
      </c>
      <c r="I2044" s="6" t="s">
        <v>215</v>
      </c>
      <c r="J2044" s="6">
        <v>13</v>
      </c>
      <c r="K2044" s="6">
        <v>35</v>
      </c>
      <c r="L2044" s="6">
        <v>173</v>
      </c>
      <c r="M2044" s="6">
        <v>13</v>
      </c>
      <c r="N2044" s="6">
        <v>3</v>
      </c>
      <c r="O2044" s="6">
        <v>0.4</v>
      </c>
      <c r="P2044" s="8">
        <v>3959.7000000000003</v>
      </c>
      <c r="Q2044" s="8">
        <v>3207.3570000000004</v>
      </c>
      <c r="R2044" s="8">
        <f t="shared" si="94"/>
        <v>-2494.6110000000017</v>
      </c>
      <c r="S2044" s="8">
        <f>(((Sales[[#This Row],[Unit Price]]-(Sales[[#This Row],[Discount Applied]]*Sales[[#This Row],[Unit Price]]))-Q2044)/Q2044)*100</f>
        <v>-25.925925925925931</v>
      </c>
      <c r="T2044" s="8">
        <f t="shared" si="95"/>
        <v>7127.46</v>
      </c>
      <c r="U2044" s="8">
        <f>Sales[[#This Row],[Unit Cost]]*Sales[[#This Row],[Order Quantity]]</f>
        <v>9622.0710000000017</v>
      </c>
    </row>
    <row r="2045" spans="1:21" x14ac:dyDescent="0.2">
      <c r="A2045" s="6" t="s">
        <v>2258</v>
      </c>
      <c r="B2045" s="6" t="s">
        <v>24</v>
      </c>
      <c r="C2045" s="6" t="s">
        <v>145</v>
      </c>
      <c r="D2045" s="7">
        <v>43400</v>
      </c>
      <c r="E2045" s="7">
        <v>43486</v>
      </c>
      <c r="F2045" s="7">
        <v>43509</v>
      </c>
      <c r="G2045" s="7">
        <v>43513</v>
      </c>
      <c r="H2045" s="6">
        <f t="shared" si="93"/>
        <v>27</v>
      </c>
      <c r="I2045" s="6" t="s">
        <v>215</v>
      </c>
      <c r="J2045" s="6">
        <v>5</v>
      </c>
      <c r="K2045" s="6">
        <v>20</v>
      </c>
      <c r="L2045" s="6">
        <v>134</v>
      </c>
      <c r="M2045" s="6">
        <v>20</v>
      </c>
      <c r="N2045" s="6">
        <v>7</v>
      </c>
      <c r="O2045" s="6">
        <v>7.4999999999999997E-2</v>
      </c>
      <c r="P2045" s="8">
        <v>1125.6000000000001</v>
      </c>
      <c r="Q2045" s="8">
        <v>619.08000000000015</v>
      </c>
      <c r="R2045" s="8">
        <f t="shared" si="94"/>
        <v>2954.6999999999989</v>
      </c>
      <c r="S2045" s="8">
        <f>(((Sales[[#This Row],[Unit Price]]-(Sales[[#This Row],[Discount Applied]]*Sales[[#This Row],[Unit Price]]))-Q2045)/Q2045)*100</f>
        <v>68.181818181818159</v>
      </c>
      <c r="T2045" s="8">
        <f t="shared" si="95"/>
        <v>7288.26</v>
      </c>
      <c r="U2045" s="8">
        <f>Sales[[#This Row],[Unit Cost]]*Sales[[#This Row],[Order Quantity]]</f>
        <v>4333.5600000000013</v>
      </c>
    </row>
    <row r="2046" spans="1:21" x14ac:dyDescent="0.2">
      <c r="A2046" s="6" t="s">
        <v>2259</v>
      </c>
      <c r="B2046" s="6" t="s">
        <v>25</v>
      </c>
      <c r="C2046" s="6" t="s">
        <v>145</v>
      </c>
      <c r="D2046" s="7">
        <v>43400</v>
      </c>
      <c r="E2046" s="7">
        <v>43486</v>
      </c>
      <c r="F2046" s="7">
        <v>43491</v>
      </c>
      <c r="G2046" s="7">
        <v>43496</v>
      </c>
      <c r="H2046" s="6">
        <f t="shared" si="93"/>
        <v>10</v>
      </c>
      <c r="I2046" s="6" t="s">
        <v>215</v>
      </c>
      <c r="J2046" s="6">
        <v>14</v>
      </c>
      <c r="K2046" s="6">
        <v>19</v>
      </c>
      <c r="L2046" s="6">
        <v>128</v>
      </c>
      <c r="M2046" s="6">
        <v>4</v>
      </c>
      <c r="N2046" s="6">
        <v>5</v>
      </c>
      <c r="O2046" s="6">
        <v>7.4999999999999997E-2</v>
      </c>
      <c r="P2046" s="8">
        <v>2331.6</v>
      </c>
      <c r="Q2046" s="8">
        <v>1282.3800000000001</v>
      </c>
      <c r="R2046" s="8">
        <f t="shared" si="94"/>
        <v>4371.7499999999991</v>
      </c>
      <c r="S2046" s="8">
        <f>(((Sales[[#This Row],[Unit Price]]-(Sales[[#This Row],[Discount Applied]]*Sales[[#This Row],[Unit Price]]))-Q2046)/Q2046)*100</f>
        <v>68.181818181818159</v>
      </c>
      <c r="T2046" s="8">
        <f t="shared" si="95"/>
        <v>10783.65</v>
      </c>
      <c r="U2046" s="8">
        <f>Sales[[#This Row],[Unit Cost]]*Sales[[#This Row],[Order Quantity]]</f>
        <v>6411.9000000000005</v>
      </c>
    </row>
    <row r="2047" spans="1:21" x14ac:dyDescent="0.2">
      <c r="A2047" s="6" t="s">
        <v>2260</v>
      </c>
      <c r="B2047" s="6" t="s">
        <v>26</v>
      </c>
      <c r="C2047" s="6" t="s">
        <v>145</v>
      </c>
      <c r="D2047" s="7">
        <v>43400</v>
      </c>
      <c r="E2047" s="7">
        <v>43486</v>
      </c>
      <c r="F2047" s="7">
        <v>43493</v>
      </c>
      <c r="G2047" s="7">
        <v>43502</v>
      </c>
      <c r="H2047" s="6">
        <f t="shared" si="93"/>
        <v>16</v>
      </c>
      <c r="I2047" s="6" t="s">
        <v>215</v>
      </c>
      <c r="J2047" s="6">
        <v>27</v>
      </c>
      <c r="K2047" s="6">
        <v>33</v>
      </c>
      <c r="L2047" s="6">
        <v>123</v>
      </c>
      <c r="M2047" s="6">
        <v>47</v>
      </c>
      <c r="N2047" s="6">
        <v>7</v>
      </c>
      <c r="O2047" s="6">
        <v>0.1</v>
      </c>
      <c r="P2047" s="8">
        <v>1896.1000000000001</v>
      </c>
      <c r="Q2047" s="8">
        <v>1346.231</v>
      </c>
      <c r="R2047" s="8">
        <f t="shared" si="94"/>
        <v>2521.8130000000001</v>
      </c>
      <c r="S2047" s="8">
        <f>(((Sales[[#This Row],[Unit Price]]-(Sales[[#This Row],[Discount Applied]]*Sales[[#This Row],[Unit Price]]))-Q2047)/Q2047)*100</f>
        <v>26.76056338028171</v>
      </c>
      <c r="T2047" s="8">
        <f t="shared" si="95"/>
        <v>11945.43</v>
      </c>
      <c r="U2047" s="8">
        <f>Sales[[#This Row],[Unit Cost]]*Sales[[#This Row],[Order Quantity]]</f>
        <v>9423.6170000000002</v>
      </c>
    </row>
    <row r="2048" spans="1:21" x14ac:dyDescent="0.2">
      <c r="A2048" s="6" t="s">
        <v>2261</v>
      </c>
      <c r="B2048" s="6" t="s">
        <v>24</v>
      </c>
      <c r="C2048" s="6" t="s">
        <v>146</v>
      </c>
      <c r="D2048" s="7">
        <v>43400</v>
      </c>
      <c r="E2048" s="7">
        <v>43486</v>
      </c>
      <c r="F2048" s="7">
        <v>43504</v>
      </c>
      <c r="G2048" s="7">
        <v>43510</v>
      </c>
      <c r="H2048" s="6">
        <f t="shared" si="93"/>
        <v>24</v>
      </c>
      <c r="I2048" s="6" t="s">
        <v>215</v>
      </c>
      <c r="J2048" s="6">
        <v>1</v>
      </c>
      <c r="K2048" s="6">
        <v>43</v>
      </c>
      <c r="L2048" s="6">
        <v>280</v>
      </c>
      <c r="M2048" s="6">
        <v>46</v>
      </c>
      <c r="N2048" s="6">
        <v>6</v>
      </c>
      <c r="O2048" s="6">
        <v>0.1</v>
      </c>
      <c r="P2048" s="8">
        <v>3953</v>
      </c>
      <c r="Q2048" s="8">
        <v>3320.52</v>
      </c>
      <c r="R2048" s="8">
        <f t="shared" si="94"/>
        <v>1423.0800000000017</v>
      </c>
      <c r="S2048" s="8">
        <f>(((Sales[[#This Row],[Unit Price]]-(Sales[[#This Row],[Discount Applied]]*Sales[[#This Row],[Unit Price]]))-Q2048)/Q2048)*100</f>
        <v>7.1428571428571379</v>
      </c>
      <c r="T2048" s="8">
        <f t="shared" si="95"/>
        <v>21346.2</v>
      </c>
      <c r="U2048" s="8">
        <f>Sales[[#This Row],[Unit Cost]]*Sales[[#This Row],[Order Quantity]]</f>
        <v>19923.12</v>
      </c>
    </row>
    <row r="2049" spans="1:21" x14ac:dyDescent="0.2">
      <c r="A2049" s="6" t="s">
        <v>2262</v>
      </c>
      <c r="B2049" s="6" t="s">
        <v>25</v>
      </c>
      <c r="C2049" s="6" t="s">
        <v>146</v>
      </c>
      <c r="D2049" s="7">
        <v>43400</v>
      </c>
      <c r="E2049" s="7">
        <v>43486</v>
      </c>
      <c r="F2049" s="7">
        <v>43491</v>
      </c>
      <c r="G2049" s="7">
        <v>43497</v>
      </c>
      <c r="H2049" s="6">
        <f t="shared" si="93"/>
        <v>11</v>
      </c>
      <c r="I2049" s="6" t="s">
        <v>215</v>
      </c>
      <c r="J2049" s="6">
        <v>18</v>
      </c>
      <c r="K2049" s="6">
        <v>49</v>
      </c>
      <c r="L2049" s="6">
        <v>278</v>
      </c>
      <c r="M2049" s="6">
        <v>23</v>
      </c>
      <c r="N2049" s="6">
        <v>6</v>
      </c>
      <c r="O2049" s="6">
        <v>0.05</v>
      </c>
      <c r="P2049" s="8">
        <v>857.6</v>
      </c>
      <c r="Q2049" s="8">
        <v>634.62400000000002</v>
      </c>
      <c r="R2049" s="8">
        <f t="shared" si="94"/>
        <v>1080.5760000000005</v>
      </c>
      <c r="S2049" s="8">
        <f>(((Sales[[#This Row],[Unit Price]]-(Sales[[#This Row],[Discount Applied]]*Sales[[#This Row],[Unit Price]]))-Q2049)/Q2049)*100</f>
        <v>28.378378378378379</v>
      </c>
      <c r="T2049" s="8">
        <f t="shared" si="95"/>
        <v>4888.3200000000006</v>
      </c>
      <c r="U2049" s="8">
        <f>Sales[[#This Row],[Unit Cost]]*Sales[[#This Row],[Order Quantity]]</f>
        <v>3807.7440000000001</v>
      </c>
    </row>
    <row r="2050" spans="1:21" x14ac:dyDescent="0.2">
      <c r="A2050" s="6" t="s">
        <v>2263</v>
      </c>
      <c r="B2050" s="6" t="s">
        <v>26</v>
      </c>
      <c r="C2050" s="6" t="s">
        <v>147</v>
      </c>
      <c r="D2050" s="7">
        <v>43300</v>
      </c>
      <c r="E2050" s="7">
        <v>43487</v>
      </c>
      <c r="F2050" s="7">
        <v>43507</v>
      </c>
      <c r="G2050" s="7">
        <v>43513</v>
      </c>
      <c r="H2050" s="6">
        <f t="shared" ref="H2050:H2113" si="96">G2050-E2050</f>
        <v>26</v>
      </c>
      <c r="I2050" s="6" t="s">
        <v>215</v>
      </c>
      <c r="J2050" s="6">
        <v>25</v>
      </c>
      <c r="K2050" s="6">
        <v>33</v>
      </c>
      <c r="L2050" s="6">
        <v>230</v>
      </c>
      <c r="M2050" s="6">
        <v>26</v>
      </c>
      <c r="N2050" s="6">
        <v>4</v>
      </c>
      <c r="O2050" s="6">
        <v>0.1</v>
      </c>
      <c r="P2050" s="8">
        <v>5641.4000000000005</v>
      </c>
      <c r="Q2050" s="8">
        <v>3272.0120000000002</v>
      </c>
      <c r="R2050" s="8">
        <f t="shared" ref="R2050:R2113" si="97">T2050-(Q2050*N2050)</f>
        <v>7220.9920000000002</v>
      </c>
      <c r="S2050" s="8">
        <f>(((Sales[[#This Row],[Unit Price]]-(Sales[[#This Row],[Discount Applied]]*Sales[[#This Row],[Unit Price]]))-Q2050)/Q2050)*100</f>
        <v>55.172413793103445</v>
      </c>
      <c r="T2050" s="8">
        <f t="shared" ref="T2050:T2113" si="98">((P2050*N2050)-(P2050*O2050*N2050))</f>
        <v>20309.04</v>
      </c>
      <c r="U2050" s="8">
        <f>Sales[[#This Row],[Unit Cost]]*Sales[[#This Row],[Order Quantity]]</f>
        <v>13088.048000000001</v>
      </c>
    </row>
    <row r="2051" spans="1:21" x14ac:dyDescent="0.2">
      <c r="A2051" s="6" t="s">
        <v>2264</v>
      </c>
      <c r="B2051" s="6" t="s">
        <v>25</v>
      </c>
      <c r="C2051" s="6" t="s">
        <v>145</v>
      </c>
      <c r="D2051" s="7">
        <v>43400</v>
      </c>
      <c r="E2051" s="7">
        <v>43487</v>
      </c>
      <c r="F2051" s="7">
        <v>43510</v>
      </c>
      <c r="G2051" s="7">
        <v>43512</v>
      </c>
      <c r="H2051" s="6">
        <f t="shared" si="96"/>
        <v>25</v>
      </c>
      <c r="I2051" s="6" t="s">
        <v>215</v>
      </c>
      <c r="J2051" s="6">
        <v>16</v>
      </c>
      <c r="K2051" s="6">
        <v>48</v>
      </c>
      <c r="L2051" s="6">
        <v>148</v>
      </c>
      <c r="M2051" s="6">
        <v>37</v>
      </c>
      <c r="N2051" s="6">
        <v>1</v>
      </c>
      <c r="O2051" s="6">
        <v>0.05</v>
      </c>
      <c r="P2051" s="8">
        <v>2217.7000000000003</v>
      </c>
      <c r="Q2051" s="8">
        <v>1552.39</v>
      </c>
      <c r="R2051" s="8">
        <f t="shared" si="97"/>
        <v>554.42499999999995</v>
      </c>
      <c r="S2051" s="8">
        <f>(((Sales[[#This Row],[Unit Price]]-(Sales[[#This Row],[Discount Applied]]*Sales[[#This Row],[Unit Price]]))-Q2051)/Q2051)*100</f>
        <v>35.714285714285708</v>
      </c>
      <c r="T2051" s="8">
        <f t="shared" si="98"/>
        <v>2106.8150000000001</v>
      </c>
      <c r="U2051" s="8">
        <f>Sales[[#This Row],[Unit Cost]]*Sales[[#This Row],[Order Quantity]]</f>
        <v>1552.39</v>
      </c>
    </row>
    <row r="2052" spans="1:21" x14ac:dyDescent="0.2">
      <c r="A2052" s="6" t="s">
        <v>2265</v>
      </c>
      <c r="B2052" s="6" t="s">
        <v>24</v>
      </c>
      <c r="C2052" s="6" t="s">
        <v>148</v>
      </c>
      <c r="D2052" s="7">
        <v>43400</v>
      </c>
      <c r="E2052" s="7">
        <v>43487</v>
      </c>
      <c r="F2052" s="7">
        <v>43494</v>
      </c>
      <c r="G2052" s="7">
        <v>43498</v>
      </c>
      <c r="H2052" s="6">
        <f t="shared" si="96"/>
        <v>11</v>
      </c>
      <c r="I2052" s="6" t="s">
        <v>215</v>
      </c>
      <c r="J2052" s="6">
        <v>4</v>
      </c>
      <c r="K2052" s="6">
        <v>37</v>
      </c>
      <c r="L2052" s="6">
        <v>36</v>
      </c>
      <c r="M2052" s="6">
        <v>14</v>
      </c>
      <c r="N2052" s="6">
        <v>7</v>
      </c>
      <c r="O2052" s="6">
        <v>0.2</v>
      </c>
      <c r="P2052" s="8">
        <v>1855.9</v>
      </c>
      <c r="Q2052" s="8">
        <v>1317.6890000000001</v>
      </c>
      <c r="R2052" s="8">
        <f t="shared" si="97"/>
        <v>1169.2170000000006</v>
      </c>
      <c r="S2052" s="8">
        <f>(((Sales[[#This Row],[Unit Price]]-(Sales[[#This Row],[Discount Applied]]*Sales[[#This Row],[Unit Price]]))-Q2052)/Q2052)*100</f>
        <v>12.676056338028163</v>
      </c>
      <c r="T2052" s="8">
        <f t="shared" si="98"/>
        <v>10393.040000000001</v>
      </c>
      <c r="U2052" s="8">
        <f>Sales[[#This Row],[Unit Cost]]*Sales[[#This Row],[Order Quantity]]</f>
        <v>9223.8230000000003</v>
      </c>
    </row>
    <row r="2053" spans="1:21" x14ac:dyDescent="0.2">
      <c r="A2053" s="6" t="s">
        <v>2266</v>
      </c>
      <c r="B2053" s="6" t="s">
        <v>23</v>
      </c>
      <c r="C2053" s="6" t="s">
        <v>145</v>
      </c>
      <c r="D2053" s="7">
        <v>43400</v>
      </c>
      <c r="E2053" s="7">
        <v>43487</v>
      </c>
      <c r="F2053" s="7">
        <v>43498</v>
      </c>
      <c r="G2053" s="7">
        <v>43502</v>
      </c>
      <c r="H2053" s="6">
        <f t="shared" si="96"/>
        <v>15</v>
      </c>
      <c r="I2053" s="6" t="s">
        <v>215</v>
      </c>
      <c r="J2053" s="6">
        <v>25</v>
      </c>
      <c r="K2053" s="6">
        <v>15</v>
      </c>
      <c r="L2053" s="6">
        <v>134</v>
      </c>
      <c r="M2053" s="6">
        <v>35</v>
      </c>
      <c r="N2053" s="6">
        <v>2</v>
      </c>
      <c r="O2053" s="6">
        <v>7.4999999999999997E-2</v>
      </c>
      <c r="P2053" s="8">
        <v>1976.5</v>
      </c>
      <c r="Q2053" s="8">
        <v>1581.2</v>
      </c>
      <c r="R2053" s="8">
        <f t="shared" si="97"/>
        <v>494.125</v>
      </c>
      <c r="S2053" s="8">
        <f>(((Sales[[#This Row],[Unit Price]]-(Sales[[#This Row],[Discount Applied]]*Sales[[#This Row],[Unit Price]]))-Q2053)/Q2053)*100</f>
        <v>15.625</v>
      </c>
      <c r="T2053" s="8">
        <f t="shared" si="98"/>
        <v>3656.5250000000001</v>
      </c>
      <c r="U2053" s="8">
        <f>Sales[[#This Row],[Unit Cost]]*Sales[[#This Row],[Order Quantity]]</f>
        <v>3162.4</v>
      </c>
    </row>
    <row r="2054" spans="1:21" x14ac:dyDescent="0.2">
      <c r="A2054" s="6" t="s">
        <v>2267</v>
      </c>
      <c r="B2054" s="6" t="s">
        <v>23</v>
      </c>
      <c r="C2054" s="6" t="s">
        <v>144</v>
      </c>
      <c r="D2054" s="7">
        <v>43400</v>
      </c>
      <c r="E2054" s="7">
        <v>43487</v>
      </c>
      <c r="F2054" s="7">
        <v>43493</v>
      </c>
      <c r="G2054" s="7">
        <v>43494</v>
      </c>
      <c r="H2054" s="6">
        <f t="shared" si="96"/>
        <v>7</v>
      </c>
      <c r="I2054" s="6" t="s">
        <v>215</v>
      </c>
      <c r="J2054" s="6">
        <v>21</v>
      </c>
      <c r="K2054" s="6">
        <v>5</v>
      </c>
      <c r="L2054" s="6">
        <v>76</v>
      </c>
      <c r="M2054" s="6">
        <v>20</v>
      </c>
      <c r="N2054" s="6">
        <v>2</v>
      </c>
      <c r="O2054" s="6">
        <v>0.1</v>
      </c>
      <c r="P2054" s="8">
        <v>1065.3</v>
      </c>
      <c r="Q2054" s="8">
        <v>628.52699999999993</v>
      </c>
      <c r="R2054" s="8">
        <f t="shared" si="97"/>
        <v>660.4860000000001</v>
      </c>
      <c r="S2054" s="8">
        <f>(((Sales[[#This Row],[Unit Price]]-(Sales[[#This Row],[Discount Applied]]*Sales[[#This Row],[Unit Price]]))-Q2054)/Q2054)*100</f>
        <v>52.542372881355945</v>
      </c>
      <c r="T2054" s="8">
        <f t="shared" si="98"/>
        <v>1917.54</v>
      </c>
      <c r="U2054" s="8">
        <f>Sales[[#This Row],[Unit Cost]]*Sales[[#This Row],[Order Quantity]]</f>
        <v>1257.0539999999999</v>
      </c>
    </row>
    <row r="2055" spans="1:21" x14ac:dyDescent="0.2">
      <c r="A2055" s="6" t="s">
        <v>2268</v>
      </c>
      <c r="B2055" s="6" t="s">
        <v>25</v>
      </c>
      <c r="C2055" s="6" t="s">
        <v>147</v>
      </c>
      <c r="D2055" s="7">
        <v>43400</v>
      </c>
      <c r="E2055" s="7">
        <v>43488</v>
      </c>
      <c r="F2055" s="7">
        <v>43507</v>
      </c>
      <c r="G2055" s="7">
        <v>43510</v>
      </c>
      <c r="H2055" s="6">
        <f t="shared" si="96"/>
        <v>22</v>
      </c>
      <c r="I2055" s="6" t="s">
        <v>215</v>
      </c>
      <c r="J2055" s="6">
        <v>19</v>
      </c>
      <c r="K2055" s="6">
        <v>36</v>
      </c>
      <c r="L2055" s="6">
        <v>252</v>
      </c>
      <c r="M2055" s="6">
        <v>25</v>
      </c>
      <c r="N2055" s="6">
        <v>3</v>
      </c>
      <c r="O2055" s="6">
        <v>0.05</v>
      </c>
      <c r="P2055" s="8">
        <v>3872.6</v>
      </c>
      <c r="Q2055" s="8">
        <v>2594.6420000000003</v>
      </c>
      <c r="R2055" s="8">
        <f t="shared" si="97"/>
        <v>3252.9839999999986</v>
      </c>
      <c r="S2055" s="8">
        <f>(((Sales[[#This Row],[Unit Price]]-(Sales[[#This Row],[Discount Applied]]*Sales[[#This Row],[Unit Price]]))-Q2055)/Q2055)*100</f>
        <v>41.791044776119378</v>
      </c>
      <c r="T2055" s="8">
        <f t="shared" si="98"/>
        <v>11036.91</v>
      </c>
      <c r="U2055" s="8">
        <f>Sales[[#This Row],[Unit Cost]]*Sales[[#This Row],[Order Quantity]]</f>
        <v>7783.9260000000013</v>
      </c>
    </row>
    <row r="2056" spans="1:21" x14ac:dyDescent="0.2">
      <c r="A2056" s="6" t="s">
        <v>2269</v>
      </c>
      <c r="B2056" s="6" t="s">
        <v>24</v>
      </c>
      <c r="C2056" s="6" t="s">
        <v>145</v>
      </c>
      <c r="D2056" s="7">
        <v>43400</v>
      </c>
      <c r="E2056" s="7">
        <v>43488</v>
      </c>
      <c r="F2056" s="7">
        <v>43512</v>
      </c>
      <c r="G2056" s="7">
        <v>43513</v>
      </c>
      <c r="H2056" s="6">
        <f t="shared" si="96"/>
        <v>25</v>
      </c>
      <c r="I2056" s="6" t="s">
        <v>215</v>
      </c>
      <c r="J2056" s="6">
        <v>7</v>
      </c>
      <c r="K2056" s="6">
        <v>24</v>
      </c>
      <c r="L2056" s="6">
        <v>150</v>
      </c>
      <c r="M2056" s="6">
        <v>10</v>
      </c>
      <c r="N2056" s="6">
        <v>2</v>
      </c>
      <c r="O2056" s="6">
        <v>0.05</v>
      </c>
      <c r="P2056" s="8">
        <v>3886</v>
      </c>
      <c r="Q2056" s="8">
        <v>1826.4199999999998</v>
      </c>
      <c r="R2056" s="8">
        <f t="shared" si="97"/>
        <v>3730.56</v>
      </c>
      <c r="S2056" s="8">
        <f>(((Sales[[#This Row],[Unit Price]]-(Sales[[#This Row],[Discount Applied]]*Sales[[#This Row],[Unit Price]]))-Q2056)/Q2056)*100</f>
        <v>102.1276595744681</v>
      </c>
      <c r="T2056" s="8">
        <f t="shared" si="98"/>
        <v>7383.4</v>
      </c>
      <c r="U2056" s="8">
        <f>Sales[[#This Row],[Unit Cost]]*Sales[[#This Row],[Order Quantity]]</f>
        <v>3652.8399999999997</v>
      </c>
    </row>
    <row r="2057" spans="1:21" x14ac:dyDescent="0.2">
      <c r="A2057" s="6" t="s">
        <v>2270</v>
      </c>
      <c r="B2057" s="6" t="s">
        <v>25</v>
      </c>
      <c r="C2057" s="6" t="s">
        <v>144</v>
      </c>
      <c r="D2057" s="7">
        <v>43400</v>
      </c>
      <c r="E2057" s="7">
        <v>43488</v>
      </c>
      <c r="F2057" s="7">
        <v>43512</v>
      </c>
      <c r="G2057" s="7">
        <v>43522</v>
      </c>
      <c r="H2057" s="6">
        <f t="shared" si="96"/>
        <v>34</v>
      </c>
      <c r="I2057" s="6" t="s">
        <v>215</v>
      </c>
      <c r="J2057" s="6">
        <v>19</v>
      </c>
      <c r="K2057" s="6">
        <v>10</v>
      </c>
      <c r="L2057" s="6">
        <v>75</v>
      </c>
      <c r="M2057" s="6">
        <v>36</v>
      </c>
      <c r="N2057" s="6">
        <v>8</v>
      </c>
      <c r="O2057" s="6">
        <v>0.05</v>
      </c>
      <c r="P2057" s="8">
        <v>268</v>
      </c>
      <c r="Q2057" s="8">
        <v>222.44</v>
      </c>
      <c r="R2057" s="8">
        <f t="shared" si="97"/>
        <v>257.27999999999997</v>
      </c>
      <c r="S2057" s="8">
        <f>(((Sales[[#This Row],[Unit Price]]-(Sales[[#This Row],[Discount Applied]]*Sales[[#This Row],[Unit Price]]))-Q2057)/Q2057)*100</f>
        <v>14.457831325301203</v>
      </c>
      <c r="T2057" s="8">
        <f t="shared" si="98"/>
        <v>2036.8</v>
      </c>
      <c r="U2057" s="8">
        <f>Sales[[#This Row],[Unit Cost]]*Sales[[#This Row],[Order Quantity]]</f>
        <v>1779.52</v>
      </c>
    </row>
    <row r="2058" spans="1:21" x14ac:dyDescent="0.2">
      <c r="A2058" s="6" t="s">
        <v>2271</v>
      </c>
      <c r="B2058" s="6" t="s">
        <v>24</v>
      </c>
      <c r="C2058" s="6" t="s">
        <v>147</v>
      </c>
      <c r="D2058" s="7">
        <v>43400</v>
      </c>
      <c r="E2058" s="7">
        <v>43488</v>
      </c>
      <c r="F2058" s="7">
        <v>43515</v>
      </c>
      <c r="G2058" s="7">
        <v>43520</v>
      </c>
      <c r="H2058" s="6">
        <f t="shared" si="96"/>
        <v>32</v>
      </c>
      <c r="I2058" s="6" t="s">
        <v>215</v>
      </c>
      <c r="J2058" s="6">
        <v>12</v>
      </c>
      <c r="K2058" s="6">
        <v>9</v>
      </c>
      <c r="L2058" s="6">
        <v>225</v>
      </c>
      <c r="M2058" s="6">
        <v>11</v>
      </c>
      <c r="N2058" s="6">
        <v>4</v>
      </c>
      <c r="O2058" s="6">
        <v>0.05</v>
      </c>
      <c r="P2058" s="8">
        <v>214.4</v>
      </c>
      <c r="Q2058" s="8">
        <v>92.192000000000007</v>
      </c>
      <c r="R2058" s="8">
        <f t="shared" si="97"/>
        <v>445.952</v>
      </c>
      <c r="S2058" s="8">
        <f>(((Sales[[#This Row],[Unit Price]]-(Sales[[#This Row],[Discount Applied]]*Sales[[#This Row],[Unit Price]]))-Q2058)/Q2058)*100</f>
        <v>120.93023255813952</v>
      </c>
      <c r="T2058" s="8">
        <f t="shared" si="98"/>
        <v>814.72</v>
      </c>
      <c r="U2058" s="8">
        <f>Sales[[#This Row],[Unit Cost]]*Sales[[#This Row],[Order Quantity]]</f>
        <v>368.76800000000003</v>
      </c>
    </row>
    <row r="2059" spans="1:21" x14ac:dyDescent="0.2">
      <c r="A2059" s="6" t="s">
        <v>2272</v>
      </c>
      <c r="B2059" s="6" t="s">
        <v>25</v>
      </c>
      <c r="C2059" s="6" t="s">
        <v>143</v>
      </c>
      <c r="D2059" s="7">
        <v>43400</v>
      </c>
      <c r="E2059" s="7">
        <v>43488</v>
      </c>
      <c r="F2059" s="7">
        <v>43499</v>
      </c>
      <c r="G2059" s="7">
        <v>43501</v>
      </c>
      <c r="H2059" s="6">
        <f t="shared" si="96"/>
        <v>13</v>
      </c>
      <c r="I2059" s="6" t="s">
        <v>215</v>
      </c>
      <c r="J2059" s="6">
        <v>19</v>
      </c>
      <c r="K2059" s="6">
        <v>12</v>
      </c>
      <c r="L2059" s="6">
        <v>346</v>
      </c>
      <c r="M2059" s="6">
        <v>34</v>
      </c>
      <c r="N2059" s="6">
        <v>5</v>
      </c>
      <c r="O2059" s="6">
        <v>7.4999999999999997E-2</v>
      </c>
      <c r="P2059" s="8">
        <v>676.7</v>
      </c>
      <c r="Q2059" s="8">
        <v>433.08800000000002</v>
      </c>
      <c r="R2059" s="8">
        <f t="shared" si="97"/>
        <v>964.29750000000013</v>
      </c>
      <c r="S2059" s="8">
        <f>(((Sales[[#This Row],[Unit Price]]-(Sales[[#This Row],[Discount Applied]]*Sales[[#This Row],[Unit Price]]))-Q2059)/Q2059)*100</f>
        <v>44.531249999999986</v>
      </c>
      <c r="T2059" s="8">
        <f t="shared" si="98"/>
        <v>3129.7375000000002</v>
      </c>
      <c r="U2059" s="8">
        <f>Sales[[#This Row],[Unit Cost]]*Sales[[#This Row],[Order Quantity]]</f>
        <v>2165.44</v>
      </c>
    </row>
    <row r="2060" spans="1:21" x14ac:dyDescent="0.2">
      <c r="A2060" s="6" t="s">
        <v>2273</v>
      </c>
      <c r="B2060" s="6" t="s">
        <v>25</v>
      </c>
      <c r="C2060" s="6" t="s">
        <v>145</v>
      </c>
      <c r="D2060" s="7">
        <v>43400</v>
      </c>
      <c r="E2060" s="7">
        <v>43488</v>
      </c>
      <c r="F2060" s="7">
        <v>43503</v>
      </c>
      <c r="G2060" s="7">
        <v>43504</v>
      </c>
      <c r="H2060" s="6">
        <f t="shared" si="96"/>
        <v>16</v>
      </c>
      <c r="I2060" s="6" t="s">
        <v>215</v>
      </c>
      <c r="J2060" s="6">
        <v>14</v>
      </c>
      <c r="K2060" s="6">
        <v>39</v>
      </c>
      <c r="L2060" s="6">
        <v>174</v>
      </c>
      <c r="M2060" s="6">
        <v>4</v>
      </c>
      <c r="N2060" s="6">
        <v>1</v>
      </c>
      <c r="O2060" s="6">
        <v>0.05</v>
      </c>
      <c r="P2060" s="8">
        <v>1005</v>
      </c>
      <c r="Q2060" s="8">
        <v>412.04999999999995</v>
      </c>
      <c r="R2060" s="8">
        <f t="shared" si="97"/>
        <v>542.70000000000005</v>
      </c>
      <c r="S2060" s="8">
        <f>(((Sales[[#This Row],[Unit Price]]-(Sales[[#This Row],[Discount Applied]]*Sales[[#This Row],[Unit Price]]))-Q2060)/Q2060)*100</f>
        <v>131.70731707317077</v>
      </c>
      <c r="T2060" s="8">
        <f t="shared" si="98"/>
        <v>954.75</v>
      </c>
      <c r="U2060" s="8">
        <f>Sales[[#This Row],[Unit Cost]]*Sales[[#This Row],[Order Quantity]]</f>
        <v>412.04999999999995</v>
      </c>
    </row>
    <row r="2061" spans="1:21" x14ac:dyDescent="0.2">
      <c r="A2061" s="6" t="s">
        <v>2274</v>
      </c>
      <c r="B2061" s="6" t="s">
        <v>25</v>
      </c>
      <c r="C2061" s="6" t="s">
        <v>146</v>
      </c>
      <c r="D2061" s="7">
        <v>43400</v>
      </c>
      <c r="E2061" s="7">
        <v>43488</v>
      </c>
      <c r="F2061" s="7">
        <v>43508</v>
      </c>
      <c r="G2061" s="7">
        <v>43511</v>
      </c>
      <c r="H2061" s="6">
        <f t="shared" si="96"/>
        <v>23</v>
      </c>
      <c r="I2061" s="6" t="s">
        <v>215</v>
      </c>
      <c r="J2061" s="6">
        <v>15</v>
      </c>
      <c r="K2061" s="6">
        <v>47</v>
      </c>
      <c r="L2061" s="6">
        <v>278</v>
      </c>
      <c r="M2061" s="6">
        <v>5</v>
      </c>
      <c r="N2061" s="6">
        <v>1</v>
      </c>
      <c r="O2061" s="6">
        <v>0.05</v>
      </c>
      <c r="P2061" s="8">
        <v>1065.3</v>
      </c>
      <c r="Q2061" s="8">
        <v>703.09799999999996</v>
      </c>
      <c r="R2061" s="8">
        <f t="shared" si="97"/>
        <v>308.93700000000001</v>
      </c>
      <c r="S2061" s="8">
        <f>(((Sales[[#This Row],[Unit Price]]-(Sales[[#This Row],[Discount Applied]]*Sales[[#This Row],[Unit Price]]))-Q2061)/Q2061)*100</f>
        <v>43.939393939393945</v>
      </c>
      <c r="T2061" s="8">
        <f t="shared" si="98"/>
        <v>1012.035</v>
      </c>
      <c r="U2061" s="8">
        <f>Sales[[#This Row],[Unit Cost]]*Sales[[#This Row],[Order Quantity]]</f>
        <v>703.09799999999996</v>
      </c>
    </row>
    <row r="2062" spans="1:21" x14ac:dyDescent="0.2">
      <c r="A2062" s="6" t="s">
        <v>2275</v>
      </c>
      <c r="B2062" s="6" t="s">
        <v>24</v>
      </c>
      <c r="C2062" s="6" t="s">
        <v>143</v>
      </c>
      <c r="D2062" s="7">
        <v>43400</v>
      </c>
      <c r="E2062" s="7">
        <v>43488</v>
      </c>
      <c r="F2062" s="7">
        <v>43499</v>
      </c>
      <c r="G2062" s="7">
        <v>43507</v>
      </c>
      <c r="H2062" s="6">
        <f t="shared" si="96"/>
        <v>19</v>
      </c>
      <c r="I2062" s="6" t="s">
        <v>215</v>
      </c>
      <c r="J2062" s="6">
        <v>7</v>
      </c>
      <c r="K2062" s="6">
        <v>15</v>
      </c>
      <c r="L2062" s="6">
        <v>352</v>
      </c>
      <c r="M2062" s="6">
        <v>33</v>
      </c>
      <c r="N2062" s="6">
        <v>2</v>
      </c>
      <c r="O2062" s="6">
        <v>0.1</v>
      </c>
      <c r="P2062" s="8">
        <v>167.5</v>
      </c>
      <c r="Q2062" s="8">
        <v>113.9</v>
      </c>
      <c r="R2062" s="8">
        <f t="shared" si="97"/>
        <v>73.699999999999989</v>
      </c>
      <c r="S2062" s="8">
        <f>(((Sales[[#This Row],[Unit Price]]-(Sales[[#This Row],[Discount Applied]]*Sales[[#This Row],[Unit Price]]))-Q2062)/Q2062)*100</f>
        <v>32.352941176470587</v>
      </c>
      <c r="T2062" s="8">
        <f t="shared" si="98"/>
        <v>301.5</v>
      </c>
      <c r="U2062" s="8">
        <f>Sales[[#This Row],[Unit Cost]]*Sales[[#This Row],[Order Quantity]]</f>
        <v>227.8</v>
      </c>
    </row>
    <row r="2063" spans="1:21" x14ac:dyDescent="0.2">
      <c r="A2063" s="6" t="s">
        <v>2276</v>
      </c>
      <c r="B2063" s="6" t="s">
        <v>24</v>
      </c>
      <c r="C2063" s="6" t="s">
        <v>148</v>
      </c>
      <c r="D2063" s="7">
        <v>43400</v>
      </c>
      <c r="E2063" s="7">
        <v>43488</v>
      </c>
      <c r="F2063" s="7">
        <v>43510</v>
      </c>
      <c r="G2063" s="7">
        <v>43515</v>
      </c>
      <c r="H2063" s="6">
        <f t="shared" si="96"/>
        <v>27</v>
      </c>
      <c r="I2063" s="6" t="s">
        <v>215</v>
      </c>
      <c r="J2063" s="6">
        <v>3</v>
      </c>
      <c r="K2063" s="6">
        <v>11</v>
      </c>
      <c r="L2063" s="6">
        <v>47</v>
      </c>
      <c r="M2063" s="6">
        <v>11</v>
      </c>
      <c r="N2063" s="6">
        <v>4</v>
      </c>
      <c r="O2063" s="6">
        <v>0.15</v>
      </c>
      <c r="P2063" s="8">
        <v>1179.2</v>
      </c>
      <c r="Q2063" s="8">
        <v>837.23199999999997</v>
      </c>
      <c r="R2063" s="8">
        <f t="shared" si="97"/>
        <v>660.35200000000032</v>
      </c>
      <c r="S2063" s="8">
        <f>(((Sales[[#This Row],[Unit Price]]-(Sales[[#This Row],[Discount Applied]]*Sales[[#This Row],[Unit Price]]))-Q2063)/Q2063)*100</f>
        <v>19.718309859154939</v>
      </c>
      <c r="T2063" s="8">
        <f t="shared" si="98"/>
        <v>4009.28</v>
      </c>
      <c r="U2063" s="8">
        <f>Sales[[#This Row],[Unit Cost]]*Sales[[#This Row],[Order Quantity]]</f>
        <v>3348.9279999999999</v>
      </c>
    </row>
    <row r="2064" spans="1:21" x14ac:dyDescent="0.2">
      <c r="A2064" s="6" t="s">
        <v>2277</v>
      </c>
      <c r="B2064" s="6" t="s">
        <v>25</v>
      </c>
      <c r="C2064" s="6" t="s">
        <v>145</v>
      </c>
      <c r="D2064" s="7">
        <v>43300</v>
      </c>
      <c r="E2064" s="7">
        <v>43488</v>
      </c>
      <c r="F2064" s="7">
        <v>43503</v>
      </c>
      <c r="G2064" s="7">
        <v>43506</v>
      </c>
      <c r="H2064" s="6">
        <f t="shared" si="96"/>
        <v>18</v>
      </c>
      <c r="I2064" s="6" t="s">
        <v>215</v>
      </c>
      <c r="J2064" s="6">
        <v>14</v>
      </c>
      <c r="K2064" s="6">
        <v>5</v>
      </c>
      <c r="L2064" s="6">
        <v>180</v>
      </c>
      <c r="M2064" s="6">
        <v>6</v>
      </c>
      <c r="N2064" s="6">
        <v>7</v>
      </c>
      <c r="O2064" s="6">
        <v>0.2</v>
      </c>
      <c r="P2064" s="8">
        <v>5808.9000000000005</v>
      </c>
      <c r="Q2064" s="8">
        <v>3485.34</v>
      </c>
      <c r="R2064" s="8">
        <f t="shared" si="97"/>
        <v>8132.4600000000028</v>
      </c>
      <c r="S2064" s="8">
        <f>(((Sales[[#This Row],[Unit Price]]-(Sales[[#This Row],[Discount Applied]]*Sales[[#This Row],[Unit Price]]))-Q2064)/Q2064)*100</f>
        <v>33.33333333333335</v>
      </c>
      <c r="T2064" s="8">
        <f t="shared" si="98"/>
        <v>32529.840000000004</v>
      </c>
      <c r="U2064" s="8">
        <f>Sales[[#This Row],[Unit Cost]]*Sales[[#This Row],[Order Quantity]]</f>
        <v>24397.38</v>
      </c>
    </row>
    <row r="2065" spans="1:21" x14ac:dyDescent="0.2">
      <c r="A2065" s="6" t="s">
        <v>2278</v>
      </c>
      <c r="B2065" s="6" t="s">
        <v>23</v>
      </c>
      <c r="C2065" s="6" t="s">
        <v>144</v>
      </c>
      <c r="D2065" s="7">
        <v>43400</v>
      </c>
      <c r="E2065" s="7">
        <v>43489</v>
      </c>
      <c r="F2065" s="7">
        <v>43516</v>
      </c>
      <c r="G2065" s="7">
        <v>43519</v>
      </c>
      <c r="H2065" s="6">
        <f t="shared" si="96"/>
        <v>30</v>
      </c>
      <c r="I2065" s="6" t="s">
        <v>215</v>
      </c>
      <c r="J2065" s="6">
        <v>20</v>
      </c>
      <c r="K2065" s="6">
        <v>25</v>
      </c>
      <c r="L2065" s="6">
        <v>87</v>
      </c>
      <c r="M2065" s="6">
        <v>30</v>
      </c>
      <c r="N2065" s="6">
        <v>4</v>
      </c>
      <c r="O2065" s="6">
        <v>0.05</v>
      </c>
      <c r="P2065" s="8">
        <v>3772.1</v>
      </c>
      <c r="Q2065" s="8">
        <v>3093.1219999999998</v>
      </c>
      <c r="R2065" s="8">
        <f t="shared" si="97"/>
        <v>1961.4920000000002</v>
      </c>
      <c r="S2065" s="8">
        <f>(((Sales[[#This Row],[Unit Price]]-(Sales[[#This Row],[Discount Applied]]*Sales[[#This Row],[Unit Price]]))-Q2065)/Q2065)*100</f>
        <v>15.853658536585369</v>
      </c>
      <c r="T2065" s="8">
        <f t="shared" si="98"/>
        <v>14333.98</v>
      </c>
      <c r="U2065" s="8">
        <f>Sales[[#This Row],[Unit Cost]]*Sales[[#This Row],[Order Quantity]]</f>
        <v>12372.487999999999</v>
      </c>
    </row>
    <row r="2066" spans="1:21" x14ac:dyDescent="0.2">
      <c r="A2066" s="6" t="s">
        <v>2279</v>
      </c>
      <c r="B2066" s="6" t="s">
        <v>24</v>
      </c>
      <c r="C2066" s="6" t="s">
        <v>144</v>
      </c>
      <c r="D2066" s="7">
        <v>43400</v>
      </c>
      <c r="E2066" s="7">
        <v>43489</v>
      </c>
      <c r="F2066" s="7">
        <v>43506</v>
      </c>
      <c r="G2066" s="7">
        <v>43508</v>
      </c>
      <c r="H2066" s="6">
        <f t="shared" si="96"/>
        <v>19</v>
      </c>
      <c r="I2066" s="6" t="s">
        <v>215</v>
      </c>
      <c r="J2066" s="6">
        <v>8</v>
      </c>
      <c r="K2066" s="6">
        <v>25</v>
      </c>
      <c r="L2066" s="6">
        <v>64</v>
      </c>
      <c r="M2066" s="6">
        <v>19</v>
      </c>
      <c r="N2066" s="6">
        <v>1</v>
      </c>
      <c r="O2066" s="6">
        <v>0.05</v>
      </c>
      <c r="P2066" s="8">
        <v>3484</v>
      </c>
      <c r="Q2066" s="8">
        <v>1532.96</v>
      </c>
      <c r="R2066" s="8">
        <f t="shared" si="97"/>
        <v>1776.8400000000001</v>
      </c>
      <c r="S2066" s="8">
        <f>(((Sales[[#This Row],[Unit Price]]-(Sales[[#This Row],[Discount Applied]]*Sales[[#This Row],[Unit Price]]))-Q2066)/Q2066)*100</f>
        <v>115.90909090909092</v>
      </c>
      <c r="T2066" s="8">
        <f t="shared" si="98"/>
        <v>3309.8</v>
      </c>
      <c r="U2066" s="8">
        <f>Sales[[#This Row],[Unit Cost]]*Sales[[#This Row],[Order Quantity]]</f>
        <v>1532.96</v>
      </c>
    </row>
    <row r="2067" spans="1:21" x14ac:dyDescent="0.2">
      <c r="A2067" s="6" t="s">
        <v>2280</v>
      </c>
      <c r="B2067" s="6" t="s">
        <v>25</v>
      </c>
      <c r="C2067" s="6" t="s">
        <v>146</v>
      </c>
      <c r="D2067" s="7">
        <v>43400</v>
      </c>
      <c r="E2067" s="7">
        <v>43489</v>
      </c>
      <c r="F2067" s="7">
        <v>43498</v>
      </c>
      <c r="G2067" s="7">
        <v>43507</v>
      </c>
      <c r="H2067" s="6">
        <f t="shared" si="96"/>
        <v>18</v>
      </c>
      <c r="I2067" s="6" t="s">
        <v>215</v>
      </c>
      <c r="J2067" s="6">
        <v>13</v>
      </c>
      <c r="K2067" s="6">
        <v>16</v>
      </c>
      <c r="L2067" s="6">
        <v>286</v>
      </c>
      <c r="M2067" s="6">
        <v>17</v>
      </c>
      <c r="N2067" s="6">
        <v>8</v>
      </c>
      <c r="O2067" s="6">
        <v>7.4999999999999997E-2</v>
      </c>
      <c r="P2067" s="8">
        <v>1051.9000000000001</v>
      </c>
      <c r="Q2067" s="8">
        <v>420.76000000000005</v>
      </c>
      <c r="R2067" s="8">
        <f t="shared" si="97"/>
        <v>4417.9799999999996</v>
      </c>
      <c r="S2067" s="8">
        <f>(((Sales[[#This Row],[Unit Price]]-(Sales[[#This Row],[Discount Applied]]*Sales[[#This Row],[Unit Price]]))-Q2067)/Q2067)*100</f>
        <v>131.24999999999997</v>
      </c>
      <c r="T2067" s="8">
        <f t="shared" si="98"/>
        <v>7784.06</v>
      </c>
      <c r="U2067" s="8">
        <f>Sales[[#This Row],[Unit Cost]]*Sales[[#This Row],[Order Quantity]]</f>
        <v>3366.0800000000004</v>
      </c>
    </row>
    <row r="2068" spans="1:21" x14ac:dyDescent="0.2">
      <c r="A2068" s="6" t="s">
        <v>2281</v>
      </c>
      <c r="B2068" s="6" t="s">
        <v>24</v>
      </c>
      <c r="C2068" s="6" t="s">
        <v>143</v>
      </c>
      <c r="D2068" s="7">
        <v>43400</v>
      </c>
      <c r="E2068" s="7">
        <v>43489</v>
      </c>
      <c r="F2068" s="7">
        <v>43501</v>
      </c>
      <c r="G2068" s="7">
        <v>43506</v>
      </c>
      <c r="H2068" s="6">
        <f t="shared" si="96"/>
        <v>17</v>
      </c>
      <c r="I2068" s="6" t="s">
        <v>215</v>
      </c>
      <c r="J2068" s="6">
        <v>5</v>
      </c>
      <c r="K2068" s="6">
        <v>1</v>
      </c>
      <c r="L2068" s="6">
        <v>335</v>
      </c>
      <c r="M2068" s="6">
        <v>8</v>
      </c>
      <c r="N2068" s="6">
        <v>1</v>
      </c>
      <c r="O2068" s="6">
        <v>7.4999999999999997E-2</v>
      </c>
      <c r="P2068" s="8">
        <v>207.70000000000002</v>
      </c>
      <c r="Q2068" s="8">
        <v>116.31200000000003</v>
      </c>
      <c r="R2068" s="8">
        <f t="shared" si="97"/>
        <v>75.810499999999976</v>
      </c>
      <c r="S2068" s="8">
        <f>(((Sales[[#This Row],[Unit Price]]-(Sales[[#This Row],[Discount Applied]]*Sales[[#This Row],[Unit Price]]))-Q2068)/Q2068)*100</f>
        <v>65.178571428571402</v>
      </c>
      <c r="T2068" s="8">
        <f t="shared" si="98"/>
        <v>192.1225</v>
      </c>
      <c r="U2068" s="8">
        <f>Sales[[#This Row],[Unit Cost]]*Sales[[#This Row],[Order Quantity]]</f>
        <v>116.31200000000003</v>
      </c>
    </row>
    <row r="2069" spans="1:21" x14ac:dyDescent="0.2">
      <c r="A2069" s="6" t="s">
        <v>2282</v>
      </c>
      <c r="B2069" s="6" t="s">
        <v>25</v>
      </c>
      <c r="C2069" s="6" t="s">
        <v>148</v>
      </c>
      <c r="D2069" s="7">
        <v>43400</v>
      </c>
      <c r="E2069" s="7">
        <v>43489</v>
      </c>
      <c r="F2069" s="7">
        <v>43493</v>
      </c>
      <c r="G2069" s="7">
        <v>43503</v>
      </c>
      <c r="H2069" s="6">
        <f t="shared" si="96"/>
        <v>14</v>
      </c>
      <c r="I2069" s="6" t="s">
        <v>215</v>
      </c>
      <c r="J2069" s="6">
        <v>16</v>
      </c>
      <c r="K2069" s="6">
        <v>14</v>
      </c>
      <c r="L2069" s="6">
        <v>38</v>
      </c>
      <c r="M2069" s="6">
        <v>18</v>
      </c>
      <c r="N2069" s="6">
        <v>3</v>
      </c>
      <c r="O2069" s="6">
        <v>0.1</v>
      </c>
      <c r="P2069" s="8">
        <v>1708.5</v>
      </c>
      <c r="Q2069" s="8">
        <v>1195.9499999999998</v>
      </c>
      <c r="R2069" s="8">
        <f t="shared" si="97"/>
        <v>1025.1000000000004</v>
      </c>
      <c r="S2069" s="8">
        <f>(((Sales[[#This Row],[Unit Price]]-(Sales[[#This Row],[Discount Applied]]*Sales[[#This Row],[Unit Price]]))-Q2069)/Q2069)*100</f>
        <v>28.571428571428598</v>
      </c>
      <c r="T2069" s="8">
        <f t="shared" si="98"/>
        <v>4612.95</v>
      </c>
      <c r="U2069" s="8">
        <f>Sales[[#This Row],[Unit Cost]]*Sales[[#This Row],[Order Quantity]]</f>
        <v>3587.8499999999995</v>
      </c>
    </row>
    <row r="2070" spans="1:21" x14ac:dyDescent="0.2">
      <c r="A2070" s="6" t="s">
        <v>2283</v>
      </c>
      <c r="B2070" s="6" t="s">
        <v>24</v>
      </c>
      <c r="C2070" s="6" t="s">
        <v>145</v>
      </c>
      <c r="D2070" s="7">
        <v>43400</v>
      </c>
      <c r="E2070" s="7">
        <v>43490</v>
      </c>
      <c r="F2070" s="7">
        <v>43513</v>
      </c>
      <c r="G2070" s="7">
        <v>43522</v>
      </c>
      <c r="H2070" s="6">
        <f t="shared" si="96"/>
        <v>32</v>
      </c>
      <c r="I2070" s="6" t="s">
        <v>215</v>
      </c>
      <c r="J2070" s="6">
        <v>8</v>
      </c>
      <c r="K2070" s="6">
        <v>30</v>
      </c>
      <c r="L2070" s="6">
        <v>161</v>
      </c>
      <c r="M2070" s="6">
        <v>32</v>
      </c>
      <c r="N2070" s="6">
        <v>2</v>
      </c>
      <c r="O2070" s="6">
        <v>0.15</v>
      </c>
      <c r="P2070" s="8">
        <v>1118.9000000000001</v>
      </c>
      <c r="Q2070" s="8">
        <v>794.41899999999998</v>
      </c>
      <c r="R2070" s="8">
        <f t="shared" si="97"/>
        <v>313.29200000000014</v>
      </c>
      <c r="S2070" s="8">
        <f>(((Sales[[#This Row],[Unit Price]]-(Sales[[#This Row],[Discount Applied]]*Sales[[#This Row],[Unit Price]]))-Q2070)/Q2070)*100</f>
        <v>19.718309859154939</v>
      </c>
      <c r="T2070" s="8">
        <f t="shared" si="98"/>
        <v>1902.13</v>
      </c>
      <c r="U2070" s="8">
        <f>Sales[[#This Row],[Unit Cost]]*Sales[[#This Row],[Order Quantity]]</f>
        <v>1588.838</v>
      </c>
    </row>
    <row r="2071" spans="1:21" x14ac:dyDescent="0.2">
      <c r="A2071" s="6" t="s">
        <v>2284</v>
      </c>
      <c r="B2071" s="6" t="s">
        <v>24</v>
      </c>
      <c r="C2071" s="6" t="s">
        <v>147</v>
      </c>
      <c r="D2071" s="7">
        <v>43400</v>
      </c>
      <c r="E2071" s="7">
        <v>43490</v>
      </c>
      <c r="F2071" s="7">
        <v>43492</v>
      </c>
      <c r="G2071" s="7">
        <v>43500</v>
      </c>
      <c r="H2071" s="6">
        <f t="shared" si="96"/>
        <v>10</v>
      </c>
      <c r="I2071" s="6" t="s">
        <v>215</v>
      </c>
      <c r="J2071" s="6">
        <v>3</v>
      </c>
      <c r="K2071" s="6">
        <v>44</v>
      </c>
      <c r="L2071" s="6">
        <v>241</v>
      </c>
      <c r="M2071" s="6">
        <v>10</v>
      </c>
      <c r="N2071" s="6">
        <v>4</v>
      </c>
      <c r="O2071" s="6">
        <v>0.1</v>
      </c>
      <c r="P2071" s="8">
        <v>1896.1000000000001</v>
      </c>
      <c r="Q2071" s="8">
        <v>796.36200000000008</v>
      </c>
      <c r="R2071" s="8">
        <f t="shared" si="97"/>
        <v>3640.5120000000006</v>
      </c>
      <c r="S2071" s="8">
        <f>(((Sales[[#This Row],[Unit Price]]-(Sales[[#This Row],[Discount Applied]]*Sales[[#This Row],[Unit Price]]))-Q2071)/Q2071)*100</f>
        <v>114.28571428571431</v>
      </c>
      <c r="T2071" s="8">
        <f t="shared" si="98"/>
        <v>6825.9600000000009</v>
      </c>
      <c r="U2071" s="8">
        <f>Sales[[#This Row],[Unit Cost]]*Sales[[#This Row],[Order Quantity]]</f>
        <v>3185.4480000000003</v>
      </c>
    </row>
    <row r="2072" spans="1:21" x14ac:dyDescent="0.2">
      <c r="A2072" s="6" t="s">
        <v>2285</v>
      </c>
      <c r="B2072" s="6" t="s">
        <v>23</v>
      </c>
      <c r="C2072" s="6" t="s">
        <v>145</v>
      </c>
      <c r="D2072" s="7">
        <v>43400</v>
      </c>
      <c r="E2072" s="7">
        <v>43490</v>
      </c>
      <c r="F2072" s="7">
        <v>43511</v>
      </c>
      <c r="G2072" s="7">
        <v>43521</v>
      </c>
      <c r="H2072" s="6">
        <f t="shared" si="96"/>
        <v>31</v>
      </c>
      <c r="I2072" s="6" t="s">
        <v>215</v>
      </c>
      <c r="J2072" s="6">
        <v>24</v>
      </c>
      <c r="K2072" s="6">
        <v>6</v>
      </c>
      <c r="L2072" s="6">
        <v>191</v>
      </c>
      <c r="M2072" s="6">
        <v>36</v>
      </c>
      <c r="N2072" s="6">
        <v>4</v>
      </c>
      <c r="O2072" s="6">
        <v>0.1</v>
      </c>
      <c r="P2072" s="8">
        <v>2271.3000000000002</v>
      </c>
      <c r="Q2072" s="8">
        <v>931.23300000000006</v>
      </c>
      <c r="R2072" s="8">
        <f t="shared" si="97"/>
        <v>4451.7479999999996</v>
      </c>
      <c r="S2072" s="8">
        <f>(((Sales[[#This Row],[Unit Price]]-(Sales[[#This Row],[Discount Applied]]*Sales[[#This Row],[Unit Price]]))-Q2072)/Q2072)*100</f>
        <v>119.51219512195119</v>
      </c>
      <c r="T2072" s="8">
        <f t="shared" si="98"/>
        <v>8176.68</v>
      </c>
      <c r="U2072" s="8">
        <f>Sales[[#This Row],[Unit Cost]]*Sales[[#This Row],[Order Quantity]]</f>
        <v>3724.9320000000002</v>
      </c>
    </row>
    <row r="2073" spans="1:21" x14ac:dyDescent="0.2">
      <c r="A2073" s="6" t="s">
        <v>2286</v>
      </c>
      <c r="B2073" s="6" t="s">
        <v>24</v>
      </c>
      <c r="C2073" s="6" t="s">
        <v>146</v>
      </c>
      <c r="D2073" s="7">
        <v>43400</v>
      </c>
      <c r="E2073" s="7">
        <v>43490</v>
      </c>
      <c r="F2073" s="7">
        <v>43512</v>
      </c>
      <c r="G2073" s="7">
        <v>43519</v>
      </c>
      <c r="H2073" s="6">
        <f t="shared" si="96"/>
        <v>29</v>
      </c>
      <c r="I2073" s="6" t="s">
        <v>215</v>
      </c>
      <c r="J2073" s="6">
        <v>4</v>
      </c>
      <c r="K2073" s="6">
        <v>1</v>
      </c>
      <c r="L2073" s="6">
        <v>303</v>
      </c>
      <c r="M2073" s="6">
        <v>18</v>
      </c>
      <c r="N2073" s="6">
        <v>4</v>
      </c>
      <c r="O2073" s="6">
        <v>7.4999999999999997E-2</v>
      </c>
      <c r="P2073" s="8">
        <v>5681.6</v>
      </c>
      <c r="Q2073" s="8">
        <v>3749.8560000000002</v>
      </c>
      <c r="R2073" s="8">
        <f t="shared" si="97"/>
        <v>6022.496000000001</v>
      </c>
      <c r="S2073" s="8">
        <f>(((Sales[[#This Row],[Unit Price]]-(Sales[[#This Row],[Discount Applied]]*Sales[[#This Row],[Unit Price]]))-Q2073)/Q2073)*100</f>
        <v>40.151515151515156</v>
      </c>
      <c r="T2073" s="8">
        <f t="shared" si="98"/>
        <v>21021.920000000002</v>
      </c>
      <c r="U2073" s="8">
        <f>Sales[[#This Row],[Unit Cost]]*Sales[[#This Row],[Order Quantity]]</f>
        <v>14999.424000000001</v>
      </c>
    </row>
    <row r="2074" spans="1:21" x14ac:dyDescent="0.2">
      <c r="A2074" s="6" t="s">
        <v>2287</v>
      </c>
      <c r="B2074" s="6" t="s">
        <v>26</v>
      </c>
      <c r="C2074" s="6" t="s">
        <v>143</v>
      </c>
      <c r="D2074" s="7">
        <v>43400</v>
      </c>
      <c r="E2074" s="7">
        <v>43490</v>
      </c>
      <c r="F2074" s="7">
        <v>43517</v>
      </c>
      <c r="G2074" s="7">
        <v>43521</v>
      </c>
      <c r="H2074" s="6">
        <f t="shared" si="96"/>
        <v>31</v>
      </c>
      <c r="I2074" s="6" t="s">
        <v>215</v>
      </c>
      <c r="J2074" s="6">
        <v>26</v>
      </c>
      <c r="K2074" s="6">
        <v>25</v>
      </c>
      <c r="L2074" s="6">
        <v>330</v>
      </c>
      <c r="M2074" s="6">
        <v>34</v>
      </c>
      <c r="N2074" s="6">
        <v>1</v>
      </c>
      <c r="O2074" s="6">
        <v>7.4999999999999997E-2</v>
      </c>
      <c r="P2074" s="8">
        <v>1065.3</v>
      </c>
      <c r="Q2074" s="8">
        <v>607.22099999999989</v>
      </c>
      <c r="R2074" s="8">
        <f t="shared" si="97"/>
        <v>378.18150000000003</v>
      </c>
      <c r="S2074" s="8">
        <f>(((Sales[[#This Row],[Unit Price]]-(Sales[[#This Row],[Discount Applied]]*Sales[[#This Row],[Unit Price]]))-Q2074)/Q2074)*100</f>
        <v>62.28070175438598</v>
      </c>
      <c r="T2074" s="8">
        <f t="shared" si="98"/>
        <v>985.40249999999992</v>
      </c>
      <c r="U2074" s="8">
        <f>Sales[[#This Row],[Unit Cost]]*Sales[[#This Row],[Order Quantity]]</f>
        <v>607.22099999999989</v>
      </c>
    </row>
    <row r="2075" spans="1:21" x14ac:dyDescent="0.2">
      <c r="A2075" s="6" t="s">
        <v>2288</v>
      </c>
      <c r="B2075" s="6" t="s">
        <v>24</v>
      </c>
      <c r="C2075" s="6" t="s">
        <v>147</v>
      </c>
      <c r="D2075" s="7">
        <v>43400</v>
      </c>
      <c r="E2075" s="7">
        <v>43490</v>
      </c>
      <c r="F2075" s="7">
        <v>43501</v>
      </c>
      <c r="G2075" s="7">
        <v>43511</v>
      </c>
      <c r="H2075" s="6">
        <f t="shared" si="96"/>
        <v>21</v>
      </c>
      <c r="I2075" s="6" t="s">
        <v>215</v>
      </c>
      <c r="J2075" s="6">
        <v>9</v>
      </c>
      <c r="K2075" s="6">
        <v>46</v>
      </c>
      <c r="L2075" s="6">
        <v>233</v>
      </c>
      <c r="M2075" s="6">
        <v>13</v>
      </c>
      <c r="N2075" s="6">
        <v>4</v>
      </c>
      <c r="O2075" s="6">
        <v>0.05</v>
      </c>
      <c r="P2075" s="8">
        <v>2579.5</v>
      </c>
      <c r="Q2075" s="8">
        <v>2140.9849999999997</v>
      </c>
      <c r="R2075" s="8">
        <f t="shared" si="97"/>
        <v>1238.1600000000017</v>
      </c>
      <c r="S2075" s="8">
        <f>(((Sales[[#This Row],[Unit Price]]-(Sales[[#This Row],[Discount Applied]]*Sales[[#This Row],[Unit Price]]))-Q2075)/Q2075)*100</f>
        <v>14.457831325301226</v>
      </c>
      <c r="T2075" s="8">
        <f t="shared" si="98"/>
        <v>9802.1</v>
      </c>
      <c r="U2075" s="8">
        <f>Sales[[#This Row],[Unit Cost]]*Sales[[#This Row],[Order Quantity]]</f>
        <v>8563.9399999999987</v>
      </c>
    </row>
    <row r="2076" spans="1:21" x14ac:dyDescent="0.2">
      <c r="A2076" s="6" t="s">
        <v>2289</v>
      </c>
      <c r="B2076" s="6" t="s">
        <v>23</v>
      </c>
      <c r="C2076" s="6" t="s">
        <v>146</v>
      </c>
      <c r="D2076" s="7">
        <v>43400</v>
      </c>
      <c r="E2076" s="7">
        <v>43491</v>
      </c>
      <c r="F2076" s="7">
        <v>43494</v>
      </c>
      <c r="G2076" s="7">
        <v>43503</v>
      </c>
      <c r="H2076" s="6">
        <f t="shared" si="96"/>
        <v>12</v>
      </c>
      <c r="I2076" s="6" t="s">
        <v>215</v>
      </c>
      <c r="J2076" s="6">
        <v>21</v>
      </c>
      <c r="K2076" s="6">
        <v>38</v>
      </c>
      <c r="L2076" s="6">
        <v>274</v>
      </c>
      <c r="M2076" s="6">
        <v>14</v>
      </c>
      <c r="N2076" s="6">
        <v>6</v>
      </c>
      <c r="O2076" s="6">
        <v>0.05</v>
      </c>
      <c r="P2076" s="8">
        <v>3879.3</v>
      </c>
      <c r="Q2076" s="8">
        <v>2987.0610000000001</v>
      </c>
      <c r="R2076" s="8">
        <f t="shared" si="97"/>
        <v>4189.6440000000002</v>
      </c>
      <c r="S2076" s="8">
        <f>(((Sales[[#This Row],[Unit Price]]-(Sales[[#This Row],[Discount Applied]]*Sales[[#This Row],[Unit Price]]))-Q2076)/Q2076)*100</f>
        <v>23.376623376623371</v>
      </c>
      <c r="T2076" s="8">
        <f t="shared" si="98"/>
        <v>22112.010000000002</v>
      </c>
      <c r="U2076" s="8">
        <f>Sales[[#This Row],[Unit Cost]]*Sales[[#This Row],[Order Quantity]]</f>
        <v>17922.366000000002</v>
      </c>
    </row>
    <row r="2077" spans="1:21" x14ac:dyDescent="0.2">
      <c r="A2077" s="6" t="s">
        <v>2290</v>
      </c>
      <c r="B2077" s="6" t="s">
        <v>26</v>
      </c>
      <c r="C2077" s="6" t="s">
        <v>143</v>
      </c>
      <c r="D2077" s="7">
        <v>43400</v>
      </c>
      <c r="E2077" s="7">
        <v>43491</v>
      </c>
      <c r="F2077" s="7">
        <v>43495</v>
      </c>
      <c r="G2077" s="7">
        <v>43496</v>
      </c>
      <c r="H2077" s="6">
        <f t="shared" si="96"/>
        <v>5</v>
      </c>
      <c r="I2077" s="6" t="s">
        <v>215</v>
      </c>
      <c r="J2077" s="6">
        <v>26</v>
      </c>
      <c r="K2077" s="6">
        <v>44</v>
      </c>
      <c r="L2077" s="6">
        <v>333</v>
      </c>
      <c r="M2077" s="6">
        <v>42</v>
      </c>
      <c r="N2077" s="6">
        <v>6</v>
      </c>
      <c r="O2077" s="6">
        <v>0.3</v>
      </c>
      <c r="P2077" s="8">
        <v>2485.7000000000003</v>
      </c>
      <c r="Q2077" s="8">
        <v>1242.8500000000001</v>
      </c>
      <c r="R2077" s="8">
        <f t="shared" si="97"/>
        <v>2982.84</v>
      </c>
      <c r="S2077" s="8">
        <f>(((Sales[[#This Row],[Unit Price]]-(Sales[[#This Row],[Discount Applied]]*Sales[[#This Row],[Unit Price]]))-Q2077)/Q2077)*100</f>
        <v>40</v>
      </c>
      <c r="T2077" s="8">
        <f t="shared" si="98"/>
        <v>10439.94</v>
      </c>
      <c r="U2077" s="8">
        <f>Sales[[#This Row],[Unit Cost]]*Sales[[#This Row],[Order Quantity]]</f>
        <v>7457.1</v>
      </c>
    </row>
    <row r="2078" spans="1:21" x14ac:dyDescent="0.2">
      <c r="A2078" s="6" t="s">
        <v>2291</v>
      </c>
      <c r="B2078" s="6" t="s">
        <v>25</v>
      </c>
      <c r="C2078" s="6" t="s">
        <v>147</v>
      </c>
      <c r="D2078" s="7">
        <v>43400</v>
      </c>
      <c r="E2078" s="7">
        <v>43491</v>
      </c>
      <c r="F2078" s="7">
        <v>43506</v>
      </c>
      <c r="G2078" s="7">
        <v>43511</v>
      </c>
      <c r="H2078" s="6">
        <f t="shared" si="96"/>
        <v>20</v>
      </c>
      <c r="I2078" s="6" t="s">
        <v>215</v>
      </c>
      <c r="J2078" s="6">
        <v>14</v>
      </c>
      <c r="K2078" s="6">
        <v>42</v>
      </c>
      <c r="L2078" s="6">
        <v>227</v>
      </c>
      <c r="M2078" s="6">
        <v>47</v>
      </c>
      <c r="N2078" s="6">
        <v>6</v>
      </c>
      <c r="O2078" s="6">
        <v>0.2</v>
      </c>
      <c r="P2078" s="8">
        <v>931.30000000000007</v>
      </c>
      <c r="Q2078" s="8">
        <v>707.78800000000001</v>
      </c>
      <c r="R2078" s="8">
        <f t="shared" si="97"/>
        <v>223.51199999999972</v>
      </c>
      <c r="S2078" s="8">
        <f>(((Sales[[#This Row],[Unit Price]]-(Sales[[#This Row],[Discount Applied]]*Sales[[#This Row],[Unit Price]]))-Q2078)/Q2078)*100</f>
        <v>5.2631578947368514</v>
      </c>
      <c r="T2078" s="8">
        <f t="shared" si="98"/>
        <v>4470.24</v>
      </c>
      <c r="U2078" s="8">
        <f>Sales[[#This Row],[Unit Cost]]*Sales[[#This Row],[Order Quantity]]</f>
        <v>4246.7280000000001</v>
      </c>
    </row>
    <row r="2079" spans="1:21" x14ac:dyDescent="0.2">
      <c r="A2079" s="6" t="s">
        <v>2292</v>
      </c>
      <c r="B2079" s="6" t="s">
        <v>24</v>
      </c>
      <c r="C2079" s="6" t="s">
        <v>146</v>
      </c>
      <c r="D2079" s="7">
        <v>43400</v>
      </c>
      <c r="E2079" s="7">
        <v>43491</v>
      </c>
      <c r="F2079" s="7">
        <v>43507</v>
      </c>
      <c r="G2079" s="7">
        <v>43516</v>
      </c>
      <c r="H2079" s="6">
        <f t="shared" si="96"/>
        <v>25</v>
      </c>
      <c r="I2079" s="6" t="s">
        <v>215</v>
      </c>
      <c r="J2079" s="6">
        <v>2</v>
      </c>
      <c r="K2079" s="6">
        <v>27</v>
      </c>
      <c r="L2079" s="6">
        <v>310</v>
      </c>
      <c r="M2079" s="6">
        <v>8</v>
      </c>
      <c r="N2079" s="6">
        <v>3</v>
      </c>
      <c r="O2079" s="6">
        <v>0.05</v>
      </c>
      <c r="P2079" s="8">
        <v>1112.2</v>
      </c>
      <c r="Q2079" s="8">
        <v>856.39400000000001</v>
      </c>
      <c r="R2079" s="8">
        <f t="shared" si="97"/>
        <v>600.58800000000065</v>
      </c>
      <c r="S2079" s="8">
        <f>(((Sales[[#This Row],[Unit Price]]-(Sales[[#This Row],[Discount Applied]]*Sales[[#This Row],[Unit Price]]))-Q2079)/Q2079)*100</f>
        <v>23.376623376623392</v>
      </c>
      <c r="T2079" s="8">
        <f t="shared" si="98"/>
        <v>3169.7700000000004</v>
      </c>
      <c r="U2079" s="8">
        <f>Sales[[#This Row],[Unit Cost]]*Sales[[#This Row],[Order Quantity]]</f>
        <v>2569.1819999999998</v>
      </c>
    </row>
    <row r="2080" spans="1:21" x14ac:dyDescent="0.2">
      <c r="A2080" s="6" t="s">
        <v>2293</v>
      </c>
      <c r="B2080" s="6" t="s">
        <v>25</v>
      </c>
      <c r="C2080" s="6" t="s">
        <v>145</v>
      </c>
      <c r="D2080" s="7">
        <v>43400</v>
      </c>
      <c r="E2080" s="7">
        <v>43491</v>
      </c>
      <c r="F2080" s="7">
        <v>43496</v>
      </c>
      <c r="G2080" s="7">
        <v>43502</v>
      </c>
      <c r="H2080" s="6">
        <f t="shared" si="96"/>
        <v>11</v>
      </c>
      <c r="I2080" s="6" t="s">
        <v>215</v>
      </c>
      <c r="J2080" s="6">
        <v>13</v>
      </c>
      <c r="K2080" s="6">
        <v>20</v>
      </c>
      <c r="L2080" s="6">
        <v>98</v>
      </c>
      <c r="M2080" s="6">
        <v>31</v>
      </c>
      <c r="N2080" s="6">
        <v>6</v>
      </c>
      <c r="O2080" s="6">
        <v>7.4999999999999997E-2</v>
      </c>
      <c r="P2080" s="8">
        <v>1058.6000000000001</v>
      </c>
      <c r="Q2080" s="8">
        <v>465.78400000000005</v>
      </c>
      <c r="R2080" s="8">
        <f t="shared" si="97"/>
        <v>3080.5260000000003</v>
      </c>
      <c r="S2080" s="8">
        <f>(((Sales[[#This Row],[Unit Price]]-(Sales[[#This Row],[Discount Applied]]*Sales[[#This Row],[Unit Price]]))-Q2080)/Q2080)*100</f>
        <v>110.22727272727273</v>
      </c>
      <c r="T2080" s="8">
        <f t="shared" si="98"/>
        <v>5875.2300000000005</v>
      </c>
      <c r="U2080" s="8">
        <f>Sales[[#This Row],[Unit Cost]]*Sales[[#This Row],[Order Quantity]]</f>
        <v>2794.7040000000002</v>
      </c>
    </row>
    <row r="2081" spans="1:21" x14ac:dyDescent="0.2">
      <c r="A2081" s="6" t="s">
        <v>2294</v>
      </c>
      <c r="B2081" s="6" t="s">
        <v>24</v>
      </c>
      <c r="C2081" s="6" t="s">
        <v>148</v>
      </c>
      <c r="D2081" s="7">
        <v>43400</v>
      </c>
      <c r="E2081" s="7">
        <v>43491</v>
      </c>
      <c r="F2081" s="7">
        <v>43510</v>
      </c>
      <c r="G2081" s="7">
        <v>43519</v>
      </c>
      <c r="H2081" s="6">
        <f t="shared" si="96"/>
        <v>28</v>
      </c>
      <c r="I2081" s="6" t="s">
        <v>215</v>
      </c>
      <c r="J2081" s="6">
        <v>2</v>
      </c>
      <c r="K2081" s="6">
        <v>42</v>
      </c>
      <c r="L2081" s="6">
        <v>51</v>
      </c>
      <c r="M2081" s="6">
        <v>43</v>
      </c>
      <c r="N2081" s="6">
        <v>8</v>
      </c>
      <c r="O2081" s="6">
        <v>0.15</v>
      </c>
      <c r="P2081" s="8">
        <v>1018.4</v>
      </c>
      <c r="Q2081" s="8">
        <v>824.904</v>
      </c>
      <c r="R2081" s="8">
        <f t="shared" si="97"/>
        <v>325.88799999999992</v>
      </c>
      <c r="S2081" s="8">
        <f>(((Sales[[#This Row],[Unit Price]]-(Sales[[#This Row],[Discount Applied]]*Sales[[#This Row],[Unit Price]]))-Q2081)/Q2081)*100</f>
        <v>4.9382716049382704</v>
      </c>
      <c r="T2081" s="8">
        <f t="shared" si="98"/>
        <v>6925.12</v>
      </c>
      <c r="U2081" s="8">
        <f>Sales[[#This Row],[Unit Cost]]*Sales[[#This Row],[Order Quantity]]</f>
        <v>6599.232</v>
      </c>
    </row>
    <row r="2082" spans="1:21" x14ac:dyDescent="0.2">
      <c r="A2082" s="6" t="s">
        <v>2295</v>
      </c>
      <c r="B2082" s="6" t="s">
        <v>25</v>
      </c>
      <c r="C2082" s="6" t="s">
        <v>146</v>
      </c>
      <c r="D2082" s="7">
        <v>43400</v>
      </c>
      <c r="E2082" s="7">
        <v>43492</v>
      </c>
      <c r="F2082" s="7">
        <v>43500</v>
      </c>
      <c r="G2082" s="7">
        <v>43501</v>
      </c>
      <c r="H2082" s="6">
        <f t="shared" si="96"/>
        <v>9</v>
      </c>
      <c r="I2082" s="6" t="s">
        <v>215</v>
      </c>
      <c r="J2082" s="6">
        <v>12</v>
      </c>
      <c r="K2082" s="6">
        <v>33</v>
      </c>
      <c r="L2082" s="6">
        <v>284</v>
      </c>
      <c r="M2082" s="6">
        <v>42</v>
      </c>
      <c r="N2082" s="6">
        <v>3</v>
      </c>
      <c r="O2082" s="6">
        <v>0.05</v>
      </c>
      <c r="P2082" s="8">
        <v>1882.7</v>
      </c>
      <c r="Q2082" s="8">
        <v>1091.9659999999999</v>
      </c>
      <c r="R2082" s="8">
        <f t="shared" si="97"/>
        <v>2089.7970000000009</v>
      </c>
      <c r="S2082" s="8">
        <f>(((Sales[[#This Row],[Unit Price]]-(Sales[[#This Row],[Discount Applied]]*Sales[[#This Row],[Unit Price]]))-Q2082)/Q2082)*100</f>
        <v>63.793103448275879</v>
      </c>
      <c r="T2082" s="8">
        <f t="shared" si="98"/>
        <v>5365.6950000000006</v>
      </c>
      <c r="U2082" s="8">
        <f>Sales[[#This Row],[Unit Cost]]*Sales[[#This Row],[Order Quantity]]</f>
        <v>3275.8979999999997</v>
      </c>
    </row>
    <row r="2083" spans="1:21" x14ac:dyDescent="0.2">
      <c r="A2083" s="6" t="s">
        <v>2296</v>
      </c>
      <c r="B2083" s="6" t="s">
        <v>25</v>
      </c>
      <c r="C2083" s="6" t="s">
        <v>148</v>
      </c>
      <c r="D2083" s="7">
        <v>43400</v>
      </c>
      <c r="E2083" s="7">
        <v>43492</v>
      </c>
      <c r="F2083" s="7">
        <v>43499</v>
      </c>
      <c r="G2083" s="7">
        <v>43508</v>
      </c>
      <c r="H2083" s="6">
        <f t="shared" si="96"/>
        <v>16</v>
      </c>
      <c r="I2083" s="6" t="s">
        <v>215</v>
      </c>
      <c r="J2083" s="6">
        <v>13</v>
      </c>
      <c r="K2083" s="6">
        <v>12</v>
      </c>
      <c r="L2083" s="6">
        <v>22</v>
      </c>
      <c r="M2083" s="6">
        <v>39</v>
      </c>
      <c r="N2083" s="6">
        <v>7</v>
      </c>
      <c r="O2083" s="6">
        <v>0.1</v>
      </c>
      <c r="P2083" s="8">
        <v>1025.1000000000001</v>
      </c>
      <c r="Q2083" s="8">
        <v>563.80500000000018</v>
      </c>
      <c r="R2083" s="8">
        <f t="shared" si="97"/>
        <v>2511.4949999999999</v>
      </c>
      <c r="S2083" s="8">
        <f>(((Sales[[#This Row],[Unit Price]]-(Sales[[#This Row],[Discount Applied]]*Sales[[#This Row],[Unit Price]]))-Q2083)/Q2083)*100</f>
        <v>63.636363636363612</v>
      </c>
      <c r="T2083" s="8">
        <f t="shared" si="98"/>
        <v>6458.130000000001</v>
      </c>
      <c r="U2083" s="8">
        <f>Sales[[#This Row],[Unit Cost]]*Sales[[#This Row],[Order Quantity]]</f>
        <v>3946.6350000000011</v>
      </c>
    </row>
    <row r="2084" spans="1:21" x14ac:dyDescent="0.2">
      <c r="A2084" s="6" t="s">
        <v>2297</v>
      </c>
      <c r="B2084" s="6" t="s">
        <v>24</v>
      </c>
      <c r="C2084" s="6" t="s">
        <v>146</v>
      </c>
      <c r="D2084" s="7">
        <v>43400</v>
      </c>
      <c r="E2084" s="7">
        <v>43492</v>
      </c>
      <c r="F2084" s="7">
        <v>43507</v>
      </c>
      <c r="G2084" s="7">
        <v>43510</v>
      </c>
      <c r="H2084" s="6">
        <f t="shared" si="96"/>
        <v>18</v>
      </c>
      <c r="I2084" s="6" t="s">
        <v>215</v>
      </c>
      <c r="J2084" s="6">
        <v>1</v>
      </c>
      <c r="K2084" s="6">
        <v>49</v>
      </c>
      <c r="L2084" s="6">
        <v>301</v>
      </c>
      <c r="M2084" s="6">
        <v>42</v>
      </c>
      <c r="N2084" s="6">
        <v>4</v>
      </c>
      <c r="O2084" s="6">
        <v>7.4999999999999997E-2</v>
      </c>
      <c r="P2084" s="8">
        <v>5882.6</v>
      </c>
      <c r="Q2084" s="8">
        <v>4176.6459999999997</v>
      </c>
      <c r="R2084" s="8">
        <f t="shared" si="97"/>
        <v>5059.0360000000037</v>
      </c>
      <c r="S2084" s="8">
        <f>(((Sales[[#This Row],[Unit Price]]-(Sales[[#This Row],[Discount Applied]]*Sales[[#This Row],[Unit Price]]))-Q2084)/Q2084)*100</f>
        <v>30.281690140845097</v>
      </c>
      <c r="T2084" s="8">
        <f t="shared" si="98"/>
        <v>21765.620000000003</v>
      </c>
      <c r="U2084" s="8">
        <f>Sales[[#This Row],[Unit Cost]]*Sales[[#This Row],[Order Quantity]]</f>
        <v>16706.583999999999</v>
      </c>
    </row>
    <row r="2085" spans="1:21" x14ac:dyDescent="0.2">
      <c r="A2085" s="6" t="s">
        <v>2298</v>
      </c>
      <c r="B2085" s="6" t="s">
        <v>25</v>
      </c>
      <c r="C2085" s="6" t="s">
        <v>148</v>
      </c>
      <c r="D2085" s="7">
        <v>43400</v>
      </c>
      <c r="E2085" s="7">
        <v>43492</v>
      </c>
      <c r="F2085" s="7">
        <v>43504</v>
      </c>
      <c r="G2085" s="7">
        <v>43512</v>
      </c>
      <c r="H2085" s="6">
        <f t="shared" si="96"/>
        <v>20</v>
      </c>
      <c r="I2085" s="6" t="s">
        <v>215</v>
      </c>
      <c r="J2085" s="6">
        <v>16</v>
      </c>
      <c r="K2085" s="6">
        <v>17</v>
      </c>
      <c r="L2085" s="6">
        <v>48</v>
      </c>
      <c r="M2085" s="6">
        <v>39</v>
      </c>
      <c r="N2085" s="6">
        <v>1</v>
      </c>
      <c r="O2085" s="6">
        <v>0.15</v>
      </c>
      <c r="P2085" s="8">
        <v>1125.6000000000001</v>
      </c>
      <c r="Q2085" s="8">
        <v>866.7120000000001</v>
      </c>
      <c r="R2085" s="8">
        <f t="shared" si="97"/>
        <v>90.048000000000002</v>
      </c>
      <c r="S2085" s="8">
        <f>(((Sales[[#This Row],[Unit Price]]-(Sales[[#This Row],[Discount Applied]]*Sales[[#This Row],[Unit Price]]))-Q2085)/Q2085)*100</f>
        <v>10.38961038961039</v>
      </c>
      <c r="T2085" s="8">
        <f t="shared" si="98"/>
        <v>956.7600000000001</v>
      </c>
      <c r="U2085" s="8">
        <f>Sales[[#This Row],[Unit Cost]]*Sales[[#This Row],[Order Quantity]]</f>
        <v>866.7120000000001</v>
      </c>
    </row>
    <row r="2086" spans="1:21" x14ac:dyDescent="0.2">
      <c r="A2086" s="6" t="s">
        <v>2299</v>
      </c>
      <c r="B2086" s="6" t="s">
        <v>25</v>
      </c>
      <c r="C2086" s="6" t="s">
        <v>148</v>
      </c>
      <c r="D2086" s="7">
        <v>43400</v>
      </c>
      <c r="E2086" s="7">
        <v>43492</v>
      </c>
      <c r="F2086" s="7">
        <v>43515</v>
      </c>
      <c r="G2086" s="7">
        <v>43522</v>
      </c>
      <c r="H2086" s="6">
        <f t="shared" si="96"/>
        <v>30</v>
      </c>
      <c r="I2086" s="6" t="s">
        <v>215</v>
      </c>
      <c r="J2086" s="6">
        <v>15</v>
      </c>
      <c r="K2086" s="6">
        <v>34</v>
      </c>
      <c r="L2086" s="6">
        <v>43</v>
      </c>
      <c r="M2086" s="6">
        <v>28</v>
      </c>
      <c r="N2086" s="6">
        <v>5</v>
      </c>
      <c r="O2086" s="6">
        <v>0.1</v>
      </c>
      <c r="P2086" s="8">
        <v>1165.8</v>
      </c>
      <c r="Q2086" s="8">
        <v>920.98199999999997</v>
      </c>
      <c r="R2086" s="8">
        <f t="shared" si="97"/>
        <v>641.19000000000051</v>
      </c>
      <c r="S2086" s="8">
        <f>(((Sales[[#This Row],[Unit Price]]-(Sales[[#This Row],[Discount Applied]]*Sales[[#This Row],[Unit Price]]))-Q2086)/Q2086)*100</f>
        <v>13.924050632911399</v>
      </c>
      <c r="T2086" s="8">
        <f t="shared" si="98"/>
        <v>5246.1</v>
      </c>
      <c r="U2086" s="8">
        <f>Sales[[#This Row],[Unit Cost]]*Sales[[#This Row],[Order Quantity]]</f>
        <v>4604.91</v>
      </c>
    </row>
    <row r="2087" spans="1:21" x14ac:dyDescent="0.2">
      <c r="A2087" s="6" t="s">
        <v>2300</v>
      </c>
      <c r="B2087" s="6" t="s">
        <v>25</v>
      </c>
      <c r="C2087" s="6" t="s">
        <v>145</v>
      </c>
      <c r="D2087" s="7">
        <v>43400</v>
      </c>
      <c r="E2087" s="7">
        <v>43492</v>
      </c>
      <c r="F2087" s="7">
        <v>43494</v>
      </c>
      <c r="G2087" s="7">
        <v>43499</v>
      </c>
      <c r="H2087" s="6">
        <f t="shared" si="96"/>
        <v>7</v>
      </c>
      <c r="I2087" s="6" t="s">
        <v>215</v>
      </c>
      <c r="J2087" s="6">
        <v>19</v>
      </c>
      <c r="K2087" s="6">
        <v>41</v>
      </c>
      <c r="L2087" s="6">
        <v>127</v>
      </c>
      <c r="M2087" s="6">
        <v>36</v>
      </c>
      <c r="N2087" s="6">
        <v>8</v>
      </c>
      <c r="O2087" s="6">
        <v>0.2</v>
      </c>
      <c r="P2087" s="8">
        <v>5353.3</v>
      </c>
      <c r="Q2087" s="8">
        <v>3533.1780000000003</v>
      </c>
      <c r="R2087" s="8">
        <f t="shared" si="97"/>
        <v>5995.6959999999999</v>
      </c>
      <c r="S2087" s="8">
        <f>(((Sales[[#This Row],[Unit Price]]-(Sales[[#This Row],[Discount Applied]]*Sales[[#This Row],[Unit Price]]))-Q2087)/Q2087)*100</f>
        <v>21.212121212121211</v>
      </c>
      <c r="T2087" s="8">
        <f t="shared" si="98"/>
        <v>34261.120000000003</v>
      </c>
      <c r="U2087" s="8">
        <f>Sales[[#This Row],[Unit Cost]]*Sales[[#This Row],[Order Quantity]]</f>
        <v>28265.424000000003</v>
      </c>
    </row>
    <row r="2088" spans="1:21" x14ac:dyDescent="0.2">
      <c r="A2088" s="6" t="s">
        <v>2301</v>
      </c>
      <c r="B2088" s="6" t="s">
        <v>26</v>
      </c>
      <c r="C2088" s="6" t="s">
        <v>145</v>
      </c>
      <c r="D2088" s="7">
        <v>43400</v>
      </c>
      <c r="E2088" s="7">
        <v>43492</v>
      </c>
      <c r="F2088" s="7">
        <v>43510</v>
      </c>
      <c r="G2088" s="7">
        <v>43513</v>
      </c>
      <c r="H2088" s="6">
        <f t="shared" si="96"/>
        <v>21</v>
      </c>
      <c r="I2088" s="6" t="s">
        <v>215</v>
      </c>
      <c r="J2088" s="6">
        <v>28</v>
      </c>
      <c r="K2088" s="6">
        <v>32</v>
      </c>
      <c r="L2088" s="6">
        <v>103</v>
      </c>
      <c r="M2088" s="6">
        <v>14</v>
      </c>
      <c r="N2088" s="6">
        <v>7</v>
      </c>
      <c r="O2088" s="6">
        <v>0.1</v>
      </c>
      <c r="P2088" s="8">
        <v>3979.8</v>
      </c>
      <c r="Q2088" s="8">
        <v>1989.9</v>
      </c>
      <c r="R2088" s="8">
        <f t="shared" si="97"/>
        <v>11143.44</v>
      </c>
      <c r="S2088" s="8">
        <f>(((Sales[[#This Row],[Unit Price]]-(Sales[[#This Row],[Discount Applied]]*Sales[[#This Row],[Unit Price]]))-Q2088)/Q2088)*100</f>
        <v>80</v>
      </c>
      <c r="T2088" s="8">
        <f t="shared" si="98"/>
        <v>25072.74</v>
      </c>
      <c r="U2088" s="8">
        <f>Sales[[#This Row],[Unit Cost]]*Sales[[#This Row],[Order Quantity]]</f>
        <v>13929.300000000001</v>
      </c>
    </row>
    <row r="2089" spans="1:21" x14ac:dyDescent="0.2">
      <c r="A2089" s="6" t="s">
        <v>2302</v>
      </c>
      <c r="B2089" s="6" t="s">
        <v>26</v>
      </c>
      <c r="C2089" s="6" t="s">
        <v>148</v>
      </c>
      <c r="D2089" s="7">
        <v>43400</v>
      </c>
      <c r="E2089" s="7">
        <v>43492</v>
      </c>
      <c r="F2089" s="7">
        <v>43511</v>
      </c>
      <c r="G2089" s="7">
        <v>43513</v>
      </c>
      <c r="H2089" s="6">
        <f t="shared" si="96"/>
        <v>21</v>
      </c>
      <c r="I2089" s="6" t="s">
        <v>215</v>
      </c>
      <c r="J2089" s="6">
        <v>26</v>
      </c>
      <c r="K2089" s="6">
        <v>13</v>
      </c>
      <c r="L2089" s="6">
        <v>21</v>
      </c>
      <c r="M2089" s="6">
        <v>16</v>
      </c>
      <c r="N2089" s="6">
        <v>6</v>
      </c>
      <c r="O2089" s="6">
        <v>7.4999999999999997E-2</v>
      </c>
      <c r="P2089" s="8">
        <v>194.3</v>
      </c>
      <c r="Q2089" s="8">
        <v>126.29500000000002</v>
      </c>
      <c r="R2089" s="8">
        <f t="shared" si="97"/>
        <v>320.59500000000014</v>
      </c>
      <c r="S2089" s="8">
        <f>(((Sales[[#This Row],[Unit Price]]-(Sales[[#This Row],[Discount Applied]]*Sales[[#This Row],[Unit Price]]))-Q2089)/Q2089)*100</f>
        <v>42.307692307692307</v>
      </c>
      <c r="T2089" s="8">
        <f t="shared" si="98"/>
        <v>1078.3650000000002</v>
      </c>
      <c r="U2089" s="8">
        <f>Sales[[#This Row],[Unit Cost]]*Sales[[#This Row],[Order Quantity]]</f>
        <v>757.7700000000001</v>
      </c>
    </row>
    <row r="2090" spans="1:21" x14ac:dyDescent="0.2">
      <c r="A2090" s="6" t="s">
        <v>2303</v>
      </c>
      <c r="B2090" s="6" t="s">
        <v>24</v>
      </c>
      <c r="C2090" s="6" t="s">
        <v>147</v>
      </c>
      <c r="D2090" s="7">
        <v>43400</v>
      </c>
      <c r="E2090" s="7">
        <v>43492</v>
      </c>
      <c r="F2090" s="7">
        <v>43519</v>
      </c>
      <c r="G2090" s="7">
        <v>43529</v>
      </c>
      <c r="H2090" s="6">
        <f t="shared" si="96"/>
        <v>37</v>
      </c>
      <c r="I2090" s="6" t="s">
        <v>215</v>
      </c>
      <c r="J2090" s="6">
        <v>3</v>
      </c>
      <c r="K2090" s="6">
        <v>21</v>
      </c>
      <c r="L2090" s="6">
        <v>246</v>
      </c>
      <c r="M2090" s="6">
        <v>10</v>
      </c>
      <c r="N2090" s="6">
        <v>3</v>
      </c>
      <c r="O2090" s="6">
        <v>0.2</v>
      </c>
      <c r="P2090" s="8">
        <v>3852.5</v>
      </c>
      <c r="Q2090" s="8">
        <v>2812.3249999999998</v>
      </c>
      <c r="R2090" s="8">
        <f t="shared" si="97"/>
        <v>809.02500000000146</v>
      </c>
      <c r="S2090" s="8">
        <f>(((Sales[[#This Row],[Unit Price]]-(Sales[[#This Row],[Discount Applied]]*Sales[[#This Row],[Unit Price]]))-Q2090)/Q2090)*100</f>
        <v>9.5890410958904173</v>
      </c>
      <c r="T2090" s="8">
        <f t="shared" si="98"/>
        <v>9246</v>
      </c>
      <c r="U2090" s="8">
        <f>Sales[[#This Row],[Unit Cost]]*Sales[[#This Row],[Order Quantity]]</f>
        <v>8436.9749999999985</v>
      </c>
    </row>
    <row r="2091" spans="1:21" x14ac:dyDescent="0.2">
      <c r="A2091" s="6" t="s">
        <v>2304</v>
      </c>
      <c r="B2091" s="6" t="s">
        <v>25</v>
      </c>
      <c r="C2091" s="6" t="s">
        <v>143</v>
      </c>
      <c r="D2091" s="7">
        <v>43400</v>
      </c>
      <c r="E2091" s="7">
        <v>43492</v>
      </c>
      <c r="F2091" s="7">
        <v>43514</v>
      </c>
      <c r="G2091" s="7">
        <v>43523</v>
      </c>
      <c r="H2091" s="6">
        <f t="shared" si="96"/>
        <v>31</v>
      </c>
      <c r="I2091" s="6" t="s">
        <v>215</v>
      </c>
      <c r="J2091" s="6">
        <v>12</v>
      </c>
      <c r="K2091" s="6">
        <v>19</v>
      </c>
      <c r="L2091" s="6">
        <v>344</v>
      </c>
      <c r="M2091" s="6">
        <v>30</v>
      </c>
      <c r="N2091" s="6">
        <v>1</v>
      </c>
      <c r="O2091" s="6">
        <v>7.4999999999999997E-2</v>
      </c>
      <c r="P2091" s="8">
        <v>6083.6</v>
      </c>
      <c r="Q2091" s="8">
        <v>2555.1120000000001</v>
      </c>
      <c r="R2091" s="8">
        <f t="shared" si="97"/>
        <v>3072.2179999999998</v>
      </c>
      <c r="S2091" s="8">
        <f>(((Sales[[#This Row],[Unit Price]]-(Sales[[#This Row],[Discount Applied]]*Sales[[#This Row],[Unit Price]]))-Q2091)/Q2091)*100</f>
        <v>120.23809523809523</v>
      </c>
      <c r="T2091" s="8">
        <f t="shared" si="98"/>
        <v>5627.33</v>
      </c>
      <c r="U2091" s="8">
        <f>Sales[[#This Row],[Unit Cost]]*Sales[[#This Row],[Order Quantity]]</f>
        <v>2555.1120000000001</v>
      </c>
    </row>
    <row r="2092" spans="1:21" x14ac:dyDescent="0.2">
      <c r="A2092" s="6" t="s">
        <v>2305</v>
      </c>
      <c r="B2092" s="6" t="s">
        <v>23</v>
      </c>
      <c r="C2092" s="6" t="s">
        <v>143</v>
      </c>
      <c r="D2092" s="7">
        <v>43400</v>
      </c>
      <c r="E2092" s="7">
        <v>43492</v>
      </c>
      <c r="F2092" s="7">
        <v>43509</v>
      </c>
      <c r="G2092" s="7">
        <v>43510</v>
      </c>
      <c r="H2092" s="6">
        <f t="shared" si="96"/>
        <v>18</v>
      </c>
      <c r="I2092" s="6" t="s">
        <v>215</v>
      </c>
      <c r="J2092" s="6">
        <v>21</v>
      </c>
      <c r="K2092" s="6">
        <v>37</v>
      </c>
      <c r="L2092" s="6">
        <v>365</v>
      </c>
      <c r="M2092" s="6">
        <v>28</v>
      </c>
      <c r="N2092" s="6">
        <v>2</v>
      </c>
      <c r="O2092" s="6">
        <v>0.05</v>
      </c>
      <c r="P2092" s="8">
        <v>6190.8</v>
      </c>
      <c r="Q2092" s="8">
        <v>2538.2280000000001</v>
      </c>
      <c r="R2092" s="8">
        <f t="shared" si="97"/>
        <v>6686.0640000000003</v>
      </c>
      <c r="S2092" s="8">
        <f>(((Sales[[#This Row],[Unit Price]]-(Sales[[#This Row],[Discount Applied]]*Sales[[#This Row],[Unit Price]]))-Q2092)/Q2092)*100</f>
        <v>131.70731707317074</v>
      </c>
      <c r="T2092" s="8">
        <f t="shared" si="98"/>
        <v>11762.52</v>
      </c>
      <c r="U2092" s="8">
        <f>Sales[[#This Row],[Unit Cost]]*Sales[[#This Row],[Order Quantity]]</f>
        <v>5076.4560000000001</v>
      </c>
    </row>
    <row r="2093" spans="1:21" x14ac:dyDescent="0.2">
      <c r="A2093" s="6" t="s">
        <v>2306</v>
      </c>
      <c r="B2093" s="6" t="s">
        <v>26</v>
      </c>
      <c r="C2093" s="6" t="s">
        <v>147</v>
      </c>
      <c r="D2093" s="7">
        <v>43400</v>
      </c>
      <c r="E2093" s="7">
        <v>43493</v>
      </c>
      <c r="F2093" s="7">
        <v>43518</v>
      </c>
      <c r="G2093" s="7">
        <v>43528</v>
      </c>
      <c r="H2093" s="6">
        <f t="shared" si="96"/>
        <v>35</v>
      </c>
      <c r="I2093" s="6" t="s">
        <v>215</v>
      </c>
      <c r="J2093" s="6">
        <v>26</v>
      </c>
      <c r="K2093" s="6">
        <v>44</v>
      </c>
      <c r="L2093" s="6">
        <v>253</v>
      </c>
      <c r="M2093" s="6">
        <v>35</v>
      </c>
      <c r="N2093" s="6">
        <v>8</v>
      </c>
      <c r="O2093" s="6">
        <v>0.05</v>
      </c>
      <c r="P2093" s="8">
        <v>3852.5</v>
      </c>
      <c r="Q2093" s="8">
        <v>2966.4250000000002</v>
      </c>
      <c r="R2093" s="8">
        <f t="shared" si="97"/>
        <v>5547.5999999999985</v>
      </c>
      <c r="S2093" s="8">
        <f>(((Sales[[#This Row],[Unit Price]]-(Sales[[#This Row],[Discount Applied]]*Sales[[#This Row],[Unit Price]]))-Q2093)/Q2093)*100</f>
        <v>23.376623376623368</v>
      </c>
      <c r="T2093" s="8">
        <f t="shared" si="98"/>
        <v>29279</v>
      </c>
      <c r="U2093" s="8">
        <f>Sales[[#This Row],[Unit Cost]]*Sales[[#This Row],[Order Quantity]]</f>
        <v>23731.4</v>
      </c>
    </row>
    <row r="2094" spans="1:21" x14ac:dyDescent="0.2">
      <c r="A2094" s="6" t="s">
        <v>2307</v>
      </c>
      <c r="B2094" s="6" t="s">
        <v>25</v>
      </c>
      <c r="C2094" s="6" t="s">
        <v>147</v>
      </c>
      <c r="D2094" s="7">
        <v>43400</v>
      </c>
      <c r="E2094" s="7">
        <v>43493</v>
      </c>
      <c r="F2094" s="7">
        <v>43520</v>
      </c>
      <c r="G2094" s="7">
        <v>43528</v>
      </c>
      <c r="H2094" s="6">
        <f t="shared" si="96"/>
        <v>35</v>
      </c>
      <c r="I2094" s="6" t="s">
        <v>215</v>
      </c>
      <c r="J2094" s="6">
        <v>13</v>
      </c>
      <c r="K2094" s="6">
        <v>50</v>
      </c>
      <c r="L2094" s="6">
        <v>253</v>
      </c>
      <c r="M2094" s="6">
        <v>11</v>
      </c>
      <c r="N2094" s="6">
        <v>7</v>
      </c>
      <c r="O2094" s="6">
        <v>7.4999999999999997E-2</v>
      </c>
      <c r="P2094" s="8">
        <v>1735.3</v>
      </c>
      <c r="Q2094" s="8">
        <v>850.29699999999991</v>
      </c>
      <c r="R2094" s="8">
        <f t="shared" si="97"/>
        <v>5283.9885000000013</v>
      </c>
      <c r="S2094" s="8">
        <f>(((Sales[[#This Row],[Unit Price]]-(Sales[[#This Row],[Discount Applied]]*Sales[[#This Row],[Unit Price]]))-Q2094)/Q2094)*100</f>
        <v>88.775510204081641</v>
      </c>
      <c r="T2094" s="8">
        <f t="shared" si="98"/>
        <v>11236.067500000001</v>
      </c>
      <c r="U2094" s="8">
        <f>Sales[[#This Row],[Unit Cost]]*Sales[[#This Row],[Order Quantity]]</f>
        <v>5952.0789999999997</v>
      </c>
    </row>
    <row r="2095" spans="1:21" x14ac:dyDescent="0.2">
      <c r="A2095" s="6" t="s">
        <v>2308</v>
      </c>
      <c r="B2095" s="6" t="s">
        <v>24</v>
      </c>
      <c r="C2095" s="6" t="s">
        <v>145</v>
      </c>
      <c r="D2095" s="7">
        <v>43400</v>
      </c>
      <c r="E2095" s="7">
        <v>43493</v>
      </c>
      <c r="F2095" s="7">
        <v>43513</v>
      </c>
      <c r="G2095" s="7">
        <v>43523</v>
      </c>
      <c r="H2095" s="6">
        <f t="shared" si="96"/>
        <v>30</v>
      </c>
      <c r="I2095" s="6" t="s">
        <v>215</v>
      </c>
      <c r="J2095" s="6">
        <v>4</v>
      </c>
      <c r="K2095" s="6">
        <v>27</v>
      </c>
      <c r="L2095" s="6">
        <v>143</v>
      </c>
      <c r="M2095" s="6">
        <v>8</v>
      </c>
      <c r="N2095" s="6">
        <v>3</v>
      </c>
      <c r="O2095" s="6">
        <v>0.3</v>
      </c>
      <c r="P2095" s="8">
        <v>2680</v>
      </c>
      <c r="Q2095" s="8">
        <v>1098.8</v>
      </c>
      <c r="R2095" s="8">
        <f t="shared" si="97"/>
        <v>2331.6000000000004</v>
      </c>
      <c r="S2095" s="8">
        <f>(((Sales[[#This Row],[Unit Price]]-(Sales[[#This Row],[Discount Applied]]*Sales[[#This Row],[Unit Price]]))-Q2095)/Q2095)*100</f>
        <v>70.731707317073173</v>
      </c>
      <c r="T2095" s="8">
        <f t="shared" si="98"/>
        <v>5628</v>
      </c>
      <c r="U2095" s="8">
        <f>Sales[[#This Row],[Unit Cost]]*Sales[[#This Row],[Order Quantity]]</f>
        <v>3296.3999999999996</v>
      </c>
    </row>
    <row r="2096" spans="1:21" x14ac:dyDescent="0.2">
      <c r="A2096" s="6" t="s">
        <v>2309</v>
      </c>
      <c r="B2096" s="6" t="s">
        <v>24</v>
      </c>
      <c r="C2096" s="6" t="s">
        <v>145</v>
      </c>
      <c r="D2096" s="7">
        <v>43400</v>
      </c>
      <c r="E2096" s="7">
        <v>43493</v>
      </c>
      <c r="F2096" s="7">
        <v>43518</v>
      </c>
      <c r="G2096" s="7">
        <v>43522</v>
      </c>
      <c r="H2096" s="6">
        <f t="shared" si="96"/>
        <v>29</v>
      </c>
      <c r="I2096" s="6" t="s">
        <v>215</v>
      </c>
      <c r="J2096" s="6">
        <v>7</v>
      </c>
      <c r="K2096" s="6">
        <v>48</v>
      </c>
      <c r="L2096" s="6">
        <v>133</v>
      </c>
      <c r="M2096" s="6">
        <v>27</v>
      </c>
      <c r="N2096" s="6">
        <v>3</v>
      </c>
      <c r="O2096" s="6">
        <v>7.4999999999999997E-2</v>
      </c>
      <c r="P2096" s="8">
        <v>1675</v>
      </c>
      <c r="Q2096" s="8">
        <v>686.75</v>
      </c>
      <c r="R2096" s="8">
        <f t="shared" si="97"/>
        <v>2587.875</v>
      </c>
      <c r="S2096" s="8">
        <f>(((Sales[[#This Row],[Unit Price]]-(Sales[[#This Row],[Discount Applied]]*Sales[[#This Row],[Unit Price]]))-Q2096)/Q2096)*100</f>
        <v>125.60975609756098</v>
      </c>
      <c r="T2096" s="8">
        <f t="shared" si="98"/>
        <v>4648.125</v>
      </c>
      <c r="U2096" s="8">
        <f>Sales[[#This Row],[Unit Cost]]*Sales[[#This Row],[Order Quantity]]</f>
        <v>2060.25</v>
      </c>
    </row>
    <row r="2097" spans="1:21" x14ac:dyDescent="0.2">
      <c r="A2097" s="6" t="s">
        <v>2310</v>
      </c>
      <c r="B2097" s="6" t="s">
        <v>23</v>
      </c>
      <c r="C2097" s="6" t="s">
        <v>147</v>
      </c>
      <c r="D2097" s="7">
        <v>43400</v>
      </c>
      <c r="E2097" s="7">
        <v>43493</v>
      </c>
      <c r="F2097" s="7">
        <v>43521</v>
      </c>
      <c r="G2097" s="7">
        <v>43528</v>
      </c>
      <c r="H2097" s="6">
        <f t="shared" si="96"/>
        <v>35</v>
      </c>
      <c r="I2097" s="6" t="s">
        <v>215</v>
      </c>
      <c r="J2097" s="6">
        <v>24</v>
      </c>
      <c r="K2097" s="6">
        <v>23</v>
      </c>
      <c r="L2097" s="6">
        <v>240</v>
      </c>
      <c r="M2097" s="6">
        <v>16</v>
      </c>
      <c r="N2097" s="6">
        <v>3</v>
      </c>
      <c r="O2097" s="6">
        <v>7.4999999999999997E-2</v>
      </c>
      <c r="P2097" s="8">
        <v>1681.7</v>
      </c>
      <c r="Q2097" s="8">
        <v>908.11800000000005</v>
      </c>
      <c r="R2097" s="8">
        <f t="shared" si="97"/>
        <v>1942.3635000000004</v>
      </c>
      <c r="S2097" s="8">
        <f>(((Sales[[#This Row],[Unit Price]]-(Sales[[#This Row],[Discount Applied]]*Sales[[#This Row],[Unit Price]]))-Q2097)/Q2097)*100</f>
        <v>71.296296296296291</v>
      </c>
      <c r="T2097" s="8">
        <f t="shared" si="98"/>
        <v>4666.7175000000007</v>
      </c>
      <c r="U2097" s="8">
        <f>Sales[[#This Row],[Unit Cost]]*Sales[[#This Row],[Order Quantity]]</f>
        <v>2724.3540000000003</v>
      </c>
    </row>
    <row r="2098" spans="1:21" x14ac:dyDescent="0.2">
      <c r="A2098" s="6" t="s">
        <v>2311</v>
      </c>
      <c r="B2098" s="6" t="s">
        <v>23</v>
      </c>
      <c r="C2098" s="6" t="s">
        <v>146</v>
      </c>
      <c r="D2098" s="7">
        <v>43400</v>
      </c>
      <c r="E2098" s="7">
        <v>43493</v>
      </c>
      <c r="F2098" s="7">
        <v>43521</v>
      </c>
      <c r="G2098" s="7">
        <v>43524</v>
      </c>
      <c r="H2098" s="6">
        <f t="shared" si="96"/>
        <v>31</v>
      </c>
      <c r="I2098" s="6" t="s">
        <v>215</v>
      </c>
      <c r="J2098" s="6">
        <v>25</v>
      </c>
      <c r="K2098" s="6">
        <v>38</v>
      </c>
      <c r="L2098" s="6">
        <v>313</v>
      </c>
      <c r="M2098" s="6">
        <v>3</v>
      </c>
      <c r="N2098" s="6">
        <v>8</v>
      </c>
      <c r="O2098" s="6">
        <v>0.1</v>
      </c>
      <c r="P2098" s="8">
        <v>3892.7000000000003</v>
      </c>
      <c r="Q2098" s="8">
        <v>2374.547</v>
      </c>
      <c r="R2098" s="8">
        <f t="shared" si="97"/>
        <v>9031.0640000000021</v>
      </c>
      <c r="S2098" s="8">
        <f>(((Sales[[#This Row],[Unit Price]]-(Sales[[#This Row],[Discount Applied]]*Sales[[#This Row],[Unit Price]]))-Q2098)/Q2098)*100</f>
        <v>47.540983606557383</v>
      </c>
      <c r="T2098" s="8">
        <f t="shared" si="98"/>
        <v>28027.440000000002</v>
      </c>
      <c r="U2098" s="8">
        <f>Sales[[#This Row],[Unit Cost]]*Sales[[#This Row],[Order Quantity]]</f>
        <v>18996.376</v>
      </c>
    </row>
    <row r="2099" spans="1:21" x14ac:dyDescent="0.2">
      <c r="A2099" s="6" t="s">
        <v>2312</v>
      </c>
      <c r="B2099" s="6" t="s">
        <v>23</v>
      </c>
      <c r="C2099" s="6" t="s">
        <v>143</v>
      </c>
      <c r="D2099" s="7">
        <v>43400</v>
      </c>
      <c r="E2099" s="7">
        <v>43493</v>
      </c>
      <c r="F2099" s="7">
        <v>43510</v>
      </c>
      <c r="G2099" s="7">
        <v>43516</v>
      </c>
      <c r="H2099" s="6">
        <f t="shared" si="96"/>
        <v>23</v>
      </c>
      <c r="I2099" s="6" t="s">
        <v>215</v>
      </c>
      <c r="J2099" s="6">
        <v>23</v>
      </c>
      <c r="K2099" s="6">
        <v>48</v>
      </c>
      <c r="L2099" s="6">
        <v>356</v>
      </c>
      <c r="M2099" s="6">
        <v>5</v>
      </c>
      <c r="N2099" s="6">
        <v>3</v>
      </c>
      <c r="O2099" s="6">
        <v>0.1</v>
      </c>
      <c r="P2099" s="8">
        <v>3979.8</v>
      </c>
      <c r="Q2099" s="8">
        <v>1870.5060000000001</v>
      </c>
      <c r="R2099" s="8">
        <f t="shared" si="97"/>
        <v>5133.9420000000009</v>
      </c>
      <c r="S2099" s="8">
        <f>(((Sales[[#This Row],[Unit Price]]-(Sales[[#This Row],[Discount Applied]]*Sales[[#This Row],[Unit Price]]))-Q2099)/Q2099)*100</f>
        <v>91.489361702127653</v>
      </c>
      <c r="T2099" s="8">
        <f t="shared" si="98"/>
        <v>10745.460000000001</v>
      </c>
      <c r="U2099" s="8">
        <f>Sales[[#This Row],[Unit Cost]]*Sales[[#This Row],[Order Quantity]]</f>
        <v>5611.518</v>
      </c>
    </row>
    <row r="2100" spans="1:21" x14ac:dyDescent="0.2">
      <c r="A2100" s="6" t="s">
        <v>2313</v>
      </c>
      <c r="B2100" s="6" t="s">
        <v>23</v>
      </c>
      <c r="C2100" s="6" t="s">
        <v>147</v>
      </c>
      <c r="D2100" s="7">
        <v>43400</v>
      </c>
      <c r="E2100" s="7">
        <v>43493</v>
      </c>
      <c r="F2100" s="7">
        <v>43506</v>
      </c>
      <c r="G2100" s="7">
        <v>43508</v>
      </c>
      <c r="H2100" s="6">
        <f t="shared" si="96"/>
        <v>15</v>
      </c>
      <c r="I2100" s="6" t="s">
        <v>215</v>
      </c>
      <c r="J2100" s="6">
        <v>24</v>
      </c>
      <c r="K2100" s="6">
        <v>41</v>
      </c>
      <c r="L2100" s="6">
        <v>239</v>
      </c>
      <c r="M2100" s="6">
        <v>36</v>
      </c>
      <c r="N2100" s="6">
        <v>1</v>
      </c>
      <c r="O2100" s="6">
        <v>7.4999999999999997E-2</v>
      </c>
      <c r="P2100" s="8">
        <v>1152.4000000000001</v>
      </c>
      <c r="Q2100" s="8">
        <v>507.05600000000004</v>
      </c>
      <c r="R2100" s="8">
        <f t="shared" si="97"/>
        <v>558.91399999999999</v>
      </c>
      <c r="S2100" s="8">
        <f>(((Sales[[#This Row],[Unit Price]]-(Sales[[#This Row],[Discount Applied]]*Sales[[#This Row],[Unit Price]]))-Q2100)/Q2100)*100</f>
        <v>110.22727272727271</v>
      </c>
      <c r="T2100" s="8">
        <f t="shared" si="98"/>
        <v>1065.97</v>
      </c>
      <c r="U2100" s="8">
        <f>Sales[[#This Row],[Unit Cost]]*Sales[[#This Row],[Order Quantity]]</f>
        <v>507.05600000000004</v>
      </c>
    </row>
    <row r="2101" spans="1:21" x14ac:dyDescent="0.2">
      <c r="A2101" s="6" t="s">
        <v>2314</v>
      </c>
      <c r="B2101" s="6" t="s">
        <v>25</v>
      </c>
      <c r="C2101" s="6" t="s">
        <v>143</v>
      </c>
      <c r="D2101" s="7">
        <v>43400</v>
      </c>
      <c r="E2101" s="7">
        <v>43493</v>
      </c>
      <c r="F2101" s="7">
        <v>43496</v>
      </c>
      <c r="G2101" s="7">
        <v>43497</v>
      </c>
      <c r="H2101" s="6">
        <f t="shared" si="96"/>
        <v>4</v>
      </c>
      <c r="I2101" s="6" t="s">
        <v>215</v>
      </c>
      <c r="J2101" s="6">
        <v>15</v>
      </c>
      <c r="K2101" s="6">
        <v>38</v>
      </c>
      <c r="L2101" s="6">
        <v>348</v>
      </c>
      <c r="M2101" s="6">
        <v>6</v>
      </c>
      <c r="N2101" s="6">
        <v>1</v>
      </c>
      <c r="O2101" s="6">
        <v>0.1</v>
      </c>
      <c r="P2101" s="8">
        <v>3819</v>
      </c>
      <c r="Q2101" s="8">
        <v>1565.79</v>
      </c>
      <c r="R2101" s="8">
        <f t="shared" si="97"/>
        <v>1871.31</v>
      </c>
      <c r="S2101" s="8">
        <f>(((Sales[[#This Row],[Unit Price]]-(Sales[[#This Row],[Discount Applied]]*Sales[[#This Row],[Unit Price]]))-Q2101)/Q2101)*100</f>
        <v>119.51219512195121</v>
      </c>
      <c r="T2101" s="8">
        <f t="shared" si="98"/>
        <v>3437.1</v>
      </c>
      <c r="U2101" s="8">
        <f>Sales[[#This Row],[Unit Cost]]*Sales[[#This Row],[Order Quantity]]</f>
        <v>1565.79</v>
      </c>
    </row>
    <row r="2102" spans="1:21" x14ac:dyDescent="0.2">
      <c r="A2102" s="6" t="s">
        <v>2315</v>
      </c>
      <c r="B2102" s="6" t="s">
        <v>24</v>
      </c>
      <c r="C2102" s="6" t="s">
        <v>146</v>
      </c>
      <c r="D2102" s="7">
        <v>43400</v>
      </c>
      <c r="E2102" s="7">
        <v>43493</v>
      </c>
      <c r="F2102" s="7">
        <v>43515</v>
      </c>
      <c r="G2102" s="7">
        <v>43523</v>
      </c>
      <c r="H2102" s="6">
        <f t="shared" si="96"/>
        <v>30</v>
      </c>
      <c r="I2102" s="6" t="s">
        <v>215</v>
      </c>
      <c r="J2102" s="6">
        <v>10</v>
      </c>
      <c r="K2102" s="6">
        <v>24</v>
      </c>
      <c r="L2102" s="6">
        <v>268</v>
      </c>
      <c r="M2102" s="6">
        <v>47</v>
      </c>
      <c r="N2102" s="6">
        <v>5</v>
      </c>
      <c r="O2102" s="6">
        <v>7.4999999999999997E-2</v>
      </c>
      <c r="P2102" s="8">
        <v>2385.2000000000003</v>
      </c>
      <c r="Q2102" s="8">
        <v>1955.864</v>
      </c>
      <c r="R2102" s="8">
        <f t="shared" si="97"/>
        <v>1252.2300000000014</v>
      </c>
      <c r="S2102" s="8">
        <f>(((Sales[[#This Row],[Unit Price]]-(Sales[[#This Row],[Discount Applied]]*Sales[[#This Row],[Unit Price]]))-Q2102)/Q2102)*100</f>
        <v>12.804878048780507</v>
      </c>
      <c r="T2102" s="8">
        <f t="shared" si="98"/>
        <v>11031.550000000001</v>
      </c>
      <c r="U2102" s="8">
        <f>Sales[[#This Row],[Unit Cost]]*Sales[[#This Row],[Order Quantity]]</f>
        <v>9779.32</v>
      </c>
    </row>
    <row r="2103" spans="1:21" x14ac:dyDescent="0.2">
      <c r="A2103" s="6" t="s">
        <v>2316</v>
      </c>
      <c r="B2103" s="6" t="s">
        <v>23</v>
      </c>
      <c r="C2103" s="6" t="s">
        <v>145</v>
      </c>
      <c r="D2103" s="7">
        <v>43400</v>
      </c>
      <c r="E2103" s="7">
        <v>43493</v>
      </c>
      <c r="F2103" s="7">
        <v>43502</v>
      </c>
      <c r="G2103" s="7">
        <v>43509</v>
      </c>
      <c r="H2103" s="6">
        <f t="shared" si="96"/>
        <v>16</v>
      </c>
      <c r="I2103" s="6" t="s">
        <v>215</v>
      </c>
      <c r="J2103" s="6">
        <v>24</v>
      </c>
      <c r="K2103" s="6">
        <v>8</v>
      </c>
      <c r="L2103" s="6">
        <v>106</v>
      </c>
      <c r="M2103" s="6">
        <v>29</v>
      </c>
      <c r="N2103" s="6">
        <v>3</v>
      </c>
      <c r="O2103" s="6">
        <v>7.4999999999999997E-2</v>
      </c>
      <c r="P2103" s="8">
        <v>3879.3</v>
      </c>
      <c r="Q2103" s="8">
        <v>2056.029</v>
      </c>
      <c r="R2103" s="8">
        <f t="shared" si="97"/>
        <v>4596.9705000000013</v>
      </c>
      <c r="S2103" s="8">
        <f>(((Sales[[#This Row],[Unit Price]]-(Sales[[#This Row],[Discount Applied]]*Sales[[#This Row],[Unit Price]]))-Q2103)/Q2103)*100</f>
        <v>74.528301886792448</v>
      </c>
      <c r="T2103" s="8">
        <f t="shared" si="98"/>
        <v>10765.057500000001</v>
      </c>
      <c r="U2103" s="8">
        <f>Sales[[#This Row],[Unit Cost]]*Sales[[#This Row],[Order Quantity]]</f>
        <v>6168.0869999999995</v>
      </c>
    </row>
    <row r="2104" spans="1:21" x14ac:dyDescent="0.2">
      <c r="A2104" s="6" t="s">
        <v>2317</v>
      </c>
      <c r="B2104" s="6" t="s">
        <v>25</v>
      </c>
      <c r="C2104" s="6" t="s">
        <v>148</v>
      </c>
      <c r="D2104" s="7">
        <v>43400</v>
      </c>
      <c r="E2104" s="7">
        <v>43493</v>
      </c>
      <c r="F2104" s="7">
        <v>43518</v>
      </c>
      <c r="G2104" s="7">
        <v>43528</v>
      </c>
      <c r="H2104" s="6">
        <f t="shared" si="96"/>
        <v>35</v>
      </c>
      <c r="I2104" s="6" t="s">
        <v>215</v>
      </c>
      <c r="J2104" s="6">
        <v>15</v>
      </c>
      <c r="K2104" s="6">
        <v>18</v>
      </c>
      <c r="L2104" s="6">
        <v>32</v>
      </c>
      <c r="M2104" s="6">
        <v>20</v>
      </c>
      <c r="N2104" s="6">
        <v>8</v>
      </c>
      <c r="O2104" s="6">
        <v>7.4999999999999997E-2</v>
      </c>
      <c r="P2104" s="8">
        <v>3819</v>
      </c>
      <c r="Q2104" s="8">
        <v>2405.9699999999998</v>
      </c>
      <c r="R2104" s="8">
        <f t="shared" si="97"/>
        <v>9012.84</v>
      </c>
      <c r="S2104" s="8">
        <f>(((Sales[[#This Row],[Unit Price]]-(Sales[[#This Row],[Discount Applied]]*Sales[[#This Row],[Unit Price]]))-Q2104)/Q2104)*100</f>
        <v>46.82539682539683</v>
      </c>
      <c r="T2104" s="8">
        <f t="shared" si="98"/>
        <v>28260.6</v>
      </c>
      <c r="U2104" s="8">
        <f>Sales[[#This Row],[Unit Cost]]*Sales[[#This Row],[Order Quantity]]</f>
        <v>19247.759999999998</v>
      </c>
    </row>
    <row r="2105" spans="1:21" x14ac:dyDescent="0.2">
      <c r="A2105" s="6" t="s">
        <v>2318</v>
      </c>
      <c r="B2105" s="6" t="s">
        <v>24</v>
      </c>
      <c r="C2105" s="6" t="s">
        <v>146</v>
      </c>
      <c r="D2105" s="7">
        <v>43400</v>
      </c>
      <c r="E2105" s="7">
        <v>43493</v>
      </c>
      <c r="F2105" s="7">
        <v>43516</v>
      </c>
      <c r="G2105" s="7">
        <v>43524</v>
      </c>
      <c r="H2105" s="6">
        <f t="shared" si="96"/>
        <v>31</v>
      </c>
      <c r="I2105" s="6" t="s">
        <v>215</v>
      </c>
      <c r="J2105" s="6">
        <v>8</v>
      </c>
      <c r="K2105" s="6">
        <v>49</v>
      </c>
      <c r="L2105" s="6">
        <v>261</v>
      </c>
      <c r="M2105" s="6">
        <v>36</v>
      </c>
      <c r="N2105" s="6">
        <v>7</v>
      </c>
      <c r="O2105" s="6">
        <v>7.4999999999999997E-2</v>
      </c>
      <c r="P2105" s="8">
        <v>207.70000000000002</v>
      </c>
      <c r="Q2105" s="8">
        <v>141.23600000000002</v>
      </c>
      <c r="R2105" s="8">
        <f t="shared" si="97"/>
        <v>356.20549999999992</v>
      </c>
      <c r="S2105" s="8">
        <f>(((Sales[[#This Row],[Unit Price]]-(Sales[[#This Row],[Discount Applied]]*Sales[[#This Row],[Unit Price]]))-Q2105)/Q2105)*100</f>
        <v>36.029411764705863</v>
      </c>
      <c r="T2105" s="8">
        <f t="shared" si="98"/>
        <v>1344.8575000000001</v>
      </c>
      <c r="U2105" s="8">
        <f>Sales[[#This Row],[Unit Cost]]*Sales[[#This Row],[Order Quantity]]</f>
        <v>988.65200000000016</v>
      </c>
    </row>
    <row r="2106" spans="1:21" x14ac:dyDescent="0.2">
      <c r="A2106" s="6" t="s">
        <v>2319</v>
      </c>
      <c r="B2106" s="6" t="s">
        <v>24</v>
      </c>
      <c r="C2106" s="6" t="s">
        <v>145</v>
      </c>
      <c r="D2106" s="7">
        <v>43400</v>
      </c>
      <c r="E2106" s="7">
        <v>43493</v>
      </c>
      <c r="F2106" s="7">
        <v>43516</v>
      </c>
      <c r="G2106" s="7">
        <v>43519</v>
      </c>
      <c r="H2106" s="6">
        <f t="shared" si="96"/>
        <v>26</v>
      </c>
      <c r="I2106" s="6" t="s">
        <v>215</v>
      </c>
      <c r="J2106" s="6">
        <v>1</v>
      </c>
      <c r="K2106" s="6">
        <v>33</v>
      </c>
      <c r="L2106" s="6">
        <v>175</v>
      </c>
      <c r="M2106" s="6">
        <v>18</v>
      </c>
      <c r="N2106" s="6">
        <v>4</v>
      </c>
      <c r="O2106" s="6">
        <v>7.4999999999999997E-2</v>
      </c>
      <c r="P2106" s="8">
        <v>1105.5</v>
      </c>
      <c r="Q2106" s="8">
        <v>884.40000000000009</v>
      </c>
      <c r="R2106" s="8">
        <f t="shared" si="97"/>
        <v>552.74999999999955</v>
      </c>
      <c r="S2106" s="8">
        <f>(((Sales[[#This Row],[Unit Price]]-(Sales[[#This Row],[Discount Applied]]*Sales[[#This Row],[Unit Price]]))-Q2106)/Q2106)*100</f>
        <v>15.624999999999986</v>
      </c>
      <c r="T2106" s="8">
        <f t="shared" si="98"/>
        <v>4090.35</v>
      </c>
      <c r="U2106" s="8">
        <f>Sales[[#This Row],[Unit Cost]]*Sales[[#This Row],[Order Quantity]]</f>
        <v>3537.6000000000004</v>
      </c>
    </row>
    <row r="2107" spans="1:21" x14ac:dyDescent="0.2">
      <c r="A2107" s="6" t="s">
        <v>2320</v>
      </c>
      <c r="B2107" s="6" t="s">
        <v>24</v>
      </c>
      <c r="C2107" s="6" t="s">
        <v>144</v>
      </c>
      <c r="D2107" s="7">
        <v>43400</v>
      </c>
      <c r="E2107" s="7">
        <v>43493</v>
      </c>
      <c r="F2107" s="7">
        <v>43497</v>
      </c>
      <c r="G2107" s="7">
        <v>43506</v>
      </c>
      <c r="H2107" s="6">
        <f t="shared" si="96"/>
        <v>13</v>
      </c>
      <c r="I2107" s="6" t="s">
        <v>215</v>
      </c>
      <c r="J2107" s="6">
        <v>12</v>
      </c>
      <c r="K2107" s="6">
        <v>25</v>
      </c>
      <c r="L2107" s="6">
        <v>73</v>
      </c>
      <c r="M2107" s="6">
        <v>41</v>
      </c>
      <c r="N2107" s="6">
        <v>3</v>
      </c>
      <c r="O2107" s="6">
        <v>0.1</v>
      </c>
      <c r="P2107" s="8">
        <v>174.20000000000002</v>
      </c>
      <c r="Q2107" s="8">
        <v>109.74600000000001</v>
      </c>
      <c r="R2107" s="8">
        <f t="shared" si="97"/>
        <v>141.10199999999998</v>
      </c>
      <c r="S2107" s="8">
        <f>(((Sales[[#This Row],[Unit Price]]-(Sales[[#This Row],[Discount Applied]]*Sales[[#This Row],[Unit Price]]))-Q2107)/Q2107)*100</f>
        <v>42.857142857142868</v>
      </c>
      <c r="T2107" s="8">
        <f t="shared" si="98"/>
        <v>470.34000000000003</v>
      </c>
      <c r="U2107" s="8">
        <f>Sales[[#This Row],[Unit Cost]]*Sales[[#This Row],[Order Quantity]]</f>
        <v>329.23800000000006</v>
      </c>
    </row>
    <row r="2108" spans="1:21" x14ac:dyDescent="0.2">
      <c r="A2108" s="6" t="s">
        <v>2321</v>
      </c>
      <c r="B2108" s="6" t="s">
        <v>24</v>
      </c>
      <c r="C2108" s="6" t="s">
        <v>144</v>
      </c>
      <c r="D2108" s="7">
        <v>43400</v>
      </c>
      <c r="E2108" s="7">
        <v>43493</v>
      </c>
      <c r="F2108" s="7">
        <v>43520</v>
      </c>
      <c r="G2108" s="7">
        <v>43522</v>
      </c>
      <c r="H2108" s="6">
        <f t="shared" si="96"/>
        <v>29</v>
      </c>
      <c r="I2108" s="6" t="s">
        <v>215</v>
      </c>
      <c r="J2108" s="6">
        <v>6</v>
      </c>
      <c r="K2108" s="6">
        <v>5</v>
      </c>
      <c r="L2108" s="6">
        <v>65</v>
      </c>
      <c r="M2108" s="6">
        <v>44</v>
      </c>
      <c r="N2108" s="6">
        <v>1</v>
      </c>
      <c r="O2108" s="6">
        <v>7.4999999999999997E-2</v>
      </c>
      <c r="P2108" s="8">
        <v>1018.4</v>
      </c>
      <c r="Q2108" s="8">
        <v>773.98400000000004</v>
      </c>
      <c r="R2108" s="8">
        <f t="shared" si="97"/>
        <v>168.03599999999994</v>
      </c>
      <c r="S2108" s="8">
        <f>(((Sales[[#This Row],[Unit Price]]-(Sales[[#This Row],[Discount Applied]]*Sales[[#This Row],[Unit Price]]))-Q2108)/Q2108)*100</f>
        <v>21.710526315789465</v>
      </c>
      <c r="T2108" s="8">
        <f t="shared" si="98"/>
        <v>942.02</v>
      </c>
      <c r="U2108" s="8">
        <f>Sales[[#This Row],[Unit Cost]]*Sales[[#This Row],[Order Quantity]]</f>
        <v>773.98400000000004</v>
      </c>
    </row>
    <row r="2109" spans="1:21" x14ac:dyDescent="0.2">
      <c r="A2109" s="6" t="s">
        <v>2322</v>
      </c>
      <c r="B2109" s="6" t="s">
        <v>24</v>
      </c>
      <c r="C2109" s="6" t="s">
        <v>144</v>
      </c>
      <c r="D2109" s="7">
        <v>43400</v>
      </c>
      <c r="E2109" s="7">
        <v>43494</v>
      </c>
      <c r="F2109" s="7">
        <v>43518</v>
      </c>
      <c r="G2109" s="7">
        <v>43524</v>
      </c>
      <c r="H2109" s="6">
        <f t="shared" si="96"/>
        <v>30</v>
      </c>
      <c r="I2109" s="6" t="s">
        <v>215</v>
      </c>
      <c r="J2109" s="6">
        <v>11</v>
      </c>
      <c r="K2109" s="6">
        <v>43</v>
      </c>
      <c r="L2109" s="6">
        <v>86</v>
      </c>
      <c r="M2109" s="6">
        <v>38</v>
      </c>
      <c r="N2109" s="6">
        <v>8</v>
      </c>
      <c r="O2109" s="6">
        <v>7.4999999999999997E-2</v>
      </c>
      <c r="P2109" s="8">
        <v>2525.9</v>
      </c>
      <c r="Q2109" s="8">
        <v>1161.914</v>
      </c>
      <c r="R2109" s="8">
        <f t="shared" si="97"/>
        <v>9396.348</v>
      </c>
      <c r="S2109" s="8">
        <f>(((Sales[[#This Row],[Unit Price]]-(Sales[[#This Row],[Discount Applied]]*Sales[[#This Row],[Unit Price]]))-Q2109)/Q2109)*100</f>
        <v>101.08695652173914</v>
      </c>
      <c r="T2109" s="8">
        <f t="shared" si="98"/>
        <v>18691.66</v>
      </c>
      <c r="U2109" s="8">
        <f>Sales[[#This Row],[Unit Cost]]*Sales[[#This Row],[Order Quantity]]</f>
        <v>9295.3119999999999</v>
      </c>
    </row>
    <row r="2110" spans="1:21" x14ac:dyDescent="0.2">
      <c r="A2110" s="6" t="s">
        <v>2323</v>
      </c>
      <c r="B2110" s="6" t="s">
        <v>25</v>
      </c>
      <c r="C2110" s="6" t="s">
        <v>146</v>
      </c>
      <c r="D2110" s="7">
        <v>43400</v>
      </c>
      <c r="E2110" s="7">
        <v>43494</v>
      </c>
      <c r="F2110" s="7">
        <v>43499</v>
      </c>
      <c r="G2110" s="7">
        <v>43508</v>
      </c>
      <c r="H2110" s="6">
        <f t="shared" si="96"/>
        <v>14</v>
      </c>
      <c r="I2110" s="6" t="s">
        <v>215</v>
      </c>
      <c r="J2110" s="6">
        <v>20</v>
      </c>
      <c r="K2110" s="6">
        <v>3</v>
      </c>
      <c r="L2110" s="6">
        <v>287</v>
      </c>
      <c r="M2110" s="6">
        <v>40</v>
      </c>
      <c r="N2110" s="6">
        <v>7</v>
      </c>
      <c r="O2110" s="6">
        <v>0.3</v>
      </c>
      <c r="P2110" s="8">
        <v>3859.2000000000003</v>
      </c>
      <c r="Q2110" s="8">
        <v>2354.1120000000001</v>
      </c>
      <c r="R2110" s="8">
        <f t="shared" si="97"/>
        <v>2431.2960000000021</v>
      </c>
      <c r="S2110" s="8">
        <f>(((Sales[[#This Row],[Unit Price]]-(Sales[[#This Row],[Discount Applied]]*Sales[[#This Row],[Unit Price]]))-Q2110)/Q2110)*100</f>
        <v>14.754098360655753</v>
      </c>
      <c r="T2110" s="8">
        <f t="shared" si="98"/>
        <v>18910.080000000002</v>
      </c>
      <c r="U2110" s="8">
        <f>Sales[[#This Row],[Unit Cost]]*Sales[[#This Row],[Order Quantity]]</f>
        <v>16478.784</v>
      </c>
    </row>
    <row r="2111" spans="1:21" x14ac:dyDescent="0.2">
      <c r="A2111" s="6" t="s">
        <v>2324</v>
      </c>
      <c r="B2111" s="6" t="s">
        <v>23</v>
      </c>
      <c r="C2111" s="6" t="s">
        <v>143</v>
      </c>
      <c r="D2111" s="7">
        <v>43400</v>
      </c>
      <c r="E2111" s="7">
        <v>43494</v>
      </c>
      <c r="F2111" s="7">
        <v>43507</v>
      </c>
      <c r="G2111" s="7">
        <v>43510</v>
      </c>
      <c r="H2111" s="6">
        <f t="shared" si="96"/>
        <v>16</v>
      </c>
      <c r="I2111" s="6" t="s">
        <v>215</v>
      </c>
      <c r="J2111" s="6">
        <v>22</v>
      </c>
      <c r="K2111" s="6">
        <v>20</v>
      </c>
      <c r="L2111" s="6">
        <v>341</v>
      </c>
      <c r="M2111" s="6">
        <v>38</v>
      </c>
      <c r="N2111" s="6">
        <v>1</v>
      </c>
      <c r="O2111" s="6">
        <v>7.4999999999999997E-2</v>
      </c>
      <c r="P2111" s="8">
        <v>2378.5</v>
      </c>
      <c r="Q2111" s="8">
        <v>1522.24</v>
      </c>
      <c r="R2111" s="8">
        <f t="shared" si="97"/>
        <v>677.87250000000017</v>
      </c>
      <c r="S2111" s="8">
        <f>(((Sales[[#This Row],[Unit Price]]-(Sales[[#This Row],[Discount Applied]]*Sales[[#This Row],[Unit Price]]))-Q2111)/Q2111)*100</f>
        <v>44.531250000000014</v>
      </c>
      <c r="T2111" s="8">
        <f t="shared" si="98"/>
        <v>2200.1125000000002</v>
      </c>
      <c r="U2111" s="8">
        <f>Sales[[#This Row],[Unit Cost]]*Sales[[#This Row],[Order Quantity]]</f>
        <v>1522.24</v>
      </c>
    </row>
    <row r="2112" spans="1:21" x14ac:dyDescent="0.2">
      <c r="A2112" s="6" t="s">
        <v>2325</v>
      </c>
      <c r="B2112" s="6" t="s">
        <v>24</v>
      </c>
      <c r="C2112" s="6" t="s">
        <v>145</v>
      </c>
      <c r="D2112" s="7">
        <v>43400</v>
      </c>
      <c r="E2112" s="7">
        <v>43494</v>
      </c>
      <c r="F2112" s="7">
        <v>43503</v>
      </c>
      <c r="G2112" s="7">
        <v>43513</v>
      </c>
      <c r="H2112" s="6">
        <f t="shared" si="96"/>
        <v>19</v>
      </c>
      <c r="I2112" s="6" t="s">
        <v>215</v>
      </c>
      <c r="J2112" s="6">
        <v>10</v>
      </c>
      <c r="K2112" s="6">
        <v>11</v>
      </c>
      <c r="L2112" s="6">
        <v>107</v>
      </c>
      <c r="M2112" s="6">
        <v>7</v>
      </c>
      <c r="N2112" s="6">
        <v>3</v>
      </c>
      <c r="O2112" s="6">
        <v>0.2</v>
      </c>
      <c r="P2112" s="8">
        <v>2010</v>
      </c>
      <c r="Q2112" s="8">
        <v>1386.8999999999999</v>
      </c>
      <c r="R2112" s="8">
        <f t="shared" si="97"/>
        <v>663.30000000000018</v>
      </c>
      <c r="S2112" s="8">
        <f>(((Sales[[#This Row],[Unit Price]]-(Sales[[#This Row],[Discount Applied]]*Sales[[#This Row],[Unit Price]]))-Q2112)/Q2112)*100</f>
        <v>15.942028985507259</v>
      </c>
      <c r="T2112" s="8">
        <f t="shared" si="98"/>
        <v>4824</v>
      </c>
      <c r="U2112" s="8">
        <f>Sales[[#This Row],[Unit Cost]]*Sales[[#This Row],[Order Quantity]]</f>
        <v>4160.7</v>
      </c>
    </row>
    <row r="2113" spans="1:21" x14ac:dyDescent="0.2">
      <c r="A2113" s="6" t="s">
        <v>2326</v>
      </c>
      <c r="B2113" s="6" t="s">
        <v>24</v>
      </c>
      <c r="C2113" s="6" t="s">
        <v>144</v>
      </c>
      <c r="D2113" s="7">
        <v>43400</v>
      </c>
      <c r="E2113" s="7">
        <v>43494</v>
      </c>
      <c r="F2113" s="7">
        <v>43509</v>
      </c>
      <c r="G2113" s="7">
        <v>43513</v>
      </c>
      <c r="H2113" s="6">
        <f t="shared" si="96"/>
        <v>19</v>
      </c>
      <c r="I2113" s="6" t="s">
        <v>215</v>
      </c>
      <c r="J2113" s="6">
        <v>12</v>
      </c>
      <c r="K2113" s="6">
        <v>6</v>
      </c>
      <c r="L2113" s="6">
        <v>80</v>
      </c>
      <c r="M2113" s="6">
        <v>6</v>
      </c>
      <c r="N2113" s="6">
        <v>2</v>
      </c>
      <c r="O2113" s="6">
        <v>0.05</v>
      </c>
      <c r="P2113" s="8">
        <v>3865.9</v>
      </c>
      <c r="Q2113" s="8">
        <v>1585.019</v>
      </c>
      <c r="R2113" s="8">
        <f t="shared" si="97"/>
        <v>4175.1720000000005</v>
      </c>
      <c r="S2113" s="8">
        <f>(((Sales[[#This Row],[Unit Price]]-(Sales[[#This Row],[Discount Applied]]*Sales[[#This Row],[Unit Price]]))-Q2113)/Q2113)*100</f>
        <v>131.70731707317074</v>
      </c>
      <c r="T2113" s="8">
        <f t="shared" si="98"/>
        <v>7345.21</v>
      </c>
      <c r="U2113" s="8">
        <f>Sales[[#This Row],[Unit Cost]]*Sales[[#This Row],[Order Quantity]]</f>
        <v>3170.038</v>
      </c>
    </row>
    <row r="2114" spans="1:21" x14ac:dyDescent="0.2">
      <c r="A2114" s="6" t="s">
        <v>2327</v>
      </c>
      <c r="B2114" s="6" t="s">
        <v>25</v>
      </c>
      <c r="C2114" s="6" t="s">
        <v>148</v>
      </c>
      <c r="D2114" s="7">
        <v>43400</v>
      </c>
      <c r="E2114" s="7">
        <v>43494</v>
      </c>
      <c r="F2114" s="7">
        <v>43499</v>
      </c>
      <c r="G2114" s="7">
        <v>43504</v>
      </c>
      <c r="H2114" s="6">
        <f t="shared" ref="H2114:H2177" si="99">G2114-E2114</f>
        <v>10</v>
      </c>
      <c r="I2114" s="6" t="s">
        <v>215</v>
      </c>
      <c r="J2114" s="6">
        <v>13</v>
      </c>
      <c r="K2114" s="6">
        <v>30</v>
      </c>
      <c r="L2114" s="6">
        <v>31</v>
      </c>
      <c r="M2114" s="6">
        <v>9</v>
      </c>
      <c r="N2114" s="6">
        <v>3</v>
      </c>
      <c r="O2114" s="6">
        <v>0.05</v>
      </c>
      <c r="P2114" s="8">
        <v>1701.8</v>
      </c>
      <c r="Q2114" s="8">
        <v>1242.3139999999999</v>
      </c>
      <c r="R2114" s="8">
        <f t="shared" ref="R2114:R2177" si="100">T2114-(Q2114*N2114)</f>
        <v>1123.1879999999996</v>
      </c>
      <c r="S2114" s="8">
        <f>(((Sales[[#This Row],[Unit Price]]-(Sales[[#This Row],[Discount Applied]]*Sales[[#This Row],[Unit Price]]))-Q2114)/Q2114)*100</f>
        <v>30.136986301369884</v>
      </c>
      <c r="T2114" s="8">
        <f t="shared" ref="T2114:T2177" si="101">((P2114*N2114)-(P2114*O2114*N2114))</f>
        <v>4850.1299999999992</v>
      </c>
      <c r="U2114" s="8">
        <f>Sales[[#This Row],[Unit Cost]]*Sales[[#This Row],[Order Quantity]]</f>
        <v>3726.9419999999996</v>
      </c>
    </row>
    <row r="2115" spans="1:21" x14ac:dyDescent="0.2">
      <c r="A2115" s="6" t="s">
        <v>2328</v>
      </c>
      <c r="B2115" s="6" t="s">
        <v>24</v>
      </c>
      <c r="C2115" s="6" t="s">
        <v>145</v>
      </c>
      <c r="D2115" s="7">
        <v>43400</v>
      </c>
      <c r="E2115" s="7">
        <v>43494</v>
      </c>
      <c r="F2115" s="7">
        <v>43516</v>
      </c>
      <c r="G2115" s="7">
        <v>43522</v>
      </c>
      <c r="H2115" s="6">
        <f t="shared" si="99"/>
        <v>28</v>
      </c>
      <c r="I2115" s="6" t="s">
        <v>215</v>
      </c>
      <c r="J2115" s="6">
        <v>2</v>
      </c>
      <c r="K2115" s="6">
        <v>49</v>
      </c>
      <c r="L2115" s="6">
        <v>178</v>
      </c>
      <c r="M2115" s="6">
        <v>16</v>
      </c>
      <c r="N2115" s="6">
        <v>1</v>
      </c>
      <c r="O2115" s="6">
        <v>0.1</v>
      </c>
      <c r="P2115" s="8">
        <v>1889.4</v>
      </c>
      <c r="Q2115" s="8">
        <v>944.7</v>
      </c>
      <c r="R2115" s="8">
        <f t="shared" si="100"/>
        <v>755.76</v>
      </c>
      <c r="S2115" s="8">
        <f>(((Sales[[#This Row],[Unit Price]]-(Sales[[#This Row],[Discount Applied]]*Sales[[#This Row],[Unit Price]]))-Q2115)/Q2115)*100</f>
        <v>80</v>
      </c>
      <c r="T2115" s="8">
        <f t="shared" si="101"/>
        <v>1700.46</v>
      </c>
      <c r="U2115" s="8">
        <f>Sales[[#This Row],[Unit Cost]]*Sales[[#This Row],[Order Quantity]]</f>
        <v>944.7</v>
      </c>
    </row>
    <row r="2116" spans="1:21" x14ac:dyDescent="0.2">
      <c r="A2116" s="6" t="s">
        <v>2329</v>
      </c>
      <c r="B2116" s="6" t="s">
        <v>26</v>
      </c>
      <c r="C2116" s="6" t="s">
        <v>145</v>
      </c>
      <c r="D2116" s="7">
        <v>43400</v>
      </c>
      <c r="E2116" s="7">
        <v>43494</v>
      </c>
      <c r="F2116" s="7">
        <v>43514</v>
      </c>
      <c r="G2116" s="7">
        <v>43515</v>
      </c>
      <c r="H2116" s="6">
        <f t="shared" si="99"/>
        <v>21</v>
      </c>
      <c r="I2116" s="6" t="s">
        <v>215</v>
      </c>
      <c r="J2116" s="6">
        <v>27</v>
      </c>
      <c r="K2116" s="6">
        <v>3</v>
      </c>
      <c r="L2116" s="6">
        <v>178</v>
      </c>
      <c r="M2116" s="6">
        <v>16</v>
      </c>
      <c r="N2116" s="6">
        <v>6</v>
      </c>
      <c r="O2116" s="6">
        <v>0.1</v>
      </c>
      <c r="P2116" s="8">
        <v>221.1</v>
      </c>
      <c r="Q2116" s="8">
        <v>114.97199999999999</v>
      </c>
      <c r="R2116" s="8">
        <f t="shared" si="100"/>
        <v>504.10799999999983</v>
      </c>
      <c r="S2116" s="8">
        <f>(((Sales[[#This Row],[Unit Price]]-(Sales[[#This Row],[Discount Applied]]*Sales[[#This Row],[Unit Price]]))-Q2116)/Q2116)*100</f>
        <v>73.076923076923094</v>
      </c>
      <c r="T2116" s="8">
        <f t="shared" si="101"/>
        <v>1193.9399999999998</v>
      </c>
      <c r="U2116" s="8">
        <f>Sales[[#This Row],[Unit Cost]]*Sales[[#This Row],[Order Quantity]]</f>
        <v>689.83199999999999</v>
      </c>
    </row>
    <row r="2117" spans="1:21" x14ac:dyDescent="0.2">
      <c r="A2117" s="6" t="s">
        <v>2330</v>
      </c>
      <c r="B2117" s="6" t="s">
        <v>25</v>
      </c>
      <c r="C2117" s="6" t="s">
        <v>145</v>
      </c>
      <c r="D2117" s="7">
        <v>43400</v>
      </c>
      <c r="E2117" s="7">
        <v>43494</v>
      </c>
      <c r="F2117" s="7">
        <v>43505</v>
      </c>
      <c r="G2117" s="7">
        <v>43508</v>
      </c>
      <c r="H2117" s="6">
        <f t="shared" si="99"/>
        <v>14</v>
      </c>
      <c r="I2117" s="6" t="s">
        <v>215</v>
      </c>
      <c r="J2117" s="6">
        <v>13</v>
      </c>
      <c r="K2117" s="6">
        <v>4</v>
      </c>
      <c r="L2117" s="6">
        <v>115</v>
      </c>
      <c r="M2117" s="6">
        <v>27</v>
      </c>
      <c r="N2117" s="6">
        <v>3</v>
      </c>
      <c r="O2117" s="6">
        <v>0.1</v>
      </c>
      <c r="P2117" s="8">
        <v>984.9</v>
      </c>
      <c r="Q2117" s="8">
        <v>492.45</v>
      </c>
      <c r="R2117" s="8">
        <f t="shared" si="100"/>
        <v>1181.8799999999997</v>
      </c>
      <c r="S2117" s="8">
        <f>(((Sales[[#This Row],[Unit Price]]-(Sales[[#This Row],[Discount Applied]]*Sales[[#This Row],[Unit Price]]))-Q2117)/Q2117)*100</f>
        <v>80</v>
      </c>
      <c r="T2117" s="8">
        <f t="shared" si="101"/>
        <v>2659.2299999999996</v>
      </c>
      <c r="U2117" s="8">
        <f>Sales[[#This Row],[Unit Cost]]*Sales[[#This Row],[Order Quantity]]</f>
        <v>1477.35</v>
      </c>
    </row>
    <row r="2118" spans="1:21" x14ac:dyDescent="0.2">
      <c r="A2118" s="6" t="s">
        <v>2331</v>
      </c>
      <c r="B2118" s="6" t="s">
        <v>26</v>
      </c>
      <c r="C2118" s="6" t="s">
        <v>148</v>
      </c>
      <c r="D2118" s="7">
        <v>43400</v>
      </c>
      <c r="E2118" s="7">
        <v>43494</v>
      </c>
      <c r="F2118" s="7">
        <v>43510</v>
      </c>
      <c r="G2118" s="7">
        <v>43519</v>
      </c>
      <c r="H2118" s="6">
        <f t="shared" si="99"/>
        <v>25</v>
      </c>
      <c r="I2118" s="6" t="s">
        <v>215</v>
      </c>
      <c r="J2118" s="6">
        <v>26</v>
      </c>
      <c r="K2118" s="6">
        <v>21</v>
      </c>
      <c r="L2118" s="6">
        <v>7</v>
      </c>
      <c r="M2118" s="6">
        <v>1</v>
      </c>
      <c r="N2118" s="6">
        <v>1</v>
      </c>
      <c r="O2118" s="6">
        <v>7.4999999999999997E-2</v>
      </c>
      <c r="P2118" s="8">
        <v>1098.8</v>
      </c>
      <c r="Q2118" s="8">
        <v>483.47199999999998</v>
      </c>
      <c r="R2118" s="8">
        <f t="shared" si="100"/>
        <v>532.91800000000001</v>
      </c>
      <c r="S2118" s="8">
        <f>(((Sales[[#This Row],[Unit Price]]-(Sales[[#This Row],[Discount Applied]]*Sales[[#This Row],[Unit Price]]))-Q2118)/Q2118)*100</f>
        <v>110.22727272727273</v>
      </c>
      <c r="T2118" s="8">
        <f t="shared" si="101"/>
        <v>1016.39</v>
      </c>
      <c r="U2118" s="8">
        <f>Sales[[#This Row],[Unit Cost]]*Sales[[#This Row],[Order Quantity]]</f>
        <v>483.47199999999998</v>
      </c>
    </row>
    <row r="2119" spans="1:21" x14ac:dyDescent="0.2">
      <c r="A2119" s="6" t="s">
        <v>2332</v>
      </c>
      <c r="B2119" s="6" t="s">
        <v>24</v>
      </c>
      <c r="C2119" s="6" t="s">
        <v>145</v>
      </c>
      <c r="D2119" s="7">
        <v>43400</v>
      </c>
      <c r="E2119" s="7">
        <v>43495</v>
      </c>
      <c r="F2119" s="7">
        <v>43514</v>
      </c>
      <c r="G2119" s="7">
        <v>43524</v>
      </c>
      <c r="H2119" s="6">
        <f t="shared" si="99"/>
        <v>29</v>
      </c>
      <c r="I2119" s="6" t="s">
        <v>215</v>
      </c>
      <c r="J2119" s="6">
        <v>5</v>
      </c>
      <c r="K2119" s="6">
        <v>34</v>
      </c>
      <c r="L2119" s="6">
        <v>101</v>
      </c>
      <c r="M2119" s="6">
        <v>24</v>
      </c>
      <c r="N2119" s="6">
        <v>7</v>
      </c>
      <c r="O2119" s="6">
        <v>0.1</v>
      </c>
      <c r="P2119" s="8">
        <v>931.30000000000007</v>
      </c>
      <c r="Q2119" s="8">
        <v>577.40600000000006</v>
      </c>
      <c r="R2119" s="8">
        <f t="shared" si="100"/>
        <v>1825.348</v>
      </c>
      <c r="S2119" s="8">
        <f>(((Sales[[#This Row],[Unit Price]]-(Sales[[#This Row],[Discount Applied]]*Sales[[#This Row],[Unit Price]]))-Q2119)/Q2119)*100</f>
        <v>45.161290322580641</v>
      </c>
      <c r="T2119" s="8">
        <f t="shared" si="101"/>
        <v>5867.1900000000005</v>
      </c>
      <c r="U2119" s="8">
        <f>Sales[[#This Row],[Unit Cost]]*Sales[[#This Row],[Order Quantity]]</f>
        <v>4041.8420000000006</v>
      </c>
    </row>
    <row r="2120" spans="1:21" x14ac:dyDescent="0.2">
      <c r="A2120" s="6" t="s">
        <v>2333</v>
      </c>
      <c r="B2120" s="6" t="s">
        <v>25</v>
      </c>
      <c r="C2120" s="6" t="s">
        <v>147</v>
      </c>
      <c r="D2120" s="7">
        <v>43400</v>
      </c>
      <c r="E2120" s="7">
        <v>43495</v>
      </c>
      <c r="F2120" s="7">
        <v>43520</v>
      </c>
      <c r="G2120" s="7">
        <v>43525</v>
      </c>
      <c r="H2120" s="6">
        <f t="shared" si="99"/>
        <v>30</v>
      </c>
      <c r="I2120" s="6" t="s">
        <v>215</v>
      </c>
      <c r="J2120" s="6">
        <v>18</v>
      </c>
      <c r="K2120" s="6">
        <v>41</v>
      </c>
      <c r="L2120" s="6">
        <v>214</v>
      </c>
      <c r="M2120" s="6">
        <v>3</v>
      </c>
      <c r="N2120" s="6">
        <v>1</v>
      </c>
      <c r="O2120" s="6">
        <v>7.4999999999999997E-2</v>
      </c>
      <c r="P2120" s="8">
        <v>5641.4000000000005</v>
      </c>
      <c r="Q2120" s="8">
        <v>4456.706000000001</v>
      </c>
      <c r="R2120" s="8">
        <f t="shared" si="100"/>
        <v>761.58899999999903</v>
      </c>
      <c r="S2120" s="8">
        <f>(((Sales[[#This Row],[Unit Price]]-(Sales[[#This Row],[Discount Applied]]*Sales[[#This Row],[Unit Price]]))-Q2120)/Q2120)*100</f>
        <v>17.088607594936683</v>
      </c>
      <c r="T2120" s="8">
        <f t="shared" si="101"/>
        <v>5218.2950000000001</v>
      </c>
      <c r="U2120" s="8">
        <f>Sales[[#This Row],[Unit Cost]]*Sales[[#This Row],[Order Quantity]]</f>
        <v>4456.706000000001</v>
      </c>
    </row>
    <row r="2121" spans="1:21" x14ac:dyDescent="0.2">
      <c r="A2121" s="6" t="s">
        <v>2334</v>
      </c>
      <c r="B2121" s="6" t="s">
        <v>23</v>
      </c>
      <c r="C2121" s="6" t="s">
        <v>146</v>
      </c>
      <c r="D2121" s="7">
        <v>43400</v>
      </c>
      <c r="E2121" s="7">
        <v>43495</v>
      </c>
      <c r="F2121" s="7">
        <v>43518</v>
      </c>
      <c r="G2121" s="7">
        <v>43523</v>
      </c>
      <c r="H2121" s="6">
        <f t="shared" si="99"/>
        <v>28</v>
      </c>
      <c r="I2121" s="6" t="s">
        <v>215</v>
      </c>
      <c r="J2121" s="6">
        <v>21</v>
      </c>
      <c r="K2121" s="6">
        <v>28</v>
      </c>
      <c r="L2121" s="6">
        <v>316</v>
      </c>
      <c r="M2121" s="6">
        <v>2</v>
      </c>
      <c r="N2121" s="6">
        <v>1</v>
      </c>
      <c r="O2121" s="6">
        <v>0.15</v>
      </c>
      <c r="P2121" s="8">
        <v>1065.3</v>
      </c>
      <c r="Q2121" s="8">
        <v>788.322</v>
      </c>
      <c r="R2121" s="8">
        <f t="shared" si="100"/>
        <v>117.18299999999999</v>
      </c>
      <c r="S2121" s="8">
        <f>(((Sales[[#This Row],[Unit Price]]-(Sales[[#This Row],[Discount Applied]]*Sales[[#This Row],[Unit Price]]))-Q2121)/Q2121)*100</f>
        <v>14.864864864864863</v>
      </c>
      <c r="T2121" s="8">
        <f t="shared" si="101"/>
        <v>905.505</v>
      </c>
      <c r="U2121" s="8">
        <f>Sales[[#This Row],[Unit Cost]]*Sales[[#This Row],[Order Quantity]]</f>
        <v>788.322</v>
      </c>
    </row>
    <row r="2122" spans="1:21" x14ac:dyDescent="0.2">
      <c r="A2122" s="6" t="s">
        <v>2335</v>
      </c>
      <c r="B2122" s="6" t="s">
        <v>24</v>
      </c>
      <c r="C2122" s="6" t="s">
        <v>148</v>
      </c>
      <c r="D2122" s="7">
        <v>43400</v>
      </c>
      <c r="E2122" s="7">
        <v>43495</v>
      </c>
      <c r="F2122" s="7">
        <v>43504</v>
      </c>
      <c r="G2122" s="7">
        <v>43510</v>
      </c>
      <c r="H2122" s="6">
        <f t="shared" si="99"/>
        <v>15</v>
      </c>
      <c r="I2122" s="6" t="s">
        <v>215</v>
      </c>
      <c r="J2122" s="6">
        <v>8</v>
      </c>
      <c r="K2122" s="6">
        <v>7</v>
      </c>
      <c r="L2122" s="6">
        <v>42</v>
      </c>
      <c r="M2122" s="6">
        <v>4</v>
      </c>
      <c r="N2122" s="6">
        <v>5</v>
      </c>
      <c r="O2122" s="6">
        <v>0.1</v>
      </c>
      <c r="P2122" s="8">
        <v>1058.6000000000001</v>
      </c>
      <c r="Q2122" s="8">
        <v>857.46600000000012</v>
      </c>
      <c r="R2122" s="8">
        <f t="shared" si="100"/>
        <v>476.36999999999989</v>
      </c>
      <c r="S2122" s="8">
        <f>(((Sales[[#This Row],[Unit Price]]-(Sales[[#This Row],[Discount Applied]]*Sales[[#This Row],[Unit Price]]))-Q2122)/Q2122)*100</f>
        <v>11.111111111111109</v>
      </c>
      <c r="T2122" s="8">
        <f t="shared" si="101"/>
        <v>4763.7000000000007</v>
      </c>
      <c r="U2122" s="8">
        <f>Sales[[#This Row],[Unit Cost]]*Sales[[#This Row],[Order Quantity]]</f>
        <v>4287.3300000000008</v>
      </c>
    </row>
    <row r="2123" spans="1:21" x14ac:dyDescent="0.2">
      <c r="A2123" s="6" t="s">
        <v>2336</v>
      </c>
      <c r="B2123" s="6" t="s">
        <v>26</v>
      </c>
      <c r="C2123" s="6" t="s">
        <v>148</v>
      </c>
      <c r="D2123" s="7">
        <v>43400</v>
      </c>
      <c r="E2123" s="7">
        <v>43495</v>
      </c>
      <c r="F2123" s="7">
        <v>43515</v>
      </c>
      <c r="G2123" s="7">
        <v>43524</v>
      </c>
      <c r="H2123" s="6">
        <f t="shared" si="99"/>
        <v>29</v>
      </c>
      <c r="I2123" s="6" t="s">
        <v>215</v>
      </c>
      <c r="J2123" s="6">
        <v>27</v>
      </c>
      <c r="K2123" s="6">
        <v>19</v>
      </c>
      <c r="L2123" s="6">
        <v>7</v>
      </c>
      <c r="M2123" s="6">
        <v>9</v>
      </c>
      <c r="N2123" s="6">
        <v>6</v>
      </c>
      <c r="O2123" s="6">
        <v>0.1</v>
      </c>
      <c r="P2123" s="8">
        <v>1842.5</v>
      </c>
      <c r="Q2123" s="8">
        <v>902.82499999999993</v>
      </c>
      <c r="R2123" s="8">
        <f t="shared" si="100"/>
        <v>4532.55</v>
      </c>
      <c r="S2123" s="8">
        <f>(((Sales[[#This Row],[Unit Price]]-(Sales[[#This Row],[Discount Applied]]*Sales[[#This Row],[Unit Price]]))-Q2123)/Q2123)*100</f>
        <v>83.673469387755119</v>
      </c>
      <c r="T2123" s="8">
        <f t="shared" si="101"/>
        <v>9949.5</v>
      </c>
      <c r="U2123" s="8">
        <f>Sales[[#This Row],[Unit Cost]]*Sales[[#This Row],[Order Quantity]]</f>
        <v>5416.95</v>
      </c>
    </row>
    <row r="2124" spans="1:21" x14ac:dyDescent="0.2">
      <c r="A2124" s="6" t="s">
        <v>2337</v>
      </c>
      <c r="B2124" s="6" t="s">
        <v>24</v>
      </c>
      <c r="C2124" s="6" t="s">
        <v>145</v>
      </c>
      <c r="D2124" s="7">
        <v>43400</v>
      </c>
      <c r="E2124" s="7">
        <v>43496</v>
      </c>
      <c r="F2124" s="7">
        <v>43515</v>
      </c>
      <c r="G2124" s="7">
        <v>43517</v>
      </c>
      <c r="H2124" s="6">
        <f t="shared" si="99"/>
        <v>21</v>
      </c>
      <c r="I2124" s="6" t="s">
        <v>215</v>
      </c>
      <c r="J2124" s="6">
        <v>2</v>
      </c>
      <c r="K2124" s="6">
        <v>21</v>
      </c>
      <c r="L2124" s="6">
        <v>183</v>
      </c>
      <c r="M2124" s="6">
        <v>22</v>
      </c>
      <c r="N2124" s="6">
        <v>7</v>
      </c>
      <c r="O2124" s="6">
        <v>7.4999999999999997E-2</v>
      </c>
      <c r="P2124" s="8">
        <v>2840.8</v>
      </c>
      <c r="Q2124" s="8">
        <v>1619.2559999999999</v>
      </c>
      <c r="R2124" s="8">
        <f t="shared" si="100"/>
        <v>7059.3880000000008</v>
      </c>
      <c r="S2124" s="8">
        <f>(((Sales[[#This Row],[Unit Price]]-(Sales[[#This Row],[Discount Applied]]*Sales[[#This Row],[Unit Price]]))-Q2124)/Q2124)*100</f>
        <v>62.280701754385994</v>
      </c>
      <c r="T2124" s="8">
        <f t="shared" si="101"/>
        <v>18394.18</v>
      </c>
      <c r="U2124" s="8">
        <f>Sales[[#This Row],[Unit Cost]]*Sales[[#This Row],[Order Quantity]]</f>
        <v>11334.791999999999</v>
      </c>
    </row>
    <row r="2125" spans="1:21" x14ac:dyDescent="0.2">
      <c r="A2125" s="6" t="s">
        <v>2338</v>
      </c>
      <c r="B2125" s="6" t="s">
        <v>24</v>
      </c>
      <c r="C2125" s="6" t="s">
        <v>143</v>
      </c>
      <c r="D2125" s="7">
        <v>43400</v>
      </c>
      <c r="E2125" s="7">
        <v>43496</v>
      </c>
      <c r="F2125" s="7">
        <v>43521</v>
      </c>
      <c r="G2125" s="7">
        <v>43531</v>
      </c>
      <c r="H2125" s="6">
        <f t="shared" si="99"/>
        <v>35</v>
      </c>
      <c r="I2125" s="6" t="s">
        <v>215</v>
      </c>
      <c r="J2125" s="6">
        <v>10</v>
      </c>
      <c r="K2125" s="6">
        <v>48</v>
      </c>
      <c r="L2125" s="6">
        <v>338</v>
      </c>
      <c r="M2125" s="6">
        <v>25</v>
      </c>
      <c r="N2125" s="6">
        <v>4</v>
      </c>
      <c r="O2125" s="6">
        <v>7.4999999999999997E-2</v>
      </c>
      <c r="P2125" s="8">
        <v>3886</v>
      </c>
      <c r="Q2125" s="8">
        <v>2020.72</v>
      </c>
      <c r="R2125" s="8">
        <f t="shared" si="100"/>
        <v>6295.3200000000006</v>
      </c>
      <c r="S2125" s="8">
        <f>(((Sales[[#This Row],[Unit Price]]-(Sales[[#This Row],[Discount Applied]]*Sales[[#This Row],[Unit Price]]))-Q2125)/Q2125)*100</f>
        <v>77.884615384615401</v>
      </c>
      <c r="T2125" s="8">
        <f t="shared" si="101"/>
        <v>14378.2</v>
      </c>
      <c r="U2125" s="8">
        <f>Sales[[#This Row],[Unit Cost]]*Sales[[#This Row],[Order Quantity]]</f>
        <v>8082.88</v>
      </c>
    </row>
    <row r="2126" spans="1:21" x14ac:dyDescent="0.2">
      <c r="A2126" s="6" t="s">
        <v>2339</v>
      </c>
      <c r="B2126" s="6" t="s">
        <v>26</v>
      </c>
      <c r="C2126" s="6" t="s">
        <v>146</v>
      </c>
      <c r="D2126" s="7">
        <v>43400</v>
      </c>
      <c r="E2126" s="7">
        <v>43496</v>
      </c>
      <c r="F2126" s="7">
        <v>43509</v>
      </c>
      <c r="G2126" s="7">
        <v>43510</v>
      </c>
      <c r="H2126" s="6">
        <f t="shared" si="99"/>
        <v>14</v>
      </c>
      <c r="I2126" s="6" t="s">
        <v>215</v>
      </c>
      <c r="J2126" s="6">
        <v>26</v>
      </c>
      <c r="K2126" s="6">
        <v>26</v>
      </c>
      <c r="L2126" s="6">
        <v>279</v>
      </c>
      <c r="M2126" s="6">
        <v>28</v>
      </c>
      <c r="N2126" s="6">
        <v>6</v>
      </c>
      <c r="O2126" s="6">
        <v>7.4999999999999997E-2</v>
      </c>
      <c r="P2126" s="8">
        <v>1869.3</v>
      </c>
      <c r="Q2126" s="8">
        <v>1084.194</v>
      </c>
      <c r="R2126" s="8">
        <f t="shared" si="100"/>
        <v>3869.451</v>
      </c>
      <c r="S2126" s="8">
        <f>(((Sales[[#This Row],[Unit Price]]-(Sales[[#This Row],[Discount Applied]]*Sales[[#This Row],[Unit Price]]))-Q2126)/Q2126)*100</f>
        <v>59.482758620689658</v>
      </c>
      <c r="T2126" s="8">
        <f t="shared" si="101"/>
        <v>10374.615</v>
      </c>
      <c r="U2126" s="8">
        <f>Sales[[#This Row],[Unit Cost]]*Sales[[#This Row],[Order Quantity]]</f>
        <v>6505.1639999999998</v>
      </c>
    </row>
    <row r="2127" spans="1:21" x14ac:dyDescent="0.2">
      <c r="A2127" s="6" t="s">
        <v>2340</v>
      </c>
      <c r="B2127" s="6" t="s">
        <v>23</v>
      </c>
      <c r="C2127" s="6" t="s">
        <v>146</v>
      </c>
      <c r="D2127" s="7">
        <v>43400</v>
      </c>
      <c r="E2127" s="7">
        <v>43496</v>
      </c>
      <c r="F2127" s="7">
        <v>43517</v>
      </c>
      <c r="G2127" s="7">
        <v>43527</v>
      </c>
      <c r="H2127" s="6">
        <f t="shared" si="99"/>
        <v>31</v>
      </c>
      <c r="I2127" s="6" t="s">
        <v>215</v>
      </c>
      <c r="J2127" s="6">
        <v>21</v>
      </c>
      <c r="K2127" s="6">
        <v>30</v>
      </c>
      <c r="L2127" s="6">
        <v>320</v>
      </c>
      <c r="M2127" s="6">
        <v>44</v>
      </c>
      <c r="N2127" s="6">
        <v>7</v>
      </c>
      <c r="O2127" s="6">
        <v>7.4999999999999997E-2</v>
      </c>
      <c r="P2127" s="8">
        <v>1072</v>
      </c>
      <c r="Q2127" s="8">
        <v>825.44</v>
      </c>
      <c r="R2127" s="8">
        <f t="shared" si="100"/>
        <v>1163.1199999999999</v>
      </c>
      <c r="S2127" s="8">
        <f>(((Sales[[#This Row],[Unit Price]]-(Sales[[#This Row],[Discount Applied]]*Sales[[#This Row],[Unit Price]]))-Q2127)/Q2127)*100</f>
        <v>20.129870129870124</v>
      </c>
      <c r="T2127" s="8">
        <f t="shared" si="101"/>
        <v>6941.2</v>
      </c>
      <c r="U2127" s="8">
        <f>Sales[[#This Row],[Unit Cost]]*Sales[[#This Row],[Order Quantity]]</f>
        <v>5778.08</v>
      </c>
    </row>
    <row r="2128" spans="1:21" x14ac:dyDescent="0.2">
      <c r="A2128" s="6" t="s">
        <v>2341</v>
      </c>
      <c r="B2128" s="6" t="s">
        <v>25</v>
      </c>
      <c r="C2128" s="6" t="s">
        <v>146</v>
      </c>
      <c r="D2128" s="7">
        <v>43400</v>
      </c>
      <c r="E2128" s="7">
        <v>43496</v>
      </c>
      <c r="F2128" s="7">
        <v>43520</v>
      </c>
      <c r="G2128" s="7">
        <v>43524</v>
      </c>
      <c r="H2128" s="6">
        <f t="shared" si="99"/>
        <v>28</v>
      </c>
      <c r="I2128" s="6" t="s">
        <v>215</v>
      </c>
      <c r="J2128" s="6">
        <v>16</v>
      </c>
      <c r="K2128" s="6">
        <v>41</v>
      </c>
      <c r="L2128" s="6">
        <v>304</v>
      </c>
      <c r="M2128" s="6">
        <v>42</v>
      </c>
      <c r="N2128" s="6">
        <v>4</v>
      </c>
      <c r="O2128" s="6">
        <v>0.15</v>
      </c>
      <c r="P2128" s="8">
        <v>1319.9</v>
      </c>
      <c r="Q2128" s="8">
        <v>857.93500000000006</v>
      </c>
      <c r="R2128" s="8">
        <f t="shared" si="100"/>
        <v>1055.9199999999996</v>
      </c>
      <c r="S2128" s="8">
        <f>(((Sales[[#This Row],[Unit Price]]-(Sales[[#This Row],[Discount Applied]]*Sales[[#This Row],[Unit Price]]))-Q2128)/Q2128)*100</f>
        <v>30.769230769230756</v>
      </c>
      <c r="T2128" s="8">
        <f t="shared" si="101"/>
        <v>4487.66</v>
      </c>
      <c r="U2128" s="8">
        <f>Sales[[#This Row],[Unit Cost]]*Sales[[#This Row],[Order Quantity]]</f>
        <v>3431.7400000000002</v>
      </c>
    </row>
    <row r="2129" spans="1:21" x14ac:dyDescent="0.2">
      <c r="A2129" s="6" t="s">
        <v>2342</v>
      </c>
      <c r="B2129" s="6" t="s">
        <v>25</v>
      </c>
      <c r="C2129" s="6" t="s">
        <v>145</v>
      </c>
      <c r="D2129" s="7">
        <v>43400</v>
      </c>
      <c r="E2129" s="7">
        <v>43496</v>
      </c>
      <c r="F2129" s="7">
        <v>43518</v>
      </c>
      <c r="G2129" s="7">
        <v>43526</v>
      </c>
      <c r="H2129" s="6">
        <f t="shared" si="99"/>
        <v>30</v>
      </c>
      <c r="I2129" s="6" t="s">
        <v>215</v>
      </c>
      <c r="J2129" s="6">
        <v>13</v>
      </c>
      <c r="K2129" s="6">
        <v>39</v>
      </c>
      <c r="L2129" s="6">
        <v>195</v>
      </c>
      <c r="M2129" s="6">
        <v>36</v>
      </c>
      <c r="N2129" s="6">
        <v>5</v>
      </c>
      <c r="O2129" s="6">
        <v>0.15</v>
      </c>
      <c r="P2129" s="8">
        <v>3832.4</v>
      </c>
      <c r="Q2129" s="8">
        <v>1762.9040000000002</v>
      </c>
      <c r="R2129" s="8">
        <f t="shared" si="100"/>
        <v>7473.18</v>
      </c>
      <c r="S2129" s="8">
        <f>(((Sales[[#This Row],[Unit Price]]-(Sales[[#This Row],[Discount Applied]]*Sales[[#This Row],[Unit Price]]))-Q2129)/Q2129)*100</f>
        <v>84.782608695652158</v>
      </c>
      <c r="T2129" s="8">
        <f t="shared" si="101"/>
        <v>16287.7</v>
      </c>
      <c r="U2129" s="8">
        <f>Sales[[#This Row],[Unit Cost]]*Sales[[#This Row],[Order Quantity]]</f>
        <v>8814.52</v>
      </c>
    </row>
    <row r="2130" spans="1:21" x14ac:dyDescent="0.2">
      <c r="A2130" s="6" t="s">
        <v>2343</v>
      </c>
      <c r="B2130" s="6" t="s">
        <v>24</v>
      </c>
      <c r="C2130" s="6" t="s">
        <v>145</v>
      </c>
      <c r="D2130" s="7">
        <v>43400</v>
      </c>
      <c r="E2130" s="7">
        <v>43496</v>
      </c>
      <c r="F2130" s="7">
        <v>43520</v>
      </c>
      <c r="G2130" s="7">
        <v>43521</v>
      </c>
      <c r="H2130" s="6">
        <f t="shared" si="99"/>
        <v>25</v>
      </c>
      <c r="I2130" s="6" t="s">
        <v>215</v>
      </c>
      <c r="J2130" s="6">
        <v>7</v>
      </c>
      <c r="K2130" s="6">
        <v>14</v>
      </c>
      <c r="L2130" s="6">
        <v>145</v>
      </c>
      <c r="M2130" s="6">
        <v>37</v>
      </c>
      <c r="N2130" s="6">
        <v>5</v>
      </c>
      <c r="O2130" s="6">
        <v>0.3</v>
      </c>
      <c r="P2130" s="8">
        <v>2653.2000000000003</v>
      </c>
      <c r="Q2130" s="8">
        <v>2069.4960000000001</v>
      </c>
      <c r="R2130" s="8">
        <f t="shared" si="100"/>
        <v>-1061.2799999999988</v>
      </c>
      <c r="S2130" s="8">
        <f>(((Sales[[#This Row],[Unit Price]]-(Sales[[#This Row],[Discount Applied]]*Sales[[#This Row],[Unit Price]]))-Q2130)/Q2130)*100</f>
        <v>-10.256410256410248</v>
      </c>
      <c r="T2130" s="8">
        <f t="shared" si="101"/>
        <v>9286.2000000000007</v>
      </c>
      <c r="U2130" s="8">
        <f>Sales[[#This Row],[Unit Cost]]*Sales[[#This Row],[Order Quantity]]</f>
        <v>10347.48</v>
      </c>
    </row>
    <row r="2131" spans="1:21" x14ac:dyDescent="0.2">
      <c r="A2131" s="6" t="s">
        <v>2344</v>
      </c>
      <c r="B2131" s="6" t="s">
        <v>24</v>
      </c>
      <c r="C2131" s="6" t="s">
        <v>146</v>
      </c>
      <c r="D2131" s="7">
        <v>43400</v>
      </c>
      <c r="E2131" s="7">
        <v>43497</v>
      </c>
      <c r="F2131" s="7">
        <v>43525</v>
      </c>
      <c r="G2131" s="7">
        <v>43534</v>
      </c>
      <c r="H2131" s="6">
        <f t="shared" si="99"/>
        <v>37</v>
      </c>
      <c r="I2131" s="6" t="s">
        <v>215</v>
      </c>
      <c r="J2131" s="6">
        <v>2</v>
      </c>
      <c r="K2131" s="6">
        <v>4</v>
      </c>
      <c r="L2131" s="6">
        <v>302</v>
      </c>
      <c r="M2131" s="6">
        <v>42</v>
      </c>
      <c r="N2131" s="6">
        <v>1</v>
      </c>
      <c r="O2131" s="6">
        <v>0.4</v>
      </c>
      <c r="P2131" s="8">
        <v>1715.2</v>
      </c>
      <c r="Q2131" s="8">
        <v>1149.1840000000002</v>
      </c>
      <c r="R2131" s="8">
        <f t="shared" si="100"/>
        <v>-120.06400000000031</v>
      </c>
      <c r="S2131" s="8">
        <f>(((Sales[[#This Row],[Unit Price]]-(Sales[[#This Row],[Discount Applied]]*Sales[[#This Row],[Unit Price]]))-Q2131)/Q2131)*100</f>
        <v>-10.447761194029875</v>
      </c>
      <c r="T2131" s="8">
        <f t="shared" si="101"/>
        <v>1029.1199999999999</v>
      </c>
      <c r="U2131" s="8">
        <f>Sales[[#This Row],[Unit Cost]]*Sales[[#This Row],[Order Quantity]]</f>
        <v>1149.1840000000002</v>
      </c>
    </row>
    <row r="2132" spans="1:21" x14ac:dyDescent="0.2">
      <c r="A2132" s="6" t="s">
        <v>2345</v>
      </c>
      <c r="B2132" s="6" t="s">
        <v>26</v>
      </c>
      <c r="C2132" s="6" t="s">
        <v>147</v>
      </c>
      <c r="D2132" s="7">
        <v>43400</v>
      </c>
      <c r="E2132" s="7">
        <v>43497</v>
      </c>
      <c r="F2132" s="7">
        <v>43506</v>
      </c>
      <c r="G2132" s="7">
        <v>43510</v>
      </c>
      <c r="H2132" s="6">
        <f t="shared" si="99"/>
        <v>13</v>
      </c>
      <c r="I2132" s="6" t="s">
        <v>215</v>
      </c>
      <c r="J2132" s="6">
        <v>26</v>
      </c>
      <c r="K2132" s="6">
        <v>22</v>
      </c>
      <c r="L2132" s="6">
        <v>242</v>
      </c>
      <c r="M2132" s="6">
        <v>22</v>
      </c>
      <c r="N2132" s="6">
        <v>6</v>
      </c>
      <c r="O2132" s="6">
        <v>0.1</v>
      </c>
      <c r="P2132" s="8">
        <v>3437.1</v>
      </c>
      <c r="Q2132" s="8">
        <v>1615.4369999999999</v>
      </c>
      <c r="R2132" s="8">
        <f t="shared" si="100"/>
        <v>8867.7179999999971</v>
      </c>
      <c r="S2132" s="8">
        <f>(((Sales[[#This Row],[Unit Price]]-(Sales[[#This Row],[Discount Applied]]*Sales[[#This Row],[Unit Price]]))-Q2132)/Q2132)*100</f>
        <v>91.489361702127653</v>
      </c>
      <c r="T2132" s="8">
        <f t="shared" si="101"/>
        <v>18560.339999999997</v>
      </c>
      <c r="U2132" s="8">
        <f>Sales[[#This Row],[Unit Cost]]*Sales[[#This Row],[Order Quantity]]</f>
        <v>9692.6219999999994</v>
      </c>
    </row>
    <row r="2133" spans="1:21" x14ac:dyDescent="0.2">
      <c r="A2133" s="6" t="s">
        <v>2346</v>
      </c>
      <c r="B2133" s="6" t="s">
        <v>25</v>
      </c>
      <c r="C2133" s="6" t="s">
        <v>144</v>
      </c>
      <c r="D2133" s="7">
        <v>43400</v>
      </c>
      <c r="E2133" s="7">
        <v>43497</v>
      </c>
      <c r="F2133" s="7">
        <v>43506</v>
      </c>
      <c r="G2133" s="7">
        <v>43507</v>
      </c>
      <c r="H2133" s="6">
        <f t="shared" si="99"/>
        <v>10</v>
      </c>
      <c r="I2133" s="6" t="s">
        <v>215</v>
      </c>
      <c r="J2133" s="6">
        <v>16</v>
      </c>
      <c r="K2133" s="6">
        <v>4</v>
      </c>
      <c r="L2133" s="6">
        <v>84</v>
      </c>
      <c r="M2133" s="6">
        <v>35</v>
      </c>
      <c r="N2133" s="6">
        <v>1</v>
      </c>
      <c r="O2133" s="6">
        <v>0.3</v>
      </c>
      <c r="P2133" s="8">
        <v>3852.5</v>
      </c>
      <c r="Q2133" s="8">
        <v>2581.1750000000002</v>
      </c>
      <c r="R2133" s="8">
        <f t="shared" si="100"/>
        <v>115.57499999999982</v>
      </c>
      <c r="S2133" s="8">
        <f>(((Sales[[#This Row],[Unit Price]]-(Sales[[#This Row],[Discount Applied]]*Sales[[#This Row],[Unit Price]]))-Q2133)/Q2133)*100</f>
        <v>4.4776119402985</v>
      </c>
      <c r="T2133" s="8">
        <f t="shared" si="101"/>
        <v>2696.75</v>
      </c>
      <c r="U2133" s="8">
        <f>Sales[[#This Row],[Unit Cost]]*Sales[[#This Row],[Order Quantity]]</f>
        <v>2581.1750000000002</v>
      </c>
    </row>
    <row r="2134" spans="1:21" x14ac:dyDescent="0.2">
      <c r="A2134" s="6" t="s">
        <v>2347</v>
      </c>
      <c r="B2134" s="6" t="s">
        <v>25</v>
      </c>
      <c r="C2134" s="6" t="s">
        <v>143</v>
      </c>
      <c r="D2134" s="7">
        <v>43400</v>
      </c>
      <c r="E2134" s="7">
        <v>43497</v>
      </c>
      <c r="F2134" s="7">
        <v>43517</v>
      </c>
      <c r="G2134" s="7">
        <v>43519</v>
      </c>
      <c r="H2134" s="6">
        <f t="shared" si="99"/>
        <v>22</v>
      </c>
      <c r="I2134" s="6" t="s">
        <v>215</v>
      </c>
      <c r="J2134" s="6">
        <v>16</v>
      </c>
      <c r="K2134" s="6">
        <v>6</v>
      </c>
      <c r="L2134" s="6">
        <v>355</v>
      </c>
      <c r="M2134" s="6">
        <v>46</v>
      </c>
      <c r="N2134" s="6">
        <v>5</v>
      </c>
      <c r="O2134" s="6">
        <v>0.05</v>
      </c>
      <c r="P2134" s="8">
        <v>1989.9</v>
      </c>
      <c r="Q2134" s="8">
        <v>1552.1220000000001</v>
      </c>
      <c r="R2134" s="8">
        <f t="shared" si="100"/>
        <v>1691.4149999999991</v>
      </c>
      <c r="S2134" s="8">
        <f>(((Sales[[#This Row],[Unit Price]]-(Sales[[#This Row],[Discount Applied]]*Sales[[#This Row],[Unit Price]]))-Q2134)/Q2134)*100</f>
        <v>21.794871794871803</v>
      </c>
      <c r="T2134" s="8">
        <f t="shared" si="101"/>
        <v>9452.0249999999996</v>
      </c>
      <c r="U2134" s="8">
        <f>Sales[[#This Row],[Unit Cost]]*Sales[[#This Row],[Order Quantity]]</f>
        <v>7760.6100000000006</v>
      </c>
    </row>
    <row r="2135" spans="1:21" x14ac:dyDescent="0.2">
      <c r="A2135" s="6" t="s">
        <v>2348</v>
      </c>
      <c r="B2135" s="6" t="s">
        <v>25</v>
      </c>
      <c r="C2135" s="6" t="s">
        <v>145</v>
      </c>
      <c r="D2135" s="7">
        <v>43400</v>
      </c>
      <c r="E2135" s="7">
        <v>43497</v>
      </c>
      <c r="F2135" s="7">
        <v>43524</v>
      </c>
      <c r="G2135" s="7">
        <v>43528</v>
      </c>
      <c r="H2135" s="6">
        <f t="shared" si="99"/>
        <v>31</v>
      </c>
      <c r="I2135" s="6" t="s">
        <v>215</v>
      </c>
      <c r="J2135" s="6">
        <v>14</v>
      </c>
      <c r="K2135" s="6">
        <v>23</v>
      </c>
      <c r="L2135" s="6">
        <v>124</v>
      </c>
      <c r="M2135" s="6">
        <v>17</v>
      </c>
      <c r="N2135" s="6">
        <v>3</v>
      </c>
      <c r="O2135" s="6">
        <v>0.05</v>
      </c>
      <c r="P2135" s="8">
        <v>1118.9000000000001</v>
      </c>
      <c r="Q2135" s="8">
        <v>827.9860000000001</v>
      </c>
      <c r="R2135" s="8">
        <f t="shared" si="100"/>
        <v>704.9069999999997</v>
      </c>
      <c r="S2135" s="8">
        <f>(((Sales[[#This Row],[Unit Price]]-(Sales[[#This Row],[Discount Applied]]*Sales[[#This Row],[Unit Price]]))-Q2135)/Q2135)*100</f>
        <v>28.378378378378383</v>
      </c>
      <c r="T2135" s="8">
        <f t="shared" si="101"/>
        <v>3188.8650000000002</v>
      </c>
      <c r="U2135" s="8">
        <f>Sales[[#This Row],[Unit Cost]]*Sales[[#This Row],[Order Quantity]]</f>
        <v>2483.9580000000005</v>
      </c>
    </row>
    <row r="2136" spans="1:21" x14ac:dyDescent="0.2">
      <c r="A2136" s="6" t="s">
        <v>2349</v>
      </c>
      <c r="B2136" s="6" t="s">
        <v>23</v>
      </c>
      <c r="C2136" s="6" t="s">
        <v>147</v>
      </c>
      <c r="D2136" s="7">
        <v>43400</v>
      </c>
      <c r="E2136" s="7">
        <v>43498</v>
      </c>
      <c r="F2136" s="7">
        <v>43503</v>
      </c>
      <c r="G2136" s="7">
        <v>43508</v>
      </c>
      <c r="H2136" s="6">
        <f t="shared" si="99"/>
        <v>10</v>
      </c>
      <c r="I2136" s="6" t="s">
        <v>215</v>
      </c>
      <c r="J2136" s="6">
        <v>21</v>
      </c>
      <c r="K2136" s="6">
        <v>40</v>
      </c>
      <c r="L2136" s="6">
        <v>243</v>
      </c>
      <c r="M2136" s="6">
        <v>15</v>
      </c>
      <c r="N2136" s="6">
        <v>2</v>
      </c>
      <c r="O2136" s="6">
        <v>7.4999999999999997E-2</v>
      </c>
      <c r="P2136" s="8">
        <v>1092.1000000000001</v>
      </c>
      <c r="Q2136" s="8">
        <v>709.86500000000012</v>
      </c>
      <c r="R2136" s="8">
        <f t="shared" si="100"/>
        <v>600.65499999999997</v>
      </c>
      <c r="S2136" s="8">
        <f>(((Sales[[#This Row],[Unit Price]]-(Sales[[#This Row],[Discount Applied]]*Sales[[#This Row],[Unit Price]]))-Q2136)/Q2136)*100</f>
        <v>42.307692307692299</v>
      </c>
      <c r="T2136" s="8">
        <f t="shared" si="101"/>
        <v>2020.3850000000002</v>
      </c>
      <c r="U2136" s="8">
        <f>Sales[[#This Row],[Unit Cost]]*Sales[[#This Row],[Order Quantity]]</f>
        <v>1419.7300000000002</v>
      </c>
    </row>
    <row r="2137" spans="1:21" x14ac:dyDescent="0.2">
      <c r="A2137" s="6" t="s">
        <v>2350</v>
      </c>
      <c r="B2137" s="6" t="s">
        <v>24</v>
      </c>
      <c r="C2137" s="6" t="s">
        <v>146</v>
      </c>
      <c r="D2137" s="7">
        <v>43400</v>
      </c>
      <c r="E2137" s="7">
        <v>43498</v>
      </c>
      <c r="F2137" s="7">
        <v>43508</v>
      </c>
      <c r="G2137" s="7">
        <v>43511</v>
      </c>
      <c r="H2137" s="6">
        <f t="shared" si="99"/>
        <v>13</v>
      </c>
      <c r="I2137" s="6" t="s">
        <v>215</v>
      </c>
      <c r="J2137" s="6">
        <v>2</v>
      </c>
      <c r="K2137" s="6">
        <v>29</v>
      </c>
      <c r="L2137" s="6">
        <v>301</v>
      </c>
      <c r="M2137" s="6">
        <v>35</v>
      </c>
      <c r="N2137" s="6">
        <v>7</v>
      </c>
      <c r="O2137" s="6">
        <v>0.05</v>
      </c>
      <c r="P2137" s="8">
        <v>2405.3000000000002</v>
      </c>
      <c r="Q2137" s="8">
        <v>1154.5440000000001</v>
      </c>
      <c r="R2137" s="8">
        <f t="shared" si="100"/>
        <v>7913.4370000000017</v>
      </c>
      <c r="S2137" s="8">
        <f>(((Sales[[#This Row],[Unit Price]]-(Sales[[#This Row],[Discount Applied]]*Sales[[#This Row],[Unit Price]]))-Q2137)/Q2137)*100</f>
        <v>97.916666666666671</v>
      </c>
      <c r="T2137" s="8">
        <f t="shared" si="101"/>
        <v>15995.245000000003</v>
      </c>
      <c r="U2137" s="8">
        <f>Sales[[#This Row],[Unit Cost]]*Sales[[#This Row],[Order Quantity]]</f>
        <v>8081.8080000000009</v>
      </c>
    </row>
    <row r="2138" spans="1:21" x14ac:dyDescent="0.2">
      <c r="A2138" s="6" t="s">
        <v>2351</v>
      </c>
      <c r="B2138" s="6" t="s">
        <v>25</v>
      </c>
      <c r="C2138" s="6" t="s">
        <v>147</v>
      </c>
      <c r="D2138" s="7">
        <v>43400</v>
      </c>
      <c r="E2138" s="7">
        <v>43498</v>
      </c>
      <c r="F2138" s="7">
        <v>43507</v>
      </c>
      <c r="G2138" s="7">
        <v>43517</v>
      </c>
      <c r="H2138" s="6">
        <f t="shared" si="99"/>
        <v>19</v>
      </c>
      <c r="I2138" s="6" t="s">
        <v>215</v>
      </c>
      <c r="J2138" s="6">
        <v>12</v>
      </c>
      <c r="K2138" s="6">
        <v>4</v>
      </c>
      <c r="L2138" s="6">
        <v>235</v>
      </c>
      <c r="M2138" s="6">
        <v>25</v>
      </c>
      <c r="N2138" s="6">
        <v>2</v>
      </c>
      <c r="O2138" s="6">
        <v>0.4</v>
      </c>
      <c r="P2138" s="8">
        <v>1038.5</v>
      </c>
      <c r="Q2138" s="8">
        <v>446.55500000000001</v>
      </c>
      <c r="R2138" s="8">
        <f t="shared" si="100"/>
        <v>353.0899999999998</v>
      </c>
      <c r="S2138" s="8">
        <f>(((Sales[[#This Row],[Unit Price]]-(Sales[[#This Row],[Discount Applied]]*Sales[[#This Row],[Unit Price]]))-Q2138)/Q2138)*100</f>
        <v>39.53488372093021</v>
      </c>
      <c r="T2138" s="8">
        <f t="shared" si="101"/>
        <v>1246.1999999999998</v>
      </c>
      <c r="U2138" s="8">
        <f>Sales[[#This Row],[Unit Cost]]*Sales[[#This Row],[Order Quantity]]</f>
        <v>893.11</v>
      </c>
    </row>
    <row r="2139" spans="1:21" x14ac:dyDescent="0.2">
      <c r="A2139" s="6" t="s">
        <v>2352</v>
      </c>
      <c r="B2139" s="6" t="s">
        <v>26</v>
      </c>
      <c r="C2139" s="6" t="s">
        <v>145</v>
      </c>
      <c r="D2139" s="7">
        <v>43400</v>
      </c>
      <c r="E2139" s="7">
        <v>43498</v>
      </c>
      <c r="F2139" s="7">
        <v>43506</v>
      </c>
      <c r="G2139" s="7">
        <v>43507</v>
      </c>
      <c r="H2139" s="6">
        <f t="shared" si="99"/>
        <v>9</v>
      </c>
      <c r="I2139" s="6" t="s">
        <v>215</v>
      </c>
      <c r="J2139" s="6">
        <v>26</v>
      </c>
      <c r="K2139" s="6">
        <v>21</v>
      </c>
      <c r="L2139" s="6">
        <v>90</v>
      </c>
      <c r="M2139" s="6">
        <v>8</v>
      </c>
      <c r="N2139" s="6">
        <v>6</v>
      </c>
      <c r="O2139" s="6">
        <v>0.1</v>
      </c>
      <c r="P2139" s="8">
        <v>1031.8</v>
      </c>
      <c r="Q2139" s="8">
        <v>546.85400000000004</v>
      </c>
      <c r="R2139" s="8">
        <f t="shared" si="100"/>
        <v>2290.5959999999991</v>
      </c>
      <c r="S2139" s="8">
        <f>(((Sales[[#This Row],[Unit Price]]-(Sales[[#This Row],[Discount Applied]]*Sales[[#This Row],[Unit Price]]))-Q2139)/Q2139)*100</f>
        <v>69.811320754716945</v>
      </c>
      <c r="T2139" s="8">
        <f t="shared" si="101"/>
        <v>5571.7199999999993</v>
      </c>
      <c r="U2139" s="8">
        <f>Sales[[#This Row],[Unit Cost]]*Sales[[#This Row],[Order Quantity]]</f>
        <v>3281.1240000000003</v>
      </c>
    </row>
    <row r="2140" spans="1:21" x14ac:dyDescent="0.2">
      <c r="A2140" s="6" t="s">
        <v>2353</v>
      </c>
      <c r="B2140" s="6" t="s">
        <v>25</v>
      </c>
      <c r="C2140" s="6" t="s">
        <v>145</v>
      </c>
      <c r="D2140" s="7">
        <v>43400</v>
      </c>
      <c r="E2140" s="7">
        <v>43498</v>
      </c>
      <c r="F2140" s="7">
        <v>43514</v>
      </c>
      <c r="G2140" s="7">
        <v>43520</v>
      </c>
      <c r="H2140" s="6">
        <f t="shared" si="99"/>
        <v>22</v>
      </c>
      <c r="I2140" s="6" t="s">
        <v>215</v>
      </c>
      <c r="J2140" s="6">
        <v>18</v>
      </c>
      <c r="K2140" s="6">
        <v>29</v>
      </c>
      <c r="L2140" s="6">
        <v>154</v>
      </c>
      <c r="M2140" s="6">
        <v>32</v>
      </c>
      <c r="N2140" s="6">
        <v>5</v>
      </c>
      <c r="O2140" s="6">
        <v>0.05</v>
      </c>
      <c r="P2140" s="8">
        <v>2532.6</v>
      </c>
      <c r="Q2140" s="8">
        <v>1443.5819999999999</v>
      </c>
      <c r="R2140" s="8">
        <f t="shared" si="100"/>
        <v>4811.9400000000005</v>
      </c>
      <c r="S2140" s="8">
        <f>(((Sales[[#This Row],[Unit Price]]-(Sales[[#This Row],[Discount Applied]]*Sales[[#This Row],[Unit Price]]))-Q2140)/Q2140)*100</f>
        <v>66.666666666666657</v>
      </c>
      <c r="T2140" s="8">
        <f t="shared" si="101"/>
        <v>12029.85</v>
      </c>
      <c r="U2140" s="8">
        <f>Sales[[#This Row],[Unit Cost]]*Sales[[#This Row],[Order Quantity]]</f>
        <v>7217.91</v>
      </c>
    </row>
    <row r="2141" spans="1:21" x14ac:dyDescent="0.2">
      <c r="A2141" s="6" t="s">
        <v>2354</v>
      </c>
      <c r="B2141" s="6" t="s">
        <v>24</v>
      </c>
      <c r="C2141" s="6" t="s">
        <v>145</v>
      </c>
      <c r="D2141" s="7">
        <v>43400</v>
      </c>
      <c r="E2141" s="7">
        <v>43499</v>
      </c>
      <c r="F2141" s="7">
        <v>43522</v>
      </c>
      <c r="G2141" s="7">
        <v>43532</v>
      </c>
      <c r="H2141" s="6">
        <f t="shared" si="99"/>
        <v>33</v>
      </c>
      <c r="I2141" s="6" t="s">
        <v>215</v>
      </c>
      <c r="J2141" s="6">
        <v>5</v>
      </c>
      <c r="K2141" s="6">
        <v>31</v>
      </c>
      <c r="L2141" s="6">
        <v>139</v>
      </c>
      <c r="M2141" s="6">
        <v>27</v>
      </c>
      <c r="N2141" s="6">
        <v>2</v>
      </c>
      <c r="O2141" s="6">
        <v>0.1</v>
      </c>
      <c r="P2141" s="8">
        <v>2552.7000000000003</v>
      </c>
      <c r="Q2141" s="8">
        <v>1557.1470000000002</v>
      </c>
      <c r="R2141" s="8">
        <f t="shared" si="100"/>
        <v>1480.5660000000003</v>
      </c>
      <c r="S2141" s="8">
        <f>(((Sales[[#This Row],[Unit Price]]-(Sales[[#This Row],[Discount Applied]]*Sales[[#This Row],[Unit Price]]))-Q2141)/Q2141)*100</f>
        <v>47.540983606557383</v>
      </c>
      <c r="T2141" s="8">
        <f t="shared" si="101"/>
        <v>4594.8600000000006</v>
      </c>
      <c r="U2141" s="8">
        <f>Sales[[#This Row],[Unit Cost]]*Sales[[#This Row],[Order Quantity]]</f>
        <v>3114.2940000000003</v>
      </c>
    </row>
    <row r="2142" spans="1:21" x14ac:dyDescent="0.2">
      <c r="A2142" s="6" t="s">
        <v>2355</v>
      </c>
      <c r="B2142" s="6" t="s">
        <v>24</v>
      </c>
      <c r="C2142" s="6" t="s">
        <v>146</v>
      </c>
      <c r="D2142" s="7">
        <v>43400</v>
      </c>
      <c r="E2142" s="7">
        <v>43499</v>
      </c>
      <c r="F2142" s="7">
        <v>43501</v>
      </c>
      <c r="G2142" s="7">
        <v>43508</v>
      </c>
      <c r="H2142" s="6">
        <f t="shared" si="99"/>
        <v>9</v>
      </c>
      <c r="I2142" s="6" t="s">
        <v>215</v>
      </c>
      <c r="J2142" s="6">
        <v>4</v>
      </c>
      <c r="K2142" s="6">
        <v>9</v>
      </c>
      <c r="L2142" s="6">
        <v>272</v>
      </c>
      <c r="M2142" s="6">
        <v>19</v>
      </c>
      <c r="N2142" s="6">
        <v>3</v>
      </c>
      <c r="O2142" s="6">
        <v>0.05</v>
      </c>
      <c r="P2142" s="8">
        <v>1802.3</v>
      </c>
      <c r="Q2142" s="8">
        <v>829.05799999999999</v>
      </c>
      <c r="R2142" s="8">
        <f t="shared" si="100"/>
        <v>2649.3809999999994</v>
      </c>
      <c r="S2142" s="8">
        <f>(((Sales[[#This Row],[Unit Price]]-(Sales[[#This Row],[Discount Applied]]*Sales[[#This Row],[Unit Price]]))-Q2142)/Q2142)*100</f>
        <v>106.52173913043477</v>
      </c>
      <c r="T2142" s="8">
        <f t="shared" si="101"/>
        <v>5136.5549999999994</v>
      </c>
      <c r="U2142" s="8">
        <f>Sales[[#This Row],[Unit Cost]]*Sales[[#This Row],[Order Quantity]]</f>
        <v>2487.174</v>
      </c>
    </row>
    <row r="2143" spans="1:21" x14ac:dyDescent="0.2">
      <c r="A2143" s="6" t="s">
        <v>2356</v>
      </c>
      <c r="B2143" s="6" t="s">
        <v>24</v>
      </c>
      <c r="C2143" s="6" t="s">
        <v>146</v>
      </c>
      <c r="D2143" s="7">
        <v>43400</v>
      </c>
      <c r="E2143" s="7">
        <v>43499</v>
      </c>
      <c r="F2143" s="7">
        <v>43515</v>
      </c>
      <c r="G2143" s="7">
        <v>43525</v>
      </c>
      <c r="H2143" s="6">
        <f t="shared" si="99"/>
        <v>26</v>
      </c>
      <c r="I2143" s="6" t="s">
        <v>215</v>
      </c>
      <c r="J2143" s="6">
        <v>1</v>
      </c>
      <c r="K2143" s="6">
        <v>40</v>
      </c>
      <c r="L2143" s="6">
        <v>321</v>
      </c>
      <c r="M2143" s="6">
        <v>28</v>
      </c>
      <c r="N2143" s="6">
        <v>7</v>
      </c>
      <c r="O2143" s="6">
        <v>0.1</v>
      </c>
      <c r="P2143" s="8">
        <v>1085.4000000000001</v>
      </c>
      <c r="Q2143" s="8">
        <v>694.65600000000006</v>
      </c>
      <c r="R2143" s="8">
        <f t="shared" si="100"/>
        <v>1975.4279999999999</v>
      </c>
      <c r="S2143" s="8">
        <f>(((Sales[[#This Row],[Unit Price]]-(Sales[[#This Row],[Discount Applied]]*Sales[[#This Row],[Unit Price]]))-Q2143)/Q2143)*100</f>
        <v>40.625000000000007</v>
      </c>
      <c r="T2143" s="8">
        <f t="shared" si="101"/>
        <v>6838.02</v>
      </c>
      <c r="U2143" s="8">
        <f>Sales[[#This Row],[Unit Cost]]*Sales[[#This Row],[Order Quantity]]</f>
        <v>4862.5920000000006</v>
      </c>
    </row>
    <row r="2144" spans="1:21" x14ac:dyDescent="0.2">
      <c r="A2144" s="6" t="s">
        <v>2357</v>
      </c>
      <c r="B2144" s="6" t="s">
        <v>26</v>
      </c>
      <c r="C2144" s="6" t="s">
        <v>143</v>
      </c>
      <c r="D2144" s="7">
        <v>43400</v>
      </c>
      <c r="E2144" s="7">
        <v>43499</v>
      </c>
      <c r="F2144" s="7">
        <v>43522</v>
      </c>
      <c r="G2144" s="7">
        <v>43525</v>
      </c>
      <c r="H2144" s="6">
        <f t="shared" si="99"/>
        <v>26</v>
      </c>
      <c r="I2144" s="6" t="s">
        <v>215</v>
      </c>
      <c r="J2144" s="6">
        <v>26</v>
      </c>
      <c r="K2144" s="6">
        <v>35</v>
      </c>
      <c r="L2144" s="6">
        <v>363</v>
      </c>
      <c r="M2144" s="6">
        <v>24</v>
      </c>
      <c r="N2144" s="6">
        <v>4</v>
      </c>
      <c r="O2144" s="6">
        <v>0.15</v>
      </c>
      <c r="P2144" s="8">
        <v>3363.4</v>
      </c>
      <c r="Q2144" s="8">
        <v>2354.38</v>
      </c>
      <c r="R2144" s="8">
        <f t="shared" si="100"/>
        <v>2018.0400000000009</v>
      </c>
      <c r="S2144" s="8">
        <f>(((Sales[[#This Row],[Unit Price]]-(Sales[[#This Row],[Discount Applied]]*Sales[[#This Row],[Unit Price]]))-Q2144)/Q2144)*100</f>
        <v>21.428571428571434</v>
      </c>
      <c r="T2144" s="8">
        <f t="shared" si="101"/>
        <v>11435.560000000001</v>
      </c>
      <c r="U2144" s="8">
        <f>Sales[[#This Row],[Unit Cost]]*Sales[[#This Row],[Order Quantity]]</f>
        <v>9417.52</v>
      </c>
    </row>
    <row r="2145" spans="1:21" x14ac:dyDescent="0.2">
      <c r="A2145" s="6" t="s">
        <v>2358</v>
      </c>
      <c r="B2145" s="6" t="s">
        <v>23</v>
      </c>
      <c r="C2145" s="6" t="s">
        <v>145</v>
      </c>
      <c r="D2145" s="7">
        <v>43400</v>
      </c>
      <c r="E2145" s="7">
        <v>43499</v>
      </c>
      <c r="F2145" s="7">
        <v>43519</v>
      </c>
      <c r="G2145" s="7">
        <v>43520</v>
      </c>
      <c r="H2145" s="6">
        <f t="shared" si="99"/>
        <v>21</v>
      </c>
      <c r="I2145" s="6" t="s">
        <v>215</v>
      </c>
      <c r="J2145" s="6">
        <v>24</v>
      </c>
      <c r="K2145" s="6">
        <v>32</v>
      </c>
      <c r="L2145" s="6">
        <v>193</v>
      </c>
      <c r="M2145" s="6">
        <v>47</v>
      </c>
      <c r="N2145" s="6">
        <v>5</v>
      </c>
      <c r="O2145" s="6">
        <v>0.05</v>
      </c>
      <c r="P2145" s="8">
        <v>5701.7</v>
      </c>
      <c r="Q2145" s="8">
        <v>2280.6799999999998</v>
      </c>
      <c r="R2145" s="8">
        <f t="shared" si="100"/>
        <v>15679.675000000001</v>
      </c>
      <c r="S2145" s="8">
        <f>(((Sales[[#This Row],[Unit Price]]-(Sales[[#This Row],[Discount Applied]]*Sales[[#This Row],[Unit Price]]))-Q2145)/Q2145)*100</f>
        <v>137.5</v>
      </c>
      <c r="T2145" s="8">
        <f t="shared" si="101"/>
        <v>27083.075000000001</v>
      </c>
      <c r="U2145" s="8">
        <f>Sales[[#This Row],[Unit Cost]]*Sales[[#This Row],[Order Quantity]]</f>
        <v>11403.4</v>
      </c>
    </row>
    <row r="2146" spans="1:21" x14ac:dyDescent="0.2">
      <c r="A2146" s="6" t="s">
        <v>2359</v>
      </c>
      <c r="B2146" s="6" t="s">
        <v>25</v>
      </c>
      <c r="C2146" s="6" t="s">
        <v>143</v>
      </c>
      <c r="D2146" s="7">
        <v>43400</v>
      </c>
      <c r="E2146" s="7">
        <v>43499</v>
      </c>
      <c r="F2146" s="7">
        <v>43520</v>
      </c>
      <c r="G2146" s="7">
        <v>43526</v>
      </c>
      <c r="H2146" s="6">
        <f t="shared" si="99"/>
        <v>27</v>
      </c>
      <c r="I2146" s="6" t="s">
        <v>215</v>
      </c>
      <c r="J2146" s="6">
        <v>15</v>
      </c>
      <c r="K2146" s="6">
        <v>6</v>
      </c>
      <c r="L2146" s="6">
        <v>353</v>
      </c>
      <c r="M2146" s="6">
        <v>32</v>
      </c>
      <c r="N2146" s="6">
        <v>4</v>
      </c>
      <c r="O2146" s="6">
        <v>0.2</v>
      </c>
      <c r="P2146" s="8">
        <v>174.20000000000002</v>
      </c>
      <c r="Q2146" s="8">
        <v>125.42400000000001</v>
      </c>
      <c r="R2146" s="8">
        <f t="shared" si="100"/>
        <v>55.744000000000028</v>
      </c>
      <c r="S2146" s="8">
        <f>(((Sales[[#This Row],[Unit Price]]-(Sales[[#This Row],[Discount Applied]]*Sales[[#This Row],[Unit Price]]))-Q2146)/Q2146)*100</f>
        <v>11.111111111111116</v>
      </c>
      <c r="T2146" s="8">
        <f t="shared" si="101"/>
        <v>557.44000000000005</v>
      </c>
      <c r="U2146" s="8">
        <f>Sales[[#This Row],[Unit Cost]]*Sales[[#This Row],[Order Quantity]]</f>
        <v>501.69600000000003</v>
      </c>
    </row>
    <row r="2147" spans="1:21" x14ac:dyDescent="0.2">
      <c r="A2147" s="6" t="s">
        <v>2360</v>
      </c>
      <c r="B2147" s="6" t="s">
        <v>23</v>
      </c>
      <c r="C2147" s="6" t="s">
        <v>145</v>
      </c>
      <c r="D2147" s="7">
        <v>43400</v>
      </c>
      <c r="E2147" s="7">
        <v>43499</v>
      </c>
      <c r="F2147" s="7">
        <v>43527</v>
      </c>
      <c r="G2147" s="7">
        <v>43533</v>
      </c>
      <c r="H2147" s="6">
        <f t="shared" si="99"/>
        <v>34</v>
      </c>
      <c r="I2147" s="6" t="s">
        <v>215</v>
      </c>
      <c r="J2147" s="6">
        <v>24</v>
      </c>
      <c r="K2147" s="6">
        <v>11</v>
      </c>
      <c r="L2147" s="6">
        <v>168</v>
      </c>
      <c r="M2147" s="6">
        <v>21</v>
      </c>
      <c r="N2147" s="6">
        <v>2</v>
      </c>
      <c r="O2147" s="6">
        <v>0.1</v>
      </c>
      <c r="P2147" s="8">
        <v>1065.3</v>
      </c>
      <c r="Q2147" s="8">
        <v>671.13900000000001</v>
      </c>
      <c r="R2147" s="8">
        <f t="shared" si="100"/>
        <v>575.26199999999994</v>
      </c>
      <c r="S2147" s="8">
        <f>(((Sales[[#This Row],[Unit Price]]-(Sales[[#This Row],[Discount Applied]]*Sales[[#This Row],[Unit Price]]))-Q2147)/Q2147)*100</f>
        <v>42.857142857142854</v>
      </c>
      <c r="T2147" s="8">
        <f t="shared" si="101"/>
        <v>1917.54</v>
      </c>
      <c r="U2147" s="8">
        <f>Sales[[#This Row],[Unit Cost]]*Sales[[#This Row],[Order Quantity]]</f>
        <v>1342.278</v>
      </c>
    </row>
    <row r="2148" spans="1:21" x14ac:dyDescent="0.2">
      <c r="A2148" s="6" t="s">
        <v>2361</v>
      </c>
      <c r="B2148" s="6" t="s">
        <v>25</v>
      </c>
      <c r="C2148" s="6" t="s">
        <v>146</v>
      </c>
      <c r="D2148" s="7">
        <v>43400</v>
      </c>
      <c r="E2148" s="7">
        <v>43499</v>
      </c>
      <c r="F2148" s="7">
        <v>43511</v>
      </c>
      <c r="G2148" s="7">
        <v>43521</v>
      </c>
      <c r="H2148" s="6">
        <f t="shared" si="99"/>
        <v>22</v>
      </c>
      <c r="I2148" s="6" t="s">
        <v>215</v>
      </c>
      <c r="J2148" s="6">
        <v>18</v>
      </c>
      <c r="K2148" s="6">
        <v>46</v>
      </c>
      <c r="L2148" s="6">
        <v>276</v>
      </c>
      <c r="M2148" s="6">
        <v>9</v>
      </c>
      <c r="N2148" s="6">
        <v>6</v>
      </c>
      <c r="O2148" s="6">
        <v>0.1</v>
      </c>
      <c r="P2148" s="8">
        <v>1105.5</v>
      </c>
      <c r="Q2148" s="8">
        <v>928.62</v>
      </c>
      <c r="R2148" s="8">
        <f t="shared" si="100"/>
        <v>397.97999999999956</v>
      </c>
      <c r="S2148" s="8">
        <f>(((Sales[[#This Row],[Unit Price]]-(Sales[[#This Row],[Discount Applied]]*Sales[[#This Row],[Unit Price]]))-Q2148)/Q2148)*100</f>
        <v>7.1428571428571468</v>
      </c>
      <c r="T2148" s="8">
        <f t="shared" si="101"/>
        <v>5969.7</v>
      </c>
      <c r="U2148" s="8">
        <f>Sales[[#This Row],[Unit Cost]]*Sales[[#This Row],[Order Quantity]]</f>
        <v>5571.72</v>
      </c>
    </row>
    <row r="2149" spans="1:21" x14ac:dyDescent="0.2">
      <c r="A2149" s="6" t="s">
        <v>2362</v>
      </c>
      <c r="B2149" s="6" t="s">
        <v>24</v>
      </c>
      <c r="C2149" s="6" t="s">
        <v>143</v>
      </c>
      <c r="D2149" s="7">
        <v>43400</v>
      </c>
      <c r="E2149" s="7">
        <v>43499</v>
      </c>
      <c r="F2149" s="7">
        <v>43512</v>
      </c>
      <c r="G2149" s="7">
        <v>43520</v>
      </c>
      <c r="H2149" s="6">
        <f t="shared" si="99"/>
        <v>21</v>
      </c>
      <c r="I2149" s="6" t="s">
        <v>215</v>
      </c>
      <c r="J2149" s="6">
        <v>7</v>
      </c>
      <c r="K2149" s="6">
        <v>40</v>
      </c>
      <c r="L2149" s="6">
        <v>348</v>
      </c>
      <c r="M2149" s="6">
        <v>19</v>
      </c>
      <c r="N2149" s="6">
        <v>5</v>
      </c>
      <c r="O2149" s="6">
        <v>0.15</v>
      </c>
      <c r="P2149" s="8">
        <v>167.5</v>
      </c>
      <c r="Q2149" s="8">
        <v>108.875</v>
      </c>
      <c r="R2149" s="8">
        <f t="shared" si="100"/>
        <v>167.5</v>
      </c>
      <c r="S2149" s="8">
        <f>(((Sales[[#This Row],[Unit Price]]-(Sales[[#This Row],[Discount Applied]]*Sales[[#This Row],[Unit Price]]))-Q2149)/Q2149)*100</f>
        <v>30.76923076923077</v>
      </c>
      <c r="T2149" s="8">
        <f t="shared" si="101"/>
        <v>711.875</v>
      </c>
      <c r="U2149" s="8">
        <f>Sales[[#This Row],[Unit Cost]]*Sales[[#This Row],[Order Quantity]]</f>
        <v>544.375</v>
      </c>
    </row>
    <row r="2150" spans="1:21" x14ac:dyDescent="0.2">
      <c r="A2150" s="6" t="s">
        <v>2363</v>
      </c>
      <c r="B2150" s="6" t="s">
        <v>26</v>
      </c>
      <c r="C2150" s="6" t="s">
        <v>146</v>
      </c>
      <c r="D2150" s="7">
        <v>43400</v>
      </c>
      <c r="E2150" s="7">
        <v>43500</v>
      </c>
      <c r="F2150" s="7">
        <v>43512</v>
      </c>
      <c r="G2150" s="7">
        <v>43519</v>
      </c>
      <c r="H2150" s="6">
        <f t="shared" si="99"/>
        <v>19</v>
      </c>
      <c r="I2150" s="6" t="s">
        <v>215</v>
      </c>
      <c r="J2150" s="6">
        <v>26</v>
      </c>
      <c r="K2150" s="6">
        <v>24</v>
      </c>
      <c r="L2150" s="6">
        <v>300</v>
      </c>
      <c r="M2150" s="6">
        <v>22</v>
      </c>
      <c r="N2150" s="6">
        <v>7</v>
      </c>
      <c r="O2150" s="6">
        <v>0.1</v>
      </c>
      <c r="P2150" s="8">
        <v>3752</v>
      </c>
      <c r="Q2150" s="8">
        <v>3001.6000000000004</v>
      </c>
      <c r="R2150" s="8">
        <f t="shared" si="100"/>
        <v>2626.3999999999942</v>
      </c>
      <c r="S2150" s="8">
        <f>(((Sales[[#This Row],[Unit Price]]-(Sales[[#This Row],[Discount Applied]]*Sales[[#This Row],[Unit Price]]))-Q2150)/Q2150)*100</f>
        <v>12.499999999999993</v>
      </c>
      <c r="T2150" s="8">
        <f t="shared" si="101"/>
        <v>23637.599999999999</v>
      </c>
      <c r="U2150" s="8">
        <f>Sales[[#This Row],[Unit Cost]]*Sales[[#This Row],[Order Quantity]]</f>
        <v>21011.200000000004</v>
      </c>
    </row>
    <row r="2151" spans="1:21" x14ac:dyDescent="0.2">
      <c r="A2151" s="6" t="s">
        <v>2364</v>
      </c>
      <c r="B2151" s="6" t="s">
        <v>26</v>
      </c>
      <c r="C2151" s="6" t="s">
        <v>146</v>
      </c>
      <c r="D2151" s="7">
        <v>43400</v>
      </c>
      <c r="E2151" s="7">
        <v>43500</v>
      </c>
      <c r="F2151" s="7">
        <v>43514</v>
      </c>
      <c r="G2151" s="7">
        <v>43517</v>
      </c>
      <c r="H2151" s="6">
        <f t="shared" si="99"/>
        <v>17</v>
      </c>
      <c r="I2151" s="6" t="s">
        <v>215</v>
      </c>
      <c r="J2151" s="6">
        <v>28</v>
      </c>
      <c r="K2151" s="6">
        <v>41</v>
      </c>
      <c r="L2151" s="6">
        <v>279</v>
      </c>
      <c r="M2151" s="6">
        <v>19</v>
      </c>
      <c r="N2151" s="6">
        <v>6</v>
      </c>
      <c r="O2151" s="6">
        <v>7.4999999999999997E-2</v>
      </c>
      <c r="P2151" s="8">
        <v>703.5</v>
      </c>
      <c r="Q2151" s="8">
        <v>576.87</v>
      </c>
      <c r="R2151" s="8">
        <f t="shared" si="100"/>
        <v>443.20499999999993</v>
      </c>
      <c r="S2151" s="8">
        <f>(((Sales[[#This Row],[Unit Price]]-(Sales[[#This Row],[Discount Applied]]*Sales[[#This Row],[Unit Price]]))-Q2151)/Q2151)*100</f>
        <v>12.804878048780481</v>
      </c>
      <c r="T2151" s="8">
        <f t="shared" si="101"/>
        <v>3904.4250000000002</v>
      </c>
      <c r="U2151" s="8">
        <f>Sales[[#This Row],[Unit Cost]]*Sales[[#This Row],[Order Quantity]]</f>
        <v>3461.2200000000003</v>
      </c>
    </row>
    <row r="2152" spans="1:21" x14ac:dyDescent="0.2">
      <c r="A2152" s="6" t="s">
        <v>2365</v>
      </c>
      <c r="B2152" s="6" t="s">
        <v>25</v>
      </c>
      <c r="C2152" s="6" t="s">
        <v>145</v>
      </c>
      <c r="D2152" s="7">
        <v>43400</v>
      </c>
      <c r="E2152" s="7">
        <v>43500</v>
      </c>
      <c r="F2152" s="7">
        <v>43514</v>
      </c>
      <c r="G2152" s="7">
        <v>43522</v>
      </c>
      <c r="H2152" s="6">
        <f t="shared" si="99"/>
        <v>22</v>
      </c>
      <c r="I2152" s="6" t="s">
        <v>215</v>
      </c>
      <c r="J2152" s="6">
        <v>13</v>
      </c>
      <c r="K2152" s="6">
        <v>19</v>
      </c>
      <c r="L2152" s="6">
        <v>174</v>
      </c>
      <c r="M2152" s="6">
        <v>27</v>
      </c>
      <c r="N2152" s="6">
        <v>4</v>
      </c>
      <c r="O2152" s="6">
        <v>0.05</v>
      </c>
      <c r="P2152" s="8">
        <v>1795.6000000000001</v>
      </c>
      <c r="Q2152" s="8">
        <v>772.10800000000006</v>
      </c>
      <c r="R2152" s="8">
        <f t="shared" si="100"/>
        <v>3734.8480000000004</v>
      </c>
      <c r="S2152" s="8">
        <f>(((Sales[[#This Row],[Unit Price]]-(Sales[[#This Row],[Discount Applied]]*Sales[[#This Row],[Unit Price]]))-Q2152)/Q2152)*100</f>
        <v>120.93023255813952</v>
      </c>
      <c r="T2152" s="8">
        <f t="shared" si="101"/>
        <v>6823.2800000000007</v>
      </c>
      <c r="U2152" s="8">
        <f>Sales[[#This Row],[Unit Cost]]*Sales[[#This Row],[Order Quantity]]</f>
        <v>3088.4320000000002</v>
      </c>
    </row>
    <row r="2153" spans="1:21" x14ac:dyDescent="0.2">
      <c r="A2153" s="6" t="s">
        <v>2366</v>
      </c>
      <c r="B2153" s="6" t="s">
        <v>24</v>
      </c>
      <c r="C2153" s="6" t="s">
        <v>148</v>
      </c>
      <c r="D2153" s="7">
        <v>43400</v>
      </c>
      <c r="E2153" s="7">
        <v>43500</v>
      </c>
      <c r="F2153" s="7">
        <v>43509</v>
      </c>
      <c r="G2153" s="7">
        <v>43516</v>
      </c>
      <c r="H2153" s="6">
        <f t="shared" si="99"/>
        <v>16</v>
      </c>
      <c r="I2153" s="6" t="s">
        <v>215</v>
      </c>
      <c r="J2153" s="6">
        <v>9</v>
      </c>
      <c r="K2153" s="6">
        <v>45</v>
      </c>
      <c r="L2153" s="6">
        <v>56</v>
      </c>
      <c r="M2153" s="6">
        <v>36</v>
      </c>
      <c r="N2153" s="6">
        <v>1</v>
      </c>
      <c r="O2153" s="6">
        <v>0.05</v>
      </c>
      <c r="P2153" s="8">
        <v>3899.4</v>
      </c>
      <c r="Q2153" s="8">
        <v>2300.6459999999997</v>
      </c>
      <c r="R2153" s="8">
        <f t="shared" si="100"/>
        <v>1403.7840000000006</v>
      </c>
      <c r="S2153" s="8">
        <f>(((Sales[[#This Row],[Unit Price]]-(Sales[[#This Row],[Discount Applied]]*Sales[[#This Row],[Unit Price]]))-Q2153)/Q2153)*100</f>
        <v>61.016949152542402</v>
      </c>
      <c r="T2153" s="8">
        <f t="shared" si="101"/>
        <v>3704.4300000000003</v>
      </c>
      <c r="U2153" s="8">
        <f>Sales[[#This Row],[Unit Cost]]*Sales[[#This Row],[Order Quantity]]</f>
        <v>2300.6459999999997</v>
      </c>
    </row>
    <row r="2154" spans="1:21" x14ac:dyDescent="0.2">
      <c r="A2154" s="6" t="s">
        <v>2367</v>
      </c>
      <c r="B2154" s="6" t="s">
        <v>25</v>
      </c>
      <c r="C2154" s="6" t="s">
        <v>145</v>
      </c>
      <c r="D2154" s="7">
        <v>43400</v>
      </c>
      <c r="E2154" s="7">
        <v>43500</v>
      </c>
      <c r="F2154" s="7">
        <v>43528</v>
      </c>
      <c r="G2154" s="7">
        <v>43531</v>
      </c>
      <c r="H2154" s="6">
        <f t="shared" si="99"/>
        <v>31</v>
      </c>
      <c r="I2154" s="6" t="s">
        <v>215</v>
      </c>
      <c r="J2154" s="6">
        <v>14</v>
      </c>
      <c r="K2154" s="6">
        <v>48</v>
      </c>
      <c r="L2154" s="6">
        <v>130</v>
      </c>
      <c r="M2154" s="6">
        <v>6</v>
      </c>
      <c r="N2154" s="6">
        <v>1</v>
      </c>
      <c r="O2154" s="6">
        <v>7.4999999999999997E-2</v>
      </c>
      <c r="P2154" s="8">
        <v>991.6</v>
      </c>
      <c r="Q2154" s="8">
        <v>803.19600000000003</v>
      </c>
      <c r="R2154" s="8">
        <f t="shared" si="100"/>
        <v>114.03399999999999</v>
      </c>
      <c r="S2154" s="8">
        <f>(((Sales[[#This Row],[Unit Price]]-(Sales[[#This Row],[Discount Applied]]*Sales[[#This Row],[Unit Price]]))-Q2154)/Q2154)*100</f>
        <v>14.19753086419753</v>
      </c>
      <c r="T2154" s="8">
        <f t="shared" si="101"/>
        <v>917.23</v>
      </c>
      <c r="U2154" s="8">
        <f>Sales[[#This Row],[Unit Cost]]*Sales[[#This Row],[Order Quantity]]</f>
        <v>803.19600000000003</v>
      </c>
    </row>
    <row r="2155" spans="1:21" x14ac:dyDescent="0.2">
      <c r="A2155" s="6" t="s">
        <v>2368</v>
      </c>
      <c r="B2155" s="6" t="s">
        <v>25</v>
      </c>
      <c r="C2155" s="6" t="s">
        <v>143</v>
      </c>
      <c r="D2155" s="7">
        <v>43400</v>
      </c>
      <c r="E2155" s="7">
        <v>43500</v>
      </c>
      <c r="F2155" s="7">
        <v>43519</v>
      </c>
      <c r="G2155" s="7">
        <v>43523</v>
      </c>
      <c r="H2155" s="6">
        <f t="shared" si="99"/>
        <v>23</v>
      </c>
      <c r="I2155" s="6" t="s">
        <v>215</v>
      </c>
      <c r="J2155" s="6">
        <v>16</v>
      </c>
      <c r="K2155" s="6">
        <v>13</v>
      </c>
      <c r="L2155" s="6">
        <v>357</v>
      </c>
      <c r="M2155" s="6">
        <v>25</v>
      </c>
      <c r="N2155" s="6">
        <v>1</v>
      </c>
      <c r="O2155" s="6">
        <v>0.15</v>
      </c>
      <c r="P2155" s="8">
        <v>2539.3000000000002</v>
      </c>
      <c r="Q2155" s="8">
        <v>1193.471</v>
      </c>
      <c r="R2155" s="8">
        <f t="shared" si="100"/>
        <v>964.9340000000002</v>
      </c>
      <c r="S2155" s="8">
        <f>(((Sales[[#This Row],[Unit Price]]-(Sales[[#This Row],[Discount Applied]]*Sales[[#This Row],[Unit Price]]))-Q2155)/Q2155)*100</f>
        <v>80.85106382978725</v>
      </c>
      <c r="T2155" s="8">
        <f t="shared" si="101"/>
        <v>2158.4050000000002</v>
      </c>
      <c r="U2155" s="8">
        <f>Sales[[#This Row],[Unit Cost]]*Sales[[#This Row],[Order Quantity]]</f>
        <v>1193.471</v>
      </c>
    </row>
    <row r="2156" spans="1:21" x14ac:dyDescent="0.2">
      <c r="A2156" s="6" t="s">
        <v>2369</v>
      </c>
      <c r="B2156" s="6" t="s">
        <v>24</v>
      </c>
      <c r="C2156" s="6" t="s">
        <v>147</v>
      </c>
      <c r="D2156" s="7">
        <v>43400</v>
      </c>
      <c r="E2156" s="7">
        <v>43500</v>
      </c>
      <c r="F2156" s="7">
        <v>43517</v>
      </c>
      <c r="G2156" s="7">
        <v>43520</v>
      </c>
      <c r="H2156" s="6">
        <f t="shared" si="99"/>
        <v>20</v>
      </c>
      <c r="I2156" s="6" t="s">
        <v>215</v>
      </c>
      <c r="J2156" s="6">
        <v>8</v>
      </c>
      <c r="K2156" s="6">
        <v>34</v>
      </c>
      <c r="L2156" s="6">
        <v>236</v>
      </c>
      <c r="M2156" s="6">
        <v>12</v>
      </c>
      <c r="N2156" s="6">
        <v>1</v>
      </c>
      <c r="O2156" s="6">
        <v>7.4999999999999997E-2</v>
      </c>
      <c r="P2156" s="8">
        <v>1051.9000000000001</v>
      </c>
      <c r="Q2156" s="8">
        <v>704.77300000000014</v>
      </c>
      <c r="R2156" s="8">
        <f t="shared" si="100"/>
        <v>268.23449999999991</v>
      </c>
      <c r="S2156" s="8">
        <f>(((Sales[[#This Row],[Unit Price]]-(Sales[[#This Row],[Discount Applied]]*Sales[[#This Row],[Unit Price]]))-Q2156)/Q2156)*100</f>
        <v>38.059701492537293</v>
      </c>
      <c r="T2156" s="8">
        <f t="shared" si="101"/>
        <v>973.00750000000005</v>
      </c>
      <c r="U2156" s="8">
        <f>Sales[[#This Row],[Unit Cost]]*Sales[[#This Row],[Order Quantity]]</f>
        <v>704.77300000000014</v>
      </c>
    </row>
    <row r="2157" spans="1:21" x14ac:dyDescent="0.2">
      <c r="A2157" s="6" t="s">
        <v>2370</v>
      </c>
      <c r="B2157" s="6" t="s">
        <v>24</v>
      </c>
      <c r="C2157" s="6" t="s">
        <v>145</v>
      </c>
      <c r="D2157" s="7">
        <v>43400</v>
      </c>
      <c r="E2157" s="7">
        <v>43501</v>
      </c>
      <c r="F2157" s="7">
        <v>43525</v>
      </c>
      <c r="G2157" s="7">
        <v>43529</v>
      </c>
      <c r="H2157" s="6">
        <f t="shared" si="99"/>
        <v>28</v>
      </c>
      <c r="I2157" s="6" t="s">
        <v>215</v>
      </c>
      <c r="J2157" s="6">
        <v>12</v>
      </c>
      <c r="K2157" s="6">
        <v>24</v>
      </c>
      <c r="L2157" s="6">
        <v>178</v>
      </c>
      <c r="M2157" s="6">
        <v>41</v>
      </c>
      <c r="N2157" s="6">
        <v>3</v>
      </c>
      <c r="O2157" s="6">
        <v>0.2</v>
      </c>
      <c r="P2157" s="8">
        <v>911.2</v>
      </c>
      <c r="Q2157" s="8">
        <v>501.16000000000008</v>
      </c>
      <c r="R2157" s="8">
        <f t="shared" si="100"/>
        <v>683.39999999999986</v>
      </c>
      <c r="S2157" s="8">
        <f>(((Sales[[#This Row],[Unit Price]]-(Sales[[#This Row],[Discount Applied]]*Sales[[#This Row],[Unit Price]]))-Q2157)/Q2157)*100</f>
        <v>45.454545454545439</v>
      </c>
      <c r="T2157" s="8">
        <f t="shared" si="101"/>
        <v>2186.88</v>
      </c>
      <c r="U2157" s="8">
        <f>Sales[[#This Row],[Unit Cost]]*Sales[[#This Row],[Order Quantity]]</f>
        <v>1503.4800000000002</v>
      </c>
    </row>
    <row r="2158" spans="1:21" x14ac:dyDescent="0.2">
      <c r="A2158" s="6" t="s">
        <v>2371</v>
      </c>
      <c r="B2158" s="6" t="s">
        <v>25</v>
      </c>
      <c r="C2158" s="6" t="s">
        <v>148</v>
      </c>
      <c r="D2158" s="7">
        <v>43400</v>
      </c>
      <c r="E2158" s="7">
        <v>43501</v>
      </c>
      <c r="F2158" s="7">
        <v>43515</v>
      </c>
      <c r="G2158" s="7">
        <v>43524</v>
      </c>
      <c r="H2158" s="6">
        <f t="shared" si="99"/>
        <v>23</v>
      </c>
      <c r="I2158" s="6" t="s">
        <v>215</v>
      </c>
      <c r="J2158" s="6">
        <v>18</v>
      </c>
      <c r="K2158" s="6">
        <v>2</v>
      </c>
      <c r="L2158" s="6">
        <v>30</v>
      </c>
      <c r="M2158" s="6">
        <v>25</v>
      </c>
      <c r="N2158" s="6">
        <v>3</v>
      </c>
      <c r="O2158" s="6">
        <v>7.4999999999999997E-2</v>
      </c>
      <c r="P2158" s="8">
        <v>3912.8</v>
      </c>
      <c r="Q2158" s="8">
        <v>3325.88</v>
      </c>
      <c r="R2158" s="8">
        <f t="shared" si="100"/>
        <v>880.38000000000284</v>
      </c>
      <c r="S2158" s="8">
        <f>(((Sales[[#This Row],[Unit Price]]-(Sales[[#This Row],[Discount Applied]]*Sales[[#This Row],[Unit Price]]))-Q2158)/Q2158)*100</f>
        <v>8.8235294117647065</v>
      </c>
      <c r="T2158" s="8">
        <f t="shared" si="101"/>
        <v>10858.020000000002</v>
      </c>
      <c r="U2158" s="8">
        <f>Sales[[#This Row],[Unit Cost]]*Sales[[#This Row],[Order Quantity]]</f>
        <v>9977.64</v>
      </c>
    </row>
    <row r="2159" spans="1:21" x14ac:dyDescent="0.2">
      <c r="A2159" s="6" t="s">
        <v>2372</v>
      </c>
      <c r="B2159" s="6" t="s">
        <v>23</v>
      </c>
      <c r="C2159" s="6" t="s">
        <v>146</v>
      </c>
      <c r="D2159" s="7">
        <v>43400</v>
      </c>
      <c r="E2159" s="7">
        <v>43501</v>
      </c>
      <c r="F2159" s="7">
        <v>43527</v>
      </c>
      <c r="G2159" s="7">
        <v>43530</v>
      </c>
      <c r="H2159" s="6">
        <f t="shared" si="99"/>
        <v>29</v>
      </c>
      <c r="I2159" s="6" t="s">
        <v>215</v>
      </c>
      <c r="J2159" s="6">
        <v>23</v>
      </c>
      <c r="K2159" s="6">
        <v>48</v>
      </c>
      <c r="L2159" s="6">
        <v>312</v>
      </c>
      <c r="M2159" s="6">
        <v>7</v>
      </c>
      <c r="N2159" s="6">
        <v>5</v>
      </c>
      <c r="O2159" s="6">
        <v>7.4999999999999997E-2</v>
      </c>
      <c r="P2159" s="8">
        <v>998.30000000000007</v>
      </c>
      <c r="Q2159" s="8">
        <v>708.79300000000001</v>
      </c>
      <c r="R2159" s="8">
        <f t="shared" si="100"/>
        <v>1073.1724999999997</v>
      </c>
      <c r="S2159" s="8">
        <f>(((Sales[[#This Row],[Unit Price]]-(Sales[[#This Row],[Discount Applied]]*Sales[[#This Row],[Unit Price]]))-Q2159)/Q2159)*100</f>
        <v>30.281690140845068</v>
      </c>
      <c r="T2159" s="8">
        <f t="shared" si="101"/>
        <v>4617.1374999999998</v>
      </c>
      <c r="U2159" s="8">
        <f>Sales[[#This Row],[Unit Cost]]*Sales[[#This Row],[Order Quantity]]</f>
        <v>3543.9650000000001</v>
      </c>
    </row>
    <row r="2160" spans="1:21" x14ac:dyDescent="0.2">
      <c r="A2160" s="6" t="s">
        <v>2373</v>
      </c>
      <c r="B2160" s="6" t="s">
        <v>23</v>
      </c>
      <c r="C2160" s="6" t="s">
        <v>148</v>
      </c>
      <c r="D2160" s="7">
        <v>43400</v>
      </c>
      <c r="E2160" s="7">
        <v>43501</v>
      </c>
      <c r="F2160" s="7">
        <v>43504</v>
      </c>
      <c r="G2160" s="7">
        <v>43510</v>
      </c>
      <c r="H2160" s="6">
        <f t="shared" si="99"/>
        <v>9</v>
      </c>
      <c r="I2160" s="6" t="s">
        <v>215</v>
      </c>
      <c r="J2160" s="6">
        <v>21</v>
      </c>
      <c r="K2160" s="6">
        <v>2</v>
      </c>
      <c r="L2160" s="6">
        <v>17</v>
      </c>
      <c r="M2160" s="6">
        <v>3</v>
      </c>
      <c r="N2160" s="6">
        <v>6</v>
      </c>
      <c r="O2160" s="6">
        <v>0.05</v>
      </c>
      <c r="P2160" s="8">
        <v>1031.8</v>
      </c>
      <c r="Q2160" s="8">
        <v>433.35599999999994</v>
      </c>
      <c r="R2160" s="8">
        <f t="shared" si="100"/>
        <v>3281.1239999999998</v>
      </c>
      <c r="S2160" s="8">
        <f>(((Sales[[#This Row],[Unit Price]]-(Sales[[#This Row],[Discount Applied]]*Sales[[#This Row],[Unit Price]]))-Q2160)/Q2160)*100</f>
        <v>126.1904761904762</v>
      </c>
      <c r="T2160" s="8">
        <f t="shared" si="101"/>
        <v>5881.2599999999993</v>
      </c>
      <c r="U2160" s="8">
        <f>Sales[[#This Row],[Unit Cost]]*Sales[[#This Row],[Order Quantity]]</f>
        <v>2600.1359999999995</v>
      </c>
    </row>
    <row r="2161" spans="1:21" x14ac:dyDescent="0.2">
      <c r="A2161" s="6" t="s">
        <v>2374</v>
      </c>
      <c r="B2161" s="6" t="s">
        <v>23</v>
      </c>
      <c r="C2161" s="6" t="s">
        <v>145</v>
      </c>
      <c r="D2161" s="7">
        <v>43400</v>
      </c>
      <c r="E2161" s="7">
        <v>43501</v>
      </c>
      <c r="F2161" s="7">
        <v>43515</v>
      </c>
      <c r="G2161" s="7">
        <v>43525</v>
      </c>
      <c r="H2161" s="6">
        <f t="shared" si="99"/>
        <v>24</v>
      </c>
      <c r="I2161" s="6" t="s">
        <v>215</v>
      </c>
      <c r="J2161" s="6">
        <v>21</v>
      </c>
      <c r="K2161" s="6">
        <v>10</v>
      </c>
      <c r="L2161" s="6">
        <v>147</v>
      </c>
      <c r="M2161" s="6">
        <v>39</v>
      </c>
      <c r="N2161" s="6">
        <v>4</v>
      </c>
      <c r="O2161" s="6">
        <v>0.1</v>
      </c>
      <c r="P2161" s="8">
        <v>2753.7000000000003</v>
      </c>
      <c r="Q2161" s="8">
        <v>1459.4610000000002</v>
      </c>
      <c r="R2161" s="8">
        <f t="shared" si="100"/>
        <v>4075.4760000000006</v>
      </c>
      <c r="S2161" s="8">
        <f>(((Sales[[#This Row],[Unit Price]]-(Sales[[#This Row],[Discount Applied]]*Sales[[#This Row],[Unit Price]]))-Q2161)/Q2161)*100</f>
        <v>69.811320754716974</v>
      </c>
      <c r="T2161" s="8">
        <f t="shared" si="101"/>
        <v>9913.3200000000015</v>
      </c>
      <c r="U2161" s="8">
        <f>Sales[[#This Row],[Unit Cost]]*Sales[[#This Row],[Order Quantity]]</f>
        <v>5837.844000000001</v>
      </c>
    </row>
    <row r="2162" spans="1:21" x14ac:dyDescent="0.2">
      <c r="A2162" s="6" t="s">
        <v>2375</v>
      </c>
      <c r="B2162" s="6" t="s">
        <v>26</v>
      </c>
      <c r="C2162" s="6" t="s">
        <v>144</v>
      </c>
      <c r="D2162" s="7">
        <v>43400</v>
      </c>
      <c r="E2162" s="7">
        <v>43501</v>
      </c>
      <c r="F2162" s="7">
        <v>43504</v>
      </c>
      <c r="G2162" s="7">
        <v>43508</v>
      </c>
      <c r="H2162" s="6">
        <f t="shared" si="99"/>
        <v>7</v>
      </c>
      <c r="I2162" s="6" t="s">
        <v>215</v>
      </c>
      <c r="J2162" s="6">
        <v>26</v>
      </c>
      <c r="K2162" s="6">
        <v>36</v>
      </c>
      <c r="L2162" s="6">
        <v>76</v>
      </c>
      <c r="M2162" s="6">
        <v>41</v>
      </c>
      <c r="N2162" s="6">
        <v>7</v>
      </c>
      <c r="O2162" s="6">
        <v>0.4</v>
      </c>
      <c r="P2162" s="8">
        <v>234.5</v>
      </c>
      <c r="Q2162" s="8">
        <v>143.04499999999999</v>
      </c>
      <c r="R2162" s="8">
        <f t="shared" si="100"/>
        <v>-16.415000000000077</v>
      </c>
      <c r="S2162" s="8">
        <f>(((Sales[[#This Row],[Unit Price]]-(Sales[[#This Row],[Discount Applied]]*Sales[[#This Row],[Unit Price]]))-Q2162)/Q2162)*100</f>
        <v>-1.6393442622950813</v>
      </c>
      <c r="T2162" s="8">
        <f t="shared" si="101"/>
        <v>984.89999999999986</v>
      </c>
      <c r="U2162" s="8">
        <f>Sales[[#This Row],[Unit Cost]]*Sales[[#This Row],[Order Quantity]]</f>
        <v>1001.3149999999999</v>
      </c>
    </row>
    <row r="2163" spans="1:21" x14ac:dyDescent="0.2">
      <c r="A2163" s="6" t="s">
        <v>2376</v>
      </c>
      <c r="B2163" s="6" t="s">
        <v>25</v>
      </c>
      <c r="C2163" s="6" t="s">
        <v>148</v>
      </c>
      <c r="D2163" s="7">
        <v>43400</v>
      </c>
      <c r="E2163" s="7">
        <v>43501</v>
      </c>
      <c r="F2163" s="7">
        <v>43510</v>
      </c>
      <c r="G2163" s="7">
        <v>43520</v>
      </c>
      <c r="H2163" s="6">
        <f t="shared" si="99"/>
        <v>19</v>
      </c>
      <c r="I2163" s="6" t="s">
        <v>215</v>
      </c>
      <c r="J2163" s="6">
        <v>20</v>
      </c>
      <c r="K2163" s="6">
        <v>35</v>
      </c>
      <c r="L2163" s="6">
        <v>42</v>
      </c>
      <c r="M2163" s="6">
        <v>42</v>
      </c>
      <c r="N2163" s="6">
        <v>2</v>
      </c>
      <c r="O2163" s="6">
        <v>0.05</v>
      </c>
      <c r="P2163" s="8">
        <v>1132.3</v>
      </c>
      <c r="Q2163" s="8">
        <v>702.02599999999995</v>
      </c>
      <c r="R2163" s="8">
        <f t="shared" si="100"/>
        <v>747.31799999999998</v>
      </c>
      <c r="S2163" s="8">
        <f>(((Sales[[#This Row],[Unit Price]]-(Sales[[#This Row],[Discount Applied]]*Sales[[#This Row],[Unit Price]]))-Q2163)/Q2163)*100</f>
        <v>53.225806451612897</v>
      </c>
      <c r="T2163" s="8">
        <f t="shared" si="101"/>
        <v>2151.37</v>
      </c>
      <c r="U2163" s="8">
        <f>Sales[[#This Row],[Unit Cost]]*Sales[[#This Row],[Order Quantity]]</f>
        <v>1404.0519999999999</v>
      </c>
    </row>
    <row r="2164" spans="1:21" x14ac:dyDescent="0.2">
      <c r="A2164" s="6" t="s">
        <v>2377</v>
      </c>
      <c r="B2164" s="6" t="s">
        <v>24</v>
      </c>
      <c r="C2164" s="6" t="s">
        <v>147</v>
      </c>
      <c r="D2164" s="7">
        <v>43400</v>
      </c>
      <c r="E2164" s="7">
        <v>43501</v>
      </c>
      <c r="F2164" s="7">
        <v>43523</v>
      </c>
      <c r="G2164" s="7">
        <v>43526</v>
      </c>
      <c r="H2164" s="6">
        <f t="shared" si="99"/>
        <v>25</v>
      </c>
      <c r="I2164" s="6" t="s">
        <v>215</v>
      </c>
      <c r="J2164" s="6">
        <v>5</v>
      </c>
      <c r="K2164" s="6">
        <v>37</v>
      </c>
      <c r="L2164" s="6">
        <v>219</v>
      </c>
      <c r="M2164" s="6">
        <v>39</v>
      </c>
      <c r="N2164" s="6">
        <v>2</v>
      </c>
      <c r="O2164" s="6">
        <v>0.1</v>
      </c>
      <c r="P2164" s="8">
        <v>978.2</v>
      </c>
      <c r="Q2164" s="8">
        <v>449.97200000000004</v>
      </c>
      <c r="R2164" s="8">
        <f t="shared" si="100"/>
        <v>860.81599999999992</v>
      </c>
      <c r="S2164" s="8">
        <f>(((Sales[[#This Row],[Unit Price]]-(Sales[[#This Row],[Discount Applied]]*Sales[[#This Row],[Unit Price]]))-Q2164)/Q2164)*100</f>
        <v>95.652173913043455</v>
      </c>
      <c r="T2164" s="8">
        <f t="shared" si="101"/>
        <v>1760.76</v>
      </c>
      <c r="U2164" s="8">
        <f>Sales[[#This Row],[Unit Cost]]*Sales[[#This Row],[Order Quantity]]</f>
        <v>899.94400000000007</v>
      </c>
    </row>
    <row r="2165" spans="1:21" x14ac:dyDescent="0.2">
      <c r="A2165" s="6" t="s">
        <v>2378</v>
      </c>
      <c r="B2165" s="6" t="s">
        <v>24</v>
      </c>
      <c r="C2165" s="6" t="s">
        <v>143</v>
      </c>
      <c r="D2165" s="7">
        <v>43400</v>
      </c>
      <c r="E2165" s="7">
        <v>43501</v>
      </c>
      <c r="F2165" s="7">
        <v>43504</v>
      </c>
      <c r="G2165" s="7">
        <v>43514</v>
      </c>
      <c r="H2165" s="6">
        <f t="shared" si="99"/>
        <v>13</v>
      </c>
      <c r="I2165" s="6" t="s">
        <v>215</v>
      </c>
      <c r="J2165" s="6">
        <v>8</v>
      </c>
      <c r="K2165" s="6">
        <v>26</v>
      </c>
      <c r="L2165" s="6">
        <v>359</v>
      </c>
      <c r="M2165" s="6">
        <v>29</v>
      </c>
      <c r="N2165" s="6">
        <v>6</v>
      </c>
      <c r="O2165" s="6">
        <v>7.4999999999999997E-2</v>
      </c>
      <c r="P2165" s="8">
        <v>2619.7000000000003</v>
      </c>
      <c r="Q2165" s="8">
        <v>1938.5780000000002</v>
      </c>
      <c r="R2165" s="8">
        <f t="shared" si="100"/>
        <v>2907.8670000000002</v>
      </c>
      <c r="S2165" s="8">
        <f>(((Sales[[#This Row],[Unit Price]]-(Sales[[#This Row],[Discount Applied]]*Sales[[#This Row],[Unit Price]]))-Q2165)/Q2165)*100</f>
        <v>25.000000000000007</v>
      </c>
      <c r="T2165" s="8">
        <f t="shared" si="101"/>
        <v>14539.335000000001</v>
      </c>
      <c r="U2165" s="8">
        <f>Sales[[#This Row],[Unit Cost]]*Sales[[#This Row],[Order Quantity]]</f>
        <v>11631.468000000001</v>
      </c>
    </row>
    <row r="2166" spans="1:21" x14ac:dyDescent="0.2">
      <c r="A2166" s="6" t="s">
        <v>2379</v>
      </c>
      <c r="B2166" s="6" t="s">
        <v>26</v>
      </c>
      <c r="C2166" s="6" t="s">
        <v>148</v>
      </c>
      <c r="D2166" s="7">
        <v>43400</v>
      </c>
      <c r="E2166" s="7">
        <v>43501</v>
      </c>
      <c r="F2166" s="7">
        <v>43517</v>
      </c>
      <c r="G2166" s="7">
        <v>43526</v>
      </c>
      <c r="H2166" s="6">
        <f t="shared" si="99"/>
        <v>25</v>
      </c>
      <c r="I2166" s="6" t="s">
        <v>215</v>
      </c>
      <c r="J2166" s="6">
        <v>26</v>
      </c>
      <c r="K2166" s="6">
        <v>33</v>
      </c>
      <c r="L2166" s="6">
        <v>21</v>
      </c>
      <c r="M2166" s="6">
        <v>16</v>
      </c>
      <c r="N2166" s="6">
        <v>7</v>
      </c>
      <c r="O2166" s="6">
        <v>0.15</v>
      </c>
      <c r="P2166" s="8">
        <v>1078.7</v>
      </c>
      <c r="Q2166" s="8">
        <v>528.56299999999999</v>
      </c>
      <c r="R2166" s="8">
        <f t="shared" si="100"/>
        <v>2718.3240000000005</v>
      </c>
      <c r="S2166" s="8">
        <f>(((Sales[[#This Row],[Unit Price]]-(Sales[[#This Row],[Discount Applied]]*Sales[[#This Row],[Unit Price]]))-Q2166)/Q2166)*100</f>
        <v>73.469387755102048</v>
      </c>
      <c r="T2166" s="8">
        <f t="shared" si="101"/>
        <v>6418.2650000000003</v>
      </c>
      <c r="U2166" s="8">
        <f>Sales[[#This Row],[Unit Cost]]*Sales[[#This Row],[Order Quantity]]</f>
        <v>3699.9409999999998</v>
      </c>
    </row>
    <row r="2167" spans="1:21" x14ac:dyDescent="0.2">
      <c r="A2167" s="6" t="s">
        <v>2380</v>
      </c>
      <c r="B2167" s="6" t="s">
        <v>26</v>
      </c>
      <c r="C2167" s="6" t="s">
        <v>148</v>
      </c>
      <c r="D2167" s="7">
        <v>43400</v>
      </c>
      <c r="E2167" s="7">
        <v>43501</v>
      </c>
      <c r="F2167" s="7">
        <v>43525</v>
      </c>
      <c r="G2167" s="7">
        <v>43527</v>
      </c>
      <c r="H2167" s="6">
        <f t="shared" si="99"/>
        <v>26</v>
      </c>
      <c r="I2167" s="6" t="s">
        <v>215</v>
      </c>
      <c r="J2167" s="6">
        <v>28</v>
      </c>
      <c r="K2167" s="6">
        <v>16</v>
      </c>
      <c r="L2167" s="6">
        <v>29</v>
      </c>
      <c r="M2167" s="6">
        <v>5</v>
      </c>
      <c r="N2167" s="6">
        <v>2</v>
      </c>
      <c r="O2167" s="6">
        <v>0.05</v>
      </c>
      <c r="P2167" s="8">
        <v>1829.1000000000001</v>
      </c>
      <c r="Q2167" s="8">
        <v>804.80400000000009</v>
      </c>
      <c r="R2167" s="8">
        <f t="shared" si="100"/>
        <v>1865.6820000000002</v>
      </c>
      <c r="S2167" s="8">
        <f>(((Sales[[#This Row],[Unit Price]]-(Sales[[#This Row],[Discount Applied]]*Sales[[#This Row],[Unit Price]]))-Q2167)/Q2167)*100</f>
        <v>115.90909090909092</v>
      </c>
      <c r="T2167" s="8">
        <f t="shared" si="101"/>
        <v>3475.2900000000004</v>
      </c>
      <c r="U2167" s="8">
        <f>Sales[[#This Row],[Unit Cost]]*Sales[[#This Row],[Order Quantity]]</f>
        <v>1609.6080000000002</v>
      </c>
    </row>
    <row r="2168" spans="1:21" x14ac:dyDescent="0.2">
      <c r="A2168" s="6" t="s">
        <v>2381</v>
      </c>
      <c r="B2168" s="6" t="s">
        <v>23</v>
      </c>
      <c r="C2168" s="6" t="s">
        <v>145</v>
      </c>
      <c r="D2168" s="7">
        <v>43400</v>
      </c>
      <c r="E2168" s="7">
        <v>43502</v>
      </c>
      <c r="F2168" s="7">
        <v>43529</v>
      </c>
      <c r="G2168" s="7">
        <v>43537</v>
      </c>
      <c r="H2168" s="6">
        <f t="shared" si="99"/>
        <v>35</v>
      </c>
      <c r="I2168" s="6" t="s">
        <v>215</v>
      </c>
      <c r="J2168" s="6">
        <v>21</v>
      </c>
      <c r="K2168" s="6">
        <v>42</v>
      </c>
      <c r="L2168" s="6">
        <v>149</v>
      </c>
      <c r="M2168" s="6">
        <v>22</v>
      </c>
      <c r="N2168" s="6">
        <v>1</v>
      </c>
      <c r="O2168" s="6">
        <v>0.05</v>
      </c>
      <c r="P2168" s="8">
        <v>1038.5</v>
      </c>
      <c r="Q2168" s="8">
        <v>508.86500000000001</v>
      </c>
      <c r="R2168" s="8">
        <f t="shared" si="100"/>
        <v>477.71000000000004</v>
      </c>
      <c r="S2168" s="8">
        <f>(((Sales[[#This Row],[Unit Price]]-(Sales[[#This Row],[Discount Applied]]*Sales[[#This Row],[Unit Price]]))-Q2168)/Q2168)*100</f>
        <v>93.877551020408163</v>
      </c>
      <c r="T2168" s="8">
        <f t="shared" si="101"/>
        <v>986.57500000000005</v>
      </c>
      <c r="U2168" s="8">
        <f>Sales[[#This Row],[Unit Cost]]*Sales[[#This Row],[Order Quantity]]</f>
        <v>508.86500000000001</v>
      </c>
    </row>
    <row r="2169" spans="1:21" x14ac:dyDescent="0.2">
      <c r="A2169" s="6" t="s">
        <v>2382</v>
      </c>
      <c r="B2169" s="6" t="s">
        <v>25</v>
      </c>
      <c r="C2169" s="6" t="s">
        <v>147</v>
      </c>
      <c r="D2169" s="7">
        <v>43400</v>
      </c>
      <c r="E2169" s="7">
        <v>43502</v>
      </c>
      <c r="F2169" s="7">
        <v>43522</v>
      </c>
      <c r="G2169" s="7">
        <v>43532</v>
      </c>
      <c r="H2169" s="6">
        <f t="shared" si="99"/>
        <v>30</v>
      </c>
      <c r="I2169" s="6" t="s">
        <v>215</v>
      </c>
      <c r="J2169" s="6">
        <v>19</v>
      </c>
      <c r="K2169" s="6">
        <v>31</v>
      </c>
      <c r="L2169" s="6">
        <v>249</v>
      </c>
      <c r="M2169" s="6">
        <v>9</v>
      </c>
      <c r="N2169" s="6">
        <v>5</v>
      </c>
      <c r="O2169" s="6">
        <v>0.05</v>
      </c>
      <c r="P2169" s="8">
        <v>3946.3</v>
      </c>
      <c r="Q2169" s="8">
        <v>1894.2239999999999</v>
      </c>
      <c r="R2169" s="8">
        <f t="shared" si="100"/>
        <v>9273.8050000000003</v>
      </c>
      <c r="S2169" s="8">
        <f>(((Sales[[#This Row],[Unit Price]]-(Sales[[#This Row],[Discount Applied]]*Sales[[#This Row],[Unit Price]]))-Q2169)/Q2169)*100</f>
        <v>97.916666666666686</v>
      </c>
      <c r="T2169" s="8">
        <f t="shared" si="101"/>
        <v>18744.924999999999</v>
      </c>
      <c r="U2169" s="8">
        <f>Sales[[#This Row],[Unit Cost]]*Sales[[#This Row],[Order Quantity]]</f>
        <v>9471.119999999999</v>
      </c>
    </row>
    <row r="2170" spans="1:21" x14ac:dyDescent="0.2">
      <c r="A2170" s="6" t="s">
        <v>2383</v>
      </c>
      <c r="B2170" s="6" t="s">
        <v>25</v>
      </c>
      <c r="C2170" s="6" t="s">
        <v>146</v>
      </c>
      <c r="D2170" s="7">
        <v>43400</v>
      </c>
      <c r="E2170" s="7">
        <v>43502</v>
      </c>
      <c r="F2170" s="7">
        <v>43528</v>
      </c>
      <c r="G2170" s="7">
        <v>43537</v>
      </c>
      <c r="H2170" s="6">
        <f t="shared" si="99"/>
        <v>35</v>
      </c>
      <c r="I2170" s="6" t="s">
        <v>215</v>
      </c>
      <c r="J2170" s="6">
        <v>18</v>
      </c>
      <c r="K2170" s="6">
        <v>24</v>
      </c>
      <c r="L2170" s="6">
        <v>295</v>
      </c>
      <c r="M2170" s="6">
        <v>23</v>
      </c>
      <c r="N2170" s="6">
        <v>1</v>
      </c>
      <c r="O2170" s="6">
        <v>0.05</v>
      </c>
      <c r="P2170" s="8">
        <v>5299.7</v>
      </c>
      <c r="Q2170" s="8">
        <v>2596.8530000000001</v>
      </c>
      <c r="R2170" s="8">
        <f t="shared" si="100"/>
        <v>2437.8620000000001</v>
      </c>
      <c r="S2170" s="8">
        <f>(((Sales[[#This Row],[Unit Price]]-(Sales[[#This Row],[Discount Applied]]*Sales[[#This Row],[Unit Price]]))-Q2170)/Q2170)*100</f>
        <v>93.877551020408163</v>
      </c>
      <c r="T2170" s="8">
        <f t="shared" si="101"/>
        <v>5034.7150000000001</v>
      </c>
      <c r="U2170" s="8">
        <f>Sales[[#This Row],[Unit Cost]]*Sales[[#This Row],[Order Quantity]]</f>
        <v>2596.8530000000001</v>
      </c>
    </row>
    <row r="2171" spans="1:21" x14ac:dyDescent="0.2">
      <c r="A2171" s="6" t="s">
        <v>2384</v>
      </c>
      <c r="B2171" s="6" t="s">
        <v>24</v>
      </c>
      <c r="C2171" s="6" t="s">
        <v>145</v>
      </c>
      <c r="D2171" s="7">
        <v>43400</v>
      </c>
      <c r="E2171" s="7">
        <v>43502</v>
      </c>
      <c r="F2171" s="7">
        <v>43526</v>
      </c>
      <c r="G2171" s="7">
        <v>43529</v>
      </c>
      <c r="H2171" s="6">
        <f t="shared" si="99"/>
        <v>27</v>
      </c>
      <c r="I2171" s="6" t="s">
        <v>215</v>
      </c>
      <c r="J2171" s="6">
        <v>8</v>
      </c>
      <c r="K2171" s="6">
        <v>37</v>
      </c>
      <c r="L2171" s="6">
        <v>202</v>
      </c>
      <c r="M2171" s="6">
        <v>15</v>
      </c>
      <c r="N2171" s="6">
        <v>6</v>
      </c>
      <c r="O2171" s="6">
        <v>0.15</v>
      </c>
      <c r="P2171" s="8">
        <v>2365.1</v>
      </c>
      <c r="Q2171" s="8">
        <v>1442.711</v>
      </c>
      <c r="R2171" s="8">
        <f t="shared" si="100"/>
        <v>3405.7439999999988</v>
      </c>
      <c r="S2171" s="8">
        <f>(((Sales[[#This Row],[Unit Price]]-(Sales[[#This Row],[Discount Applied]]*Sales[[#This Row],[Unit Price]]))-Q2171)/Q2171)*100</f>
        <v>39.344262295081968</v>
      </c>
      <c r="T2171" s="8">
        <f t="shared" si="101"/>
        <v>12062.009999999998</v>
      </c>
      <c r="U2171" s="8">
        <f>Sales[[#This Row],[Unit Cost]]*Sales[[#This Row],[Order Quantity]]</f>
        <v>8656.2659999999996</v>
      </c>
    </row>
    <row r="2172" spans="1:21" x14ac:dyDescent="0.2">
      <c r="A2172" s="6" t="s">
        <v>2385</v>
      </c>
      <c r="B2172" s="6" t="s">
        <v>23</v>
      </c>
      <c r="C2172" s="6" t="s">
        <v>148</v>
      </c>
      <c r="D2172" s="7">
        <v>43400</v>
      </c>
      <c r="E2172" s="7">
        <v>43502</v>
      </c>
      <c r="F2172" s="7">
        <v>43504</v>
      </c>
      <c r="G2172" s="7">
        <v>43512</v>
      </c>
      <c r="H2172" s="6">
        <f t="shared" si="99"/>
        <v>10</v>
      </c>
      <c r="I2172" s="6" t="s">
        <v>215</v>
      </c>
      <c r="J2172" s="6">
        <v>23</v>
      </c>
      <c r="K2172" s="6">
        <v>6</v>
      </c>
      <c r="L2172" s="6">
        <v>47</v>
      </c>
      <c r="M2172" s="6">
        <v>5</v>
      </c>
      <c r="N2172" s="6">
        <v>3</v>
      </c>
      <c r="O2172" s="6">
        <v>0.15</v>
      </c>
      <c r="P2172" s="8">
        <v>268</v>
      </c>
      <c r="Q2172" s="8">
        <v>120.60000000000001</v>
      </c>
      <c r="R2172" s="8">
        <f t="shared" si="100"/>
        <v>321.59999999999997</v>
      </c>
      <c r="S2172" s="8">
        <f>(((Sales[[#This Row],[Unit Price]]-(Sales[[#This Row],[Discount Applied]]*Sales[[#This Row],[Unit Price]]))-Q2172)/Q2172)*100</f>
        <v>88.888888888888886</v>
      </c>
      <c r="T2172" s="8">
        <f t="shared" si="101"/>
        <v>683.4</v>
      </c>
      <c r="U2172" s="8">
        <f>Sales[[#This Row],[Unit Cost]]*Sales[[#This Row],[Order Quantity]]</f>
        <v>361.8</v>
      </c>
    </row>
    <row r="2173" spans="1:21" x14ac:dyDescent="0.2">
      <c r="A2173" s="6" t="s">
        <v>2386</v>
      </c>
      <c r="B2173" s="6" t="s">
        <v>26</v>
      </c>
      <c r="C2173" s="6" t="s">
        <v>145</v>
      </c>
      <c r="D2173" s="7">
        <v>43400</v>
      </c>
      <c r="E2173" s="7">
        <v>43502</v>
      </c>
      <c r="F2173" s="7">
        <v>43505</v>
      </c>
      <c r="G2173" s="7">
        <v>43514</v>
      </c>
      <c r="H2173" s="6">
        <f t="shared" si="99"/>
        <v>12</v>
      </c>
      <c r="I2173" s="6" t="s">
        <v>215</v>
      </c>
      <c r="J2173" s="6">
        <v>27</v>
      </c>
      <c r="K2173" s="6">
        <v>22</v>
      </c>
      <c r="L2173" s="6">
        <v>136</v>
      </c>
      <c r="M2173" s="6">
        <v>28</v>
      </c>
      <c r="N2173" s="6">
        <v>8</v>
      </c>
      <c r="O2173" s="6">
        <v>7.4999999999999997E-2</v>
      </c>
      <c r="P2173" s="8">
        <v>1139</v>
      </c>
      <c r="Q2173" s="8">
        <v>785.91</v>
      </c>
      <c r="R2173" s="8">
        <f t="shared" si="100"/>
        <v>2141.3200000000006</v>
      </c>
      <c r="S2173" s="8">
        <f>(((Sales[[#This Row],[Unit Price]]-(Sales[[#This Row],[Discount Applied]]*Sales[[#This Row],[Unit Price]]))-Q2173)/Q2173)*100</f>
        <v>34.057971014492765</v>
      </c>
      <c r="T2173" s="8">
        <f t="shared" si="101"/>
        <v>8428.6</v>
      </c>
      <c r="U2173" s="8">
        <f>Sales[[#This Row],[Unit Cost]]*Sales[[#This Row],[Order Quantity]]</f>
        <v>6287.28</v>
      </c>
    </row>
    <row r="2174" spans="1:21" x14ac:dyDescent="0.2">
      <c r="A2174" s="6" t="s">
        <v>2387</v>
      </c>
      <c r="B2174" s="6" t="s">
        <v>23</v>
      </c>
      <c r="C2174" s="6" t="s">
        <v>145</v>
      </c>
      <c r="D2174" s="7">
        <v>43400</v>
      </c>
      <c r="E2174" s="7">
        <v>43502</v>
      </c>
      <c r="F2174" s="7">
        <v>43510</v>
      </c>
      <c r="G2174" s="7">
        <v>43511</v>
      </c>
      <c r="H2174" s="6">
        <f t="shared" si="99"/>
        <v>9</v>
      </c>
      <c r="I2174" s="6" t="s">
        <v>215</v>
      </c>
      <c r="J2174" s="6">
        <v>25</v>
      </c>
      <c r="K2174" s="6">
        <v>19</v>
      </c>
      <c r="L2174" s="6">
        <v>148</v>
      </c>
      <c r="M2174" s="6">
        <v>21</v>
      </c>
      <c r="N2174" s="6">
        <v>6</v>
      </c>
      <c r="O2174" s="6">
        <v>0.05</v>
      </c>
      <c r="P2174" s="8">
        <v>1139</v>
      </c>
      <c r="Q2174" s="8">
        <v>751.74</v>
      </c>
      <c r="R2174" s="8">
        <f t="shared" si="100"/>
        <v>1981.8599999999997</v>
      </c>
      <c r="S2174" s="8">
        <f>(((Sales[[#This Row],[Unit Price]]-(Sales[[#This Row],[Discount Applied]]*Sales[[#This Row],[Unit Price]]))-Q2174)/Q2174)*100</f>
        <v>43.939393939393931</v>
      </c>
      <c r="T2174" s="8">
        <f t="shared" si="101"/>
        <v>6492.3</v>
      </c>
      <c r="U2174" s="8">
        <f>Sales[[#This Row],[Unit Cost]]*Sales[[#This Row],[Order Quantity]]</f>
        <v>4510.4400000000005</v>
      </c>
    </row>
    <row r="2175" spans="1:21" x14ac:dyDescent="0.2">
      <c r="A2175" s="6" t="s">
        <v>2388</v>
      </c>
      <c r="B2175" s="6" t="s">
        <v>25</v>
      </c>
      <c r="C2175" s="6" t="s">
        <v>143</v>
      </c>
      <c r="D2175" s="7">
        <v>43400</v>
      </c>
      <c r="E2175" s="7">
        <v>43502</v>
      </c>
      <c r="F2175" s="7">
        <v>43516</v>
      </c>
      <c r="G2175" s="7">
        <v>43523</v>
      </c>
      <c r="H2175" s="6">
        <f t="shared" si="99"/>
        <v>21</v>
      </c>
      <c r="I2175" s="6" t="s">
        <v>215</v>
      </c>
      <c r="J2175" s="6">
        <v>18</v>
      </c>
      <c r="K2175" s="6">
        <v>13</v>
      </c>
      <c r="L2175" s="6">
        <v>352</v>
      </c>
      <c r="M2175" s="6">
        <v>7</v>
      </c>
      <c r="N2175" s="6">
        <v>2</v>
      </c>
      <c r="O2175" s="6">
        <v>0.3</v>
      </c>
      <c r="P2175" s="8">
        <v>247.9</v>
      </c>
      <c r="Q2175" s="8">
        <v>148.74</v>
      </c>
      <c r="R2175" s="8">
        <f t="shared" si="100"/>
        <v>49.579999999999984</v>
      </c>
      <c r="S2175" s="8">
        <f>(((Sales[[#This Row],[Unit Price]]-(Sales[[#This Row],[Discount Applied]]*Sales[[#This Row],[Unit Price]]))-Q2175)/Q2175)*100</f>
        <v>16.666666666666661</v>
      </c>
      <c r="T2175" s="8">
        <f t="shared" si="101"/>
        <v>347.06</v>
      </c>
      <c r="U2175" s="8">
        <f>Sales[[#This Row],[Unit Cost]]*Sales[[#This Row],[Order Quantity]]</f>
        <v>297.48</v>
      </c>
    </row>
    <row r="2176" spans="1:21" x14ac:dyDescent="0.2">
      <c r="A2176" s="6" t="s">
        <v>2389</v>
      </c>
      <c r="B2176" s="6" t="s">
        <v>25</v>
      </c>
      <c r="C2176" s="6" t="s">
        <v>145</v>
      </c>
      <c r="D2176" s="7">
        <v>43400</v>
      </c>
      <c r="E2176" s="7">
        <v>43502</v>
      </c>
      <c r="F2176" s="7">
        <v>43524</v>
      </c>
      <c r="G2176" s="7">
        <v>43530</v>
      </c>
      <c r="H2176" s="6">
        <f t="shared" si="99"/>
        <v>28</v>
      </c>
      <c r="I2176" s="6" t="s">
        <v>215</v>
      </c>
      <c r="J2176" s="6">
        <v>15</v>
      </c>
      <c r="K2176" s="6">
        <v>14</v>
      </c>
      <c r="L2176" s="6">
        <v>190</v>
      </c>
      <c r="M2176" s="6">
        <v>36</v>
      </c>
      <c r="N2176" s="6">
        <v>5</v>
      </c>
      <c r="O2176" s="6">
        <v>0.4</v>
      </c>
      <c r="P2176" s="8">
        <v>3926.2000000000003</v>
      </c>
      <c r="Q2176" s="8">
        <v>1806.0520000000001</v>
      </c>
      <c r="R2176" s="8">
        <f t="shared" si="100"/>
        <v>2748.3399999999983</v>
      </c>
      <c r="S2176" s="8">
        <f>(((Sales[[#This Row],[Unit Price]]-(Sales[[#This Row],[Discount Applied]]*Sales[[#This Row],[Unit Price]]))-Q2176)/Q2176)*100</f>
        <v>30.434782608695656</v>
      </c>
      <c r="T2176" s="8">
        <f t="shared" si="101"/>
        <v>11778.599999999999</v>
      </c>
      <c r="U2176" s="8">
        <f>Sales[[#This Row],[Unit Cost]]*Sales[[#This Row],[Order Quantity]]</f>
        <v>9030.26</v>
      </c>
    </row>
    <row r="2177" spans="1:21" x14ac:dyDescent="0.2">
      <c r="A2177" s="6" t="s">
        <v>2390</v>
      </c>
      <c r="B2177" s="6" t="s">
        <v>25</v>
      </c>
      <c r="C2177" s="6" t="s">
        <v>147</v>
      </c>
      <c r="D2177" s="7">
        <v>43400</v>
      </c>
      <c r="E2177" s="7">
        <v>43502</v>
      </c>
      <c r="F2177" s="7">
        <v>43521</v>
      </c>
      <c r="G2177" s="7">
        <v>43529</v>
      </c>
      <c r="H2177" s="6">
        <f t="shared" si="99"/>
        <v>27</v>
      </c>
      <c r="I2177" s="6" t="s">
        <v>215</v>
      </c>
      <c r="J2177" s="6">
        <v>14</v>
      </c>
      <c r="K2177" s="6">
        <v>8</v>
      </c>
      <c r="L2177" s="6">
        <v>218</v>
      </c>
      <c r="M2177" s="6">
        <v>22</v>
      </c>
      <c r="N2177" s="6">
        <v>8</v>
      </c>
      <c r="O2177" s="6">
        <v>0.05</v>
      </c>
      <c r="P2177" s="8">
        <v>938</v>
      </c>
      <c r="Q2177" s="8">
        <v>712.88</v>
      </c>
      <c r="R2177" s="8">
        <f t="shared" si="100"/>
        <v>1425.7600000000002</v>
      </c>
      <c r="S2177" s="8">
        <f>(((Sales[[#This Row],[Unit Price]]-(Sales[[#This Row],[Discount Applied]]*Sales[[#This Row],[Unit Price]]))-Q2177)/Q2177)*100</f>
        <v>25.000000000000007</v>
      </c>
      <c r="T2177" s="8">
        <f t="shared" si="101"/>
        <v>7128.8</v>
      </c>
      <c r="U2177" s="8">
        <f>Sales[[#This Row],[Unit Cost]]*Sales[[#This Row],[Order Quantity]]</f>
        <v>5703.04</v>
      </c>
    </row>
    <row r="2178" spans="1:21" x14ac:dyDescent="0.2">
      <c r="A2178" s="6" t="s">
        <v>2391</v>
      </c>
      <c r="B2178" s="6" t="s">
        <v>24</v>
      </c>
      <c r="C2178" s="6" t="s">
        <v>146</v>
      </c>
      <c r="D2178" s="7">
        <v>43400</v>
      </c>
      <c r="E2178" s="7">
        <v>43503</v>
      </c>
      <c r="F2178" s="7">
        <v>43520</v>
      </c>
      <c r="G2178" s="7">
        <v>43530</v>
      </c>
      <c r="H2178" s="6">
        <f t="shared" ref="H2178:H2241" si="102">G2178-E2178</f>
        <v>27</v>
      </c>
      <c r="I2178" s="6" t="s">
        <v>215</v>
      </c>
      <c r="J2178" s="6">
        <v>5</v>
      </c>
      <c r="K2178" s="6">
        <v>44</v>
      </c>
      <c r="L2178" s="6">
        <v>297</v>
      </c>
      <c r="M2178" s="6">
        <v>31</v>
      </c>
      <c r="N2178" s="6">
        <v>6</v>
      </c>
      <c r="O2178" s="6">
        <v>7.4999999999999997E-2</v>
      </c>
      <c r="P2178" s="8">
        <v>3718.5</v>
      </c>
      <c r="Q2178" s="8">
        <v>2417.0250000000001</v>
      </c>
      <c r="R2178" s="8">
        <f t="shared" ref="R2178:R2241" si="103">T2178-(Q2178*N2178)</f>
        <v>6135.5249999999978</v>
      </c>
      <c r="S2178" s="8">
        <f>(((Sales[[#This Row],[Unit Price]]-(Sales[[#This Row],[Discount Applied]]*Sales[[#This Row],[Unit Price]]))-Q2178)/Q2178)*100</f>
        <v>42.307692307692307</v>
      </c>
      <c r="T2178" s="8">
        <f t="shared" ref="T2178:T2241" si="104">((P2178*N2178)-(P2178*O2178*N2178))</f>
        <v>20637.674999999999</v>
      </c>
      <c r="U2178" s="8">
        <f>Sales[[#This Row],[Unit Cost]]*Sales[[#This Row],[Order Quantity]]</f>
        <v>14502.150000000001</v>
      </c>
    </row>
    <row r="2179" spans="1:21" x14ac:dyDescent="0.2">
      <c r="A2179" s="6" t="s">
        <v>2392</v>
      </c>
      <c r="B2179" s="6" t="s">
        <v>24</v>
      </c>
      <c r="C2179" s="6" t="s">
        <v>146</v>
      </c>
      <c r="D2179" s="7">
        <v>43400</v>
      </c>
      <c r="E2179" s="7">
        <v>43503</v>
      </c>
      <c r="F2179" s="7">
        <v>43518</v>
      </c>
      <c r="G2179" s="7">
        <v>43520</v>
      </c>
      <c r="H2179" s="6">
        <f t="shared" si="102"/>
        <v>17</v>
      </c>
      <c r="I2179" s="6" t="s">
        <v>215</v>
      </c>
      <c r="J2179" s="6">
        <v>6</v>
      </c>
      <c r="K2179" s="6">
        <v>50</v>
      </c>
      <c r="L2179" s="6">
        <v>281</v>
      </c>
      <c r="M2179" s="6">
        <v>17</v>
      </c>
      <c r="N2179" s="6">
        <v>4</v>
      </c>
      <c r="O2179" s="6">
        <v>0.05</v>
      </c>
      <c r="P2179" s="8">
        <v>2472.3000000000002</v>
      </c>
      <c r="Q2179" s="8">
        <v>1335.0420000000001</v>
      </c>
      <c r="R2179" s="8">
        <f t="shared" si="103"/>
        <v>4054.572000000001</v>
      </c>
      <c r="S2179" s="8">
        <f>(((Sales[[#This Row],[Unit Price]]-(Sales[[#This Row],[Discount Applied]]*Sales[[#This Row],[Unit Price]]))-Q2179)/Q2179)*100</f>
        <v>75.925925925925938</v>
      </c>
      <c r="T2179" s="8">
        <f t="shared" si="104"/>
        <v>9394.7400000000016</v>
      </c>
      <c r="U2179" s="8">
        <f>Sales[[#This Row],[Unit Cost]]*Sales[[#This Row],[Order Quantity]]</f>
        <v>5340.1680000000006</v>
      </c>
    </row>
    <row r="2180" spans="1:21" x14ac:dyDescent="0.2">
      <c r="A2180" s="6" t="s">
        <v>2393</v>
      </c>
      <c r="B2180" s="6" t="s">
        <v>26</v>
      </c>
      <c r="C2180" s="6" t="s">
        <v>145</v>
      </c>
      <c r="D2180" s="7">
        <v>43400</v>
      </c>
      <c r="E2180" s="7">
        <v>43503</v>
      </c>
      <c r="F2180" s="7">
        <v>43526</v>
      </c>
      <c r="G2180" s="7">
        <v>43529</v>
      </c>
      <c r="H2180" s="6">
        <f t="shared" si="102"/>
        <v>26</v>
      </c>
      <c r="I2180" s="6" t="s">
        <v>215</v>
      </c>
      <c r="J2180" s="6">
        <v>26</v>
      </c>
      <c r="K2180" s="6">
        <v>21</v>
      </c>
      <c r="L2180" s="6">
        <v>100</v>
      </c>
      <c r="M2180" s="6">
        <v>45</v>
      </c>
      <c r="N2180" s="6">
        <v>5</v>
      </c>
      <c r="O2180" s="6">
        <v>0.05</v>
      </c>
      <c r="P2180" s="8">
        <v>5601.2</v>
      </c>
      <c r="Q2180" s="8">
        <v>3080.6600000000003</v>
      </c>
      <c r="R2180" s="8">
        <f t="shared" si="103"/>
        <v>11202.4</v>
      </c>
      <c r="S2180" s="8">
        <f>(((Sales[[#This Row],[Unit Price]]-(Sales[[#This Row],[Discount Applied]]*Sales[[#This Row],[Unit Price]]))-Q2180)/Q2180)*100</f>
        <v>72.727272727272691</v>
      </c>
      <c r="T2180" s="8">
        <f t="shared" si="104"/>
        <v>26605.7</v>
      </c>
      <c r="U2180" s="8">
        <f>Sales[[#This Row],[Unit Cost]]*Sales[[#This Row],[Order Quantity]]</f>
        <v>15403.300000000001</v>
      </c>
    </row>
    <row r="2181" spans="1:21" x14ac:dyDescent="0.2">
      <c r="A2181" s="6" t="s">
        <v>2394</v>
      </c>
      <c r="B2181" s="6" t="s">
        <v>25</v>
      </c>
      <c r="C2181" s="6" t="s">
        <v>148</v>
      </c>
      <c r="D2181" s="7">
        <v>43400</v>
      </c>
      <c r="E2181" s="7">
        <v>43503</v>
      </c>
      <c r="F2181" s="7">
        <v>43512</v>
      </c>
      <c r="G2181" s="7">
        <v>43516</v>
      </c>
      <c r="H2181" s="6">
        <f t="shared" si="102"/>
        <v>13</v>
      </c>
      <c r="I2181" s="6" t="s">
        <v>215</v>
      </c>
      <c r="J2181" s="6">
        <v>16</v>
      </c>
      <c r="K2181" s="6">
        <v>39</v>
      </c>
      <c r="L2181" s="6">
        <v>24</v>
      </c>
      <c r="M2181" s="6">
        <v>33</v>
      </c>
      <c r="N2181" s="6">
        <v>3</v>
      </c>
      <c r="O2181" s="6">
        <v>0.3</v>
      </c>
      <c r="P2181" s="8">
        <v>3959.7000000000003</v>
      </c>
      <c r="Q2181" s="8">
        <v>1861.059</v>
      </c>
      <c r="R2181" s="8">
        <f t="shared" si="103"/>
        <v>2732.1929999999993</v>
      </c>
      <c r="S2181" s="8">
        <f>(((Sales[[#This Row],[Unit Price]]-(Sales[[#This Row],[Discount Applied]]*Sales[[#This Row],[Unit Price]]))-Q2181)/Q2181)*100</f>
        <v>48.936170212765958</v>
      </c>
      <c r="T2181" s="8">
        <f t="shared" si="104"/>
        <v>8315.369999999999</v>
      </c>
      <c r="U2181" s="8">
        <f>Sales[[#This Row],[Unit Cost]]*Sales[[#This Row],[Order Quantity]]</f>
        <v>5583.1769999999997</v>
      </c>
    </row>
    <row r="2182" spans="1:21" x14ac:dyDescent="0.2">
      <c r="A2182" s="6" t="s">
        <v>2395</v>
      </c>
      <c r="B2182" s="6" t="s">
        <v>25</v>
      </c>
      <c r="C2182" s="6" t="s">
        <v>145</v>
      </c>
      <c r="D2182" s="7">
        <v>43400</v>
      </c>
      <c r="E2182" s="7">
        <v>43503</v>
      </c>
      <c r="F2182" s="7">
        <v>43515</v>
      </c>
      <c r="G2182" s="7">
        <v>43516</v>
      </c>
      <c r="H2182" s="6">
        <f t="shared" si="102"/>
        <v>13</v>
      </c>
      <c r="I2182" s="6" t="s">
        <v>215</v>
      </c>
      <c r="J2182" s="6">
        <v>18</v>
      </c>
      <c r="K2182" s="6">
        <v>1</v>
      </c>
      <c r="L2182" s="6">
        <v>155</v>
      </c>
      <c r="M2182" s="6">
        <v>34</v>
      </c>
      <c r="N2182" s="6">
        <v>5</v>
      </c>
      <c r="O2182" s="6">
        <v>0.15</v>
      </c>
      <c r="P2182" s="8">
        <v>1802.3</v>
      </c>
      <c r="Q2182" s="8">
        <v>720.92000000000007</v>
      </c>
      <c r="R2182" s="8">
        <f t="shared" si="103"/>
        <v>4055.1749999999993</v>
      </c>
      <c r="S2182" s="8">
        <f>(((Sales[[#This Row],[Unit Price]]-(Sales[[#This Row],[Discount Applied]]*Sales[[#This Row],[Unit Price]]))-Q2182)/Q2182)*100</f>
        <v>112.49999999999997</v>
      </c>
      <c r="T2182" s="8">
        <f t="shared" si="104"/>
        <v>7659.7749999999996</v>
      </c>
      <c r="U2182" s="8">
        <f>Sales[[#This Row],[Unit Cost]]*Sales[[#This Row],[Order Quantity]]</f>
        <v>3604.6000000000004</v>
      </c>
    </row>
    <row r="2183" spans="1:21" x14ac:dyDescent="0.2">
      <c r="A2183" s="6" t="s">
        <v>2396</v>
      </c>
      <c r="B2183" s="6" t="s">
        <v>24</v>
      </c>
      <c r="C2183" s="6" t="s">
        <v>148</v>
      </c>
      <c r="D2183" s="7">
        <v>43400</v>
      </c>
      <c r="E2183" s="7">
        <v>43503</v>
      </c>
      <c r="F2183" s="7">
        <v>43523</v>
      </c>
      <c r="G2183" s="7">
        <v>43525</v>
      </c>
      <c r="H2183" s="6">
        <f t="shared" si="102"/>
        <v>22</v>
      </c>
      <c r="I2183" s="6" t="s">
        <v>215</v>
      </c>
      <c r="J2183" s="6">
        <v>3</v>
      </c>
      <c r="K2183" s="6">
        <v>39</v>
      </c>
      <c r="L2183" s="6">
        <v>30</v>
      </c>
      <c r="M2183" s="6">
        <v>7</v>
      </c>
      <c r="N2183" s="6">
        <v>3</v>
      </c>
      <c r="O2183" s="6">
        <v>0.05</v>
      </c>
      <c r="P2183" s="8">
        <v>2418.7000000000003</v>
      </c>
      <c r="Q2183" s="8">
        <v>1596.3420000000003</v>
      </c>
      <c r="R2183" s="8">
        <f t="shared" si="103"/>
        <v>2104.2689999999993</v>
      </c>
      <c r="S2183" s="8">
        <f>(((Sales[[#This Row],[Unit Price]]-(Sales[[#This Row],[Discount Applied]]*Sales[[#This Row],[Unit Price]]))-Q2183)/Q2183)*100</f>
        <v>43.939393939393931</v>
      </c>
      <c r="T2183" s="8">
        <f t="shared" si="104"/>
        <v>6893.2950000000001</v>
      </c>
      <c r="U2183" s="8">
        <f>Sales[[#This Row],[Unit Cost]]*Sales[[#This Row],[Order Quantity]]</f>
        <v>4789.0260000000007</v>
      </c>
    </row>
    <row r="2184" spans="1:21" x14ac:dyDescent="0.2">
      <c r="A2184" s="6" t="s">
        <v>2397</v>
      </c>
      <c r="B2184" s="6" t="s">
        <v>23</v>
      </c>
      <c r="C2184" s="6" t="s">
        <v>148</v>
      </c>
      <c r="D2184" s="7">
        <v>43400</v>
      </c>
      <c r="E2184" s="7">
        <v>43503</v>
      </c>
      <c r="F2184" s="7">
        <v>43506</v>
      </c>
      <c r="G2184" s="7">
        <v>43510</v>
      </c>
      <c r="H2184" s="6">
        <f t="shared" si="102"/>
        <v>7</v>
      </c>
      <c r="I2184" s="6" t="s">
        <v>215</v>
      </c>
      <c r="J2184" s="6">
        <v>21</v>
      </c>
      <c r="K2184" s="6">
        <v>37</v>
      </c>
      <c r="L2184" s="6">
        <v>40</v>
      </c>
      <c r="M2184" s="6">
        <v>41</v>
      </c>
      <c r="N2184" s="6">
        <v>6</v>
      </c>
      <c r="O2184" s="6">
        <v>0.05</v>
      </c>
      <c r="P2184" s="8">
        <v>1299.8</v>
      </c>
      <c r="Q2184" s="8">
        <v>1065.836</v>
      </c>
      <c r="R2184" s="8">
        <f t="shared" si="103"/>
        <v>1013.8440000000001</v>
      </c>
      <c r="S2184" s="8">
        <f>(((Sales[[#This Row],[Unit Price]]-(Sales[[#This Row],[Discount Applied]]*Sales[[#This Row],[Unit Price]]))-Q2184)/Q2184)*100</f>
        <v>15.85365853658536</v>
      </c>
      <c r="T2184" s="8">
        <f t="shared" si="104"/>
        <v>7408.86</v>
      </c>
      <c r="U2184" s="8">
        <f>Sales[[#This Row],[Unit Cost]]*Sales[[#This Row],[Order Quantity]]</f>
        <v>6395.0159999999996</v>
      </c>
    </row>
    <row r="2185" spans="1:21" x14ac:dyDescent="0.2">
      <c r="A2185" s="6" t="s">
        <v>2398</v>
      </c>
      <c r="B2185" s="6" t="s">
        <v>23</v>
      </c>
      <c r="C2185" s="6" t="s">
        <v>145</v>
      </c>
      <c r="D2185" s="7">
        <v>43400</v>
      </c>
      <c r="E2185" s="7">
        <v>43503</v>
      </c>
      <c r="F2185" s="7">
        <v>43514</v>
      </c>
      <c r="G2185" s="7">
        <v>43522</v>
      </c>
      <c r="H2185" s="6">
        <f t="shared" si="102"/>
        <v>19</v>
      </c>
      <c r="I2185" s="6" t="s">
        <v>215</v>
      </c>
      <c r="J2185" s="6">
        <v>21</v>
      </c>
      <c r="K2185" s="6">
        <v>4</v>
      </c>
      <c r="L2185" s="6">
        <v>169</v>
      </c>
      <c r="M2185" s="6">
        <v>20</v>
      </c>
      <c r="N2185" s="6">
        <v>6</v>
      </c>
      <c r="O2185" s="6">
        <v>0.1</v>
      </c>
      <c r="P2185" s="8">
        <v>1118.9000000000001</v>
      </c>
      <c r="Q2185" s="8">
        <v>682.529</v>
      </c>
      <c r="R2185" s="8">
        <f t="shared" si="103"/>
        <v>1946.8860000000004</v>
      </c>
      <c r="S2185" s="8">
        <f>(((Sales[[#This Row],[Unit Price]]-(Sales[[#This Row],[Discount Applied]]*Sales[[#This Row],[Unit Price]]))-Q2185)/Q2185)*100</f>
        <v>47.54098360655739</v>
      </c>
      <c r="T2185" s="8">
        <f t="shared" si="104"/>
        <v>6042.06</v>
      </c>
      <c r="U2185" s="8">
        <f>Sales[[#This Row],[Unit Cost]]*Sales[[#This Row],[Order Quantity]]</f>
        <v>4095.174</v>
      </c>
    </row>
    <row r="2186" spans="1:21" x14ac:dyDescent="0.2">
      <c r="A2186" s="6" t="s">
        <v>2399</v>
      </c>
      <c r="B2186" s="6" t="s">
        <v>24</v>
      </c>
      <c r="C2186" s="6" t="s">
        <v>146</v>
      </c>
      <c r="D2186" s="7">
        <v>43400</v>
      </c>
      <c r="E2186" s="7">
        <v>43503</v>
      </c>
      <c r="F2186" s="7">
        <v>43510</v>
      </c>
      <c r="G2186" s="7">
        <v>43515</v>
      </c>
      <c r="H2186" s="6">
        <f t="shared" si="102"/>
        <v>12</v>
      </c>
      <c r="I2186" s="6" t="s">
        <v>215</v>
      </c>
      <c r="J2186" s="6">
        <v>8</v>
      </c>
      <c r="K2186" s="6">
        <v>29</v>
      </c>
      <c r="L2186" s="6">
        <v>290</v>
      </c>
      <c r="M2186" s="6">
        <v>27</v>
      </c>
      <c r="N2186" s="6">
        <v>6</v>
      </c>
      <c r="O2186" s="6">
        <v>0.1</v>
      </c>
      <c r="P2186" s="8">
        <v>3932.9</v>
      </c>
      <c r="Q2186" s="8">
        <v>1573.16</v>
      </c>
      <c r="R2186" s="8">
        <f t="shared" si="103"/>
        <v>11798.699999999999</v>
      </c>
      <c r="S2186" s="8">
        <f>(((Sales[[#This Row],[Unit Price]]-(Sales[[#This Row],[Discount Applied]]*Sales[[#This Row],[Unit Price]]))-Q2186)/Q2186)*100</f>
        <v>125</v>
      </c>
      <c r="T2186" s="8">
        <f t="shared" si="104"/>
        <v>21237.66</v>
      </c>
      <c r="U2186" s="8">
        <f>Sales[[#This Row],[Unit Cost]]*Sales[[#This Row],[Order Quantity]]</f>
        <v>9438.9600000000009</v>
      </c>
    </row>
    <row r="2187" spans="1:21" x14ac:dyDescent="0.2">
      <c r="A2187" s="6" t="s">
        <v>2400</v>
      </c>
      <c r="B2187" s="6" t="s">
        <v>23</v>
      </c>
      <c r="C2187" s="6" t="s">
        <v>147</v>
      </c>
      <c r="D2187" s="7">
        <v>43400</v>
      </c>
      <c r="E2187" s="7">
        <v>43503</v>
      </c>
      <c r="F2187" s="7">
        <v>43524</v>
      </c>
      <c r="G2187" s="7">
        <v>43525</v>
      </c>
      <c r="H2187" s="6">
        <f t="shared" si="102"/>
        <v>22</v>
      </c>
      <c r="I2187" s="6" t="s">
        <v>215</v>
      </c>
      <c r="J2187" s="6">
        <v>21</v>
      </c>
      <c r="K2187" s="6">
        <v>2</v>
      </c>
      <c r="L2187" s="6">
        <v>212</v>
      </c>
      <c r="M2187" s="6">
        <v>38</v>
      </c>
      <c r="N2187" s="6">
        <v>1</v>
      </c>
      <c r="O2187" s="6">
        <v>7.4999999999999997E-2</v>
      </c>
      <c r="P2187" s="8">
        <v>221.1</v>
      </c>
      <c r="Q2187" s="8">
        <v>95.072999999999993</v>
      </c>
      <c r="R2187" s="8">
        <f t="shared" si="103"/>
        <v>109.44449999999999</v>
      </c>
      <c r="S2187" s="8">
        <f>(((Sales[[#This Row],[Unit Price]]-(Sales[[#This Row],[Discount Applied]]*Sales[[#This Row],[Unit Price]]))-Q2187)/Q2187)*100</f>
        <v>115.11627906976744</v>
      </c>
      <c r="T2187" s="8">
        <f t="shared" si="104"/>
        <v>204.51749999999998</v>
      </c>
      <c r="U2187" s="8">
        <f>Sales[[#This Row],[Unit Cost]]*Sales[[#This Row],[Order Quantity]]</f>
        <v>95.072999999999993</v>
      </c>
    </row>
    <row r="2188" spans="1:21" x14ac:dyDescent="0.2">
      <c r="A2188" s="6" t="s">
        <v>2401</v>
      </c>
      <c r="B2188" s="6" t="s">
        <v>24</v>
      </c>
      <c r="C2188" s="6" t="s">
        <v>148</v>
      </c>
      <c r="D2188" s="7">
        <v>43400</v>
      </c>
      <c r="E2188" s="7">
        <v>43503</v>
      </c>
      <c r="F2188" s="7">
        <v>43530</v>
      </c>
      <c r="G2188" s="7">
        <v>43534</v>
      </c>
      <c r="H2188" s="6">
        <f t="shared" si="102"/>
        <v>31</v>
      </c>
      <c r="I2188" s="6" t="s">
        <v>215</v>
      </c>
      <c r="J2188" s="6">
        <v>4</v>
      </c>
      <c r="K2188" s="6">
        <v>24</v>
      </c>
      <c r="L2188" s="6">
        <v>30</v>
      </c>
      <c r="M2188" s="6">
        <v>22</v>
      </c>
      <c r="N2188" s="6">
        <v>2</v>
      </c>
      <c r="O2188" s="6">
        <v>0.1</v>
      </c>
      <c r="P2188" s="8">
        <v>187.6</v>
      </c>
      <c r="Q2188" s="8">
        <v>93.8</v>
      </c>
      <c r="R2188" s="8">
        <f t="shared" si="103"/>
        <v>150.08000000000001</v>
      </c>
      <c r="S2188" s="8">
        <f>(((Sales[[#This Row],[Unit Price]]-(Sales[[#This Row],[Discount Applied]]*Sales[[#This Row],[Unit Price]]))-Q2188)/Q2188)*100</f>
        <v>80</v>
      </c>
      <c r="T2188" s="8">
        <f t="shared" si="104"/>
        <v>337.68</v>
      </c>
      <c r="U2188" s="8">
        <f>Sales[[#This Row],[Unit Cost]]*Sales[[#This Row],[Order Quantity]]</f>
        <v>187.6</v>
      </c>
    </row>
    <row r="2189" spans="1:21" x14ac:dyDescent="0.2">
      <c r="A2189" s="6" t="s">
        <v>2402</v>
      </c>
      <c r="B2189" s="6" t="s">
        <v>23</v>
      </c>
      <c r="C2189" s="6" t="s">
        <v>145</v>
      </c>
      <c r="D2189" s="7">
        <v>43400</v>
      </c>
      <c r="E2189" s="7">
        <v>43504</v>
      </c>
      <c r="F2189" s="7">
        <v>43532</v>
      </c>
      <c r="G2189" s="7">
        <v>43542</v>
      </c>
      <c r="H2189" s="6">
        <f t="shared" si="102"/>
        <v>38</v>
      </c>
      <c r="I2189" s="6" t="s">
        <v>215</v>
      </c>
      <c r="J2189" s="6">
        <v>23</v>
      </c>
      <c r="K2189" s="6">
        <v>34</v>
      </c>
      <c r="L2189" s="6">
        <v>152</v>
      </c>
      <c r="M2189" s="6">
        <v>8</v>
      </c>
      <c r="N2189" s="6">
        <v>7</v>
      </c>
      <c r="O2189" s="6">
        <v>0.05</v>
      </c>
      <c r="P2189" s="8">
        <v>2244.5</v>
      </c>
      <c r="Q2189" s="8">
        <v>1324.2549999999999</v>
      </c>
      <c r="R2189" s="8">
        <f t="shared" si="103"/>
        <v>5656.1399999999994</v>
      </c>
      <c r="S2189" s="8">
        <f>(((Sales[[#This Row],[Unit Price]]-(Sales[[#This Row],[Discount Applied]]*Sales[[#This Row],[Unit Price]]))-Q2189)/Q2189)*100</f>
        <v>61.016949152542402</v>
      </c>
      <c r="T2189" s="8">
        <f t="shared" si="104"/>
        <v>14925.924999999999</v>
      </c>
      <c r="U2189" s="8">
        <f>Sales[[#This Row],[Unit Cost]]*Sales[[#This Row],[Order Quantity]]</f>
        <v>9269.7849999999999</v>
      </c>
    </row>
    <row r="2190" spans="1:21" x14ac:dyDescent="0.2">
      <c r="A2190" s="6" t="s">
        <v>2403</v>
      </c>
      <c r="B2190" s="6" t="s">
        <v>25</v>
      </c>
      <c r="C2190" s="6" t="s">
        <v>147</v>
      </c>
      <c r="D2190" s="7">
        <v>43400</v>
      </c>
      <c r="E2190" s="7">
        <v>43504</v>
      </c>
      <c r="F2190" s="7">
        <v>43532</v>
      </c>
      <c r="G2190" s="7">
        <v>43534</v>
      </c>
      <c r="H2190" s="6">
        <f t="shared" si="102"/>
        <v>30</v>
      </c>
      <c r="I2190" s="6" t="s">
        <v>215</v>
      </c>
      <c r="J2190" s="6">
        <v>18</v>
      </c>
      <c r="K2190" s="6">
        <v>35</v>
      </c>
      <c r="L2190" s="6">
        <v>206</v>
      </c>
      <c r="M2190" s="6">
        <v>41</v>
      </c>
      <c r="N2190" s="6">
        <v>7</v>
      </c>
      <c r="O2190" s="6">
        <v>0.3</v>
      </c>
      <c r="P2190" s="8">
        <v>2432.1</v>
      </c>
      <c r="Q2190" s="8">
        <v>1799.7539999999999</v>
      </c>
      <c r="R2190" s="8">
        <f t="shared" si="103"/>
        <v>-680.98799999999756</v>
      </c>
      <c r="S2190" s="8">
        <f>(((Sales[[#This Row],[Unit Price]]-(Sales[[#This Row],[Discount Applied]]*Sales[[#This Row],[Unit Price]]))-Q2190)/Q2190)*100</f>
        <v>-5.4054054054054115</v>
      </c>
      <c r="T2190" s="8">
        <f t="shared" si="104"/>
        <v>11917.29</v>
      </c>
      <c r="U2190" s="8">
        <f>Sales[[#This Row],[Unit Cost]]*Sales[[#This Row],[Order Quantity]]</f>
        <v>12598.277999999998</v>
      </c>
    </row>
    <row r="2191" spans="1:21" x14ac:dyDescent="0.2">
      <c r="A2191" s="6" t="s">
        <v>2404</v>
      </c>
      <c r="B2191" s="6" t="s">
        <v>24</v>
      </c>
      <c r="C2191" s="6" t="s">
        <v>147</v>
      </c>
      <c r="D2191" s="7">
        <v>43400</v>
      </c>
      <c r="E2191" s="7">
        <v>43504</v>
      </c>
      <c r="F2191" s="7">
        <v>43515</v>
      </c>
      <c r="G2191" s="7">
        <v>43521</v>
      </c>
      <c r="H2191" s="6">
        <f t="shared" si="102"/>
        <v>17</v>
      </c>
      <c r="I2191" s="6" t="s">
        <v>215</v>
      </c>
      <c r="J2191" s="6">
        <v>7</v>
      </c>
      <c r="K2191" s="6">
        <v>7</v>
      </c>
      <c r="L2191" s="6">
        <v>225</v>
      </c>
      <c r="M2191" s="6">
        <v>22</v>
      </c>
      <c r="N2191" s="6">
        <v>5</v>
      </c>
      <c r="O2191" s="6">
        <v>0.05</v>
      </c>
      <c r="P2191" s="8">
        <v>6298</v>
      </c>
      <c r="Q2191" s="8">
        <v>3337.94</v>
      </c>
      <c r="R2191" s="8">
        <f t="shared" si="103"/>
        <v>13225.8</v>
      </c>
      <c r="S2191" s="8">
        <f>(((Sales[[#This Row],[Unit Price]]-(Sales[[#This Row],[Discount Applied]]*Sales[[#This Row],[Unit Price]]))-Q2191)/Q2191)*100</f>
        <v>79.245283018867923</v>
      </c>
      <c r="T2191" s="8">
        <f t="shared" si="104"/>
        <v>29915.5</v>
      </c>
      <c r="U2191" s="8">
        <f>Sales[[#This Row],[Unit Cost]]*Sales[[#This Row],[Order Quantity]]</f>
        <v>16689.7</v>
      </c>
    </row>
    <row r="2192" spans="1:21" x14ac:dyDescent="0.2">
      <c r="A2192" s="6" t="s">
        <v>2405</v>
      </c>
      <c r="B2192" s="6" t="s">
        <v>24</v>
      </c>
      <c r="C2192" s="6" t="s">
        <v>144</v>
      </c>
      <c r="D2192" s="7">
        <v>43400</v>
      </c>
      <c r="E2192" s="7">
        <v>43504</v>
      </c>
      <c r="F2192" s="7">
        <v>43509</v>
      </c>
      <c r="G2192" s="7">
        <v>43517</v>
      </c>
      <c r="H2192" s="6">
        <f t="shared" si="102"/>
        <v>13</v>
      </c>
      <c r="I2192" s="6" t="s">
        <v>215</v>
      </c>
      <c r="J2192" s="6">
        <v>3</v>
      </c>
      <c r="K2192" s="6">
        <v>3</v>
      </c>
      <c r="L2192" s="6">
        <v>63</v>
      </c>
      <c r="M2192" s="6">
        <v>6</v>
      </c>
      <c r="N2192" s="6">
        <v>8</v>
      </c>
      <c r="O2192" s="6">
        <v>0.05</v>
      </c>
      <c r="P2192" s="8">
        <v>2271.3000000000002</v>
      </c>
      <c r="Q2192" s="8">
        <v>1476.3450000000003</v>
      </c>
      <c r="R2192" s="8">
        <f t="shared" si="103"/>
        <v>5451.119999999999</v>
      </c>
      <c r="S2192" s="8">
        <f>(((Sales[[#This Row],[Unit Price]]-(Sales[[#This Row],[Discount Applied]]*Sales[[#This Row],[Unit Price]]))-Q2192)/Q2192)*100</f>
        <v>46.153846153846139</v>
      </c>
      <c r="T2192" s="8">
        <f t="shared" si="104"/>
        <v>17261.88</v>
      </c>
      <c r="U2192" s="8">
        <f>Sales[[#This Row],[Unit Cost]]*Sales[[#This Row],[Order Quantity]]</f>
        <v>11810.760000000002</v>
      </c>
    </row>
    <row r="2193" spans="1:21" x14ac:dyDescent="0.2">
      <c r="A2193" s="6" t="s">
        <v>2406</v>
      </c>
      <c r="B2193" s="6" t="s">
        <v>23</v>
      </c>
      <c r="C2193" s="6" t="s">
        <v>146</v>
      </c>
      <c r="D2193" s="7">
        <v>43400</v>
      </c>
      <c r="E2193" s="7">
        <v>43504</v>
      </c>
      <c r="F2193" s="7">
        <v>43527</v>
      </c>
      <c r="G2193" s="7">
        <v>43536</v>
      </c>
      <c r="H2193" s="6">
        <f t="shared" si="102"/>
        <v>32</v>
      </c>
      <c r="I2193" s="6" t="s">
        <v>215</v>
      </c>
      <c r="J2193" s="6">
        <v>23</v>
      </c>
      <c r="K2193" s="6">
        <v>25</v>
      </c>
      <c r="L2193" s="6">
        <v>292</v>
      </c>
      <c r="M2193" s="6">
        <v>20</v>
      </c>
      <c r="N2193" s="6">
        <v>8</v>
      </c>
      <c r="O2193" s="6">
        <v>0.05</v>
      </c>
      <c r="P2193" s="8">
        <v>3979.8</v>
      </c>
      <c r="Q2193" s="8">
        <v>2785.86</v>
      </c>
      <c r="R2193" s="8">
        <f t="shared" si="103"/>
        <v>7959.6000000000022</v>
      </c>
      <c r="S2193" s="8">
        <f>(((Sales[[#This Row],[Unit Price]]-(Sales[[#This Row],[Discount Applied]]*Sales[[#This Row],[Unit Price]]))-Q2193)/Q2193)*100</f>
        <v>35.714285714285722</v>
      </c>
      <c r="T2193" s="8">
        <f t="shared" si="104"/>
        <v>30246.480000000003</v>
      </c>
      <c r="U2193" s="8">
        <f>Sales[[#This Row],[Unit Cost]]*Sales[[#This Row],[Order Quantity]]</f>
        <v>22286.880000000001</v>
      </c>
    </row>
    <row r="2194" spans="1:21" x14ac:dyDescent="0.2">
      <c r="A2194" s="6" t="s">
        <v>2407</v>
      </c>
      <c r="B2194" s="6" t="s">
        <v>24</v>
      </c>
      <c r="C2194" s="6" t="s">
        <v>147</v>
      </c>
      <c r="D2194" s="7">
        <v>43400</v>
      </c>
      <c r="E2194" s="7">
        <v>43504</v>
      </c>
      <c r="F2194" s="7">
        <v>43516</v>
      </c>
      <c r="G2194" s="7">
        <v>43519</v>
      </c>
      <c r="H2194" s="6">
        <f t="shared" si="102"/>
        <v>15</v>
      </c>
      <c r="I2194" s="6" t="s">
        <v>215</v>
      </c>
      <c r="J2194" s="6">
        <v>11</v>
      </c>
      <c r="K2194" s="6">
        <v>36</v>
      </c>
      <c r="L2194" s="6">
        <v>255</v>
      </c>
      <c r="M2194" s="6">
        <v>27</v>
      </c>
      <c r="N2194" s="6">
        <v>4</v>
      </c>
      <c r="O2194" s="6">
        <v>0.4</v>
      </c>
      <c r="P2194" s="8">
        <v>241.20000000000002</v>
      </c>
      <c r="Q2194" s="8">
        <v>166.428</v>
      </c>
      <c r="R2194" s="8">
        <f t="shared" si="103"/>
        <v>-86.831999999999994</v>
      </c>
      <c r="S2194" s="8">
        <f>(((Sales[[#This Row],[Unit Price]]-(Sales[[#This Row],[Discount Applied]]*Sales[[#This Row],[Unit Price]]))-Q2194)/Q2194)*100</f>
        <v>-13.043478260869565</v>
      </c>
      <c r="T2194" s="8">
        <f t="shared" si="104"/>
        <v>578.88</v>
      </c>
      <c r="U2194" s="8">
        <f>Sales[[#This Row],[Unit Cost]]*Sales[[#This Row],[Order Quantity]]</f>
        <v>665.71199999999999</v>
      </c>
    </row>
    <row r="2195" spans="1:21" x14ac:dyDescent="0.2">
      <c r="A2195" s="6" t="s">
        <v>2408</v>
      </c>
      <c r="B2195" s="6" t="s">
        <v>24</v>
      </c>
      <c r="C2195" s="6" t="s">
        <v>147</v>
      </c>
      <c r="D2195" s="7">
        <v>43400</v>
      </c>
      <c r="E2195" s="7">
        <v>43504</v>
      </c>
      <c r="F2195" s="7">
        <v>43514</v>
      </c>
      <c r="G2195" s="7">
        <v>43515</v>
      </c>
      <c r="H2195" s="6">
        <f t="shared" si="102"/>
        <v>11</v>
      </c>
      <c r="I2195" s="6" t="s">
        <v>215</v>
      </c>
      <c r="J2195" s="6">
        <v>3</v>
      </c>
      <c r="K2195" s="6">
        <v>44</v>
      </c>
      <c r="L2195" s="6">
        <v>231</v>
      </c>
      <c r="M2195" s="6">
        <v>11</v>
      </c>
      <c r="N2195" s="6">
        <v>1</v>
      </c>
      <c r="O2195" s="6">
        <v>0.2</v>
      </c>
      <c r="P2195" s="8">
        <v>1098.8</v>
      </c>
      <c r="Q2195" s="8">
        <v>439.52</v>
      </c>
      <c r="R2195" s="8">
        <f t="shared" si="103"/>
        <v>439.52</v>
      </c>
      <c r="S2195" s="8">
        <f>(((Sales[[#This Row],[Unit Price]]-(Sales[[#This Row],[Discount Applied]]*Sales[[#This Row],[Unit Price]]))-Q2195)/Q2195)*100</f>
        <v>100</v>
      </c>
      <c r="T2195" s="8">
        <f t="shared" si="104"/>
        <v>879.04</v>
      </c>
      <c r="U2195" s="8">
        <f>Sales[[#This Row],[Unit Cost]]*Sales[[#This Row],[Order Quantity]]</f>
        <v>439.52</v>
      </c>
    </row>
    <row r="2196" spans="1:21" x14ac:dyDescent="0.2">
      <c r="A2196" s="6" t="s">
        <v>2409</v>
      </c>
      <c r="B2196" s="6" t="s">
        <v>24</v>
      </c>
      <c r="C2196" s="6" t="s">
        <v>148</v>
      </c>
      <c r="D2196" s="7">
        <v>43400</v>
      </c>
      <c r="E2196" s="7">
        <v>43504</v>
      </c>
      <c r="F2196" s="7">
        <v>43515</v>
      </c>
      <c r="G2196" s="7">
        <v>43517</v>
      </c>
      <c r="H2196" s="6">
        <f t="shared" si="102"/>
        <v>13</v>
      </c>
      <c r="I2196" s="6" t="s">
        <v>215</v>
      </c>
      <c r="J2196" s="6">
        <v>12</v>
      </c>
      <c r="K2196" s="6">
        <v>34</v>
      </c>
      <c r="L2196" s="6">
        <v>43</v>
      </c>
      <c r="M2196" s="6">
        <v>18</v>
      </c>
      <c r="N2196" s="6">
        <v>7</v>
      </c>
      <c r="O2196" s="6">
        <v>0.15</v>
      </c>
      <c r="P2196" s="8">
        <v>2331.6</v>
      </c>
      <c r="Q2196" s="8">
        <v>1468.9079999999999</v>
      </c>
      <c r="R2196" s="8">
        <f t="shared" si="103"/>
        <v>3590.6639999999989</v>
      </c>
      <c r="S2196" s="8">
        <f>(((Sales[[#This Row],[Unit Price]]-(Sales[[#This Row],[Discount Applied]]*Sales[[#This Row],[Unit Price]]))-Q2196)/Q2196)*100</f>
        <v>34.920634920634924</v>
      </c>
      <c r="T2196" s="8">
        <f t="shared" si="104"/>
        <v>13873.019999999999</v>
      </c>
      <c r="U2196" s="8">
        <f>Sales[[#This Row],[Unit Cost]]*Sales[[#This Row],[Order Quantity]]</f>
        <v>10282.356</v>
      </c>
    </row>
    <row r="2197" spans="1:21" x14ac:dyDescent="0.2">
      <c r="A2197" s="6" t="s">
        <v>2410</v>
      </c>
      <c r="B2197" s="6" t="s">
        <v>24</v>
      </c>
      <c r="C2197" s="6" t="s">
        <v>144</v>
      </c>
      <c r="D2197" s="7">
        <v>43400</v>
      </c>
      <c r="E2197" s="7">
        <v>43504</v>
      </c>
      <c r="F2197" s="7">
        <v>43512</v>
      </c>
      <c r="G2197" s="7">
        <v>43515</v>
      </c>
      <c r="H2197" s="6">
        <f t="shared" si="102"/>
        <v>11</v>
      </c>
      <c r="I2197" s="6" t="s">
        <v>215</v>
      </c>
      <c r="J2197" s="6">
        <v>10</v>
      </c>
      <c r="K2197" s="6">
        <v>18</v>
      </c>
      <c r="L2197" s="6">
        <v>81</v>
      </c>
      <c r="M2197" s="6">
        <v>9</v>
      </c>
      <c r="N2197" s="6">
        <v>5</v>
      </c>
      <c r="O2197" s="6">
        <v>0.05</v>
      </c>
      <c r="P2197" s="8">
        <v>2934.6</v>
      </c>
      <c r="Q2197" s="8">
        <v>2406.3719999999998</v>
      </c>
      <c r="R2197" s="8">
        <f t="shared" si="103"/>
        <v>1907.4900000000016</v>
      </c>
      <c r="S2197" s="8">
        <f>(((Sales[[#This Row],[Unit Price]]-(Sales[[#This Row],[Discount Applied]]*Sales[[#This Row],[Unit Price]]))-Q2197)/Q2197)*100</f>
        <v>15.853658536585369</v>
      </c>
      <c r="T2197" s="8">
        <f t="shared" si="104"/>
        <v>13939.35</v>
      </c>
      <c r="U2197" s="8">
        <f>Sales[[#This Row],[Unit Cost]]*Sales[[#This Row],[Order Quantity]]</f>
        <v>12031.859999999999</v>
      </c>
    </row>
    <row r="2198" spans="1:21" x14ac:dyDescent="0.2">
      <c r="A2198" s="6" t="s">
        <v>2411</v>
      </c>
      <c r="B2198" s="6" t="s">
        <v>25</v>
      </c>
      <c r="C2198" s="6" t="s">
        <v>143</v>
      </c>
      <c r="D2198" s="7">
        <v>43400</v>
      </c>
      <c r="E2198" s="7">
        <v>43505</v>
      </c>
      <c r="F2198" s="7">
        <v>43533</v>
      </c>
      <c r="G2198" s="7">
        <v>43534</v>
      </c>
      <c r="H2198" s="6">
        <f t="shared" si="102"/>
        <v>29</v>
      </c>
      <c r="I2198" s="6" t="s">
        <v>215</v>
      </c>
      <c r="J2198" s="6">
        <v>12</v>
      </c>
      <c r="K2198" s="6">
        <v>12</v>
      </c>
      <c r="L2198" s="6">
        <v>332</v>
      </c>
      <c r="M2198" s="6">
        <v>44</v>
      </c>
      <c r="N2198" s="6">
        <v>4</v>
      </c>
      <c r="O2198" s="6">
        <v>0.1</v>
      </c>
      <c r="P2198" s="8">
        <v>1788.9</v>
      </c>
      <c r="Q2198" s="8">
        <v>1377.4530000000002</v>
      </c>
      <c r="R2198" s="8">
        <f t="shared" si="103"/>
        <v>930.22799999999916</v>
      </c>
      <c r="S2198" s="8">
        <f>(((Sales[[#This Row],[Unit Price]]-(Sales[[#This Row],[Discount Applied]]*Sales[[#This Row],[Unit Price]]))-Q2198)/Q2198)*100</f>
        <v>16.883116883116866</v>
      </c>
      <c r="T2198" s="8">
        <f t="shared" si="104"/>
        <v>6440.04</v>
      </c>
      <c r="U2198" s="8">
        <f>Sales[[#This Row],[Unit Cost]]*Sales[[#This Row],[Order Quantity]]</f>
        <v>5509.8120000000008</v>
      </c>
    </row>
    <row r="2199" spans="1:21" x14ac:dyDescent="0.2">
      <c r="A2199" s="6" t="s">
        <v>2412</v>
      </c>
      <c r="B2199" s="6" t="s">
        <v>24</v>
      </c>
      <c r="C2199" s="6" t="s">
        <v>146</v>
      </c>
      <c r="D2199" s="7">
        <v>43400</v>
      </c>
      <c r="E2199" s="7">
        <v>43505</v>
      </c>
      <c r="F2199" s="7">
        <v>43508</v>
      </c>
      <c r="G2199" s="7">
        <v>43513</v>
      </c>
      <c r="H2199" s="6">
        <f t="shared" si="102"/>
        <v>8</v>
      </c>
      <c r="I2199" s="6" t="s">
        <v>215</v>
      </c>
      <c r="J2199" s="6">
        <v>5</v>
      </c>
      <c r="K2199" s="6">
        <v>13</v>
      </c>
      <c r="L2199" s="6">
        <v>293</v>
      </c>
      <c r="M2199" s="6">
        <v>23</v>
      </c>
      <c r="N2199" s="6">
        <v>7</v>
      </c>
      <c r="O2199" s="6">
        <v>0.05</v>
      </c>
      <c r="P2199" s="8">
        <v>3075.3</v>
      </c>
      <c r="Q2199" s="8">
        <v>2583.252</v>
      </c>
      <c r="R2199" s="8">
        <f t="shared" si="103"/>
        <v>2367.9810000000034</v>
      </c>
      <c r="S2199" s="8">
        <f>(((Sales[[#This Row],[Unit Price]]-(Sales[[#This Row],[Discount Applied]]*Sales[[#This Row],[Unit Price]]))-Q2199)/Q2199)*100</f>
        <v>13.095238095238109</v>
      </c>
      <c r="T2199" s="8">
        <f t="shared" si="104"/>
        <v>20450.745000000003</v>
      </c>
      <c r="U2199" s="8">
        <f>Sales[[#This Row],[Unit Cost]]*Sales[[#This Row],[Order Quantity]]</f>
        <v>18082.763999999999</v>
      </c>
    </row>
    <row r="2200" spans="1:21" x14ac:dyDescent="0.2">
      <c r="A2200" s="6" t="s">
        <v>2413</v>
      </c>
      <c r="B2200" s="6" t="s">
        <v>23</v>
      </c>
      <c r="C2200" s="6" t="s">
        <v>145</v>
      </c>
      <c r="D2200" s="7">
        <v>43400</v>
      </c>
      <c r="E2200" s="7">
        <v>43505</v>
      </c>
      <c r="F2200" s="7">
        <v>43508</v>
      </c>
      <c r="G2200" s="7">
        <v>43512</v>
      </c>
      <c r="H2200" s="6">
        <f t="shared" si="102"/>
        <v>7</v>
      </c>
      <c r="I2200" s="6" t="s">
        <v>215</v>
      </c>
      <c r="J2200" s="6">
        <v>24</v>
      </c>
      <c r="K2200" s="6">
        <v>45</v>
      </c>
      <c r="L2200" s="6">
        <v>173</v>
      </c>
      <c r="M2200" s="6">
        <v>42</v>
      </c>
      <c r="N2200" s="6">
        <v>2</v>
      </c>
      <c r="O2200" s="6">
        <v>0.05</v>
      </c>
      <c r="P2200" s="8">
        <v>2257.9</v>
      </c>
      <c r="Q2200" s="8">
        <v>1422.4770000000001</v>
      </c>
      <c r="R2200" s="8">
        <f t="shared" si="103"/>
        <v>1445.056</v>
      </c>
      <c r="S2200" s="8">
        <f>(((Sales[[#This Row],[Unit Price]]-(Sales[[#This Row],[Discount Applied]]*Sales[[#This Row],[Unit Price]]))-Q2200)/Q2200)*100</f>
        <v>50.793650793650791</v>
      </c>
      <c r="T2200" s="8">
        <f t="shared" si="104"/>
        <v>4290.01</v>
      </c>
      <c r="U2200" s="8">
        <f>Sales[[#This Row],[Unit Cost]]*Sales[[#This Row],[Order Quantity]]</f>
        <v>2844.9540000000002</v>
      </c>
    </row>
    <row r="2201" spans="1:21" x14ac:dyDescent="0.2">
      <c r="A2201" s="6" t="s">
        <v>2414</v>
      </c>
      <c r="B2201" s="6" t="s">
        <v>24</v>
      </c>
      <c r="C2201" s="6" t="s">
        <v>146</v>
      </c>
      <c r="D2201" s="7">
        <v>43400</v>
      </c>
      <c r="E2201" s="7">
        <v>43505</v>
      </c>
      <c r="F2201" s="7">
        <v>43520</v>
      </c>
      <c r="G2201" s="7">
        <v>43526</v>
      </c>
      <c r="H2201" s="6">
        <f t="shared" si="102"/>
        <v>21</v>
      </c>
      <c r="I2201" s="6" t="s">
        <v>215</v>
      </c>
      <c r="J2201" s="6">
        <v>8</v>
      </c>
      <c r="K2201" s="6">
        <v>44</v>
      </c>
      <c r="L2201" s="6">
        <v>300</v>
      </c>
      <c r="M2201" s="6">
        <v>2</v>
      </c>
      <c r="N2201" s="6">
        <v>8</v>
      </c>
      <c r="O2201" s="6">
        <v>0.15</v>
      </c>
      <c r="P2201" s="8">
        <v>971.5</v>
      </c>
      <c r="Q2201" s="8">
        <v>612.04499999999996</v>
      </c>
      <c r="R2201" s="8">
        <f t="shared" si="103"/>
        <v>1709.8400000000001</v>
      </c>
      <c r="S2201" s="8">
        <f>(((Sales[[#This Row],[Unit Price]]-(Sales[[#This Row],[Discount Applied]]*Sales[[#This Row],[Unit Price]]))-Q2201)/Q2201)*100</f>
        <v>34.920634920634924</v>
      </c>
      <c r="T2201" s="8">
        <f t="shared" si="104"/>
        <v>6606.2</v>
      </c>
      <c r="U2201" s="8">
        <f>Sales[[#This Row],[Unit Cost]]*Sales[[#This Row],[Order Quantity]]</f>
        <v>4896.3599999999997</v>
      </c>
    </row>
    <row r="2202" spans="1:21" x14ac:dyDescent="0.2">
      <c r="A2202" s="6" t="s">
        <v>2415</v>
      </c>
      <c r="B2202" s="6" t="s">
        <v>24</v>
      </c>
      <c r="C2202" s="6" t="s">
        <v>145</v>
      </c>
      <c r="D2202" s="7">
        <v>43400</v>
      </c>
      <c r="E2202" s="7">
        <v>43505</v>
      </c>
      <c r="F2202" s="7">
        <v>43526</v>
      </c>
      <c r="G2202" s="7">
        <v>43531</v>
      </c>
      <c r="H2202" s="6">
        <f t="shared" si="102"/>
        <v>26</v>
      </c>
      <c r="I2202" s="6" t="s">
        <v>215</v>
      </c>
      <c r="J2202" s="6">
        <v>4</v>
      </c>
      <c r="K2202" s="6">
        <v>24</v>
      </c>
      <c r="L2202" s="6">
        <v>135</v>
      </c>
      <c r="M2202" s="6">
        <v>25</v>
      </c>
      <c r="N2202" s="6">
        <v>1</v>
      </c>
      <c r="O2202" s="6">
        <v>7.4999999999999997E-2</v>
      </c>
      <c r="P2202" s="8">
        <v>3705.1</v>
      </c>
      <c r="Q2202" s="8">
        <v>2482.4169999999999</v>
      </c>
      <c r="R2202" s="8">
        <f t="shared" si="103"/>
        <v>944.80049999999983</v>
      </c>
      <c r="S2202" s="8">
        <f>(((Sales[[#This Row],[Unit Price]]-(Sales[[#This Row],[Discount Applied]]*Sales[[#This Row],[Unit Price]]))-Q2202)/Q2202)*100</f>
        <v>38.059701492537307</v>
      </c>
      <c r="T2202" s="8">
        <f t="shared" si="104"/>
        <v>3427.2174999999997</v>
      </c>
      <c r="U2202" s="8">
        <f>Sales[[#This Row],[Unit Cost]]*Sales[[#This Row],[Order Quantity]]</f>
        <v>2482.4169999999999</v>
      </c>
    </row>
    <row r="2203" spans="1:21" x14ac:dyDescent="0.2">
      <c r="A2203" s="6" t="s">
        <v>2416</v>
      </c>
      <c r="B2203" s="6" t="s">
        <v>23</v>
      </c>
      <c r="C2203" s="6" t="s">
        <v>143</v>
      </c>
      <c r="D2203" s="7">
        <v>43400</v>
      </c>
      <c r="E2203" s="7">
        <v>43505</v>
      </c>
      <c r="F2203" s="7">
        <v>43532</v>
      </c>
      <c r="G2203" s="7">
        <v>43536</v>
      </c>
      <c r="H2203" s="6">
        <f t="shared" si="102"/>
        <v>31</v>
      </c>
      <c r="I2203" s="6" t="s">
        <v>215</v>
      </c>
      <c r="J2203" s="6">
        <v>25</v>
      </c>
      <c r="K2203" s="6">
        <v>25</v>
      </c>
      <c r="L2203" s="6">
        <v>330</v>
      </c>
      <c r="M2203" s="6">
        <v>23</v>
      </c>
      <c r="N2203" s="6">
        <v>6</v>
      </c>
      <c r="O2203" s="6">
        <v>7.4999999999999997E-2</v>
      </c>
      <c r="P2203" s="8">
        <v>241.20000000000002</v>
      </c>
      <c r="Q2203" s="8">
        <v>110.95200000000001</v>
      </c>
      <c r="R2203" s="8">
        <f t="shared" si="103"/>
        <v>672.94799999999998</v>
      </c>
      <c r="S2203" s="8">
        <f>(((Sales[[#This Row],[Unit Price]]-(Sales[[#This Row],[Discount Applied]]*Sales[[#This Row],[Unit Price]]))-Q2203)/Q2203)*100</f>
        <v>101.08695652173911</v>
      </c>
      <c r="T2203" s="8">
        <f t="shared" si="104"/>
        <v>1338.66</v>
      </c>
      <c r="U2203" s="8">
        <f>Sales[[#This Row],[Unit Cost]]*Sales[[#This Row],[Order Quantity]]</f>
        <v>665.7120000000001</v>
      </c>
    </row>
    <row r="2204" spans="1:21" x14ac:dyDescent="0.2">
      <c r="A2204" s="6" t="s">
        <v>2417</v>
      </c>
      <c r="B2204" s="6" t="s">
        <v>25</v>
      </c>
      <c r="C2204" s="6" t="s">
        <v>143</v>
      </c>
      <c r="D2204" s="7">
        <v>43400</v>
      </c>
      <c r="E2204" s="7">
        <v>43505</v>
      </c>
      <c r="F2204" s="7">
        <v>43517</v>
      </c>
      <c r="G2204" s="7">
        <v>43520</v>
      </c>
      <c r="H2204" s="6">
        <f t="shared" si="102"/>
        <v>15</v>
      </c>
      <c r="I2204" s="6" t="s">
        <v>215</v>
      </c>
      <c r="J2204" s="6">
        <v>15</v>
      </c>
      <c r="K2204" s="6">
        <v>31</v>
      </c>
      <c r="L2204" s="6">
        <v>352</v>
      </c>
      <c r="M2204" s="6">
        <v>35</v>
      </c>
      <c r="N2204" s="6">
        <v>4</v>
      </c>
      <c r="O2204" s="6">
        <v>0.15</v>
      </c>
      <c r="P2204" s="8">
        <v>3953</v>
      </c>
      <c r="Q2204" s="8">
        <v>2529.92</v>
      </c>
      <c r="R2204" s="8">
        <f t="shared" si="103"/>
        <v>3320.5200000000004</v>
      </c>
      <c r="S2204" s="8">
        <f>(((Sales[[#This Row],[Unit Price]]-(Sales[[#This Row],[Discount Applied]]*Sales[[#This Row],[Unit Price]]))-Q2204)/Q2204)*100</f>
        <v>32.812500000000007</v>
      </c>
      <c r="T2204" s="8">
        <f t="shared" si="104"/>
        <v>13440.2</v>
      </c>
      <c r="U2204" s="8">
        <f>Sales[[#This Row],[Unit Cost]]*Sales[[#This Row],[Order Quantity]]</f>
        <v>10119.68</v>
      </c>
    </row>
    <row r="2205" spans="1:21" x14ac:dyDescent="0.2">
      <c r="A2205" s="6" t="s">
        <v>2418</v>
      </c>
      <c r="B2205" s="6" t="s">
        <v>24</v>
      </c>
      <c r="C2205" s="6" t="s">
        <v>145</v>
      </c>
      <c r="D2205" s="7">
        <v>43400</v>
      </c>
      <c r="E2205" s="7">
        <v>43506</v>
      </c>
      <c r="F2205" s="7">
        <v>43527</v>
      </c>
      <c r="G2205" s="7">
        <v>43532</v>
      </c>
      <c r="H2205" s="6">
        <f t="shared" si="102"/>
        <v>26</v>
      </c>
      <c r="I2205" s="6" t="s">
        <v>215</v>
      </c>
      <c r="J2205" s="6">
        <v>10</v>
      </c>
      <c r="K2205" s="6">
        <v>30</v>
      </c>
      <c r="L2205" s="6">
        <v>90</v>
      </c>
      <c r="M2205" s="6">
        <v>13</v>
      </c>
      <c r="N2205" s="6">
        <v>5</v>
      </c>
      <c r="O2205" s="6">
        <v>7.4999999999999997E-2</v>
      </c>
      <c r="P2205" s="8">
        <v>844.2</v>
      </c>
      <c r="Q2205" s="8">
        <v>337.68000000000006</v>
      </c>
      <c r="R2205" s="8">
        <f t="shared" si="103"/>
        <v>2216.0249999999996</v>
      </c>
      <c r="S2205" s="8">
        <f>(((Sales[[#This Row],[Unit Price]]-(Sales[[#This Row],[Discount Applied]]*Sales[[#This Row],[Unit Price]]))-Q2205)/Q2205)*100</f>
        <v>131.24999999999994</v>
      </c>
      <c r="T2205" s="8">
        <f t="shared" si="104"/>
        <v>3904.4250000000002</v>
      </c>
      <c r="U2205" s="8">
        <f>Sales[[#This Row],[Unit Cost]]*Sales[[#This Row],[Order Quantity]]</f>
        <v>1688.4000000000003</v>
      </c>
    </row>
    <row r="2206" spans="1:21" x14ac:dyDescent="0.2">
      <c r="A2206" s="6" t="s">
        <v>2419</v>
      </c>
      <c r="B2206" s="6" t="s">
        <v>26</v>
      </c>
      <c r="C2206" s="6" t="s">
        <v>147</v>
      </c>
      <c r="D2206" s="7">
        <v>43400</v>
      </c>
      <c r="E2206" s="7">
        <v>43506</v>
      </c>
      <c r="F2206" s="7">
        <v>43509</v>
      </c>
      <c r="G2206" s="7">
        <v>43510</v>
      </c>
      <c r="H2206" s="6">
        <f t="shared" si="102"/>
        <v>4</v>
      </c>
      <c r="I2206" s="6" t="s">
        <v>215</v>
      </c>
      <c r="J2206" s="6">
        <v>26</v>
      </c>
      <c r="K2206" s="6">
        <v>39</v>
      </c>
      <c r="L2206" s="6">
        <v>248</v>
      </c>
      <c r="M2206" s="6">
        <v>36</v>
      </c>
      <c r="N2206" s="6">
        <v>3</v>
      </c>
      <c r="O2206" s="6">
        <v>7.4999999999999997E-2</v>
      </c>
      <c r="P2206" s="8">
        <v>2633.1</v>
      </c>
      <c r="Q2206" s="8">
        <v>1737.846</v>
      </c>
      <c r="R2206" s="8">
        <f t="shared" si="103"/>
        <v>2093.3144999999986</v>
      </c>
      <c r="S2206" s="8">
        <f>(((Sales[[#This Row],[Unit Price]]-(Sales[[#This Row],[Discount Applied]]*Sales[[#This Row],[Unit Price]]))-Q2206)/Q2206)*100</f>
        <v>40.151515151515142</v>
      </c>
      <c r="T2206" s="8">
        <f t="shared" si="104"/>
        <v>7306.8524999999991</v>
      </c>
      <c r="U2206" s="8">
        <f>Sales[[#This Row],[Unit Cost]]*Sales[[#This Row],[Order Quantity]]</f>
        <v>5213.5380000000005</v>
      </c>
    </row>
    <row r="2207" spans="1:21" x14ac:dyDescent="0.2">
      <c r="A2207" s="6" t="s">
        <v>2420</v>
      </c>
      <c r="B2207" s="6" t="s">
        <v>25</v>
      </c>
      <c r="C2207" s="6" t="s">
        <v>145</v>
      </c>
      <c r="D2207" s="7">
        <v>43400</v>
      </c>
      <c r="E2207" s="7">
        <v>43506</v>
      </c>
      <c r="F2207" s="7">
        <v>43519</v>
      </c>
      <c r="G2207" s="7">
        <v>43521</v>
      </c>
      <c r="H2207" s="6">
        <f t="shared" si="102"/>
        <v>15</v>
      </c>
      <c r="I2207" s="6" t="s">
        <v>215</v>
      </c>
      <c r="J2207" s="6">
        <v>17</v>
      </c>
      <c r="K2207" s="6">
        <v>15</v>
      </c>
      <c r="L2207" s="6">
        <v>171</v>
      </c>
      <c r="M2207" s="6">
        <v>7</v>
      </c>
      <c r="N2207" s="6">
        <v>1</v>
      </c>
      <c r="O2207" s="6">
        <v>0.05</v>
      </c>
      <c r="P2207" s="8">
        <v>1701.8</v>
      </c>
      <c r="Q2207" s="8">
        <v>1412.4939999999999</v>
      </c>
      <c r="R2207" s="8">
        <f t="shared" si="103"/>
        <v>204.21600000000012</v>
      </c>
      <c r="S2207" s="8">
        <f>(((Sales[[#This Row],[Unit Price]]-(Sales[[#This Row],[Discount Applied]]*Sales[[#This Row],[Unit Price]]))-Q2207)/Q2207)*100</f>
        <v>14.457831325301216</v>
      </c>
      <c r="T2207" s="8">
        <f t="shared" si="104"/>
        <v>1616.71</v>
      </c>
      <c r="U2207" s="8">
        <f>Sales[[#This Row],[Unit Cost]]*Sales[[#This Row],[Order Quantity]]</f>
        <v>1412.4939999999999</v>
      </c>
    </row>
    <row r="2208" spans="1:21" x14ac:dyDescent="0.2">
      <c r="A2208" s="6" t="s">
        <v>2421</v>
      </c>
      <c r="B2208" s="6" t="s">
        <v>25</v>
      </c>
      <c r="C2208" s="6" t="s">
        <v>148</v>
      </c>
      <c r="D2208" s="7">
        <v>43400</v>
      </c>
      <c r="E2208" s="7">
        <v>43506</v>
      </c>
      <c r="F2208" s="7">
        <v>43518</v>
      </c>
      <c r="G2208" s="7">
        <v>43528</v>
      </c>
      <c r="H2208" s="6">
        <f t="shared" si="102"/>
        <v>22</v>
      </c>
      <c r="I2208" s="6" t="s">
        <v>215</v>
      </c>
      <c r="J2208" s="6">
        <v>12</v>
      </c>
      <c r="K2208" s="6">
        <v>17</v>
      </c>
      <c r="L2208" s="6">
        <v>12</v>
      </c>
      <c r="M2208" s="6">
        <v>44</v>
      </c>
      <c r="N2208" s="6">
        <v>4</v>
      </c>
      <c r="O2208" s="6">
        <v>7.4999999999999997E-2</v>
      </c>
      <c r="P2208" s="8">
        <v>167.5</v>
      </c>
      <c r="Q2208" s="8">
        <v>78.724999999999994</v>
      </c>
      <c r="R2208" s="8">
        <f t="shared" si="103"/>
        <v>304.85000000000002</v>
      </c>
      <c r="S2208" s="8">
        <f>(((Sales[[#This Row],[Unit Price]]-(Sales[[#This Row],[Discount Applied]]*Sales[[#This Row],[Unit Price]]))-Q2208)/Q2208)*100</f>
        <v>96.808510638297889</v>
      </c>
      <c r="T2208" s="8">
        <f t="shared" si="104"/>
        <v>619.75</v>
      </c>
      <c r="U2208" s="8">
        <f>Sales[[#This Row],[Unit Cost]]*Sales[[#This Row],[Order Quantity]]</f>
        <v>314.89999999999998</v>
      </c>
    </row>
    <row r="2209" spans="1:21" x14ac:dyDescent="0.2">
      <c r="A2209" s="6" t="s">
        <v>2422</v>
      </c>
      <c r="B2209" s="6" t="s">
        <v>25</v>
      </c>
      <c r="C2209" s="6" t="s">
        <v>143</v>
      </c>
      <c r="D2209" s="7">
        <v>43400</v>
      </c>
      <c r="E2209" s="7">
        <v>43506</v>
      </c>
      <c r="F2209" s="7">
        <v>43529</v>
      </c>
      <c r="G2209" s="7">
        <v>43537</v>
      </c>
      <c r="H2209" s="6">
        <f t="shared" si="102"/>
        <v>31</v>
      </c>
      <c r="I2209" s="6" t="s">
        <v>215</v>
      </c>
      <c r="J2209" s="6">
        <v>15</v>
      </c>
      <c r="K2209" s="6">
        <v>23</v>
      </c>
      <c r="L2209" s="6">
        <v>349</v>
      </c>
      <c r="M2209" s="6">
        <v>20</v>
      </c>
      <c r="N2209" s="6">
        <v>4</v>
      </c>
      <c r="O2209" s="6">
        <v>0.15</v>
      </c>
      <c r="P2209" s="8">
        <v>2378.5</v>
      </c>
      <c r="Q2209" s="8">
        <v>1236.82</v>
      </c>
      <c r="R2209" s="8">
        <f t="shared" si="103"/>
        <v>3139.62</v>
      </c>
      <c r="S2209" s="8">
        <f>(((Sales[[#This Row],[Unit Price]]-(Sales[[#This Row],[Discount Applied]]*Sales[[#This Row],[Unit Price]]))-Q2209)/Q2209)*100</f>
        <v>63.46153846153846</v>
      </c>
      <c r="T2209" s="8">
        <f t="shared" si="104"/>
        <v>8086.9</v>
      </c>
      <c r="U2209" s="8">
        <f>Sales[[#This Row],[Unit Cost]]*Sales[[#This Row],[Order Quantity]]</f>
        <v>4947.28</v>
      </c>
    </row>
    <row r="2210" spans="1:21" x14ac:dyDescent="0.2">
      <c r="A2210" s="6" t="s">
        <v>2423</v>
      </c>
      <c r="B2210" s="6" t="s">
        <v>26</v>
      </c>
      <c r="C2210" s="6" t="s">
        <v>148</v>
      </c>
      <c r="D2210" s="7">
        <v>43400</v>
      </c>
      <c r="E2210" s="7">
        <v>43506</v>
      </c>
      <c r="F2210" s="7">
        <v>43515</v>
      </c>
      <c r="G2210" s="7">
        <v>43523</v>
      </c>
      <c r="H2210" s="6">
        <f t="shared" si="102"/>
        <v>17</v>
      </c>
      <c r="I2210" s="6" t="s">
        <v>215</v>
      </c>
      <c r="J2210" s="6">
        <v>25</v>
      </c>
      <c r="K2210" s="6">
        <v>27</v>
      </c>
      <c r="L2210" s="6">
        <v>14</v>
      </c>
      <c r="M2210" s="6">
        <v>19</v>
      </c>
      <c r="N2210" s="6">
        <v>7</v>
      </c>
      <c r="O2210" s="6">
        <v>0.05</v>
      </c>
      <c r="P2210" s="8">
        <v>1078.7</v>
      </c>
      <c r="Q2210" s="8">
        <v>733.51600000000008</v>
      </c>
      <c r="R2210" s="8">
        <f t="shared" si="103"/>
        <v>2038.7429999999995</v>
      </c>
      <c r="S2210" s="8">
        <f>(((Sales[[#This Row],[Unit Price]]-(Sales[[#This Row],[Discount Applied]]*Sales[[#This Row],[Unit Price]]))-Q2210)/Q2210)*100</f>
        <v>39.705882352941174</v>
      </c>
      <c r="T2210" s="8">
        <f t="shared" si="104"/>
        <v>7173.3550000000005</v>
      </c>
      <c r="U2210" s="8">
        <f>Sales[[#This Row],[Unit Cost]]*Sales[[#This Row],[Order Quantity]]</f>
        <v>5134.612000000001</v>
      </c>
    </row>
    <row r="2211" spans="1:21" x14ac:dyDescent="0.2">
      <c r="A2211" s="6" t="s">
        <v>2424</v>
      </c>
      <c r="B2211" s="6" t="s">
        <v>25</v>
      </c>
      <c r="C2211" s="6" t="s">
        <v>144</v>
      </c>
      <c r="D2211" s="7">
        <v>43400</v>
      </c>
      <c r="E2211" s="7">
        <v>43506</v>
      </c>
      <c r="F2211" s="7">
        <v>43513</v>
      </c>
      <c r="G2211" s="7">
        <v>43517</v>
      </c>
      <c r="H2211" s="6">
        <f t="shared" si="102"/>
        <v>11</v>
      </c>
      <c r="I2211" s="6" t="s">
        <v>215</v>
      </c>
      <c r="J2211" s="6">
        <v>14</v>
      </c>
      <c r="K2211" s="6">
        <v>17</v>
      </c>
      <c r="L2211" s="6">
        <v>67</v>
      </c>
      <c r="M2211" s="6">
        <v>9</v>
      </c>
      <c r="N2211" s="6">
        <v>1</v>
      </c>
      <c r="O2211" s="6">
        <v>0.05</v>
      </c>
      <c r="P2211" s="8">
        <v>2452.2000000000003</v>
      </c>
      <c r="Q2211" s="8">
        <v>1888.1940000000002</v>
      </c>
      <c r="R2211" s="8">
        <f t="shared" si="103"/>
        <v>441.39599999999996</v>
      </c>
      <c r="S2211" s="8">
        <f>(((Sales[[#This Row],[Unit Price]]-(Sales[[#This Row],[Discount Applied]]*Sales[[#This Row],[Unit Price]]))-Q2211)/Q2211)*100</f>
        <v>23.376623376623375</v>
      </c>
      <c r="T2211" s="8">
        <f t="shared" si="104"/>
        <v>2329.59</v>
      </c>
      <c r="U2211" s="8">
        <f>Sales[[#This Row],[Unit Cost]]*Sales[[#This Row],[Order Quantity]]</f>
        <v>1888.1940000000002</v>
      </c>
    </row>
    <row r="2212" spans="1:21" x14ac:dyDescent="0.2">
      <c r="A2212" s="6" t="s">
        <v>2425</v>
      </c>
      <c r="B2212" s="6" t="s">
        <v>25</v>
      </c>
      <c r="C2212" s="6" t="s">
        <v>147</v>
      </c>
      <c r="D2212" s="7">
        <v>43400</v>
      </c>
      <c r="E2212" s="7">
        <v>43506</v>
      </c>
      <c r="F2212" s="7">
        <v>43528</v>
      </c>
      <c r="G2212" s="7">
        <v>43538</v>
      </c>
      <c r="H2212" s="6">
        <f t="shared" si="102"/>
        <v>32</v>
      </c>
      <c r="I2212" s="6" t="s">
        <v>215</v>
      </c>
      <c r="J2212" s="6">
        <v>15</v>
      </c>
      <c r="K2212" s="6">
        <v>25</v>
      </c>
      <c r="L2212" s="6">
        <v>259</v>
      </c>
      <c r="M2212" s="6">
        <v>9</v>
      </c>
      <c r="N2212" s="6">
        <v>5</v>
      </c>
      <c r="O2212" s="6">
        <v>7.4999999999999997E-2</v>
      </c>
      <c r="P2212" s="8">
        <v>1922.9</v>
      </c>
      <c r="Q2212" s="8">
        <v>1519.0910000000001</v>
      </c>
      <c r="R2212" s="8">
        <f t="shared" si="103"/>
        <v>1297.9574999999995</v>
      </c>
      <c r="S2212" s="8">
        <f>(((Sales[[#This Row],[Unit Price]]-(Sales[[#This Row],[Discount Applied]]*Sales[[#This Row],[Unit Price]]))-Q2212)/Q2212)*100</f>
        <v>17.088607594936708</v>
      </c>
      <c r="T2212" s="8">
        <f t="shared" si="104"/>
        <v>8893.4125000000004</v>
      </c>
      <c r="U2212" s="8">
        <f>Sales[[#This Row],[Unit Cost]]*Sales[[#This Row],[Order Quantity]]</f>
        <v>7595.4550000000008</v>
      </c>
    </row>
    <row r="2213" spans="1:21" x14ac:dyDescent="0.2">
      <c r="A2213" s="6" t="s">
        <v>2426</v>
      </c>
      <c r="B2213" s="6" t="s">
        <v>24</v>
      </c>
      <c r="C2213" s="6" t="s">
        <v>147</v>
      </c>
      <c r="D2213" s="7">
        <v>43400</v>
      </c>
      <c r="E2213" s="7">
        <v>43506</v>
      </c>
      <c r="F2213" s="7">
        <v>43534</v>
      </c>
      <c r="G2213" s="7">
        <v>43539</v>
      </c>
      <c r="H2213" s="6">
        <f t="shared" si="102"/>
        <v>33</v>
      </c>
      <c r="I2213" s="6" t="s">
        <v>215</v>
      </c>
      <c r="J2213" s="6">
        <v>2</v>
      </c>
      <c r="K2213" s="6">
        <v>15</v>
      </c>
      <c r="L2213" s="6">
        <v>255</v>
      </c>
      <c r="M2213" s="6">
        <v>42</v>
      </c>
      <c r="N2213" s="6">
        <v>1</v>
      </c>
      <c r="O2213" s="6">
        <v>0.4</v>
      </c>
      <c r="P2213" s="8">
        <v>6224.3</v>
      </c>
      <c r="Q2213" s="8">
        <v>3859.0660000000003</v>
      </c>
      <c r="R2213" s="8">
        <f t="shared" si="103"/>
        <v>-124.48600000000033</v>
      </c>
      <c r="S2213" s="8">
        <f>(((Sales[[#This Row],[Unit Price]]-(Sales[[#This Row],[Discount Applied]]*Sales[[#This Row],[Unit Price]]))-Q2213)/Q2213)*100</f>
        <v>-3.2258064516129115</v>
      </c>
      <c r="T2213" s="8">
        <f t="shared" si="104"/>
        <v>3734.58</v>
      </c>
      <c r="U2213" s="8">
        <f>Sales[[#This Row],[Unit Cost]]*Sales[[#This Row],[Order Quantity]]</f>
        <v>3859.0660000000003</v>
      </c>
    </row>
    <row r="2214" spans="1:21" x14ac:dyDescent="0.2">
      <c r="A2214" s="6" t="s">
        <v>2427</v>
      </c>
      <c r="B2214" s="6" t="s">
        <v>26</v>
      </c>
      <c r="C2214" s="6" t="s">
        <v>146</v>
      </c>
      <c r="D2214" s="7">
        <v>43400</v>
      </c>
      <c r="E2214" s="7">
        <v>43507</v>
      </c>
      <c r="F2214" s="7">
        <v>43521</v>
      </c>
      <c r="G2214" s="7">
        <v>43525</v>
      </c>
      <c r="H2214" s="6">
        <f t="shared" si="102"/>
        <v>18</v>
      </c>
      <c r="I2214" s="6" t="s">
        <v>215</v>
      </c>
      <c r="J2214" s="6">
        <v>28</v>
      </c>
      <c r="K2214" s="6">
        <v>10</v>
      </c>
      <c r="L2214" s="6">
        <v>271</v>
      </c>
      <c r="M2214" s="6">
        <v>27</v>
      </c>
      <c r="N2214" s="6">
        <v>4</v>
      </c>
      <c r="O2214" s="6">
        <v>0.15</v>
      </c>
      <c r="P2214" s="8">
        <v>1876</v>
      </c>
      <c r="Q2214" s="8">
        <v>994.28000000000009</v>
      </c>
      <c r="R2214" s="8">
        <f t="shared" si="103"/>
        <v>2401.2799999999993</v>
      </c>
      <c r="S2214" s="8">
        <f>(((Sales[[#This Row],[Unit Price]]-(Sales[[#This Row],[Discount Applied]]*Sales[[#This Row],[Unit Price]]))-Q2214)/Q2214)*100</f>
        <v>60.37735849056601</v>
      </c>
      <c r="T2214" s="8">
        <f t="shared" si="104"/>
        <v>6378.4</v>
      </c>
      <c r="U2214" s="8">
        <f>Sales[[#This Row],[Unit Cost]]*Sales[[#This Row],[Order Quantity]]</f>
        <v>3977.1200000000003</v>
      </c>
    </row>
    <row r="2215" spans="1:21" x14ac:dyDescent="0.2">
      <c r="A2215" s="6" t="s">
        <v>2428</v>
      </c>
      <c r="B2215" s="6" t="s">
        <v>24</v>
      </c>
      <c r="C2215" s="6" t="s">
        <v>145</v>
      </c>
      <c r="D2215" s="7">
        <v>43400</v>
      </c>
      <c r="E2215" s="7">
        <v>43507</v>
      </c>
      <c r="F2215" s="7">
        <v>43523</v>
      </c>
      <c r="G2215" s="7">
        <v>43528</v>
      </c>
      <c r="H2215" s="6">
        <f t="shared" si="102"/>
        <v>21</v>
      </c>
      <c r="I2215" s="6" t="s">
        <v>215</v>
      </c>
      <c r="J2215" s="6">
        <v>10</v>
      </c>
      <c r="K2215" s="6">
        <v>4</v>
      </c>
      <c r="L2215" s="6">
        <v>190</v>
      </c>
      <c r="M2215" s="6">
        <v>17</v>
      </c>
      <c r="N2215" s="6">
        <v>5</v>
      </c>
      <c r="O2215" s="6">
        <v>0.05</v>
      </c>
      <c r="P2215" s="8">
        <v>6304.7</v>
      </c>
      <c r="Q2215" s="8">
        <v>2774.0679999999998</v>
      </c>
      <c r="R2215" s="8">
        <f t="shared" si="103"/>
        <v>16076.985000000002</v>
      </c>
      <c r="S2215" s="8">
        <f>(((Sales[[#This Row],[Unit Price]]-(Sales[[#This Row],[Discount Applied]]*Sales[[#This Row],[Unit Price]]))-Q2215)/Q2215)*100</f>
        <v>115.90909090909093</v>
      </c>
      <c r="T2215" s="8">
        <f t="shared" si="104"/>
        <v>29947.325000000001</v>
      </c>
      <c r="U2215" s="8">
        <f>Sales[[#This Row],[Unit Cost]]*Sales[[#This Row],[Order Quantity]]</f>
        <v>13870.339999999998</v>
      </c>
    </row>
    <row r="2216" spans="1:21" x14ac:dyDescent="0.2">
      <c r="A2216" s="6" t="s">
        <v>2429</v>
      </c>
      <c r="B2216" s="6" t="s">
        <v>23</v>
      </c>
      <c r="C2216" s="6" t="s">
        <v>147</v>
      </c>
      <c r="D2216" s="7">
        <v>43400</v>
      </c>
      <c r="E2216" s="7">
        <v>43507</v>
      </c>
      <c r="F2216" s="7">
        <v>43523</v>
      </c>
      <c r="G2216" s="7">
        <v>43527</v>
      </c>
      <c r="H2216" s="6">
        <f t="shared" si="102"/>
        <v>20</v>
      </c>
      <c r="I2216" s="6" t="s">
        <v>215</v>
      </c>
      <c r="J2216" s="6">
        <v>21</v>
      </c>
      <c r="K2216" s="6">
        <v>17</v>
      </c>
      <c r="L2216" s="6">
        <v>236</v>
      </c>
      <c r="M2216" s="6">
        <v>45</v>
      </c>
      <c r="N2216" s="6">
        <v>4</v>
      </c>
      <c r="O2216" s="6">
        <v>0.1</v>
      </c>
      <c r="P2216" s="8">
        <v>964.80000000000007</v>
      </c>
      <c r="Q2216" s="8">
        <v>569.23199999999997</v>
      </c>
      <c r="R2216" s="8">
        <f t="shared" si="103"/>
        <v>1196.3520000000003</v>
      </c>
      <c r="S2216" s="8">
        <f>(((Sales[[#This Row],[Unit Price]]-(Sales[[#This Row],[Discount Applied]]*Sales[[#This Row],[Unit Price]]))-Q2216)/Q2216)*100</f>
        <v>52.542372881355945</v>
      </c>
      <c r="T2216" s="8">
        <f t="shared" si="104"/>
        <v>3473.28</v>
      </c>
      <c r="U2216" s="8">
        <f>Sales[[#This Row],[Unit Cost]]*Sales[[#This Row],[Order Quantity]]</f>
        <v>2276.9279999999999</v>
      </c>
    </row>
    <row r="2217" spans="1:21" x14ac:dyDescent="0.2">
      <c r="A2217" s="6" t="s">
        <v>2430</v>
      </c>
      <c r="B2217" s="6" t="s">
        <v>24</v>
      </c>
      <c r="C2217" s="6" t="s">
        <v>145</v>
      </c>
      <c r="D2217" s="7">
        <v>43400</v>
      </c>
      <c r="E2217" s="7">
        <v>43507</v>
      </c>
      <c r="F2217" s="7">
        <v>43522</v>
      </c>
      <c r="G2217" s="7">
        <v>43525</v>
      </c>
      <c r="H2217" s="6">
        <f t="shared" si="102"/>
        <v>18</v>
      </c>
      <c r="I2217" s="6" t="s">
        <v>215</v>
      </c>
      <c r="J2217" s="6">
        <v>7</v>
      </c>
      <c r="K2217" s="6">
        <v>43</v>
      </c>
      <c r="L2217" s="6">
        <v>116</v>
      </c>
      <c r="M2217" s="6">
        <v>43</v>
      </c>
      <c r="N2217" s="6">
        <v>2</v>
      </c>
      <c r="O2217" s="6">
        <v>0.15</v>
      </c>
      <c r="P2217" s="8">
        <v>3611.3</v>
      </c>
      <c r="Q2217" s="8">
        <v>2780.701</v>
      </c>
      <c r="R2217" s="8">
        <f t="shared" si="103"/>
        <v>577.80799999999999</v>
      </c>
      <c r="S2217" s="8">
        <f>(((Sales[[#This Row],[Unit Price]]-(Sales[[#This Row],[Discount Applied]]*Sales[[#This Row],[Unit Price]]))-Q2217)/Q2217)*100</f>
        <v>10.38961038961039</v>
      </c>
      <c r="T2217" s="8">
        <f t="shared" si="104"/>
        <v>6139.21</v>
      </c>
      <c r="U2217" s="8">
        <f>Sales[[#This Row],[Unit Cost]]*Sales[[#This Row],[Order Quantity]]</f>
        <v>5561.402</v>
      </c>
    </row>
    <row r="2218" spans="1:21" x14ac:dyDescent="0.2">
      <c r="A2218" s="6" t="s">
        <v>2431</v>
      </c>
      <c r="B2218" s="6" t="s">
        <v>24</v>
      </c>
      <c r="C2218" s="6" t="s">
        <v>146</v>
      </c>
      <c r="D2218" s="7">
        <v>43400</v>
      </c>
      <c r="E2218" s="7">
        <v>43507</v>
      </c>
      <c r="F2218" s="7">
        <v>43509</v>
      </c>
      <c r="G2218" s="7">
        <v>43515</v>
      </c>
      <c r="H2218" s="6">
        <f t="shared" si="102"/>
        <v>8</v>
      </c>
      <c r="I2218" s="6" t="s">
        <v>215</v>
      </c>
      <c r="J2218" s="6">
        <v>5</v>
      </c>
      <c r="K2218" s="6">
        <v>31</v>
      </c>
      <c r="L2218" s="6">
        <v>306</v>
      </c>
      <c r="M2218" s="6">
        <v>36</v>
      </c>
      <c r="N2218" s="6">
        <v>3</v>
      </c>
      <c r="O2218" s="6">
        <v>7.4999999999999997E-2</v>
      </c>
      <c r="P2218" s="8">
        <v>1005</v>
      </c>
      <c r="Q2218" s="8">
        <v>633.15</v>
      </c>
      <c r="R2218" s="8">
        <f t="shared" si="103"/>
        <v>889.42500000000018</v>
      </c>
      <c r="S2218" s="8">
        <f>(((Sales[[#This Row],[Unit Price]]-(Sales[[#This Row],[Discount Applied]]*Sales[[#This Row],[Unit Price]]))-Q2218)/Q2218)*100</f>
        <v>46.82539682539683</v>
      </c>
      <c r="T2218" s="8">
        <f t="shared" si="104"/>
        <v>2788.875</v>
      </c>
      <c r="U2218" s="8">
        <f>Sales[[#This Row],[Unit Cost]]*Sales[[#This Row],[Order Quantity]]</f>
        <v>1899.4499999999998</v>
      </c>
    </row>
    <row r="2219" spans="1:21" x14ac:dyDescent="0.2">
      <c r="A2219" s="6" t="s">
        <v>2432</v>
      </c>
      <c r="B2219" s="6" t="s">
        <v>23</v>
      </c>
      <c r="C2219" s="6" t="s">
        <v>147</v>
      </c>
      <c r="D2219" s="7">
        <v>43400</v>
      </c>
      <c r="E2219" s="7">
        <v>43507</v>
      </c>
      <c r="F2219" s="7">
        <v>43526</v>
      </c>
      <c r="G2219" s="7">
        <v>43528</v>
      </c>
      <c r="H2219" s="6">
        <f t="shared" si="102"/>
        <v>21</v>
      </c>
      <c r="I2219" s="6" t="s">
        <v>215</v>
      </c>
      <c r="J2219" s="6">
        <v>24</v>
      </c>
      <c r="K2219" s="6">
        <v>38</v>
      </c>
      <c r="L2219" s="6">
        <v>225</v>
      </c>
      <c r="M2219" s="6">
        <v>8</v>
      </c>
      <c r="N2219" s="6">
        <v>2</v>
      </c>
      <c r="O2219" s="6">
        <v>0.15</v>
      </c>
      <c r="P2219" s="8">
        <v>2793.9</v>
      </c>
      <c r="Q2219" s="8">
        <v>1201.377</v>
      </c>
      <c r="R2219" s="8">
        <f t="shared" si="103"/>
        <v>2346.8760000000002</v>
      </c>
      <c r="S2219" s="8">
        <f>(((Sales[[#This Row],[Unit Price]]-(Sales[[#This Row],[Discount Applied]]*Sales[[#This Row],[Unit Price]]))-Q2219)/Q2219)*100</f>
        <v>97.674418604651166</v>
      </c>
      <c r="T2219" s="8">
        <f t="shared" si="104"/>
        <v>4749.63</v>
      </c>
      <c r="U2219" s="8">
        <f>Sales[[#This Row],[Unit Cost]]*Sales[[#This Row],[Order Quantity]]</f>
        <v>2402.7539999999999</v>
      </c>
    </row>
    <row r="2220" spans="1:21" x14ac:dyDescent="0.2">
      <c r="A2220" s="6" t="s">
        <v>2433</v>
      </c>
      <c r="B2220" s="6" t="s">
        <v>24</v>
      </c>
      <c r="C2220" s="6" t="s">
        <v>145</v>
      </c>
      <c r="D2220" s="7">
        <v>43400</v>
      </c>
      <c r="E2220" s="7">
        <v>43507</v>
      </c>
      <c r="F2220" s="7">
        <v>43525</v>
      </c>
      <c r="G2220" s="7">
        <v>43534</v>
      </c>
      <c r="H2220" s="6">
        <f t="shared" si="102"/>
        <v>27</v>
      </c>
      <c r="I2220" s="6" t="s">
        <v>215</v>
      </c>
      <c r="J2220" s="6">
        <v>12</v>
      </c>
      <c r="K2220" s="6">
        <v>34</v>
      </c>
      <c r="L2220" s="6">
        <v>173</v>
      </c>
      <c r="M2220" s="6">
        <v>30</v>
      </c>
      <c r="N2220" s="6">
        <v>3</v>
      </c>
      <c r="O2220" s="6">
        <v>0.05</v>
      </c>
      <c r="P2220" s="8">
        <v>850.9</v>
      </c>
      <c r="Q2220" s="8">
        <v>646.68399999999997</v>
      </c>
      <c r="R2220" s="8">
        <f t="shared" si="103"/>
        <v>485.01299999999969</v>
      </c>
      <c r="S2220" s="8">
        <f>(((Sales[[#This Row],[Unit Price]]-(Sales[[#This Row],[Discount Applied]]*Sales[[#This Row],[Unit Price]]))-Q2220)/Q2220)*100</f>
        <v>25.000000000000011</v>
      </c>
      <c r="T2220" s="8">
        <f t="shared" si="104"/>
        <v>2425.0649999999996</v>
      </c>
      <c r="U2220" s="8">
        <f>Sales[[#This Row],[Unit Cost]]*Sales[[#This Row],[Order Quantity]]</f>
        <v>1940.0519999999999</v>
      </c>
    </row>
    <row r="2221" spans="1:21" x14ac:dyDescent="0.2">
      <c r="A2221" s="6" t="s">
        <v>2434</v>
      </c>
      <c r="B2221" s="6" t="s">
        <v>24</v>
      </c>
      <c r="C2221" s="6" t="s">
        <v>146</v>
      </c>
      <c r="D2221" s="7">
        <v>43400</v>
      </c>
      <c r="E2221" s="7">
        <v>43507</v>
      </c>
      <c r="F2221" s="7">
        <v>43531</v>
      </c>
      <c r="G2221" s="7">
        <v>43537</v>
      </c>
      <c r="H2221" s="6">
        <f t="shared" si="102"/>
        <v>30</v>
      </c>
      <c r="I2221" s="6" t="s">
        <v>215</v>
      </c>
      <c r="J2221" s="6">
        <v>5</v>
      </c>
      <c r="K2221" s="6">
        <v>44</v>
      </c>
      <c r="L2221" s="6">
        <v>272</v>
      </c>
      <c r="M2221" s="6">
        <v>40</v>
      </c>
      <c r="N2221" s="6">
        <v>5</v>
      </c>
      <c r="O2221" s="6">
        <v>7.4999999999999997E-2</v>
      </c>
      <c r="P2221" s="8">
        <v>2278</v>
      </c>
      <c r="Q2221" s="8">
        <v>1913.52</v>
      </c>
      <c r="R2221" s="8">
        <f t="shared" si="103"/>
        <v>968.14999999999964</v>
      </c>
      <c r="S2221" s="8">
        <f>(((Sales[[#This Row],[Unit Price]]-(Sales[[#This Row],[Discount Applied]]*Sales[[#This Row],[Unit Price]]))-Q2221)/Q2221)*100</f>
        <v>10.119047619047624</v>
      </c>
      <c r="T2221" s="8">
        <f t="shared" si="104"/>
        <v>10535.75</v>
      </c>
      <c r="U2221" s="8">
        <f>Sales[[#This Row],[Unit Cost]]*Sales[[#This Row],[Order Quantity]]</f>
        <v>9567.6</v>
      </c>
    </row>
    <row r="2222" spans="1:21" x14ac:dyDescent="0.2">
      <c r="A2222" s="6" t="s">
        <v>2435</v>
      </c>
      <c r="B2222" s="6" t="s">
        <v>26</v>
      </c>
      <c r="C2222" s="6" t="s">
        <v>148</v>
      </c>
      <c r="D2222" s="7">
        <v>43400</v>
      </c>
      <c r="E2222" s="7">
        <v>43507</v>
      </c>
      <c r="F2222" s="7">
        <v>43515</v>
      </c>
      <c r="G2222" s="7">
        <v>43524</v>
      </c>
      <c r="H2222" s="6">
        <f t="shared" si="102"/>
        <v>17</v>
      </c>
      <c r="I2222" s="6" t="s">
        <v>215</v>
      </c>
      <c r="J2222" s="6">
        <v>28</v>
      </c>
      <c r="K2222" s="6">
        <v>33</v>
      </c>
      <c r="L2222" s="6">
        <v>38</v>
      </c>
      <c r="M2222" s="6">
        <v>17</v>
      </c>
      <c r="N2222" s="6">
        <v>7</v>
      </c>
      <c r="O2222" s="6">
        <v>0.15</v>
      </c>
      <c r="P2222" s="8">
        <v>1092.1000000000001</v>
      </c>
      <c r="Q2222" s="8">
        <v>655.2600000000001</v>
      </c>
      <c r="R2222" s="8">
        <f t="shared" si="103"/>
        <v>1911.1750000000002</v>
      </c>
      <c r="S2222" s="8">
        <f>(((Sales[[#This Row],[Unit Price]]-(Sales[[#This Row],[Discount Applied]]*Sales[[#This Row],[Unit Price]]))-Q2222)/Q2222)*100</f>
        <v>41.666666666666657</v>
      </c>
      <c r="T2222" s="8">
        <f t="shared" si="104"/>
        <v>6497.9950000000008</v>
      </c>
      <c r="U2222" s="8">
        <f>Sales[[#This Row],[Unit Cost]]*Sales[[#This Row],[Order Quantity]]</f>
        <v>4586.8200000000006</v>
      </c>
    </row>
    <row r="2223" spans="1:21" x14ac:dyDescent="0.2">
      <c r="A2223" s="6" t="s">
        <v>2436</v>
      </c>
      <c r="B2223" s="6" t="s">
        <v>26</v>
      </c>
      <c r="C2223" s="6" t="s">
        <v>145</v>
      </c>
      <c r="D2223" s="7">
        <v>43400</v>
      </c>
      <c r="E2223" s="7">
        <v>43507</v>
      </c>
      <c r="F2223" s="7">
        <v>43520</v>
      </c>
      <c r="G2223" s="7">
        <v>43530</v>
      </c>
      <c r="H2223" s="6">
        <f t="shared" si="102"/>
        <v>23</v>
      </c>
      <c r="I2223" s="6" t="s">
        <v>215</v>
      </c>
      <c r="J2223" s="6">
        <v>27</v>
      </c>
      <c r="K2223" s="6">
        <v>33</v>
      </c>
      <c r="L2223" s="6">
        <v>159</v>
      </c>
      <c r="M2223" s="6">
        <v>26</v>
      </c>
      <c r="N2223" s="6">
        <v>4</v>
      </c>
      <c r="O2223" s="6">
        <v>0.05</v>
      </c>
      <c r="P2223" s="8">
        <v>6505.7</v>
      </c>
      <c r="Q2223" s="8">
        <v>3578.1350000000002</v>
      </c>
      <c r="R2223" s="8">
        <f t="shared" si="103"/>
        <v>10409.119999999999</v>
      </c>
      <c r="S2223" s="8">
        <f>(((Sales[[#This Row],[Unit Price]]-(Sales[[#This Row],[Discount Applied]]*Sales[[#This Row],[Unit Price]]))-Q2223)/Q2223)*100</f>
        <v>72.72727272727272</v>
      </c>
      <c r="T2223" s="8">
        <f t="shared" si="104"/>
        <v>24721.66</v>
      </c>
      <c r="U2223" s="8">
        <f>Sales[[#This Row],[Unit Cost]]*Sales[[#This Row],[Order Quantity]]</f>
        <v>14312.54</v>
      </c>
    </row>
    <row r="2224" spans="1:21" x14ac:dyDescent="0.2">
      <c r="A2224" s="6" t="s">
        <v>2437</v>
      </c>
      <c r="B2224" s="6" t="s">
        <v>23</v>
      </c>
      <c r="C2224" s="6" t="s">
        <v>145</v>
      </c>
      <c r="D2224" s="7">
        <v>43400</v>
      </c>
      <c r="E2224" s="7">
        <v>43508</v>
      </c>
      <c r="F2224" s="7">
        <v>43511</v>
      </c>
      <c r="G2224" s="7">
        <v>43512</v>
      </c>
      <c r="H2224" s="6">
        <f t="shared" si="102"/>
        <v>4</v>
      </c>
      <c r="I2224" s="6" t="s">
        <v>215</v>
      </c>
      <c r="J2224" s="6">
        <v>24</v>
      </c>
      <c r="K2224" s="6">
        <v>13</v>
      </c>
      <c r="L2224" s="6">
        <v>134</v>
      </c>
      <c r="M2224" s="6">
        <v>7</v>
      </c>
      <c r="N2224" s="6">
        <v>5</v>
      </c>
      <c r="O2224" s="6">
        <v>0.05</v>
      </c>
      <c r="P2224" s="8">
        <v>1125.6000000000001</v>
      </c>
      <c r="Q2224" s="8">
        <v>495.26400000000007</v>
      </c>
      <c r="R2224" s="8">
        <f t="shared" si="103"/>
        <v>2870.2800000000011</v>
      </c>
      <c r="S2224" s="8">
        <f>(((Sales[[#This Row],[Unit Price]]-(Sales[[#This Row],[Discount Applied]]*Sales[[#This Row],[Unit Price]]))-Q2224)/Q2224)*100</f>
        <v>115.90909090909089</v>
      </c>
      <c r="T2224" s="8">
        <f t="shared" si="104"/>
        <v>5346.6000000000013</v>
      </c>
      <c r="U2224" s="8">
        <f>Sales[[#This Row],[Unit Cost]]*Sales[[#This Row],[Order Quantity]]</f>
        <v>2476.3200000000002</v>
      </c>
    </row>
    <row r="2225" spans="1:21" x14ac:dyDescent="0.2">
      <c r="A2225" s="6" t="s">
        <v>2438</v>
      </c>
      <c r="B2225" s="6" t="s">
        <v>23</v>
      </c>
      <c r="C2225" s="6" t="s">
        <v>145</v>
      </c>
      <c r="D2225" s="7">
        <v>43400</v>
      </c>
      <c r="E2225" s="7">
        <v>43508</v>
      </c>
      <c r="F2225" s="7">
        <v>43533</v>
      </c>
      <c r="G2225" s="7">
        <v>43539</v>
      </c>
      <c r="H2225" s="6">
        <f t="shared" si="102"/>
        <v>31</v>
      </c>
      <c r="I2225" s="6" t="s">
        <v>215</v>
      </c>
      <c r="J2225" s="6">
        <v>24</v>
      </c>
      <c r="K2225" s="6">
        <v>25</v>
      </c>
      <c r="L2225" s="6">
        <v>91</v>
      </c>
      <c r="M2225" s="6">
        <v>22</v>
      </c>
      <c r="N2225" s="6">
        <v>8</v>
      </c>
      <c r="O2225" s="6">
        <v>0.15</v>
      </c>
      <c r="P2225" s="8">
        <v>1165.8</v>
      </c>
      <c r="Q2225" s="8">
        <v>559.58399999999995</v>
      </c>
      <c r="R2225" s="8">
        <f t="shared" si="103"/>
        <v>3450.768</v>
      </c>
      <c r="S2225" s="8">
        <f>(((Sales[[#This Row],[Unit Price]]-(Sales[[#This Row],[Discount Applied]]*Sales[[#This Row],[Unit Price]]))-Q2225)/Q2225)*100</f>
        <v>77.083333333333343</v>
      </c>
      <c r="T2225" s="8">
        <f t="shared" si="104"/>
        <v>7927.44</v>
      </c>
      <c r="U2225" s="8">
        <f>Sales[[#This Row],[Unit Cost]]*Sales[[#This Row],[Order Quantity]]</f>
        <v>4476.6719999999996</v>
      </c>
    </row>
    <row r="2226" spans="1:21" x14ac:dyDescent="0.2">
      <c r="A2226" s="6" t="s">
        <v>2439</v>
      </c>
      <c r="B2226" s="6" t="s">
        <v>24</v>
      </c>
      <c r="C2226" s="6" t="s">
        <v>145</v>
      </c>
      <c r="D2226" s="7">
        <v>43400</v>
      </c>
      <c r="E2226" s="7">
        <v>43508</v>
      </c>
      <c r="F2226" s="7">
        <v>43530</v>
      </c>
      <c r="G2226" s="7">
        <v>43531</v>
      </c>
      <c r="H2226" s="6">
        <f t="shared" si="102"/>
        <v>23</v>
      </c>
      <c r="I2226" s="6" t="s">
        <v>215</v>
      </c>
      <c r="J2226" s="6">
        <v>7</v>
      </c>
      <c r="K2226" s="6">
        <v>47</v>
      </c>
      <c r="L2226" s="6">
        <v>97</v>
      </c>
      <c r="M2226" s="6">
        <v>9</v>
      </c>
      <c r="N2226" s="6">
        <v>5</v>
      </c>
      <c r="O2226" s="6">
        <v>0.05</v>
      </c>
      <c r="P2226" s="8">
        <v>978.2</v>
      </c>
      <c r="Q2226" s="8">
        <v>674.95799999999997</v>
      </c>
      <c r="R2226" s="8">
        <f t="shared" si="103"/>
        <v>1271.6599999999999</v>
      </c>
      <c r="S2226" s="8">
        <f>(((Sales[[#This Row],[Unit Price]]-(Sales[[#This Row],[Discount Applied]]*Sales[[#This Row],[Unit Price]]))-Q2226)/Q2226)*100</f>
        <v>37.681159420289873</v>
      </c>
      <c r="T2226" s="8">
        <f t="shared" si="104"/>
        <v>4646.45</v>
      </c>
      <c r="U2226" s="8">
        <f>Sales[[#This Row],[Unit Cost]]*Sales[[#This Row],[Order Quantity]]</f>
        <v>3374.79</v>
      </c>
    </row>
    <row r="2227" spans="1:21" x14ac:dyDescent="0.2">
      <c r="A2227" s="6" t="s">
        <v>2440</v>
      </c>
      <c r="B2227" s="6" t="s">
        <v>25</v>
      </c>
      <c r="C2227" s="6" t="s">
        <v>148</v>
      </c>
      <c r="D2227" s="7">
        <v>43400</v>
      </c>
      <c r="E2227" s="7">
        <v>43508</v>
      </c>
      <c r="F2227" s="7">
        <v>43517</v>
      </c>
      <c r="G2227" s="7">
        <v>43524</v>
      </c>
      <c r="H2227" s="6">
        <f t="shared" si="102"/>
        <v>16</v>
      </c>
      <c r="I2227" s="6" t="s">
        <v>215</v>
      </c>
      <c r="J2227" s="6">
        <v>19</v>
      </c>
      <c r="K2227" s="6">
        <v>31</v>
      </c>
      <c r="L2227" s="6">
        <v>54</v>
      </c>
      <c r="M2227" s="6">
        <v>4</v>
      </c>
      <c r="N2227" s="6">
        <v>8</v>
      </c>
      <c r="O2227" s="6">
        <v>7.4999999999999997E-2</v>
      </c>
      <c r="P2227" s="8">
        <v>3035.1</v>
      </c>
      <c r="Q2227" s="8">
        <v>1578.252</v>
      </c>
      <c r="R2227" s="8">
        <f t="shared" si="103"/>
        <v>9833.7239999999983</v>
      </c>
      <c r="S2227" s="8">
        <f>(((Sales[[#This Row],[Unit Price]]-(Sales[[#This Row],[Discount Applied]]*Sales[[#This Row],[Unit Price]]))-Q2227)/Q2227)*100</f>
        <v>77.884615384615373</v>
      </c>
      <c r="T2227" s="8">
        <f t="shared" si="104"/>
        <v>22459.739999999998</v>
      </c>
      <c r="U2227" s="8">
        <f>Sales[[#This Row],[Unit Cost]]*Sales[[#This Row],[Order Quantity]]</f>
        <v>12626.016</v>
      </c>
    </row>
    <row r="2228" spans="1:21" x14ac:dyDescent="0.2">
      <c r="A2228" s="6" t="s">
        <v>2441</v>
      </c>
      <c r="B2228" s="6" t="s">
        <v>24</v>
      </c>
      <c r="C2228" s="6" t="s">
        <v>146</v>
      </c>
      <c r="D2228" s="7">
        <v>43400</v>
      </c>
      <c r="E2228" s="7">
        <v>43508</v>
      </c>
      <c r="F2228" s="7">
        <v>43533</v>
      </c>
      <c r="G2228" s="7">
        <v>43534</v>
      </c>
      <c r="H2228" s="6">
        <f t="shared" si="102"/>
        <v>26</v>
      </c>
      <c r="I2228" s="6" t="s">
        <v>215</v>
      </c>
      <c r="J2228" s="6">
        <v>11</v>
      </c>
      <c r="K2228" s="6">
        <v>7</v>
      </c>
      <c r="L2228" s="6">
        <v>322</v>
      </c>
      <c r="M2228" s="6">
        <v>31</v>
      </c>
      <c r="N2228" s="6">
        <v>4</v>
      </c>
      <c r="O2228" s="6">
        <v>7.4999999999999997E-2</v>
      </c>
      <c r="P2228" s="8">
        <v>214.4</v>
      </c>
      <c r="Q2228" s="8">
        <v>167.232</v>
      </c>
      <c r="R2228" s="8">
        <f t="shared" si="103"/>
        <v>124.35199999999998</v>
      </c>
      <c r="S2228" s="8">
        <f>(((Sales[[#This Row],[Unit Price]]-(Sales[[#This Row],[Discount Applied]]*Sales[[#This Row],[Unit Price]]))-Q2228)/Q2228)*100</f>
        <v>18.589743589743584</v>
      </c>
      <c r="T2228" s="8">
        <f t="shared" si="104"/>
        <v>793.28</v>
      </c>
      <c r="U2228" s="8">
        <f>Sales[[#This Row],[Unit Cost]]*Sales[[#This Row],[Order Quantity]]</f>
        <v>668.928</v>
      </c>
    </row>
    <row r="2229" spans="1:21" x14ac:dyDescent="0.2">
      <c r="A2229" s="6" t="s">
        <v>2442</v>
      </c>
      <c r="B2229" s="6" t="s">
        <v>25</v>
      </c>
      <c r="C2229" s="6" t="s">
        <v>143</v>
      </c>
      <c r="D2229" s="7">
        <v>43400</v>
      </c>
      <c r="E2229" s="7">
        <v>43508</v>
      </c>
      <c r="F2229" s="7">
        <v>43529</v>
      </c>
      <c r="G2229" s="7">
        <v>43536</v>
      </c>
      <c r="H2229" s="6">
        <f t="shared" si="102"/>
        <v>28</v>
      </c>
      <c r="I2229" s="6" t="s">
        <v>215</v>
      </c>
      <c r="J2229" s="6">
        <v>12</v>
      </c>
      <c r="K2229" s="6">
        <v>44</v>
      </c>
      <c r="L2229" s="6">
        <v>365</v>
      </c>
      <c r="M2229" s="6">
        <v>40</v>
      </c>
      <c r="N2229" s="6">
        <v>3</v>
      </c>
      <c r="O2229" s="6">
        <v>7.4999999999999997E-2</v>
      </c>
      <c r="P2229" s="8">
        <v>1125.6000000000001</v>
      </c>
      <c r="Q2229" s="8">
        <v>709.12800000000004</v>
      </c>
      <c r="R2229" s="8">
        <f t="shared" si="103"/>
        <v>996.15599999999995</v>
      </c>
      <c r="S2229" s="8">
        <f>(((Sales[[#This Row],[Unit Price]]-(Sales[[#This Row],[Discount Applied]]*Sales[[#This Row],[Unit Price]]))-Q2229)/Q2229)*100</f>
        <v>46.825396825396822</v>
      </c>
      <c r="T2229" s="8">
        <f t="shared" si="104"/>
        <v>3123.54</v>
      </c>
      <c r="U2229" s="8">
        <f>Sales[[#This Row],[Unit Cost]]*Sales[[#This Row],[Order Quantity]]</f>
        <v>2127.384</v>
      </c>
    </row>
    <row r="2230" spans="1:21" x14ac:dyDescent="0.2">
      <c r="A2230" s="6" t="s">
        <v>2443</v>
      </c>
      <c r="B2230" s="6" t="s">
        <v>24</v>
      </c>
      <c r="C2230" s="6" t="s">
        <v>145</v>
      </c>
      <c r="D2230" s="7">
        <v>43400</v>
      </c>
      <c r="E2230" s="7">
        <v>43508</v>
      </c>
      <c r="F2230" s="7">
        <v>43520</v>
      </c>
      <c r="G2230" s="7">
        <v>43523</v>
      </c>
      <c r="H2230" s="6">
        <f t="shared" si="102"/>
        <v>15</v>
      </c>
      <c r="I2230" s="6" t="s">
        <v>215</v>
      </c>
      <c r="J2230" s="6">
        <v>5</v>
      </c>
      <c r="K2230" s="6">
        <v>3</v>
      </c>
      <c r="L2230" s="6">
        <v>153</v>
      </c>
      <c r="M2230" s="6">
        <v>23</v>
      </c>
      <c r="N2230" s="6">
        <v>2</v>
      </c>
      <c r="O2230" s="6">
        <v>0.1</v>
      </c>
      <c r="P2230" s="8">
        <v>5567.7</v>
      </c>
      <c r="Q2230" s="8">
        <v>3284.9429999999998</v>
      </c>
      <c r="R2230" s="8">
        <f t="shared" si="103"/>
        <v>3451.9740000000011</v>
      </c>
      <c r="S2230" s="8">
        <f>(((Sales[[#This Row],[Unit Price]]-(Sales[[#This Row],[Discount Applied]]*Sales[[#This Row],[Unit Price]]))-Q2230)/Q2230)*100</f>
        <v>52.542372881355945</v>
      </c>
      <c r="T2230" s="8">
        <f t="shared" si="104"/>
        <v>10021.86</v>
      </c>
      <c r="U2230" s="8">
        <f>Sales[[#This Row],[Unit Cost]]*Sales[[#This Row],[Order Quantity]]</f>
        <v>6569.8859999999995</v>
      </c>
    </row>
    <row r="2231" spans="1:21" x14ac:dyDescent="0.2">
      <c r="A2231" s="6" t="s">
        <v>2444</v>
      </c>
      <c r="B2231" s="6" t="s">
        <v>26</v>
      </c>
      <c r="C2231" s="6" t="s">
        <v>146</v>
      </c>
      <c r="D2231" s="7">
        <v>43400</v>
      </c>
      <c r="E2231" s="7">
        <v>43508</v>
      </c>
      <c r="F2231" s="7">
        <v>43534</v>
      </c>
      <c r="G2231" s="7">
        <v>43539</v>
      </c>
      <c r="H2231" s="6">
        <f t="shared" si="102"/>
        <v>31</v>
      </c>
      <c r="I2231" s="6" t="s">
        <v>215</v>
      </c>
      <c r="J2231" s="6">
        <v>28</v>
      </c>
      <c r="K2231" s="6">
        <v>40</v>
      </c>
      <c r="L2231" s="6">
        <v>284</v>
      </c>
      <c r="M2231" s="6">
        <v>10</v>
      </c>
      <c r="N2231" s="6">
        <v>7</v>
      </c>
      <c r="O2231" s="6">
        <v>7.4999999999999997E-2</v>
      </c>
      <c r="P2231" s="8">
        <v>167.5</v>
      </c>
      <c r="Q2231" s="8">
        <v>70.349999999999994</v>
      </c>
      <c r="R2231" s="8">
        <f t="shared" si="103"/>
        <v>592.11250000000007</v>
      </c>
      <c r="S2231" s="8">
        <f>(((Sales[[#This Row],[Unit Price]]-(Sales[[#This Row],[Discount Applied]]*Sales[[#This Row],[Unit Price]]))-Q2231)/Q2231)*100</f>
        <v>120.23809523809526</v>
      </c>
      <c r="T2231" s="8">
        <f t="shared" si="104"/>
        <v>1084.5625</v>
      </c>
      <c r="U2231" s="8">
        <f>Sales[[#This Row],[Unit Cost]]*Sales[[#This Row],[Order Quantity]]</f>
        <v>492.44999999999993</v>
      </c>
    </row>
    <row r="2232" spans="1:21" x14ac:dyDescent="0.2">
      <c r="A2232" s="6" t="s">
        <v>2445</v>
      </c>
      <c r="B2232" s="6" t="s">
        <v>24</v>
      </c>
      <c r="C2232" s="6" t="s">
        <v>148</v>
      </c>
      <c r="D2232" s="7">
        <v>43400</v>
      </c>
      <c r="E2232" s="7">
        <v>43508</v>
      </c>
      <c r="F2232" s="7">
        <v>43533</v>
      </c>
      <c r="G2232" s="7">
        <v>43538</v>
      </c>
      <c r="H2232" s="6">
        <f t="shared" si="102"/>
        <v>30</v>
      </c>
      <c r="I2232" s="6" t="s">
        <v>215</v>
      </c>
      <c r="J2232" s="6">
        <v>10</v>
      </c>
      <c r="K2232" s="6">
        <v>18</v>
      </c>
      <c r="L2232" s="6">
        <v>6</v>
      </c>
      <c r="M2232" s="6">
        <v>30</v>
      </c>
      <c r="N2232" s="6">
        <v>1</v>
      </c>
      <c r="O2232" s="6">
        <v>0.2</v>
      </c>
      <c r="P2232" s="8">
        <v>1822.4</v>
      </c>
      <c r="Q2232" s="8">
        <v>1111.664</v>
      </c>
      <c r="R2232" s="8">
        <f t="shared" si="103"/>
        <v>346.25600000000009</v>
      </c>
      <c r="S2232" s="8">
        <f>(((Sales[[#This Row],[Unit Price]]-(Sales[[#This Row],[Discount Applied]]*Sales[[#This Row],[Unit Price]]))-Q2232)/Q2232)*100</f>
        <v>31.147540983606564</v>
      </c>
      <c r="T2232" s="8">
        <f t="shared" si="104"/>
        <v>1457.92</v>
      </c>
      <c r="U2232" s="8">
        <f>Sales[[#This Row],[Unit Cost]]*Sales[[#This Row],[Order Quantity]]</f>
        <v>1111.664</v>
      </c>
    </row>
    <row r="2233" spans="1:21" x14ac:dyDescent="0.2">
      <c r="A2233" s="6" t="s">
        <v>2446</v>
      </c>
      <c r="B2233" s="6" t="s">
        <v>26</v>
      </c>
      <c r="C2233" s="6" t="s">
        <v>146</v>
      </c>
      <c r="D2233" s="7">
        <v>43400</v>
      </c>
      <c r="E2233" s="7">
        <v>43508</v>
      </c>
      <c r="F2233" s="7">
        <v>43535</v>
      </c>
      <c r="G2233" s="7">
        <v>43536</v>
      </c>
      <c r="H2233" s="6">
        <f t="shared" si="102"/>
        <v>28</v>
      </c>
      <c r="I2233" s="6" t="s">
        <v>215</v>
      </c>
      <c r="J2233" s="6">
        <v>28</v>
      </c>
      <c r="K2233" s="6">
        <v>6</v>
      </c>
      <c r="L2233" s="6">
        <v>284</v>
      </c>
      <c r="M2233" s="6">
        <v>9</v>
      </c>
      <c r="N2233" s="6">
        <v>2</v>
      </c>
      <c r="O2233" s="6">
        <v>0.4</v>
      </c>
      <c r="P2233" s="8">
        <v>5983.1</v>
      </c>
      <c r="Q2233" s="8">
        <v>2632.5640000000003</v>
      </c>
      <c r="R2233" s="8">
        <f t="shared" si="103"/>
        <v>1914.5919999999996</v>
      </c>
      <c r="S2233" s="8">
        <f>(((Sales[[#This Row],[Unit Price]]-(Sales[[#This Row],[Discount Applied]]*Sales[[#This Row],[Unit Price]]))-Q2233)/Q2233)*100</f>
        <v>36.363636363636353</v>
      </c>
      <c r="T2233" s="8">
        <f t="shared" si="104"/>
        <v>7179.72</v>
      </c>
      <c r="U2233" s="8">
        <f>Sales[[#This Row],[Unit Cost]]*Sales[[#This Row],[Order Quantity]]</f>
        <v>5265.1280000000006</v>
      </c>
    </row>
    <row r="2234" spans="1:21" x14ac:dyDescent="0.2">
      <c r="A2234" s="6" t="s">
        <v>2447</v>
      </c>
      <c r="B2234" s="6" t="s">
        <v>25</v>
      </c>
      <c r="C2234" s="6" t="s">
        <v>146</v>
      </c>
      <c r="D2234" s="7">
        <v>43400</v>
      </c>
      <c r="E2234" s="7">
        <v>43508</v>
      </c>
      <c r="F2234" s="7">
        <v>43530</v>
      </c>
      <c r="G2234" s="7">
        <v>43536</v>
      </c>
      <c r="H2234" s="6">
        <f t="shared" si="102"/>
        <v>28</v>
      </c>
      <c r="I2234" s="6" t="s">
        <v>215</v>
      </c>
      <c r="J2234" s="6">
        <v>16</v>
      </c>
      <c r="K2234" s="6">
        <v>37</v>
      </c>
      <c r="L2234" s="6">
        <v>271</v>
      </c>
      <c r="M2234" s="6">
        <v>43</v>
      </c>
      <c r="N2234" s="6">
        <v>2</v>
      </c>
      <c r="O2234" s="6">
        <v>0.1</v>
      </c>
      <c r="P2234" s="8">
        <v>1802.3</v>
      </c>
      <c r="Q2234" s="8">
        <v>1135.4490000000001</v>
      </c>
      <c r="R2234" s="8">
        <f t="shared" si="103"/>
        <v>973.24199999999973</v>
      </c>
      <c r="S2234" s="8">
        <f>(((Sales[[#This Row],[Unit Price]]-(Sales[[#This Row],[Discount Applied]]*Sales[[#This Row],[Unit Price]]))-Q2234)/Q2234)*100</f>
        <v>42.857142857142847</v>
      </c>
      <c r="T2234" s="8">
        <f t="shared" si="104"/>
        <v>3244.14</v>
      </c>
      <c r="U2234" s="8">
        <f>Sales[[#This Row],[Unit Cost]]*Sales[[#This Row],[Order Quantity]]</f>
        <v>2270.8980000000001</v>
      </c>
    </row>
    <row r="2235" spans="1:21" x14ac:dyDescent="0.2">
      <c r="A2235" s="6" t="s">
        <v>2448</v>
      </c>
      <c r="B2235" s="6" t="s">
        <v>24</v>
      </c>
      <c r="C2235" s="6" t="s">
        <v>148</v>
      </c>
      <c r="D2235" s="7">
        <v>43400</v>
      </c>
      <c r="E2235" s="7">
        <v>43508</v>
      </c>
      <c r="F2235" s="7">
        <v>43530</v>
      </c>
      <c r="G2235" s="7">
        <v>43533</v>
      </c>
      <c r="H2235" s="6">
        <f t="shared" si="102"/>
        <v>25</v>
      </c>
      <c r="I2235" s="6" t="s">
        <v>215</v>
      </c>
      <c r="J2235" s="6">
        <v>3</v>
      </c>
      <c r="K2235" s="6">
        <v>36</v>
      </c>
      <c r="L2235" s="6">
        <v>26</v>
      </c>
      <c r="M2235" s="6">
        <v>40</v>
      </c>
      <c r="N2235" s="6">
        <v>7</v>
      </c>
      <c r="O2235" s="6">
        <v>7.4999999999999997E-2</v>
      </c>
      <c r="P2235" s="8">
        <v>3939.6</v>
      </c>
      <c r="Q2235" s="8">
        <v>2481.9479999999999</v>
      </c>
      <c r="R2235" s="8">
        <f t="shared" si="103"/>
        <v>8135.2740000000013</v>
      </c>
      <c r="S2235" s="8">
        <f>(((Sales[[#This Row],[Unit Price]]-(Sales[[#This Row],[Discount Applied]]*Sales[[#This Row],[Unit Price]]))-Q2235)/Q2235)*100</f>
        <v>46.825396825396837</v>
      </c>
      <c r="T2235" s="8">
        <f t="shared" si="104"/>
        <v>25508.91</v>
      </c>
      <c r="U2235" s="8">
        <f>Sales[[#This Row],[Unit Cost]]*Sales[[#This Row],[Order Quantity]]</f>
        <v>17373.635999999999</v>
      </c>
    </row>
    <row r="2236" spans="1:21" x14ac:dyDescent="0.2">
      <c r="A2236" s="6" t="s">
        <v>2449</v>
      </c>
      <c r="B2236" s="6" t="s">
        <v>25</v>
      </c>
      <c r="C2236" s="6" t="s">
        <v>147</v>
      </c>
      <c r="D2236" s="7">
        <v>43400</v>
      </c>
      <c r="E2236" s="7">
        <v>43509</v>
      </c>
      <c r="F2236" s="7">
        <v>43515</v>
      </c>
      <c r="G2236" s="7">
        <v>43520</v>
      </c>
      <c r="H2236" s="6">
        <f t="shared" si="102"/>
        <v>11</v>
      </c>
      <c r="I2236" s="6" t="s">
        <v>215</v>
      </c>
      <c r="J2236" s="6">
        <v>15</v>
      </c>
      <c r="K2236" s="6">
        <v>50</v>
      </c>
      <c r="L2236" s="6">
        <v>210</v>
      </c>
      <c r="M2236" s="6">
        <v>4</v>
      </c>
      <c r="N2236" s="6">
        <v>1</v>
      </c>
      <c r="O2236" s="6">
        <v>7.4999999999999997E-2</v>
      </c>
      <c r="P2236" s="8">
        <v>676.7</v>
      </c>
      <c r="Q2236" s="8">
        <v>311.28200000000004</v>
      </c>
      <c r="R2236" s="8">
        <f t="shared" si="103"/>
        <v>314.66549999999995</v>
      </c>
      <c r="S2236" s="8">
        <f>(((Sales[[#This Row],[Unit Price]]-(Sales[[#This Row],[Discount Applied]]*Sales[[#This Row],[Unit Price]]))-Q2236)/Q2236)*100</f>
        <v>101.08695652173911</v>
      </c>
      <c r="T2236" s="8">
        <f t="shared" si="104"/>
        <v>625.94749999999999</v>
      </c>
      <c r="U2236" s="8">
        <f>Sales[[#This Row],[Unit Cost]]*Sales[[#This Row],[Order Quantity]]</f>
        <v>311.28200000000004</v>
      </c>
    </row>
    <row r="2237" spans="1:21" x14ac:dyDescent="0.2">
      <c r="A2237" s="6" t="s">
        <v>2450</v>
      </c>
      <c r="B2237" s="6" t="s">
        <v>24</v>
      </c>
      <c r="C2237" s="6" t="s">
        <v>148</v>
      </c>
      <c r="D2237" s="7">
        <v>43400</v>
      </c>
      <c r="E2237" s="7">
        <v>43509</v>
      </c>
      <c r="F2237" s="7">
        <v>43514</v>
      </c>
      <c r="G2237" s="7">
        <v>43516</v>
      </c>
      <c r="H2237" s="6">
        <f t="shared" si="102"/>
        <v>7</v>
      </c>
      <c r="I2237" s="6" t="s">
        <v>215</v>
      </c>
      <c r="J2237" s="6">
        <v>3</v>
      </c>
      <c r="K2237" s="6">
        <v>20</v>
      </c>
      <c r="L2237" s="6">
        <v>11</v>
      </c>
      <c r="M2237" s="6">
        <v>2</v>
      </c>
      <c r="N2237" s="6">
        <v>7</v>
      </c>
      <c r="O2237" s="6">
        <v>7.4999999999999997E-2</v>
      </c>
      <c r="P2237" s="8">
        <v>3457.2000000000003</v>
      </c>
      <c r="Q2237" s="8">
        <v>1452.0240000000001</v>
      </c>
      <c r="R2237" s="8">
        <f t="shared" si="103"/>
        <v>12221.202000000001</v>
      </c>
      <c r="S2237" s="8">
        <f>(((Sales[[#This Row],[Unit Price]]-(Sales[[#This Row],[Discount Applied]]*Sales[[#This Row],[Unit Price]]))-Q2237)/Q2237)*100</f>
        <v>120.23809523809523</v>
      </c>
      <c r="T2237" s="8">
        <f t="shared" si="104"/>
        <v>22385.370000000003</v>
      </c>
      <c r="U2237" s="8">
        <f>Sales[[#This Row],[Unit Cost]]*Sales[[#This Row],[Order Quantity]]</f>
        <v>10164.168000000001</v>
      </c>
    </row>
    <row r="2238" spans="1:21" x14ac:dyDescent="0.2">
      <c r="A2238" s="6" t="s">
        <v>2451</v>
      </c>
      <c r="B2238" s="6" t="s">
        <v>24</v>
      </c>
      <c r="C2238" s="6" t="s">
        <v>145</v>
      </c>
      <c r="D2238" s="7">
        <v>43400</v>
      </c>
      <c r="E2238" s="7">
        <v>43510</v>
      </c>
      <c r="F2238" s="7">
        <v>43530</v>
      </c>
      <c r="G2238" s="7">
        <v>43534</v>
      </c>
      <c r="H2238" s="6">
        <f t="shared" si="102"/>
        <v>24</v>
      </c>
      <c r="I2238" s="6" t="s">
        <v>215</v>
      </c>
      <c r="J2238" s="6">
        <v>9</v>
      </c>
      <c r="K2238" s="6">
        <v>29</v>
      </c>
      <c r="L2238" s="6">
        <v>170</v>
      </c>
      <c r="M2238" s="6">
        <v>6</v>
      </c>
      <c r="N2238" s="6">
        <v>5</v>
      </c>
      <c r="O2238" s="6">
        <v>0.15</v>
      </c>
      <c r="P2238" s="8">
        <v>5681.6</v>
      </c>
      <c r="Q2238" s="8">
        <v>4658.9120000000003</v>
      </c>
      <c r="R2238" s="8">
        <f t="shared" si="103"/>
        <v>852.23999999999796</v>
      </c>
      <c r="S2238" s="8">
        <f>(((Sales[[#This Row],[Unit Price]]-(Sales[[#This Row],[Discount Applied]]*Sales[[#This Row],[Unit Price]]))-Q2238)/Q2238)*100</f>
        <v>3.6585365853658605</v>
      </c>
      <c r="T2238" s="8">
        <f t="shared" si="104"/>
        <v>24146.799999999999</v>
      </c>
      <c r="U2238" s="8">
        <f>Sales[[#This Row],[Unit Cost]]*Sales[[#This Row],[Order Quantity]]</f>
        <v>23294.560000000001</v>
      </c>
    </row>
    <row r="2239" spans="1:21" x14ac:dyDescent="0.2">
      <c r="A2239" s="6" t="s">
        <v>2452</v>
      </c>
      <c r="B2239" s="6" t="s">
        <v>23</v>
      </c>
      <c r="C2239" s="6" t="s">
        <v>147</v>
      </c>
      <c r="D2239" s="7">
        <v>43400</v>
      </c>
      <c r="E2239" s="7">
        <v>43510</v>
      </c>
      <c r="F2239" s="7">
        <v>43527</v>
      </c>
      <c r="G2239" s="7">
        <v>43537</v>
      </c>
      <c r="H2239" s="6">
        <f t="shared" si="102"/>
        <v>27</v>
      </c>
      <c r="I2239" s="6" t="s">
        <v>215</v>
      </c>
      <c r="J2239" s="6">
        <v>22</v>
      </c>
      <c r="K2239" s="6">
        <v>23</v>
      </c>
      <c r="L2239" s="6">
        <v>248</v>
      </c>
      <c r="M2239" s="6">
        <v>12</v>
      </c>
      <c r="N2239" s="6">
        <v>3</v>
      </c>
      <c r="O2239" s="6">
        <v>7.4999999999999997E-2</v>
      </c>
      <c r="P2239" s="8">
        <v>254.6</v>
      </c>
      <c r="Q2239" s="8">
        <v>178.22</v>
      </c>
      <c r="R2239" s="8">
        <f t="shared" si="103"/>
        <v>171.85500000000002</v>
      </c>
      <c r="S2239" s="8">
        <f>(((Sales[[#This Row],[Unit Price]]-(Sales[[#This Row],[Discount Applied]]*Sales[[#This Row],[Unit Price]]))-Q2239)/Q2239)*100</f>
        <v>32.142857142857139</v>
      </c>
      <c r="T2239" s="8">
        <f t="shared" si="104"/>
        <v>706.51499999999999</v>
      </c>
      <c r="U2239" s="8">
        <f>Sales[[#This Row],[Unit Cost]]*Sales[[#This Row],[Order Quantity]]</f>
        <v>534.66</v>
      </c>
    </row>
    <row r="2240" spans="1:21" x14ac:dyDescent="0.2">
      <c r="A2240" s="6" t="s">
        <v>2453</v>
      </c>
      <c r="B2240" s="6" t="s">
        <v>26</v>
      </c>
      <c r="C2240" s="6" t="s">
        <v>147</v>
      </c>
      <c r="D2240" s="7">
        <v>43400</v>
      </c>
      <c r="E2240" s="7">
        <v>43510</v>
      </c>
      <c r="F2240" s="7">
        <v>43529</v>
      </c>
      <c r="G2240" s="7">
        <v>43537</v>
      </c>
      <c r="H2240" s="6">
        <f t="shared" si="102"/>
        <v>27</v>
      </c>
      <c r="I2240" s="6" t="s">
        <v>215</v>
      </c>
      <c r="J2240" s="6">
        <v>25</v>
      </c>
      <c r="K2240" s="6">
        <v>14</v>
      </c>
      <c r="L2240" s="6">
        <v>253</v>
      </c>
      <c r="M2240" s="6">
        <v>2</v>
      </c>
      <c r="N2240" s="6">
        <v>6</v>
      </c>
      <c r="O2240" s="6">
        <v>0.05</v>
      </c>
      <c r="P2240" s="8">
        <v>3879.3</v>
      </c>
      <c r="Q2240" s="8">
        <v>2831.8890000000001</v>
      </c>
      <c r="R2240" s="8">
        <f t="shared" si="103"/>
        <v>5120.6759999999995</v>
      </c>
      <c r="S2240" s="8">
        <f>(((Sales[[#This Row],[Unit Price]]-(Sales[[#This Row],[Discount Applied]]*Sales[[#This Row],[Unit Price]]))-Q2240)/Q2240)*100</f>
        <v>30.136986301369863</v>
      </c>
      <c r="T2240" s="8">
        <f t="shared" si="104"/>
        <v>22112.010000000002</v>
      </c>
      <c r="U2240" s="8">
        <f>Sales[[#This Row],[Unit Cost]]*Sales[[#This Row],[Order Quantity]]</f>
        <v>16991.334000000003</v>
      </c>
    </row>
    <row r="2241" spans="1:21" x14ac:dyDescent="0.2">
      <c r="A2241" s="6" t="s">
        <v>2454</v>
      </c>
      <c r="B2241" s="6" t="s">
        <v>24</v>
      </c>
      <c r="C2241" s="6" t="s">
        <v>148</v>
      </c>
      <c r="D2241" s="7">
        <v>43400</v>
      </c>
      <c r="E2241" s="7">
        <v>43510</v>
      </c>
      <c r="F2241" s="7">
        <v>43528</v>
      </c>
      <c r="G2241" s="7">
        <v>43530</v>
      </c>
      <c r="H2241" s="6">
        <f t="shared" si="102"/>
        <v>20</v>
      </c>
      <c r="I2241" s="6" t="s">
        <v>215</v>
      </c>
      <c r="J2241" s="6">
        <v>3</v>
      </c>
      <c r="K2241" s="6">
        <v>16</v>
      </c>
      <c r="L2241" s="6">
        <v>47</v>
      </c>
      <c r="M2241" s="6">
        <v>37</v>
      </c>
      <c r="N2241" s="6">
        <v>1</v>
      </c>
      <c r="O2241" s="6">
        <v>0.05</v>
      </c>
      <c r="P2241" s="8">
        <v>3289.7000000000003</v>
      </c>
      <c r="Q2241" s="8">
        <v>1776.4380000000003</v>
      </c>
      <c r="R2241" s="8">
        <f t="shared" si="103"/>
        <v>1348.7769999999998</v>
      </c>
      <c r="S2241" s="8">
        <f>(((Sales[[#This Row],[Unit Price]]-(Sales[[#This Row],[Discount Applied]]*Sales[[#This Row],[Unit Price]]))-Q2241)/Q2241)*100</f>
        <v>75.925925925925895</v>
      </c>
      <c r="T2241" s="8">
        <f t="shared" si="104"/>
        <v>3125.2150000000001</v>
      </c>
      <c r="U2241" s="8">
        <f>Sales[[#This Row],[Unit Cost]]*Sales[[#This Row],[Order Quantity]]</f>
        <v>1776.4380000000003</v>
      </c>
    </row>
    <row r="2242" spans="1:21" x14ac:dyDescent="0.2">
      <c r="A2242" s="6" t="s">
        <v>2455</v>
      </c>
      <c r="B2242" s="6" t="s">
        <v>24</v>
      </c>
      <c r="C2242" s="6" t="s">
        <v>148</v>
      </c>
      <c r="D2242" s="7">
        <v>43400</v>
      </c>
      <c r="E2242" s="7">
        <v>43510</v>
      </c>
      <c r="F2242" s="7">
        <v>43519</v>
      </c>
      <c r="G2242" s="7">
        <v>43521</v>
      </c>
      <c r="H2242" s="6">
        <f t="shared" ref="H2242:H2305" si="105">G2242-E2242</f>
        <v>11</v>
      </c>
      <c r="I2242" s="6" t="s">
        <v>215</v>
      </c>
      <c r="J2242" s="6">
        <v>7</v>
      </c>
      <c r="K2242" s="6">
        <v>38</v>
      </c>
      <c r="L2242" s="6">
        <v>19</v>
      </c>
      <c r="M2242" s="6">
        <v>10</v>
      </c>
      <c r="N2242" s="6">
        <v>7</v>
      </c>
      <c r="O2242" s="6">
        <v>0.05</v>
      </c>
      <c r="P2242" s="8">
        <v>227.8</v>
      </c>
      <c r="Q2242" s="8">
        <v>104.78800000000001</v>
      </c>
      <c r="R2242" s="8">
        <f t="shared" ref="R2242:R2305" si="106">T2242-(Q2242*N2242)</f>
        <v>781.35400000000004</v>
      </c>
      <c r="S2242" s="8">
        <f>(((Sales[[#This Row],[Unit Price]]-(Sales[[#This Row],[Discount Applied]]*Sales[[#This Row],[Unit Price]]))-Q2242)/Q2242)*100</f>
        <v>106.5217391304348</v>
      </c>
      <c r="T2242" s="8">
        <f t="shared" ref="T2242:T2305" si="107">((P2242*N2242)-(P2242*O2242*N2242))</f>
        <v>1514.8700000000001</v>
      </c>
      <c r="U2242" s="8">
        <f>Sales[[#This Row],[Unit Cost]]*Sales[[#This Row],[Order Quantity]]</f>
        <v>733.51600000000008</v>
      </c>
    </row>
    <row r="2243" spans="1:21" x14ac:dyDescent="0.2">
      <c r="A2243" s="6" t="s">
        <v>2456</v>
      </c>
      <c r="B2243" s="6" t="s">
        <v>24</v>
      </c>
      <c r="C2243" s="6" t="s">
        <v>145</v>
      </c>
      <c r="D2243" s="7">
        <v>43400</v>
      </c>
      <c r="E2243" s="7">
        <v>43510</v>
      </c>
      <c r="F2243" s="7">
        <v>43520</v>
      </c>
      <c r="G2243" s="7">
        <v>43524</v>
      </c>
      <c r="H2243" s="6">
        <f t="shared" si="105"/>
        <v>14</v>
      </c>
      <c r="I2243" s="6" t="s">
        <v>215</v>
      </c>
      <c r="J2243" s="6">
        <v>5</v>
      </c>
      <c r="K2243" s="6">
        <v>13</v>
      </c>
      <c r="L2243" s="6">
        <v>182</v>
      </c>
      <c r="M2243" s="6">
        <v>5</v>
      </c>
      <c r="N2243" s="6">
        <v>3</v>
      </c>
      <c r="O2243" s="6">
        <v>7.4999999999999997E-2</v>
      </c>
      <c r="P2243" s="8">
        <v>3685</v>
      </c>
      <c r="Q2243" s="8">
        <v>1731.9499999999998</v>
      </c>
      <c r="R2243" s="8">
        <f t="shared" si="106"/>
        <v>5030.0250000000005</v>
      </c>
      <c r="S2243" s="8">
        <f>(((Sales[[#This Row],[Unit Price]]-(Sales[[#This Row],[Discount Applied]]*Sales[[#This Row],[Unit Price]]))-Q2243)/Q2243)*100</f>
        <v>96.808510638297889</v>
      </c>
      <c r="T2243" s="8">
        <f t="shared" si="107"/>
        <v>10225.875</v>
      </c>
      <c r="U2243" s="8">
        <f>Sales[[#This Row],[Unit Cost]]*Sales[[#This Row],[Order Quantity]]</f>
        <v>5195.8499999999995</v>
      </c>
    </row>
    <row r="2244" spans="1:21" x14ac:dyDescent="0.2">
      <c r="A2244" s="6" t="s">
        <v>2457</v>
      </c>
      <c r="B2244" s="6" t="s">
        <v>24</v>
      </c>
      <c r="C2244" s="6" t="s">
        <v>147</v>
      </c>
      <c r="D2244" s="7">
        <v>43400</v>
      </c>
      <c r="E2244" s="7">
        <v>43510</v>
      </c>
      <c r="F2244" s="7">
        <v>43538</v>
      </c>
      <c r="G2244" s="7">
        <v>43539</v>
      </c>
      <c r="H2244" s="6">
        <f t="shared" si="105"/>
        <v>29</v>
      </c>
      <c r="I2244" s="6" t="s">
        <v>215</v>
      </c>
      <c r="J2244" s="6">
        <v>9</v>
      </c>
      <c r="K2244" s="6">
        <v>3</v>
      </c>
      <c r="L2244" s="6">
        <v>260</v>
      </c>
      <c r="M2244" s="6">
        <v>19</v>
      </c>
      <c r="N2244" s="6">
        <v>6</v>
      </c>
      <c r="O2244" s="6">
        <v>0.05</v>
      </c>
      <c r="P2244" s="8">
        <v>3832.4</v>
      </c>
      <c r="Q2244" s="8">
        <v>1724.5800000000002</v>
      </c>
      <c r="R2244" s="8">
        <f t="shared" si="106"/>
        <v>11497.199999999999</v>
      </c>
      <c r="S2244" s="8">
        <f>(((Sales[[#This Row],[Unit Price]]-(Sales[[#This Row],[Discount Applied]]*Sales[[#This Row],[Unit Price]]))-Q2244)/Q2244)*100</f>
        <v>111.1111111111111</v>
      </c>
      <c r="T2244" s="8">
        <f t="shared" si="107"/>
        <v>21844.68</v>
      </c>
      <c r="U2244" s="8">
        <f>Sales[[#This Row],[Unit Cost]]*Sales[[#This Row],[Order Quantity]]</f>
        <v>10347.480000000001</v>
      </c>
    </row>
    <row r="2245" spans="1:21" x14ac:dyDescent="0.2">
      <c r="A2245" s="6" t="s">
        <v>2458</v>
      </c>
      <c r="B2245" s="6" t="s">
        <v>24</v>
      </c>
      <c r="C2245" s="6" t="s">
        <v>146</v>
      </c>
      <c r="D2245" s="7">
        <v>43400</v>
      </c>
      <c r="E2245" s="7">
        <v>43510</v>
      </c>
      <c r="F2245" s="7">
        <v>43530</v>
      </c>
      <c r="G2245" s="7">
        <v>43534</v>
      </c>
      <c r="H2245" s="6">
        <f t="shared" si="105"/>
        <v>24</v>
      </c>
      <c r="I2245" s="6" t="s">
        <v>215</v>
      </c>
      <c r="J2245" s="6">
        <v>12</v>
      </c>
      <c r="K2245" s="6">
        <v>31</v>
      </c>
      <c r="L2245" s="6">
        <v>319</v>
      </c>
      <c r="M2245" s="6">
        <v>18</v>
      </c>
      <c r="N2245" s="6">
        <v>3</v>
      </c>
      <c r="O2245" s="6">
        <v>0.1</v>
      </c>
      <c r="P2245" s="8">
        <v>221.1</v>
      </c>
      <c r="Q2245" s="8">
        <v>181.30199999999999</v>
      </c>
      <c r="R2245" s="8">
        <f t="shared" si="106"/>
        <v>53.063999999999965</v>
      </c>
      <c r="S2245" s="8">
        <f>(((Sales[[#This Row],[Unit Price]]-(Sales[[#This Row],[Discount Applied]]*Sales[[#This Row],[Unit Price]]))-Q2245)/Q2245)*100</f>
        <v>9.7560975609756202</v>
      </c>
      <c r="T2245" s="8">
        <f t="shared" si="107"/>
        <v>596.96999999999991</v>
      </c>
      <c r="U2245" s="8">
        <f>Sales[[#This Row],[Unit Cost]]*Sales[[#This Row],[Order Quantity]]</f>
        <v>543.90599999999995</v>
      </c>
    </row>
    <row r="2246" spans="1:21" x14ac:dyDescent="0.2">
      <c r="A2246" s="6" t="s">
        <v>2459</v>
      </c>
      <c r="B2246" s="6" t="s">
        <v>24</v>
      </c>
      <c r="C2246" s="6" t="s">
        <v>147</v>
      </c>
      <c r="D2246" s="7">
        <v>43400</v>
      </c>
      <c r="E2246" s="7">
        <v>43510</v>
      </c>
      <c r="F2246" s="7">
        <v>43534</v>
      </c>
      <c r="G2246" s="7">
        <v>43542</v>
      </c>
      <c r="H2246" s="6">
        <f t="shared" si="105"/>
        <v>32</v>
      </c>
      <c r="I2246" s="6" t="s">
        <v>215</v>
      </c>
      <c r="J2246" s="6">
        <v>3</v>
      </c>
      <c r="K2246" s="6">
        <v>9</v>
      </c>
      <c r="L2246" s="6">
        <v>247</v>
      </c>
      <c r="M2246" s="6">
        <v>37</v>
      </c>
      <c r="N2246" s="6">
        <v>8</v>
      </c>
      <c r="O2246" s="6">
        <v>0.05</v>
      </c>
      <c r="P2246" s="8">
        <v>1922.9</v>
      </c>
      <c r="Q2246" s="8">
        <v>1172.9690000000001</v>
      </c>
      <c r="R2246" s="8">
        <f t="shared" si="106"/>
        <v>5230.2880000000005</v>
      </c>
      <c r="S2246" s="8">
        <f>(((Sales[[#This Row],[Unit Price]]-(Sales[[#This Row],[Discount Applied]]*Sales[[#This Row],[Unit Price]]))-Q2246)/Q2246)*100</f>
        <v>55.73770491803279</v>
      </c>
      <c r="T2246" s="8">
        <f t="shared" si="107"/>
        <v>14614.04</v>
      </c>
      <c r="U2246" s="8">
        <f>Sales[[#This Row],[Unit Cost]]*Sales[[#This Row],[Order Quantity]]</f>
        <v>9383.7520000000004</v>
      </c>
    </row>
    <row r="2247" spans="1:21" x14ac:dyDescent="0.2">
      <c r="A2247" s="6" t="s">
        <v>2460</v>
      </c>
      <c r="B2247" s="6" t="s">
        <v>25</v>
      </c>
      <c r="C2247" s="6" t="s">
        <v>145</v>
      </c>
      <c r="D2247" s="7">
        <v>43400</v>
      </c>
      <c r="E2247" s="7">
        <v>43510</v>
      </c>
      <c r="F2247" s="7">
        <v>43533</v>
      </c>
      <c r="G2247" s="7">
        <v>43542</v>
      </c>
      <c r="H2247" s="6">
        <f t="shared" si="105"/>
        <v>32</v>
      </c>
      <c r="I2247" s="6" t="s">
        <v>215</v>
      </c>
      <c r="J2247" s="6">
        <v>20</v>
      </c>
      <c r="K2247" s="6">
        <v>13</v>
      </c>
      <c r="L2247" s="6">
        <v>129</v>
      </c>
      <c r="M2247" s="6">
        <v>34</v>
      </c>
      <c r="N2247" s="6">
        <v>1</v>
      </c>
      <c r="O2247" s="6">
        <v>0.05</v>
      </c>
      <c r="P2247" s="8">
        <v>984.9</v>
      </c>
      <c r="Q2247" s="8">
        <v>453.05400000000003</v>
      </c>
      <c r="R2247" s="8">
        <f t="shared" si="106"/>
        <v>482.60099999999994</v>
      </c>
      <c r="S2247" s="8">
        <f>(((Sales[[#This Row],[Unit Price]]-(Sales[[#This Row],[Discount Applied]]*Sales[[#This Row],[Unit Price]]))-Q2247)/Q2247)*100</f>
        <v>106.52173913043477</v>
      </c>
      <c r="T2247" s="8">
        <f t="shared" si="107"/>
        <v>935.65499999999997</v>
      </c>
      <c r="U2247" s="8">
        <f>Sales[[#This Row],[Unit Cost]]*Sales[[#This Row],[Order Quantity]]</f>
        <v>453.05400000000003</v>
      </c>
    </row>
    <row r="2248" spans="1:21" x14ac:dyDescent="0.2">
      <c r="A2248" s="6" t="s">
        <v>2461</v>
      </c>
      <c r="B2248" s="6" t="s">
        <v>23</v>
      </c>
      <c r="C2248" s="6" t="s">
        <v>144</v>
      </c>
      <c r="D2248" s="7">
        <v>43400</v>
      </c>
      <c r="E2248" s="7">
        <v>43511</v>
      </c>
      <c r="F2248" s="7">
        <v>43529</v>
      </c>
      <c r="G2248" s="7">
        <v>43532</v>
      </c>
      <c r="H2248" s="6">
        <f t="shared" si="105"/>
        <v>21</v>
      </c>
      <c r="I2248" s="6" t="s">
        <v>215</v>
      </c>
      <c r="J2248" s="6">
        <v>22</v>
      </c>
      <c r="K2248" s="6">
        <v>27</v>
      </c>
      <c r="L2248" s="6">
        <v>87</v>
      </c>
      <c r="M2248" s="6">
        <v>41</v>
      </c>
      <c r="N2248" s="6">
        <v>3</v>
      </c>
      <c r="O2248" s="6">
        <v>0.05</v>
      </c>
      <c r="P2248" s="8">
        <v>1159.1000000000001</v>
      </c>
      <c r="Q2248" s="8">
        <v>776.59700000000009</v>
      </c>
      <c r="R2248" s="8">
        <f t="shared" si="106"/>
        <v>973.64399999999978</v>
      </c>
      <c r="S2248" s="8">
        <f>(((Sales[[#This Row],[Unit Price]]-(Sales[[#This Row],[Discount Applied]]*Sales[[#This Row],[Unit Price]]))-Q2248)/Q2248)*100</f>
        <v>41.791044776119413</v>
      </c>
      <c r="T2248" s="8">
        <f t="shared" si="107"/>
        <v>3303.4349999999999</v>
      </c>
      <c r="U2248" s="8">
        <f>Sales[[#This Row],[Unit Cost]]*Sales[[#This Row],[Order Quantity]]</f>
        <v>2329.7910000000002</v>
      </c>
    </row>
    <row r="2249" spans="1:21" x14ac:dyDescent="0.2">
      <c r="A2249" s="6" t="s">
        <v>2462</v>
      </c>
      <c r="B2249" s="6" t="s">
        <v>26</v>
      </c>
      <c r="C2249" s="6" t="s">
        <v>145</v>
      </c>
      <c r="D2249" s="7">
        <v>43400</v>
      </c>
      <c r="E2249" s="7">
        <v>43511</v>
      </c>
      <c r="F2249" s="7">
        <v>43529</v>
      </c>
      <c r="G2249" s="7">
        <v>43536</v>
      </c>
      <c r="H2249" s="6">
        <f t="shared" si="105"/>
        <v>25</v>
      </c>
      <c r="I2249" s="6" t="s">
        <v>215</v>
      </c>
      <c r="J2249" s="6">
        <v>27</v>
      </c>
      <c r="K2249" s="6">
        <v>1</v>
      </c>
      <c r="L2249" s="6">
        <v>93</v>
      </c>
      <c r="M2249" s="6">
        <v>9</v>
      </c>
      <c r="N2249" s="6">
        <v>3</v>
      </c>
      <c r="O2249" s="6">
        <v>0.2</v>
      </c>
      <c r="P2249" s="8">
        <v>261.3</v>
      </c>
      <c r="Q2249" s="8">
        <v>143.71500000000003</v>
      </c>
      <c r="R2249" s="8">
        <f t="shared" si="106"/>
        <v>195.97500000000002</v>
      </c>
      <c r="S2249" s="8">
        <f>(((Sales[[#This Row],[Unit Price]]-(Sales[[#This Row],[Discount Applied]]*Sales[[#This Row],[Unit Price]]))-Q2249)/Q2249)*100</f>
        <v>45.454545454545439</v>
      </c>
      <c r="T2249" s="8">
        <f t="shared" si="107"/>
        <v>627.12000000000012</v>
      </c>
      <c r="U2249" s="8">
        <f>Sales[[#This Row],[Unit Cost]]*Sales[[#This Row],[Order Quantity]]</f>
        <v>431.1450000000001</v>
      </c>
    </row>
    <row r="2250" spans="1:21" x14ac:dyDescent="0.2">
      <c r="A2250" s="6" t="s">
        <v>2463</v>
      </c>
      <c r="B2250" s="6" t="s">
        <v>25</v>
      </c>
      <c r="C2250" s="6" t="s">
        <v>146</v>
      </c>
      <c r="D2250" s="7">
        <v>43400</v>
      </c>
      <c r="E2250" s="7">
        <v>43511</v>
      </c>
      <c r="F2250" s="7">
        <v>43530</v>
      </c>
      <c r="G2250" s="7">
        <v>43540</v>
      </c>
      <c r="H2250" s="6">
        <f t="shared" si="105"/>
        <v>29</v>
      </c>
      <c r="I2250" s="6" t="s">
        <v>215</v>
      </c>
      <c r="J2250" s="6">
        <v>20</v>
      </c>
      <c r="K2250" s="6">
        <v>38</v>
      </c>
      <c r="L2250" s="6">
        <v>326</v>
      </c>
      <c r="M2250" s="6">
        <v>44</v>
      </c>
      <c r="N2250" s="6">
        <v>8</v>
      </c>
      <c r="O2250" s="6">
        <v>0.1</v>
      </c>
      <c r="P2250" s="8">
        <v>1688.4</v>
      </c>
      <c r="Q2250" s="8">
        <v>1181.8799999999999</v>
      </c>
      <c r="R2250" s="8">
        <f t="shared" si="106"/>
        <v>2701.4400000000005</v>
      </c>
      <c r="S2250" s="8">
        <f>(((Sales[[#This Row],[Unit Price]]-(Sales[[#This Row],[Discount Applied]]*Sales[[#This Row],[Unit Price]]))-Q2250)/Q2250)*100</f>
        <v>28.57142857142858</v>
      </c>
      <c r="T2250" s="8">
        <f t="shared" si="107"/>
        <v>12156.48</v>
      </c>
      <c r="U2250" s="8">
        <f>Sales[[#This Row],[Unit Cost]]*Sales[[#This Row],[Order Quantity]]</f>
        <v>9455.0399999999991</v>
      </c>
    </row>
    <row r="2251" spans="1:21" x14ac:dyDescent="0.2">
      <c r="A2251" s="6" t="s">
        <v>2464</v>
      </c>
      <c r="B2251" s="6" t="s">
        <v>24</v>
      </c>
      <c r="C2251" s="6" t="s">
        <v>146</v>
      </c>
      <c r="D2251" s="7">
        <v>43400</v>
      </c>
      <c r="E2251" s="7">
        <v>43511</v>
      </c>
      <c r="F2251" s="7">
        <v>43537</v>
      </c>
      <c r="G2251" s="7">
        <v>43546</v>
      </c>
      <c r="H2251" s="6">
        <f t="shared" si="105"/>
        <v>35</v>
      </c>
      <c r="I2251" s="6" t="s">
        <v>215</v>
      </c>
      <c r="J2251" s="6">
        <v>9</v>
      </c>
      <c r="K2251" s="6">
        <v>23</v>
      </c>
      <c r="L2251" s="6">
        <v>318</v>
      </c>
      <c r="M2251" s="6">
        <v>37</v>
      </c>
      <c r="N2251" s="6">
        <v>6</v>
      </c>
      <c r="O2251" s="6">
        <v>0.1</v>
      </c>
      <c r="P2251" s="8">
        <v>884.4</v>
      </c>
      <c r="Q2251" s="8">
        <v>486.42</v>
      </c>
      <c r="R2251" s="8">
        <f t="shared" si="106"/>
        <v>1857.2399999999993</v>
      </c>
      <c r="S2251" s="8">
        <f>(((Sales[[#This Row],[Unit Price]]-(Sales[[#This Row],[Discount Applied]]*Sales[[#This Row],[Unit Price]]))-Q2251)/Q2251)*100</f>
        <v>63.636363636363633</v>
      </c>
      <c r="T2251" s="8">
        <f t="shared" si="107"/>
        <v>4775.7599999999993</v>
      </c>
      <c r="U2251" s="8">
        <f>Sales[[#This Row],[Unit Cost]]*Sales[[#This Row],[Order Quantity]]</f>
        <v>2918.52</v>
      </c>
    </row>
    <row r="2252" spans="1:21" x14ac:dyDescent="0.2">
      <c r="A2252" s="6" t="s">
        <v>2465</v>
      </c>
      <c r="B2252" s="6" t="s">
        <v>23</v>
      </c>
      <c r="C2252" s="6" t="s">
        <v>145</v>
      </c>
      <c r="D2252" s="7">
        <v>43400</v>
      </c>
      <c r="E2252" s="7">
        <v>43512</v>
      </c>
      <c r="F2252" s="7">
        <v>43540</v>
      </c>
      <c r="G2252" s="7">
        <v>43541</v>
      </c>
      <c r="H2252" s="6">
        <f t="shared" si="105"/>
        <v>29</v>
      </c>
      <c r="I2252" s="6" t="s">
        <v>215</v>
      </c>
      <c r="J2252" s="6">
        <v>25</v>
      </c>
      <c r="K2252" s="6">
        <v>11</v>
      </c>
      <c r="L2252" s="6">
        <v>172</v>
      </c>
      <c r="M2252" s="6">
        <v>14</v>
      </c>
      <c r="N2252" s="6">
        <v>6</v>
      </c>
      <c r="O2252" s="6">
        <v>0.2</v>
      </c>
      <c r="P2252" s="8">
        <v>797.30000000000007</v>
      </c>
      <c r="Q2252" s="8">
        <v>621.89400000000012</v>
      </c>
      <c r="R2252" s="8">
        <f t="shared" si="106"/>
        <v>95.675999999999476</v>
      </c>
      <c r="S2252" s="8">
        <f>(((Sales[[#This Row],[Unit Price]]-(Sales[[#This Row],[Discount Applied]]*Sales[[#This Row],[Unit Price]]))-Q2252)/Q2252)*100</f>
        <v>2.5641025641025497</v>
      </c>
      <c r="T2252" s="8">
        <f t="shared" si="107"/>
        <v>3827.04</v>
      </c>
      <c r="U2252" s="8">
        <f>Sales[[#This Row],[Unit Cost]]*Sales[[#This Row],[Order Quantity]]</f>
        <v>3731.3640000000005</v>
      </c>
    </row>
    <row r="2253" spans="1:21" x14ac:dyDescent="0.2">
      <c r="A2253" s="6" t="s">
        <v>2466</v>
      </c>
      <c r="B2253" s="6" t="s">
        <v>24</v>
      </c>
      <c r="C2253" s="6" t="s">
        <v>145</v>
      </c>
      <c r="D2253" s="7">
        <v>43400</v>
      </c>
      <c r="E2253" s="7">
        <v>43512</v>
      </c>
      <c r="F2253" s="7">
        <v>43527</v>
      </c>
      <c r="G2253" s="7">
        <v>43533</v>
      </c>
      <c r="H2253" s="6">
        <f t="shared" si="105"/>
        <v>21</v>
      </c>
      <c r="I2253" s="6" t="s">
        <v>215</v>
      </c>
      <c r="J2253" s="6">
        <v>5</v>
      </c>
      <c r="K2253" s="6">
        <v>17</v>
      </c>
      <c r="L2253" s="6">
        <v>181</v>
      </c>
      <c r="M2253" s="6">
        <v>13</v>
      </c>
      <c r="N2253" s="6">
        <v>1</v>
      </c>
      <c r="O2253" s="6">
        <v>0.15</v>
      </c>
      <c r="P2253" s="8">
        <v>1139</v>
      </c>
      <c r="Q2253" s="8">
        <v>626.45000000000005</v>
      </c>
      <c r="R2253" s="8">
        <f t="shared" si="106"/>
        <v>341.69999999999993</v>
      </c>
      <c r="S2253" s="8">
        <f>(((Sales[[#This Row],[Unit Price]]-(Sales[[#This Row],[Discount Applied]]*Sales[[#This Row],[Unit Price]]))-Q2253)/Q2253)*100</f>
        <v>54.545454545454533</v>
      </c>
      <c r="T2253" s="8">
        <f t="shared" si="107"/>
        <v>968.15</v>
      </c>
      <c r="U2253" s="8">
        <f>Sales[[#This Row],[Unit Cost]]*Sales[[#This Row],[Order Quantity]]</f>
        <v>626.45000000000005</v>
      </c>
    </row>
    <row r="2254" spans="1:21" x14ac:dyDescent="0.2">
      <c r="A2254" s="6" t="s">
        <v>2467</v>
      </c>
      <c r="B2254" s="6" t="s">
        <v>25</v>
      </c>
      <c r="C2254" s="6" t="s">
        <v>147</v>
      </c>
      <c r="D2254" s="7">
        <v>43400</v>
      </c>
      <c r="E2254" s="7">
        <v>43512</v>
      </c>
      <c r="F2254" s="7">
        <v>43529</v>
      </c>
      <c r="G2254" s="7">
        <v>43535</v>
      </c>
      <c r="H2254" s="6">
        <f t="shared" si="105"/>
        <v>23</v>
      </c>
      <c r="I2254" s="6" t="s">
        <v>215</v>
      </c>
      <c r="J2254" s="6">
        <v>19</v>
      </c>
      <c r="K2254" s="6">
        <v>3</v>
      </c>
      <c r="L2254" s="6">
        <v>225</v>
      </c>
      <c r="M2254" s="6">
        <v>37</v>
      </c>
      <c r="N2254" s="6">
        <v>6</v>
      </c>
      <c r="O2254" s="6">
        <v>7.4999999999999997E-2</v>
      </c>
      <c r="P2254" s="8">
        <v>1822.4</v>
      </c>
      <c r="Q2254" s="8">
        <v>1457.92</v>
      </c>
      <c r="R2254" s="8">
        <f t="shared" si="106"/>
        <v>1366.8000000000011</v>
      </c>
      <c r="S2254" s="8">
        <f>(((Sales[[#This Row],[Unit Price]]-(Sales[[#This Row],[Discount Applied]]*Sales[[#This Row],[Unit Price]]))-Q2254)/Q2254)*100</f>
        <v>15.624999999999996</v>
      </c>
      <c r="T2254" s="8">
        <f t="shared" si="107"/>
        <v>10114.320000000002</v>
      </c>
      <c r="U2254" s="8">
        <f>Sales[[#This Row],[Unit Cost]]*Sales[[#This Row],[Order Quantity]]</f>
        <v>8747.52</v>
      </c>
    </row>
    <row r="2255" spans="1:21" x14ac:dyDescent="0.2">
      <c r="A2255" s="6" t="s">
        <v>2468</v>
      </c>
      <c r="B2255" s="6" t="s">
        <v>23</v>
      </c>
      <c r="C2255" s="6" t="s">
        <v>147</v>
      </c>
      <c r="D2255" s="7">
        <v>43400</v>
      </c>
      <c r="E2255" s="7">
        <v>43512</v>
      </c>
      <c r="F2255" s="7">
        <v>43525</v>
      </c>
      <c r="G2255" s="7">
        <v>43526</v>
      </c>
      <c r="H2255" s="6">
        <f t="shared" si="105"/>
        <v>14</v>
      </c>
      <c r="I2255" s="6" t="s">
        <v>215</v>
      </c>
      <c r="J2255" s="6">
        <v>24</v>
      </c>
      <c r="K2255" s="6">
        <v>4</v>
      </c>
      <c r="L2255" s="6">
        <v>220</v>
      </c>
      <c r="M2255" s="6">
        <v>4</v>
      </c>
      <c r="N2255" s="6">
        <v>8</v>
      </c>
      <c r="O2255" s="6">
        <v>0.1</v>
      </c>
      <c r="P2255" s="8">
        <v>2278</v>
      </c>
      <c r="Q2255" s="8">
        <v>1344.02</v>
      </c>
      <c r="R2255" s="8">
        <f t="shared" si="106"/>
        <v>5649.4399999999987</v>
      </c>
      <c r="S2255" s="8">
        <f>(((Sales[[#This Row],[Unit Price]]-(Sales[[#This Row],[Discount Applied]]*Sales[[#This Row],[Unit Price]]))-Q2255)/Q2255)*100</f>
        <v>52.542372881355924</v>
      </c>
      <c r="T2255" s="8">
        <f t="shared" si="107"/>
        <v>16401.599999999999</v>
      </c>
      <c r="U2255" s="8">
        <f>Sales[[#This Row],[Unit Cost]]*Sales[[#This Row],[Order Quantity]]</f>
        <v>10752.16</v>
      </c>
    </row>
    <row r="2256" spans="1:21" x14ac:dyDescent="0.2">
      <c r="A2256" s="6" t="s">
        <v>2469</v>
      </c>
      <c r="B2256" s="6" t="s">
        <v>24</v>
      </c>
      <c r="C2256" s="6" t="s">
        <v>146</v>
      </c>
      <c r="D2256" s="7">
        <v>43400</v>
      </c>
      <c r="E2256" s="7">
        <v>43512</v>
      </c>
      <c r="F2256" s="7">
        <v>43520</v>
      </c>
      <c r="G2256" s="7">
        <v>43521</v>
      </c>
      <c r="H2256" s="6">
        <f t="shared" si="105"/>
        <v>9</v>
      </c>
      <c r="I2256" s="6" t="s">
        <v>215</v>
      </c>
      <c r="J2256" s="6">
        <v>10</v>
      </c>
      <c r="K2256" s="6">
        <v>3</v>
      </c>
      <c r="L2256" s="6">
        <v>285</v>
      </c>
      <c r="M2256" s="6">
        <v>6</v>
      </c>
      <c r="N2256" s="6">
        <v>5</v>
      </c>
      <c r="O2256" s="6">
        <v>0.1</v>
      </c>
      <c r="P2256" s="8">
        <v>167.5</v>
      </c>
      <c r="Q2256" s="8">
        <v>120.6</v>
      </c>
      <c r="R2256" s="8">
        <f t="shared" si="106"/>
        <v>150.75</v>
      </c>
      <c r="S2256" s="8">
        <f>(((Sales[[#This Row],[Unit Price]]-(Sales[[#This Row],[Discount Applied]]*Sales[[#This Row],[Unit Price]]))-Q2256)/Q2256)*100</f>
        <v>25.000000000000007</v>
      </c>
      <c r="T2256" s="8">
        <f t="shared" si="107"/>
        <v>753.75</v>
      </c>
      <c r="U2256" s="8">
        <f>Sales[[#This Row],[Unit Cost]]*Sales[[#This Row],[Order Quantity]]</f>
        <v>603</v>
      </c>
    </row>
    <row r="2257" spans="1:21" x14ac:dyDescent="0.2">
      <c r="A2257" s="6" t="s">
        <v>2470</v>
      </c>
      <c r="B2257" s="6" t="s">
        <v>26</v>
      </c>
      <c r="C2257" s="6" t="s">
        <v>145</v>
      </c>
      <c r="D2257" s="7">
        <v>43400</v>
      </c>
      <c r="E2257" s="7">
        <v>43512</v>
      </c>
      <c r="F2257" s="7">
        <v>43529</v>
      </c>
      <c r="G2257" s="7">
        <v>43535</v>
      </c>
      <c r="H2257" s="6">
        <f t="shared" si="105"/>
        <v>23</v>
      </c>
      <c r="I2257" s="6" t="s">
        <v>215</v>
      </c>
      <c r="J2257" s="6">
        <v>28</v>
      </c>
      <c r="K2257" s="6">
        <v>47</v>
      </c>
      <c r="L2257" s="6">
        <v>105</v>
      </c>
      <c r="M2257" s="6">
        <v>41</v>
      </c>
      <c r="N2257" s="6">
        <v>6</v>
      </c>
      <c r="O2257" s="6">
        <v>0.15</v>
      </c>
      <c r="P2257" s="8">
        <v>683.4</v>
      </c>
      <c r="Q2257" s="8">
        <v>512.54999999999995</v>
      </c>
      <c r="R2257" s="8">
        <f t="shared" si="106"/>
        <v>410.03999999999996</v>
      </c>
      <c r="S2257" s="8">
        <f>(((Sales[[#This Row],[Unit Price]]-(Sales[[#This Row],[Discount Applied]]*Sales[[#This Row],[Unit Price]]))-Q2257)/Q2257)*100</f>
        <v>13.333333333333341</v>
      </c>
      <c r="T2257" s="8">
        <f t="shared" si="107"/>
        <v>3485.3399999999997</v>
      </c>
      <c r="U2257" s="8">
        <f>Sales[[#This Row],[Unit Cost]]*Sales[[#This Row],[Order Quantity]]</f>
        <v>3075.2999999999997</v>
      </c>
    </row>
    <row r="2258" spans="1:21" x14ac:dyDescent="0.2">
      <c r="A2258" s="6" t="s">
        <v>2471</v>
      </c>
      <c r="B2258" s="6" t="s">
        <v>26</v>
      </c>
      <c r="C2258" s="6" t="s">
        <v>145</v>
      </c>
      <c r="D2258" s="7">
        <v>43400</v>
      </c>
      <c r="E2258" s="7">
        <v>43512</v>
      </c>
      <c r="F2258" s="7">
        <v>43525</v>
      </c>
      <c r="G2258" s="7">
        <v>43528</v>
      </c>
      <c r="H2258" s="6">
        <f t="shared" si="105"/>
        <v>16</v>
      </c>
      <c r="I2258" s="6" t="s">
        <v>215</v>
      </c>
      <c r="J2258" s="6">
        <v>28</v>
      </c>
      <c r="K2258" s="6">
        <v>3</v>
      </c>
      <c r="L2258" s="6">
        <v>119</v>
      </c>
      <c r="M2258" s="6">
        <v>1</v>
      </c>
      <c r="N2258" s="6">
        <v>8</v>
      </c>
      <c r="O2258" s="6">
        <v>7.4999999999999997E-2</v>
      </c>
      <c r="P2258" s="8">
        <v>1011.7</v>
      </c>
      <c r="Q2258" s="8">
        <v>748.65800000000002</v>
      </c>
      <c r="R2258" s="8">
        <f t="shared" si="106"/>
        <v>1497.3159999999998</v>
      </c>
      <c r="S2258" s="8">
        <f>(((Sales[[#This Row],[Unit Price]]-(Sales[[#This Row],[Discount Applied]]*Sales[[#This Row],[Unit Price]]))-Q2258)/Q2258)*100</f>
        <v>24.999999999999996</v>
      </c>
      <c r="T2258" s="8">
        <f t="shared" si="107"/>
        <v>7486.58</v>
      </c>
      <c r="U2258" s="8">
        <f>Sales[[#This Row],[Unit Cost]]*Sales[[#This Row],[Order Quantity]]</f>
        <v>5989.2640000000001</v>
      </c>
    </row>
    <row r="2259" spans="1:21" x14ac:dyDescent="0.2">
      <c r="A2259" s="6" t="s">
        <v>2472</v>
      </c>
      <c r="B2259" s="6" t="s">
        <v>23</v>
      </c>
      <c r="C2259" s="6" t="s">
        <v>145</v>
      </c>
      <c r="D2259" s="7">
        <v>43400</v>
      </c>
      <c r="E2259" s="7">
        <v>43512</v>
      </c>
      <c r="F2259" s="7">
        <v>43528</v>
      </c>
      <c r="G2259" s="7">
        <v>43533</v>
      </c>
      <c r="H2259" s="6">
        <f t="shared" si="105"/>
        <v>21</v>
      </c>
      <c r="I2259" s="6" t="s">
        <v>215</v>
      </c>
      <c r="J2259" s="6">
        <v>23</v>
      </c>
      <c r="K2259" s="6">
        <v>49</v>
      </c>
      <c r="L2259" s="6">
        <v>165</v>
      </c>
      <c r="M2259" s="6">
        <v>29</v>
      </c>
      <c r="N2259" s="6">
        <v>1</v>
      </c>
      <c r="O2259" s="6">
        <v>7.4999999999999997E-2</v>
      </c>
      <c r="P2259" s="8">
        <v>2479</v>
      </c>
      <c r="Q2259" s="8">
        <v>1512.19</v>
      </c>
      <c r="R2259" s="8">
        <f t="shared" si="106"/>
        <v>780.88499999999976</v>
      </c>
      <c r="S2259" s="8">
        <f>(((Sales[[#This Row],[Unit Price]]-(Sales[[#This Row],[Discount Applied]]*Sales[[#This Row],[Unit Price]]))-Q2259)/Q2259)*100</f>
        <v>51.639344262295062</v>
      </c>
      <c r="T2259" s="8">
        <f t="shared" si="107"/>
        <v>2293.0749999999998</v>
      </c>
      <c r="U2259" s="8">
        <f>Sales[[#This Row],[Unit Cost]]*Sales[[#This Row],[Order Quantity]]</f>
        <v>1512.19</v>
      </c>
    </row>
    <row r="2260" spans="1:21" x14ac:dyDescent="0.2">
      <c r="A2260" s="6" t="s">
        <v>2473</v>
      </c>
      <c r="B2260" s="6" t="s">
        <v>23</v>
      </c>
      <c r="C2260" s="6" t="s">
        <v>145</v>
      </c>
      <c r="D2260" s="7">
        <v>43400</v>
      </c>
      <c r="E2260" s="7">
        <v>43512</v>
      </c>
      <c r="F2260" s="7">
        <v>43528</v>
      </c>
      <c r="G2260" s="7">
        <v>43538</v>
      </c>
      <c r="H2260" s="6">
        <f t="shared" si="105"/>
        <v>26</v>
      </c>
      <c r="I2260" s="6" t="s">
        <v>215</v>
      </c>
      <c r="J2260" s="6">
        <v>25</v>
      </c>
      <c r="K2260" s="6">
        <v>1</v>
      </c>
      <c r="L2260" s="6">
        <v>196</v>
      </c>
      <c r="M2260" s="6">
        <v>9</v>
      </c>
      <c r="N2260" s="6">
        <v>4</v>
      </c>
      <c r="O2260" s="6">
        <v>0.3</v>
      </c>
      <c r="P2260" s="8">
        <v>2726.9</v>
      </c>
      <c r="Q2260" s="8">
        <v>1881.5609999999999</v>
      </c>
      <c r="R2260" s="8">
        <f t="shared" si="106"/>
        <v>109.07600000000002</v>
      </c>
      <c r="S2260" s="8">
        <f>(((Sales[[#This Row],[Unit Price]]-(Sales[[#This Row],[Discount Applied]]*Sales[[#This Row],[Unit Price]]))-Q2260)/Q2260)*100</f>
        <v>1.449275362318841</v>
      </c>
      <c r="T2260" s="8">
        <f t="shared" si="107"/>
        <v>7635.32</v>
      </c>
      <c r="U2260" s="8">
        <f>Sales[[#This Row],[Unit Cost]]*Sales[[#This Row],[Order Quantity]]</f>
        <v>7526.2439999999997</v>
      </c>
    </row>
    <row r="2261" spans="1:21" x14ac:dyDescent="0.2">
      <c r="A2261" s="6" t="s">
        <v>2474</v>
      </c>
      <c r="B2261" s="6" t="s">
        <v>24</v>
      </c>
      <c r="C2261" s="6" t="s">
        <v>145</v>
      </c>
      <c r="D2261" s="7">
        <v>43400</v>
      </c>
      <c r="E2261" s="7">
        <v>43513</v>
      </c>
      <c r="F2261" s="7">
        <v>43522</v>
      </c>
      <c r="G2261" s="7">
        <v>43523</v>
      </c>
      <c r="H2261" s="6">
        <f t="shared" si="105"/>
        <v>10</v>
      </c>
      <c r="I2261" s="6" t="s">
        <v>215</v>
      </c>
      <c r="J2261" s="6">
        <v>6</v>
      </c>
      <c r="K2261" s="6">
        <v>17</v>
      </c>
      <c r="L2261" s="6">
        <v>120</v>
      </c>
      <c r="M2261" s="6">
        <v>1</v>
      </c>
      <c r="N2261" s="6">
        <v>2</v>
      </c>
      <c r="O2261" s="6">
        <v>0.05</v>
      </c>
      <c r="P2261" s="8">
        <v>1118.9000000000001</v>
      </c>
      <c r="Q2261" s="8">
        <v>906.30900000000008</v>
      </c>
      <c r="R2261" s="8">
        <f t="shared" si="106"/>
        <v>313.29200000000014</v>
      </c>
      <c r="S2261" s="8">
        <f>(((Sales[[#This Row],[Unit Price]]-(Sales[[#This Row],[Discount Applied]]*Sales[[#This Row],[Unit Price]]))-Q2261)/Q2261)*100</f>
        <v>17.283950617283956</v>
      </c>
      <c r="T2261" s="8">
        <f t="shared" si="107"/>
        <v>2125.9100000000003</v>
      </c>
      <c r="U2261" s="8">
        <f>Sales[[#This Row],[Unit Cost]]*Sales[[#This Row],[Order Quantity]]</f>
        <v>1812.6180000000002</v>
      </c>
    </row>
    <row r="2262" spans="1:21" x14ac:dyDescent="0.2">
      <c r="A2262" s="6" t="s">
        <v>2475</v>
      </c>
      <c r="B2262" s="6" t="s">
        <v>24</v>
      </c>
      <c r="C2262" s="6" t="s">
        <v>145</v>
      </c>
      <c r="D2262" s="7">
        <v>43400</v>
      </c>
      <c r="E2262" s="7">
        <v>43513</v>
      </c>
      <c r="F2262" s="7">
        <v>43523</v>
      </c>
      <c r="G2262" s="7">
        <v>43524</v>
      </c>
      <c r="H2262" s="6">
        <f t="shared" si="105"/>
        <v>11</v>
      </c>
      <c r="I2262" s="6" t="s">
        <v>215</v>
      </c>
      <c r="J2262" s="6">
        <v>4</v>
      </c>
      <c r="K2262" s="6">
        <v>11</v>
      </c>
      <c r="L2262" s="6">
        <v>183</v>
      </c>
      <c r="M2262" s="6">
        <v>38</v>
      </c>
      <c r="N2262" s="6">
        <v>1</v>
      </c>
      <c r="O2262" s="6">
        <v>0.05</v>
      </c>
      <c r="P2262" s="8">
        <v>1279.7</v>
      </c>
      <c r="Q2262" s="8">
        <v>1010.9630000000001</v>
      </c>
      <c r="R2262" s="8">
        <f t="shared" si="106"/>
        <v>204.75200000000007</v>
      </c>
      <c r="S2262" s="8">
        <f>(((Sales[[#This Row],[Unit Price]]-(Sales[[#This Row],[Discount Applied]]*Sales[[#This Row],[Unit Price]]))-Q2262)/Q2262)*100</f>
        <v>20.25316455696203</v>
      </c>
      <c r="T2262" s="8">
        <f t="shared" si="107"/>
        <v>1215.7150000000001</v>
      </c>
      <c r="U2262" s="8">
        <f>Sales[[#This Row],[Unit Cost]]*Sales[[#This Row],[Order Quantity]]</f>
        <v>1010.9630000000001</v>
      </c>
    </row>
    <row r="2263" spans="1:21" x14ac:dyDescent="0.2">
      <c r="A2263" s="6" t="s">
        <v>2476</v>
      </c>
      <c r="B2263" s="6" t="s">
        <v>24</v>
      </c>
      <c r="C2263" s="6" t="s">
        <v>145</v>
      </c>
      <c r="D2263" s="7">
        <v>43400</v>
      </c>
      <c r="E2263" s="7">
        <v>43513</v>
      </c>
      <c r="F2263" s="7">
        <v>43532</v>
      </c>
      <c r="G2263" s="7">
        <v>43536</v>
      </c>
      <c r="H2263" s="6">
        <f t="shared" si="105"/>
        <v>23</v>
      </c>
      <c r="I2263" s="6" t="s">
        <v>215</v>
      </c>
      <c r="J2263" s="6">
        <v>10</v>
      </c>
      <c r="K2263" s="6">
        <v>25</v>
      </c>
      <c r="L2263" s="6">
        <v>106</v>
      </c>
      <c r="M2263" s="6">
        <v>41</v>
      </c>
      <c r="N2263" s="6">
        <v>2</v>
      </c>
      <c r="O2263" s="6">
        <v>0.1</v>
      </c>
      <c r="P2263" s="8">
        <v>3919.5</v>
      </c>
      <c r="Q2263" s="8">
        <v>3292.3799999999997</v>
      </c>
      <c r="R2263" s="8">
        <f t="shared" si="106"/>
        <v>470.34000000000106</v>
      </c>
      <c r="S2263" s="8">
        <f>(((Sales[[#This Row],[Unit Price]]-(Sales[[#This Row],[Discount Applied]]*Sales[[#This Row],[Unit Price]]))-Q2263)/Q2263)*100</f>
        <v>7.1428571428571592</v>
      </c>
      <c r="T2263" s="8">
        <f t="shared" si="107"/>
        <v>7055.1</v>
      </c>
      <c r="U2263" s="8">
        <f>Sales[[#This Row],[Unit Cost]]*Sales[[#This Row],[Order Quantity]]</f>
        <v>6584.7599999999993</v>
      </c>
    </row>
    <row r="2264" spans="1:21" x14ac:dyDescent="0.2">
      <c r="A2264" s="6" t="s">
        <v>2477</v>
      </c>
      <c r="B2264" s="6" t="s">
        <v>25</v>
      </c>
      <c r="C2264" s="6" t="s">
        <v>144</v>
      </c>
      <c r="D2264" s="7">
        <v>43400</v>
      </c>
      <c r="E2264" s="7">
        <v>43513</v>
      </c>
      <c r="F2264" s="7">
        <v>43536</v>
      </c>
      <c r="G2264" s="7">
        <v>43541</v>
      </c>
      <c r="H2264" s="6">
        <f t="shared" si="105"/>
        <v>28</v>
      </c>
      <c r="I2264" s="6" t="s">
        <v>215</v>
      </c>
      <c r="J2264" s="6">
        <v>14</v>
      </c>
      <c r="K2264" s="6">
        <v>33</v>
      </c>
      <c r="L2264" s="6">
        <v>72</v>
      </c>
      <c r="M2264" s="6">
        <v>35</v>
      </c>
      <c r="N2264" s="6">
        <v>4</v>
      </c>
      <c r="O2264" s="6">
        <v>7.4999999999999997E-2</v>
      </c>
      <c r="P2264" s="8">
        <v>1855.9</v>
      </c>
      <c r="Q2264" s="8">
        <v>835.15500000000009</v>
      </c>
      <c r="R2264" s="8">
        <f t="shared" si="106"/>
        <v>3526.2099999999996</v>
      </c>
      <c r="S2264" s="8">
        <f>(((Sales[[#This Row],[Unit Price]]-(Sales[[#This Row],[Discount Applied]]*Sales[[#This Row],[Unit Price]]))-Q2264)/Q2264)*100</f>
        <v>105.55555555555554</v>
      </c>
      <c r="T2264" s="8">
        <f t="shared" si="107"/>
        <v>6866.83</v>
      </c>
      <c r="U2264" s="8">
        <f>Sales[[#This Row],[Unit Cost]]*Sales[[#This Row],[Order Quantity]]</f>
        <v>3340.6200000000003</v>
      </c>
    </row>
    <row r="2265" spans="1:21" x14ac:dyDescent="0.2">
      <c r="A2265" s="6" t="s">
        <v>2478</v>
      </c>
      <c r="B2265" s="6" t="s">
        <v>26</v>
      </c>
      <c r="C2265" s="6" t="s">
        <v>148</v>
      </c>
      <c r="D2265" s="7">
        <v>43400</v>
      </c>
      <c r="E2265" s="7">
        <v>43513</v>
      </c>
      <c r="F2265" s="7">
        <v>43534</v>
      </c>
      <c r="G2265" s="7">
        <v>43535</v>
      </c>
      <c r="H2265" s="6">
        <f t="shared" si="105"/>
        <v>22</v>
      </c>
      <c r="I2265" s="6" t="s">
        <v>215</v>
      </c>
      <c r="J2265" s="6">
        <v>27</v>
      </c>
      <c r="K2265" s="6">
        <v>7</v>
      </c>
      <c r="L2265" s="6">
        <v>26</v>
      </c>
      <c r="M2265" s="6">
        <v>25</v>
      </c>
      <c r="N2265" s="6">
        <v>2</v>
      </c>
      <c r="O2265" s="6">
        <v>0.05</v>
      </c>
      <c r="P2265" s="8">
        <v>1849.2</v>
      </c>
      <c r="Q2265" s="8">
        <v>1423.884</v>
      </c>
      <c r="R2265" s="8">
        <f t="shared" si="106"/>
        <v>665.71199999999999</v>
      </c>
      <c r="S2265" s="8">
        <f>(((Sales[[#This Row],[Unit Price]]-(Sales[[#This Row],[Discount Applied]]*Sales[[#This Row],[Unit Price]]))-Q2265)/Q2265)*100</f>
        <v>23.376623376623375</v>
      </c>
      <c r="T2265" s="8">
        <f t="shared" si="107"/>
        <v>3513.48</v>
      </c>
      <c r="U2265" s="8">
        <f>Sales[[#This Row],[Unit Cost]]*Sales[[#This Row],[Order Quantity]]</f>
        <v>2847.768</v>
      </c>
    </row>
    <row r="2266" spans="1:21" x14ac:dyDescent="0.2">
      <c r="A2266" s="6" t="s">
        <v>2479</v>
      </c>
      <c r="B2266" s="6" t="s">
        <v>24</v>
      </c>
      <c r="C2266" s="6" t="s">
        <v>145</v>
      </c>
      <c r="D2266" s="7">
        <v>43400</v>
      </c>
      <c r="E2266" s="7">
        <v>43513</v>
      </c>
      <c r="F2266" s="7">
        <v>43518</v>
      </c>
      <c r="G2266" s="7">
        <v>43525</v>
      </c>
      <c r="H2266" s="6">
        <f t="shared" si="105"/>
        <v>12</v>
      </c>
      <c r="I2266" s="6" t="s">
        <v>215</v>
      </c>
      <c r="J2266" s="6">
        <v>10</v>
      </c>
      <c r="K2266" s="6">
        <v>46</v>
      </c>
      <c r="L2266" s="6">
        <v>120</v>
      </c>
      <c r="M2266" s="6">
        <v>45</v>
      </c>
      <c r="N2266" s="6">
        <v>1</v>
      </c>
      <c r="O2266" s="6">
        <v>0.2</v>
      </c>
      <c r="P2266" s="8">
        <v>5272.9000000000005</v>
      </c>
      <c r="Q2266" s="8">
        <v>2636.4500000000003</v>
      </c>
      <c r="R2266" s="8">
        <f t="shared" si="106"/>
        <v>1581.8700000000003</v>
      </c>
      <c r="S2266" s="8">
        <f>(((Sales[[#This Row],[Unit Price]]-(Sales[[#This Row],[Discount Applied]]*Sales[[#This Row],[Unit Price]]))-Q2266)/Q2266)*100</f>
        <v>60.000000000000007</v>
      </c>
      <c r="T2266" s="8">
        <f t="shared" si="107"/>
        <v>4218.3200000000006</v>
      </c>
      <c r="U2266" s="8">
        <f>Sales[[#This Row],[Unit Cost]]*Sales[[#This Row],[Order Quantity]]</f>
        <v>2636.4500000000003</v>
      </c>
    </row>
    <row r="2267" spans="1:21" x14ac:dyDescent="0.2">
      <c r="A2267" s="6" t="s">
        <v>2480</v>
      </c>
      <c r="B2267" s="6" t="s">
        <v>24</v>
      </c>
      <c r="C2267" s="6" t="s">
        <v>146</v>
      </c>
      <c r="D2267" s="7">
        <v>43400</v>
      </c>
      <c r="E2267" s="7">
        <v>43513</v>
      </c>
      <c r="F2267" s="7">
        <v>43517</v>
      </c>
      <c r="G2267" s="7">
        <v>43525</v>
      </c>
      <c r="H2267" s="6">
        <f t="shared" si="105"/>
        <v>12</v>
      </c>
      <c r="I2267" s="6" t="s">
        <v>215</v>
      </c>
      <c r="J2267" s="6">
        <v>11</v>
      </c>
      <c r="K2267" s="6">
        <v>21</v>
      </c>
      <c r="L2267" s="6">
        <v>311</v>
      </c>
      <c r="M2267" s="6">
        <v>25</v>
      </c>
      <c r="N2267" s="6">
        <v>5</v>
      </c>
      <c r="O2267" s="6">
        <v>0.05</v>
      </c>
      <c r="P2267" s="8">
        <v>194.3</v>
      </c>
      <c r="Q2267" s="8">
        <v>141.839</v>
      </c>
      <c r="R2267" s="8">
        <f t="shared" si="106"/>
        <v>213.73000000000002</v>
      </c>
      <c r="S2267" s="8">
        <f>(((Sales[[#This Row],[Unit Price]]-(Sales[[#This Row],[Discount Applied]]*Sales[[#This Row],[Unit Price]]))-Q2267)/Q2267)*100</f>
        <v>30.136986301369873</v>
      </c>
      <c r="T2267" s="8">
        <f t="shared" si="107"/>
        <v>922.92499999999995</v>
      </c>
      <c r="U2267" s="8">
        <f>Sales[[#This Row],[Unit Cost]]*Sales[[#This Row],[Order Quantity]]</f>
        <v>709.19499999999994</v>
      </c>
    </row>
    <row r="2268" spans="1:21" x14ac:dyDescent="0.2">
      <c r="A2268" s="6" t="s">
        <v>2481</v>
      </c>
      <c r="B2268" s="6" t="s">
        <v>25</v>
      </c>
      <c r="C2268" s="6" t="s">
        <v>147</v>
      </c>
      <c r="D2268" s="7">
        <v>43400</v>
      </c>
      <c r="E2268" s="7">
        <v>43513</v>
      </c>
      <c r="F2268" s="7">
        <v>43523</v>
      </c>
      <c r="G2268" s="7">
        <v>43531</v>
      </c>
      <c r="H2268" s="6">
        <f t="shared" si="105"/>
        <v>18</v>
      </c>
      <c r="I2268" s="6" t="s">
        <v>215</v>
      </c>
      <c r="J2268" s="6">
        <v>19</v>
      </c>
      <c r="K2268" s="6">
        <v>9</v>
      </c>
      <c r="L2268" s="6">
        <v>227</v>
      </c>
      <c r="M2268" s="6">
        <v>33</v>
      </c>
      <c r="N2268" s="6">
        <v>5</v>
      </c>
      <c r="O2268" s="6">
        <v>0.05</v>
      </c>
      <c r="P2268" s="8">
        <v>1038.5</v>
      </c>
      <c r="Q2268" s="8">
        <v>643.87</v>
      </c>
      <c r="R2268" s="8">
        <f t="shared" si="106"/>
        <v>1713.5250000000001</v>
      </c>
      <c r="S2268" s="8">
        <f>(((Sales[[#This Row],[Unit Price]]-(Sales[[#This Row],[Discount Applied]]*Sales[[#This Row],[Unit Price]]))-Q2268)/Q2268)*100</f>
        <v>53.225806451612911</v>
      </c>
      <c r="T2268" s="8">
        <f t="shared" si="107"/>
        <v>4932.875</v>
      </c>
      <c r="U2268" s="8">
        <f>Sales[[#This Row],[Unit Cost]]*Sales[[#This Row],[Order Quantity]]</f>
        <v>3219.35</v>
      </c>
    </row>
    <row r="2269" spans="1:21" x14ac:dyDescent="0.2">
      <c r="A2269" s="6" t="s">
        <v>2482</v>
      </c>
      <c r="B2269" s="6" t="s">
        <v>23</v>
      </c>
      <c r="C2269" s="6" t="s">
        <v>146</v>
      </c>
      <c r="D2269" s="7">
        <v>43400</v>
      </c>
      <c r="E2269" s="7">
        <v>43513</v>
      </c>
      <c r="F2269" s="7">
        <v>43541</v>
      </c>
      <c r="G2269" s="7">
        <v>43551</v>
      </c>
      <c r="H2269" s="6">
        <f t="shared" si="105"/>
        <v>38</v>
      </c>
      <c r="I2269" s="6" t="s">
        <v>215</v>
      </c>
      <c r="J2269" s="6">
        <v>22</v>
      </c>
      <c r="K2269" s="6">
        <v>5</v>
      </c>
      <c r="L2269" s="6">
        <v>278</v>
      </c>
      <c r="M2269" s="6">
        <v>12</v>
      </c>
      <c r="N2269" s="6">
        <v>2</v>
      </c>
      <c r="O2269" s="6">
        <v>0.05</v>
      </c>
      <c r="P2269" s="8">
        <v>5279.6</v>
      </c>
      <c r="Q2269" s="8">
        <v>2375.8200000000002</v>
      </c>
      <c r="R2269" s="8">
        <f t="shared" si="106"/>
        <v>5279.6000000000013</v>
      </c>
      <c r="S2269" s="8">
        <f>(((Sales[[#This Row],[Unit Price]]-(Sales[[#This Row],[Discount Applied]]*Sales[[#This Row],[Unit Price]]))-Q2269)/Q2269)*100</f>
        <v>111.11111111111114</v>
      </c>
      <c r="T2269" s="8">
        <f t="shared" si="107"/>
        <v>10031.240000000002</v>
      </c>
      <c r="U2269" s="8">
        <f>Sales[[#This Row],[Unit Cost]]*Sales[[#This Row],[Order Quantity]]</f>
        <v>4751.6400000000003</v>
      </c>
    </row>
    <row r="2270" spans="1:21" x14ac:dyDescent="0.2">
      <c r="A2270" s="6" t="s">
        <v>2483</v>
      </c>
      <c r="B2270" s="6" t="s">
        <v>24</v>
      </c>
      <c r="C2270" s="6" t="s">
        <v>147</v>
      </c>
      <c r="D2270" s="7">
        <v>43400</v>
      </c>
      <c r="E2270" s="7">
        <v>43513</v>
      </c>
      <c r="F2270" s="7">
        <v>43531</v>
      </c>
      <c r="G2270" s="7">
        <v>43537</v>
      </c>
      <c r="H2270" s="6">
        <f t="shared" si="105"/>
        <v>24</v>
      </c>
      <c r="I2270" s="6" t="s">
        <v>215</v>
      </c>
      <c r="J2270" s="6">
        <v>2</v>
      </c>
      <c r="K2270" s="6">
        <v>45</v>
      </c>
      <c r="L2270" s="6">
        <v>247</v>
      </c>
      <c r="M2270" s="6">
        <v>15</v>
      </c>
      <c r="N2270" s="6">
        <v>8</v>
      </c>
      <c r="O2270" s="6">
        <v>0.2</v>
      </c>
      <c r="P2270" s="8">
        <v>3705.1</v>
      </c>
      <c r="Q2270" s="8">
        <v>2111.9069999999997</v>
      </c>
      <c r="R2270" s="8">
        <f t="shared" si="106"/>
        <v>6817.3840000000018</v>
      </c>
      <c r="S2270" s="8">
        <f>(((Sales[[#This Row],[Unit Price]]-(Sales[[#This Row],[Discount Applied]]*Sales[[#This Row],[Unit Price]]))-Q2270)/Q2270)*100</f>
        <v>40.350877192982473</v>
      </c>
      <c r="T2270" s="8">
        <f t="shared" si="107"/>
        <v>23712.639999999999</v>
      </c>
      <c r="U2270" s="8">
        <f>Sales[[#This Row],[Unit Cost]]*Sales[[#This Row],[Order Quantity]]</f>
        <v>16895.255999999998</v>
      </c>
    </row>
    <row r="2271" spans="1:21" x14ac:dyDescent="0.2">
      <c r="A2271" s="6" t="s">
        <v>2484</v>
      </c>
      <c r="B2271" s="6" t="s">
        <v>24</v>
      </c>
      <c r="C2271" s="6" t="s">
        <v>146</v>
      </c>
      <c r="D2271" s="7">
        <v>43400</v>
      </c>
      <c r="E2271" s="7">
        <v>43513</v>
      </c>
      <c r="F2271" s="7">
        <v>43522</v>
      </c>
      <c r="G2271" s="7">
        <v>43524</v>
      </c>
      <c r="H2271" s="6">
        <f t="shared" si="105"/>
        <v>11</v>
      </c>
      <c r="I2271" s="6" t="s">
        <v>215</v>
      </c>
      <c r="J2271" s="6">
        <v>3</v>
      </c>
      <c r="K2271" s="6">
        <v>13</v>
      </c>
      <c r="L2271" s="6">
        <v>318</v>
      </c>
      <c r="M2271" s="6">
        <v>6</v>
      </c>
      <c r="N2271" s="6">
        <v>5</v>
      </c>
      <c r="O2271" s="6">
        <v>0.15</v>
      </c>
      <c r="P2271" s="8">
        <v>194.3</v>
      </c>
      <c r="Q2271" s="8">
        <v>101.03600000000002</v>
      </c>
      <c r="R2271" s="8">
        <f t="shared" si="106"/>
        <v>320.59499999999991</v>
      </c>
      <c r="S2271" s="8">
        <f>(((Sales[[#This Row],[Unit Price]]-(Sales[[#This Row],[Discount Applied]]*Sales[[#This Row],[Unit Price]]))-Q2271)/Q2271)*100</f>
        <v>63.461538461538439</v>
      </c>
      <c r="T2271" s="8">
        <f t="shared" si="107"/>
        <v>825.77499999999998</v>
      </c>
      <c r="U2271" s="8">
        <f>Sales[[#This Row],[Unit Cost]]*Sales[[#This Row],[Order Quantity]]</f>
        <v>505.18000000000006</v>
      </c>
    </row>
    <row r="2272" spans="1:21" x14ac:dyDescent="0.2">
      <c r="A2272" s="6" t="s">
        <v>2485</v>
      </c>
      <c r="B2272" s="6" t="s">
        <v>24</v>
      </c>
      <c r="C2272" s="6" t="s">
        <v>147</v>
      </c>
      <c r="D2272" s="7">
        <v>43400</v>
      </c>
      <c r="E2272" s="7">
        <v>43513</v>
      </c>
      <c r="F2272" s="7">
        <v>43526</v>
      </c>
      <c r="G2272" s="7">
        <v>43535</v>
      </c>
      <c r="H2272" s="6">
        <f t="shared" si="105"/>
        <v>22</v>
      </c>
      <c r="I2272" s="6" t="s">
        <v>215</v>
      </c>
      <c r="J2272" s="6">
        <v>6</v>
      </c>
      <c r="K2272" s="6">
        <v>27</v>
      </c>
      <c r="L2272" s="6">
        <v>237</v>
      </c>
      <c r="M2272" s="6">
        <v>7</v>
      </c>
      <c r="N2272" s="6">
        <v>1</v>
      </c>
      <c r="O2272" s="6">
        <v>0.05</v>
      </c>
      <c r="P2272" s="8">
        <v>1098.8</v>
      </c>
      <c r="Q2272" s="8">
        <v>879.04</v>
      </c>
      <c r="R2272" s="8">
        <f t="shared" si="106"/>
        <v>164.81999999999994</v>
      </c>
      <c r="S2272" s="8">
        <f>(((Sales[[#This Row],[Unit Price]]-(Sales[[#This Row],[Discount Applied]]*Sales[[#This Row],[Unit Price]]))-Q2272)/Q2272)*100</f>
        <v>18.749999999999993</v>
      </c>
      <c r="T2272" s="8">
        <f t="shared" si="107"/>
        <v>1043.8599999999999</v>
      </c>
      <c r="U2272" s="8">
        <f>Sales[[#This Row],[Unit Cost]]*Sales[[#This Row],[Order Quantity]]</f>
        <v>879.04</v>
      </c>
    </row>
    <row r="2273" spans="1:21" x14ac:dyDescent="0.2">
      <c r="A2273" s="6" t="s">
        <v>2486</v>
      </c>
      <c r="B2273" s="6" t="s">
        <v>24</v>
      </c>
      <c r="C2273" s="6" t="s">
        <v>147</v>
      </c>
      <c r="D2273" s="7">
        <v>43400</v>
      </c>
      <c r="E2273" s="7">
        <v>43513</v>
      </c>
      <c r="F2273" s="7">
        <v>43534</v>
      </c>
      <c r="G2273" s="7">
        <v>43540</v>
      </c>
      <c r="H2273" s="6">
        <f t="shared" si="105"/>
        <v>27</v>
      </c>
      <c r="I2273" s="6" t="s">
        <v>215</v>
      </c>
      <c r="J2273" s="6">
        <v>11</v>
      </c>
      <c r="K2273" s="6">
        <v>27</v>
      </c>
      <c r="L2273" s="6">
        <v>242</v>
      </c>
      <c r="M2273" s="6">
        <v>21</v>
      </c>
      <c r="N2273" s="6">
        <v>7</v>
      </c>
      <c r="O2273" s="6">
        <v>7.4999999999999997E-2</v>
      </c>
      <c r="P2273" s="8">
        <v>1762.1000000000001</v>
      </c>
      <c r="Q2273" s="8">
        <v>1409.6800000000003</v>
      </c>
      <c r="R2273" s="8">
        <f t="shared" si="106"/>
        <v>1541.8374999999978</v>
      </c>
      <c r="S2273" s="8">
        <f>(((Sales[[#This Row],[Unit Price]]-(Sales[[#This Row],[Discount Applied]]*Sales[[#This Row],[Unit Price]]))-Q2273)/Q2273)*100</f>
        <v>15.624999999999984</v>
      </c>
      <c r="T2273" s="8">
        <f t="shared" si="107"/>
        <v>11409.5975</v>
      </c>
      <c r="U2273" s="8">
        <f>Sales[[#This Row],[Unit Cost]]*Sales[[#This Row],[Order Quantity]]</f>
        <v>9867.760000000002</v>
      </c>
    </row>
    <row r="2274" spans="1:21" x14ac:dyDescent="0.2">
      <c r="A2274" s="6" t="s">
        <v>2487</v>
      </c>
      <c r="B2274" s="6" t="s">
        <v>23</v>
      </c>
      <c r="C2274" s="6" t="s">
        <v>145</v>
      </c>
      <c r="D2274" s="7">
        <v>43400</v>
      </c>
      <c r="E2274" s="7">
        <v>43513</v>
      </c>
      <c r="F2274" s="7">
        <v>43540</v>
      </c>
      <c r="G2274" s="7">
        <v>43543</v>
      </c>
      <c r="H2274" s="6">
        <f t="shared" si="105"/>
        <v>30</v>
      </c>
      <c r="I2274" s="6" t="s">
        <v>215</v>
      </c>
      <c r="J2274" s="6">
        <v>22</v>
      </c>
      <c r="K2274" s="6">
        <v>9</v>
      </c>
      <c r="L2274" s="6">
        <v>94</v>
      </c>
      <c r="M2274" s="6">
        <v>17</v>
      </c>
      <c r="N2274" s="6">
        <v>5</v>
      </c>
      <c r="O2274" s="6">
        <v>0.05</v>
      </c>
      <c r="P2274" s="8">
        <v>174.20000000000002</v>
      </c>
      <c r="Q2274" s="8">
        <v>101.036</v>
      </c>
      <c r="R2274" s="8">
        <f t="shared" si="106"/>
        <v>322.27000000000015</v>
      </c>
      <c r="S2274" s="8">
        <f>(((Sales[[#This Row],[Unit Price]]-(Sales[[#This Row],[Discount Applied]]*Sales[[#This Row],[Unit Price]]))-Q2274)/Q2274)*100</f>
        <v>63.793103448275865</v>
      </c>
      <c r="T2274" s="8">
        <f t="shared" si="107"/>
        <v>827.45000000000016</v>
      </c>
      <c r="U2274" s="8">
        <f>Sales[[#This Row],[Unit Cost]]*Sales[[#This Row],[Order Quantity]]</f>
        <v>505.18</v>
      </c>
    </row>
    <row r="2275" spans="1:21" x14ac:dyDescent="0.2">
      <c r="A2275" s="6" t="s">
        <v>2488</v>
      </c>
      <c r="B2275" s="6" t="s">
        <v>25</v>
      </c>
      <c r="C2275" s="6" t="s">
        <v>145</v>
      </c>
      <c r="D2275" s="7">
        <v>43400</v>
      </c>
      <c r="E2275" s="7">
        <v>43513</v>
      </c>
      <c r="F2275" s="7">
        <v>43523</v>
      </c>
      <c r="G2275" s="7">
        <v>43533</v>
      </c>
      <c r="H2275" s="6">
        <f t="shared" si="105"/>
        <v>20</v>
      </c>
      <c r="I2275" s="6" t="s">
        <v>215</v>
      </c>
      <c r="J2275" s="6">
        <v>18</v>
      </c>
      <c r="K2275" s="6">
        <v>40</v>
      </c>
      <c r="L2275" s="6">
        <v>177</v>
      </c>
      <c r="M2275" s="6">
        <v>12</v>
      </c>
      <c r="N2275" s="6">
        <v>5</v>
      </c>
      <c r="O2275" s="6">
        <v>0.05</v>
      </c>
      <c r="P2275" s="8">
        <v>2525.9</v>
      </c>
      <c r="Q2275" s="8">
        <v>1591.317</v>
      </c>
      <c r="R2275" s="8">
        <f t="shared" si="106"/>
        <v>4041.4399999999996</v>
      </c>
      <c r="S2275" s="8">
        <f>(((Sales[[#This Row],[Unit Price]]-(Sales[[#This Row],[Discount Applied]]*Sales[[#This Row],[Unit Price]]))-Q2275)/Q2275)*100</f>
        <v>50.793650793650791</v>
      </c>
      <c r="T2275" s="8">
        <f t="shared" si="107"/>
        <v>11998.025</v>
      </c>
      <c r="U2275" s="8">
        <f>Sales[[#This Row],[Unit Cost]]*Sales[[#This Row],[Order Quantity]]</f>
        <v>7956.585</v>
      </c>
    </row>
    <row r="2276" spans="1:21" x14ac:dyDescent="0.2">
      <c r="A2276" s="6" t="s">
        <v>2489</v>
      </c>
      <c r="B2276" s="6" t="s">
        <v>26</v>
      </c>
      <c r="C2276" s="6" t="s">
        <v>143</v>
      </c>
      <c r="D2276" s="7">
        <v>43400</v>
      </c>
      <c r="E2276" s="7">
        <v>43514</v>
      </c>
      <c r="F2276" s="7">
        <v>43540</v>
      </c>
      <c r="G2276" s="7">
        <v>43544</v>
      </c>
      <c r="H2276" s="6">
        <f t="shared" si="105"/>
        <v>30</v>
      </c>
      <c r="I2276" s="6" t="s">
        <v>215</v>
      </c>
      <c r="J2276" s="6">
        <v>28</v>
      </c>
      <c r="K2276" s="6">
        <v>50</v>
      </c>
      <c r="L2276" s="6">
        <v>344</v>
      </c>
      <c r="M2276" s="6">
        <v>6</v>
      </c>
      <c r="N2276" s="6">
        <v>3</v>
      </c>
      <c r="O2276" s="6">
        <v>0.05</v>
      </c>
      <c r="P2276" s="8">
        <v>1876</v>
      </c>
      <c r="Q2276" s="8">
        <v>1256.92</v>
      </c>
      <c r="R2276" s="8">
        <f t="shared" si="106"/>
        <v>1575.8400000000001</v>
      </c>
      <c r="S2276" s="8">
        <f>(((Sales[[#This Row],[Unit Price]]-(Sales[[#This Row],[Discount Applied]]*Sales[[#This Row],[Unit Price]]))-Q2276)/Q2276)*100</f>
        <v>41.791044776119399</v>
      </c>
      <c r="T2276" s="8">
        <f t="shared" si="107"/>
        <v>5346.6</v>
      </c>
      <c r="U2276" s="8">
        <f>Sales[[#This Row],[Unit Cost]]*Sales[[#This Row],[Order Quantity]]</f>
        <v>3770.76</v>
      </c>
    </row>
    <row r="2277" spans="1:21" x14ac:dyDescent="0.2">
      <c r="A2277" s="6" t="s">
        <v>2490</v>
      </c>
      <c r="B2277" s="6" t="s">
        <v>24</v>
      </c>
      <c r="C2277" s="6" t="s">
        <v>147</v>
      </c>
      <c r="D2277" s="7">
        <v>43400</v>
      </c>
      <c r="E2277" s="7">
        <v>43514</v>
      </c>
      <c r="F2277" s="7">
        <v>43536</v>
      </c>
      <c r="G2277" s="7">
        <v>43546</v>
      </c>
      <c r="H2277" s="6">
        <f t="shared" si="105"/>
        <v>32</v>
      </c>
      <c r="I2277" s="6" t="s">
        <v>215</v>
      </c>
      <c r="J2277" s="6">
        <v>7</v>
      </c>
      <c r="K2277" s="6">
        <v>3</v>
      </c>
      <c r="L2277" s="6">
        <v>227</v>
      </c>
      <c r="M2277" s="6">
        <v>26</v>
      </c>
      <c r="N2277" s="6">
        <v>5</v>
      </c>
      <c r="O2277" s="6">
        <v>0.15</v>
      </c>
      <c r="P2277" s="8">
        <v>897.80000000000007</v>
      </c>
      <c r="Q2277" s="8">
        <v>718.24000000000012</v>
      </c>
      <c r="R2277" s="8">
        <f t="shared" si="106"/>
        <v>224.44999999999891</v>
      </c>
      <c r="S2277" s="8">
        <f>(((Sales[[#This Row],[Unit Price]]-(Sales[[#This Row],[Discount Applied]]*Sales[[#This Row],[Unit Price]]))-Q2277)/Q2277)*100</f>
        <v>6.2499999999999973</v>
      </c>
      <c r="T2277" s="8">
        <f t="shared" si="107"/>
        <v>3815.6499999999996</v>
      </c>
      <c r="U2277" s="8">
        <f>Sales[[#This Row],[Unit Cost]]*Sales[[#This Row],[Order Quantity]]</f>
        <v>3591.2000000000007</v>
      </c>
    </row>
    <row r="2278" spans="1:21" x14ac:dyDescent="0.2">
      <c r="A2278" s="6" t="s">
        <v>2491</v>
      </c>
      <c r="B2278" s="6" t="s">
        <v>26</v>
      </c>
      <c r="C2278" s="6" t="s">
        <v>148</v>
      </c>
      <c r="D2278" s="7">
        <v>43400</v>
      </c>
      <c r="E2278" s="7">
        <v>43514</v>
      </c>
      <c r="F2278" s="7">
        <v>43523</v>
      </c>
      <c r="G2278" s="7">
        <v>43532</v>
      </c>
      <c r="H2278" s="6">
        <f t="shared" si="105"/>
        <v>18</v>
      </c>
      <c r="I2278" s="6" t="s">
        <v>215</v>
      </c>
      <c r="J2278" s="6">
        <v>27</v>
      </c>
      <c r="K2278" s="6">
        <v>5</v>
      </c>
      <c r="L2278" s="6">
        <v>48</v>
      </c>
      <c r="M2278" s="6">
        <v>7</v>
      </c>
      <c r="N2278" s="6">
        <v>4</v>
      </c>
      <c r="O2278" s="6">
        <v>7.4999999999999997E-2</v>
      </c>
      <c r="P2278" s="8">
        <v>844.2</v>
      </c>
      <c r="Q2278" s="8">
        <v>455.86800000000005</v>
      </c>
      <c r="R2278" s="8">
        <f t="shared" si="106"/>
        <v>1300.0679999999998</v>
      </c>
      <c r="S2278" s="8">
        <f>(((Sales[[#This Row],[Unit Price]]-(Sales[[#This Row],[Discount Applied]]*Sales[[#This Row],[Unit Price]]))-Q2278)/Q2278)*100</f>
        <v>71.296296296296276</v>
      </c>
      <c r="T2278" s="8">
        <f t="shared" si="107"/>
        <v>3123.54</v>
      </c>
      <c r="U2278" s="8">
        <f>Sales[[#This Row],[Unit Cost]]*Sales[[#This Row],[Order Quantity]]</f>
        <v>1823.4720000000002</v>
      </c>
    </row>
    <row r="2279" spans="1:21" x14ac:dyDescent="0.2">
      <c r="A2279" s="6" t="s">
        <v>2492</v>
      </c>
      <c r="B2279" s="6" t="s">
        <v>24</v>
      </c>
      <c r="C2279" s="6" t="s">
        <v>146</v>
      </c>
      <c r="D2279" s="7">
        <v>43400</v>
      </c>
      <c r="E2279" s="7">
        <v>43514</v>
      </c>
      <c r="F2279" s="7">
        <v>43536</v>
      </c>
      <c r="G2279" s="7">
        <v>43544</v>
      </c>
      <c r="H2279" s="6">
        <f t="shared" si="105"/>
        <v>30</v>
      </c>
      <c r="I2279" s="6" t="s">
        <v>215</v>
      </c>
      <c r="J2279" s="6">
        <v>1</v>
      </c>
      <c r="K2279" s="6">
        <v>42</v>
      </c>
      <c r="L2279" s="6">
        <v>318</v>
      </c>
      <c r="M2279" s="6">
        <v>41</v>
      </c>
      <c r="N2279" s="6">
        <v>7</v>
      </c>
      <c r="O2279" s="6">
        <v>0.1</v>
      </c>
      <c r="P2279" s="8">
        <v>3932.9</v>
      </c>
      <c r="Q2279" s="8">
        <v>2202.4240000000004</v>
      </c>
      <c r="R2279" s="8">
        <f t="shared" si="106"/>
        <v>9360.3019999999979</v>
      </c>
      <c r="S2279" s="8">
        <f>(((Sales[[#This Row],[Unit Price]]-(Sales[[#This Row],[Discount Applied]]*Sales[[#This Row],[Unit Price]]))-Q2279)/Q2279)*100</f>
        <v>60.714285714285687</v>
      </c>
      <c r="T2279" s="8">
        <f t="shared" si="107"/>
        <v>24777.27</v>
      </c>
      <c r="U2279" s="8">
        <f>Sales[[#This Row],[Unit Cost]]*Sales[[#This Row],[Order Quantity]]</f>
        <v>15416.968000000003</v>
      </c>
    </row>
    <row r="2280" spans="1:21" x14ac:dyDescent="0.2">
      <c r="A2280" s="6" t="s">
        <v>2493</v>
      </c>
      <c r="B2280" s="6" t="s">
        <v>24</v>
      </c>
      <c r="C2280" s="6" t="s">
        <v>148</v>
      </c>
      <c r="D2280" s="7">
        <v>43400</v>
      </c>
      <c r="E2280" s="7">
        <v>43514</v>
      </c>
      <c r="F2280" s="7">
        <v>43523</v>
      </c>
      <c r="G2280" s="7">
        <v>43531</v>
      </c>
      <c r="H2280" s="6">
        <f t="shared" si="105"/>
        <v>17</v>
      </c>
      <c r="I2280" s="6" t="s">
        <v>215</v>
      </c>
      <c r="J2280" s="6">
        <v>3</v>
      </c>
      <c r="K2280" s="6">
        <v>39</v>
      </c>
      <c r="L2280" s="6">
        <v>15</v>
      </c>
      <c r="M2280" s="6">
        <v>31</v>
      </c>
      <c r="N2280" s="6">
        <v>1</v>
      </c>
      <c r="O2280" s="6">
        <v>7.4999999999999997E-2</v>
      </c>
      <c r="P2280" s="8">
        <v>3999.9</v>
      </c>
      <c r="Q2280" s="8">
        <v>2519.9369999999999</v>
      </c>
      <c r="R2280" s="8">
        <f t="shared" si="106"/>
        <v>1179.9705000000004</v>
      </c>
      <c r="S2280" s="8">
        <f>(((Sales[[#This Row],[Unit Price]]-(Sales[[#This Row],[Discount Applied]]*Sales[[#This Row],[Unit Price]]))-Q2280)/Q2280)*100</f>
        <v>46.825396825396844</v>
      </c>
      <c r="T2280" s="8">
        <f t="shared" si="107"/>
        <v>3699.9075000000003</v>
      </c>
      <c r="U2280" s="8">
        <f>Sales[[#This Row],[Unit Cost]]*Sales[[#This Row],[Order Quantity]]</f>
        <v>2519.9369999999999</v>
      </c>
    </row>
    <row r="2281" spans="1:21" x14ac:dyDescent="0.2">
      <c r="A2281" s="6" t="s">
        <v>2494</v>
      </c>
      <c r="B2281" s="6" t="s">
        <v>24</v>
      </c>
      <c r="C2281" s="6" t="s">
        <v>146</v>
      </c>
      <c r="D2281" s="7">
        <v>43400</v>
      </c>
      <c r="E2281" s="7">
        <v>43514</v>
      </c>
      <c r="F2281" s="7">
        <v>43529</v>
      </c>
      <c r="G2281" s="7">
        <v>43534</v>
      </c>
      <c r="H2281" s="6">
        <f t="shared" si="105"/>
        <v>20</v>
      </c>
      <c r="I2281" s="6" t="s">
        <v>215</v>
      </c>
      <c r="J2281" s="6">
        <v>1</v>
      </c>
      <c r="K2281" s="6">
        <v>17</v>
      </c>
      <c r="L2281" s="6">
        <v>293</v>
      </c>
      <c r="M2281" s="6">
        <v>4</v>
      </c>
      <c r="N2281" s="6">
        <v>3</v>
      </c>
      <c r="O2281" s="6">
        <v>0.05</v>
      </c>
      <c r="P2281" s="8">
        <v>964.80000000000007</v>
      </c>
      <c r="Q2281" s="8">
        <v>820.08</v>
      </c>
      <c r="R2281" s="8">
        <f t="shared" si="106"/>
        <v>289.44000000000005</v>
      </c>
      <c r="S2281" s="8">
        <f>(((Sales[[#This Row],[Unit Price]]-(Sales[[#This Row],[Discount Applied]]*Sales[[#This Row],[Unit Price]]))-Q2281)/Q2281)*100</f>
        <v>11.764705882352942</v>
      </c>
      <c r="T2281" s="8">
        <f t="shared" si="107"/>
        <v>2749.6800000000003</v>
      </c>
      <c r="U2281" s="8">
        <f>Sales[[#This Row],[Unit Cost]]*Sales[[#This Row],[Order Quantity]]</f>
        <v>2460.2400000000002</v>
      </c>
    </row>
    <row r="2282" spans="1:21" x14ac:dyDescent="0.2">
      <c r="A2282" s="6" t="s">
        <v>2495</v>
      </c>
      <c r="B2282" s="6" t="s">
        <v>24</v>
      </c>
      <c r="C2282" s="6" t="s">
        <v>145</v>
      </c>
      <c r="D2282" s="7">
        <v>43400</v>
      </c>
      <c r="E2282" s="7">
        <v>43514</v>
      </c>
      <c r="F2282" s="7">
        <v>43527</v>
      </c>
      <c r="G2282" s="7">
        <v>43528</v>
      </c>
      <c r="H2282" s="6">
        <f t="shared" si="105"/>
        <v>14</v>
      </c>
      <c r="I2282" s="6" t="s">
        <v>215</v>
      </c>
      <c r="J2282" s="6">
        <v>11</v>
      </c>
      <c r="K2282" s="6">
        <v>33</v>
      </c>
      <c r="L2282" s="6">
        <v>132</v>
      </c>
      <c r="M2282" s="6">
        <v>19</v>
      </c>
      <c r="N2282" s="6">
        <v>4</v>
      </c>
      <c r="O2282" s="6">
        <v>0.1</v>
      </c>
      <c r="P2282" s="8">
        <v>1976.5</v>
      </c>
      <c r="Q2282" s="8">
        <v>1462.61</v>
      </c>
      <c r="R2282" s="8">
        <f t="shared" si="106"/>
        <v>1264.96</v>
      </c>
      <c r="S2282" s="8">
        <f>(((Sales[[#This Row],[Unit Price]]-(Sales[[#This Row],[Discount Applied]]*Sales[[#This Row],[Unit Price]]))-Q2282)/Q2282)*100</f>
        <v>21.621621621621621</v>
      </c>
      <c r="T2282" s="8">
        <f t="shared" si="107"/>
        <v>7115.4</v>
      </c>
      <c r="U2282" s="8">
        <f>Sales[[#This Row],[Unit Cost]]*Sales[[#This Row],[Order Quantity]]</f>
        <v>5850.44</v>
      </c>
    </row>
    <row r="2283" spans="1:21" x14ac:dyDescent="0.2">
      <c r="A2283" s="6" t="s">
        <v>2496</v>
      </c>
      <c r="B2283" s="6" t="s">
        <v>25</v>
      </c>
      <c r="C2283" s="6" t="s">
        <v>148</v>
      </c>
      <c r="D2283" s="7">
        <v>43400</v>
      </c>
      <c r="E2283" s="7">
        <v>43515</v>
      </c>
      <c r="F2283" s="7">
        <v>43526</v>
      </c>
      <c r="G2283" s="7">
        <v>43535</v>
      </c>
      <c r="H2283" s="6">
        <f t="shared" si="105"/>
        <v>20</v>
      </c>
      <c r="I2283" s="6" t="s">
        <v>215</v>
      </c>
      <c r="J2283" s="6">
        <v>15</v>
      </c>
      <c r="K2283" s="6">
        <v>9</v>
      </c>
      <c r="L2283" s="6">
        <v>41</v>
      </c>
      <c r="M2283" s="6">
        <v>39</v>
      </c>
      <c r="N2283" s="6">
        <v>8</v>
      </c>
      <c r="O2283" s="6">
        <v>7.4999999999999997E-2</v>
      </c>
      <c r="P2283" s="8">
        <v>978.2</v>
      </c>
      <c r="Q2283" s="8">
        <v>401.06200000000001</v>
      </c>
      <c r="R2283" s="8">
        <f t="shared" si="106"/>
        <v>4030.1840000000002</v>
      </c>
      <c r="S2283" s="8">
        <f>(((Sales[[#This Row],[Unit Price]]-(Sales[[#This Row],[Discount Applied]]*Sales[[#This Row],[Unit Price]]))-Q2283)/Q2283)*100</f>
        <v>125.60975609756098</v>
      </c>
      <c r="T2283" s="8">
        <f t="shared" si="107"/>
        <v>7238.68</v>
      </c>
      <c r="U2283" s="8">
        <f>Sales[[#This Row],[Unit Cost]]*Sales[[#This Row],[Order Quantity]]</f>
        <v>3208.4960000000001</v>
      </c>
    </row>
    <row r="2284" spans="1:21" x14ac:dyDescent="0.2">
      <c r="A2284" s="6" t="s">
        <v>2497</v>
      </c>
      <c r="B2284" s="6" t="s">
        <v>24</v>
      </c>
      <c r="C2284" s="6" t="s">
        <v>146</v>
      </c>
      <c r="D2284" s="7">
        <v>43400</v>
      </c>
      <c r="E2284" s="7">
        <v>43515</v>
      </c>
      <c r="F2284" s="7">
        <v>43529</v>
      </c>
      <c r="G2284" s="7">
        <v>43535</v>
      </c>
      <c r="H2284" s="6">
        <f t="shared" si="105"/>
        <v>20</v>
      </c>
      <c r="I2284" s="6" t="s">
        <v>215</v>
      </c>
      <c r="J2284" s="6">
        <v>10</v>
      </c>
      <c r="K2284" s="6">
        <v>50</v>
      </c>
      <c r="L2284" s="6">
        <v>268</v>
      </c>
      <c r="M2284" s="6">
        <v>46</v>
      </c>
      <c r="N2284" s="6">
        <v>3</v>
      </c>
      <c r="O2284" s="6">
        <v>0.15</v>
      </c>
      <c r="P2284" s="8">
        <v>3778.8</v>
      </c>
      <c r="Q2284" s="8">
        <v>3023.0400000000004</v>
      </c>
      <c r="R2284" s="8">
        <f t="shared" si="106"/>
        <v>566.82000000000153</v>
      </c>
      <c r="S2284" s="8">
        <f>(((Sales[[#This Row],[Unit Price]]-(Sales[[#This Row],[Discount Applied]]*Sales[[#This Row],[Unit Price]]))-Q2284)/Q2284)*100</f>
        <v>6.2499999999999858</v>
      </c>
      <c r="T2284" s="8">
        <f t="shared" si="107"/>
        <v>9635.9400000000023</v>
      </c>
      <c r="U2284" s="8">
        <f>Sales[[#This Row],[Unit Cost]]*Sales[[#This Row],[Order Quantity]]</f>
        <v>9069.1200000000008</v>
      </c>
    </row>
    <row r="2285" spans="1:21" x14ac:dyDescent="0.2">
      <c r="A2285" s="6" t="s">
        <v>2498</v>
      </c>
      <c r="B2285" s="6" t="s">
        <v>25</v>
      </c>
      <c r="C2285" s="6" t="s">
        <v>147</v>
      </c>
      <c r="D2285" s="7">
        <v>43400</v>
      </c>
      <c r="E2285" s="7">
        <v>43515</v>
      </c>
      <c r="F2285" s="7">
        <v>43540</v>
      </c>
      <c r="G2285" s="7">
        <v>43549</v>
      </c>
      <c r="H2285" s="6">
        <f t="shared" si="105"/>
        <v>34</v>
      </c>
      <c r="I2285" s="6" t="s">
        <v>215</v>
      </c>
      <c r="J2285" s="6">
        <v>13</v>
      </c>
      <c r="K2285" s="6">
        <v>17</v>
      </c>
      <c r="L2285" s="6">
        <v>258</v>
      </c>
      <c r="M2285" s="6">
        <v>42</v>
      </c>
      <c r="N2285" s="6">
        <v>1</v>
      </c>
      <c r="O2285" s="6">
        <v>7.4999999999999997E-2</v>
      </c>
      <c r="P2285" s="8">
        <v>1165.8</v>
      </c>
      <c r="Q2285" s="8">
        <v>967.61399999999992</v>
      </c>
      <c r="R2285" s="8">
        <f t="shared" si="106"/>
        <v>110.75100000000009</v>
      </c>
      <c r="S2285" s="8">
        <f>(((Sales[[#This Row],[Unit Price]]-(Sales[[#This Row],[Discount Applied]]*Sales[[#This Row],[Unit Price]]))-Q2285)/Q2285)*100</f>
        <v>11.445783132530131</v>
      </c>
      <c r="T2285" s="8">
        <f t="shared" si="107"/>
        <v>1078.365</v>
      </c>
      <c r="U2285" s="8">
        <f>Sales[[#This Row],[Unit Cost]]*Sales[[#This Row],[Order Quantity]]</f>
        <v>967.61399999999992</v>
      </c>
    </row>
    <row r="2286" spans="1:21" x14ac:dyDescent="0.2">
      <c r="A2286" s="6" t="s">
        <v>2499</v>
      </c>
      <c r="B2286" s="6" t="s">
        <v>23</v>
      </c>
      <c r="C2286" s="6" t="s">
        <v>143</v>
      </c>
      <c r="D2286" s="7">
        <v>43400</v>
      </c>
      <c r="E2286" s="7">
        <v>43515</v>
      </c>
      <c r="F2286" s="7">
        <v>43519</v>
      </c>
      <c r="G2286" s="7">
        <v>43525</v>
      </c>
      <c r="H2286" s="6">
        <f t="shared" si="105"/>
        <v>10</v>
      </c>
      <c r="I2286" s="6" t="s">
        <v>215</v>
      </c>
      <c r="J2286" s="6">
        <v>21</v>
      </c>
      <c r="K2286" s="6">
        <v>4</v>
      </c>
      <c r="L2286" s="6">
        <v>367</v>
      </c>
      <c r="M2286" s="6">
        <v>44</v>
      </c>
      <c r="N2286" s="6">
        <v>8</v>
      </c>
      <c r="O2286" s="6">
        <v>0.1</v>
      </c>
      <c r="P2286" s="8">
        <v>1152.4000000000001</v>
      </c>
      <c r="Q2286" s="8">
        <v>887.34800000000007</v>
      </c>
      <c r="R2286" s="8">
        <f t="shared" si="106"/>
        <v>1198.4960000000001</v>
      </c>
      <c r="S2286" s="8">
        <f>(((Sales[[#This Row],[Unit Price]]-(Sales[[#This Row],[Discount Applied]]*Sales[[#This Row],[Unit Price]]))-Q2286)/Q2286)*100</f>
        <v>16.883116883116884</v>
      </c>
      <c r="T2286" s="8">
        <f t="shared" si="107"/>
        <v>8297.2800000000007</v>
      </c>
      <c r="U2286" s="8">
        <f>Sales[[#This Row],[Unit Cost]]*Sales[[#This Row],[Order Quantity]]</f>
        <v>7098.7840000000006</v>
      </c>
    </row>
    <row r="2287" spans="1:21" x14ac:dyDescent="0.2">
      <c r="A2287" s="6" t="s">
        <v>2500</v>
      </c>
      <c r="B2287" s="6" t="s">
        <v>23</v>
      </c>
      <c r="C2287" s="6" t="s">
        <v>145</v>
      </c>
      <c r="D2287" s="7">
        <v>43400</v>
      </c>
      <c r="E2287" s="7">
        <v>43515</v>
      </c>
      <c r="F2287" s="7">
        <v>43529</v>
      </c>
      <c r="G2287" s="7">
        <v>43537</v>
      </c>
      <c r="H2287" s="6">
        <f t="shared" si="105"/>
        <v>22</v>
      </c>
      <c r="I2287" s="6" t="s">
        <v>215</v>
      </c>
      <c r="J2287" s="6">
        <v>23</v>
      </c>
      <c r="K2287" s="6">
        <v>46</v>
      </c>
      <c r="L2287" s="6">
        <v>143</v>
      </c>
      <c r="M2287" s="6">
        <v>33</v>
      </c>
      <c r="N2287" s="6">
        <v>8</v>
      </c>
      <c r="O2287" s="6">
        <v>0.1</v>
      </c>
      <c r="P2287" s="8">
        <v>1045.2</v>
      </c>
      <c r="Q2287" s="8">
        <v>522.6</v>
      </c>
      <c r="R2287" s="8">
        <f t="shared" si="106"/>
        <v>3344.6400000000003</v>
      </c>
      <c r="S2287" s="8">
        <f>(((Sales[[#This Row],[Unit Price]]-(Sales[[#This Row],[Discount Applied]]*Sales[[#This Row],[Unit Price]]))-Q2287)/Q2287)*100</f>
        <v>80</v>
      </c>
      <c r="T2287" s="8">
        <f t="shared" si="107"/>
        <v>7525.4400000000005</v>
      </c>
      <c r="U2287" s="8">
        <f>Sales[[#This Row],[Unit Cost]]*Sales[[#This Row],[Order Quantity]]</f>
        <v>4180.8</v>
      </c>
    </row>
    <row r="2288" spans="1:21" x14ac:dyDescent="0.2">
      <c r="A2288" s="6" t="s">
        <v>2501</v>
      </c>
      <c r="B2288" s="6" t="s">
        <v>23</v>
      </c>
      <c r="C2288" s="6" t="s">
        <v>147</v>
      </c>
      <c r="D2288" s="7">
        <v>43400</v>
      </c>
      <c r="E2288" s="7">
        <v>43515</v>
      </c>
      <c r="F2288" s="7">
        <v>43543</v>
      </c>
      <c r="G2288" s="7">
        <v>43544</v>
      </c>
      <c r="H2288" s="6">
        <f t="shared" si="105"/>
        <v>29</v>
      </c>
      <c r="I2288" s="6" t="s">
        <v>215</v>
      </c>
      <c r="J2288" s="6">
        <v>23</v>
      </c>
      <c r="K2288" s="6">
        <v>44</v>
      </c>
      <c r="L2288" s="6">
        <v>208</v>
      </c>
      <c r="M2288" s="6">
        <v>5</v>
      </c>
      <c r="N2288" s="6">
        <v>3</v>
      </c>
      <c r="O2288" s="6">
        <v>0.15</v>
      </c>
      <c r="P2288" s="8">
        <v>6385.1</v>
      </c>
      <c r="Q2288" s="8">
        <v>3767.2089999999998</v>
      </c>
      <c r="R2288" s="8">
        <f t="shared" si="106"/>
        <v>4980.3780000000024</v>
      </c>
      <c r="S2288" s="8">
        <f>(((Sales[[#This Row],[Unit Price]]-(Sales[[#This Row],[Discount Applied]]*Sales[[#This Row],[Unit Price]]))-Q2288)/Q2288)*100</f>
        <v>44.067796610169495</v>
      </c>
      <c r="T2288" s="8">
        <f t="shared" si="107"/>
        <v>16282.005000000003</v>
      </c>
      <c r="U2288" s="8">
        <f>Sales[[#This Row],[Unit Cost]]*Sales[[#This Row],[Order Quantity]]</f>
        <v>11301.627</v>
      </c>
    </row>
    <row r="2289" spans="1:21" x14ac:dyDescent="0.2">
      <c r="A2289" s="6" t="s">
        <v>2502</v>
      </c>
      <c r="B2289" s="6" t="s">
        <v>25</v>
      </c>
      <c r="C2289" s="6" t="s">
        <v>145</v>
      </c>
      <c r="D2289" s="7">
        <v>43400</v>
      </c>
      <c r="E2289" s="7">
        <v>43515</v>
      </c>
      <c r="F2289" s="7">
        <v>43520</v>
      </c>
      <c r="G2289" s="7">
        <v>43524</v>
      </c>
      <c r="H2289" s="6">
        <f t="shared" si="105"/>
        <v>9</v>
      </c>
      <c r="I2289" s="6" t="s">
        <v>215</v>
      </c>
      <c r="J2289" s="6">
        <v>12</v>
      </c>
      <c r="K2289" s="6">
        <v>31</v>
      </c>
      <c r="L2289" s="6">
        <v>162</v>
      </c>
      <c r="M2289" s="6">
        <v>25</v>
      </c>
      <c r="N2289" s="6">
        <v>1</v>
      </c>
      <c r="O2289" s="6">
        <v>7.4999999999999997E-2</v>
      </c>
      <c r="P2289" s="8">
        <v>2686.7000000000003</v>
      </c>
      <c r="Q2289" s="8">
        <v>1423.9510000000002</v>
      </c>
      <c r="R2289" s="8">
        <f t="shared" si="106"/>
        <v>1061.2465</v>
      </c>
      <c r="S2289" s="8">
        <f>(((Sales[[#This Row],[Unit Price]]-(Sales[[#This Row],[Discount Applied]]*Sales[[#This Row],[Unit Price]]))-Q2289)/Q2289)*100</f>
        <v>74.528301886792434</v>
      </c>
      <c r="T2289" s="8">
        <f t="shared" si="107"/>
        <v>2485.1975000000002</v>
      </c>
      <c r="U2289" s="8">
        <f>Sales[[#This Row],[Unit Cost]]*Sales[[#This Row],[Order Quantity]]</f>
        <v>1423.9510000000002</v>
      </c>
    </row>
    <row r="2290" spans="1:21" x14ac:dyDescent="0.2">
      <c r="A2290" s="6" t="s">
        <v>2503</v>
      </c>
      <c r="B2290" s="6" t="s">
        <v>24</v>
      </c>
      <c r="C2290" s="6" t="s">
        <v>145</v>
      </c>
      <c r="D2290" s="7">
        <v>43400</v>
      </c>
      <c r="E2290" s="7">
        <v>43516</v>
      </c>
      <c r="F2290" s="7">
        <v>43522</v>
      </c>
      <c r="G2290" s="7">
        <v>43523</v>
      </c>
      <c r="H2290" s="6">
        <f t="shared" si="105"/>
        <v>7</v>
      </c>
      <c r="I2290" s="6" t="s">
        <v>215</v>
      </c>
      <c r="J2290" s="6">
        <v>4</v>
      </c>
      <c r="K2290" s="6">
        <v>35</v>
      </c>
      <c r="L2290" s="6">
        <v>102</v>
      </c>
      <c r="M2290" s="6">
        <v>14</v>
      </c>
      <c r="N2290" s="6">
        <v>5</v>
      </c>
      <c r="O2290" s="6">
        <v>0.05</v>
      </c>
      <c r="P2290" s="8">
        <v>6277.9000000000005</v>
      </c>
      <c r="Q2290" s="8">
        <v>3201.7290000000003</v>
      </c>
      <c r="R2290" s="8">
        <f t="shared" si="106"/>
        <v>13811.380000000005</v>
      </c>
      <c r="S2290" s="8">
        <f>(((Sales[[#This Row],[Unit Price]]-(Sales[[#This Row],[Discount Applied]]*Sales[[#This Row],[Unit Price]]))-Q2290)/Q2290)*100</f>
        <v>86.274509803921561</v>
      </c>
      <c r="T2290" s="8">
        <f t="shared" si="107"/>
        <v>29820.025000000005</v>
      </c>
      <c r="U2290" s="8">
        <f>Sales[[#This Row],[Unit Cost]]*Sales[[#This Row],[Order Quantity]]</f>
        <v>16008.645</v>
      </c>
    </row>
    <row r="2291" spans="1:21" x14ac:dyDescent="0.2">
      <c r="A2291" s="6" t="s">
        <v>2504</v>
      </c>
      <c r="B2291" s="6" t="s">
        <v>26</v>
      </c>
      <c r="C2291" s="6" t="s">
        <v>145</v>
      </c>
      <c r="D2291" s="7">
        <v>43400</v>
      </c>
      <c r="E2291" s="7">
        <v>43516</v>
      </c>
      <c r="F2291" s="7">
        <v>43528</v>
      </c>
      <c r="G2291" s="7">
        <v>43530</v>
      </c>
      <c r="H2291" s="6">
        <f t="shared" si="105"/>
        <v>14</v>
      </c>
      <c r="I2291" s="6" t="s">
        <v>215</v>
      </c>
      <c r="J2291" s="6">
        <v>26</v>
      </c>
      <c r="K2291" s="6">
        <v>49</v>
      </c>
      <c r="L2291" s="6">
        <v>117</v>
      </c>
      <c r="M2291" s="6">
        <v>45</v>
      </c>
      <c r="N2291" s="6">
        <v>8</v>
      </c>
      <c r="O2291" s="6">
        <v>7.4999999999999997E-2</v>
      </c>
      <c r="P2291" s="8">
        <v>1159.1000000000001</v>
      </c>
      <c r="Q2291" s="8">
        <v>857.73400000000004</v>
      </c>
      <c r="R2291" s="8">
        <f t="shared" si="106"/>
        <v>1715.4679999999998</v>
      </c>
      <c r="S2291" s="8">
        <f>(((Sales[[#This Row],[Unit Price]]-(Sales[[#This Row],[Discount Applied]]*Sales[[#This Row],[Unit Price]]))-Q2291)/Q2291)*100</f>
        <v>24.999999999999996</v>
      </c>
      <c r="T2291" s="8">
        <f t="shared" si="107"/>
        <v>8577.34</v>
      </c>
      <c r="U2291" s="8">
        <f>Sales[[#This Row],[Unit Cost]]*Sales[[#This Row],[Order Quantity]]</f>
        <v>6861.8720000000003</v>
      </c>
    </row>
    <row r="2292" spans="1:21" x14ac:dyDescent="0.2">
      <c r="A2292" s="6" t="s">
        <v>2505</v>
      </c>
      <c r="B2292" s="6" t="s">
        <v>25</v>
      </c>
      <c r="C2292" s="6" t="s">
        <v>146</v>
      </c>
      <c r="D2292" s="7">
        <v>43400</v>
      </c>
      <c r="E2292" s="7">
        <v>43516</v>
      </c>
      <c r="F2292" s="7">
        <v>43527</v>
      </c>
      <c r="G2292" s="7">
        <v>43531</v>
      </c>
      <c r="H2292" s="6">
        <f t="shared" si="105"/>
        <v>15</v>
      </c>
      <c r="I2292" s="6" t="s">
        <v>215</v>
      </c>
      <c r="J2292" s="6">
        <v>19</v>
      </c>
      <c r="K2292" s="6">
        <v>12</v>
      </c>
      <c r="L2292" s="6">
        <v>274</v>
      </c>
      <c r="M2292" s="6">
        <v>24</v>
      </c>
      <c r="N2292" s="6">
        <v>8</v>
      </c>
      <c r="O2292" s="6">
        <v>0.15</v>
      </c>
      <c r="P2292" s="8">
        <v>1118.9000000000001</v>
      </c>
      <c r="Q2292" s="8">
        <v>671.34</v>
      </c>
      <c r="R2292" s="8">
        <f t="shared" si="106"/>
        <v>2237.8000000000002</v>
      </c>
      <c r="S2292" s="8">
        <f>(((Sales[[#This Row],[Unit Price]]-(Sales[[#This Row],[Discount Applied]]*Sales[[#This Row],[Unit Price]]))-Q2292)/Q2292)*100</f>
        <v>41.666666666666671</v>
      </c>
      <c r="T2292" s="8">
        <f t="shared" si="107"/>
        <v>7608.52</v>
      </c>
      <c r="U2292" s="8">
        <f>Sales[[#This Row],[Unit Cost]]*Sales[[#This Row],[Order Quantity]]</f>
        <v>5370.72</v>
      </c>
    </row>
    <row r="2293" spans="1:21" x14ac:dyDescent="0.2">
      <c r="A2293" s="6" t="s">
        <v>2506</v>
      </c>
      <c r="B2293" s="6" t="s">
        <v>24</v>
      </c>
      <c r="C2293" s="6" t="s">
        <v>145</v>
      </c>
      <c r="D2293" s="7">
        <v>43400</v>
      </c>
      <c r="E2293" s="7">
        <v>43516</v>
      </c>
      <c r="F2293" s="7">
        <v>43534</v>
      </c>
      <c r="G2293" s="7">
        <v>43539</v>
      </c>
      <c r="H2293" s="6">
        <f t="shared" si="105"/>
        <v>23</v>
      </c>
      <c r="I2293" s="6" t="s">
        <v>215</v>
      </c>
      <c r="J2293" s="6">
        <v>8</v>
      </c>
      <c r="K2293" s="6">
        <v>3</v>
      </c>
      <c r="L2293" s="6">
        <v>92</v>
      </c>
      <c r="M2293" s="6">
        <v>3</v>
      </c>
      <c r="N2293" s="6">
        <v>1</v>
      </c>
      <c r="O2293" s="6">
        <v>0.05</v>
      </c>
      <c r="P2293" s="8">
        <v>1340</v>
      </c>
      <c r="Q2293" s="8">
        <v>844.2</v>
      </c>
      <c r="R2293" s="8">
        <f t="shared" si="106"/>
        <v>428.79999999999995</v>
      </c>
      <c r="S2293" s="8">
        <f>(((Sales[[#This Row],[Unit Price]]-(Sales[[#This Row],[Discount Applied]]*Sales[[#This Row],[Unit Price]]))-Q2293)/Q2293)*100</f>
        <v>50.793650793650791</v>
      </c>
      <c r="T2293" s="8">
        <f t="shared" si="107"/>
        <v>1273</v>
      </c>
      <c r="U2293" s="8">
        <f>Sales[[#This Row],[Unit Cost]]*Sales[[#This Row],[Order Quantity]]</f>
        <v>844.2</v>
      </c>
    </row>
    <row r="2294" spans="1:21" x14ac:dyDescent="0.2">
      <c r="A2294" s="6" t="s">
        <v>2507</v>
      </c>
      <c r="B2294" s="6" t="s">
        <v>24</v>
      </c>
      <c r="C2294" s="6" t="s">
        <v>148</v>
      </c>
      <c r="D2294" s="7">
        <v>43400</v>
      </c>
      <c r="E2294" s="7">
        <v>43516</v>
      </c>
      <c r="F2294" s="7">
        <v>43537</v>
      </c>
      <c r="G2294" s="7">
        <v>43541</v>
      </c>
      <c r="H2294" s="6">
        <f t="shared" si="105"/>
        <v>25</v>
      </c>
      <c r="I2294" s="6" t="s">
        <v>215</v>
      </c>
      <c r="J2294" s="6">
        <v>11</v>
      </c>
      <c r="K2294" s="6">
        <v>46</v>
      </c>
      <c r="L2294" s="6">
        <v>21</v>
      </c>
      <c r="M2294" s="6">
        <v>31</v>
      </c>
      <c r="N2294" s="6">
        <v>7</v>
      </c>
      <c r="O2294" s="6">
        <v>0.05</v>
      </c>
      <c r="P2294" s="8">
        <v>2331.6</v>
      </c>
      <c r="Q2294" s="8">
        <v>1841.9639999999999</v>
      </c>
      <c r="R2294" s="8">
        <f t="shared" si="106"/>
        <v>2611.3919999999998</v>
      </c>
      <c r="S2294" s="8">
        <f>(((Sales[[#This Row],[Unit Price]]-(Sales[[#This Row],[Discount Applied]]*Sales[[#This Row],[Unit Price]]))-Q2294)/Q2294)*100</f>
        <v>20.253164556962027</v>
      </c>
      <c r="T2294" s="8">
        <f t="shared" si="107"/>
        <v>15505.14</v>
      </c>
      <c r="U2294" s="8">
        <f>Sales[[#This Row],[Unit Cost]]*Sales[[#This Row],[Order Quantity]]</f>
        <v>12893.748</v>
      </c>
    </row>
    <row r="2295" spans="1:21" x14ac:dyDescent="0.2">
      <c r="A2295" s="6" t="s">
        <v>2508</v>
      </c>
      <c r="B2295" s="6" t="s">
        <v>24</v>
      </c>
      <c r="C2295" s="6" t="s">
        <v>147</v>
      </c>
      <c r="D2295" s="7">
        <v>43400</v>
      </c>
      <c r="E2295" s="7">
        <v>43516</v>
      </c>
      <c r="F2295" s="7">
        <v>43532</v>
      </c>
      <c r="G2295" s="7">
        <v>43540</v>
      </c>
      <c r="H2295" s="6">
        <f t="shared" si="105"/>
        <v>24</v>
      </c>
      <c r="I2295" s="6" t="s">
        <v>215</v>
      </c>
      <c r="J2295" s="6">
        <v>4</v>
      </c>
      <c r="K2295" s="6">
        <v>43</v>
      </c>
      <c r="L2295" s="6">
        <v>228</v>
      </c>
      <c r="M2295" s="6">
        <v>8</v>
      </c>
      <c r="N2295" s="6">
        <v>4</v>
      </c>
      <c r="O2295" s="6">
        <v>0.05</v>
      </c>
      <c r="P2295" s="8">
        <v>2425.4</v>
      </c>
      <c r="Q2295" s="8">
        <v>1406.732</v>
      </c>
      <c r="R2295" s="8">
        <f t="shared" si="106"/>
        <v>3589.5920000000006</v>
      </c>
      <c r="S2295" s="8">
        <f>(((Sales[[#This Row],[Unit Price]]-(Sales[[#This Row],[Discount Applied]]*Sales[[#This Row],[Unit Price]]))-Q2295)/Q2295)*100</f>
        <v>63.793103448275879</v>
      </c>
      <c r="T2295" s="8">
        <f t="shared" si="107"/>
        <v>9216.52</v>
      </c>
      <c r="U2295" s="8">
        <f>Sales[[#This Row],[Unit Cost]]*Sales[[#This Row],[Order Quantity]]</f>
        <v>5626.9279999999999</v>
      </c>
    </row>
    <row r="2296" spans="1:21" x14ac:dyDescent="0.2">
      <c r="A2296" s="6" t="s">
        <v>2509</v>
      </c>
      <c r="B2296" s="6" t="s">
        <v>25</v>
      </c>
      <c r="C2296" s="6" t="s">
        <v>144</v>
      </c>
      <c r="D2296" s="7">
        <v>43400</v>
      </c>
      <c r="E2296" s="7">
        <v>43516</v>
      </c>
      <c r="F2296" s="7">
        <v>43518</v>
      </c>
      <c r="G2296" s="7">
        <v>43526</v>
      </c>
      <c r="H2296" s="6">
        <f t="shared" si="105"/>
        <v>10</v>
      </c>
      <c r="I2296" s="6" t="s">
        <v>215</v>
      </c>
      <c r="J2296" s="6">
        <v>16</v>
      </c>
      <c r="K2296" s="6">
        <v>10</v>
      </c>
      <c r="L2296" s="6">
        <v>61</v>
      </c>
      <c r="M2296" s="6">
        <v>11</v>
      </c>
      <c r="N2296" s="6">
        <v>8</v>
      </c>
      <c r="O2296" s="6">
        <v>7.4999999999999997E-2</v>
      </c>
      <c r="P2296" s="8">
        <v>1092.1000000000001</v>
      </c>
      <c r="Q2296" s="8">
        <v>688.02300000000014</v>
      </c>
      <c r="R2296" s="8">
        <f t="shared" si="106"/>
        <v>2577.3559999999998</v>
      </c>
      <c r="S2296" s="8">
        <f>(((Sales[[#This Row],[Unit Price]]-(Sales[[#This Row],[Discount Applied]]*Sales[[#This Row],[Unit Price]]))-Q2296)/Q2296)*100</f>
        <v>46.825396825396815</v>
      </c>
      <c r="T2296" s="8">
        <f t="shared" si="107"/>
        <v>8081.5400000000009</v>
      </c>
      <c r="U2296" s="8">
        <f>Sales[[#This Row],[Unit Cost]]*Sales[[#This Row],[Order Quantity]]</f>
        <v>5504.1840000000011</v>
      </c>
    </row>
    <row r="2297" spans="1:21" x14ac:dyDescent="0.2">
      <c r="A2297" s="6" t="s">
        <v>2510</v>
      </c>
      <c r="B2297" s="6" t="s">
        <v>24</v>
      </c>
      <c r="C2297" s="6" t="s">
        <v>145</v>
      </c>
      <c r="D2297" s="7">
        <v>43400</v>
      </c>
      <c r="E2297" s="7">
        <v>43516</v>
      </c>
      <c r="F2297" s="7">
        <v>43539</v>
      </c>
      <c r="G2297" s="7">
        <v>43549</v>
      </c>
      <c r="H2297" s="6">
        <f t="shared" si="105"/>
        <v>33</v>
      </c>
      <c r="I2297" s="6" t="s">
        <v>215</v>
      </c>
      <c r="J2297" s="6">
        <v>11</v>
      </c>
      <c r="K2297" s="6">
        <v>36</v>
      </c>
      <c r="L2297" s="6">
        <v>91</v>
      </c>
      <c r="M2297" s="6">
        <v>46</v>
      </c>
      <c r="N2297" s="6">
        <v>8</v>
      </c>
      <c r="O2297" s="6">
        <v>0.15</v>
      </c>
      <c r="P2297" s="8">
        <v>917.9</v>
      </c>
      <c r="Q2297" s="8">
        <v>614.99300000000005</v>
      </c>
      <c r="R2297" s="8">
        <f t="shared" si="106"/>
        <v>1321.7759999999989</v>
      </c>
      <c r="S2297" s="8">
        <f>(((Sales[[#This Row],[Unit Price]]-(Sales[[#This Row],[Discount Applied]]*Sales[[#This Row],[Unit Price]]))-Q2297)/Q2297)*100</f>
        <v>26.865671641791021</v>
      </c>
      <c r="T2297" s="8">
        <f t="shared" si="107"/>
        <v>6241.7199999999993</v>
      </c>
      <c r="U2297" s="8">
        <f>Sales[[#This Row],[Unit Cost]]*Sales[[#This Row],[Order Quantity]]</f>
        <v>4919.9440000000004</v>
      </c>
    </row>
    <row r="2298" spans="1:21" x14ac:dyDescent="0.2">
      <c r="A2298" s="6" t="s">
        <v>2511</v>
      </c>
      <c r="B2298" s="6" t="s">
        <v>24</v>
      </c>
      <c r="C2298" s="6" t="s">
        <v>145</v>
      </c>
      <c r="D2298" s="7">
        <v>43400</v>
      </c>
      <c r="E2298" s="7">
        <v>43516</v>
      </c>
      <c r="F2298" s="7">
        <v>43536</v>
      </c>
      <c r="G2298" s="7">
        <v>43541</v>
      </c>
      <c r="H2298" s="6">
        <f t="shared" si="105"/>
        <v>25</v>
      </c>
      <c r="I2298" s="6" t="s">
        <v>215</v>
      </c>
      <c r="J2298" s="6">
        <v>2</v>
      </c>
      <c r="K2298" s="6">
        <v>34</v>
      </c>
      <c r="L2298" s="6">
        <v>197</v>
      </c>
      <c r="M2298" s="6">
        <v>43</v>
      </c>
      <c r="N2298" s="6">
        <v>7</v>
      </c>
      <c r="O2298" s="6">
        <v>0.1</v>
      </c>
      <c r="P2298" s="8">
        <v>207.70000000000002</v>
      </c>
      <c r="Q2298" s="8">
        <v>85.156999999999996</v>
      </c>
      <c r="R2298" s="8">
        <f t="shared" si="106"/>
        <v>712.41100000000006</v>
      </c>
      <c r="S2298" s="8">
        <f>(((Sales[[#This Row],[Unit Price]]-(Sales[[#This Row],[Discount Applied]]*Sales[[#This Row],[Unit Price]]))-Q2298)/Q2298)*100</f>
        <v>119.51219512195124</v>
      </c>
      <c r="T2298" s="8">
        <f t="shared" si="107"/>
        <v>1308.51</v>
      </c>
      <c r="U2298" s="8">
        <f>Sales[[#This Row],[Unit Cost]]*Sales[[#This Row],[Order Quantity]]</f>
        <v>596.09899999999993</v>
      </c>
    </row>
    <row r="2299" spans="1:21" x14ac:dyDescent="0.2">
      <c r="A2299" s="6" t="s">
        <v>2512</v>
      </c>
      <c r="B2299" s="6" t="s">
        <v>24</v>
      </c>
      <c r="C2299" s="6" t="s">
        <v>148</v>
      </c>
      <c r="D2299" s="7">
        <v>43400</v>
      </c>
      <c r="E2299" s="7">
        <v>43516</v>
      </c>
      <c r="F2299" s="7">
        <v>43544</v>
      </c>
      <c r="G2299" s="7">
        <v>43551</v>
      </c>
      <c r="H2299" s="6">
        <f t="shared" si="105"/>
        <v>35</v>
      </c>
      <c r="I2299" s="6" t="s">
        <v>215</v>
      </c>
      <c r="J2299" s="6">
        <v>4</v>
      </c>
      <c r="K2299" s="6">
        <v>32</v>
      </c>
      <c r="L2299" s="6">
        <v>4</v>
      </c>
      <c r="M2299" s="6">
        <v>33</v>
      </c>
      <c r="N2299" s="6">
        <v>8</v>
      </c>
      <c r="O2299" s="6">
        <v>0.05</v>
      </c>
      <c r="P2299" s="8">
        <v>1996.6000000000001</v>
      </c>
      <c r="Q2299" s="8">
        <v>1637.212</v>
      </c>
      <c r="R2299" s="8">
        <f t="shared" si="106"/>
        <v>2076.4640000000018</v>
      </c>
      <c r="S2299" s="8">
        <f>(((Sales[[#This Row],[Unit Price]]-(Sales[[#This Row],[Discount Applied]]*Sales[[#This Row],[Unit Price]]))-Q2299)/Q2299)*100</f>
        <v>15.85365853658538</v>
      </c>
      <c r="T2299" s="8">
        <f t="shared" si="107"/>
        <v>15174.160000000002</v>
      </c>
      <c r="U2299" s="8">
        <f>Sales[[#This Row],[Unit Cost]]*Sales[[#This Row],[Order Quantity]]</f>
        <v>13097.696</v>
      </c>
    </row>
    <row r="2300" spans="1:21" x14ac:dyDescent="0.2">
      <c r="A2300" s="6" t="s">
        <v>2513</v>
      </c>
      <c r="B2300" s="6" t="s">
        <v>25</v>
      </c>
      <c r="C2300" s="6" t="s">
        <v>146</v>
      </c>
      <c r="D2300" s="7">
        <v>43400</v>
      </c>
      <c r="E2300" s="7">
        <v>43516</v>
      </c>
      <c r="F2300" s="7">
        <v>43537</v>
      </c>
      <c r="G2300" s="7">
        <v>43538</v>
      </c>
      <c r="H2300" s="6">
        <f t="shared" si="105"/>
        <v>22</v>
      </c>
      <c r="I2300" s="6" t="s">
        <v>215</v>
      </c>
      <c r="J2300" s="6">
        <v>19</v>
      </c>
      <c r="K2300" s="6">
        <v>2</v>
      </c>
      <c r="L2300" s="6">
        <v>278</v>
      </c>
      <c r="M2300" s="6">
        <v>5</v>
      </c>
      <c r="N2300" s="6">
        <v>7</v>
      </c>
      <c r="O2300" s="6">
        <v>0.1</v>
      </c>
      <c r="P2300" s="8">
        <v>234.5</v>
      </c>
      <c r="Q2300" s="8">
        <v>103.18</v>
      </c>
      <c r="R2300" s="8">
        <f t="shared" si="106"/>
        <v>755.08999999999992</v>
      </c>
      <c r="S2300" s="8">
        <f>(((Sales[[#This Row],[Unit Price]]-(Sales[[#This Row],[Discount Applied]]*Sales[[#This Row],[Unit Price]]))-Q2300)/Q2300)*100</f>
        <v>104.54545454545455</v>
      </c>
      <c r="T2300" s="8">
        <f t="shared" si="107"/>
        <v>1477.35</v>
      </c>
      <c r="U2300" s="8">
        <f>Sales[[#This Row],[Unit Cost]]*Sales[[#This Row],[Order Quantity]]</f>
        <v>722.26</v>
      </c>
    </row>
    <row r="2301" spans="1:21" x14ac:dyDescent="0.2">
      <c r="A2301" s="6" t="s">
        <v>2514</v>
      </c>
      <c r="B2301" s="6" t="s">
        <v>24</v>
      </c>
      <c r="C2301" s="6" t="s">
        <v>145</v>
      </c>
      <c r="D2301" s="7">
        <v>43400</v>
      </c>
      <c r="E2301" s="7">
        <v>43517</v>
      </c>
      <c r="F2301" s="7">
        <v>43520</v>
      </c>
      <c r="G2301" s="7">
        <v>43525</v>
      </c>
      <c r="H2301" s="6">
        <f t="shared" si="105"/>
        <v>8</v>
      </c>
      <c r="I2301" s="6" t="s">
        <v>215</v>
      </c>
      <c r="J2301" s="6">
        <v>2</v>
      </c>
      <c r="K2301" s="6">
        <v>49</v>
      </c>
      <c r="L2301" s="6">
        <v>168</v>
      </c>
      <c r="M2301" s="6">
        <v>17</v>
      </c>
      <c r="N2301" s="6">
        <v>1</v>
      </c>
      <c r="O2301" s="6">
        <v>0.1</v>
      </c>
      <c r="P2301" s="8">
        <v>1005</v>
      </c>
      <c r="Q2301" s="8">
        <v>693.44999999999993</v>
      </c>
      <c r="R2301" s="8">
        <f t="shared" si="106"/>
        <v>211.05000000000007</v>
      </c>
      <c r="S2301" s="8">
        <f>(((Sales[[#This Row],[Unit Price]]-(Sales[[#This Row],[Discount Applied]]*Sales[[#This Row],[Unit Price]]))-Q2301)/Q2301)*100</f>
        <v>30.434782608695667</v>
      </c>
      <c r="T2301" s="8">
        <f t="shared" si="107"/>
        <v>904.5</v>
      </c>
      <c r="U2301" s="8">
        <f>Sales[[#This Row],[Unit Cost]]*Sales[[#This Row],[Order Quantity]]</f>
        <v>693.44999999999993</v>
      </c>
    </row>
    <row r="2302" spans="1:21" x14ac:dyDescent="0.2">
      <c r="A2302" s="6" t="s">
        <v>2515</v>
      </c>
      <c r="B2302" s="6" t="s">
        <v>24</v>
      </c>
      <c r="C2302" s="6" t="s">
        <v>144</v>
      </c>
      <c r="D2302" s="7">
        <v>43400</v>
      </c>
      <c r="E2302" s="7">
        <v>43517</v>
      </c>
      <c r="F2302" s="7">
        <v>43532</v>
      </c>
      <c r="G2302" s="7">
        <v>43541</v>
      </c>
      <c r="H2302" s="6">
        <f t="shared" si="105"/>
        <v>24</v>
      </c>
      <c r="I2302" s="6" t="s">
        <v>215</v>
      </c>
      <c r="J2302" s="6">
        <v>6</v>
      </c>
      <c r="K2302" s="6">
        <v>46</v>
      </c>
      <c r="L2302" s="6">
        <v>77</v>
      </c>
      <c r="M2302" s="6">
        <v>6</v>
      </c>
      <c r="N2302" s="6">
        <v>6</v>
      </c>
      <c r="O2302" s="6">
        <v>7.4999999999999997E-2</v>
      </c>
      <c r="P2302" s="8">
        <v>5487.3</v>
      </c>
      <c r="Q2302" s="8">
        <v>4060.6019999999999</v>
      </c>
      <c r="R2302" s="8">
        <f t="shared" si="106"/>
        <v>6090.9030000000021</v>
      </c>
      <c r="S2302" s="8">
        <f>(((Sales[[#This Row],[Unit Price]]-(Sales[[#This Row],[Discount Applied]]*Sales[[#This Row],[Unit Price]]))-Q2302)/Q2302)*100</f>
        <v>25.000000000000018</v>
      </c>
      <c r="T2302" s="8">
        <f t="shared" si="107"/>
        <v>30454.515000000003</v>
      </c>
      <c r="U2302" s="8">
        <f>Sales[[#This Row],[Unit Cost]]*Sales[[#This Row],[Order Quantity]]</f>
        <v>24363.612000000001</v>
      </c>
    </row>
    <row r="2303" spans="1:21" x14ac:dyDescent="0.2">
      <c r="A2303" s="6" t="s">
        <v>2516</v>
      </c>
      <c r="B2303" s="6" t="s">
        <v>25</v>
      </c>
      <c r="C2303" s="6" t="s">
        <v>145</v>
      </c>
      <c r="D2303" s="7">
        <v>43400</v>
      </c>
      <c r="E2303" s="7">
        <v>43517</v>
      </c>
      <c r="F2303" s="7">
        <v>43534</v>
      </c>
      <c r="G2303" s="7">
        <v>43540</v>
      </c>
      <c r="H2303" s="6">
        <f t="shared" si="105"/>
        <v>23</v>
      </c>
      <c r="I2303" s="6" t="s">
        <v>215</v>
      </c>
      <c r="J2303" s="6">
        <v>13</v>
      </c>
      <c r="K2303" s="6">
        <v>12</v>
      </c>
      <c r="L2303" s="6">
        <v>119</v>
      </c>
      <c r="M2303" s="6">
        <v>19</v>
      </c>
      <c r="N2303" s="6">
        <v>6</v>
      </c>
      <c r="O2303" s="6">
        <v>0.05</v>
      </c>
      <c r="P2303" s="8">
        <v>5976.4000000000005</v>
      </c>
      <c r="Q2303" s="8">
        <v>3585.84</v>
      </c>
      <c r="R2303" s="8">
        <f t="shared" si="106"/>
        <v>12550.440000000002</v>
      </c>
      <c r="S2303" s="8">
        <f>(((Sales[[#This Row],[Unit Price]]-(Sales[[#This Row],[Discount Applied]]*Sales[[#This Row],[Unit Price]]))-Q2303)/Q2303)*100</f>
        <v>58.33333333333335</v>
      </c>
      <c r="T2303" s="8">
        <f t="shared" si="107"/>
        <v>34065.480000000003</v>
      </c>
      <c r="U2303" s="8">
        <f>Sales[[#This Row],[Unit Cost]]*Sales[[#This Row],[Order Quantity]]</f>
        <v>21515.040000000001</v>
      </c>
    </row>
    <row r="2304" spans="1:21" x14ac:dyDescent="0.2">
      <c r="A2304" s="6" t="s">
        <v>2517</v>
      </c>
      <c r="B2304" s="6" t="s">
        <v>25</v>
      </c>
      <c r="C2304" s="6" t="s">
        <v>148</v>
      </c>
      <c r="D2304" s="7">
        <v>43400</v>
      </c>
      <c r="E2304" s="7">
        <v>43517</v>
      </c>
      <c r="F2304" s="7">
        <v>43522</v>
      </c>
      <c r="G2304" s="7">
        <v>43529</v>
      </c>
      <c r="H2304" s="6">
        <f t="shared" si="105"/>
        <v>12</v>
      </c>
      <c r="I2304" s="6" t="s">
        <v>215</v>
      </c>
      <c r="J2304" s="6">
        <v>19</v>
      </c>
      <c r="K2304" s="6">
        <v>25</v>
      </c>
      <c r="L2304" s="6">
        <v>21</v>
      </c>
      <c r="M2304" s="6">
        <v>12</v>
      </c>
      <c r="N2304" s="6">
        <v>8</v>
      </c>
      <c r="O2304" s="6">
        <v>0.2</v>
      </c>
      <c r="P2304" s="8">
        <v>884.4</v>
      </c>
      <c r="Q2304" s="8">
        <v>619.07999999999993</v>
      </c>
      <c r="R2304" s="8">
        <f t="shared" si="106"/>
        <v>707.52000000000044</v>
      </c>
      <c r="S2304" s="8">
        <f>(((Sales[[#This Row],[Unit Price]]-(Sales[[#This Row],[Discount Applied]]*Sales[[#This Row],[Unit Price]]))-Q2304)/Q2304)*100</f>
        <v>14.285714285714295</v>
      </c>
      <c r="T2304" s="8">
        <f t="shared" si="107"/>
        <v>5660.16</v>
      </c>
      <c r="U2304" s="8">
        <f>Sales[[#This Row],[Unit Cost]]*Sales[[#This Row],[Order Quantity]]</f>
        <v>4952.6399999999994</v>
      </c>
    </row>
    <row r="2305" spans="1:21" x14ac:dyDescent="0.2">
      <c r="A2305" s="6" t="s">
        <v>2518</v>
      </c>
      <c r="B2305" s="6" t="s">
        <v>25</v>
      </c>
      <c r="C2305" s="6" t="s">
        <v>148</v>
      </c>
      <c r="D2305" s="7">
        <v>43400</v>
      </c>
      <c r="E2305" s="7">
        <v>43517</v>
      </c>
      <c r="F2305" s="7">
        <v>43525</v>
      </c>
      <c r="G2305" s="7">
        <v>43535</v>
      </c>
      <c r="H2305" s="6">
        <f t="shared" si="105"/>
        <v>18</v>
      </c>
      <c r="I2305" s="6" t="s">
        <v>215</v>
      </c>
      <c r="J2305" s="6">
        <v>15</v>
      </c>
      <c r="K2305" s="6">
        <v>44</v>
      </c>
      <c r="L2305" s="6">
        <v>27</v>
      </c>
      <c r="M2305" s="6">
        <v>16</v>
      </c>
      <c r="N2305" s="6">
        <v>7</v>
      </c>
      <c r="O2305" s="6">
        <v>0.15</v>
      </c>
      <c r="P2305" s="8">
        <v>6157.3</v>
      </c>
      <c r="Q2305" s="8">
        <v>4802.6940000000004</v>
      </c>
      <c r="R2305" s="8">
        <f t="shared" si="106"/>
        <v>3017.0769999999975</v>
      </c>
      <c r="S2305" s="8">
        <f>(((Sales[[#This Row],[Unit Price]]-(Sales[[#This Row],[Discount Applied]]*Sales[[#This Row],[Unit Price]]))-Q2305)/Q2305)*100</f>
        <v>8.9743589743589638</v>
      </c>
      <c r="T2305" s="8">
        <f t="shared" si="107"/>
        <v>36635.934999999998</v>
      </c>
      <c r="U2305" s="8">
        <f>Sales[[#This Row],[Unit Cost]]*Sales[[#This Row],[Order Quantity]]</f>
        <v>33618.858</v>
      </c>
    </row>
    <row r="2306" spans="1:21" x14ac:dyDescent="0.2">
      <c r="A2306" s="6" t="s">
        <v>2519</v>
      </c>
      <c r="B2306" s="6" t="s">
        <v>26</v>
      </c>
      <c r="C2306" s="6" t="s">
        <v>148</v>
      </c>
      <c r="D2306" s="7">
        <v>43400</v>
      </c>
      <c r="E2306" s="7">
        <v>43518</v>
      </c>
      <c r="F2306" s="7">
        <v>43538</v>
      </c>
      <c r="G2306" s="7">
        <v>43544</v>
      </c>
      <c r="H2306" s="6">
        <f t="shared" ref="H2306:H2369" si="108">G2306-E2306</f>
        <v>26</v>
      </c>
      <c r="I2306" s="6" t="s">
        <v>215</v>
      </c>
      <c r="J2306" s="6">
        <v>27</v>
      </c>
      <c r="K2306" s="6">
        <v>23</v>
      </c>
      <c r="L2306" s="6">
        <v>22</v>
      </c>
      <c r="M2306" s="6">
        <v>6</v>
      </c>
      <c r="N2306" s="6">
        <v>1</v>
      </c>
      <c r="O2306" s="6">
        <v>0.3</v>
      </c>
      <c r="P2306" s="8">
        <v>964.80000000000007</v>
      </c>
      <c r="Q2306" s="8">
        <v>694.65600000000006</v>
      </c>
      <c r="R2306" s="8">
        <f t="shared" ref="R2306:R2369" si="109">T2306-(Q2306*N2306)</f>
        <v>-19.295999999999935</v>
      </c>
      <c r="S2306" s="8">
        <f>(((Sales[[#This Row],[Unit Price]]-(Sales[[#This Row],[Discount Applied]]*Sales[[#This Row],[Unit Price]]))-Q2306)/Q2306)*100</f>
        <v>-2.7777777777777684</v>
      </c>
      <c r="T2306" s="8">
        <f t="shared" ref="T2306:T2369" si="110">((P2306*N2306)-(P2306*O2306*N2306))</f>
        <v>675.36000000000013</v>
      </c>
      <c r="U2306" s="8">
        <f>Sales[[#This Row],[Unit Cost]]*Sales[[#This Row],[Order Quantity]]</f>
        <v>694.65600000000006</v>
      </c>
    </row>
    <row r="2307" spans="1:21" x14ac:dyDescent="0.2">
      <c r="A2307" s="6" t="s">
        <v>2520</v>
      </c>
      <c r="B2307" s="6" t="s">
        <v>24</v>
      </c>
      <c r="C2307" s="6" t="s">
        <v>143</v>
      </c>
      <c r="D2307" s="7">
        <v>43400</v>
      </c>
      <c r="E2307" s="7">
        <v>43518</v>
      </c>
      <c r="F2307" s="7">
        <v>43540</v>
      </c>
      <c r="G2307" s="7">
        <v>43546</v>
      </c>
      <c r="H2307" s="6">
        <f t="shared" si="108"/>
        <v>28</v>
      </c>
      <c r="I2307" s="6" t="s">
        <v>215</v>
      </c>
      <c r="J2307" s="6">
        <v>8</v>
      </c>
      <c r="K2307" s="6">
        <v>50</v>
      </c>
      <c r="L2307" s="6">
        <v>340</v>
      </c>
      <c r="M2307" s="6">
        <v>39</v>
      </c>
      <c r="N2307" s="6">
        <v>8</v>
      </c>
      <c r="O2307" s="6">
        <v>0.1</v>
      </c>
      <c r="P2307" s="8">
        <v>3892.7000000000003</v>
      </c>
      <c r="Q2307" s="8">
        <v>1557.0800000000002</v>
      </c>
      <c r="R2307" s="8">
        <f t="shared" si="109"/>
        <v>15570.800000000001</v>
      </c>
      <c r="S2307" s="8">
        <f>(((Sales[[#This Row],[Unit Price]]-(Sales[[#This Row],[Discount Applied]]*Sales[[#This Row],[Unit Price]]))-Q2307)/Q2307)*100</f>
        <v>125</v>
      </c>
      <c r="T2307" s="8">
        <f t="shared" si="110"/>
        <v>28027.440000000002</v>
      </c>
      <c r="U2307" s="8">
        <f>Sales[[#This Row],[Unit Cost]]*Sales[[#This Row],[Order Quantity]]</f>
        <v>12456.640000000001</v>
      </c>
    </row>
    <row r="2308" spans="1:21" x14ac:dyDescent="0.2">
      <c r="A2308" s="6" t="s">
        <v>2521</v>
      </c>
      <c r="B2308" s="6" t="s">
        <v>24</v>
      </c>
      <c r="C2308" s="6" t="s">
        <v>148</v>
      </c>
      <c r="D2308" s="7">
        <v>43400</v>
      </c>
      <c r="E2308" s="7">
        <v>43518</v>
      </c>
      <c r="F2308" s="7">
        <v>43543</v>
      </c>
      <c r="G2308" s="7">
        <v>43545</v>
      </c>
      <c r="H2308" s="6">
        <f t="shared" si="108"/>
        <v>27</v>
      </c>
      <c r="I2308" s="6" t="s">
        <v>215</v>
      </c>
      <c r="J2308" s="6">
        <v>10</v>
      </c>
      <c r="K2308" s="6">
        <v>12</v>
      </c>
      <c r="L2308" s="6">
        <v>17</v>
      </c>
      <c r="M2308" s="6">
        <v>42</v>
      </c>
      <c r="N2308" s="6">
        <v>4</v>
      </c>
      <c r="O2308" s="6">
        <v>7.4999999999999997E-2</v>
      </c>
      <c r="P2308" s="8">
        <v>227.8</v>
      </c>
      <c r="Q2308" s="8">
        <v>179.96200000000002</v>
      </c>
      <c r="R2308" s="8">
        <f t="shared" si="109"/>
        <v>123.01199999999994</v>
      </c>
      <c r="S2308" s="8">
        <f>(((Sales[[#This Row],[Unit Price]]-(Sales[[#This Row],[Discount Applied]]*Sales[[#This Row],[Unit Price]]))-Q2308)/Q2308)*100</f>
        <v>17.0886075949367</v>
      </c>
      <c r="T2308" s="8">
        <f t="shared" si="110"/>
        <v>842.86</v>
      </c>
      <c r="U2308" s="8">
        <f>Sales[[#This Row],[Unit Cost]]*Sales[[#This Row],[Order Quantity]]</f>
        <v>719.84800000000007</v>
      </c>
    </row>
    <row r="2309" spans="1:21" x14ac:dyDescent="0.2">
      <c r="A2309" s="6" t="s">
        <v>2522</v>
      </c>
      <c r="B2309" s="6" t="s">
        <v>24</v>
      </c>
      <c r="C2309" s="6" t="s">
        <v>143</v>
      </c>
      <c r="D2309" s="7">
        <v>43400</v>
      </c>
      <c r="E2309" s="7">
        <v>43518</v>
      </c>
      <c r="F2309" s="7">
        <v>43541</v>
      </c>
      <c r="G2309" s="7">
        <v>43550</v>
      </c>
      <c r="H2309" s="6">
        <f t="shared" si="108"/>
        <v>32</v>
      </c>
      <c r="I2309" s="6" t="s">
        <v>215</v>
      </c>
      <c r="J2309" s="6">
        <v>7</v>
      </c>
      <c r="K2309" s="6">
        <v>44</v>
      </c>
      <c r="L2309" s="6">
        <v>358</v>
      </c>
      <c r="M2309" s="6">
        <v>40</v>
      </c>
      <c r="N2309" s="6">
        <v>5</v>
      </c>
      <c r="O2309" s="6">
        <v>0.05</v>
      </c>
      <c r="P2309" s="8">
        <v>1340</v>
      </c>
      <c r="Q2309" s="8">
        <v>991.6</v>
      </c>
      <c r="R2309" s="8">
        <f t="shared" si="109"/>
        <v>1407</v>
      </c>
      <c r="S2309" s="8">
        <f>(((Sales[[#This Row],[Unit Price]]-(Sales[[#This Row],[Discount Applied]]*Sales[[#This Row],[Unit Price]]))-Q2309)/Q2309)*100</f>
        <v>28.378378378378379</v>
      </c>
      <c r="T2309" s="8">
        <f t="shared" si="110"/>
        <v>6365</v>
      </c>
      <c r="U2309" s="8">
        <f>Sales[[#This Row],[Unit Cost]]*Sales[[#This Row],[Order Quantity]]</f>
        <v>4958</v>
      </c>
    </row>
    <row r="2310" spans="1:21" x14ac:dyDescent="0.2">
      <c r="A2310" s="6" t="s">
        <v>2523</v>
      </c>
      <c r="B2310" s="6" t="s">
        <v>25</v>
      </c>
      <c r="C2310" s="6" t="s">
        <v>148</v>
      </c>
      <c r="D2310" s="7">
        <v>43400</v>
      </c>
      <c r="E2310" s="7">
        <v>43518</v>
      </c>
      <c r="F2310" s="7">
        <v>43534</v>
      </c>
      <c r="G2310" s="7">
        <v>43543</v>
      </c>
      <c r="H2310" s="6">
        <f t="shared" si="108"/>
        <v>25</v>
      </c>
      <c r="I2310" s="6" t="s">
        <v>215</v>
      </c>
      <c r="J2310" s="6">
        <v>17</v>
      </c>
      <c r="K2310" s="6">
        <v>6</v>
      </c>
      <c r="L2310" s="6">
        <v>6</v>
      </c>
      <c r="M2310" s="6">
        <v>21</v>
      </c>
      <c r="N2310" s="6">
        <v>4</v>
      </c>
      <c r="O2310" s="6">
        <v>7.4999999999999997E-2</v>
      </c>
      <c r="P2310" s="8">
        <v>1105.5</v>
      </c>
      <c r="Q2310" s="8">
        <v>773.84999999999991</v>
      </c>
      <c r="R2310" s="8">
        <f t="shared" si="109"/>
        <v>994.95000000000027</v>
      </c>
      <c r="S2310" s="8">
        <f>(((Sales[[#This Row],[Unit Price]]-(Sales[[#This Row],[Discount Applied]]*Sales[[#This Row],[Unit Price]]))-Q2310)/Q2310)*100</f>
        <v>32.142857142857153</v>
      </c>
      <c r="T2310" s="8">
        <f t="shared" si="110"/>
        <v>4090.35</v>
      </c>
      <c r="U2310" s="8">
        <f>Sales[[#This Row],[Unit Cost]]*Sales[[#This Row],[Order Quantity]]</f>
        <v>3095.3999999999996</v>
      </c>
    </row>
    <row r="2311" spans="1:21" x14ac:dyDescent="0.2">
      <c r="A2311" s="6" t="s">
        <v>2524</v>
      </c>
      <c r="B2311" s="6" t="s">
        <v>24</v>
      </c>
      <c r="C2311" s="6" t="s">
        <v>145</v>
      </c>
      <c r="D2311" s="7">
        <v>43400</v>
      </c>
      <c r="E2311" s="7">
        <v>43518</v>
      </c>
      <c r="F2311" s="7">
        <v>43522</v>
      </c>
      <c r="G2311" s="7">
        <v>43528</v>
      </c>
      <c r="H2311" s="6">
        <f t="shared" si="108"/>
        <v>10</v>
      </c>
      <c r="I2311" s="6" t="s">
        <v>215</v>
      </c>
      <c r="J2311" s="6">
        <v>8</v>
      </c>
      <c r="K2311" s="6">
        <v>18</v>
      </c>
      <c r="L2311" s="6">
        <v>124</v>
      </c>
      <c r="M2311" s="6">
        <v>23</v>
      </c>
      <c r="N2311" s="6">
        <v>5</v>
      </c>
      <c r="O2311" s="6">
        <v>0.05</v>
      </c>
      <c r="P2311" s="8">
        <v>1058.6000000000001</v>
      </c>
      <c r="Q2311" s="8">
        <v>624.57400000000007</v>
      </c>
      <c r="R2311" s="8">
        <f t="shared" si="109"/>
        <v>1905.4800000000009</v>
      </c>
      <c r="S2311" s="8">
        <f>(((Sales[[#This Row],[Unit Price]]-(Sales[[#This Row],[Discount Applied]]*Sales[[#This Row],[Unit Price]]))-Q2311)/Q2311)*100</f>
        <v>61.016949152542367</v>
      </c>
      <c r="T2311" s="8">
        <f t="shared" si="110"/>
        <v>5028.3500000000013</v>
      </c>
      <c r="U2311" s="8">
        <f>Sales[[#This Row],[Unit Cost]]*Sales[[#This Row],[Order Quantity]]</f>
        <v>3122.8700000000003</v>
      </c>
    </row>
    <row r="2312" spans="1:21" x14ac:dyDescent="0.2">
      <c r="A2312" s="6" t="s">
        <v>2525</v>
      </c>
      <c r="B2312" s="6" t="s">
        <v>26</v>
      </c>
      <c r="C2312" s="6" t="s">
        <v>144</v>
      </c>
      <c r="D2312" s="7">
        <v>43400</v>
      </c>
      <c r="E2312" s="7">
        <v>43518</v>
      </c>
      <c r="F2312" s="7">
        <v>43535</v>
      </c>
      <c r="G2312" s="7">
        <v>43538</v>
      </c>
      <c r="H2312" s="6">
        <f t="shared" si="108"/>
        <v>20</v>
      </c>
      <c r="I2312" s="6" t="s">
        <v>215</v>
      </c>
      <c r="J2312" s="6">
        <v>28</v>
      </c>
      <c r="K2312" s="6">
        <v>23</v>
      </c>
      <c r="L2312" s="6">
        <v>80</v>
      </c>
      <c r="M2312" s="6">
        <v>16</v>
      </c>
      <c r="N2312" s="6">
        <v>3</v>
      </c>
      <c r="O2312" s="6">
        <v>0.05</v>
      </c>
      <c r="P2312" s="8">
        <v>5695</v>
      </c>
      <c r="Q2312" s="8">
        <v>2619.7000000000003</v>
      </c>
      <c r="R2312" s="8">
        <f t="shared" si="109"/>
        <v>8371.65</v>
      </c>
      <c r="S2312" s="8">
        <f>(((Sales[[#This Row],[Unit Price]]-(Sales[[#This Row],[Discount Applied]]*Sales[[#This Row],[Unit Price]]))-Q2312)/Q2312)*100</f>
        <v>106.52173913043477</v>
      </c>
      <c r="T2312" s="8">
        <f t="shared" si="110"/>
        <v>16230.75</v>
      </c>
      <c r="U2312" s="8">
        <f>Sales[[#This Row],[Unit Cost]]*Sales[[#This Row],[Order Quantity]]</f>
        <v>7859.1</v>
      </c>
    </row>
    <row r="2313" spans="1:21" x14ac:dyDescent="0.2">
      <c r="A2313" s="6" t="s">
        <v>2526</v>
      </c>
      <c r="B2313" s="6" t="s">
        <v>25</v>
      </c>
      <c r="C2313" s="6" t="s">
        <v>145</v>
      </c>
      <c r="D2313" s="7">
        <v>43400</v>
      </c>
      <c r="E2313" s="7">
        <v>43518</v>
      </c>
      <c r="F2313" s="7">
        <v>43542</v>
      </c>
      <c r="G2313" s="7">
        <v>43543</v>
      </c>
      <c r="H2313" s="6">
        <f t="shared" si="108"/>
        <v>25</v>
      </c>
      <c r="I2313" s="6" t="s">
        <v>215</v>
      </c>
      <c r="J2313" s="6">
        <v>17</v>
      </c>
      <c r="K2313" s="6">
        <v>31</v>
      </c>
      <c r="L2313" s="6">
        <v>179</v>
      </c>
      <c r="M2313" s="6">
        <v>27</v>
      </c>
      <c r="N2313" s="6">
        <v>2</v>
      </c>
      <c r="O2313" s="6">
        <v>0.15</v>
      </c>
      <c r="P2313" s="8">
        <v>1058.6000000000001</v>
      </c>
      <c r="Q2313" s="8">
        <v>719.84800000000018</v>
      </c>
      <c r="R2313" s="8">
        <f t="shared" si="109"/>
        <v>359.92399999999998</v>
      </c>
      <c r="S2313" s="8">
        <f>(((Sales[[#This Row],[Unit Price]]-(Sales[[#This Row],[Discount Applied]]*Sales[[#This Row],[Unit Price]]))-Q2313)/Q2313)*100</f>
        <v>24.999999999999993</v>
      </c>
      <c r="T2313" s="8">
        <f t="shared" si="110"/>
        <v>1799.6200000000003</v>
      </c>
      <c r="U2313" s="8">
        <f>Sales[[#This Row],[Unit Cost]]*Sales[[#This Row],[Order Quantity]]</f>
        <v>1439.6960000000004</v>
      </c>
    </row>
    <row r="2314" spans="1:21" x14ac:dyDescent="0.2">
      <c r="A2314" s="6" t="s">
        <v>2527</v>
      </c>
      <c r="B2314" s="6" t="s">
        <v>23</v>
      </c>
      <c r="C2314" s="6" t="s">
        <v>147</v>
      </c>
      <c r="D2314" s="7">
        <v>43400</v>
      </c>
      <c r="E2314" s="7">
        <v>43518</v>
      </c>
      <c r="F2314" s="7">
        <v>43542</v>
      </c>
      <c r="G2314" s="7">
        <v>43550</v>
      </c>
      <c r="H2314" s="6">
        <f t="shared" si="108"/>
        <v>32</v>
      </c>
      <c r="I2314" s="6" t="s">
        <v>215</v>
      </c>
      <c r="J2314" s="6">
        <v>22</v>
      </c>
      <c r="K2314" s="6">
        <v>47</v>
      </c>
      <c r="L2314" s="6">
        <v>242</v>
      </c>
      <c r="M2314" s="6">
        <v>20</v>
      </c>
      <c r="N2314" s="6">
        <v>6</v>
      </c>
      <c r="O2314" s="6">
        <v>7.4999999999999997E-2</v>
      </c>
      <c r="P2314" s="8">
        <v>1105.5</v>
      </c>
      <c r="Q2314" s="8">
        <v>475.36500000000001</v>
      </c>
      <c r="R2314" s="8">
        <f t="shared" si="109"/>
        <v>3283.3349999999996</v>
      </c>
      <c r="S2314" s="8">
        <f>(((Sales[[#This Row],[Unit Price]]-(Sales[[#This Row],[Discount Applied]]*Sales[[#This Row],[Unit Price]]))-Q2314)/Q2314)*100</f>
        <v>115.11627906976743</v>
      </c>
      <c r="T2314" s="8">
        <f t="shared" si="110"/>
        <v>6135.5249999999996</v>
      </c>
      <c r="U2314" s="8">
        <f>Sales[[#This Row],[Unit Cost]]*Sales[[#This Row],[Order Quantity]]</f>
        <v>2852.19</v>
      </c>
    </row>
    <row r="2315" spans="1:21" x14ac:dyDescent="0.2">
      <c r="A2315" s="6" t="s">
        <v>2528</v>
      </c>
      <c r="B2315" s="6" t="s">
        <v>23</v>
      </c>
      <c r="C2315" s="6" t="s">
        <v>148</v>
      </c>
      <c r="D2315" s="7">
        <v>43400</v>
      </c>
      <c r="E2315" s="7">
        <v>43519</v>
      </c>
      <c r="F2315" s="7">
        <v>43537</v>
      </c>
      <c r="G2315" s="7">
        <v>43546</v>
      </c>
      <c r="H2315" s="6">
        <f t="shared" si="108"/>
        <v>27</v>
      </c>
      <c r="I2315" s="6" t="s">
        <v>215</v>
      </c>
      <c r="J2315" s="6">
        <v>25</v>
      </c>
      <c r="K2315" s="6">
        <v>46</v>
      </c>
      <c r="L2315" s="6">
        <v>50</v>
      </c>
      <c r="M2315" s="6">
        <v>19</v>
      </c>
      <c r="N2315" s="6">
        <v>8</v>
      </c>
      <c r="O2315" s="6">
        <v>0.15</v>
      </c>
      <c r="P2315" s="8">
        <v>1045.2</v>
      </c>
      <c r="Q2315" s="8">
        <v>553.95600000000002</v>
      </c>
      <c r="R2315" s="8">
        <f t="shared" si="109"/>
        <v>2675.7120000000004</v>
      </c>
      <c r="S2315" s="8">
        <f>(((Sales[[#This Row],[Unit Price]]-(Sales[[#This Row],[Discount Applied]]*Sales[[#This Row],[Unit Price]]))-Q2315)/Q2315)*100</f>
        <v>60.377358490566046</v>
      </c>
      <c r="T2315" s="8">
        <f t="shared" si="110"/>
        <v>7107.3600000000006</v>
      </c>
      <c r="U2315" s="8">
        <f>Sales[[#This Row],[Unit Cost]]*Sales[[#This Row],[Order Quantity]]</f>
        <v>4431.6480000000001</v>
      </c>
    </row>
    <row r="2316" spans="1:21" x14ac:dyDescent="0.2">
      <c r="A2316" s="6" t="s">
        <v>2529</v>
      </c>
      <c r="B2316" s="6" t="s">
        <v>25</v>
      </c>
      <c r="C2316" s="6" t="s">
        <v>143</v>
      </c>
      <c r="D2316" s="7">
        <v>43400</v>
      </c>
      <c r="E2316" s="7">
        <v>43519</v>
      </c>
      <c r="F2316" s="7">
        <v>43521</v>
      </c>
      <c r="G2316" s="7">
        <v>43526</v>
      </c>
      <c r="H2316" s="6">
        <f t="shared" si="108"/>
        <v>7</v>
      </c>
      <c r="I2316" s="6" t="s">
        <v>215</v>
      </c>
      <c r="J2316" s="6">
        <v>17</v>
      </c>
      <c r="K2316" s="6">
        <v>45</v>
      </c>
      <c r="L2316" s="6">
        <v>334</v>
      </c>
      <c r="M2316" s="6">
        <v>11</v>
      </c>
      <c r="N2316" s="6">
        <v>3</v>
      </c>
      <c r="O2316" s="6">
        <v>7.4999999999999997E-2</v>
      </c>
      <c r="P2316" s="8">
        <v>1768.8</v>
      </c>
      <c r="Q2316" s="8">
        <v>1061.28</v>
      </c>
      <c r="R2316" s="8">
        <f t="shared" si="109"/>
        <v>1724.58</v>
      </c>
      <c r="S2316" s="8">
        <f>(((Sales[[#This Row],[Unit Price]]-(Sales[[#This Row],[Discount Applied]]*Sales[[#This Row],[Unit Price]]))-Q2316)/Q2316)*100</f>
        <v>54.166666666666664</v>
      </c>
      <c r="T2316" s="8">
        <f t="shared" si="110"/>
        <v>4908.42</v>
      </c>
      <c r="U2316" s="8">
        <f>Sales[[#This Row],[Unit Cost]]*Sales[[#This Row],[Order Quantity]]</f>
        <v>3183.84</v>
      </c>
    </row>
    <row r="2317" spans="1:21" x14ac:dyDescent="0.2">
      <c r="A2317" s="6" t="s">
        <v>2530</v>
      </c>
      <c r="B2317" s="6" t="s">
        <v>25</v>
      </c>
      <c r="C2317" s="6" t="s">
        <v>145</v>
      </c>
      <c r="D2317" s="7">
        <v>43400</v>
      </c>
      <c r="E2317" s="7">
        <v>43519</v>
      </c>
      <c r="F2317" s="7">
        <v>43526</v>
      </c>
      <c r="G2317" s="7">
        <v>43530</v>
      </c>
      <c r="H2317" s="6">
        <f t="shared" si="108"/>
        <v>11</v>
      </c>
      <c r="I2317" s="6" t="s">
        <v>215</v>
      </c>
      <c r="J2317" s="6">
        <v>19</v>
      </c>
      <c r="K2317" s="6">
        <v>8</v>
      </c>
      <c r="L2317" s="6">
        <v>148</v>
      </c>
      <c r="M2317" s="6">
        <v>4</v>
      </c>
      <c r="N2317" s="6">
        <v>7</v>
      </c>
      <c r="O2317" s="6">
        <v>0.05</v>
      </c>
      <c r="P2317" s="8">
        <v>804</v>
      </c>
      <c r="Q2317" s="8">
        <v>393.96</v>
      </c>
      <c r="R2317" s="8">
        <f t="shared" si="109"/>
        <v>2588.8800000000006</v>
      </c>
      <c r="S2317" s="8">
        <f>(((Sales[[#This Row],[Unit Price]]-(Sales[[#This Row],[Discount Applied]]*Sales[[#This Row],[Unit Price]]))-Q2317)/Q2317)*100</f>
        <v>93.877551020408163</v>
      </c>
      <c r="T2317" s="8">
        <f t="shared" si="110"/>
        <v>5346.6</v>
      </c>
      <c r="U2317" s="8">
        <f>Sales[[#This Row],[Unit Cost]]*Sales[[#This Row],[Order Quantity]]</f>
        <v>2757.72</v>
      </c>
    </row>
    <row r="2318" spans="1:21" x14ac:dyDescent="0.2">
      <c r="A2318" s="6" t="s">
        <v>2531</v>
      </c>
      <c r="B2318" s="6" t="s">
        <v>24</v>
      </c>
      <c r="C2318" s="6" t="s">
        <v>144</v>
      </c>
      <c r="D2318" s="7">
        <v>43400</v>
      </c>
      <c r="E2318" s="7">
        <v>43519</v>
      </c>
      <c r="F2318" s="7">
        <v>43532</v>
      </c>
      <c r="G2318" s="7">
        <v>43536</v>
      </c>
      <c r="H2318" s="6">
        <f t="shared" si="108"/>
        <v>17</v>
      </c>
      <c r="I2318" s="6" t="s">
        <v>215</v>
      </c>
      <c r="J2318" s="6">
        <v>7</v>
      </c>
      <c r="K2318" s="6">
        <v>44</v>
      </c>
      <c r="L2318" s="6">
        <v>62</v>
      </c>
      <c r="M2318" s="6">
        <v>28</v>
      </c>
      <c r="N2318" s="6">
        <v>6</v>
      </c>
      <c r="O2318" s="6">
        <v>0.05</v>
      </c>
      <c r="P2318" s="8">
        <v>241.20000000000002</v>
      </c>
      <c r="Q2318" s="8">
        <v>101.304</v>
      </c>
      <c r="R2318" s="8">
        <f t="shared" si="109"/>
        <v>767.01600000000008</v>
      </c>
      <c r="S2318" s="8">
        <f>(((Sales[[#This Row],[Unit Price]]-(Sales[[#This Row],[Discount Applied]]*Sales[[#This Row],[Unit Price]]))-Q2318)/Q2318)*100</f>
        <v>126.1904761904762</v>
      </c>
      <c r="T2318" s="8">
        <f t="shared" si="110"/>
        <v>1374.8400000000001</v>
      </c>
      <c r="U2318" s="8">
        <f>Sales[[#This Row],[Unit Cost]]*Sales[[#This Row],[Order Quantity]]</f>
        <v>607.82400000000007</v>
      </c>
    </row>
    <row r="2319" spans="1:21" x14ac:dyDescent="0.2">
      <c r="A2319" s="6" t="s">
        <v>2532</v>
      </c>
      <c r="B2319" s="6" t="s">
        <v>23</v>
      </c>
      <c r="C2319" s="6" t="s">
        <v>148</v>
      </c>
      <c r="D2319" s="7">
        <v>43400</v>
      </c>
      <c r="E2319" s="7">
        <v>43519</v>
      </c>
      <c r="F2319" s="7">
        <v>43534</v>
      </c>
      <c r="G2319" s="7">
        <v>43538</v>
      </c>
      <c r="H2319" s="6">
        <f t="shared" si="108"/>
        <v>19</v>
      </c>
      <c r="I2319" s="6" t="s">
        <v>215</v>
      </c>
      <c r="J2319" s="6">
        <v>22</v>
      </c>
      <c r="K2319" s="6">
        <v>35</v>
      </c>
      <c r="L2319" s="6">
        <v>31</v>
      </c>
      <c r="M2319" s="6">
        <v>2</v>
      </c>
      <c r="N2319" s="6">
        <v>2</v>
      </c>
      <c r="O2319" s="6">
        <v>7.4999999999999997E-2</v>
      </c>
      <c r="P2319" s="8">
        <v>3953</v>
      </c>
      <c r="Q2319" s="8">
        <v>2292.7399999999998</v>
      </c>
      <c r="R2319" s="8">
        <f t="shared" si="109"/>
        <v>2727.5700000000006</v>
      </c>
      <c r="S2319" s="8">
        <f>(((Sales[[#This Row],[Unit Price]]-(Sales[[#This Row],[Discount Applied]]*Sales[[#This Row],[Unit Price]]))-Q2319)/Q2319)*100</f>
        <v>59.48275862068968</v>
      </c>
      <c r="T2319" s="8">
        <f t="shared" si="110"/>
        <v>7313.05</v>
      </c>
      <c r="U2319" s="8">
        <f>Sales[[#This Row],[Unit Cost]]*Sales[[#This Row],[Order Quantity]]</f>
        <v>4585.4799999999996</v>
      </c>
    </row>
    <row r="2320" spans="1:21" x14ac:dyDescent="0.2">
      <c r="A2320" s="6" t="s">
        <v>2533</v>
      </c>
      <c r="B2320" s="6" t="s">
        <v>25</v>
      </c>
      <c r="C2320" s="6" t="s">
        <v>146</v>
      </c>
      <c r="D2320" s="7">
        <v>43400</v>
      </c>
      <c r="E2320" s="7">
        <v>43519</v>
      </c>
      <c r="F2320" s="7">
        <v>43530</v>
      </c>
      <c r="G2320" s="7">
        <v>43537</v>
      </c>
      <c r="H2320" s="6">
        <f t="shared" si="108"/>
        <v>18</v>
      </c>
      <c r="I2320" s="6" t="s">
        <v>215</v>
      </c>
      <c r="J2320" s="6">
        <v>16</v>
      </c>
      <c r="K2320" s="6">
        <v>5</v>
      </c>
      <c r="L2320" s="6">
        <v>326</v>
      </c>
      <c r="M2320" s="6">
        <v>5</v>
      </c>
      <c r="N2320" s="6">
        <v>6</v>
      </c>
      <c r="O2320" s="6">
        <v>0.05</v>
      </c>
      <c r="P2320" s="8">
        <v>6036.7</v>
      </c>
      <c r="Q2320" s="8">
        <v>3078.7170000000001</v>
      </c>
      <c r="R2320" s="8">
        <f t="shared" si="109"/>
        <v>15936.887999999995</v>
      </c>
      <c r="S2320" s="8">
        <f>(((Sales[[#This Row],[Unit Price]]-(Sales[[#This Row],[Discount Applied]]*Sales[[#This Row],[Unit Price]]))-Q2320)/Q2320)*100</f>
        <v>86.274509803921546</v>
      </c>
      <c r="T2320" s="8">
        <f t="shared" si="110"/>
        <v>34409.189999999995</v>
      </c>
      <c r="U2320" s="8">
        <f>Sales[[#This Row],[Unit Cost]]*Sales[[#This Row],[Order Quantity]]</f>
        <v>18472.302</v>
      </c>
    </row>
    <row r="2321" spans="1:21" x14ac:dyDescent="0.2">
      <c r="A2321" s="6" t="s">
        <v>2534</v>
      </c>
      <c r="B2321" s="6" t="s">
        <v>24</v>
      </c>
      <c r="C2321" s="6" t="s">
        <v>145</v>
      </c>
      <c r="D2321" s="7">
        <v>43400</v>
      </c>
      <c r="E2321" s="7">
        <v>43519</v>
      </c>
      <c r="F2321" s="7">
        <v>43540</v>
      </c>
      <c r="G2321" s="7">
        <v>43541</v>
      </c>
      <c r="H2321" s="6">
        <f t="shared" si="108"/>
        <v>22</v>
      </c>
      <c r="I2321" s="6" t="s">
        <v>215</v>
      </c>
      <c r="J2321" s="6">
        <v>8</v>
      </c>
      <c r="K2321" s="6">
        <v>16</v>
      </c>
      <c r="L2321" s="6">
        <v>91</v>
      </c>
      <c r="M2321" s="6">
        <v>16</v>
      </c>
      <c r="N2321" s="6">
        <v>1</v>
      </c>
      <c r="O2321" s="6">
        <v>0.15</v>
      </c>
      <c r="P2321" s="8">
        <v>6197.5</v>
      </c>
      <c r="Q2321" s="8">
        <v>4338.25</v>
      </c>
      <c r="R2321" s="8">
        <f t="shared" si="109"/>
        <v>929.625</v>
      </c>
      <c r="S2321" s="8">
        <f>(((Sales[[#This Row],[Unit Price]]-(Sales[[#This Row],[Discount Applied]]*Sales[[#This Row],[Unit Price]]))-Q2321)/Q2321)*100</f>
        <v>21.428571428571427</v>
      </c>
      <c r="T2321" s="8">
        <f t="shared" si="110"/>
        <v>5267.875</v>
      </c>
      <c r="U2321" s="8">
        <f>Sales[[#This Row],[Unit Cost]]*Sales[[#This Row],[Order Quantity]]</f>
        <v>4338.25</v>
      </c>
    </row>
    <row r="2322" spans="1:21" x14ac:dyDescent="0.2">
      <c r="A2322" s="6" t="s">
        <v>2535</v>
      </c>
      <c r="B2322" s="6" t="s">
        <v>24</v>
      </c>
      <c r="C2322" s="6" t="s">
        <v>145</v>
      </c>
      <c r="D2322" s="7">
        <v>43400</v>
      </c>
      <c r="E2322" s="7">
        <v>43519</v>
      </c>
      <c r="F2322" s="7">
        <v>43522</v>
      </c>
      <c r="G2322" s="7">
        <v>43524</v>
      </c>
      <c r="H2322" s="6">
        <f t="shared" si="108"/>
        <v>5</v>
      </c>
      <c r="I2322" s="6" t="s">
        <v>215</v>
      </c>
      <c r="J2322" s="6">
        <v>8</v>
      </c>
      <c r="K2322" s="6">
        <v>27</v>
      </c>
      <c r="L2322" s="6">
        <v>195</v>
      </c>
      <c r="M2322" s="6">
        <v>17</v>
      </c>
      <c r="N2322" s="6">
        <v>3</v>
      </c>
      <c r="O2322" s="6">
        <v>0.1</v>
      </c>
      <c r="P2322" s="8">
        <v>6472.2</v>
      </c>
      <c r="Q2322" s="8">
        <v>3818.5979999999995</v>
      </c>
      <c r="R2322" s="8">
        <f t="shared" si="109"/>
        <v>6019.1460000000006</v>
      </c>
      <c r="S2322" s="8">
        <f>(((Sales[[#This Row],[Unit Price]]-(Sales[[#This Row],[Discount Applied]]*Sales[[#This Row],[Unit Price]]))-Q2322)/Q2322)*100</f>
        <v>52.542372881355938</v>
      </c>
      <c r="T2322" s="8">
        <f t="shared" si="110"/>
        <v>17474.939999999999</v>
      </c>
      <c r="U2322" s="8">
        <f>Sales[[#This Row],[Unit Cost]]*Sales[[#This Row],[Order Quantity]]</f>
        <v>11455.793999999998</v>
      </c>
    </row>
    <row r="2323" spans="1:21" x14ac:dyDescent="0.2">
      <c r="A2323" s="6" t="s">
        <v>2536</v>
      </c>
      <c r="B2323" s="6" t="s">
        <v>25</v>
      </c>
      <c r="C2323" s="6" t="s">
        <v>145</v>
      </c>
      <c r="D2323" s="7">
        <v>43400</v>
      </c>
      <c r="E2323" s="7">
        <v>43519</v>
      </c>
      <c r="F2323" s="7">
        <v>43525</v>
      </c>
      <c r="G2323" s="7">
        <v>43530</v>
      </c>
      <c r="H2323" s="6">
        <f t="shared" si="108"/>
        <v>11</v>
      </c>
      <c r="I2323" s="6" t="s">
        <v>215</v>
      </c>
      <c r="J2323" s="6">
        <v>13</v>
      </c>
      <c r="K2323" s="6">
        <v>32</v>
      </c>
      <c r="L2323" s="6">
        <v>195</v>
      </c>
      <c r="M2323" s="6">
        <v>13</v>
      </c>
      <c r="N2323" s="6">
        <v>5</v>
      </c>
      <c r="O2323" s="6">
        <v>0.3</v>
      </c>
      <c r="P2323" s="8">
        <v>2814</v>
      </c>
      <c r="Q2323" s="8">
        <v>1463.28</v>
      </c>
      <c r="R2323" s="8">
        <f t="shared" si="109"/>
        <v>2532.6000000000004</v>
      </c>
      <c r="S2323" s="8">
        <f>(((Sales[[#This Row],[Unit Price]]-(Sales[[#This Row],[Discount Applied]]*Sales[[#This Row],[Unit Price]]))-Q2323)/Q2323)*100</f>
        <v>34.615384615384635</v>
      </c>
      <c r="T2323" s="8">
        <f t="shared" si="110"/>
        <v>9849</v>
      </c>
      <c r="U2323" s="8">
        <f>Sales[[#This Row],[Unit Cost]]*Sales[[#This Row],[Order Quantity]]</f>
        <v>7316.4</v>
      </c>
    </row>
    <row r="2324" spans="1:21" x14ac:dyDescent="0.2">
      <c r="A2324" s="6" t="s">
        <v>2537</v>
      </c>
      <c r="B2324" s="6" t="s">
        <v>25</v>
      </c>
      <c r="C2324" s="6" t="s">
        <v>144</v>
      </c>
      <c r="D2324" s="7">
        <v>43400</v>
      </c>
      <c r="E2324" s="7">
        <v>43519</v>
      </c>
      <c r="F2324" s="7">
        <v>43534</v>
      </c>
      <c r="G2324" s="7">
        <v>43538</v>
      </c>
      <c r="H2324" s="6">
        <f t="shared" si="108"/>
        <v>19</v>
      </c>
      <c r="I2324" s="6" t="s">
        <v>215</v>
      </c>
      <c r="J2324" s="6">
        <v>17</v>
      </c>
      <c r="K2324" s="6">
        <v>36</v>
      </c>
      <c r="L2324" s="6">
        <v>61</v>
      </c>
      <c r="M2324" s="6">
        <v>6</v>
      </c>
      <c r="N2324" s="6">
        <v>1</v>
      </c>
      <c r="O2324" s="6">
        <v>7.4999999999999997E-2</v>
      </c>
      <c r="P2324" s="8">
        <v>221.1</v>
      </c>
      <c r="Q2324" s="8">
        <v>168.036</v>
      </c>
      <c r="R2324" s="8">
        <f t="shared" si="109"/>
        <v>36.481499999999983</v>
      </c>
      <c r="S2324" s="8">
        <f>(((Sales[[#This Row],[Unit Price]]-(Sales[[#This Row],[Discount Applied]]*Sales[[#This Row],[Unit Price]]))-Q2324)/Q2324)*100</f>
        <v>21.710526315789462</v>
      </c>
      <c r="T2324" s="8">
        <f t="shared" si="110"/>
        <v>204.51749999999998</v>
      </c>
      <c r="U2324" s="8">
        <f>Sales[[#This Row],[Unit Cost]]*Sales[[#This Row],[Order Quantity]]</f>
        <v>168.036</v>
      </c>
    </row>
    <row r="2325" spans="1:21" x14ac:dyDescent="0.2">
      <c r="A2325" s="6" t="s">
        <v>2538</v>
      </c>
      <c r="B2325" s="6" t="s">
        <v>24</v>
      </c>
      <c r="C2325" s="6" t="s">
        <v>146</v>
      </c>
      <c r="D2325" s="7">
        <v>43400</v>
      </c>
      <c r="E2325" s="7">
        <v>43519</v>
      </c>
      <c r="F2325" s="7">
        <v>43547</v>
      </c>
      <c r="G2325" s="7">
        <v>43552</v>
      </c>
      <c r="H2325" s="6">
        <f t="shared" si="108"/>
        <v>33</v>
      </c>
      <c r="I2325" s="6" t="s">
        <v>215</v>
      </c>
      <c r="J2325" s="6">
        <v>10</v>
      </c>
      <c r="K2325" s="6">
        <v>15</v>
      </c>
      <c r="L2325" s="6">
        <v>292</v>
      </c>
      <c r="M2325" s="6">
        <v>21</v>
      </c>
      <c r="N2325" s="6">
        <v>3</v>
      </c>
      <c r="O2325" s="6">
        <v>7.4999999999999997E-2</v>
      </c>
      <c r="P2325" s="8">
        <v>2257.9</v>
      </c>
      <c r="Q2325" s="8">
        <v>1670.846</v>
      </c>
      <c r="R2325" s="8">
        <f t="shared" si="109"/>
        <v>1253.1345000000001</v>
      </c>
      <c r="S2325" s="8">
        <f>(((Sales[[#This Row],[Unit Price]]-(Sales[[#This Row],[Discount Applied]]*Sales[[#This Row],[Unit Price]]))-Q2325)/Q2325)*100</f>
        <v>24.999999999999993</v>
      </c>
      <c r="T2325" s="8">
        <f t="shared" si="110"/>
        <v>6265.6725000000006</v>
      </c>
      <c r="U2325" s="8">
        <f>Sales[[#This Row],[Unit Cost]]*Sales[[#This Row],[Order Quantity]]</f>
        <v>5012.5380000000005</v>
      </c>
    </row>
    <row r="2326" spans="1:21" x14ac:dyDescent="0.2">
      <c r="A2326" s="6" t="s">
        <v>2539</v>
      </c>
      <c r="B2326" s="6" t="s">
        <v>26</v>
      </c>
      <c r="C2326" s="6" t="s">
        <v>143</v>
      </c>
      <c r="D2326" s="7">
        <v>43400</v>
      </c>
      <c r="E2326" s="7">
        <v>43520</v>
      </c>
      <c r="F2326" s="7">
        <v>43524</v>
      </c>
      <c r="G2326" s="7">
        <v>43534</v>
      </c>
      <c r="H2326" s="6">
        <f t="shared" si="108"/>
        <v>14</v>
      </c>
      <c r="I2326" s="6" t="s">
        <v>215</v>
      </c>
      <c r="J2326" s="6">
        <v>26</v>
      </c>
      <c r="K2326" s="6">
        <v>15</v>
      </c>
      <c r="L2326" s="6">
        <v>366</v>
      </c>
      <c r="M2326" s="6">
        <v>40</v>
      </c>
      <c r="N2326" s="6">
        <v>6</v>
      </c>
      <c r="O2326" s="6">
        <v>0.05</v>
      </c>
      <c r="P2326" s="8">
        <v>3946.3</v>
      </c>
      <c r="Q2326" s="8">
        <v>1973.15</v>
      </c>
      <c r="R2326" s="8">
        <f t="shared" si="109"/>
        <v>10655.010000000002</v>
      </c>
      <c r="S2326" s="8">
        <f>(((Sales[[#This Row],[Unit Price]]-(Sales[[#This Row],[Discount Applied]]*Sales[[#This Row],[Unit Price]]))-Q2326)/Q2326)*100</f>
        <v>90</v>
      </c>
      <c r="T2326" s="8">
        <f t="shared" si="110"/>
        <v>22493.910000000003</v>
      </c>
      <c r="U2326" s="8">
        <f>Sales[[#This Row],[Unit Cost]]*Sales[[#This Row],[Order Quantity]]</f>
        <v>11838.900000000001</v>
      </c>
    </row>
    <row r="2327" spans="1:21" x14ac:dyDescent="0.2">
      <c r="A2327" s="6" t="s">
        <v>2540</v>
      </c>
      <c r="B2327" s="6" t="s">
        <v>24</v>
      </c>
      <c r="C2327" s="6" t="s">
        <v>148</v>
      </c>
      <c r="D2327" s="7">
        <v>43400</v>
      </c>
      <c r="E2327" s="7">
        <v>43520</v>
      </c>
      <c r="F2327" s="7">
        <v>43529</v>
      </c>
      <c r="G2327" s="7">
        <v>43530</v>
      </c>
      <c r="H2327" s="6">
        <f t="shared" si="108"/>
        <v>10</v>
      </c>
      <c r="I2327" s="6" t="s">
        <v>215</v>
      </c>
      <c r="J2327" s="6">
        <v>8</v>
      </c>
      <c r="K2327" s="6">
        <v>21</v>
      </c>
      <c r="L2327" s="6">
        <v>20</v>
      </c>
      <c r="M2327" s="6">
        <v>35</v>
      </c>
      <c r="N2327" s="6">
        <v>6</v>
      </c>
      <c r="O2327" s="6">
        <v>0.3</v>
      </c>
      <c r="P2327" s="8">
        <v>268</v>
      </c>
      <c r="Q2327" s="8">
        <v>227.79999999999998</v>
      </c>
      <c r="R2327" s="8">
        <f t="shared" si="109"/>
        <v>-241.20000000000005</v>
      </c>
      <c r="S2327" s="8">
        <f>(((Sales[[#This Row],[Unit Price]]-(Sales[[#This Row],[Discount Applied]]*Sales[[#This Row],[Unit Price]]))-Q2327)/Q2327)*100</f>
        <v>-17.647058823529395</v>
      </c>
      <c r="T2327" s="8">
        <f t="shared" si="110"/>
        <v>1125.5999999999999</v>
      </c>
      <c r="U2327" s="8">
        <f>Sales[[#This Row],[Unit Cost]]*Sales[[#This Row],[Order Quantity]]</f>
        <v>1366.8</v>
      </c>
    </row>
    <row r="2328" spans="1:21" x14ac:dyDescent="0.2">
      <c r="A2328" s="6" t="s">
        <v>2541</v>
      </c>
      <c r="B2328" s="6" t="s">
        <v>23</v>
      </c>
      <c r="C2328" s="6" t="s">
        <v>148</v>
      </c>
      <c r="D2328" s="7">
        <v>43400</v>
      </c>
      <c r="E2328" s="7">
        <v>43520</v>
      </c>
      <c r="F2328" s="7">
        <v>43537</v>
      </c>
      <c r="G2328" s="7">
        <v>43540</v>
      </c>
      <c r="H2328" s="6">
        <f t="shared" si="108"/>
        <v>20</v>
      </c>
      <c r="I2328" s="6" t="s">
        <v>215</v>
      </c>
      <c r="J2328" s="6">
        <v>24</v>
      </c>
      <c r="K2328" s="6">
        <v>18</v>
      </c>
      <c r="L2328" s="6">
        <v>31</v>
      </c>
      <c r="M2328" s="6">
        <v>5</v>
      </c>
      <c r="N2328" s="6">
        <v>2</v>
      </c>
      <c r="O2328" s="6">
        <v>0.05</v>
      </c>
      <c r="P2328" s="8">
        <v>6499</v>
      </c>
      <c r="Q2328" s="8">
        <v>4549.2999999999993</v>
      </c>
      <c r="R2328" s="8">
        <f t="shared" si="109"/>
        <v>3249.5000000000018</v>
      </c>
      <c r="S2328" s="8">
        <f>(((Sales[[#This Row],[Unit Price]]-(Sales[[#This Row],[Discount Applied]]*Sales[[#This Row],[Unit Price]]))-Q2328)/Q2328)*100</f>
        <v>35.714285714285737</v>
      </c>
      <c r="T2328" s="8">
        <f t="shared" si="110"/>
        <v>12348.1</v>
      </c>
      <c r="U2328" s="8">
        <f>Sales[[#This Row],[Unit Cost]]*Sales[[#This Row],[Order Quantity]]</f>
        <v>9098.5999999999985</v>
      </c>
    </row>
    <row r="2329" spans="1:21" x14ac:dyDescent="0.2">
      <c r="A2329" s="6" t="s">
        <v>2542</v>
      </c>
      <c r="B2329" s="6" t="s">
        <v>25</v>
      </c>
      <c r="C2329" s="6" t="s">
        <v>146</v>
      </c>
      <c r="D2329" s="7">
        <v>43400</v>
      </c>
      <c r="E2329" s="7">
        <v>43520</v>
      </c>
      <c r="F2329" s="7">
        <v>43544</v>
      </c>
      <c r="G2329" s="7">
        <v>43551</v>
      </c>
      <c r="H2329" s="6">
        <f t="shared" si="108"/>
        <v>31</v>
      </c>
      <c r="I2329" s="6" t="s">
        <v>215</v>
      </c>
      <c r="J2329" s="6">
        <v>12</v>
      </c>
      <c r="K2329" s="6">
        <v>32</v>
      </c>
      <c r="L2329" s="6">
        <v>305</v>
      </c>
      <c r="M2329" s="6">
        <v>21</v>
      </c>
      <c r="N2329" s="6">
        <v>5</v>
      </c>
      <c r="O2329" s="6">
        <v>0.3</v>
      </c>
      <c r="P2329" s="8">
        <v>938</v>
      </c>
      <c r="Q2329" s="8">
        <v>515.90000000000009</v>
      </c>
      <c r="R2329" s="8">
        <f t="shared" si="109"/>
        <v>703.49999999999955</v>
      </c>
      <c r="S2329" s="8">
        <f>(((Sales[[#This Row],[Unit Price]]-(Sales[[#This Row],[Discount Applied]]*Sales[[#This Row],[Unit Price]]))-Q2329)/Q2329)*100</f>
        <v>27.272727272727256</v>
      </c>
      <c r="T2329" s="8">
        <f t="shared" si="110"/>
        <v>3283</v>
      </c>
      <c r="U2329" s="8">
        <f>Sales[[#This Row],[Unit Cost]]*Sales[[#This Row],[Order Quantity]]</f>
        <v>2579.5000000000005</v>
      </c>
    </row>
    <row r="2330" spans="1:21" x14ac:dyDescent="0.2">
      <c r="A2330" s="6" t="s">
        <v>2543</v>
      </c>
      <c r="B2330" s="6" t="s">
        <v>24</v>
      </c>
      <c r="C2330" s="6" t="s">
        <v>146</v>
      </c>
      <c r="D2330" s="7">
        <v>43400</v>
      </c>
      <c r="E2330" s="7">
        <v>43520</v>
      </c>
      <c r="F2330" s="7">
        <v>43531</v>
      </c>
      <c r="G2330" s="7">
        <v>43541</v>
      </c>
      <c r="H2330" s="6">
        <f t="shared" si="108"/>
        <v>21</v>
      </c>
      <c r="I2330" s="6" t="s">
        <v>215</v>
      </c>
      <c r="J2330" s="6">
        <v>8</v>
      </c>
      <c r="K2330" s="6">
        <v>33</v>
      </c>
      <c r="L2330" s="6">
        <v>284</v>
      </c>
      <c r="M2330" s="6">
        <v>3</v>
      </c>
      <c r="N2330" s="6">
        <v>3</v>
      </c>
      <c r="O2330" s="6">
        <v>0.15</v>
      </c>
      <c r="P2330" s="8">
        <v>938</v>
      </c>
      <c r="Q2330" s="8">
        <v>450.24</v>
      </c>
      <c r="R2330" s="8">
        <f t="shared" si="109"/>
        <v>1041.18</v>
      </c>
      <c r="S2330" s="8">
        <f>(((Sales[[#This Row],[Unit Price]]-(Sales[[#This Row],[Discount Applied]]*Sales[[#This Row],[Unit Price]]))-Q2330)/Q2330)*100</f>
        <v>77.083333333333314</v>
      </c>
      <c r="T2330" s="8">
        <f t="shared" si="110"/>
        <v>2391.9</v>
      </c>
      <c r="U2330" s="8">
        <f>Sales[[#This Row],[Unit Cost]]*Sales[[#This Row],[Order Quantity]]</f>
        <v>1350.72</v>
      </c>
    </row>
    <row r="2331" spans="1:21" x14ac:dyDescent="0.2">
      <c r="A2331" s="6" t="s">
        <v>2544</v>
      </c>
      <c r="B2331" s="6" t="s">
        <v>23</v>
      </c>
      <c r="C2331" s="6" t="s">
        <v>145</v>
      </c>
      <c r="D2331" s="7">
        <v>43400</v>
      </c>
      <c r="E2331" s="7">
        <v>43521</v>
      </c>
      <c r="F2331" s="7">
        <v>43529</v>
      </c>
      <c r="G2331" s="7">
        <v>43538</v>
      </c>
      <c r="H2331" s="6">
        <f t="shared" si="108"/>
        <v>17</v>
      </c>
      <c r="I2331" s="6" t="s">
        <v>215</v>
      </c>
      <c r="J2331" s="6">
        <v>21</v>
      </c>
      <c r="K2331" s="6">
        <v>20</v>
      </c>
      <c r="L2331" s="6">
        <v>125</v>
      </c>
      <c r="M2331" s="6">
        <v>24</v>
      </c>
      <c r="N2331" s="6">
        <v>5</v>
      </c>
      <c r="O2331" s="6">
        <v>0.15</v>
      </c>
      <c r="P2331" s="8">
        <v>1145.7</v>
      </c>
      <c r="Q2331" s="8">
        <v>595.76400000000001</v>
      </c>
      <c r="R2331" s="8">
        <f t="shared" si="109"/>
        <v>1890.4050000000002</v>
      </c>
      <c r="S2331" s="8">
        <f>(((Sales[[#This Row],[Unit Price]]-(Sales[[#This Row],[Discount Applied]]*Sales[[#This Row],[Unit Price]]))-Q2331)/Q2331)*100</f>
        <v>63.46153846153846</v>
      </c>
      <c r="T2331" s="8">
        <f t="shared" si="110"/>
        <v>4869.2250000000004</v>
      </c>
      <c r="U2331" s="8">
        <f>Sales[[#This Row],[Unit Cost]]*Sales[[#This Row],[Order Quantity]]</f>
        <v>2978.82</v>
      </c>
    </row>
    <row r="2332" spans="1:21" x14ac:dyDescent="0.2">
      <c r="A2332" s="6" t="s">
        <v>2545</v>
      </c>
      <c r="B2332" s="6" t="s">
        <v>24</v>
      </c>
      <c r="C2332" s="6" t="s">
        <v>147</v>
      </c>
      <c r="D2332" s="7">
        <v>43400</v>
      </c>
      <c r="E2332" s="7">
        <v>43521</v>
      </c>
      <c r="F2332" s="7">
        <v>43546</v>
      </c>
      <c r="G2332" s="7">
        <v>43552</v>
      </c>
      <c r="H2332" s="6">
        <f t="shared" si="108"/>
        <v>31</v>
      </c>
      <c r="I2332" s="6" t="s">
        <v>215</v>
      </c>
      <c r="J2332" s="6">
        <v>10</v>
      </c>
      <c r="K2332" s="6">
        <v>24</v>
      </c>
      <c r="L2332" s="6">
        <v>237</v>
      </c>
      <c r="M2332" s="6">
        <v>38</v>
      </c>
      <c r="N2332" s="6">
        <v>2</v>
      </c>
      <c r="O2332" s="6">
        <v>0.05</v>
      </c>
      <c r="P2332" s="8">
        <v>1065.3</v>
      </c>
      <c r="Q2332" s="8">
        <v>671.13900000000001</v>
      </c>
      <c r="R2332" s="8">
        <f t="shared" si="109"/>
        <v>681.79199999999992</v>
      </c>
      <c r="S2332" s="8">
        <f>(((Sales[[#This Row],[Unit Price]]-(Sales[[#This Row],[Discount Applied]]*Sales[[#This Row],[Unit Price]]))-Q2332)/Q2332)*100</f>
        <v>50.793650793650791</v>
      </c>
      <c r="T2332" s="8">
        <f t="shared" si="110"/>
        <v>2024.07</v>
      </c>
      <c r="U2332" s="8">
        <f>Sales[[#This Row],[Unit Cost]]*Sales[[#This Row],[Order Quantity]]</f>
        <v>1342.278</v>
      </c>
    </row>
    <row r="2333" spans="1:21" x14ac:dyDescent="0.2">
      <c r="A2333" s="6" t="s">
        <v>2546</v>
      </c>
      <c r="B2333" s="6" t="s">
        <v>25</v>
      </c>
      <c r="C2333" s="6" t="s">
        <v>144</v>
      </c>
      <c r="D2333" s="7">
        <v>43400</v>
      </c>
      <c r="E2333" s="7">
        <v>43521</v>
      </c>
      <c r="F2333" s="7">
        <v>43529</v>
      </c>
      <c r="G2333" s="7">
        <v>43533</v>
      </c>
      <c r="H2333" s="6">
        <f t="shared" si="108"/>
        <v>12</v>
      </c>
      <c r="I2333" s="6" t="s">
        <v>215</v>
      </c>
      <c r="J2333" s="6">
        <v>18</v>
      </c>
      <c r="K2333" s="6">
        <v>16</v>
      </c>
      <c r="L2333" s="6">
        <v>60</v>
      </c>
      <c r="M2333" s="6">
        <v>35</v>
      </c>
      <c r="N2333" s="6">
        <v>1</v>
      </c>
      <c r="O2333" s="6">
        <v>0.1</v>
      </c>
      <c r="P2333" s="8">
        <v>3906.1</v>
      </c>
      <c r="Q2333" s="8">
        <v>1562.44</v>
      </c>
      <c r="R2333" s="8">
        <f t="shared" si="109"/>
        <v>1953.0499999999997</v>
      </c>
      <c r="S2333" s="8">
        <f>(((Sales[[#This Row],[Unit Price]]-(Sales[[#This Row],[Discount Applied]]*Sales[[#This Row],[Unit Price]]))-Q2333)/Q2333)*100</f>
        <v>124.99999999999997</v>
      </c>
      <c r="T2333" s="8">
        <f t="shared" si="110"/>
        <v>3515.49</v>
      </c>
      <c r="U2333" s="8">
        <f>Sales[[#This Row],[Unit Cost]]*Sales[[#This Row],[Order Quantity]]</f>
        <v>1562.44</v>
      </c>
    </row>
    <row r="2334" spans="1:21" x14ac:dyDescent="0.2">
      <c r="A2334" s="6" t="s">
        <v>2547</v>
      </c>
      <c r="B2334" s="6" t="s">
        <v>23</v>
      </c>
      <c r="C2334" s="6" t="s">
        <v>143</v>
      </c>
      <c r="D2334" s="7">
        <v>43400</v>
      </c>
      <c r="E2334" s="7">
        <v>43521</v>
      </c>
      <c r="F2334" s="7">
        <v>43542</v>
      </c>
      <c r="G2334" s="7">
        <v>43543</v>
      </c>
      <c r="H2334" s="6">
        <f t="shared" si="108"/>
        <v>22</v>
      </c>
      <c r="I2334" s="6" t="s">
        <v>215</v>
      </c>
      <c r="J2334" s="6">
        <v>23</v>
      </c>
      <c r="K2334" s="6">
        <v>38</v>
      </c>
      <c r="L2334" s="6">
        <v>361</v>
      </c>
      <c r="M2334" s="6">
        <v>15</v>
      </c>
      <c r="N2334" s="6">
        <v>4</v>
      </c>
      <c r="O2334" s="6">
        <v>0.05</v>
      </c>
      <c r="P2334" s="8">
        <v>3845.8</v>
      </c>
      <c r="Q2334" s="8">
        <v>2922.808</v>
      </c>
      <c r="R2334" s="8">
        <f t="shared" si="109"/>
        <v>2922.8080000000009</v>
      </c>
      <c r="S2334" s="8">
        <f>(((Sales[[#This Row],[Unit Price]]-(Sales[[#This Row],[Discount Applied]]*Sales[[#This Row],[Unit Price]]))-Q2334)/Q2334)*100</f>
        <v>25.000000000000007</v>
      </c>
      <c r="T2334" s="8">
        <f t="shared" si="110"/>
        <v>14614.04</v>
      </c>
      <c r="U2334" s="8">
        <f>Sales[[#This Row],[Unit Cost]]*Sales[[#This Row],[Order Quantity]]</f>
        <v>11691.232</v>
      </c>
    </row>
    <row r="2335" spans="1:21" x14ac:dyDescent="0.2">
      <c r="A2335" s="6" t="s">
        <v>2548</v>
      </c>
      <c r="B2335" s="6" t="s">
        <v>23</v>
      </c>
      <c r="C2335" s="6" t="s">
        <v>145</v>
      </c>
      <c r="D2335" s="7">
        <v>43400</v>
      </c>
      <c r="E2335" s="7">
        <v>43521</v>
      </c>
      <c r="F2335" s="7">
        <v>43534</v>
      </c>
      <c r="G2335" s="7">
        <v>43539</v>
      </c>
      <c r="H2335" s="6">
        <f t="shared" si="108"/>
        <v>18</v>
      </c>
      <c r="I2335" s="6" t="s">
        <v>215</v>
      </c>
      <c r="J2335" s="6">
        <v>21</v>
      </c>
      <c r="K2335" s="6">
        <v>47</v>
      </c>
      <c r="L2335" s="6">
        <v>120</v>
      </c>
      <c r="M2335" s="6">
        <v>35</v>
      </c>
      <c r="N2335" s="6">
        <v>4</v>
      </c>
      <c r="O2335" s="6">
        <v>0.1</v>
      </c>
      <c r="P2335" s="8">
        <v>3845.8</v>
      </c>
      <c r="Q2335" s="8">
        <v>2922.808</v>
      </c>
      <c r="R2335" s="8">
        <f t="shared" si="109"/>
        <v>2153.648000000001</v>
      </c>
      <c r="S2335" s="8">
        <f>(((Sales[[#This Row],[Unit Price]]-(Sales[[#This Row],[Discount Applied]]*Sales[[#This Row],[Unit Price]]))-Q2335)/Q2335)*100</f>
        <v>18.421052631578956</v>
      </c>
      <c r="T2335" s="8">
        <f t="shared" si="110"/>
        <v>13844.880000000001</v>
      </c>
      <c r="U2335" s="8">
        <f>Sales[[#This Row],[Unit Cost]]*Sales[[#This Row],[Order Quantity]]</f>
        <v>11691.232</v>
      </c>
    </row>
    <row r="2336" spans="1:21" x14ac:dyDescent="0.2">
      <c r="A2336" s="6" t="s">
        <v>2549</v>
      </c>
      <c r="B2336" s="6" t="s">
        <v>25</v>
      </c>
      <c r="C2336" s="6" t="s">
        <v>148</v>
      </c>
      <c r="D2336" s="7">
        <v>43400</v>
      </c>
      <c r="E2336" s="7">
        <v>43521</v>
      </c>
      <c r="F2336" s="7">
        <v>43536</v>
      </c>
      <c r="G2336" s="7">
        <v>43546</v>
      </c>
      <c r="H2336" s="6">
        <f t="shared" si="108"/>
        <v>25</v>
      </c>
      <c r="I2336" s="6" t="s">
        <v>215</v>
      </c>
      <c r="J2336" s="6">
        <v>15</v>
      </c>
      <c r="K2336" s="6">
        <v>29</v>
      </c>
      <c r="L2336" s="6">
        <v>30</v>
      </c>
      <c r="M2336" s="6">
        <v>19</v>
      </c>
      <c r="N2336" s="6">
        <v>3</v>
      </c>
      <c r="O2336" s="6">
        <v>0.1</v>
      </c>
      <c r="P2336" s="8">
        <v>1031.8</v>
      </c>
      <c r="Q2336" s="8">
        <v>443.67399999999998</v>
      </c>
      <c r="R2336" s="8">
        <f t="shared" si="109"/>
        <v>1454.8379999999997</v>
      </c>
      <c r="S2336" s="8">
        <f>(((Sales[[#This Row],[Unit Price]]-(Sales[[#This Row],[Discount Applied]]*Sales[[#This Row],[Unit Price]]))-Q2336)/Q2336)*100</f>
        <v>109.30232558139534</v>
      </c>
      <c r="T2336" s="8">
        <f t="shared" si="110"/>
        <v>2785.8599999999997</v>
      </c>
      <c r="U2336" s="8">
        <f>Sales[[#This Row],[Unit Cost]]*Sales[[#This Row],[Order Quantity]]</f>
        <v>1331.0219999999999</v>
      </c>
    </row>
    <row r="2337" spans="1:21" x14ac:dyDescent="0.2">
      <c r="A2337" s="6" t="s">
        <v>2550</v>
      </c>
      <c r="B2337" s="6" t="s">
        <v>25</v>
      </c>
      <c r="C2337" s="6" t="s">
        <v>143</v>
      </c>
      <c r="D2337" s="7">
        <v>43400</v>
      </c>
      <c r="E2337" s="7">
        <v>43521</v>
      </c>
      <c r="F2337" s="7">
        <v>43524</v>
      </c>
      <c r="G2337" s="7">
        <v>43532</v>
      </c>
      <c r="H2337" s="6">
        <f t="shared" si="108"/>
        <v>11</v>
      </c>
      <c r="I2337" s="6" t="s">
        <v>215</v>
      </c>
      <c r="J2337" s="6">
        <v>19</v>
      </c>
      <c r="K2337" s="6">
        <v>7</v>
      </c>
      <c r="L2337" s="6">
        <v>332</v>
      </c>
      <c r="M2337" s="6">
        <v>15</v>
      </c>
      <c r="N2337" s="6">
        <v>1</v>
      </c>
      <c r="O2337" s="6">
        <v>0.15</v>
      </c>
      <c r="P2337" s="8">
        <v>3859.2000000000003</v>
      </c>
      <c r="Q2337" s="8">
        <v>1736.64</v>
      </c>
      <c r="R2337" s="8">
        <f t="shared" si="109"/>
        <v>1543.68</v>
      </c>
      <c r="S2337" s="8">
        <f>(((Sales[[#This Row],[Unit Price]]-(Sales[[#This Row],[Discount Applied]]*Sales[[#This Row],[Unit Price]]))-Q2337)/Q2337)*100</f>
        <v>88.888888888888886</v>
      </c>
      <c r="T2337" s="8">
        <f t="shared" si="110"/>
        <v>3280.32</v>
      </c>
      <c r="U2337" s="8">
        <f>Sales[[#This Row],[Unit Cost]]*Sales[[#This Row],[Order Quantity]]</f>
        <v>1736.64</v>
      </c>
    </row>
    <row r="2338" spans="1:21" x14ac:dyDescent="0.2">
      <c r="A2338" s="6" t="s">
        <v>2551</v>
      </c>
      <c r="B2338" s="6" t="s">
        <v>24</v>
      </c>
      <c r="C2338" s="6" t="s">
        <v>146</v>
      </c>
      <c r="D2338" s="7">
        <v>43400</v>
      </c>
      <c r="E2338" s="7">
        <v>43521</v>
      </c>
      <c r="F2338" s="7">
        <v>43529</v>
      </c>
      <c r="G2338" s="7">
        <v>43531</v>
      </c>
      <c r="H2338" s="6">
        <f t="shared" si="108"/>
        <v>10</v>
      </c>
      <c r="I2338" s="6" t="s">
        <v>215</v>
      </c>
      <c r="J2338" s="6">
        <v>11</v>
      </c>
      <c r="K2338" s="6">
        <v>13</v>
      </c>
      <c r="L2338" s="6">
        <v>319</v>
      </c>
      <c r="M2338" s="6">
        <v>37</v>
      </c>
      <c r="N2338" s="6">
        <v>1</v>
      </c>
      <c r="O2338" s="6">
        <v>0.05</v>
      </c>
      <c r="P2338" s="8">
        <v>1092.1000000000001</v>
      </c>
      <c r="Q2338" s="8">
        <v>589.73400000000015</v>
      </c>
      <c r="R2338" s="8">
        <f t="shared" si="109"/>
        <v>447.76099999999997</v>
      </c>
      <c r="S2338" s="8">
        <f>(((Sales[[#This Row],[Unit Price]]-(Sales[[#This Row],[Discount Applied]]*Sales[[#This Row],[Unit Price]]))-Q2338)/Q2338)*100</f>
        <v>75.925925925925895</v>
      </c>
      <c r="T2338" s="8">
        <f t="shared" si="110"/>
        <v>1037.4950000000001</v>
      </c>
      <c r="U2338" s="8">
        <f>Sales[[#This Row],[Unit Cost]]*Sales[[#This Row],[Order Quantity]]</f>
        <v>589.73400000000015</v>
      </c>
    </row>
    <row r="2339" spans="1:21" x14ac:dyDescent="0.2">
      <c r="A2339" s="6" t="s">
        <v>2552</v>
      </c>
      <c r="B2339" s="6" t="s">
        <v>25</v>
      </c>
      <c r="C2339" s="6" t="s">
        <v>147</v>
      </c>
      <c r="D2339" s="7">
        <v>43400</v>
      </c>
      <c r="E2339" s="7">
        <v>43521</v>
      </c>
      <c r="F2339" s="7">
        <v>43530</v>
      </c>
      <c r="G2339" s="7">
        <v>43536</v>
      </c>
      <c r="H2339" s="6">
        <f t="shared" si="108"/>
        <v>15</v>
      </c>
      <c r="I2339" s="6" t="s">
        <v>215</v>
      </c>
      <c r="J2339" s="6">
        <v>14</v>
      </c>
      <c r="K2339" s="6">
        <v>44</v>
      </c>
      <c r="L2339" s="6">
        <v>223</v>
      </c>
      <c r="M2339" s="6">
        <v>45</v>
      </c>
      <c r="N2339" s="6">
        <v>8</v>
      </c>
      <c r="O2339" s="6">
        <v>0.05</v>
      </c>
      <c r="P2339" s="8">
        <v>877.7</v>
      </c>
      <c r="Q2339" s="8">
        <v>684.60600000000011</v>
      </c>
      <c r="R2339" s="8">
        <f t="shared" si="109"/>
        <v>1193.6719999999996</v>
      </c>
      <c r="S2339" s="8">
        <f>(((Sales[[#This Row],[Unit Price]]-(Sales[[#This Row],[Discount Applied]]*Sales[[#This Row],[Unit Price]]))-Q2339)/Q2339)*100</f>
        <v>21.794871794871785</v>
      </c>
      <c r="T2339" s="8">
        <f t="shared" si="110"/>
        <v>6670.52</v>
      </c>
      <c r="U2339" s="8">
        <f>Sales[[#This Row],[Unit Cost]]*Sales[[#This Row],[Order Quantity]]</f>
        <v>5476.8480000000009</v>
      </c>
    </row>
    <row r="2340" spans="1:21" x14ac:dyDescent="0.2">
      <c r="A2340" s="6" t="s">
        <v>2553</v>
      </c>
      <c r="B2340" s="6" t="s">
        <v>24</v>
      </c>
      <c r="C2340" s="6" t="s">
        <v>147</v>
      </c>
      <c r="D2340" s="7">
        <v>43400</v>
      </c>
      <c r="E2340" s="7">
        <v>43522</v>
      </c>
      <c r="F2340" s="7">
        <v>43530</v>
      </c>
      <c r="G2340" s="7">
        <v>43534</v>
      </c>
      <c r="H2340" s="6">
        <f t="shared" si="108"/>
        <v>12</v>
      </c>
      <c r="I2340" s="6" t="s">
        <v>215</v>
      </c>
      <c r="J2340" s="6">
        <v>6</v>
      </c>
      <c r="K2340" s="6">
        <v>33</v>
      </c>
      <c r="L2340" s="6">
        <v>254</v>
      </c>
      <c r="M2340" s="6">
        <v>12</v>
      </c>
      <c r="N2340" s="6">
        <v>3</v>
      </c>
      <c r="O2340" s="6">
        <v>0.2</v>
      </c>
      <c r="P2340" s="8">
        <v>1775.5</v>
      </c>
      <c r="Q2340" s="8">
        <v>1047.5449999999998</v>
      </c>
      <c r="R2340" s="8">
        <f t="shared" si="109"/>
        <v>1118.5650000000005</v>
      </c>
      <c r="S2340" s="8">
        <f>(((Sales[[#This Row],[Unit Price]]-(Sales[[#This Row],[Discount Applied]]*Sales[[#This Row],[Unit Price]]))-Q2340)/Q2340)*100</f>
        <v>35.59322033898308</v>
      </c>
      <c r="T2340" s="8">
        <f t="shared" si="110"/>
        <v>4261.2</v>
      </c>
      <c r="U2340" s="8">
        <f>Sales[[#This Row],[Unit Cost]]*Sales[[#This Row],[Order Quantity]]</f>
        <v>3142.6349999999993</v>
      </c>
    </row>
    <row r="2341" spans="1:21" x14ac:dyDescent="0.2">
      <c r="A2341" s="6" t="s">
        <v>2554</v>
      </c>
      <c r="B2341" s="6" t="s">
        <v>24</v>
      </c>
      <c r="C2341" s="6" t="s">
        <v>143</v>
      </c>
      <c r="D2341" s="7">
        <v>43400</v>
      </c>
      <c r="E2341" s="7">
        <v>43522</v>
      </c>
      <c r="F2341" s="7">
        <v>43527</v>
      </c>
      <c r="G2341" s="7">
        <v>43528</v>
      </c>
      <c r="H2341" s="6">
        <f t="shared" si="108"/>
        <v>6</v>
      </c>
      <c r="I2341" s="6" t="s">
        <v>215</v>
      </c>
      <c r="J2341" s="6">
        <v>1</v>
      </c>
      <c r="K2341" s="6">
        <v>18</v>
      </c>
      <c r="L2341" s="6">
        <v>356</v>
      </c>
      <c r="M2341" s="6">
        <v>31</v>
      </c>
      <c r="N2341" s="6">
        <v>5</v>
      </c>
      <c r="O2341" s="6">
        <v>0.05</v>
      </c>
      <c r="P2341" s="8">
        <v>3859.2000000000003</v>
      </c>
      <c r="Q2341" s="8">
        <v>3241.7280000000001</v>
      </c>
      <c r="R2341" s="8">
        <f t="shared" si="109"/>
        <v>2122.5600000000013</v>
      </c>
      <c r="S2341" s="8">
        <f>(((Sales[[#This Row],[Unit Price]]-(Sales[[#This Row],[Discount Applied]]*Sales[[#This Row],[Unit Price]]))-Q2341)/Q2341)*100</f>
        <v>13.095238095238102</v>
      </c>
      <c r="T2341" s="8">
        <f t="shared" si="110"/>
        <v>18331.2</v>
      </c>
      <c r="U2341" s="8">
        <f>Sales[[#This Row],[Unit Cost]]*Sales[[#This Row],[Order Quantity]]</f>
        <v>16208.64</v>
      </c>
    </row>
    <row r="2342" spans="1:21" x14ac:dyDescent="0.2">
      <c r="A2342" s="6" t="s">
        <v>2555</v>
      </c>
      <c r="B2342" s="6" t="s">
        <v>24</v>
      </c>
      <c r="C2342" s="6" t="s">
        <v>145</v>
      </c>
      <c r="D2342" s="7">
        <v>43400</v>
      </c>
      <c r="E2342" s="7">
        <v>43522</v>
      </c>
      <c r="F2342" s="7">
        <v>43538</v>
      </c>
      <c r="G2342" s="7">
        <v>43543</v>
      </c>
      <c r="H2342" s="6">
        <f t="shared" si="108"/>
        <v>21</v>
      </c>
      <c r="I2342" s="6" t="s">
        <v>215</v>
      </c>
      <c r="J2342" s="6">
        <v>1</v>
      </c>
      <c r="K2342" s="6">
        <v>20</v>
      </c>
      <c r="L2342" s="6">
        <v>88</v>
      </c>
      <c r="M2342" s="6">
        <v>22</v>
      </c>
      <c r="N2342" s="6">
        <v>2</v>
      </c>
      <c r="O2342" s="6">
        <v>0.15</v>
      </c>
      <c r="P2342" s="8">
        <v>2539.3000000000002</v>
      </c>
      <c r="Q2342" s="8">
        <v>1295.0430000000001</v>
      </c>
      <c r="R2342" s="8">
        <f t="shared" si="109"/>
        <v>1726.7240000000002</v>
      </c>
      <c r="S2342" s="8">
        <f>(((Sales[[#This Row],[Unit Price]]-(Sales[[#This Row],[Discount Applied]]*Sales[[#This Row],[Unit Price]]))-Q2342)/Q2342)*100</f>
        <v>66.666666666666657</v>
      </c>
      <c r="T2342" s="8">
        <f t="shared" si="110"/>
        <v>4316.8100000000004</v>
      </c>
      <c r="U2342" s="8">
        <f>Sales[[#This Row],[Unit Cost]]*Sales[[#This Row],[Order Quantity]]</f>
        <v>2590.0860000000002</v>
      </c>
    </row>
    <row r="2343" spans="1:21" x14ac:dyDescent="0.2">
      <c r="A2343" s="6" t="s">
        <v>2556</v>
      </c>
      <c r="B2343" s="6" t="s">
        <v>24</v>
      </c>
      <c r="C2343" s="6" t="s">
        <v>148</v>
      </c>
      <c r="D2343" s="7">
        <v>43400</v>
      </c>
      <c r="E2343" s="7">
        <v>43522</v>
      </c>
      <c r="F2343" s="7">
        <v>43546</v>
      </c>
      <c r="G2343" s="7">
        <v>43552</v>
      </c>
      <c r="H2343" s="6">
        <f t="shared" si="108"/>
        <v>30</v>
      </c>
      <c r="I2343" s="6" t="s">
        <v>215</v>
      </c>
      <c r="J2343" s="6">
        <v>8</v>
      </c>
      <c r="K2343" s="6">
        <v>18</v>
      </c>
      <c r="L2343" s="6">
        <v>20</v>
      </c>
      <c r="M2343" s="6">
        <v>9</v>
      </c>
      <c r="N2343" s="6">
        <v>7</v>
      </c>
      <c r="O2343" s="6">
        <v>0.2</v>
      </c>
      <c r="P2343" s="8">
        <v>2304.8000000000002</v>
      </c>
      <c r="Q2343" s="8">
        <v>1936.0320000000002</v>
      </c>
      <c r="R2343" s="8">
        <f t="shared" si="109"/>
        <v>-645.34400000000096</v>
      </c>
      <c r="S2343" s="8">
        <f>(((Sales[[#This Row],[Unit Price]]-(Sales[[#This Row],[Discount Applied]]*Sales[[#This Row],[Unit Price]]))-Q2343)/Q2343)*100</f>
        <v>-4.7619047619047619</v>
      </c>
      <c r="T2343" s="8">
        <f t="shared" si="110"/>
        <v>12906.880000000001</v>
      </c>
      <c r="U2343" s="8">
        <f>Sales[[#This Row],[Unit Cost]]*Sales[[#This Row],[Order Quantity]]</f>
        <v>13552.224000000002</v>
      </c>
    </row>
    <row r="2344" spans="1:21" x14ac:dyDescent="0.2">
      <c r="A2344" s="6" t="s">
        <v>2557</v>
      </c>
      <c r="B2344" s="6" t="s">
        <v>23</v>
      </c>
      <c r="C2344" s="6" t="s">
        <v>143</v>
      </c>
      <c r="D2344" s="7">
        <v>43400</v>
      </c>
      <c r="E2344" s="7">
        <v>43522</v>
      </c>
      <c r="F2344" s="7">
        <v>43535</v>
      </c>
      <c r="G2344" s="7">
        <v>43544</v>
      </c>
      <c r="H2344" s="6">
        <f t="shared" si="108"/>
        <v>22</v>
      </c>
      <c r="I2344" s="6" t="s">
        <v>215</v>
      </c>
      <c r="J2344" s="6">
        <v>21</v>
      </c>
      <c r="K2344" s="6">
        <v>48</v>
      </c>
      <c r="L2344" s="6">
        <v>337</v>
      </c>
      <c r="M2344" s="6">
        <v>44</v>
      </c>
      <c r="N2344" s="6">
        <v>6</v>
      </c>
      <c r="O2344" s="6">
        <v>7.4999999999999997E-2</v>
      </c>
      <c r="P2344" s="8">
        <v>254.6</v>
      </c>
      <c r="Q2344" s="8">
        <v>168.036</v>
      </c>
      <c r="R2344" s="8">
        <f t="shared" si="109"/>
        <v>404.81399999999996</v>
      </c>
      <c r="S2344" s="8">
        <f>(((Sales[[#This Row],[Unit Price]]-(Sales[[#This Row],[Discount Applied]]*Sales[[#This Row],[Unit Price]]))-Q2344)/Q2344)*100</f>
        <v>40.151515151515149</v>
      </c>
      <c r="T2344" s="8">
        <f t="shared" si="110"/>
        <v>1413.03</v>
      </c>
      <c r="U2344" s="8">
        <f>Sales[[#This Row],[Unit Cost]]*Sales[[#This Row],[Order Quantity]]</f>
        <v>1008.216</v>
      </c>
    </row>
    <row r="2345" spans="1:21" x14ac:dyDescent="0.2">
      <c r="A2345" s="6" t="s">
        <v>2558</v>
      </c>
      <c r="B2345" s="6" t="s">
        <v>23</v>
      </c>
      <c r="C2345" s="6" t="s">
        <v>146</v>
      </c>
      <c r="D2345" s="7">
        <v>43400</v>
      </c>
      <c r="E2345" s="7">
        <v>43523</v>
      </c>
      <c r="F2345" s="7">
        <v>43530</v>
      </c>
      <c r="G2345" s="7">
        <v>43534</v>
      </c>
      <c r="H2345" s="6">
        <f t="shared" si="108"/>
        <v>11</v>
      </c>
      <c r="I2345" s="6" t="s">
        <v>215</v>
      </c>
      <c r="J2345" s="6">
        <v>25</v>
      </c>
      <c r="K2345" s="6">
        <v>32</v>
      </c>
      <c r="L2345" s="6">
        <v>311</v>
      </c>
      <c r="M2345" s="6">
        <v>24</v>
      </c>
      <c r="N2345" s="6">
        <v>7</v>
      </c>
      <c r="O2345" s="6">
        <v>0.05</v>
      </c>
      <c r="P2345" s="8">
        <v>917.9</v>
      </c>
      <c r="Q2345" s="8">
        <v>440.59199999999998</v>
      </c>
      <c r="R2345" s="8">
        <f t="shared" si="109"/>
        <v>3019.8910000000001</v>
      </c>
      <c r="S2345" s="8">
        <f>(((Sales[[#This Row],[Unit Price]]-(Sales[[#This Row],[Discount Applied]]*Sales[[#This Row],[Unit Price]]))-Q2345)/Q2345)*100</f>
        <v>97.916666666666671</v>
      </c>
      <c r="T2345" s="8">
        <f t="shared" si="110"/>
        <v>6104.0349999999999</v>
      </c>
      <c r="U2345" s="8">
        <f>Sales[[#This Row],[Unit Cost]]*Sales[[#This Row],[Order Quantity]]</f>
        <v>3084.1439999999998</v>
      </c>
    </row>
    <row r="2346" spans="1:21" x14ac:dyDescent="0.2">
      <c r="A2346" s="6" t="s">
        <v>2559</v>
      </c>
      <c r="B2346" s="6" t="s">
        <v>24</v>
      </c>
      <c r="C2346" s="6" t="s">
        <v>144</v>
      </c>
      <c r="D2346" s="7">
        <v>43400</v>
      </c>
      <c r="E2346" s="7">
        <v>43523</v>
      </c>
      <c r="F2346" s="7">
        <v>43535</v>
      </c>
      <c r="G2346" s="7">
        <v>43545</v>
      </c>
      <c r="H2346" s="6">
        <f t="shared" si="108"/>
        <v>22</v>
      </c>
      <c r="I2346" s="6" t="s">
        <v>215</v>
      </c>
      <c r="J2346" s="6">
        <v>12</v>
      </c>
      <c r="K2346" s="6">
        <v>15</v>
      </c>
      <c r="L2346" s="6">
        <v>68</v>
      </c>
      <c r="M2346" s="6">
        <v>13</v>
      </c>
      <c r="N2346" s="6">
        <v>5</v>
      </c>
      <c r="O2346" s="6">
        <v>7.4999999999999997E-2</v>
      </c>
      <c r="P2346" s="8">
        <v>1005</v>
      </c>
      <c r="Q2346" s="8">
        <v>814.05000000000007</v>
      </c>
      <c r="R2346" s="8">
        <f t="shared" si="109"/>
        <v>577.87499999999955</v>
      </c>
      <c r="S2346" s="8">
        <f>(((Sales[[#This Row],[Unit Price]]-(Sales[[#This Row],[Discount Applied]]*Sales[[#This Row],[Unit Price]]))-Q2346)/Q2346)*100</f>
        <v>14.197530864197521</v>
      </c>
      <c r="T2346" s="8">
        <f t="shared" si="110"/>
        <v>4648.125</v>
      </c>
      <c r="U2346" s="8">
        <f>Sales[[#This Row],[Unit Cost]]*Sales[[#This Row],[Order Quantity]]</f>
        <v>4070.2500000000005</v>
      </c>
    </row>
    <row r="2347" spans="1:21" x14ac:dyDescent="0.2">
      <c r="A2347" s="6" t="s">
        <v>2560</v>
      </c>
      <c r="B2347" s="6" t="s">
        <v>23</v>
      </c>
      <c r="C2347" s="6" t="s">
        <v>146</v>
      </c>
      <c r="D2347" s="7">
        <v>43400</v>
      </c>
      <c r="E2347" s="7">
        <v>43523</v>
      </c>
      <c r="F2347" s="7">
        <v>43527</v>
      </c>
      <c r="G2347" s="7">
        <v>43532</v>
      </c>
      <c r="H2347" s="6">
        <f t="shared" si="108"/>
        <v>9</v>
      </c>
      <c r="I2347" s="6" t="s">
        <v>215</v>
      </c>
      <c r="J2347" s="6">
        <v>23</v>
      </c>
      <c r="K2347" s="6">
        <v>36</v>
      </c>
      <c r="L2347" s="6">
        <v>263</v>
      </c>
      <c r="M2347" s="6">
        <v>34</v>
      </c>
      <c r="N2347" s="6">
        <v>3</v>
      </c>
      <c r="O2347" s="6">
        <v>0.05</v>
      </c>
      <c r="P2347" s="8">
        <v>1715.2</v>
      </c>
      <c r="Q2347" s="8">
        <v>891.90400000000011</v>
      </c>
      <c r="R2347" s="8">
        <f t="shared" si="109"/>
        <v>2212.6080000000002</v>
      </c>
      <c r="S2347" s="8">
        <f>(((Sales[[#This Row],[Unit Price]]-(Sales[[#This Row],[Discount Applied]]*Sales[[#This Row],[Unit Price]]))-Q2347)/Q2347)*100</f>
        <v>82.692307692307679</v>
      </c>
      <c r="T2347" s="8">
        <f t="shared" si="110"/>
        <v>4888.3200000000006</v>
      </c>
      <c r="U2347" s="8">
        <f>Sales[[#This Row],[Unit Cost]]*Sales[[#This Row],[Order Quantity]]</f>
        <v>2675.7120000000004</v>
      </c>
    </row>
    <row r="2348" spans="1:21" x14ac:dyDescent="0.2">
      <c r="A2348" s="6" t="s">
        <v>2561</v>
      </c>
      <c r="B2348" s="6" t="s">
        <v>24</v>
      </c>
      <c r="C2348" s="6" t="s">
        <v>147</v>
      </c>
      <c r="D2348" s="7">
        <v>43400</v>
      </c>
      <c r="E2348" s="7">
        <v>43523</v>
      </c>
      <c r="F2348" s="7">
        <v>43551</v>
      </c>
      <c r="G2348" s="7">
        <v>43561</v>
      </c>
      <c r="H2348" s="6">
        <f t="shared" si="108"/>
        <v>38</v>
      </c>
      <c r="I2348" s="6" t="s">
        <v>215</v>
      </c>
      <c r="J2348" s="6">
        <v>11</v>
      </c>
      <c r="K2348" s="6">
        <v>43</v>
      </c>
      <c r="L2348" s="6">
        <v>245</v>
      </c>
      <c r="M2348" s="6">
        <v>26</v>
      </c>
      <c r="N2348" s="6">
        <v>1</v>
      </c>
      <c r="O2348" s="6">
        <v>7.4999999999999997E-2</v>
      </c>
      <c r="P2348" s="8">
        <v>241.20000000000002</v>
      </c>
      <c r="Q2348" s="8">
        <v>106.12800000000001</v>
      </c>
      <c r="R2348" s="8">
        <f t="shared" si="109"/>
        <v>116.982</v>
      </c>
      <c r="S2348" s="8">
        <f>(((Sales[[#This Row],[Unit Price]]-(Sales[[#This Row],[Discount Applied]]*Sales[[#This Row],[Unit Price]]))-Q2348)/Q2348)*100</f>
        <v>110.22727272727271</v>
      </c>
      <c r="T2348" s="8">
        <f t="shared" si="110"/>
        <v>223.11</v>
      </c>
      <c r="U2348" s="8">
        <f>Sales[[#This Row],[Unit Cost]]*Sales[[#This Row],[Order Quantity]]</f>
        <v>106.12800000000001</v>
      </c>
    </row>
    <row r="2349" spans="1:21" x14ac:dyDescent="0.2">
      <c r="A2349" s="6" t="s">
        <v>2562</v>
      </c>
      <c r="B2349" s="6" t="s">
        <v>25</v>
      </c>
      <c r="C2349" s="6" t="s">
        <v>147</v>
      </c>
      <c r="D2349" s="7">
        <v>43400</v>
      </c>
      <c r="E2349" s="7">
        <v>43523</v>
      </c>
      <c r="F2349" s="7">
        <v>43538</v>
      </c>
      <c r="G2349" s="7">
        <v>43546</v>
      </c>
      <c r="H2349" s="6">
        <f t="shared" si="108"/>
        <v>23</v>
      </c>
      <c r="I2349" s="6" t="s">
        <v>215</v>
      </c>
      <c r="J2349" s="6">
        <v>15</v>
      </c>
      <c r="K2349" s="6">
        <v>5</v>
      </c>
      <c r="L2349" s="6">
        <v>229</v>
      </c>
      <c r="M2349" s="6">
        <v>12</v>
      </c>
      <c r="N2349" s="6">
        <v>8</v>
      </c>
      <c r="O2349" s="6">
        <v>0.15</v>
      </c>
      <c r="P2349" s="8">
        <v>3953</v>
      </c>
      <c r="Q2349" s="8">
        <v>2569.4500000000003</v>
      </c>
      <c r="R2349" s="8">
        <f t="shared" si="109"/>
        <v>6324.7999999999993</v>
      </c>
      <c r="S2349" s="8">
        <f>(((Sales[[#This Row],[Unit Price]]-(Sales[[#This Row],[Discount Applied]]*Sales[[#This Row],[Unit Price]]))-Q2349)/Q2349)*100</f>
        <v>30.769230769230759</v>
      </c>
      <c r="T2349" s="8">
        <f t="shared" si="110"/>
        <v>26880.400000000001</v>
      </c>
      <c r="U2349" s="8">
        <f>Sales[[#This Row],[Unit Cost]]*Sales[[#This Row],[Order Quantity]]</f>
        <v>20555.600000000002</v>
      </c>
    </row>
    <row r="2350" spans="1:21" x14ac:dyDescent="0.2">
      <c r="A2350" s="6" t="s">
        <v>2563</v>
      </c>
      <c r="B2350" s="6" t="s">
        <v>24</v>
      </c>
      <c r="C2350" s="6" t="s">
        <v>148</v>
      </c>
      <c r="D2350" s="7">
        <v>43400</v>
      </c>
      <c r="E2350" s="7">
        <v>43523</v>
      </c>
      <c r="F2350" s="7">
        <v>43539</v>
      </c>
      <c r="G2350" s="7">
        <v>43548</v>
      </c>
      <c r="H2350" s="6">
        <f t="shared" si="108"/>
        <v>25</v>
      </c>
      <c r="I2350" s="6" t="s">
        <v>215</v>
      </c>
      <c r="J2350" s="6">
        <v>6</v>
      </c>
      <c r="K2350" s="6">
        <v>30</v>
      </c>
      <c r="L2350" s="6">
        <v>8</v>
      </c>
      <c r="M2350" s="6">
        <v>25</v>
      </c>
      <c r="N2350" s="6">
        <v>5</v>
      </c>
      <c r="O2350" s="6">
        <v>7.4999999999999997E-2</v>
      </c>
      <c r="P2350" s="8">
        <v>1145.7</v>
      </c>
      <c r="Q2350" s="8">
        <v>641.5920000000001</v>
      </c>
      <c r="R2350" s="8">
        <f t="shared" si="109"/>
        <v>2090.9024999999997</v>
      </c>
      <c r="S2350" s="8">
        <f>(((Sales[[#This Row],[Unit Price]]-(Sales[[#This Row],[Discount Applied]]*Sales[[#This Row],[Unit Price]]))-Q2350)/Q2350)*100</f>
        <v>65.178571428571402</v>
      </c>
      <c r="T2350" s="8">
        <f t="shared" si="110"/>
        <v>5298.8625000000002</v>
      </c>
      <c r="U2350" s="8">
        <f>Sales[[#This Row],[Unit Cost]]*Sales[[#This Row],[Order Quantity]]</f>
        <v>3207.9600000000005</v>
      </c>
    </row>
    <row r="2351" spans="1:21" x14ac:dyDescent="0.2">
      <c r="A2351" s="6" t="s">
        <v>2564</v>
      </c>
      <c r="B2351" s="6" t="s">
        <v>25</v>
      </c>
      <c r="C2351" s="6" t="s">
        <v>143</v>
      </c>
      <c r="D2351" s="7">
        <v>43400</v>
      </c>
      <c r="E2351" s="7">
        <v>43523</v>
      </c>
      <c r="F2351" s="7">
        <v>43536</v>
      </c>
      <c r="G2351" s="7">
        <v>43538</v>
      </c>
      <c r="H2351" s="6">
        <f t="shared" si="108"/>
        <v>15</v>
      </c>
      <c r="I2351" s="6" t="s">
        <v>215</v>
      </c>
      <c r="J2351" s="6">
        <v>18</v>
      </c>
      <c r="K2351" s="6">
        <v>47</v>
      </c>
      <c r="L2351" s="6">
        <v>354</v>
      </c>
      <c r="M2351" s="6">
        <v>38</v>
      </c>
      <c r="N2351" s="6">
        <v>4</v>
      </c>
      <c r="O2351" s="6">
        <v>0.1</v>
      </c>
      <c r="P2351" s="8">
        <v>991.6</v>
      </c>
      <c r="Q2351" s="8">
        <v>664.37200000000007</v>
      </c>
      <c r="R2351" s="8">
        <f t="shared" si="109"/>
        <v>912.27199999999993</v>
      </c>
      <c r="S2351" s="8">
        <f>(((Sales[[#This Row],[Unit Price]]-(Sales[[#This Row],[Discount Applied]]*Sales[[#This Row],[Unit Price]]))-Q2351)/Q2351)*100</f>
        <v>34.328358208955216</v>
      </c>
      <c r="T2351" s="8">
        <f t="shared" si="110"/>
        <v>3569.76</v>
      </c>
      <c r="U2351" s="8">
        <f>Sales[[#This Row],[Unit Cost]]*Sales[[#This Row],[Order Quantity]]</f>
        <v>2657.4880000000003</v>
      </c>
    </row>
    <row r="2352" spans="1:21" x14ac:dyDescent="0.2">
      <c r="A2352" s="6" t="s">
        <v>2565</v>
      </c>
      <c r="B2352" s="6" t="s">
        <v>23</v>
      </c>
      <c r="C2352" s="6" t="s">
        <v>143</v>
      </c>
      <c r="D2352" s="7">
        <v>43400</v>
      </c>
      <c r="E2352" s="7">
        <v>43523</v>
      </c>
      <c r="F2352" s="7">
        <v>43538</v>
      </c>
      <c r="G2352" s="7">
        <v>43548</v>
      </c>
      <c r="H2352" s="6">
        <f t="shared" si="108"/>
        <v>25</v>
      </c>
      <c r="I2352" s="6" t="s">
        <v>215</v>
      </c>
      <c r="J2352" s="6">
        <v>24</v>
      </c>
      <c r="K2352" s="6">
        <v>6</v>
      </c>
      <c r="L2352" s="6">
        <v>331</v>
      </c>
      <c r="M2352" s="6">
        <v>8</v>
      </c>
      <c r="N2352" s="6">
        <v>1</v>
      </c>
      <c r="O2352" s="6">
        <v>0.05</v>
      </c>
      <c r="P2352" s="8">
        <v>3946.3</v>
      </c>
      <c r="Q2352" s="8">
        <v>2012.6130000000001</v>
      </c>
      <c r="R2352" s="8">
        <f t="shared" si="109"/>
        <v>1736.3720000000001</v>
      </c>
      <c r="S2352" s="8">
        <f>(((Sales[[#This Row],[Unit Price]]-(Sales[[#This Row],[Discount Applied]]*Sales[[#This Row],[Unit Price]]))-Q2352)/Q2352)*100</f>
        <v>86.274509803921575</v>
      </c>
      <c r="T2352" s="8">
        <f t="shared" si="110"/>
        <v>3748.9850000000001</v>
      </c>
      <c r="U2352" s="8">
        <f>Sales[[#This Row],[Unit Cost]]*Sales[[#This Row],[Order Quantity]]</f>
        <v>2012.6130000000001</v>
      </c>
    </row>
    <row r="2353" spans="1:21" x14ac:dyDescent="0.2">
      <c r="A2353" s="6" t="s">
        <v>2566</v>
      </c>
      <c r="B2353" s="6" t="s">
        <v>23</v>
      </c>
      <c r="C2353" s="6" t="s">
        <v>144</v>
      </c>
      <c r="D2353" s="7">
        <v>43400</v>
      </c>
      <c r="E2353" s="7">
        <v>43523</v>
      </c>
      <c r="F2353" s="7">
        <v>43534</v>
      </c>
      <c r="G2353" s="7">
        <v>43539</v>
      </c>
      <c r="H2353" s="6">
        <f t="shared" si="108"/>
        <v>16</v>
      </c>
      <c r="I2353" s="6" t="s">
        <v>215</v>
      </c>
      <c r="J2353" s="6">
        <v>21</v>
      </c>
      <c r="K2353" s="6">
        <v>41</v>
      </c>
      <c r="L2353" s="6">
        <v>87</v>
      </c>
      <c r="M2353" s="6">
        <v>11</v>
      </c>
      <c r="N2353" s="6">
        <v>8</v>
      </c>
      <c r="O2353" s="6">
        <v>7.4999999999999997E-2</v>
      </c>
      <c r="P2353" s="8">
        <v>1132.3</v>
      </c>
      <c r="Q2353" s="8">
        <v>871.87099999999998</v>
      </c>
      <c r="R2353" s="8">
        <f t="shared" si="109"/>
        <v>1404.0520000000006</v>
      </c>
      <c r="S2353" s="8">
        <f>(((Sales[[#This Row],[Unit Price]]-(Sales[[#This Row],[Discount Applied]]*Sales[[#This Row],[Unit Price]]))-Q2353)/Q2353)*100</f>
        <v>20.129870129870138</v>
      </c>
      <c r="T2353" s="8">
        <f t="shared" si="110"/>
        <v>8379.02</v>
      </c>
      <c r="U2353" s="8">
        <f>Sales[[#This Row],[Unit Cost]]*Sales[[#This Row],[Order Quantity]]</f>
        <v>6974.9679999999998</v>
      </c>
    </row>
    <row r="2354" spans="1:21" x14ac:dyDescent="0.2">
      <c r="A2354" s="6" t="s">
        <v>2567</v>
      </c>
      <c r="B2354" s="6" t="s">
        <v>23</v>
      </c>
      <c r="C2354" s="6" t="s">
        <v>145</v>
      </c>
      <c r="D2354" s="7">
        <v>43400</v>
      </c>
      <c r="E2354" s="7">
        <v>43523</v>
      </c>
      <c r="F2354" s="7">
        <v>43530</v>
      </c>
      <c r="G2354" s="7">
        <v>43538</v>
      </c>
      <c r="H2354" s="6">
        <f t="shared" si="108"/>
        <v>15</v>
      </c>
      <c r="I2354" s="6" t="s">
        <v>215</v>
      </c>
      <c r="J2354" s="6">
        <v>25</v>
      </c>
      <c r="K2354" s="6">
        <v>11</v>
      </c>
      <c r="L2354" s="6">
        <v>181</v>
      </c>
      <c r="M2354" s="6">
        <v>21</v>
      </c>
      <c r="N2354" s="6">
        <v>2</v>
      </c>
      <c r="O2354" s="6">
        <v>0.15</v>
      </c>
      <c r="P2354" s="8">
        <v>1072</v>
      </c>
      <c r="Q2354" s="8">
        <v>696.80000000000007</v>
      </c>
      <c r="R2354" s="8">
        <f t="shared" si="109"/>
        <v>428.79999999999995</v>
      </c>
      <c r="S2354" s="8">
        <f>(((Sales[[#This Row],[Unit Price]]-(Sales[[#This Row],[Discount Applied]]*Sales[[#This Row],[Unit Price]]))-Q2354)/Q2354)*100</f>
        <v>30.769230769230766</v>
      </c>
      <c r="T2354" s="8">
        <f t="shared" si="110"/>
        <v>1822.4</v>
      </c>
      <c r="U2354" s="8">
        <f>Sales[[#This Row],[Unit Cost]]*Sales[[#This Row],[Order Quantity]]</f>
        <v>1393.6000000000001</v>
      </c>
    </row>
    <row r="2355" spans="1:21" x14ac:dyDescent="0.2">
      <c r="A2355" s="6" t="s">
        <v>2568</v>
      </c>
      <c r="B2355" s="6" t="s">
        <v>23</v>
      </c>
      <c r="C2355" s="6" t="s">
        <v>146</v>
      </c>
      <c r="D2355" s="7">
        <v>43400</v>
      </c>
      <c r="E2355" s="7">
        <v>43523</v>
      </c>
      <c r="F2355" s="7">
        <v>43541</v>
      </c>
      <c r="G2355" s="7">
        <v>43544</v>
      </c>
      <c r="H2355" s="6">
        <f t="shared" si="108"/>
        <v>21</v>
      </c>
      <c r="I2355" s="6" t="s">
        <v>215</v>
      </c>
      <c r="J2355" s="6">
        <v>21</v>
      </c>
      <c r="K2355" s="6">
        <v>50</v>
      </c>
      <c r="L2355" s="6">
        <v>321</v>
      </c>
      <c r="M2355" s="6">
        <v>34</v>
      </c>
      <c r="N2355" s="6">
        <v>4</v>
      </c>
      <c r="O2355" s="6">
        <v>7.4999999999999997E-2</v>
      </c>
      <c r="P2355" s="8">
        <v>938</v>
      </c>
      <c r="Q2355" s="8">
        <v>450.24</v>
      </c>
      <c r="R2355" s="8">
        <f t="shared" si="109"/>
        <v>1669.6399999999999</v>
      </c>
      <c r="S2355" s="8">
        <f>(((Sales[[#This Row],[Unit Price]]-(Sales[[#This Row],[Discount Applied]]*Sales[[#This Row],[Unit Price]]))-Q2355)/Q2355)*100</f>
        <v>92.708333333333329</v>
      </c>
      <c r="T2355" s="8">
        <f t="shared" si="110"/>
        <v>3470.6</v>
      </c>
      <c r="U2355" s="8">
        <f>Sales[[#This Row],[Unit Cost]]*Sales[[#This Row],[Order Quantity]]</f>
        <v>1800.96</v>
      </c>
    </row>
    <row r="2356" spans="1:21" x14ac:dyDescent="0.2">
      <c r="A2356" s="6" t="s">
        <v>2569</v>
      </c>
      <c r="B2356" s="6" t="s">
        <v>24</v>
      </c>
      <c r="C2356" s="6" t="s">
        <v>145</v>
      </c>
      <c r="D2356" s="7">
        <v>43400</v>
      </c>
      <c r="E2356" s="7">
        <v>43524</v>
      </c>
      <c r="F2356" s="7">
        <v>43533</v>
      </c>
      <c r="G2356" s="7">
        <v>43537</v>
      </c>
      <c r="H2356" s="6">
        <f t="shared" si="108"/>
        <v>13</v>
      </c>
      <c r="I2356" s="6" t="s">
        <v>215</v>
      </c>
      <c r="J2356" s="6">
        <v>10</v>
      </c>
      <c r="K2356" s="6">
        <v>16</v>
      </c>
      <c r="L2356" s="6">
        <v>166</v>
      </c>
      <c r="M2356" s="6">
        <v>28</v>
      </c>
      <c r="N2356" s="6">
        <v>8</v>
      </c>
      <c r="O2356" s="6">
        <v>0.05</v>
      </c>
      <c r="P2356" s="8">
        <v>1058.6000000000001</v>
      </c>
      <c r="Q2356" s="8">
        <v>529.30000000000007</v>
      </c>
      <c r="R2356" s="8">
        <f t="shared" si="109"/>
        <v>3810.96</v>
      </c>
      <c r="S2356" s="8">
        <f>(((Sales[[#This Row],[Unit Price]]-(Sales[[#This Row],[Discount Applied]]*Sales[[#This Row],[Unit Price]]))-Q2356)/Q2356)*100</f>
        <v>89.999999999999986</v>
      </c>
      <c r="T2356" s="8">
        <f t="shared" si="110"/>
        <v>8045.3600000000006</v>
      </c>
      <c r="U2356" s="8">
        <f>Sales[[#This Row],[Unit Cost]]*Sales[[#This Row],[Order Quantity]]</f>
        <v>4234.4000000000005</v>
      </c>
    </row>
    <row r="2357" spans="1:21" x14ac:dyDescent="0.2">
      <c r="A2357" s="6" t="s">
        <v>2570</v>
      </c>
      <c r="B2357" s="6" t="s">
        <v>24</v>
      </c>
      <c r="C2357" s="6" t="s">
        <v>143</v>
      </c>
      <c r="D2357" s="7">
        <v>43400</v>
      </c>
      <c r="E2357" s="7">
        <v>43524</v>
      </c>
      <c r="F2357" s="7">
        <v>43527</v>
      </c>
      <c r="G2357" s="7">
        <v>43531</v>
      </c>
      <c r="H2357" s="6">
        <f t="shared" si="108"/>
        <v>7</v>
      </c>
      <c r="I2357" s="6" t="s">
        <v>215</v>
      </c>
      <c r="J2357" s="6">
        <v>2</v>
      </c>
      <c r="K2357" s="6">
        <v>17</v>
      </c>
      <c r="L2357" s="6">
        <v>366</v>
      </c>
      <c r="M2357" s="6">
        <v>25</v>
      </c>
      <c r="N2357" s="6">
        <v>3</v>
      </c>
      <c r="O2357" s="6">
        <v>7.4999999999999997E-2</v>
      </c>
      <c r="P2357" s="8">
        <v>5406.9000000000005</v>
      </c>
      <c r="Q2357" s="8">
        <v>2216.8290000000002</v>
      </c>
      <c r="R2357" s="8">
        <f t="shared" si="109"/>
        <v>8353.6605</v>
      </c>
      <c r="S2357" s="8">
        <f>(((Sales[[#This Row],[Unit Price]]-(Sales[[#This Row],[Discount Applied]]*Sales[[#This Row],[Unit Price]]))-Q2357)/Q2357)*100</f>
        <v>125.60975609756098</v>
      </c>
      <c r="T2357" s="8">
        <f t="shared" si="110"/>
        <v>15004.147500000001</v>
      </c>
      <c r="U2357" s="8">
        <f>Sales[[#This Row],[Unit Cost]]*Sales[[#This Row],[Order Quantity]]</f>
        <v>6650.487000000001</v>
      </c>
    </row>
    <row r="2358" spans="1:21" x14ac:dyDescent="0.2">
      <c r="A2358" s="6" t="s">
        <v>2571</v>
      </c>
      <c r="B2358" s="6" t="s">
        <v>23</v>
      </c>
      <c r="C2358" s="6" t="s">
        <v>144</v>
      </c>
      <c r="D2358" s="7">
        <v>43400</v>
      </c>
      <c r="E2358" s="7">
        <v>43524</v>
      </c>
      <c r="F2358" s="7">
        <v>43551</v>
      </c>
      <c r="G2358" s="7">
        <v>43558</v>
      </c>
      <c r="H2358" s="6">
        <f t="shared" si="108"/>
        <v>34</v>
      </c>
      <c r="I2358" s="6" t="s">
        <v>215</v>
      </c>
      <c r="J2358" s="6">
        <v>23</v>
      </c>
      <c r="K2358" s="6">
        <v>26</v>
      </c>
      <c r="L2358" s="6">
        <v>84</v>
      </c>
      <c r="M2358" s="6">
        <v>6</v>
      </c>
      <c r="N2358" s="6">
        <v>1</v>
      </c>
      <c r="O2358" s="6">
        <v>0.15</v>
      </c>
      <c r="P2358" s="8">
        <v>5514.1</v>
      </c>
      <c r="Q2358" s="8">
        <v>4025.2930000000001</v>
      </c>
      <c r="R2358" s="8">
        <f t="shared" si="109"/>
        <v>661.69200000000046</v>
      </c>
      <c r="S2358" s="8">
        <f>(((Sales[[#This Row],[Unit Price]]-(Sales[[#This Row],[Discount Applied]]*Sales[[#This Row],[Unit Price]]))-Q2358)/Q2358)*100</f>
        <v>16.438356164383571</v>
      </c>
      <c r="T2358" s="8">
        <f t="shared" si="110"/>
        <v>4686.9850000000006</v>
      </c>
      <c r="U2358" s="8">
        <f>Sales[[#This Row],[Unit Cost]]*Sales[[#This Row],[Order Quantity]]</f>
        <v>4025.2930000000001</v>
      </c>
    </row>
    <row r="2359" spans="1:21" x14ac:dyDescent="0.2">
      <c r="A2359" s="6" t="s">
        <v>2572</v>
      </c>
      <c r="B2359" s="6" t="s">
        <v>25</v>
      </c>
      <c r="C2359" s="6" t="s">
        <v>146</v>
      </c>
      <c r="D2359" s="7">
        <v>43400</v>
      </c>
      <c r="E2359" s="7">
        <v>43524</v>
      </c>
      <c r="F2359" s="7">
        <v>43527</v>
      </c>
      <c r="G2359" s="7">
        <v>43534</v>
      </c>
      <c r="H2359" s="6">
        <f t="shared" si="108"/>
        <v>10</v>
      </c>
      <c r="I2359" s="6" t="s">
        <v>215</v>
      </c>
      <c r="J2359" s="6">
        <v>19</v>
      </c>
      <c r="K2359" s="6">
        <v>36</v>
      </c>
      <c r="L2359" s="6">
        <v>320</v>
      </c>
      <c r="M2359" s="6">
        <v>12</v>
      </c>
      <c r="N2359" s="6">
        <v>4</v>
      </c>
      <c r="O2359" s="6">
        <v>0.4</v>
      </c>
      <c r="P2359" s="8">
        <v>2452.2000000000003</v>
      </c>
      <c r="Q2359" s="8">
        <v>1422.2760000000001</v>
      </c>
      <c r="R2359" s="8">
        <f t="shared" si="109"/>
        <v>196.17600000000039</v>
      </c>
      <c r="S2359" s="8">
        <f>(((Sales[[#This Row],[Unit Price]]-(Sales[[#This Row],[Discount Applied]]*Sales[[#This Row],[Unit Price]]))-Q2359)/Q2359)*100</f>
        <v>3.4482758620689724</v>
      </c>
      <c r="T2359" s="8">
        <f t="shared" si="110"/>
        <v>5885.2800000000007</v>
      </c>
      <c r="U2359" s="8">
        <f>Sales[[#This Row],[Unit Cost]]*Sales[[#This Row],[Order Quantity]]</f>
        <v>5689.1040000000003</v>
      </c>
    </row>
    <row r="2360" spans="1:21" x14ac:dyDescent="0.2">
      <c r="A2360" s="6" t="s">
        <v>2573</v>
      </c>
      <c r="B2360" s="6" t="s">
        <v>25</v>
      </c>
      <c r="C2360" s="6" t="s">
        <v>148</v>
      </c>
      <c r="D2360" s="7">
        <v>43400</v>
      </c>
      <c r="E2360" s="7">
        <v>43524</v>
      </c>
      <c r="F2360" s="7">
        <v>43539</v>
      </c>
      <c r="G2360" s="7">
        <v>43540</v>
      </c>
      <c r="H2360" s="6">
        <f t="shared" si="108"/>
        <v>16</v>
      </c>
      <c r="I2360" s="6" t="s">
        <v>215</v>
      </c>
      <c r="J2360" s="6">
        <v>18</v>
      </c>
      <c r="K2360" s="6">
        <v>28</v>
      </c>
      <c r="L2360" s="6">
        <v>39</v>
      </c>
      <c r="M2360" s="6">
        <v>21</v>
      </c>
      <c r="N2360" s="6">
        <v>8</v>
      </c>
      <c r="O2360" s="6">
        <v>0.05</v>
      </c>
      <c r="P2360" s="8">
        <v>3979.8</v>
      </c>
      <c r="Q2360" s="8">
        <v>2706.2640000000001</v>
      </c>
      <c r="R2360" s="8">
        <f t="shared" si="109"/>
        <v>8596.3680000000022</v>
      </c>
      <c r="S2360" s="8">
        <f>(((Sales[[#This Row],[Unit Price]]-(Sales[[#This Row],[Discount Applied]]*Sales[[#This Row],[Unit Price]]))-Q2360)/Q2360)*100</f>
        <v>39.705882352941188</v>
      </c>
      <c r="T2360" s="8">
        <f t="shared" si="110"/>
        <v>30246.480000000003</v>
      </c>
      <c r="U2360" s="8">
        <f>Sales[[#This Row],[Unit Cost]]*Sales[[#This Row],[Order Quantity]]</f>
        <v>21650.112000000001</v>
      </c>
    </row>
    <row r="2361" spans="1:21" x14ac:dyDescent="0.2">
      <c r="A2361" s="6" t="s">
        <v>2574</v>
      </c>
      <c r="B2361" s="6" t="s">
        <v>24</v>
      </c>
      <c r="C2361" s="6" t="s">
        <v>145</v>
      </c>
      <c r="D2361" s="7">
        <v>43400</v>
      </c>
      <c r="E2361" s="7">
        <v>43524</v>
      </c>
      <c r="F2361" s="7">
        <v>43548</v>
      </c>
      <c r="G2361" s="7">
        <v>43551</v>
      </c>
      <c r="H2361" s="6">
        <f t="shared" si="108"/>
        <v>27</v>
      </c>
      <c r="I2361" s="6" t="s">
        <v>215</v>
      </c>
      <c r="J2361" s="6">
        <v>6</v>
      </c>
      <c r="K2361" s="6">
        <v>34</v>
      </c>
      <c r="L2361" s="6">
        <v>129</v>
      </c>
      <c r="M2361" s="6">
        <v>40</v>
      </c>
      <c r="N2361" s="6">
        <v>8</v>
      </c>
      <c r="O2361" s="6">
        <v>0.3</v>
      </c>
      <c r="P2361" s="8">
        <v>6371.7</v>
      </c>
      <c r="Q2361" s="8">
        <v>5288.5109999999995</v>
      </c>
      <c r="R2361" s="8">
        <f t="shared" si="109"/>
        <v>-6626.567999999992</v>
      </c>
      <c r="S2361" s="8">
        <f>(((Sales[[#This Row],[Unit Price]]-(Sales[[#This Row],[Discount Applied]]*Sales[[#This Row],[Unit Price]]))-Q2361)/Q2361)*100</f>
        <v>-15.662650602409622</v>
      </c>
      <c r="T2361" s="8">
        <f t="shared" si="110"/>
        <v>35681.520000000004</v>
      </c>
      <c r="U2361" s="8">
        <f>Sales[[#This Row],[Unit Cost]]*Sales[[#This Row],[Order Quantity]]</f>
        <v>42308.087999999996</v>
      </c>
    </row>
    <row r="2362" spans="1:21" x14ac:dyDescent="0.2">
      <c r="A2362" s="6" t="s">
        <v>2575</v>
      </c>
      <c r="B2362" s="6" t="s">
        <v>25</v>
      </c>
      <c r="C2362" s="6" t="s">
        <v>145</v>
      </c>
      <c r="D2362" s="7">
        <v>43400</v>
      </c>
      <c r="E2362" s="7">
        <v>43524</v>
      </c>
      <c r="F2362" s="7">
        <v>43536</v>
      </c>
      <c r="G2362" s="7">
        <v>43543</v>
      </c>
      <c r="H2362" s="6">
        <f t="shared" si="108"/>
        <v>19</v>
      </c>
      <c r="I2362" s="6" t="s">
        <v>215</v>
      </c>
      <c r="J2362" s="6">
        <v>13</v>
      </c>
      <c r="K2362" s="6">
        <v>27</v>
      </c>
      <c r="L2362" s="6">
        <v>163</v>
      </c>
      <c r="M2362" s="6">
        <v>34</v>
      </c>
      <c r="N2362" s="6">
        <v>4</v>
      </c>
      <c r="O2362" s="6">
        <v>0.1</v>
      </c>
      <c r="P2362" s="8">
        <v>3852.5</v>
      </c>
      <c r="Q2362" s="8">
        <v>1541</v>
      </c>
      <c r="R2362" s="8">
        <f t="shared" si="109"/>
        <v>7705</v>
      </c>
      <c r="S2362" s="8">
        <f>(((Sales[[#This Row],[Unit Price]]-(Sales[[#This Row],[Discount Applied]]*Sales[[#This Row],[Unit Price]]))-Q2362)/Q2362)*100</f>
        <v>125</v>
      </c>
      <c r="T2362" s="8">
        <f t="shared" si="110"/>
        <v>13869</v>
      </c>
      <c r="U2362" s="8">
        <f>Sales[[#This Row],[Unit Cost]]*Sales[[#This Row],[Order Quantity]]</f>
        <v>6164</v>
      </c>
    </row>
    <row r="2363" spans="1:21" x14ac:dyDescent="0.2">
      <c r="A2363" s="6" t="s">
        <v>2576</v>
      </c>
      <c r="B2363" s="6" t="s">
        <v>25</v>
      </c>
      <c r="C2363" s="6" t="s">
        <v>147</v>
      </c>
      <c r="D2363" s="7">
        <v>43400</v>
      </c>
      <c r="E2363" s="7">
        <v>43525</v>
      </c>
      <c r="F2363" s="7">
        <v>43546</v>
      </c>
      <c r="G2363" s="7">
        <v>43548</v>
      </c>
      <c r="H2363" s="6">
        <f t="shared" si="108"/>
        <v>23</v>
      </c>
      <c r="I2363" s="6" t="s">
        <v>215</v>
      </c>
      <c r="J2363" s="6">
        <v>17</v>
      </c>
      <c r="K2363" s="6">
        <v>38</v>
      </c>
      <c r="L2363" s="6">
        <v>227</v>
      </c>
      <c r="M2363" s="6">
        <v>5</v>
      </c>
      <c r="N2363" s="6">
        <v>4</v>
      </c>
      <c r="O2363" s="6">
        <v>0.15</v>
      </c>
      <c r="P2363" s="8">
        <v>2968.1</v>
      </c>
      <c r="Q2363" s="8">
        <v>2433.8419999999996</v>
      </c>
      <c r="R2363" s="8">
        <f t="shared" si="109"/>
        <v>356.17200000000048</v>
      </c>
      <c r="S2363" s="8">
        <f>(((Sales[[#This Row],[Unit Price]]-(Sales[[#This Row],[Discount Applied]]*Sales[[#This Row],[Unit Price]]))-Q2363)/Q2363)*100</f>
        <v>3.6585365853658591</v>
      </c>
      <c r="T2363" s="8">
        <f t="shared" si="110"/>
        <v>10091.539999999999</v>
      </c>
      <c r="U2363" s="8">
        <f>Sales[[#This Row],[Unit Cost]]*Sales[[#This Row],[Order Quantity]]</f>
        <v>9735.3679999999986</v>
      </c>
    </row>
    <row r="2364" spans="1:21" x14ac:dyDescent="0.2">
      <c r="A2364" s="6" t="s">
        <v>2577</v>
      </c>
      <c r="B2364" s="6" t="s">
        <v>25</v>
      </c>
      <c r="C2364" s="6" t="s">
        <v>143</v>
      </c>
      <c r="D2364" s="7">
        <v>43400</v>
      </c>
      <c r="E2364" s="7">
        <v>43525</v>
      </c>
      <c r="F2364" s="7">
        <v>43546</v>
      </c>
      <c r="G2364" s="7">
        <v>43555</v>
      </c>
      <c r="H2364" s="6">
        <f t="shared" si="108"/>
        <v>30</v>
      </c>
      <c r="I2364" s="6" t="s">
        <v>215</v>
      </c>
      <c r="J2364" s="6">
        <v>13</v>
      </c>
      <c r="K2364" s="6">
        <v>21</v>
      </c>
      <c r="L2364" s="6">
        <v>344</v>
      </c>
      <c r="M2364" s="6">
        <v>18</v>
      </c>
      <c r="N2364" s="6">
        <v>6</v>
      </c>
      <c r="O2364" s="6">
        <v>0.1</v>
      </c>
      <c r="P2364" s="8">
        <v>6378.4000000000005</v>
      </c>
      <c r="Q2364" s="8">
        <v>3252.9840000000004</v>
      </c>
      <c r="R2364" s="8">
        <f t="shared" si="109"/>
        <v>14925.455999999998</v>
      </c>
      <c r="S2364" s="8">
        <f>(((Sales[[#This Row],[Unit Price]]-(Sales[[#This Row],[Discount Applied]]*Sales[[#This Row],[Unit Price]]))-Q2364)/Q2364)*100</f>
        <v>76.470588235294116</v>
      </c>
      <c r="T2364" s="8">
        <f t="shared" si="110"/>
        <v>34443.360000000001</v>
      </c>
      <c r="U2364" s="8">
        <f>Sales[[#This Row],[Unit Cost]]*Sales[[#This Row],[Order Quantity]]</f>
        <v>19517.904000000002</v>
      </c>
    </row>
    <row r="2365" spans="1:21" x14ac:dyDescent="0.2">
      <c r="A2365" s="6" t="s">
        <v>2578</v>
      </c>
      <c r="B2365" s="6" t="s">
        <v>24</v>
      </c>
      <c r="C2365" s="6" t="s">
        <v>143</v>
      </c>
      <c r="D2365" s="7">
        <v>43400</v>
      </c>
      <c r="E2365" s="7">
        <v>43525</v>
      </c>
      <c r="F2365" s="7">
        <v>43540</v>
      </c>
      <c r="G2365" s="7">
        <v>43544</v>
      </c>
      <c r="H2365" s="6">
        <f t="shared" si="108"/>
        <v>19</v>
      </c>
      <c r="I2365" s="6" t="s">
        <v>215</v>
      </c>
      <c r="J2365" s="6">
        <v>4</v>
      </c>
      <c r="K2365" s="6">
        <v>21</v>
      </c>
      <c r="L2365" s="6">
        <v>333</v>
      </c>
      <c r="M2365" s="6">
        <v>38</v>
      </c>
      <c r="N2365" s="6">
        <v>7</v>
      </c>
      <c r="O2365" s="6">
        <v>0.1</v>
      </c>
      <c r="P2365" s="8">
        <v>1165.8</v>
      </c>
      <c r="Q2365" s="8">
        <v>804.40199999999993</v>
      </c>
      <c r="R2365" s="8">
        <f t="shared" si="109"/>
        <v>1713.7259999999997</v>
      </c>
      <c r="S2365" s="8">
        <f>(((Sales[[#This Row],[Unit Price]]-(Sales[[#This Row],[Discount Applied]]*Sales[[#This Row],[Unit Price]]))-Q2365)/Q2365)*100</f>
        <v>30.434782608695667</v>
      </c>
      <c r="T2365" s="8">
        <f t="shared" si="110"/>
        <v>7344.5399999999991</v>
      </c>
      <c r="U2365" s="8">
        <f>Sales[[#This Row],[Unit Cost]]*Sales[[#This Row],[Order Quantity]]</f>
        <v>5630.8139999999994</v>
      </c>
    </row>
    <row r="2366" spans="1:21" x14ac:dyDescent="0.2">
      <c r="A2366" s="6" t="s">
        <v>2579</v>
      </c>
      <c r="B2366" s="6" t="s">
        <v>23</v>
      </c>
      <c r="C2366" s="6" t="s">
        <v>143</v>
      </c>
      <c r="D2366" s="7">
        <v>43400</v>
      </c>
      <c r="E2366" s="7">
        <v>43525</v>
      </c>
      <c r="F2366" s="7">
        <v>43552</v>
      </c>
      <c r="G2366" s="7">
        <v>43557</v>
      </c>
      <c r="H2366" s="6">
        <f t="shared" si="108"/>
        <v>32</v>
      </c>
      <c r="I2366" s="6" t="s">
        <v>215</v>
      </c>
      <c r="J2366" s="6">
        <v>25</v>
      </c>
      <c r="K2366" s="6">
        <v>31</v>
      </c>
      <c r="L2366" s="6">
        <v>329</v>
      </c>
      <c r="M2366" s="6">
        <v>33</v>
      </c>
      <c r="N2366" s="6">
        <v>3</v>
      </c>
      <c r="O2366" s="6">
        <v>0.05</v>
      </c>
      <c r="P2366" s="8">
        <v>1085.4000000000001</v>
      </c>
      <c r="Q2366" s="8">
        <v>586.1160000000001</v>
      </c>
      <c r="R2366" s="8">
        <f t="shared" si="109"/>
        <v>1335.0419999999999</v>
      </c>
      <c r="S2366" s="8">
        <f>(((Sales[[#This Row],[Unit Price]]-(Sales[[#This Row],[Discount Applied]]*Sales[[#This Row],[Unit Price]]))-Q2366)/Q2366)*100</f>
        <v>75.925925925925924</v>
      </c>
      <c r="T2366" s="8">
        <f t="shared" si="110"/>
        <v>3093.3900000000003</v>
      </c>
      <c r="U2366" s="8">
        <f>Sales[[#This Row],[Unit Cost]]*Sales[[#This Row],[Order Quantity]]</f>
        <v>1758.3480000000004</v>
      </c>
    </row>
    <row r="2367" spans="1:21" x14ac:dyDescent="0.2">
      <c r="A2367" s="6" t="s">
        <v>2580</v>
      </c>
      <c r="B2367" s="6" t="s">
        <v>26</v>
      </c>
      <c r="C2367" s="6" t="s">
        <v>148</v>
      </c>
      <c r="D2367" s="7">
        <v>43400</v>
      </c>
      <c r="E2367" s="7">
        <v>43525</v>
      </c>
      <c r="F2367" s="7">
        <v>43543</v>
      </c>
      <c r="G2367" s="7">
        <v>43550</v>
      </c>
      <c r="H2367" s="6">
        <f t="shared" si="108"/>
        <v>25</v>
      </c>
      <c r="I2367" s="6" t="s">
        <v>215</v>
      </c>
      <c r="J2367" s="6">
        <v>26</v>
      </c>
      <c r="K2367" s="6">
        <v>44</v>
      </c>
      <c r="L2367" s="6">
        <v>58</v>
      </c>
      <c r="M2367" s="6">
        <v>38</v>
      </c>
      <c r="N2367" s="6">
        <v>6</v>
      </c>
      <c r="O2367" s="6">
        <v>7.4999999999999997E-2</v>
      </c>
      <c r="P2367" s="8">
        <v>2485.7000000000003</v>
      </c>
      <c r="Q2367" s="8">
        <v>994.2800000000002</v>
      </c>
      <c r="R2367" s="8">
        <f t="shared" si="109"/>
        <v>7829.954999999999</v>
      </c>
      <c r="S2367" s="8">
        <f>(((Sales[[#This Row],[Unit Price]]-(Sales[[#This Row],[Discount Applied]]*Sales[[#This Row],[Unit Price]]))-Q2367)/Q2367)*100</f>
        <v>131.24999999999994</v>
      </c>
      <c r="T2367" s="8">
        <f t="shared" si="110"/>
        <v>13795.635</v>
      </c>
      <c r="U2367" s="8">
        <f>Sales[[#This Row],[Unit Cost]]*Sales[[#This Row],[Order Quantity]]</f>
        <v>5965.6800000000012</v>
      </c>
    </row>
    <row r="2368" spans="1:21" x14ac:dyDescent="0.2">
      <c r="A2368" s="6" t="s">
        <v>2581</v>
      </c>
      <c r="B2368" s="6" t="s">
        <v>24</v>
      </c>
      <c r="C2368" s="6" t="s">
        <v>146</v>
      </c>
      <c r="D2368" s="7">
        <v>43400</v>
      </c>
      <c r="E2368" s="7">
        <v>43525</v>
      </c>
      <c r="F2368" s="7">
        <v>43546</v>
      </c>
      <c r="G2368" s="7">
        <v>43556</v>
      </c>
      <c r="H2368" s="6">
        <f t="shared" si="108"/>
        <v>31</v>
      </c>
      <c r="I2368" s="6" t="s">
        <v>215</v>
      </c>
      <c r="J2368" s="6">
        <v>2</v>
      </c>
      <c r="K2368" s="6">
        <v>9</v>
      </c>
      <c r="L2368" s="6">
        <v>320</v>
      </c>
      <c r="M2368" s="6">
        <v>30</v>
      </c>
      <c r="N2368" s="6">
        <v>5</v>
      </c>
      <c r="O2368" s="6">
        <v>0.05</v>
      </c>
      <c r="P2368" s="8">
        <v>2472.3000000000002</v>
      </c>
      <c r="Q2368" s="8">
        <v>1161.981</v>
      </c>
      <c r="R2368" s="8">
        <f t="shared" si="109"/>
        <v>5933.5199999999995</v>
      </c>
      <c r="S2368" s="8">
        <f>(((Sales[[#This Row],[Unit Price]]-(Sales[[#This Row],[Discount Applied]]*Sales[[#This Row],[Unit Price]]))-Q2368)/Q2368)*100</f>
        <v>102.12765957446813</v>
      </c>
      <c r="T2368" s="8">
        <f t="shared" si="110"/>
        <v>11743.424999999999</v>
      </c>
      <c r="U2368" s="8">
        <f>Sales[[#This Row],[Unit Cost]]*Sales[[#This Row],[Order Quantity]]</f>
        <v>5809.9049999999997</v>
      </c>
    </row>
    <row r="2369" spans="1:21" x14ac:dyDescent="0.2">
      <c r="A2369" s="6" t="s">
        <v>2582</v>
      </c>
      <c r="B2369" s="6" t="s">
        <v>26</v>
      </c>
      <c r="C2369" s="6" t="s">
        <v>147</v>
      </c>
      <c r="D2369" s="7">
        <v>43400</v>
      </c>
      <c r="E2369" s="7">
        <v>43525</v>
      </c>
      <c r="F2369" s="7">
        <v>43539</v>
      </c>
      <c r="G2369" s="7">
        <v>43547</v>
      </c>
      <c r="H2369" s="6">
        <f t="shared" si="108"/>
        <v>22</v>
      </c>
      <c r="I2369" s="6" t="s">
        <v>215</v>
      </c>
      <c r="J2369" s="6">
        <v>27</v>
      </c>
      <c r="K2369" s="6">
        <v>4</v>
      </c>
      <c r="L2369" s="6">
        <v>250</v>
      </c>
      <c r="M2369" s="6">
        <v>16</v>
      </c>
      <c r="N2369" s="6">
        <v>4</v>
      </c>
      <c r="O2369" s="6">
        <v>0.1</v>
      </c>
      <c r="P2369" s="8">
        <v>1983.2</v>
      </c>
      <c r="Q2369" s="8">
        <v>1348.576</v>
      </c>
      <c r="R2369" s="8">
        <f t="shared" si="109"/>
        <v>1745.2160000000003</v>
      </c>
      <c r="S2369" s="8">
        <f>(((Sales[[#This Row],[Unit Price]]-(Sales[[#This Row],[Discount Applied]]*Sales[[#This Row],[Unit Price]]))-Q2369)/Q2369)*100</f>
        <v>32.352941176470594</v>
      </c>
      <c r="T2369" s="8">
        <f t="shared" si="110"/>
        <v>7139.52</v>
      </c>
      <c r="U2369" s="8">
        <f>Sales[[#This Row],[Unit Cost]]*Sales[[#This Row],[Order Quantity]]</f>
        <v>5394.3040000000001</v>
      </c>
    </row>
    <row r="2370" spans="1:21" x14ac:dyDescent="0.2">
      <c r="A2370" s="6" t="s">
        <v>2583</v>
      </c>
      <c r="B2370" s="6" t="s">
        <v>25</v>
      </c>
      <c r="C2370" s="6" t="s">
        <v>148</v>
      </c>
      <c r="D2370" s="7">
        <v>43400</v>
      </c>
      <c r="E2370" s="7">
        <v>43525</v>
      </c>
      <c r="F2370" s="7">
        <v>43534</v>
      </c>
      <c r="G2370" s="7">
        <v>43544</v>
      </c>
      <c r="H2370" s="6">
        <f t="shared" ref="H2370:H2433" si="111">G2370-E2370</f>
        <v>19</v>
      </c>
      <c r="I2370" s="6" t="s">
        <v>215</v>
      </c>
      <c r="J2370" s="6">
        <v>16</v>
      </c>
      <c r="K2370" s="6">
        <v>13</v>
      </c>
      <c r="L2370" s="6">
        <v>32</v>
      </c>
      <c r="M2370" s="6">
        <v>29</v>
      </c>
      <c r="N2370" s="6">
        <v>5</v>
      </c>
      <c r="O2370" s="6">
        <v>7.4999999999999997E-2</v>
      </c>
      <c r="P2370" s="8">
        <v>1031.8</v>
      </c>
      <c r="Q2370" s="8">
        <v>660.35199999999998</v>
      </c>
      <c r="R2370" s="8">
        <f t="shared" ref="R2370:R2433" si="112">T2370-(Q2370*N2370)</f>
        <v>1470.3150000000001</v>
      </c>
      <c r="S2370" s="8">
        <f>(((Sales[[#This Row],[Unit Price]]-(Sales[[#This Row],[Discount Applied]]*Sales[[#This Row],[Unit Price]]))-Q2370)/Q2370)*100</f>
        <v>44.53125</v>
      </c>
      <c r="T2370" s="8">
        <f t="shared" ref="T2370:T2433" si="113">((P2370*N2370)-(P2370*O2370*N2370))</f>
        <v>4772.0749999999998</v>
      </c>
      <c r="U2370" s="8">
        <f>Sales[[#This Row],[Unit Cost]]*Sales[[#This Row],[Order Quantity]]</f>
        <v>3301.7599999999998</v>
      </c>
    </row>
    <row r="2371" spans="1:21" x14ac:dyDescent="0.2">
      <c r="A2371" s="6" t="s">
        <v>2584</v>
      </c>
      <c r="B2371" s="6" t="s">
        <v>23</v>
      </c>
      <c r="C2371" s="6" t="s">
        <v>145</v>
      </c>
      <c r="D2371" s="7">
        <v>43400</v>
      </c>
      <c r="E2371" s="7">
        <v>43525</v>
      </c>
      <c r="F2371" s="7">
        <v>43549</v>
      </c>
      <c r="G2371" s="7">
        <v>43559</v>
      </c>
      <c r="H2371" s="6">
        <f t="shared" si="111"/>
        <v>34</v>
      </c>
      <c r="I2371" s="6" t="s">
        <v>215</v>
      </c>
      <c r="J2371" s="6">
        <v>20</v>
      </c>
      <c r="K2371" s="6">
        <v>24</v>
      </c>
      <c r="L2371" s="6">
        <v>113</v>
      </c>
      <c r="M2371" s="6">
        <v>37</v>
      </c>
      <c r="N2371" s="6">
        <v>6</v>
      </c>
      <c r="O2371" s="6">
        <v>0.15</v>
      </c>
      <c r="P2371" s="8">
        <v>1748.7</v>
      </c>
      <c r="Q2371" s="8">
        <v>786.91500000000008</v>
      </c>
      <c r="R2371" s="8">
        <f t="shared" si="112"/>
        <v>4196.88</v>
      </c>
      <c r="S2371" s="8">
        <f>(((Sales[[#This Row],[Unit Price]]-(Sales[[#This Row],[Discount Applied]]*Sales[[#This Row],[Unit Price]]))-Q2371)/Q2371)*100</f>
        <v>88.888888888888872</v>
      </c>
      <c r="T2371" s="8">
        <f t="shared" si="113"/>
        <v>8918.3700000000008</v>
      </c>
      <c r="U2371" s="8">
        <f>Sales[[#This Row],[Unit Cost]]*Sales[[#This Row],[Order Quantity]]</f>
        <v>4721.4900000000007</v>
      </c>
    </row>
    <row r="2372" spans="1:21" x14ac:dyDescent="0.2">
      <c r="A2372" s="6" t="s">
        <v>2585</v>
      </c>
      <c r="B2372" s="6" t="s">
        <v>24</v>
      </c>
      <c r="C2372" s="6" t="s">
        <v>145</v>
      </c>
      <c r="D2372" s="7">
        <v>43400</v>
      </c>
      <c r="E2372" s="7">
        <v>43525</v>
      </c>
      <c r="F2372" s="7">
        <v>43548</v>
      </c>
      <c r="G2372" s="7">
        <v>43557</v>
      </c>
      <c r="H2372" s="6">
        <f t="shared" si="111"/>
        <v>32</v>
      </c>
      <c r="I2372" s="6" t="s">
        <v>215</v>
      </c>
      <c r="J2372" s="6">
        <v>10</v>
      </c>
      <c r="K2372" s="6">
        <v>10</v>
      </c>
      <c r="L2372" s="6">
        <v>195</v>
      </c>
      <c r="M2372" s="6">
        <v>34</v>
      </c>
      <c r="N2372" s="6">
        <v>1</v>
      </c>
      <c r="O2372" s="6">
        <v>0.05</v>
      </c>
      <c r="P2372" s="8">
        <v>2680</v>
      </c>
      <c r="Q2372" s="8">
        <v>2090.4</v>
      </c>
      <c r="R2372" s="8">
        <f t="shared" si="112"/>
        <v>455.59999999999991</v>
      </c>
      <c r="S2372" s="8">
        <f>(((Sales[[#This Row],[Unit Price]]-(Sales[[#This Row],[Discount Applied]]*Sales[[#This Row],[Unit Price]]))-Q2372)/Q2372)*100</f>
        <v>21.794871794871788</v>
      </c>
      <c r="T2372" s="8">
        <f t="shared" si="113"/>
        <v>2546</v>
      </c>
      <c r="U2372" s="8">
        <f>Sales[[#This Row],[Unit Cost]]*Sales[[#This Row],[Order Quantity]]</f>
        <v>2090.4</v>
      </c>
    </row>
    <row r="2373" spans="1:21" x14ac:dyDescent="0.2">
      <c r="A2373" s="6" t="s">
        <v>2586</v>
      </c>
      <c r="B2373" s="6" t="s">
        <v>24</v>
      </c>
      <c r="C2373" s="6" t="s">
        <v>147</v>
      </c>
      <c r="D2373" s="7">
        <v>43400</v>
      </c>
      <c r="E2373" s="7">
        <v>43525</v>
      </c>
      <c r="F2373" s="7">
        <v>43541</v>
      </c>
      <c r="G2373" s="7">
        <v>43544</v>
      </c>
      <c r="H2373" s="6">
        <f t="shared" si="111"/>
        <v>19</v>
      </c>
      <c r="I2373" s="6" t="s">
        <v>215</v>
      </c>
      <c r="J2373" s="6">
        <v>9</v>
      </c>
      <c r="K2373" s="6">
        <v>39</v>
      </c>
      <c r="L2373" s="6">
        <v>232</v>
      </c>
      <c r="M2373" s="6">
        <v>17</v>
      </c>
      <c r="N2373" s="6">
        <v>3</v>
      </c>
      <c r="O2373" s="6">
        <v>0.05</v>
      </c>
      <c r="P2373" s="8">
        <v>5179.1000000000004</v>
      </c>
      <c r="Q2373" s="8">
        <v>4246.8620000000001</v>
      </c>
      <c r="R2373" s="8">
        <f t="shared" si="112"/>
        <v>2019.849000000002</v>
      </c>
      <c r="S2373" s="8">
        <f>(((Sales[[#This Row],[Unit Price]]-(Sales[[#This Row],[Discount Applied]]*Sales[[#This Row],[Unit Price]]))-Q2373)/Q2373)*100</f>
        <v>15.853658536585375</v>
      </c>
      <c r="T2373" s="8">
        <f t="shared" si="113"/>
        <v>14760.435000000001</v>
      </c>
      <c r="U2373" s="8">
        <f>Sales[[#This Row],[Unit Cost]]*Sales[[#This Row],[Order Quantity]]</f>
        <v>12740.585999999999</v>
      </c>
    </row>
    <row r="2374" spans="1:21" x14ac:dyDescent="0.2">
      <c r="A2374" s="6" t="s">
        <v>2587</v>
      </c>
      <c r="B2374" s="6" t="s">
        <v>24</v>
      </c>
      <c r="C2374" s="6" t="s">
        <v>147</v>
      </c>
      <c r="D2374" s="7">
        <v>43400</v>
      </c>
      <c r="E2374" s="7">
        <v>43526</v>
      </c>
      <c r="F2374" s="7">
        <v>43540</v>
      </c>
      <c r="G2374" s="7">
        <v>43541</v>
      </c>
      <c r="H2374" s="6">
        <f t="shared" si="111"/>
        <v>15</v>
      </c>
      <c r="I2374" s="6" t="s">
        <v>215</v>
      </c>
      <c r="J2374" s="6">
        <v>10</v>
      </c>
      <c r="K2374" s="6">
        <v>5</v>
      </c>
      <c r="L2374" s="6">
        <v>259</v>
      </c>
      <c r="M2374" s="6">
        <v>45</v>
      </c>
      <c r="N2374" s="6">
        <v>3</v>
      </c>
      <c r="O2374" s="6">
        <v>0.05</v>
      </c>
      <c r="P2374" s="8">
        <v>2398.6</v>
      </c>
      <c r="Q2374" s="8">
        <v>1918.88</v>
      </c>
      <c r="R2374" s="8">
        <f t="shared" si="112"/>
        <v>1079.369999999999</v>
      </c>
      <c r="S2374" s="8">
        <f>(((Sales[[#This Row],[Unit Price]]-(Sales[[#This Row],[Discount Applied]]*Sales[[#This Row],[Unit Price]]))-Q2374)/Q2374)*100</f>
        <v>18.749999999999996</v>
      </c>
      <c r="T2374" s="8">
        <f t="shared" si="113"/>
        <v>6836.0099999999993</v>
      </c>
      <c r="U2374" s="8">
        <f>Sales[[#This Row],[Unit Cost]]*Sales[[#This Row],[Order Quantity]]</f>
        <v>5756.64</v>
      </c>
    </row>
    <row r="2375" spans="1:21" x14ac:dyDescent="0.2">
      <c r="A2375" s="6" t="s">
        <v>2588</v>
      </c>
      <c r="B2375" s="6" t="s">
        <v>24</v>
      </c>
      <c r="C2375" s="6" t="s">
        <v>145</v>
      </c>
      <c r="D2375" s="7">
        <v>43400</v>
      </c>
      <c r="E2375" s="7">
        <v>43526</v>
      </c>
      <c r="F2375" s="7">
        <v>43545</v>
      </c>
      <c r="G2375" s="7">
        <v>43551</v>
      </c>
      <c r="H2375" s="6">
        <f t="shared" si="111"/>
        <v>25</v>
      </c>
      <c r="I2375" s="6" t="s">
        <v>215</v>
      </c>
      <c r="J2375" s="6">
        <v>1</v>
      </c>
      <c r="K2375" s="6">
        <v>17</v>
      </c>
      <c r="L2375" s="6">
        <v>107</v>
      </c>
      <c r="M2375" s="6">
        <v>31</v>
      </c>
      <c r="N2375" s="6">
        <v>6</v>
      </c>
      <c r="O2375" s="6">
        <v>0.2</v>
      </c>
      <c r="P2375" s="8">
        <v>1762.1000000000001</v>
      </c>
      <c r="Q2375" s="8">
        <v>1215.8489999999999</v>
      </c>
      <c r="R2375" s="8">
        <f t="shared" si="112"/>
        <v>1162.9860000000008</v>
      </c>
      <c r="S2375" s="8">
        <f>(((Sales[[#This Row],[Unit Price]]-(Sales[[#This Row],[Discount Applied]]*Sales[[#This Row],[Unit Price]]))-Q2375)/Q2375)*100</f>
        <v>15.942028985507259</v>
      </c>
      <c r="T2375" s="8">
        <f t="shared" si="113"/>
        <v>8458.08</v>
      </c>
      <c r="U2375" s="8">
        <f>Sales[[#This Row],[Unit Cost]]*Sales[[#This Row],[Order Quantity]]</f>
        <v>7295.0939999999991</v>
      </c>
    </row>
    <row r="2376" spans="1:21" x14ac:dyDescent="0.2">
      <c r="A2376" s="6" t="s">
        <v>2589</v>
      </c>
      <c r="B2376" s="6" t="s">
        <v>25</v>
      </c>
      <c r="C2376" s="6" t="s">
        <v>145</v>
      </c>
      <c r="D2376" s="7">
        <v>43400</v>
      </c>
      <c r="E2376" s="7">
        <v>43526</v>
      </c>
      <c r="F2376" s="7">
        <v>43539</v>
      </c>
      <c r="G2376" s="7">
        <v>43543</v>
      </c>
      <c r="H2376" s="6">
        <f t="shared" si="111"/>
        <v>17</v>
      </c>
      <c r="I2376" s="6" t="s">
        <v>215</v>
      </c>
      <c r="J2376" s="6">
        <v>19</v>
      </c>
      <c r="K2376" s="6">
        <v>36</v>
      </c>
      <c r="L2376" s="6">
        <v>110</v>
      </c>
      <c r="M2376" s="6">
        <v>24</v>
      </c>
      <c r="N2376" s="6">
        <v>7</v>
      </c>
      <c r="O2376" s="6">
        <v>0.05</v>
      </c>
      <c r="P2376" s="8">
        <v>5628</v>
      </c>
      <c r="Q2376" s="8">
        <v>4333.5600000000004</v>
      </c>
      <c r="R2376" s="8">
        <f t="shared" si="112"/>
        <v>7091.2799999999952</v>
      </c>
      <c r="S2376" s="8">
        <f>(((Sales[[#This Row],[Unit Price]]-(Sales[[#This Row],[Discount Applied]]*Sales[[#This Row],[Unit Price]]))-Q2376)/Q2376)*100</f>
        <v>23.376623376623375</v>
      </c>
      <c r="T2376" s="8">
        <f t="shared" si="113"/>
        <v>37426.199999999997</v>
      </c>
      <c r="U2376" s="8">
        <f>Sales[[#This Row],[Unit Cost]]*Sales[[#This Row],[Order Quantity]]</f>
        <v>30334.920000000002</v>
      </c>
    </row>
    <row r="2377" spans="1:21" x14ac:dyDescent="0.2">
      <c r="A2377" s="6" t="s">
        <v>2590</v>
      </c>
      <c r="B2377" s="6" t="s">
        <v>26</v>
      </c>
      <c r="C2377" s="6" t="s">
        <v>145</v>
      </c>
      <c r="D2377" s="7">
        <v>43400</v>
      </c>
      <c r="E2377" s="7">
        <v>43527</v>
      </c>
      <c r="F2377" s="7">
        <v>43533</v>
      </c>
      <c r="G2377" s="7">
        <v>43540</v>
      </c>
      <c r="H2377" s="6">
        <f t="shared" si="111"/>
        <v>13</v>
      </c>
      <c r="I2377" s="6" t="s">
        <v>215</v>
      </c>
      <c r="J2377" s="6">
        <v>27</v>
      </c>
      <c r="K2377" s="6">
        <v>8</v>
      </c>
      <c r="L2377" s="6">
        <v>152</v>
      </c>
      <c r="M2377" s="6">
        <v>39</v>
      </c>
      <c r="N2377" s="6">
        <v>3</v>
      </c>
      <c r="O2377" s="6">
        <v>0.1</v>
      </c>
      <c r="P2377" s="8">
        <v>5272.9000000000005</v>
      </c>
      <c r="Q2377" s="8">
        <v>3480.1140000000005</v>
      </c>
      <c r="R2377" s="8">
        <f t="shared" si="112"/>
        <v>3796.4879999999994</v>
      </c>
      <c r="S2377" s="8">
        <f>(((Sales[[#This Row],[Unit Price]]-(Sales[[#This Row],[Discount Applied]]*Sales[[#This Row],[Unit Price]]))-Q2377)/Q2377)*100</f>
        <v>36.36363636363636</v>
      </c>
      <c r="T2377" s="8">
        <f t="shared" si="113"/>
        <v>14236.83</v>
      </c>
      <c r="U2377" s="8">
        <f>Sales[[#This Row],[Unit Cost]]*Sales[[#This Row],[Order Quantity]]</f>
        <v>10440.342000000001</v>
      </c>
    </row>
    <row r="2378" spans="1:21" x14ac:dyDescent="0.2">
      <c r="A2378" s="6" t="s">
        <v>2591</v>
      </c>
      <c r="B2378" s="6" t="s">
        <v>23</v>
      </c>
      <c r="C2378" s="6" t="s">
        <v>145</v>
      </c>
      <c r="D2378" s="7">
        <v>43400</v>
      </c>
      <c r="E2378" s="7">
        <v>43527</v>
      </c>
      <c r="F2378" s="7">
        <v>43548</v>
      </c>
      <c r="G2378" s="7">
        <v>43551</v>
      </c>
      <c r="H2378" s="6">
        <f t="shared" si="111"/>
        <v>24</v>
      </c>
      <c r="I2378" s="6" t="s">
        <v>215</v>
      </c>
      <c r="J2378" s="6">
        <v>22</v>
      </c>
      <c r="K2378" s="6">
        <v>18</v>
      </c>
      <c r="L2378" s="6">
        <v>129</v>
      </c>
      <c r="M2378" s="6">
        <v>13</v>
      </c>
      <c r="N2378" s="6">
        <v>2</v>
      </c>
      <c r="O2378" s="6">
        <v>0.1</v>
      </c>
      <c r="P2378" s="8">
        <v>3758.7000000000003</v>
      </c>
      <c r="Q2378" s="8">
        <v>2367.9810000000002</v>
      </c>
      <c r="R2378" s="8">
        <f t="shared" si="112"/>
        <v>2029.6980000000003</v>
      </c>
      <c r="S2378" s="8">
        <f>(((Sales[[#This Row],[Unit Price]]-(Sales[[#This Row],[Discount Applied]]*Sales[[#This Row],[Unit Price]]))-Q2378)/Q2378)*100</f>
        <v>42.857142857142861</v>
      </c>
      <c r="T2378" s="8">
        <f t="shared" si="113"/>
        <v>6765.6600000000008</v>
      </c>
      <c r="U2378" s="8">
        <f>Sales[[#This Row],[Unit Cost]]*Sales[[#This Row],[Order Quantity]]</f>
        <v>4735.9620000000004</v>
      </c>
    </row>
    <row r="2379" spans="1:21" x14ac:dyDescent="0.2">
      <c r="A2379" s="6" t="s">
        <v>2592</v>
      </c>
      <c r="B2379" s="6" t="s">
        <v>23</v>
      </c>
      <c r="C2379" s="6" t="s">
        <v>147</v>
      </c>
      <c r="D2379" s="7">
        <v>43400</v>
      </c>
      <c r="E2379" s="7">
        <v>43527</v>
      </c>
      <c r="F2379" s="7">
        <v>43539</v>
      </c>
      <c r="G2379" s="7">
        <v>43541</v>
      </c>
      <c r="H2379" s="6">
        <f t="shared" si="111"/>
        <v>14</v>
      </c>
      <c r="I2379" s="6" t="s">
        <v>215</v>
      </c>
      <c r="J2379" s="6">
        <v>21</v>
      </c>
      <c r="K2379" s="6">
        <v>32</v>
      </c>
      <c r="L2379" s="6">
        <v>234</v>
      </c>
      <c r="M2379" s="6">
        <v>43</v>
      </c>
      <c r="N2379" s="6">
        <v>1</v>
      </c>
      <c r="O2379" s="6">
        <v>0.05</v>
      </c>
      <c r="P2379" s="8">
        <v>1011.7</v>
      </c>
      <c r="Q2379" s="8">
        <v>465.38200000000006</v>
      </c>
      <c r="R2379" s="8">
        <f t="shared" si="112"/>
        <v>495.73299999999995</v>
      </c>
      <c r="S2379" s="8">
        <f>(((Sales[[#This Row],[Unit Price]]-(Sales[[#This Row],[Discount Applied]]*Sales[[#This Row],[Unit Price]]))-Q2379)/Q2379)*100</f>
        <v>106.52173913043477</v>
      </c>
      <c r="T2379" s="8">
        <f t="shared" si="113"/>
        <v>961.11500000000001</v>
      </c>
      <c r="U2379" s="8">
        <f>Sales[[#This Row],[Unit Cost]]*Sales[[#This Row],[Order Quantity]]</f>
        <v>465.38200000000006</v>
      </c>
    </row>
    <row r="2380" spans="1:21" x14ac:dyDescent="0.2">
      <c r="A2380" s="6" t="s">
        <v>2593</v>
      </c>
      <c r="B2380" s="6" t="s">
        <v>25</v>
      </c>
      <c r="C2380" s="6" t="s">
        <v>147</v>
      </c>
      <c r="D2380" s="7">
        <v>43400</v>
      </c>
      <c r="E2380" s="7">
        <v>43527</v>
      </c>
      <c r="F2380" s="7">
        <v>43552</v>
      </c>
      <c r="G2380" s="7">
        <v>43562</v>
      </c>
      <c r="H2380" s="6">
        <f t="shared" si="111"/>
        <v>35</v>
      </c>
      <c r="I2380" s="6" t="s">
        <v>215</v>
      </c>
      <c r="J2380" s="6">
        <v>14</v>
      </c>
      <c r="K2380" s="6">
        <v>39</v>
      </c>
      <c r="L2380" s="6">
        <v>242</v>
      </c>
      <c r="M2380" s="6">
        <v>24</v>
      </c>
      <c r="N2380" s="6">
        <v>4</v>
      </c>
      <c r="O2380" s="6">
        <v>0.15</v>
      </c>
      <c r="P2380" s="8">
        <v>3155.7000000000003</v>
      </c>
      <c r="Q2380" s="8">
        <v>1704.0780000000002</v>
      </c>
      <c r="R2380" s="8">
        <f t="shared" si="112"/>
        <v>3913.0680000000002</v>
      </c>
      <c r="S2380" s="8">
        <f>(((Sales[[#This Row],[Unit Price]]-(Sales[[#This Row],[Discount Applied]]*Sales[[#This Row],[Unit Price]]))-Q2380)/Q2380)*100</f>
        <v>57.407407407407405</v>
      </c>
      <c r="T2380" s="8">
        <f t="shared" si="113"/>
        <v>10729.380000000001</v>
      </c>
      <c r="U2380" s="8">
        <f>Sales[[#This Row],[Unit Cost]]*Sales[[#This Row],[Order Quantity]]</f>
        <v>6816.3120000000008</v>
      </c>
    </row>
    <row r="2381" spans="1:21" x14ac:dyDescent="0.2">
      <c r="A2381" s="6" t="s">
        <v>2594</v>
      </c>
      <c r="B2381" s="6" t="s">
        <v>25</v>
      </c>
      <c r="C2381" s="6" t="s">
        <v>145</v>
      </c>
      <c r="D2381" s="7">
        <v>43400</v>
      </c>
      <c r="E2381" s="7">
        <v>43527</v>
      </c>
      <c r="F2381" s="7">
        <v>43552</v>
      </c>
      <c r="G2381" s="7">
        <v>43558</v>
      </c>
      <c r="H2381" s="6">
        <f t="shared" si="111"/>
        <v>31</v>
      </c>
      <c r="I2381" s="6" t="s">
        <v>215</v>
      </c>
      <c r="J2381" s="6">
        <v>17</v>
      </c>
      <c r="K2381" s="6">
        <v>22</v>
      </c>
      <c r="L2381" s="6">
        <v>145</v>
      </c>
      <c r="M2381" s="6">
        <v>39</v>
      </c>
      <c r="N2381" s="6">
        <v>1</v>
      </c>
      <c r="O2381" s="6">
        <v>0.15</v>
      </c>
      <c r="P2381" s="8">
        <v>5922.8</v>
      </c>
      <c r="Q2381" s="8">
        <v>3257.5400000000004</v>
      </c>
      <c r="R2381" s="8">
        <f t="shared" si="112"/>
        <v>1776.8399999999997</v>
      </c>
      <c r="S2381" s="8">
        <f>(((Sales[[#This Row],[Unit Price]]-(Sales[[#This Row],[Discount Applied]]*Sales[[#This Row],[Unit Price]]))-Q2381)/Q2381)*100</f>
        <v>54.545454545454533</v>
      </c>
      <c r="T2381" s="8">
        <f t="shared" si="113"/>
        <v>5034.38</v>
      </c>
      <c r="U2381" s="8">
        <f>Sales[[#This Row],[Unit Cost]]*Sales[[#This Row],[Order Quantity]]</f>
        <v>3257.5400000000004</v>
      </c>
    </row>
    <row r="2382" spans="1:21" x14ac:dyDescent="0.2">
      <c r="A2382" s="6" t="s">
        <v>2595</v>
      </c>
      <c r="B2382" s="6" t="s">
        <v>25</v>
      </c>
      <c r="C2382" s="6" t="s">
        <v>145</v>
      </c>
      <c r="D2382" s="7">
        <v>43400</v>
      </c>
      <c r="E2382" s="7">
        <v>43527</v>
      </c>
      <c r="F2382" s="7">
        <v>43531</v>
      </c>
      <c r="G2382" s="7">
        <v>43541</v>
      </c>
      <c r="H2382" s="6">
        <f t="shared" si="111"/>
        <v>14</v>
      </c>
      <c r="I2382" s="6" t="s">
        <v>215</v>
      </c>
      <c r="J2382" s="6">
        <v>18</v>
      </c>
      <c r="K2382" s="6">
        <v>20</v>
      </c>
      <c r="L2382" s="6">
        <v>173</v>
      </c>
      <c r="M2382" s="6">
        <v>25</v>
      </c>
      <c r="N2382" s="6">
        <v>8</v>
      </c>
      <c r="O2382" s="6">
        <v>7.4999999999999997E-2</v>
      </c>
      <c r="P2382" s="8">
        <v>2646.5</v>
      </c>
      <c r="Q2382" s="8">
        <v>1667.2950000000001</v>
      </c>
      <c r="R2382" s="8">
        <f t="shared" si="112"/>
        <v>6245.739999999998</v>
      </c>
      <c r="S2382" s="8">
        <f>(((Sales[[#This Row],[Unit Price]]-(Sales[[#This Row],[Discount Applied]]*Sales[[#This Row],[Unit Price]]))-Q2382)/Q2382)*100</f>
        <v>46.825396825396808</v>
      </c>
      <c r="T2382" s="8">
        <f t="shared" si="113"/>
        <v>19584.099999999999</v>
      </c>
      <c r="U2382" s="8">
        <f>Sales[[#This Row],[Unit Cost]]*Sales[[#This Row],[Order Quantity]]</f>
        <v>13338.36</v>
      </c>
    </row>
    <row r="2383" spans="1:21" x14ac:dyDescent="0.2">
      <c r="A2383" s="6" t="s">
        <v>2596</v>
      </c>
      <c r="B2383" s="6" t="s">
        <v>24</v>
      </c>
      <c r="C2383" s="6" t="s">
        <v>145</v>
      </c>
      <c r="D2383" s="7">
        <v>43400</v>
      </c>
      <c r="E2383" s="7">
        <v>43527</v>
      </c>
      <c r="F2383" s="7">
        <v>43552</v>
      </c>
      <c r="G2383" s="7">
        <v>43553</v>
      </c>
      <c r="H2383" s="6">
        <f t="shared" si="111"/>
        <v>26</v>
      </c>
      <c r="I2383" s="6" t="s">
        <v>215</v>
      </c>
      <c r="J2383" s="6">
        <v>9</v>
      </c>
      <c r="K2383" s="6">
        <v>10</v>
      </c>
      <c r="L2383" s="6">
        <v>116</v>
      </c>
      <c r="M2383" s="6">
        <v>28</v>
      </c>
      <c r="N2383" s="6">
        <v>4</v>
      </c>
      <c r="O2383" s="6">
        <v>0.1</v>
      </c>
      <c r="P2383" s="8">
        <v>911.2</v>
      </c>
      <c r="Q2383" s="8">
        <v>564.94400000000007</v>
      </c>
      <c r="R2383" s="8">
        <f t="shared" si="112"/>
        <v>1020.5439999999999</v>
      </c>
      <c r="S2383" s="8">
        <f>(((Sales[[#This Row],[Unit Price]]-(Sales[[#This Row],[Discount Applied]]*Sales[[#This Row],[Unit Price]]))-Q2383)/Q2383)*100</f>
        <v>45.161290322580633</v>
      </c>
      <c r="T2383" s="8">
        <f t="shared" si="113"/>
        <v>3280.32</v>
      </c>
      <c r="U2383" s="8">
        <f>Sales[[#This Row],[Unit Cost]]*Sales[[#This Row],[Order Quantity]]</f>
        <v>2259.7760000000003</v>
      </c>
    </row>
    <row r="2384" spans="1:21" x14ac:dyDescent="0.2">
      <c r="A2384" s="6" t="s">
        <v>2597</v>
      </c>
      <c r="B2384" s="6" t="s">
        <v>26</v>
      </c>
      <c r="C2384" s="6" t="s">
        <v>146</v>
      </c>
      <c r="D2384" s="7">
        <v>43400</v>
      </c>
      <c r="E2384" s="7">
        <v>43527</v>
      </c>
      <c r="F2384" s="7">
        <v>43554</v>
      </c>
      <c r="G2384" s="7">
        <v>43558</v>
      </c>
      <c r="H2384" s="6">
        <f t="shared" si="111"/>
        <v>31</v>
      </c>
      <c r="I2384" s="6" t="s">
        <v>215</v>
      </c>
      <c r="J2384" s="6">
        <v>28</v>
      </c>
      <c r="K2384" s="6">
        <v>19</v>
      </c>
      <c r="L2384" s="6">
        <v>279</v>
      </c>
      <c r="M2384" s="6">
        <v>15</v>
      </c>
      <c r="N2384" s="6">
        <v>4</v>
      </c>
      <c r="O2384" s="6">
        <v>7.4999999999999997E-2</v>
      </c>
      <c r="P2384" s="8">
        <v>837.5</v>
      </c>
      <c r="Q2384" s="8">
        <v>502.5</v>
      </c>
      <c r="R2384" s="8">
        <f t="shared" si="112"/>
        <v>1088.75</v>
      </c>
      <c r="S2384" s="8">
        <f>(((Sales[[#This Row],[Unit Price]]-(Sales[[#This Row],[Discount Applied]]*Sales[[#This Row],[Unit Price]]))-Q2384)/Q2384)*100</f>
        <v>54.166666666666664</v>
      </c>
      <c r="T2384" s="8">
        <f t="shared" si="113"/>
        <v>3098.75</v>
      </c>
      <c r="U2384" s="8">
        <f>Sales[[#This Row],[Unit Cost]]*Sales[[#This Row],[Order Quantity]]</f>
        <v>2010</v>
      </c>
    </row>
    <row r="2385" spans="1:21" x14ac:dyDescent="0.2">
      <c r="A2385" s="6" t="s">
        <v>2598</v>
      </c>
      <c r="B2385" s="6" t="s">
        <v>26</v>
      </c>
      <c r="C2385" s="6" t="s">
        <v>143</v>
      </c>
      <c r="D2385" s="7">
        <v>43400</v>
      </c>
      <c r="E2385" s="7">
        <v>43528</v>
      </c>
      <c r="F2385" s="7">
        <v>43555</v>
      </c>
      <c r="G2385" s="7">
        <v>43560</v>
      </c>
      <c r="H2385" s="6">
        <f t="shared" si="111"/>
        <v>32</v>
      </c>
      <c r="I2385" s="6" t="s">
        <v>215</v>
      </c>
      <c r="J2385" s="6">
        <v>27</v>
      </c>
      <c r="K2385" s="6">
        <v>45</v>
      </c>
      <c r="L2385" s="6">
        <v>343</v>
      </c>
      <c r="M2385" s="6">
        <v>5</v>
      </c>
      <c r="N2385" s="6">
        <v>5</v>
      </c>
      <c r="O2385" s="6">
        <v>0.1</v>
      </c>
      <c r="P2385" s="8">
        <v>1340</v>
      </c>
      <c r="Q2385" s="8">
        <v>924.59999999999991</v>
      </c>
      <c r="R2385" s="8">
        <f t="shared" si="112"/>
        <v>1407</v>
      </c>
      <c r="S2385" s="8">
        <f>(((Sales[[#This Row],[Unit Price]]-(Sales[[#This Row],[Discount Applied]]*Sales[[#This Row],[Unit Price]]))-Q2385)/Q2385)*100</f>
        <v>30.434782608695667</v>
      </c>
      <c r="T2385" s="8">
        <f t="shared" si="113"/>
        <v>6030</v>
      </c>
      <c r="U2385" s="8">
        <f>Sales[[#This Row],[Unit Cost]]*Sales[[#This Row],[Order Quantity]]</f>
        <v>4623</v>
      </c>
    </row>
    <row r="2386" spans="1:21" x14ac:dyDescent="0.2">
      <c r="A2386" s="6" t="s">
        <v>2599</v>
      </c>
      <c r="B2386" s="6" t="s">
        <v>25</v>
      </c>
      <c r="C2386" s="6" t="s">
        <v>147</v>
      </c>
      <c r="D2386" s="7">
        <v>43400</v>
      </c>
      <c r="E2386" s="7">
        <v>43528</v>
      </c>
      <c r="F2386" s="7">
        <v>43555</v>
      </c>
      <c r="G2386" s="7">
        <v>43557</v>
      </c>
      <c r="H2386" s="6">
        <f t="shared" si="111"/>
        <v>29</v>
      </c>
      <c r="I2386" s="6" t="s">
        <v>215</v>
      </c>
      <c r="J2386" s="6">
        <v>14</v>
      </c>
      <c r="K2386" s="6">
        <v>21</v>
      </c>
      <c r="L2386" s="6">
        <v>209</v>
      </c>
      <c r="M2386" s="6">
        <v>40</v>
      </c>
      <c r="N2386" s="6">
        <v>7</v>
      </c>
      <c r="O2386" s="6">
        <v>0.15</v>
      </c>
      <c r="P2386" s="8">
        <v>2914.5</v>
      </c>
      <c r="Q2386" s="8">
        <v>2389.89</v>
      </c>
      <c r="R2386" s="8">
        <f t="shared" si="112"/>
        <v>612.04500000000189</v>
      </c>
      <c r="S2386" s="8">
        <f>(((Sales[[#This Row],[Unit Price]]-(Sales[[#This Row],[Discount Applied]]*Sales[[#This Row],[Unit Price]]))-Q2386)/Q2386)*100</f>
        <v>3.6585365853658516</v>
      </c>
      <c r="T2386" s="8">
        <f t="shared" si="113"/>
        <v>17341.275000000001</v>
      </c>
      <c r="U2386" s="8">
        <f>Sales[[#This Row],[Unit Cost]]*Sales[[#This Row],[Order Quantity]]</f>
        <v>16729.23</v>
      </c>
    </row>
    <row r="2387" spans="1:21" x14ac:dyDescent="0.2">
      <c r="A2387" s="6" t="s">
        <v>2600</v>
      </c>
      <c r="B2387" s="6" t="s">
        <v>24</v>
      </c>
      <c r="C2387" s="6" t="s">
        <v>148</v>
      </c>
      <c r="D2387" s="7">
        <v>43400</v>
      </c>
      <c r="E2387" s="7">
        <v>43528</v>
      </c>
      <c r="F2387" s="7">
        <v>43556</v>
      </c>
      <c r="G2387" s="7">
        <v>43561</v>
      </c>
      <c r="H2387" s="6">
        <f t="shared" si="111"/>
        <v>33</v>
      </c>
      <c r="I2387" s="6" t="s">
        <v>215</v>
      </c>
      <c r="J2387" s="6">
        <v>7</v>
      </c>
      <c r="K2387" s="6">
        <v>5</v>
      </c>
      <c r="L2387" s="6">
        <v>47</v>
      </c>
      <c r="M2387" s="6">
        <v>23</v>
      </c>
      <c r="N2387" s="6">
        <v>6</v>
      </c>
      <c r="O2387" s="6">
        <v>0.1</v>
      </c>
      <c r="P2387" s="8">
        <v>1045.2</v>
      </c>
      <c r="Q2387" s="8">
        <v>721.18799999999999</v>
      </c>
      <c r="R2387" s="8">
        <f t="shared" si="112"/>
        <v>1316.9520000000011</v>
      </c>
      <c r="S2387" s="8">
        <f>(((Sales[[#This Row],[Unit Price]]-(Sales[[#This Row],[Discount Applied]]*Sales[[#This Row],[Unit Price]]))-Q2387)/Q2387)*100</f>
        <v>30.434782608695667</v>
      </c>
      <c r="T2387" s="8">
        <f t="shared" si="113"/>
        <v>5644.0800000000008</v>
      </c>
      <c r="U2387" s="8">
        <f>Sales[[#This Row],[Unit Cost]]*Sales[[#This Row],[Order Quantity]]</f>
        <v>4327.1279999999997</v>
      </c>
    </row>
    <row r="2388" spans="1:21" x14ac:dyDescent="0.2">
      <c r="A2388" s="6" t="s">
        <v>2601</v>
      </c>
      <c r="B2388" s="6" t="s">
        <v>23</v>
      </c>
      <c r="C2388" s="6" t="s">
        <v>145</v>
      </c>
      <c r="D2388" s="7">
        <v>43400</v>
      </c>
      <c r="E2388" s="7">
        <v>43528</v>
      </c>
      <c r="F2388" s="7">
        <v>43536</v>
      </c>
      <c r="G2388" s="7">
        <v>43540</v>
      </c>
      <c r="H2388" s="6">
        <f t="shared" si="111"/>
        <v>12</v>
      </c>
      <c r="I2388" s="6" t="s">
        <v>215</v>
      </c>
      <c r="J2388" s="6">
        <v>22</v>
      </c>
      <c r="K2388" s="6">
        <v>50</v>
      </c>
      <c r="L2388" s="6">
        <v>95</v>
      </c>
      <c r="M2388" s="6">
        <v>20</v>
      </c>
      <c r="N2388" s="6">
        <v>7</v>
      </c>
      <c r="O2388" s="6">
        <v>0.05</v>
      </c>
      <c r="P2388" s="8">
        <v>3859.2000000000003</v>
      </c>
      <c r="Q2388" s="8">
        <v>1968.1920000000002</v>
      </c>
      <c r="R2388" s="8">
        <f t="shared" si="112"/>
        <v>11886.335999999999</v>
      </c>
      <c r="S2388" s="8">
        <f>(((Sales[[#This Row],[Unit Price]]-(Sales[[#This Row],[Discount Applied]]*Sales[[#This Row],[Unit Price]]))-Q2388)/Q2388)*100</f>
        <v>86.274509803921561</v>
      </c>
      <c r="T2388" s="8">
        <f t="shared" si="113"/>
        <v>25663.68</v>
      </c>
      <c r="U2388" s="8">
        <f>Sales[[#This Row],[Unit Cost]]*Sales[[#This Row],[Order Quantity]]</f>
        <v>13777.344000000001</v>
      </c>
    </row>
    <row r="2389" spans="1:21" x14ac:dyDescent="0.2">
      <c r="A2389" s="6" t="s">
        <v>2602</v>
      </c>
      <c r="B2389" s="6" t="s">
        <v>24</v>
      </c>
      <c r="C2389" s="6" t="s">
        <v>146</v>
      </c>
      <c r="D2389" s="7">
        <v>43400</v>
      </c>
      <c r="E2389" s="7">
        <v>43529</v>
      </c>
      <c r="F2389" s="7">
        <v>43546</v>
      </c>
      <c r="G2389" s="7">
        <v>43547</v>
      </c>
      <c r="H2389" s="6">
        <f t="shared" si="111"/>
        <v>18</v>
      </c>
      <c r="I2389" s="6" t="s">
        <v>215</v>
      </c>
      <c r="J2389" s="6">
        <v>2</v>
      </c>
      <c r="K2389" s="6">
        <v>23</v>
      </c>
      <c r="L2389" s="6">
        <v>323</v>
      </c>
      <c r="M2389" s="6">
        <v>34</v>
      </c>
      <c r="N2389" s="6">
        <v>7</v>
      </c>
      <c r="O2389" s="6">
        <v>0.4</v>
      </c>
      <c r="P2389" s="8">
        <v>6070.2</v>
      </c>
      <c r="Q2389" s="8">
        <v>4552.6499999999996</v>
      </c>
      <c r="R2389" s="8">
        <f t="shared" si="112"/>
        <v>-6373.7099999999919</v>
      </c>
      <c r="S2389" s="8">
        <f>(((Sales[[#This Row],[Unit Price]]-(Sales[[#This Row],[Discount Applied]]*Sales[[#This Row],[Unit Price]]))-Q2389)/Q2389)*100</f>
        <v>-19.999999999999996</v>
      </c>
      <c r="T2389" s="8">
        <f t="shared" si="113"/>
        <v>25494.840000000004</v>
      </c>
      <c r="U2389" s="8">
        <f>Sales[[#This Row],[Unit Cost]]*Sales[[#This Row],[Order Quantity]]</f>
        <v>31868.549999999996</v>
      </c>
    </row>
    <row r="2390" spans="1:21" x14ac:dyDescent="0.2">
      <c r="A2390" s="6" t="s">
        <v>2603</v>
      </c>
      <c r="B2390" s="6" t="s">
        <v>24</v>
      </c>
      <c r="C2390" s="6" t="s">
        <v>147</v>
      </c>
      <c r="D2390" s="7">
        <v>43400</v>
      </c>
      <c r="E2390" s="7">
        <v>43529</v>
      </c>
      <c r="F2390" s="7">
        <v>43541</v>
      </c>
      <c r="G2390" s="7">
        <v>43543</v>
      </c>
      <c r="H2390" s="6">
        <f t="shared" si="111"/>
        <v>14</v>
      </c>
      <c r="I2390" s="6" t="s">
        <v>215</v>
      </c>
      <c r="J2390" s="6">
        <v>1</v>
      </c>
      <c r="K2390" s="6">
        <v>37</v>
      </c>
      <c r="L2390" s="6">
        <v>241</v>
      </c>
      <c r="M2390" s="6">
        <v>14</v>
      </c>
      <c r="N2390" s="6">
        <v>4</v>
      </c>
      <c r="O2390" s="6">
        <v>0.15</v>
      </c>
      <c r="P2390" s="8">
        <v>1031.8</v>
      </c>
      <c r="Q2390" s="8">
        <v>484.94599999999997</v>
      </c>
      <c r="R2390" s="8">
        <f t="shared" si="112"/>
        <v>1568.336</v>
      </c>
      <c r="S2390" s="8">
        <f>(((Sales[[#This Row],[Unit Price]]-(Sales[[#This Row],[Discount Applied]]*Sales[[#This Row],[Unit Price]]))-Q2390)/Q2390)*100</f>
        <v>80.851063829787236</v>
      </c>
      <c r="T2390" s="8">
        <f t="shared" si="113"/>
        <v>3508.12</v>
      </c>
      <c r="U2390" s="8">
        <f>Sales[[#This Row],[Unit Cost]]*Sales[[#This Row],[Order Quantity]]</f>
        <v>1939.7839999999999</v>
      </c>
    </row>
    <row r="2391" spans="1:21" x14ac:dyDescent="0.2">
      <c r="A2391" s="6" t="s">
        <v>2604</v>
      </c>
      <c r="B2391" s="6" t="s">
        <v>24</v>
      </c>
      <c r="C2391" s="6" t="s">
        <v>145</v>
      </c>
      <c r="D2391" s="7">
        <v>43400</v>
      </c>
      <c r="E2391" s="7">
        <v>43529</v>
      </c>
      <c r="F2391" s="7">
        <v>43536</v>
      </c>
      <c r="G2391" s="7">
        <v>43540</v>
      </c>
      <c r="H2391" s="6">
        <f t="shared" si="111"/>
        <v>11</v>
      </c>
      <c r="I2391" s="6" t="s">
        <v>215</v>
      </c>
      <c r="J2391" s="6">
        <v>6</v>
      </c>
      <c r="K2391" s="6">
        <v>15</v>
      </c>
      <c r="L2391" s="6">
        <v>129</v>
      </c>
      <c r="M2391" s="6">
        <v>17</v>
      </c>
      <c r="N2391" s="6">
        <v>5</v>
      </c>
      <c r="O2391" s="6">
        <v>7.4999999999999997E-2</v>
      </c>
      <c r="P2391" s="8">
        <v>1279.7</v>
      </c>
      <c r="Q2391" s="8">
        <v>678.2410000000001</v>
      </c>
      <c r="R2391" s="8">
        <f t="shared" si="112"/>
        <v>2527.4074999999998</v>
      </c>
      <c r="S2391" s="8">
        <f>(((Sales[[#This Row],[Unit Price]]-(Sales[[#This Row],[Discount Applied]]*Sales[[#This Row],[Unit Price]]))-Q2391)/Q2391)*100</f>
        <v>74.528301886792434</v>
      </c>
      <c r="T2391" s="8">
        <f t="shared" si="113"/>
        <v>5918.6125000000002</v>
      </c>
      <c r="U2391" s="8">
        <f>Sales[[#This Row],[Unit Cost]]*Sales[[#This Row],[Order Quantity]]</f>
        <v>3391.2050000000004</v>
      </c>
    </row>
    <row r="2392" spans="1:21" x14ac:dyDescent="0.2">
      <c r="A2392" s="6" t="s">
        <v>2605</v>
      </c>
      <c r="B2392" s="6" t="s">
        <v>24</v>
      </c>
      <c r="C2392" s="6" t="s">
        <v>145</v>
      </c>
      <c r="D2392" s="7">
        <v>43400</v>
      </c>
      <c r="E2392" s="7">
        <v>43530</v>
      </c>
      <c r="F2392" s="7">
        <v>43549</v>
      </c>
      <c r="G2392" s="7">
        <v>43554</v>
      </c>
      <c r="H2392" s="6">
        <f t="shared" si="111"/>
        <v>24</v>
      </c>
      <c r="I2392" s="6" t="s">
        <v>215</v>
      </c>
      <c r="J2392" s="6">
        <v>6</v>
      </c>
      <c r="K2392" s="6">
        <v>11</v>
      </c>
      <c r="L2392" s="6">
        <v>143</v>
      </c>
      <c r="M2392" s="6">
        <v>12</v>
      </c>
      <c r="N2392" s="6">
        <v>7</v>
      </c>
      <c r="O2392" s="6">
        <v>0.15</v>
      </c>
      <c r="P2392" s="8">
        <v>1051.9000000000001</v>
      </c>
      <c r="Q2392" s="8">
        <v>610.10199999999998</v>
      </c>
      <c r="R2392" s="8">
        <f t="shared" si="112"/>
        <v>1988.0910000000013</v>
      </c>
      <c r="S2392" s="8">
        <f>(((Sales[[#This Row],[Unit Price]]-(Sales[[#This Row],[Discount Applied]]*Sales[[#This Row],[Unit Price]]))-Q2392)/Q2392)*100</f>
        <v>46.55172413793106</v>
      </c>
      <c r="T2392" s="8">
        <f t="shared" si="113"/>
        <v>6258.8050000000012</v>
      </c>
      <c r="U2392" s="8">
        <f>Sales[[#This Row],[Unit Cost]]*Sales[[#This Row],[Order Quantity]]</f>
        <v>4270.7139999999999</v>
      </c>
    </row>
    <row r="2393" spans="1:21" x14ac:dyDescent="0.2">
      <c r="A2393" s="6" t="s">
        <v>2606</v>
      </c>
      <c r="B2393" s="6" t="s">
        <v>26</v>
      </c>
      <c r="C2393" s="6" t="s">
        <v>145</v>
      </c>
      <c r="D2393" s="7">
        <v>43400</v>
      </c>
      <c r="E2393" s="7">
        <v>43530</v>
      </c>
      <c r="F2393" s="7">
        <v>43532</v>
      </c>
      <c r="G2393" s="7">
        <v>43535</v>
      </c>
      <c r="H2393" s="6">
        <f t="shared" si="111"/>
        <v>5</v>
      </c>
      <c r="I2393" s="6" t="s">
        <v>215</v>
      </c>
      <c r="J2393" s="6">
        <v>25</v>
      </c>
      <c r="K2393" s="6">
        <v>31</v>
      </c>
      <c r="L2393" s="6">
        <v>126</v>
      </c>
      <c r="M2393" s="6">
        <v>3</v>
      </c>
      <c r="N2393" s="6">
        <v>4</v>
      </c>
      <c r="O2393" s="6">
        <v>0.05</v>
      </c>
      <c r="P2393" s="8">
        <v>2224.4</v>
      </c>
      <c r="Q2393" s="8">
        <v>1201.1760000000002</v>
      </c>
      <c r="R2393" s="8">
        <f t="shared" si="112"/>
        <v>3648.0160000000005</v>
      </c>
      <c r="S2393" s="8">
        <f>(((Sales[[#This Row],[Unit Price]]-(Sales[[#This Row],[Discount Applied]]*Sales[[#This Row],[Unit Price]]))-Q2393)/Q2393)*100</f>
        <v>75.925925925925924</v>
      </c>
      <c r="T2393" s="8">
        <f t="shared" si="113"/>
        <v>8452.7200000000012</v>
      </c>
      <c r="U2393" s="8">
        <f>Sales[[#This Row],[Unit Cost]]*Sales[[#This Row],[Order Quantity]]</f>
        <v>4804.7040000000006</v>
      </c>
    </row>
    <row r="2394" spans="1:21" x14ac:dyDescent="0.2">
      <c r="A2394" s="6" t="s">
        <v>2607</v>
      </c>
      <c r="B2394" s="6" t="s">
        <v>24</v>
      </c>
      <c r="C2394" s="6" t="s">
        <v>143</v>
      </c>
      <c r="D2394" s="7">
        <v>43400</v>
      </c>
      <c r="E2394" s="7">
        <v>43530</v>
      </c>
      <c r="F2394" s="7">
        <v>43552</v>
      </c>
      <c r="G2394" s="7">
        <v>43557</v>
      </c>
      <c r="H2394" s="6">
        <f t="shared" si="111"/>
        <v>27</v>
      </c>
      <c r="I2394" s="6" t="s">
        <v>215</v>
      </c>
      <c r="J2394" s="6">
        <v>4</v>
      </c>
      <c r="K2394" s="6">
        <v>49</v>
      </c>
      <c r="L2394" s="6">
        <v>351</v>
      </c>
      <c r="M2394" s="6">
        <v>6</v>
      </c>
      <c r="N2394" s="6">
        <v>2</v>
      </c>
      <c r="O2394" s="6">
        <v>0.05</v>
      </c>
      <c r="P2394" s="8">
        <v>911.2</v>
      </c>
      <c r="Q2394" s="8">
        <v>674.28800000000001</v>
      </c>
      <c r="R2394" s="8">
        <f t="shared" si="112"/>
        <v>382.70400000000018</v>
      </c>
      <c r="S2394" s="8">
        <f>(((Sales[[#This Row],[Unit Price]]-(Sales[[#This Row],[Discount Applied]]*Sales[[#This Row],[Unit Price]]))-Q2394)/Q2394)*100</f>
        <v>28.378378378378393</v>
      </c>
      <c r="T2394" s="8">
        <f t="shared" si="113"/>
        <v>1731.2800000000002</v>
      </c>
      <c r="U2394" s="8">
        <f>Sales[[#This Row],[Unit Cost]]*Sales[[#This Row],[Order Quantity]]</f>
        <v>1348.576</v>
      </c>
    </row>
    <row r="2395" spans="1:21" x14ac:dyDescent="0.2">
      <c r="A2395" s="6" t="s">
        <v>2608</v>
      </c>
      <c r="B2395" s="6" t="s">
        <v>24</v>
      </c>
      <c r="C2395" s="6" t="s">
        <v>147</v>
      </c>
      <c r="D2395" s="7">
        <v>43400</v>
      </c>
      <c r="E2395" s="7">
        <v>43531</v>
      </c>
      <c r="F2395" s="7">
        <v>43534</v>
      </c>
      <c r="G2395" s="7">
        <v>43544</v>
      </c>
      <c r="H2395" s="6">
        <f t="shared" si="111"/>
        <v>13</v>
      </c>
      <c r="I2395" s="6" t="s">
        <v>215</v>
      </c>
      <c r="J2395" s="6">
        <v>5</v>
      </c>
      <c r="K2395" s="6">
        <v>37</v>
      </c>
      <c r="L2395" s="6">
        <v>230</v>
      </c>
      <c r="M2395" s="6">
        <v>32</v>
      </c>
      <c r="N2395" s="6">
        <v>8</v>
      </c>
      <c r="O2395" s="6">
        <v>7.4999999999999997E-2</v>
      </c>
      <c r="P2395" s="8">
        <v>1072</v>
      </c>
      <c r="Q2395" s="8">
        <v>450.24</v>
      </c>
      <c r="R2395" s="8">
        <f t="shared" si="112"/>
        <v>4330.88</v>
      </c>
      <c r="S2395" s="8">
        <f>(((Sales[[#This Row],[Unit Price]]-(Sales[[#This Row],[Discount Applied]]*Sales[[#This Row],[Unit Price]]))-Q2395)/Q2395)*100</f>
        <v>120.23809523809523</v>
      </c>
      <c r="T2395" s="8">
        <f t="shared" si="113"/>
        <v>7932.8</v>
      </c>
      <c r="U2395" s="8">
        <f>Sales[[#This Row],[Unit Cost]]*Sales[[#This Row],[Order Quantity]]</f>
        <v>3601.92</v>
      </c>
    </row>
    <row r="2396" spans="1:21" x14ac:dyDescent="0.2">
      <c r="A2396" s="6" t="s">
        <v>2609</v>
      </c>
      <c r="B2396" s="6" t="s">
        <v>23</v>
      </c>
      <c r="C2396" s="6" t="s">
        <v>145</v>
      </c>
      <c r="D2396" s="7">
        <v>43400</v>
      </c>
      <c r="E2396" s="7">
        <v>43531</v>
      </c>
      <c r="F2396" s="7">
        <v>43558</v>
      </c>
      <c r="G2396" s="7">
        <v>43563</v>
      </c>
      <c r="H2396" s="6">
        <f t="shared" si="111"/>
        <v>32</v>
      </c>
      <c r="I2396" s="6" t="s">
        <v>215</v>
      </c>
      <c r="J2396" s="6">
        <v>22</v>
      </c>
      <c r="K2396" s="6">
        <v>39</v>
      </c>
      <c r="L2396" s="6">
        <v>106</v>
      </c>
      <c r="M2396" s="6">
        <v>16</v>
      </c>
      <c r="N2396" s="6">
        <v>6</v>
      </c>
      <c r="O2396" s="6">
        <v>0.05</v>
      </c>
      <c r="P2396" s="8">
        <v>1748.7</v>
      </c>
      <c r="Q2396" s="8">
        <v>1381.4730000000002</v>
      </c>
      <c r="R2396" s="8">
        <f t="shared" si="112"/>
        <v>1678.7519999999986</v>
      </c>
      <c r="S2396" s="8">
        <f>(((Sales[[#This Row],[Unit Price]]-(Sales[[#This Row],[Discount Applied]]*Sales[[#This Row],[Unit Price]]))-Q2396)/Q2396)*100</f>
        <v>20.253164556962016</v>
      </c>
      <c r="T2396" s="8">
        <f t="shared" si="113"/>
        <v>9967.59</v>
      </c>
      <c r="U2396" s="8">
        <f>Sales[[#This Row],[Unit Cost]]*Sales[[#This Row],[Order Quantity]]</f>
        <v>8288.8380000000016</v>
      </c>
    </row>
    <row r="2397" spans="1:21" x14ac:dyDescent="0.2">
      <c r="A2397" s="6" t="s">
        <v>2610</v>
      </c>
      <c r="B2397" s="6" t="s">
        <v>24</v>
      </c>
      <c r="C2397" s="6" t="s">
        <v>146</v>
      </c>
      <c r="D2397" s="7">
        <v>43400</v>
      </c>
      <c r="E2397" s="7">
        <v>43531</v>
      </c>
      <c r="F2397" s="7">
        <v>43551</v>
      </c>
      <c r="G2397" s="7">
        <v>43559</v>
      </c>
      <c r="H2397" s="6">
        <f t="shared" si="111"/>
        <v>28</v>
      </c>
      <c r="I2397" s="6" t="s">
        <v>215</v>
      </c>
      <c r="J2397" s="6">
        <v>7</v>
      </c>
      <c r="K2397" s="6">
        <v>28</v>
      </c>
      <c r="L2397" s="6">
        <v>264</v>
      </c>
      <c r="M2397" s="6">
        <v>46</v>
      </c>
      <c r="N2397" s="6">
        <v>5</v>
      </c>
      <c r="O2397" s="6">
        <v>0.1</v>
      </c>
      <c r="P2397" s="8">
        <v>2532.6</v>
      </c>
      <c r="Q2397" s="8">
        <v>2102.058</v>
      </c>
      <c r="R2397" s="8">
        <f t="shared" si="112"/>
        <v>886.40999999999985</v>
      </c>
      <c r="S2397" s="8">
        <f>(((Sales[[#This Row],[Unit Price]]-(Sales[[#This Row],[Discount Applied]]*Sales[[#This Row],[Unit Price]]))-Q2397)/Q2397)*100</f>
        <v>8.4337349397590433</v>
      </c>
      <c r="T2397" s="8">
        <f t="shared" si="113"/>
        <v>11396.7</v>
      </c>
      <c r="U2397" s="8">
        <f>Sales[[#This Row],[Unit Cost]]*Sales[[#This Row],[Order Quantity]]</f>
        <v>10510.29</v>
      </c>
    </row>
    <row r="2398" spans="1:21" x14ac:dyDescent="0.2">
      <c r="A2398" s="6" t="s">
        <v>2611</v>
      </c>
      <c r="B2398" s="6" t="s">
        <v>25</v>
      </c>
      <c r="C2398" s="6" t="s">
        <v>146</v>
      </c>
      <c r="D2398" s="7">
        <v>43400</v>
      </c>
      <c r="E2398" s="7">
        <v>43531</v>
      </c>
      <c r="F2398" s="7">
        <v>43537</v>
      </c>
      <c r="G2398" s="7">
        <v>43539</v>
      </c>
      <c r="H2398" s="6">
        <f t="shared" si="111"/>
        <v>8</v>
      </c>
      <c r="I2398" s="6" t="s">
        <v>215</v>
      </c>
      <c r="J2398" s="6">
        <v>12</v>
      </c>
      <c r="K2398" s="6">
        <v>32</v>
      </c>
      <c r="L2398" s="6">
        <v>315</v>
      </c>
      <c r="M2398" s="6">
        <v>1</v>
      </c>
      <c r="N2398" s="6">
        <v>8</v>
      </c>
      <c r="O2398" s="6">
        <v>0.3</v>
      </c>
      <c r="P2398" s="8">
        <v>1976.5</v>
      </c>
      <c r="Q2398" s="8">
        <v>849.89499999999998</v>
      </c>
      <c r="R2398" s="8">
        <f t="shared" si="112"/>
        <v>4269.2400000000016</v>
      </c>
      <c r="S2398" s="8">
        <f>(((Sales[[#This Row],[Unit Price]]-(Sales[[#This Row],[Discount Applied]]*Sales[[#This Row],[Unit Price]]))-Q2398)/Q2398)*100</f>
        <v>62.790697674418624</v>
      </c>
      <c r="T2398" s="8">
        <f t="shared" si="113"/>
        <v>11068.400000000001</v>
      </c>
      <c r="U2398" s="8">
        <f>Sales[[#This Row],[Unit Cost]]*Sales[[#This Row],[Order Quantity]]</f>
        <v>6799.16</v>
      </c>
    </row>
    <row r="2399" spans="1:21" x14ac:dyDescent="0.2">
      <c r="A2399" s="6" t="s">
        <v>2612</v>
      </c>
      <c r="B2399" s="6" t="s">
        <v>23</v>
      </c>
      <c r="C2399" s="6" t="s">
        <v>148</v>
      </c>
      <c r="D2399" s="7">
        <v>43400</v>
      </c>
      <c r="E2399" s="7">
        <v>43531</v>
      </c>
      <c r="F2399" s="7">
        <v>43548</v>
      </c>
      <c r="G2399" s="7">
        <v>43555</v>
      </c>
      <c r="H2399" s="6">
        <f t="shared" si="111"/>
        <v>24</v>
      </c>
      <c r="I2399" s="6" t="s">
        <v>215</v>
      </c>
      <c r="J2399" s="6">
        <v>23</v>
      </c>
      <c r="K2399" s="6">
        <v>30</v>
      </c>
      <c r="L2399" s="6">
        <v>36</v>
      </c>
      <c r="M2399" s="6">
        <v>12</v>
      </c>
      <c r="N2399" s="6">
        <v>1</v>
      </c>
      <c r="O2399" s="6">
        <v>0.05</v>
      </c>
      <c r="P2399" s="8">
        <v>1909.5</v>
      </c>
      <c r="Q2399" s="8">
        <v>1413.03</v>
      </c>
      <c r="R2399" s="8">
        <f t="shared" si="112"/>
        <v>400.99500000000012</v>
      </c>
      <c r="S2399" s="8">
        <f>(((Sales[[#This Row],[Unit Price]]-(Sales[[#This Row],[Discount Applied]]*Sales[[#This Row],[Unit Price]]))-Q2399)/Q2399)*100</f>
        <v>28.37837837837839</v>
      </c>
      <c r="T2399" s="8">
        <f t="shared" si="113"/>
        <v>1814.0250000000001</v>
      </c>
      <c r="U2399" s="8">
        <f>Sales[[#This Row],[Unit Cost]]*Sales[[#This Row],[Order Quantity]]</f>
        <v>1413.03</v>
      </c>
    </row>
    <row r="2400" spans="1:21" x14ac:dyDescent="0.2">
      <c r="A2400" s="6" t="s">
        <v>2613</v>
      </c>
      <c r="B2400" s="6" t="s">
        <v>25</v>
      </c>
      <c r="C2400" s="6" t="s">
        <v>147</v>
      </c>
      <c r="D2400" s="7">
        <v>43400</v>
      </c>
      <c r="E2400" s="7">
        <v>43532</v>
      </c>
      <c r="F2400" s="7">
        <v>43552</v>
      </c>
      <c r="G2400" s="7">
        <v>43558</v>
      </c>
      <c r="H2400" s="6">
        <f t="shared" si="111"/>
        <v>26</v>
      </c>
      <c r="I2400" s="6" t="s">
        <v>215</v>
      </c>
      <c r="J2400" s="6">
        <v>17</v>
      </c>
      <c r="K2400" s="6">
        <v>35</v>
      </c>
      <c r="L2400" s="6">
        <v>215</v>
      </c>
      <c r="M2400" s="6">
        <v>46</v>
      </c>
      <c r="N2400" s="6">
        <v>5</v>
      </c>
      <c r="O2400" s="6">
        <v>7.4999999999999997E-2</v>
      </c>
      <c r="P2400" s="8">
        <v>1092.1000000000001</v>
      </c>
      <c r="Q2400" s="8">
        <v>917.36400000000003</v>
      </c>
      <c r="R2400" s="8">
        <f t="shared" si="112"/>
        <v>464.14250000000084</v>
      </c>
      <c r="S2400" s="8">
        <f>(((Sales[[#This Row],[Unit Price]]-(Sales[[#This Row],[Discount Applied]]*Sales[[#This Row],[Unit Price]]))-Q2400)/Q2400)*100</f>
        <v>10.119047619047628</v>
      </c>
      <c r="T2400" s="8">
        <f t="shared" si="113"/>
        <v>5050.9625000000005</v>
      </c>
      <c r="U2400" s="8">
        <f>Sales[[#This Row],[Unit Cost]]*Sales[[#This Row],[Order Quantity]]</f>
        <v>4586.82</v>
      </c>
    </row>
    <row r="2401" spans="1:21" x14ac:dyDescent="0.2">
      <c r="A2401" s="6" t="s">
        <v>2614</v>
      </c>
      <c r="B2401" s="6" t="s">
        <v>25</v>
      </c>
      <c r="C2401" s="6" t="s">
        <v>143</v>
      </c>
      <c r="D2401" s="7">
        <v>43400</v>
      </c>
      <c r="E2401" s="7">
        <v>43532</v>
      </c>
      <c r="F2401" s="7">
        <v>43545</v>
      </c>
      <c r="G2401" s="7">
        <v>43547</v>
      </c>
      <c r="H2401" s="6">
        <f t="shared" si="111"/>
        <v>15</v>
      </c>
      <c r="I2401" s="6" t="s">
        <v>215</v>
      </c>
      <c r="J2401" s="6">
        <v>17</v>
      </c>
      <c r="K2401" s="6">
        <v>25</v>
      </c>
      <c r="L2401" s="6">
        <v>344</v>
      </c>
      <c r="M2401" s="6">
        <v>13</v>
      </c>
      <c r="N2401" s="6">
        <v>2</v>
      </c>
      <c r="O2401" s="6">
        <v>0.1</v>
      </c>
      <c r="P2401" s="8">
        <v>1018.4</v>
      </c>
      <c r="Q2401" s="8">
        <v>519.38400000000001</v>
      </c>
      <c r="R2401" s="8">
        <f t="shared" si="112"/>
        <v>794.35199999999986</v>
      </c>
      <c r="S2401" s="8">
        <f>(((Sales[[#This Row],[Unit Price]]-(Sales[[#This Row],[Discount Applied]]*Sales[[#This Row],[Unit Price]]))-Q2401)/Q2401)*100</f>
        <v>76.470588235294102</v>
      </c>
      <c r="T2401" s="8">
        <f t="shared" si="113"/>
        <v>1833.12</v>
      </c>
      <c r="U2401" s="8">
        <f>Sales[[#This Row],[Unit Cost]]*Sales[[#This Row],[Order Quantity]]</f>
        <v>1038.768</v>
      </c>
    </row>
    <row r="2402" spans="1:21" x14ac:dyDescent="0.2">
      <c r="A2402" s="6" t="s">
        <v>2615</v>
      </c>
      <c r="B2402" s="6" t="s">
        <v>26</v>
      </c>
      <c r="C2402" s="6" t="s">
        <v>148</v>
      </c>
      <c r="D2402" s="7">
        <v>43400</v>
      </c>
      <c r="E2402" s="7">
        <v>43532</v>
      </c>
      <c r="F2402" s="7">
        <v>43549</v>
      </c>
      <c r="G2402" s="7">
        <v>43555</v>
      </c>
      <c r="H2402" s="6">
        <f t="shared" si="111"/>
        <v>23</v>
      </c>
      <c r="I2402" s="6" t="s">
        <v>215</v>
      </c>
      <c r="J2402" s="6">
        <v>28</v>
      </c>
      <c r="K2402" s="6">
        <v>4</v>
      </c>
      <c r="L2402" s="6">
        <v>44</v>
      </c>
      <c r="M2402" s="6">
        <v>43</v>
      </c>
      <c r="N2402" s="6">
        <v>5</v>
      </c>
      <c r="O2402" s="6">
        <v>0.1</v>
      </c>
      <c r="P2402" s="8">
        <v>844.2</v>
      </c>
      <c r="Q2402" s="8">
        <v>574.05600000000004</v>
      </c>
      <c r="R2402" s="8">
        <f t="shared" si="112"/>
        <v>928.61999999999989</v>
      </c>
      <c r="S2402" s="8">
        <f>(((Sales[[#This Row],[Unit Price]]-(Sales[[#This Row],[Discount Applied]]*Sales[[#This Row],[Unit Price]]))-Q2402)/Q2402)*100</f>
        <v>32.352941176470573</v>
      </c>
      <c r="T2402" s="8">
        <f t="shared" si="113"/>
        <v>3798.9</v>
      </c>
      <c r="U2402" s="8">
        <f>Sales[[#This Row],[Unit Cost]]*Sales[[#This Row],[Order Quantity]]</f>
        <v>2870.28</v>
      </c>
    </row>
    <row r="2403" spans="1:21" x14ac:dyDescent="0.2">
      <c r="A2403" s="6" t="s">
        <v>2616</v>
      </c>
      <c r="B2403" s="6" t="s">
        <v>24</v>
      </c>
      <c r="C2403" s="6" t="s">
        <v>146</v>
      </c>
      <c r="D2403" s="7">
        <v>43400</v>
      </c>
      <c r="E2403" s="7">
        <v>43532</v>
      </c>
      <c r="F2403" s="7">
        <v>43555</v>
      </c>
      <c r="G2403" s="7">
        <v>43558</v>
      </c>
      <c r="H2403" s="6">
        <f t="shared" si="111"/>
        <v>26</v>
      </c>
      <c r="I2403" s="6" t="s">
        <v>215</v>
      </c>
      <c r="J2403" s="6">
        <v>10</v>
      </c>
      <c r="K2403" s="6">
        <v>42</v>
      </c>
      <c r="L2403" s="6">
        <v>297</v>
      </c>
      <c r="M2403" s="6">
        <v>23</v>
      </c>
      <c r="N2403" s="6">
        <v>5</v>
      </c>
      <c r="O2403" s="6">
        <v>0.1</v>
      </c>
      <c r="P2403" s="8">
        <v>6432</v>
      </c>
      <c r="Q2403" s="8">
        <v>2637.12</v>
      </c>
      <c r="R2403" s="8">
        <f t="shared" si="112"/>
        <v>15758.400000000001</v>
      </c>
      <c r="S2403" s="8">
        <f>(((Sales[[#This Row],[Unit Price]]-(Sales[[#This Row],[Discount Applied]]*Sales[[#This Row],[Unit Price]]))-Q2403)/Q2403)*100</f>
        <v>119.51219512195124</v>
      </c>
      <c r="T2403" s="8">
        <f t="shared" si="113"/>
        <v>28944</v>
      </c>
      <c r="U2403" s="8">
        <f>Sales[[#This Row],[Unit Cost]]*Sales[[#This Row],[Order Quantity]]</f>
        <v>13185.599999999999</v>
      </c>
    </row>
    <row r="2404" spans="1:21" x14ac:dyDescent="0.2">
      <c r="A2404" s="6" t="s">
        <v>2617</v>
      </c>
      <c r="B2404" s="6" t="s">
        <v>25</v>
      </c>
      <c r="C2404" s="6" t="s">
        <v>144</v>
      </c>
      <c r="D2404" s="7">
        <v>43400</v>
      </c>
      <c r="E2404" s="7">
        <v>43532</v>
      </c>
      <c r="F2404" s="7">
        <v>43537</v>
      </c>
      <c r="G2404" s="7">
        <v>43547</v>
      </c>
      <c r="H2404" s="6">
        <f t="shared" si="111"/>
        <v>15</v>
      </c>
      <c r="I2404" s="6" t="s">
        <v>215</v>
      </c>
      <c r="J2404" s="6">
        <v>14</v>
      </c>
      <c r="K2404" s="6">
        <v>37</v>
      </c>
      <c r="L2404" s="6">
        <v>81</v>
      </c>
      <c r="M2404" s="6">
        <v>39</v>
      </c>
      <c r="N2404" s="6">
        <v>7</v>
      </c>
      <c r="O2404" s="6">
        <v>0.3</v>
      </c>
      <c r="P2404" s="8">
        <v>1125.6000000000001</v>
      </c>
      <c r="Q2404" s="8">
        <v>765.40800000000013</v>
      </c>
      <c r="R2404" s="8">
        <f t="shared" si="112"/>
        <v>157.58399999999983</v>
      </c>
      <c r="S2404" s="8">
        <f>(((Sales[[#This Row],[Unit Price]]-(Sales[[#This Row],[Discount Applied]]*Sales[[#This Row],[Unit Price]]))-Q2404)/Q2404)*100</f>
        <v>2.9411764705882271</v>
      </c>
      <c r="T2404" s="8">
        <f t="shared" si="113"/>
        <v>5515.4400000000005</v>
      </c>
      <c r="U2404" s="8">
        <f>Sales[[#This Row],[Unit Cost]]*Sales[[#This Row],[Order Quantity]]</f>
        <v>5357.8560000000007</v>
      </c>
    </row>
    <row r="2405" spans="1:21" x14ac:dyDescent="0.2">
      <c r="A2405" s="6" t="s">
        <v>2618</v>
      </c>
      <c r="B2405" s="6" t="s">
        <v>25</v>
      </c>
      <c r="C2405" s="6" t="s">
        <v>143</v>
      </c>
      <c r="D2405" s="7">
        <v>43400</v>
      </c>
      <c r="E2405" s="7">
        <v>43532</v>
      </c>
      <c r="F2405" s="7">
        <v>43547</v>
      </c>
      <c r="G2405" s="7">
        <v>43553</v>
      </c>
      <c r="H2405" s="6">
        <f t="shared" si="111"/>
        <v>21</v>
      </c>
      <c r="I2405" s="6" t="s">
        <v>215</v>
      </c>
      <c r="J2405" s="6">
        <v>20</v>
      </c>
      <c r="K2405" s="6">
        <v>22</v>
      </c>
      <c r="L2405" s="6">
        <v>365</v>
      </c>
      <c r="M2405" s="6">
        <v>19</v>
      </c>
      <c r="N2405" s="6">
        <v>3</v>
      </c>
      <c r="O2405" s="6">
        <v>0.15</v>
      </c>
      <c r="P2405" s="8">
        <v>1976.5</v>
      </c>
      <c r="Q2405" s="8">
        <v>790.6</v>
      </c>
      <c r="R2405" s="8">
        <f t="shared" si="112"/>
        <v>2668.2749999999996</v>
      </c>
      <c r="S2405" s="8">
        <f>(((Sales[[#This Row],[Unit Price]]-(Sales[[#This Row],[Discount Applied]]*Sales[[#This Row],[Unit Price]]))-Q2405)/Q2405)*100</f>
        <v>112.5</v>
      </c>
      <c r="T2405" s="8">
        <f t="shared" si="113"/>
        <v>5040.0749999999998</v>
      </c>
      <c r="U2405" s="8">
        <f>Sales[[#This Row],[Unit Cost]]*Sales[[#This Row],[Order Quantity]]</f>
        <v>2371.8000000000002</v>
      </c>
    </row>
    <row r="2406" spans="1:21" x14ac:dyDescent="0.2">
      <c r="A2406" s="6" t="s">
        <v>2619</v>
      </c>
      <c r="B2406" s="6" t="s">
        <v>25</v>
      </c>
      <c r="C2406" s="6" t="s">
        <v>145</v>
      </c>
      <c r="D2406" s="7">
        <v>43400</v>
      </c>
      <c r="E2406" s="7">
        <v>43532</v>
      </c>
      <c r="F2406" s="7">
        <v>43545</v>
      </c>
      <c r="G2406" s="7">
        <v>43552</v>
      </c>
      <c r="H2406" s="6">
        <f t="shared" si="111"/>
        <v>20</v>
      </c>
      <c r="I2406" s="6" t="s">
        <v>215</v>
      </c>
      <c r="J2406" s="6">
        <v>15</v>
      </c>
      <c r="K2406" s="6">
        <v>18</v>
      </c>
      <c r="L2406" s="6">
        <v>117</v>
      </c>
      <c r="M2406" s="6">
        <v>35</v>
      </c>
      <c r="N2406" s="6">
        <v>1</v>
      </c>
      <c r="O2406" s="6">
        <v>0.05</v>
      </c>
      <c r="P2406" s="8">
        <v>1125.6000000000001</v>
      </c>
      <c r="Q2406" s="8">
        <v>607.82400000000007</v>
      </c>
      <c r="R2406" s="8">
        <f t="shared" si="112"/>
        <v>461.49600000000009</v>
      </c>
      <c r="S2406" s="8">
        <f>(((Sales[[#This Row],[Unit Price]]-(Sales[[#This Row],[Discount Applied]]*Sales[[#This Row],[Unit Price]]))-Q2406)/Q2406)*100</f>
        <v>75.925925925925924</v>
      </c>
      <c r="T2406" s="8">
        <f t="shared" si="113"/>
        <v>1069.3200000000002</v>
      </c>
      <c r="U2406" s="8">
        <f>Sales[[#This Row],[Unit Cost]]*Sales[[#This Row],[Order Quantity]]</f>
        <v>607.82400000000007</v>
      </c>
    </row>
    <row r="2407" spans="1:21" x14ac:dyDescent="0.2">
      <c r="A2407" s="6" t="s">
        <v>2620</v>
      </c>
      <c r="B2407" s="6" t="s">
        <v>24</v>
      </c>
      <c r="C2407" s="6" t="s">
        <v>145</v>
      </c>
      <c r="D2407" s="7">
        <v>43400</v>
      </c>
      <c r="E2407" s="7">
        <v>43532</v>
      </c>
      <c r="F2407" s="7">
        <v>43550</v>
      </c>
      <c r="G2407" s="7">
        <v>43559</v>
      </c>
      <c r="H2407" s="6">
        <f t="shared" si="111"/>
        <v>27</v>
      </c>
      <c r="I2407" s="6" t="s">
        <v>215</v>
      </c>
      <c r="J2407" s="6">
        <v>10</v>
      </c>
      <c r="K2407" s="6">
        <v>44</v>
      </c>
      <c r="L2407" s="6">
        <v>122</v>
      </c>
      <c r="M2407" s="6">
        <v>27</v>
      </c>
      <c r="N2407" s="6">
        <v>7</v>
      </c>
      <c r="O2407" s="6">
        <v>0.05</v>
      </c>
      <c r="P2407" s="8">
        <v>1949.7</v>
      </c>
      <c r="Q2407" s="8">
        <v>896.86200000000008</v>
      </c>
      <c r="R2407" s="8">
        <f t="shared" si="112"/>
        <v>6687.4709999999986</v>
      </c>
      <c r="S2407" s="8">
        <f>(((Sales[[#This Row],[Unit Price]]-(Sales[[#This Row],[Discount Applied]]*Sales[[#This Row],[Unit Price]]))-Q2407)/Q2407)*100</f>
        <v>106.5217391304348</v>
      </c>
      <c r="T2407" s="8">
        <f t="shared" si="113"/>
        <v>12965.504999999999</v>
      </c>
      <c r="U2407" s="8">
        <f>Sales[[#This Row],[Unit Cost]]*Sales[[#This Row],[Order Quantity]]</f>
        <v>6278.0340000000006</v>
      </c>
    </row>
    <row r="2408" spans="1:21" x14ac:dyDescent="0.2">
      <c r="A2408" s="6" t="s">
        <v>2621</v>
      </c>
      <c r="B2408" s="6" t="s">
        <v>26</v>
      </c>
      <c r="C2408" s="6" t="s">
        <v>145</v>
      </c>
      <c r="D2408" s="7">
        <v>43400</v>
      </c>
      <c r="E2408" s="7">
        <v>43532</v>
      </c>
      <c r="F2408" s="7">
        <v>43543</v>
      </c>
      <c r="G2408" s="7">
        <v>43553</v>
      </c>
      <c r="H2408" s="6">
        <f t="shared" si="111"/>
        <v>21</v>
      </c>
      <c r="I2408" s="6" t="s">
        <v>215</v>
      </c>
      <c r="J2408" s="6">
        <v>28</v>
      </c>
      <c r="K2408" s="6">
        <v>7</v>
      </c>
      <c r="L2408" s="6">
        <v>191</v>
      </c>
      <c r="M2408" s="6">
        <v>3</v>
      </c>
      <c r="N2408" s="6">
        <v>3</v>
      </c>
      <c r="O2408" s="6">
        <v>0.05</v>
      </c>
      <c r="P2408" s="8">
        <v>2345</v>
      </c>
      <c r="Q2408" s="8">
        <v>1876</v>
      </c>
      <c r="R2408" s="8">
        <f t="shared" si="112"/>
        <v>1055.25</v>
      </c>
      <c r="S2408" s="8">
        <f>(((Sales[[#This Row],[Unit Price]]-(Sales[[#This Row],[Discount Applied]]*Sales[[#This Row],[Unit Price]]))-Q2408)/Q2408)*100</f>
        <v>18.75</v>
      </c>
      <c r="T2408" s="8">
        <f t="shared" si="113"/>
        <v>6683.25</v>
      </c>
      <c r="U2408" s="8">
        <f>Sales[[#This Row],[Unit Cost]]*Sales[[#This Row],[Order Quantity]]</f>
        <v>5628</v>
      </c>
    </row>
    <row r="2409" spans="1:21" x14ac:dyDescent="0.2">
      <c r="A2409" s="6" t="s">
        <v>2622</v>
      </c>
      <c r="B2409" s="6" t="s">
        <v>24</v>
      </c>
      <c r="C2409" s="6" t="s">
        <v>146</v>
      </c>
      <c r="D2409" s="7">
        <v>43400</v>
      </c>
      <c r="E2409" s="7">
        <v>43532</v>
      </c>
      <c r="F2409" s="7">
        <v>43557</v>
      </c>
      <c r="G2409" s="7">
        <v>43558</v>
      </c>
      <c r="H2409" s="6">
        <f t="shared" si="111"/>
        <v>26</v>
      </c>
      <c r="I2409" s="6" t="s">
        <v>215</v>
      </c>
      <c r="J2409" s="6">
        <v>1</v>
      </c>
      <c r="K2409" s="6">
        <v>48</v>
      </c>
      <c r="L2409" s="6">
        <v>262</v>
      </c>
      <c r="M2409" s="6">
        <v>20</v>
      </c>
      <c r="N2409" s="6">
        <v>7</v>
      </c>
      <c r="O2409" s="6">
        <v>7.4999999999999997E-2</v>
      </c>
      <c r="P2409" s="8">
        <v>1802.3</v>
      </c>
      <c r="Q2409" s="8">
        <v>1279.6329999999998</v>
      </c>
      <c r="R2409" s="8">
        <f t="shared" si="112"/>
        <v>2712.4615000000013</v>
      </c>
      <c r="S2409" s="8">
        <f>(((Sales[[#This Row],[Unit Price]]-(Sales[[#This Row],[Discount Applied]]*Sales[[#This Row],[Unit Price]]))-Q2409)/Q2409)*100</f>
        <v>30.281690140845097</v>
      </c>
      <c r="T2409" s="8">
        <f t="shared" si="113"/>
        <v>11669.8925</v>
      </c>
      <c r="U2409" s="8">
        <f>Sales[[#This Row],[Unit Cost]]*Sales[[#This Row],[Order Quantity]]</f>
        <v>8957.4309999999987</v>
      </c>
    </row>
    <row r="2410" spans="1:21" x14ac:dyDescent="0.2">
      <c r="A2410" s="6" t="s">
        <v>2623</v>
      </c>
      <c r="B2410" s="6" t="s">
        <v>25</v>
      </c>
      <c r="C2410" s="6" t="s">
        <v>147</v>
      </c>
      <c r="D2410" s="7">
        <v>43400</v>
      </c>
      <c r="E2410" s="7">
        <v>43532</v>
      </c>
      <c r="F2410" s="7">
        <v>43536</v>
      </c>
      <c r="G2410" s="7">
        <v>43544</v>
      </c>
      <c r="H2410" s="6">
        <f t="shared" si="111"/>
        <v>12</v>
      </c>
      <c r="I2410" s="6" t="s">
        <v>215</v>
      </c>
      <c r="J2410" s="6">
        <v>13</v>
      </c>
      <c r="K2410" s="6">
        <v>41</v>
      </c>
      <c r="L2410" s="6">
        <v>206</v>
      </c>
      <c r="M2410" s="6">
        <v>31</v>
      </c>
      <c r="N2410" s="6">
        <v>2</v>
      </c>
      <c r="O2410" s="6">
        <v>0.05</v>
      </c>
      <c r="P2410" s="8">
        <v>214.4</v>
      </c>
      <c r="Q2410" s="8">
        <v>105.056</v>
      </c>
      <c r="R2410" s="8">
        <f t="shared" si="112"/>
        <v>197.24800000000002</v>
      </c>
      <c r="S2410" s="8">
        <f>(((Sales[[#This Row],[Unit Price]]-(Sales[[#This Row],[Discount Applied]]*Sales[[#This Row],[Unit Price]]))-Q2410)/Q2410)*100</f>
        <v>93.877551020408177</v>
      </c>
      <c r="T2410" s="8">
        <f t="shared" si="113"/>
        <v>407.36</v>
      </c>
      <c r="U2410" s="8">
        <f>Sales[[#This Row],[Unit Cost]]*Sales[[#This Row],[Order Quantity]]</f>
        <v>210.11199999999999</v>
      </c>
    </row>
    <row r="2411" spans="1:21" x14ac:dyDescent="0.2">
      <c r="A2411" s="6" t="s">
        <v>2624</v>
      </c>
      <c r="B2411" s="6" t="s">
        <v>24</v>
      </c>
      <c r="C2411" s="6" t="s">
        <v>147</v>
      </c>
      <c r="D2411" s="7">
        <v>43400</v>
      </c>
      <c r="E2411" s="7">
        <v>43532</v>
      </c>
      <c r="F2411" s="7">
        <v>43543</v>
      </c>
      <c r="G2411" s="7">
        <v>43547</v>
      </c>
      <c r="H2411" s="6">
        <f t="shared" si="111"/>
        <v>15</v>
      </c>
      <c r="I2411" s="6" t="s">
        <v>215</v>
      </c>
      <c r="J2411" s="6">
        <v>1</v>
      </c>
      <c r="K2411" s="6">
        <v>34</v>
      </c>
      <c r="L2411" s="6">
        <v>249</v>
      </c>
      <c r="M2411" s="6">
        <v>7</v>
      </c>
      <c r="N2411" s="6">
        <v>6</v>
      </c>
      <c r="O2411" s="6">
        <v>0.05</v>
      </c>
      <c r="P2411" s="8">
        <v>3008.3</v>
      </c>
      <c r="Q2411" s="8">
        <v>1263.4860000000001</v>
      </c>
      <c r="R2411" s="8">
        <f t="shared" si="112"/>
        <v>9566.3940000000002</v>
      </c>
      <c r="S2411" s="8">
        <f>(((Sales[[#This Row],[Unit Price]]-(Sales[[#This Row],[Discount Applied]]*Sales[[#This Row],[Unit Price]]))-Q2411)/Q2411)*100</f>
        <v>126.19047619047619</v>
      </c>
      <c r="T2411" s="8">
        <f t="shared" si="113"/>
        <v>17147.310000000001</v>
      </c>
      <c r="U2411" s="8">
        <f>Sales[[#This Row],[Unit Cost]]*Sales[[#This Row],[Order Quantity]]</f>
        <v>7580.9160000000011</v>
      </c>
    </row>
    <row r="2412" spans="1:21" x14ac:dyDescent="0.2">
      <c r="A2412" s="6" t="s">
        <v>2625</v>
      </c>
      <c r="B2412" s="6" t="s">
        <v>23</v>
      </c>
      <c r="C2412" s="6" t="s">
        <v>145</v>
      </c>
      <c r="D2412" s="7">
        <v>43400</v>
      </c>
      <c r="E2412" s="7">
        <v>43533</v>
      </c>
      <c r="F2412" s="7">
        <v>43539</v>
      </c>
      <c r="G2412" s="7">
        <v>43540</v>
      </c>
      <c r="H2412" s="6">
        <f t="shared" si="111"/>
        <v>7</v>
      </c>
      <c r="I2412" s="6" t="s">
        <v>215</v>
      </c>
      <c r="J2412" s="6">
        <v>21</v>
      </c>
      <c r="K2412" s="6">
        <v>28</v>
      </c>
      <c r="L2412" s="6">
        <v>197</v>
      </c>
      <c r="M2412" s="6">
        <v>29</v>
      </c>
      <c r="N2412" s="6">
        <v>8</v>
      </c>
      <c r="O2412" s="6">
        <v>0.05</v>
      </c>
      <c r="P2412" s="8">
        <v>1165.8</v>
      </c>
      <c r="Q2412" s="8">
        <v>827.71799999999996</v>
      </c>
      <c r="R2412" s="8">
        <f t="shared" si="112"/>
        <v>2238.3360000000002</v>
      </c>
      <c r="S2412" s="8">
        <f>(((Sales[[#This Row],[Unit Price]]-(Sales[[#This Row],[Discount Applied]]*Sales[[#This Row],[Unit Price]]))-Q2412)/Q2412)*100</f>
        <v>33.802816901408455</v>
      </c>
      <c r="T2412" s="8">
        <f t="shared" si="113"/>
        <v>8860.08</v>
      </c>
      <c r="U2412" s="8">
        <f>Sales[[#This Row],[Unit Cost]]*Sales[[#This Row],[Order Quantity]]</f>
        <v>6621.7439999999997</v>
      </c>
    </row>
    <row r="2413" spans="1:21" x14ac:dyDescent="0.2">
      <c r="A2413" s="6" t="s">
        <v>2626</v>
      </c>
      <c r="B2413" s="6" t="s">
        <v>25</v>
      </c>
      <c r="C2413" s="6" t="s">
        <v>146</v>
      </c>
      <c r="D2413" s="7">
        <v>43400</v>
      </c>
      <c r="E2413" s="7">
        <v>43533</v>
      </c>
      <c r="F2413" s="7">
        <v>43539</v>
      </c>
      <c r="G2413" s="7">
        <v>43542</v>
      </c>
      <c r="H2413" s="6">
        <f t="shared" si="111"/>
        <v>9</v>
      </c>
      <c r="I2413" s="6" t="s">
        <v>215</v>
      </c>
      <c r="J2413" s="6">
        <v>17</v>
      </c>
      <c r="K2413" s="6">
        <v>22</v>
      </c>
      <c r="L2413" s="6">
        <v>276</v>
      </c>
      <c r="M2413" s="6">
        <v>10</v>
      </c>
      <c r="N2413" s="6">
        <v>5</v>
      </c>
      <c r="O2413" s="6">
        <v>0.05</v>
      </c>
      <c r="P2413" s="8">
        <v>1031.8</v>
      </c>
      <c r="Q2413" s="8">
        <v>412.72</v>
      </c>
      <c r="R2413" s="8">
        <f t="shared" si="112"/>
        <v>2837.45</v>
      </c>
      <c r="S2413" s="8">
        <f>(((Sales[[#This Row],[Unit Price]]-(Sales[[#This Row],[Discount Applied]]*Sales[[#This Row],[Unit Price]]))-Q2413)/Q2413)*100</f>
        <v>137.49999999999994</v>
      </c>
      <c r="T2413" s="8">
        <f t="shared" si="113"/>
        <v>4901.05</v>
      </c>
      <c r="U2413" s="8">
        <f>Sales[[#This Row],[Unit Cost]]*Sales[[#This Row],[Order Quantity]]</f>
        <v>2063.6000000000004</v>
      </c>
    </row>
    <row r="2414" spans="1:21" x14ac:dyDescent="0.2">
      <c r="A2414" s="6" t="s">
        <v>2627</v>
      </c>
      <c r="B2414" s="6" t="s">
        <v>25</v>
      </c>
      <c r="C2414" s="6" t="s">
        <v>145</v>
      </c>
      <c r="D2414" s="7">
        <v>43400</v>
      </c>
      <c r="E2414" s="7">
        <v>43533</v>
      </c>
      <c r="F2414" s="7">
        <v>43560</v>
      </c>
      <c r="G2414" s="7">
        <v>43564</v>
      </c>
      <c r="H2414" s="6">
        <f t="shared" si="111"/>
        <v>31</v>
      </c>
      <c r="I2414" s="6" t="s">
        <v>215</v>
      </c>
      <c r="J2414" s="6">
        <v>16</v>
      </c>
      <c r="K2414" s="6">
        <v>21</v>
      </c>
      <c r="L2414" s="6">
        <v>155</v>
      </c>
      <c r="M2414" s="6">
        <v>18</v>
      </c>
      <c r="N2414" s="6">
        <v>2</v>
      </c>
      <c r="O2414" s="6">
        <v>7.4999999999999997E-2</v>
      </c>
      <c r="P2414" s="8">
        <v>1882.7</v>
      </c>
      <c r="Q2414" s="8">
        <v>1016.6580000000001</v>
      </c>
      <c r="R2414" s="8">
        <f t="shared" si="112"/>
        <v>1449.6789999999996</v>
      </c>
      <c r="S2414" s="8">
        <f>(((Sales[[#This Row],[Unit Price]]-(Sales[[#This Row],[Discount Applied]]*Sales[[#This Row],[Unit Price]]))-Q2414)/Q2414)*100</f>
        <v>71.296296296296262</v>
      </c>
      <c r="T2414" s="8">
        <f t="shared" si="113"/>
        <v>3482.9949999999999</v>
      </c>
      <c r="U2414" s="8">
        <f>Sales[[#This Row],[Unit Cost]]*Sales[[#This Row],[Order Quantity]]</f>
        <v>2033.3160000000003</v>
      </c>
    </row>
    <row r="2415" spans="1:21" x14ac:dyDescent="0.2">
      <c r="A2415" s="6" t="s">
        <v>2628</v>
      </c>
      <c r="B2415" s="6" t="s">
        <v>25</v>
      </c>
      <c r="C2415" s="6" t="s">
        <v>145</v>
      </c>
      <c r="D2415" s="7">
        <v>43400</v>
      </c>
      <c r="E2415" s="7">
        <v>43533</v>
      </c>
      <c r="F2415" s="7">
        <v>43547</v>
      </c>
      <c r="G2415" s="7">
        <v>43555</v>
      </c>
      <c r="H2415" s="6">
        <f t="shared" si="111"/>
        <v>22</v>
      </c>
      <c r="I2415" s="6" t="s">
        <v>215</v>
      </c>
      <c r="J2415" s="6">
        <v>19</v>
      </c>
      <c r="K2415" s="6">
        <v>1</v>
      </c>
      <c r="L2415" s="6">
        <v>152</v>
      </c>
      <c r="M2415" s="6">
        <v>5</v>
      </c>
      <c r="N2415" s="6">
        <v>1</v>
      </c>
      <c r="O2415" s="6">
        <v>7.4999999999999997E-2</v>
      </c>
      <c r="P2415" s="8">
        <v>1018.4</v>
      </c>
      <c r="Q2415" s="8">
        <v>743.43200000000002</v>
      </c>
      <c r="R2415" s="8">
        <f t="shared" si="112"/>
        <v>198.58799999999997</v>
      </c>
      <c r="S2415" s="8">
        <f>(((Sales[[#This Row],[Unit Price]]-(Sales[[#This Row],[Discount Applied]]*Sales[[#This Row],[Unit Price]]))-Q2415)/Q2415)*100</f>
        <v>26.712328767123282</v>
      </c>
      <c r="T2415" s="8">
        <f t="shared" si="113"/>
        <v>942.02</v>
      </c>
      <c r="U2415" s="8">
        <f>Sales[[#This Row],[Unit Cost]]*Sales[[#This Row],[Order Quantity]]</f>
        <v>743.43200000000002</v>
      </c>
    </row>
    <row r="2416" spans="1:21" x14ac:dyDescent="0.2">
      <c r="A2416" s="6" t="s">
        <v>2629</v>
      </c>
      <c r="B2416" s="6" t="s">
        <v>24</v>
      </c>
      <c r="C2416" s="6" t="s">
        <v>147</v>
      </c>
      <c r="D2416" s="7">
        <v>43400</v>
      </c>
      <c r="E2416" s="7">
        <v>43533</v>
      </c>
      <c r="F2416" s="7">
        <v>43537</v>
      </c>
      <c r="G2416" s="7">
        <v>43543</v>
      </c>
      <c r="H2416" s="6">
        <f t="shared" si="111"/>
        <v>10</v>
      </c>
      <c r="I2416" s="6" t="s">
        <v>215</v>
      </c>
      <c r="J2416" s="6">
        <v>7</v>
      </c>
      <c r="K2416" s="6">
        <v>14</v>
      </c>
      <c r="L2416" s="6">
        <v>228</v>
      </c>
      <c r="M2416" s="6">
        <v>28</v>
      </c>
      <c r="N2416" s="6">
        <v>2</v>
      </c>
      <c r="O2416" s="6">
        <v>0.1</v>
      </c>
      <c r="P2416" s="8">
        <v>3832.4</v>
      </c>
      <c r="Q2416" s="8">
        <v>3027.596</v>
      </c>
      <c r="R2416" s="8">
        <f t="shared" si="112"/>
        <v>843.1279999999997</v>
      </c>
      <c r="S2416" s="8">
        <f>(((Sales[[#This Row],[Unit Price]]-(Sales[[#This Row],[Discount Applied]]*Sales[[#This Row],[Unit Price]]))-Q2416)/Q2416)*100</f>
        <v>13.924050632911387</v>
      </c>
      <c r="T2416" s="8">
        <f t="shared" si="113"/>
        <v>6898.32</v>
      </c>
      <c r="U2416" s="8">
        <f>Sales[[#This Row],[Unit Cost]]*Sales[[#This Row],[Order Quantity]]</f>
        <v>6055.192</v>
      </c>
    </row>
    <row r="2417" spans="1:21" x14ac:dyDescent="0.2">
      <c r="A2417" s="6" t="s">
        <v>2630</v>
      </c>
      <c r="B2417" s="6" t="s">
        <v>24</v>
      </c>
      <c r="C2417" s="6" t="s">
        <v>146</v>
      </c>
      <c r="D2417" s="7">
        <v>43400</v>
      </c>
      <c r="E2417" s="7">
        <v>43533</v>
      </c>
      <c r="F2417" s="7">
        <v>43560</v>
      </c>
      <c r="G2417" s="7">
        <v>43567</v>
      </c>
      <c r="H2417" s="6">
        <f t="shared" si="111"/>
        <v>34</v>
      </c>
      <c r="I2417" s="6" t="s">
        <v>215</v>
      </c>
      <c r="J2417" s="6">
        <v>1</v>
      </c>
      <c r="K2417" s="6">
        <v>17</v>
      </c>
      <c r="L2417" s="6">
        <v>322</v>
      </c>
      <c r="M2417" s="6">
        <v>40</v>
      </c>
      <c r="N2417" s="6">
        <v>8</v>
      </c>
      <c r="O2417" s="6">
        <v>7.4999999999999997E-2</v>
      </c>
      <c r="P2417" s="8">
        <v>5299.7</v>
      </c>
      <c r="Q2417" s="8">
        <v>2172.877</v>
      </c>
      <c r="R2417" s="8">
        <f t="shared" si="112"/>
        <v>21834.763999999999</v>
      </c>
      <c r="S2417" s="8">
        <f>(((Sales[[#This Row],[Unit Price]]-(Sales[[#This Row],[Discount Applied]]*Sales[[#This Row],[Unit Price]]))-Q2417)/Q2417)*100</f>
        <v>125.60975609756098</v>
      </c>
      <c r="T2417" s="8">
        <f t="shared" si="113"/>
        <v>39217.78</v>
      </c>
      <c r="U2417" s="8">
        <f>Sales[[#This Row],[Unit Cost]]*Sales[[#This Row],[Order Quantity]]</f>
        <v>17383.016</v>
      </c>
    </row>
    <row r="2418" spans="1:21" x14ac:dyDescent="0.2">
      <c r="A2418" s="6" t="s">
        <v>2631</v>
      </c>
      <c r="B2418" s="6" t="s">
        <v>25</v>
      </c>
      <c r="C2418" s="6" t="s">
        <v>144</v>
      </c>
      <c r="D2418" s="7">
        <v>43400</v>
      </c>
      <c r="E2418" s="7">
        <v>43533</v>
      </c>
      <c r="F2418" s="7">
        <v>43554</v>
      </c>
      <c r="G2418" s="7">
        <v>43563</v>
      </c>
      <c r="H2418" s="6">
        <f t="shared" si="111"/>
        <v>30</v>
      </c>
      <c r="I2418" s="6" t="s">
        <v>215</v>
      </c>
      <c r="J2418" s="6">
        <v>19</v>
      </c>
      <c r="K2418" s="6">
        <v>39</v>
      </c>
      <c r="L2418" s="6">
        <v>60</v>
      </c>
      <c r="M2418" s="6">
        <v>40</v>
      </c>
      <c r="N2418" s="6">
        <v>4</v>
      </c>
      <c r="O2418" s="6">
        <v>0.2</v>
      </c>
      <c r="P2418" s="8">
        <v>3839.1</v>
      </c>
      <c r="Q2418" s="8">
        <v>2917.7159999999999</v>
      </c>
      <c r="R2418" s="8">
        <f t="shared" si="112"/>
        <v>614.2559999999994</v>
      </c>
      <c r="S2418" s="8">
        <f>(((Sales[[#This Row],[Unit Price]]-(Sales[[#This Row],[Discount Applied]]*Sales[[#This Row],[Unit Price]]))-Q2418)/Q2418)*100</f>
        <v>5.2631578947368372</v>
      </c>
      <c r="T2418" s="8">
        <f t="shared" si="113"/>
        <v>12285.119999999999</v>
      </c>
      <c r="U2418" s="8">
        <f>Sales[[#This Row],[Unit Cost]]*Sales[[#This Row],[Order Quantity]]</f>
        <v>11670.864</v>
      </c>
    </row>
    <row r="2419" spans="1:21" x14ac:dyDescent="0.2">
      <c r="A2419" s="6" t="s">
        <v>2632</v>
      </c>
      <c r="B2419" s="6" t="s">
        <v>24</v>
      </c>
      <c r="C2419" s="6" t="s">
        <v>148</v>
      </c>
      <c r="D2419" s="7">
        <v>43400</v>
      </c>
      <c r="E2419" s="7">
        <v>43534</v>
      </c>
      <c r="F2419" s="7">
        <v>43543</v>
      </c>
      <c r="G2419" s="7">
        <v>43549</v>
      </c>
      <c r="H2419" s="6">
        <f t="shared" si="111"/>
        <v>15</v>
      </c>
      <c r="I2419" s="6" t="s">
        <v>215</v>
      </c>
      <c r="J2419" s="6">
        <v>10</v>
      </c>
      <c r="K2419" s="6">
        <v>48</v>
      </c>
      <c r="L2419" s="6">
        <v>26</v>
      </c>
      <c r="M2419" s="6">
        <v>32</v>
      </c>
      <c r="N2419" s="6">
        <v>6</v>
      </c>
      <c r="O2419" s="6">
        <v>0.15</v>
      </c>
      <c r="P2419" s="8">
        <v>991.6</v>
      </c>
      <c r="Q2419" s="8">
        <v>763.53200000000004</v>
      </c>
      <c r="R2419" s="8">
        <f t="shared" si="112"/>
        <v>475.96799999999985</v>
      </c>
      <c r="S2419" s="8">
        <f>(((Sales[[#This Row],[Unit Price]]-(Sales[[#This Row],[Discount Applied]]*Sales[[#This Row],[Unit Price]]))-Q2419)/Q2419)*100</f>
        <v>10.389610389610386</v>
      </c>
      <c r="T2419" s="8">
        <f t="shared" si="113"/>
        <v>5057.16</v>
      </c>
      <c r="U2419" s="8">
        <f>Sales[[#This Row],[Unit Cost]]*Sales[[#This Row],[Order Quantity]]</f>
        <v>4581.192</v>
      </c>
    </row>
    <row r="2420" spans="1:21" x14ac:dyDescent="0.2">
      <c r="A2420" s="6" t="s">
        <v>2633</v>
      </c>
      <c r="B2420" s="6" t="s">
        <v>25</v>
      </c>
      <c r="C2420" s="6" t="s">
        <v>145</v>
      </c>
      <c r="D2420" s="7">
        <v>43400</v>
      </c>
      <c r="E2420" s="7">
        <v>43534</v>
      </c>
      <c r="F2420" s="7">
        <v>43537</v>
      </c>
      <c r="G2420" s="7">
        <v>43547</v>
      </c>
      <c r="H2420" s="6">
        <f t="shared" si="111"/>
        <v>13</v>
      </c>
      <c r="I2420" s="6" t="s">
        <v>215</v>
      </c>
      <c r="J2420" s="6">
        <v>17</v>
      </c>
      <c r="K2420" s="6">
        <v>31</v>
      </c>
      <c r="L2420" s="6">
        <v>90</v>
      </c>
      <c r="M2420" s="6">
        <v>9</v>
      </c>
      <c r="N2420" s="6">
        <v>7</v>
      </c>
      <c r="O2420" s="6">
        <v>7.4999999999999997E-2</v>
      </c>
      <c r="P2420" s="8">
        <v>234.5</v>
      </c>
      <c r="Q2420" s="8">
        <v>136.01</v>
      </c>
      <c r="R2420" s="8">
        <f t="shared" si="112"/>
        <v>566.31750000000011</v>
      </c>
      <c r="S2420" s="8">
        <f>(((Sales[[#This Row],[Unit Price]]-(Sales[[#This Row],[Discount Applied]]*Sales[[#This Row],[Unit Price]]))-Q2420)/Q2420)*100</f>
        <v>59.482758620689658</v>
      </c>
      <c r="T2420" s="8">
        <f t="shared" si="113"/>
        <v>1518.3875</v>
      </c>
      <c r="U2420" s="8">
        <f>Sales[[#This Row],[Unit Cost]]*Sales[[#This Row],[Order Quantity]]</f>
        <v>952.06999999999994</v>
      </c>
    </row>
    <row r="2421" spans="1:21" x14ac:dyDescent="0.2">
      <c r="A2421" s="6" t="s">
        <v>2634</v>
      </c>
      <c r="B2421" s="6" t="s">
        <v>26</v>
      </c>
      <c r="C2421" s="6" t="s">
        <v>145</v>
      </c>
      <c r="D2421" s="7">
        <v>43400</v>
      </c>
      <c r="E2421" s="7">
        <v>43534</v>
      </c>
      <c r="F2421" s="7">
        <v>43538</v>
      </c>
      <c r="G2421" s="7">
        <v>43542</v>
      </c>
      <c r="H2421" s="6">
        <f t="shared" si="111"/>
        <v>8</v>
      </c>
      <c r="I2421" s="6" t="s">
        <v>215</v>
      </c>
      <c r="J2421" s="6">
        <v>28</v>
      </c>
      <c r="K2421" s="6">
        <v>48</v>
      </c>
      <c r="L2421" s="6">
        <v>177</v>
      </c>
      <c r="M2421" s="6">
        <v>22</v>
      </c>
      <c r="N2421" s="6">
        <v>3</v>
      </c>
      <c r="O2421" s="6">
        <v>0.05</v>
      </c>
      <c r="P2421" s="8">
        <v>1098.8</v>
      </c>
      <c r="Q2421" s="8">
        <v>604.34</v>
      </c>
      <c r="R2421" s="8">
        <f t="shared" si="112"/>
        <v>1318.5599999999995</v>
      </c>
      <c r="S2421" s="8">
        <f>(((Sales[[#This Row],[Unit Price]]-(Sales[[#This Row],[Discount Applied]]*Sales[[#This Row],[Unit Price]]))-Q2421)/Q2421)*100</f>
        <v>72.727272727272705</v>
      </c>
      <c r="T2421" s="8">
        <f t="shared" si="113"/>
        <v>3131.5799999999995</v>
      </c>
      <c r="U2421" s="8">
        <f>Sales[[#This Row],[Unit Cost]]*Sales[[#This Row],[Order Quantity]]</f>
        <v>1813.02</v>
      </c>
    </row>
    <row r="2422" spans="1:21" x14ac:dyDescent="0.2">
      <c r="A2422" s="6" t="s">
        <v>2635</v>
      </c>
      <c r="B2422" s="6" t="s">
        <v>25</v>
      </c>
      <c r="C2422" s="6" t="s">
        <v>144</v>
      </c>
      <c r="D2422" s="7">
        <v>43400</v>
      </c>
      <c r="E2422" s="7">
        <v>43534</v>
      </c>
      <c r="F2422" s="7">
        <v>43540</v>
      </c>
      <c r="G2422" s="7">
        <v>43550</v>
      </c>
      <c r="H2422" s="6">
        <f t="shared" si="111"/>
        <v>16</v>
      </c>
      <c r="I2422" s="6" t="s">
        <v>215</v>
      </c>
      <c r="J2422" s="6">
        <v>19</v>
      </c>
      <c r="K2422" s="6">
        <v>5</v>
      </c>
      <c r="L2422" s="6">
        <v>68</v>
      </c>
      <c r="M2422" s="6">
        <v>7</v>
      </c>
      <c r="N2422" s="6">
        <v>2</v>
      </c>
      <c r="O2422" s="6">
        <v>0.1</v>
      </c>
      <c r="P2422" s="8">
        <v>221.1</v>
      </c>
      <c r="Q2422" s="8">
        <v>117.18300000000001</v>
      </c>
      <c r="R2422" s="8">
        <f t="shared" si="112"/>
        <v>163.614</v>
      </c>
      <c r="S2422" s="8">
        <f>(((Sales[[#This Row],[Unit Price]]-(Sales[[#This Row],[Discount Applied]]*Sales[[#This Row],[Unit Price]]))-Q2422)/Q2422)*100</f>
        <v>69.811320754716974</v>
      </c>
      <c r="T2422" s="8">
        <f t="shared" si="113"/>
        <v>397.98</v>
      </c>
      <c r="U2422" s="8">
        <f>Sales[[#This Row],[Unit Cost]]*Sales[[#This Row],[Order Quantity]]</f>
        <v>234.36600000000001</v>
      </c>
    </row>
    <row r="2423" spans="1:21" x14ac:dyDescent="0.2">
      <c r="A2423" s="6" t="s">
        <v>2636</v>
      </c>
      <c r="B2423" s="6" t="s">
        <v>23</v>
      </c>
      <c r="C2423" s="6" t="s">
        <v>146</v>
      </c>
      <c r="D2423" s="7">
        <v>43400</v>
      </c>
      <c r="E2423" s="7">
        <v>43534</v>
      </c>
      <c r="F2423" s="7">
        <v>43549</v>
      </c>
      <c r="G2423" s="7">
        <v>43557</v>
      </c>
      <c r="H2423" s="6">
        <f t="shared" si="111"/>
        <v>23</v>
      </c>
      <c r="I2423" s="6" t="s">
        <v>215</v>
      </c>
      <c r="J2423" s="6">
        <v>23</v>
      </c>
      <c r="K2423" s="6">
        <v>33</v>
      </c>
      <c r="L2423" s="6">
        <v>284</v>
      </c>
      <c r="M2423" s="6">
        <v>34</v>
      </c>
      <c r="N2423" s="6">
        <v>7</v>
      </c>
      <c r="O2423" s="6">
        <v>0.3</v>
      </c>
      <c r="P2423" s="8">
        <v>207.70000000000002</v>
      </c>
      <c r="Q2423" s="8">
        <v>110.08100000000002</v>
      </c>
      <c r="R2423" s="8">
        <f t="shared" si="112"/>
        <v>247.1629999999999</v>
      </c>
      <c r="S2423" s="8">
        <f>(((Sales[[#This Row],[Unit Price]]-(Sales[[#This Row],[Discount Applied]]*Sales[[#This Row],[Unit Price]]))-Q2423)/Q2423)*100</f>
        <v>32.075471698113198</v>
      </c>
      <c r="T2423" s="8">
        <f t="shared" si="113"/>
        <v>1017.73</v>
      </c>
      <c r="U2423" s="8">
        <f>Sales[[#This Row],[Unit Cost]]*Sales[[#This Row],[Order Quantity]]</f>
        <v>770.56700000000012</v>
      </c>
    </row>
    <row r="2424" spans="1:21" x14ac:dyDescent="0.2">
      <c r="A2424" s="6" t="s">
        <v>2637</v>
      </c>
      <c r="B2424" s="6" t="s">
        <v>23</v>
      </c>
      <c r="C2424" s="6" t="s">
        <v>148</v>
      </c>
      <c r="D2424" s="7">
        <v>43400</v>
      </c>
      <c r="E2424" s="7">
        <v>43535</v>
      </c>
      <c r="F2424" s="7">
        <v>43561</v>
      </c>
      <c r="G2424" s="7">
        <v>43569</v>
      </c>
      <c r="H2424" s="6">
        <f t="shared" si="111"/>
        <v>34</v>
      </c>
      <c r="I2424" s="6" t="s">
        <v>215</v>
      </c>
      <c r="J2424" s="6">
        <v>24</v>
      </c>
      <c r="K2424" s="6">
        <v>37</v>
      </c>
      <c r="L2424" s="6">
        <v>32</v>
      </c>
      <c r="M2424" s="6">
        <v>27</v>
      </c>
      <c r="N2424" s="6">
        <v>5</v>
      </c>
      <c r="O2424" s="6">
        <v>7.4999999999999997E-2</v>
      </c>
      <c r="P2424" s="8">
        <v>3999.9</v>
      </c>
      <c r="Q2424" s="8">
        <v>1639.9589999999998</v>
      </c>
      <c r="R2424" s="8">
        <f t="shared" si="112"/>
        <v>10299.7425</v>
      </c>
      <c r="S2424" s="8">
        <f>(((Sales[[#This Row],[Unit Price]]-(Sales[[#This Row],[Discount Applied]]*Sales[[#This Row],[Unit Price]]))-Q2424)/Q2424)*100</f>
        <v>125.60975609756102</v>
      </c>
      <c r="T2424" s="8">
        <f t="shared" si="113"/>
        <v>18499.537499999999</v>
      </c>
      <c r="U2424" s="8">
        <f>Sales[[#This Row],[Unit Cost]]*Sales[[#This Row],[Order Quantity]]</f>
        <v>8199.7949999999983</v>
      </c>
    </row>
    <row r="2425" spans="1:21" x14ac:dyDescent="0.2">
      <c r="A2425" s="6" t="s">
        <v>2638</v>
      </c>
      <c r="B2425" s="6" t="s">
        <v>25</v>
      </c>
      <c r="C2425" s="6" t="s">
        <v>145</v>
      </c>
      <c r="D2425" s="7">
        <v>43400</v>
      </c>
      <c r="E2425" s="7">
        <v>43535</v>
      </c>
      <c r="F2425" s="7">
        <v>43547</v>
      </c>
      <c r="G2425" s="7">
        <v>43556</v>
      </c>
      <c r="H2425" s="6">
        <f t="shared" si="111"/>
        <v>21</v>
      </c>
      <c r="I2425" s="6" t="s">
        <v>215</v>
      </c>
      <c r="J2425" s="6">
        <v>18</v>
      </c>
      <c r="K2425" s="6">
        <v>13</v>
      </c>
      <c r="L2425" s="6">
        <v>124</v>
      </c>
      <c r="M2425" s="6">
        <v>1</v>
      </c>
      <c r="N2425" s="6">
        <v>6</v>
      </c>
      <c r="O2425" s="6">
        <v>0.1</v>
      </c>
      <c r="P2425" s="8">
        <v>2552.7000000000003</v>
      </c>
      <c r="Q2425" s="8">
        <v>1455.039</v>
      </c>
      <c r="R2425" s="8">
        <f t="shared" si="112"/>
        <v>5054.3459999999995</v>
      </c>
      <c r="S2425" s="8">
        <f>(((Sales[[#This Row],[Unit Price]]-(Sales[[#This Row],[Discount Applied]]*Sales[[#This Row],[Unit Price]]))-Q2425)/Q2425)*100</f>
        <v>57.894736842105289</v>
      </c>
      <c r="T2425" s="8">
        <f t="shared" si="113"/>
        <v>13784.58</v>
      </c>
      <c r="U2425" s="8">
        <f>Sales[[#This Row],[Unit Cost]]*Sales[[#This Row],[Order Quantity]]</f>
        <v>8730.2340000000004</v>
      </c>
    </row>
    <row r="2426" spans="1:21" x14ac:dyDescent="0.2">
      <c r="A2426" s="6" t="s">
        <v>2639</v>
      </c>
      <c r="B2426" s="6" t="s">
        <v>26</v>
      </c>
      <c r="C2426" s="6" t="s">
        <v>146</v>
      </c>
      <c r="D2426" s="7">
        <v>43400</v>
      </c>
      <c r="E2426" s="7">
        <v>43535</v>
      </c>
      <c r="F2426" s="7">
        <v>43558</v>
      </c>
      <c r="G2426" s="7">
        <v>43568</v>
      </c>
      <c r="H2426" s="6">
        <f t="shared" si="111"/>
        <v>33</v>
      </c>
      <c r="I2426" s="6" t="s">
        <v>215</v>
      </c>
      <c r="J2426" s="6">
        <v>26</v>
      </c>
      <c r="K2426" s="6">
        <v>30</v>
      </c>
      <c r="L2426" s="6">
        <v>262</v>
      </c>
      <c r="M2426" s="6">
        <v>27</v>
      </c>
      <c r="N2426" s="6">
        <v>2</v>
      </c>
      <c r="O2426" s="6">
        <v>0.2</v>
      </c>
      <c r="P2426" s="8">
        <v>3966.4</v>
      </c>
      <c r="Q2426" s="8">
        <v>2816.1439999999998</v>
      </c>
      <c r="R2426" s="8">
        <f t="shared" si="112"/>
        <v>713.95200000000023</v>
      </c>
      <c r="S2426" s="8">
        <f>(((Sales[[#This Row],[Unit Price]]-(Sales[[#This Row],[Discount Applied]]*Sales[[#This Row],[Unit Price]]))-Q2426)/Q2426)*100</f>
        <v>12.676056338028175</v>
      </c>
      <c r="T2426" s="8">
        <f t="shared" si="113"/>
        <v>6346.24</v>
      </c>
      <c r="U2426" s="8">
        <f>Sales[[#This Row],[Unit Cost]]*Sales[[#This Row],[Order Quantity]]</f>
        <v>5632.2879999999996</v>
      </c>
    </row>
    <row r="2427" spans="1:21" x14ac:dyDescent="0.2">
      <c r="A2427" s="6" t="s">
        <v>2640</v>
      </c>
      <c r="B2427" s="6" t="s">
        <v>23</v>
      </c>
      <c r="C2427" s="6" t="s">
        <v>148</v>
      </c>
      <c r="D2427" s="7">
        <v>43500</v>
      </c>
      <c r="E2427" s="7">
        <v>43535</v>
      </c>
      <c r="F2427" s="7">
        <v>43539</v>
      </c>
      <c r="G2427" s="7">
        <v>43546</v>
      </c>
      <c r="H2427" s="6">
        <f t="shared" si="111"/>
        <v>11</v>
      </c>
      <c r="I2427" s="6" t="s">
        <v>215</v>
      </c>
      <c r="J2427" s="6">
        <v>22</v>
      </c>
      <c r="K2427" s="6">
        <v>17</v>
      </c>
      <c r="L2427" s="6">
        <v>53</v>
      </c>
      <c r="M2427" s="6">
        <v>17</v>
      </c>
      <c r="N2427" s="6">
        <v>3</v>
      </c>
      <c r="O2427" s="6">
        <v>0.1</v>
      </c>
      <c r="P2427" s="8">
        <v>1118.9000000000001</v>
      </c>
      <c r="Q2427" s="8">
        <v>850.36400000000003</v>
      </c>
      <c r="R2427" s="8">
        <f t="shared" si="112"/>
        <v>469.9380000000001</v>
      </c>
      <c r="S2427" s="8">
        <f>(((Sales[[#This Row],[Unit Price]]-(Sales[[#This Row],[Discount Applied]]*Sales[[#This Row],[Unit Price]]))-Q2427)/Q2427)*100</f>
        <v>18.421052631578956</v>
      </c>
      <c r="T2427" s="8">
        <f t="shared" si="113"/>
        <v>3021.03</v>
      </c>
      <c r="U2427" s="8">
        <f>Sales[[#This Row],[Unit Cost]]*Sales[[#This Row],[Order Quantity]]</f>
        <v>2551.0920000000001</v>
      </c>
    </row>
    <row r="2428" spans="1:21" x14ac:dyDescent="0.2">
      <c r="A2428" s="6" t="s">
        <v>2641</v>
      </c>
      <c r="B2428" s="6" t="s">
        <v>24</v>
      </c>
      <c r="C2428" s="6" t="s">
        <v>145</v>
      </c>
      <c r="D2428" s="7">
        <v>43400</v>
      </c>
      <c r="E2428" s="7">
        <v>43535</v>
      </c>
      <c r="F2428" s="7">
        <v>43563</v>
      </c>
      <c r="G2428" s="7">
        <v>43567</v>
      </c>
      <c r="H2428" s="6">
        <f t="shared" si="111"/>
        <v>32</v>
      </c>
      <c r="I2428" s="6" t="s">
        <v>215</v>
      </c>
      <c r="J2428" s="6">
        <v>3</v>
      </c>
      <c r="K2428" s="6">
        <v>23</v>
      </c>
      <c r="L2428" s="6">
        <v>132</v>
      </c>
      <c r="M2428" s="6">
        <v>11</v>
      </c>
      <c r="N2428" s="6">
        <v>1</v>
      </c>
      <c r="O2428" s="6">
        <v>0.15</v>
      </c>
      <c r="P2428" s="8">
        <v>1145.7</v>
      </c>
      <c r="Q2428" s="8">
        <v>905.10300000000007</v>
      </c>
      <c r="R2428" s="8">
        <f t="shared" si="112"/>
        <v>68.741999999999962</v>
      </c>
      <c r="S2428" s="8">
        <f>(((Sales[[#This Row],[Unit Price]]-(Sales[[#This Row],[Discount Applied]]*Sales[[#This Row],[Unit Price]]))-Q2428)/Q2428)*100</f>
        <v>7.5949367088607538</v>
      </c>
      <c r="T2428" s="8">
        <f t="shared" si="113"/>
        <v>973.84500000000003</v>
      </c>
      <c r="U2428" s="8">
        <f>Sales[[#This Row],[Unit Cost]]*Sales[[#This Row],[Order Quantity]]</f>
        <v>905.10300000000007</v>
      </c>
    </row>
    <row r="2429" spans="1:21" x14ac:dyDescent="0.2">
      <c r="A2429" s="6" t="s">
        <v>2642</v>
      </c>
      <c r="B2429" s="6" t="s">
        <v>25</v>
      </c>
      <c r="C2429" s="6" t="s">
        <v>147</v>
      </c>
      <c r="D2429" s="7">
        <v>43400</v>
      </c>
      <c r="E2429" s="7">
        <v>43535</v>
      </c>
      <c r="F2429" s="7">
        <v>43554</v>
      </c>
      <c r="G2429" s="7">
        <v>43557</v>
      </c>
      <c r="H2429" s="6">
        <f t="shared" si="111"/>
        <v>22</v>
      </c>
      <c r="I2429" s="6" t="s">
        <v>215</v>
      </c>
      <c r="J2429" s="6">
        <v>16</v>
      </c>
      <c r="K2429" s="6">
        <v>50</v>
      </c>
      <c r="L2429" s="6">
        <v>230</v>
      </c>
      <c r="M2429" s="6">
        <v>31</v>
      </c>
      <c r="N2429" s="6">
        <v>2</v>
      </c>
      <c r="O2429" s="6">
        <v>7.4999999999999997E-2</v>
      </c>
      <c r="P2429" s="8">
        <v>2606.3000000000002</v>
      </c>
      <c r="Q2429" s="8">
        <v>1407.4020000000003</v>
      </c>
      <c r="R2429" s="8">
        <f t="shared" si="112"/>
        <v>2006.8510000000001</v>
      </c>
      <c r="S2429" s="8">
        <f>(((Sales[[#This Row],[Unit Price]]-(Sales[[#This Row],[Discount Applied]]*Sales[[#This Row],[Unit Price]]))-Q2429)/Q2429)*100</f>
        <v>71.296296296296291</v>
      </c>
      <c r="T2429" s="8">
        <f t="shared" si="113"/>
        <v>4821.6550000000007</v>
      </c>
      <c r="U2429" s="8">
        <f>Sales[[#This Row],[Unit Cost]]*Sales[[#This Row],[Order Quantity]]</f>
        <v>2814.8040000000005</v>
      </c>
    </row>
    <row r="2430" spans="1:21" x14ac:dyDescent="0.2">
      <c r="A2430" s="6" t="s">
        <v>2643</v>
      </c>
      <c r="B2430" s="6" t="s">
        <v>25</v>
      </c>
      <c r="C2430" s="6" t="s">
        <v>146</v>
      </c>
      <c r="D2430" s="7">
        <v>43400</v>
      </c>
      <c r="E2430" s="7">
        <v>43535</v>
      </c>
      <c r="F2430" s="7">
        <v>43537</v>
      </c>
      <c r="G2430" s="7">
        <v>43544</v>
      </c>
      <c r="H2430" s="6">
        <f t="shared" si="111"/>
        <v>9</v>
      </c>
      <c r="I2430" s="6" t="s">
        <v>215</v>
      </c>
      <c r="J2430" s="6">
        <v>15</v>
      </c>
      <c r="K2430" s="6">
        <v>49</v>
      </c>
      <c r="L2430" s="6">
        <v>284</v>
      </c>
      <c r="M2430" s="6">
        <v>4</v>
      </c>
      <c r="N2430" s="6">
        <v>6</v>
      </c>
      <c r="O2430" s="6">
        <v>0.1</v>
      </c>
      <c r="P2430" s="8">
        <v>2820.7000000000003</v>
      </c>
      <c r="Q2430" s="8">
        <v>2228.3530000000005</v>
      </c>
      <c r="R2430" s="8">
        <f t="shared" si="112"/>
        <v>1861.6619999999984</v>
      </c>
      <c r="S2430" s="8">
        <f>(((Sales[[#This Row],[Unit Price]]-(Sales[[#This Row],[Discount Applied]]*Sales[[#This Row],[Unit Price]]))-Q2430)/Q2430)*100</f>
        <v>13.924050632911369</v>
      </c>
      <c r="T2430" s="8">
        <f t="shared" si="113"/>
        <v>15231.78</v>
      </c>
      <c r="U2430" s="8">
        <f>Sales[[#This Row],[Unit Cost]]*Sales[[#This Row],[Order Quantity]]</f>
        <v>13370.118000000002</v>
      </c>
    </row>
    <row r="2431" spans="1:21" x14ac:dyDescent="0.2">
      <c r="A2431" s="6" t="s">
        <v>2644</v>
      </c>
      <c r="B2431" s="6" t="s">
        <v>24</v>
      </c>
      <c r="C2431" s="6" t="s">
        <v>145</v>
      </c>
      <c r="D2431" s="7">
        <v>43400</v>
      </c>
      <c r="E2431" s="7">
        <v>43535</v>
      </c>
      <c r="F2431" s="7">
        <v>43551</v>
      </c>
      <c r="G2431" s="7">
        <v>43554</v>
      </c>
      <c r="H2431" s="6">
        <f t="shared" si="111"/>
        <v>19</v>
      </c>
      <c r="I2431" s="6" t="s">
        <v>215</v>
      </c>
      <c r="J2431" s="6">
        <v>11</v>
      </c>
      <c r="K2431" s="6">
        <v>31</v>
      </c>
      <c r="L2431" s="6">
        <v>157</v>
      </c>
      <c r="M2431" s="6">
        <v>35</v>
      </c>
      <c r="N2431" s="6">
        <v>4</v>
      </c>
      <c r="O2431" s="6">
        <v>0.05</v>
      </c>
      <c r="P2431" s="8">
        <v>1755.4</v>
      </c>
      <c r="Q2431" s="8">
        <v>1228.78</v>
      </c>
      <c r="R2431" s="8">
        <f t="shared" si="112"/>
        <v>1755.4000000000005</v>
      </c>
      <c r="S2431" s="8">
        <f>(((Sales[[#This Row],[Unit Price]]-(Sales[[#This Row],[Discount Applied]]*Sales[[#This Row],[Unit Price]]))-Q2431)/Q2431)*100</f>
        <v>35.71428571428573</v>
      </c>
      <c r="T2431" s="8">
        <f t="shared" si="113"/>
        <v>6670.52</v>
      </c>
      <c r="U2431" s="8">
        <f>Sales[[#This Row],[Unit Cost]]*Sales[[#This Row],[Order Quantity]]</f>
        <v>4915.12</v>
      </c>
    </row>
    <row r="2432" spans="1:21" x14ac:dyDescent="0.2">
      <c r="A2432" s="6" t="s">
        <v>2645</v>
      </c>
      <c r="B2432" s="6" t="s">
        <v>24</v>
      </c>
      <c r="C2432" s="6" t="s">
        <v>145</v>
      </c>
      <c r="D2432" s="7">
        <v>43400</v>
      </c>
      <c r="E2432" s="7">
        <v>43535</v>
      </c>
      <c r="F2432" s="7">
        <v>43553</v>
      </c>
      <c r="G2432" s="7">
        <v>43558</v>
      </c>
      <c r="H2432" s="6">
        <f t="shared" si="111"/>
        <v>23</v>
      </c>
      <c r="I2432" s="6" t="s">
        <v>215</v>
      </c>
      <c r="J2432" s="6">
        <v>11</v>
      </c>
      <c r="K2432" s="6">
        <v>27</v>
      </c>
      <c r="L2432" s="6">
        <v>140</v>
      </c>
      <c r="M2432" s="6">
        <v>21</v>
      </c>
      <c r="N2432" s="6">
        <v>7</v>
      </c>
      <c r="O2432" s="6">
        <v>7.4999999999999997E-2</v>
      </c>
      <c r="P2432" s="8">
        <v>1139</v>
      </c>
      <c r="Q2432" s="8">
        <v>706.18</v>
      </c>
      <c r="R2432" s="8">
        <f t="shared" si="112"/>
        <v>2431.7650000000003</v>
      </c>
      <c r="S2432" s="8">
        <f>(((Sales[[#This Row],[Unit Price]]-(Sales[[#This Row],[Discount Applied]]*Sales[[#This Row],[Unit Price]]))-Q2432)/Q2432)*100</f>
        <v>49.19354838709679</v>
      </c>
      <c r="T2432" s="8">
        <f t="shared" si="113"/>
        <v>7375.0249999999996</v>
      </c>
      <c r="U2432" s="8">
        <f>Sales[[#This Row],[Unit Cost]]*Sales[[#This Row],[Order Quantity]]</f>
        <v>4943.2599999999993</v>
      </c>
    </row>
    <row r="2433" spans="1:21" x14ac:dyDescent="0.2">
      <c r="A2433" s="6" t="s">
        <v>2646</v>
      </c>
      <c r="B2433" s="6" t="s">
        <v>25</v>
      </c>
      <c r="C2433" s="6" t="s">
        <v>144</v>
      </c>
      <c r="D2433" s="7">
        <v>43400</v>
      </c>
      <c r="E2433" s="7">
        <v>43535</v>
      </c>
      <c r="F2433" s="7">
        <v>43539</v>
      </c>
      <c r="G2433" s="7">
        <v>43540</v>
      </c>
      <c r="H2433" s="6">
        <f t="shared" si="111"/>
        <v>5</v>
      </c>
      <c r="I2433" s="6" t="s">
        <v>215</v>
      </c>
      <c r="J2433" s="6">
        <v>20</v>
      </c>
      <c r="K2433" s="6">
        <v>8</v>
      </c>
      <c r="L2433" s="6">
        <v>74</v>
      </c>
      <c r="M2433" s="6">
        <v>3</v>
      </c>
      <c r="N2433" s="6">
        <v>3</v>
      </c>
      <c r="O2433" s="6">
        <v>0.2</v>
      </c>
      <c r="P2433" s="8">
        <v>5152.3</v>
      </c>
      <c r="Q2433" s="8">
        <v>4173.3630000000003</v>
      </c>
      <c r="R2433" s="8">
        <f t="shared" si="112"/>
        <v>-154.56899999999951</v>
      </c>
      <c r="S2433" s="8">
        <f>(((Sales[[#This Row],[Unit Price]]-(Sales[[#This Row],[Discount Applied]]*Sales[[#This Row],[Unit Price]]))-Q2433)/Q2433)*100</f>
        <v>-1.2345679012345712</v>
      </c>
      <c r="T2433" s="8">
        <f t="shared" si="113"/>
        <v>12365.52</v>
      </c>
      <c r="U2433" s="8">
        <f>Sales[[#This Row],[Unit Cost]]*Sales[[#This Row],[Order Quantity]]</f>
        <v>12520.089</v>
      </c>
    </row>
    <row r="2434" spans="1:21" x14ac:dyDescent="0.2">
      <c r="A2434" s="6" t="s">
        <v>2647</v>
      </c>
      <c r="B2434" s="6" t="s">
        <v>24</v>
      </c>
      <c r="C2434" s="6" t="s">
        <v>145</v>
      </c>
      <c r="D2434" s="7">
        <v>43400</v>
      </c>
      <c r="E2434" s="7">
        <v>43535</v>
      </c>
      <c r="F2434" s="7">
        <v>43560</v>
      </c>
      <c r="G2434" s="7">
        <v>43567</v>
      </c>
      <c r="H2434" s="6">
        <f t="shared" ref="H2434:H2497" si="114">G2434-E2434</f>
        <v>32</v>
      </c>
      <c r="I2434" s="6" t="s">
        <v>215</v>
      </c>
      <c r="J2434" s="6">
        <v>8</v>
      </c>
      <c r="K2434" s="6">
        <v>19</v>
      </c>
      <c r="L2434" s="6">
        <v>139</v>
      </c>
      <c r="M2434" s="6">
        <v>45</v>
      </c>
      <c r="N2434" s="6">
        <v>6</v>
      </c>
      <c r="O2434" s="6">
        <v>0.2</v>
      </c>
      <c r="P2434" s="8">
        <v>3832.4</v>
      </c>
      <c r="Q2434" s="8">
        <v>3027.596</v>
      </c>
      <c r="R2434" s="8">
        <f t="shared" ref="R2434:R2497" si="115">T2434-(Q2434*N2434)</f>
        <v>229.94399999999951</v>
      </c>
      <c r="S2434" s="8">
        <f>(((Sales[[#This Row],[Unit Price]]-(Sales[[#This Row],[Discount Applied]]*Sales[[#This Row],[Unit Price]]))-Q2434)/Q2434)*100</f>
        <v>1.2658227848101289</v>
      </c>
      <c r="T2434" s="8">
        <f t="shared" ref="T2434:T2497" si="116">((P2434*N2434)-(P2434*O2434*N2434))</f>
        <v>18395.52</v>
      </c>
      <c r="U2434" s="8">
        <f>Sales[[#This Row],[Unit Cost]]*Sales[[#This Row],[Order Quantity]]</f>
        <v>18165.576000000001</v>
      </c>
    </row>
    <row r="2435" spans="1:21" x14ac:dyDescent="0.2">
      <c r="A2435" s="6" t="s">
        <v>2648</v>
      </c>
      <c r="B2435" s="6" t="s">
        <v>23</v>
      </c>
      <c r="C2435" s="6" t="s">
        <v>146</v>
      </c>
      <c r="D2435" s="7">
        <v>43400</v>
      </c>
      <c r="E2435" s="7">
        <v>43536</v>
      </c>
      <c r="F2435" s="7">
        <v>43559</v>
      </c>
      <c r="G2435" s="7">
        <v>43566</v>
      </c>
      <c r="H2435" s="6">
        <f t="shared" si="114"/>
        <v>30</v>
      </c>
      <c r="I2435" s="6" t="s">
        <v>215</v>
      </c>
      <c r="J2435" s="6">
        <v>22</v>
      </c>
      <c r="K2435" s="6">
        <v>48</v>
      </c>
      <c r="L2435" s="6">
        <v>326</v>
      </c>
      <c r="M2435" s="6">
        <v>10</v>
      </c>
      <c r="N2435" s="6">
        <v>7</v>
      </c>
      <c r="O2435" s="6">
        <v>7.4999999999999997E-2</v>
      </c>
      <c r="P2435" s="8">
        <v>1815.7</v>
      </c>
      <c r="Q2435" s="8">
        <v>1325.461</v>
      </c>
      <c r="R2435" s="8">
        <f t="shared" si="115"/>
        <v>2478.4304999999986</v>
      </c>
      <c r="S2435" s="8">
        <f>(((Sales[[#This Row],[Unit Price]]-(Sales[[#This Row],[Discount Applied]]*Sales[[#This Row],[Unit Price]]))-Q2435)/Q2435)*100</f>
        <v>26.712328767123289</v>
      </c>
      <c r="T2435" s="8">
        <f t="shared" si="116"/>
        <v>11756.657499999999</v>
      </c>
      <c r="U2435" s="8">
        <f>Sales[[#This Row],[Unit Cost]]*Sales[[#This Row],[Order Quantity]]</f>
        <v>9278.2270000000008</v>
      </c>
    </row>
    <row r="2436" spans="1:21" x14ac:dyDescent="0.2">
      <c r="A2436" s="6" t="s">
        <v>2649</v>
      </c>
      <c r="B2436" s="6" t="s">
        <v>25</v>
      </c>
      <c r="C2436" s="6" t="s">
        <v>145</v>
      </c>
      <c r="D2436" s="7">
        <v>43400</v>
      </c>
      <c r="E2436" s="7">
        <v>43536</v>
      </c>
      <c r="F2436" s="7">
        <v>43541</v>
      </c>
      <c r="G2436" s="7">
        <v>43546</v>
      </c>
      <c r="H2436" s="6">
        <f t="shared" si="114"/>
        <v>10</v>
      </c>
      <c r="I2436" s="6" t="s">
        <v>215</v>
      </c>
      <c r="J2436" s="6">
        <v>14</v>
      </c>
      <c r="K2436" s="6">
        <v>9</v>
      </c>
      <c r="L2436" s="6">
        <v>153</v>
      </c>
      <c r="M2436" s="6">
        <v>5</v>
      </c>
      <c r="N2436" s="6">
        <v>6</v>
      </c>
      <c r="O2436" s="6">
        <v>0.05</v>
      </c>
      <c r="P2436" s="8">
        <v>5360</v>
      </c>
      <c r="Q2436" s="8">
        <v>2840.8</v>
      </c>
      <c r="R2436" s="8">
        <f t="shared" si="115"/>
        <v>13507.199999999997</v>
      </c>
      <c r="S2436" s="8">
        <f>(((Sales[[#This Row],[Unit Price]]-(Sales[[#This Row],[Discount Applied]]*Sales[[#This Row],[Unit Price]]))-Q2436)/Q2436)*100</f>
        <v>79.245283018867923</v>
      </c>
      <c r="T2436" s="8">
        <f t="shared" si="116"/>
        <v>30552</v>
      </c>
      <c r="U2436" s="8">
        <f>Sales[[#This Row],[Unit Cost]]*Sales[[#This Row],[Order Quantity]]</f>
        <v>17044.800000000003</v>
      </c>
    </row>
    <row r="2437" spans="1:21" x14ac:dyDescent="0.2">
      <c r="A2437" s="6" t="s">
        <v>2650</v>
      </c>
      <c r="B2437" s="6" t="s">
        <v>23</v>
      </c>
      <c r="C2437" s="6" t="s">
        <v>148</v>
      </c>
      <c r="D2437" s="7">
        <v>43400</v>
      </c>
      <c r="E2437" s="7">
        <v>43537</v>
      </c>
      <c r="F2437" s="7">
        <v>43557</v>
      </c>
      <c r="G2437" s="7">
        <v>43559</v>
      </c>
      <c r="H2437" s="6">
        <f t="shared" si="114"/>
        <v>22</v>
      </c>
      <c r="I2437" s="6" t="s">
        <v>215</v>
      </c>
      <c r="J2437" s="6">
        <v>25</v>
      </c>
      <c r="K2437" s="6">
        <v>30</v>
      </c>
      <c r="L2437" s="6">
        <v>33</v>
      </c>
      <c r="M2437" s="6">
        <v>9</v>
      </c>
      <c r="N2437" s="6">
        <v>8</v>
      </c>
      <c r="O2437" s="6">
        <v>0.1</v>
      </c>
      <c r="P2437" s="8">
        <v>1118.9000000000001</v>
      </c>
      <c r="Q2437" s="8">
        <v>783.23</v>
      </c>
      <c r="R2437" s="8">
        <f t="shared" si="115"/>
        <v>1790.2400000000007</v>
      </c>
      <c r="S2437" s="8">
        <f>(((Sales[[#This Row],[Unit Price]]-(Sales[[#This Row],[Discount Applied]]*Sales[[#This Row],[Unit Price]]))-Q2437)/Q2437)*100</f>
        <v>28.57142857142858</v>
      </c>
      <c r="T2437" s="8">
        <f t="shared" si="116"/>
        <v>8056.0800000000008</v>
      </c>
      <c r="U2437" s="8">
        <f>Sales[[#This Row],[Unit Cost]]*Sales[[#This Row],[Order Quantity]]</f>
        <v>6265.84</v>
      </c>
    </row>
    <row r="2438" spans="1:21" x14ac:dyDescent="0.2">
      <c r="A2438" s="6" t="s">
        <v>2651</v>
      </c>
      <c r="B2438" s="6" t="s">
        <v>25</v>
      </c>
      <c r="C2438" s="6" t="s">
        <v>143</v>
      </c>
      <c r="D2438" s="7">
        <v>43400</v>
      </c>
      <c r="E2438" s="7">
        <v>43537</v>
      </c>
      <c r="F2438" s="7">
        <v>43543</v>
      </c>
      <c r="G2438" s="7">
        <v>43546</v>
      </c>
      <c r="H2438" s="6">
        <f t="shared" si="114"/>
        <v>9</v>
      </c>
      <c r="I2438" s="6" t="s">
        <v>215</v>
      </c>
      <c r="J2438" s="6">
        <v>18</v>
      </c>
      <c r="K2438" s="6">
        <v>18</v>
      </c>
      <c r="L2438" s="6">
        <v>363</v>
      </c>
      <c r="M2438" s="6">
        <v>28</v>
      </c>
      <c r="N2438" s="6">
        <v>8</v>
      </c>
      <c r="O2438" s="6">
        <v>7.4999999999999997E-2</v>
      </c>
      <c r="P2438" s="8">
        <v>3577.8</v>
      </c>
      <c r="Q2438" s="8">
        <v>2003.5680000000002</v>
      </c>
      <c r="R2438" s="8">
        <f t="shared" si="115"/>
        <v>10447.175999999999</v>
      </c>
      <c r="S2438" s="8">
        <f>(((Sales[[#This Row],[Unit Price]]-(Sales[[#This Row],[Discount Applied]]*Sales[[#This Row],[Unit Price]]))-Q2438)/Q2438)*100</f>
        <v>65.178571428571416</v>
      </c>
      <c r="T2438" s="8">
        <f t="shared" si="116"/>
        <v>26475.72</v>
      </c>
      <c r="U2438" s="8">
        <f>Sales[[#This Row],[Unit Cost]]*Sales[[#This Row],[Order Quantity]]</f>
        <v>16028.544000000002</v>
      </c>
    </row>
    <row r="2439" spans="1:21" x14ac:dyDescent="0.2">
      <c r="A2439" s="6" t="s">
        <v>2652</v>
      </c>
      <c r="B2439" s="6" t="s">
        <v>24</v>
      </c>
      <c r="C2439" s="6" t="s">
        <v>145</v>
      </c>
      <c r="D2439" s="7">
        <v>43500</v>
      </c>
      <c r="E2439" s="7">
        <v>43537</v>
      </c>
      <c r="F2439" s="7">
        <v>43560</v>
      </c>
      <c r="G2439" s="7">
        <v>43567</v>
      </c>
      <c r="H2439" s="6">
        <f t="shared" si="114"/>
        <v>30</v>
      </c>
      <c r="I2439" s="6" t="s">
        <v>215</v>
      </c>
      <c r="J2439" s="6">
        <v>6</v>
      </c>
      <c r="K2439" s="6">
        <v>23</v>
      </c>
      <c r="L2439" s="6">
        <v>169</v>
      </c>
      <c r="M2439" s="6">
        <v>25</v>
      </c>
      <c r="N2439" s="6">
        <v>1</v>
      </c>
      <c r="O2439" s="6">
        <v>0.3</v>
      </c>
      <c r="P2439" s="8">
        <v>3832.4</v>
      </c>
      <c r="Q2439" s="8">
        <v>1686.2560000000001</v>
      </c>
      <c r="R2439" s="8">
        <f t="shared" si="115"/>
        <v>996.42400000000021</v>
      </c>
      <c r="S2439" s="8">
        <f>(((Sales[[#This Row],[Unit Price]]-(Sales[[#This Row],[Discount Applied]]*Sales[[#This Row],[Unit Price]]))-Q2439)/Q2439)*100</f>
        <v>59.090909090909108</v>
      </c>
      <c r="T2439" s="8">
        <f t="shared" si="116"/>
        <v>2682.6800000000003</v>
      </c>
      <c r="U2439" s="8">
        <f>Sales[[#This Row],[Unit Cost]]*Sales[[#This Row],[Order Quantity]]</f>
        <v>1686.2560000000001</v>
      </c>
    </row>
    <row r="2440" spans="1:21" x14ac:dyDescent="0.2">
      <c r="A2440" s="6" t="s">
        <v>2653</v>
      </c>
      <c r="B2440" s="6" t="s">
        <v>26</v>
      </c>
      <c r="C2440" s="6" t="s">
        <v>146</v>
      </c>
      <c r="D2440" s="7">
        <v>43400</v>
      </c>
      <c r="E2440" s="7">
        <v>43537</v>
      </c>
      <c r="F2440" s="7">
        <v>43564</v>
      </c>
      <c r="G2440" s="7">
        <v>43567</v>
      </c>
      <c r="H2440" s="6">
        <f t="shared" si="114"/>
        <v>30</v>
      </c>
      <c r="I2440" s="6" t="s">
        <v>215</v>
      </c>
      <c r="J2440" s="6">
        <v>28</v>
      </c>
      <c r="K2440" s="6">
        <v>30</v>
      </c>
      <c r="L2440" s="6">
        <v>270</v>
      </c>
      <c r="M2440" s="6">
        <v>30</v>
      </c>
      <c r="N2440" s="6">
        <v>1</v>
      </c>
      <c r="O2440" s="6">
        <v>7.4999999999999997E-2</v>
      </c>
      <c r="P2440" s="8">
        <v>1112.2</v>
      </c>
      <c r="Q2440" s="8">
        <v>867.51600000000008</v>
      </c>
      <c r="R2440" s="8">
        <f t="shared" si="115"/>
        <v>161.26900000000001</v>
      </c>
      <c r="S2440" s="8">
        <f>(((Sales[[#This Row],[Unit Price]]-(Sales[[#This Row],[Discount Applied]]*Sales[[#This Row],[Unit Price]]))-Q2440)/Q2440)*100</f>
        <v>18.589743589743588</v>
      </c>
      <c r="T2440" s="8">
        <f t="shared" si="116"/>
        <v>1028.7850000000001</v>
      </c>
      <c r="U2440" s="8">
        <f>Sales[[#This Row],[Unit Cost]]*Sales[[#This Row],[Order Quantity]]</f>
        <v>867.51600000000008</v>
      </c>
    </row>
    <row r="2441" spans="1:21" x14ac:dyDescent="0.2">
      <c r="A2441" s="6" t="s">
        <v>2654</v>
      </c>
      <c r="B2441" s="6" t="s">
        <v>24</v>
      </c>
      <c r="C2441" s="6" t="s">
        <v>145</v>
      </c>
      <c r="D2441" s="7">
        <v>43400</v>
      </c>
      <c r="E2441" s="7">
        <v>43537</v>
      </c>
      <c r="F2441" s="7">
        <v>43545</v>
      </c>
      <c r="G2441" s="7">
        <v>43550</v>
      </c>
      <c r="H2441" s="6">
        <f t="shared" si="114"/>
        <v>13</v>
      </c>
      <c r="I2441" s="6" t="s">
        <v>215</v>
      </c>
      <c r="J2441" s="6">
        <v>7</v>
      </c>
      <c r="K2441" s="6">
        <v>42</v>
      </c>
      <c r="L2441" s="6">
        <v>103</v>
      </c>
      <c r="M2441" s="6">
        <v>10</v>
      </c>
      <c r="N2441" s="6">
        <v>3</v>
      </c>
      <c r="O2441" s="6">
        <v>0.1</v>
      </c>
      <c r="P2441" s="8">
        <v>3852.5</v>
      </c>
      <c r="Q2441" s="8">
        <v>2272.9749999999999</v>
      </c>
      <c r="R2441" s="8">
        <f t="shared" si="115"/>
        <v>3582.8250000000007</v>
      </c>
      <c r="S2441" s="8">
        <f>(((Sales[[#This Row],[Unit Price]]-(Sales[[#This Row],[Discount Applied]]*Sales[[#This Row],[Unit Price]]))-Q2441)/Q2441)*100</f>
        <v>52.542372881355938</v>
      </c>
      <c r="T2441" s="8">
        <f t="shared" si="116"/>
        <v>10401.75</v>
      </c>
      <c r="U2441" s="8">
        <f>Sales[[#This Row],[Unit Cost]]*Sales[[#This Row],[Order Quantity]]</f>
        <v>6818.9249999999993</v>
      </c>
    </row>
    <row r="2442" spans="1:21" x14ac:dyDescent="0.2">
      <c r="A2442" s="6" t="s">
        <v>2655</v>
      </c>
      <c r="B2442" s="6" t="s">
        <v>26</v>
      </c>
      <c r="C2442" s="6" t="s">
        <v>144</v>
      </c>
      <c r="D2442" s="7">
        <v>43400</v>
      </c>
      <c r="E2442" s="7">
        <v>43537</v>
      </c>
      <c r="F2442" s="7">
        <v>43539</v>
      </c>
      <c r="G2442" s="7">
        <v>43547</v>
      </c>
      <c r="H2442" s="6">
        <f t="shared" si="114"/>
        <v>10</v>
      </c>
      <c r="I2442" s="6" t="s">
        <v>215</v>
      </c>
      <c r="J2442" s="6">
        <v>27</v>
      </c>
      <c r="K2442" s="6">
        <v>14</v>
      </c>
      <c r="L2442" s="6">
        <v>80</v>
      </c>
      <c r="M2442" s="6">
        <v>35</v>
      </c>
      <c r="N2442" s="6">
        <v>5</v>
      </c>
      <c r="O2442" s="6">
        <v>7.4999999999999997E-2</v>
      </c>
      <c r="P2442" s="8">
        <v>180.9</v>
      </c>
      <c r="Q2442" s="8">
        <v>92.259</v>
      </c>
      <c r="R2442" s="8">
        <f t="shared" si="115"/>
        <v>375.36750000000001</v>
      </c>
      <c r="S2442" s="8">
        <f>(((Sales[[#This Row],[Unit Price]]-(Sales[[#This Row],[Discount Applied]]*Sales[[#This Row],[Unit Price]]))-Q2442)/Q2442)*100</f>
        <v>81.37254901960786</v>
      </c>
      <c r="T2442" s="8">
        <f t="shared" si="116"/>
        <v>836.66250000000002</v>
      </c>
      <c r="U2442" s="8">
        <f>Sales[[#This Row],[Unit Cost]]*Sales[[#This Row],[Order Quantity]]</f>
        <v>461.29500000000002</v>
      </c>
    </row>
    <row r="2443" spans="1:21" x14ac:dyDescent="0.2">
      <c r="A2443" s="6" t="s">
        <v>2656</v>
      </c>
      <c r="B2443" s="6" t="s">
        <v>24</v>
      </c>
      <c r="C2443" s="6" t="s">
        <v>147</v>
      </c>
      <c r="D2443" s="7">
        <v>43400</v>
      </c>
      <c r="E2443" s="7">
        <v>43538</v>
      </c>
      <c r="F2443" s="7">
        <v>43541</v>
      </c>
      <c r="G2443" s="7">
        <v>43546</v>
      </c>
      <c r="H2443" s="6">
        <f t="shared" si="114"/>
        <v>8</v>
      </c>
      <c r="I2443" s="6" t="s">
        <v>215</v>
      </c>
      <c r="J2443" s="6">
        <v>3</v>
      </c>
      <c r="K2443" s="6">
        <v>44</v>
      </c>
      <c r="L2443" s="6">
        <v>228</v>
      </c>
      <c r="M2443" s="6">
        <v>26</v>
      </c>
      <c r="N2443" s="6">
        <v>3</v>
      </c>
      <c r="O2443" s="6">
        <v>0.2</v>
      </c>
      <c r="P2443" s="8">
        <v>5594.5</v>
      </c>
      <c r="Q2443" s="8">
        <v>2629.415</v>
      </c>
      <c r="R2443" s="8">
        <f t="shared" si="115"/>
        <v>5538.5549999999994</v>
      </c>
      <c r="S2443" s="8">
        <f>(((Sales[[#This Row],[Unit Price]]-(Sales[[#This Row],[Discount Applied]]*Sales[[#This Row],[Unit Price]]))-Q2443)/Q2443)*100</f>
        <v>70.21276595744682</v>
      </c>
      <c r="T2443" s="8">
        <f t="shared" si="116"/>
        <v>13426.8</v>
      </c>
      <c r="U2443" s="8">
        <f>Sales[[#This Row],[Unit Cost]]*Sales[[#This Row],[Order Quantity]]</f>
        <v>7888.2449999999999</v>
      </c>
    </row>
    <row r="2444" spans="1:21" x14ac:dyDescent="0.2">
      <c r="A2444" s="6" t="s">
        <v>2657</v>
      </c>
      <c r="B2444" s="6" t="s">
        <v>23</v>
      </c>
      <c r="C2444" s="6" t="s">
        <v>143</v>
      </c>
      <c r="D2444" s="7">
        <v>43400</v>
      </c>
      <c r="E2444" s="7">
        <v>43538</v>
      </c>
      <c r="F2444" s="7">
        <v>43545</v>
      </c>
      <c r="G2444" s="7">
        <v>43549</v>
      </c>
      <c r="H2444" s="6">
        <f t="shared" si="114"/>
        <v>11</v>
      </c>
      <c r="I2444" s="6" t="s">
        <v>215</v>
      </c>
      <c r="J2444" s="6">
        <v>24</v>
      </c>
      <c r="K2444" s="6">
        <v>5</v>
      </c>
      <c r="L2444" s="6">
        <v>353</v>
      </c>
      <c r="M2444" s="6">
        <v>18</v>
      </c>
      <c r="N2444" s="6">
        <v>3</v>
      </c>
      <c r="O2444" s="6">
        <v>0.15</v>
      </c>
      <c r="P2444" s="8">
        <v>3644.8</v>
      </c>
      <c r="Q2444" s="8">
        <v>2587.808</v>
      </c>
      <c r="R2444" s="8">
        <f t="shared" si="115"/>
        <v>1530.8160000000016</v>
      </c>
      <c r="S2444" s="8">
        <f>(((Sales[[#This Row],[Unit Price]]-(Sales[[#This Row],[Discount Applied]]*Sales[[#This Row],[Unit Price]]))-Q2444)/Q2444)*100</f>
        <v>19.718309859154928</v>
      </c>
      <c r="T2444" s="8">
        <f t="shared" si="116"/>
        <v>9294.2400000000016</v>
      </c>
      <c r="U2444" s="8">
        <f>Sales[[#This Row],[Unit Cost]]*Sales[[#This Row],[Order Quantity]]</f>
        <v>7763.424</v>
      </c>
    </row>
    <row r="2445" spans="1:21" x14ac:dyDescent="0.2">
      <c r="A2445" s="6" t="s">
        <v>2658</v>
      </c>
      <c r="B2445" s="6" t="s">
        <v>24</v>
      </c>
      <c r="C2445" s="6" t="s">
        <v>146</v>
      </c>
      <c r="D2445" s="7">
        <v>43400</v>
      </c>
      <c r="E2445" s="7">
        <v>43538</v>
      </c>
      <c r="F2445" s="7">
        <v>43550</v>
      </c>
      <c r="G2445" s="7">
        <v>43553</v>
      </c>
      <c r="H2445" s="6">
        <f t="shared" si="114"/>
        <v>15</v>
      </c>
      <c r="I2445" s="6" t="s">
        <v>215</v>
      </c>
      <c r="J2445" s="6">
        <v>5</v>
      </c>
      <c r="K2445" s="6">
        <v>19</v>
      </c>
      <c r="L2445" s="6">
        <v>265</v>
      </c>
      <c r="M2445" s="6">
        <v>37</v>
      </c>
      <c r="N2445" s="6">
        <v>1</v>
      </c>
      <c r="O2445" s="6">
        <v>0.15</v>
      </c>
      <c r="P2445" s="8">
        <v>1239.5</v>
      </c>
      <c r="Q2445" s="8">
        <v>1028.7849999999999</v>
      </c>
      <c r="R2445" s="8">
        <f t="shared" si="115"/>
        <v>24.790000000000191</v>
      </c>
      <c r="S2445" s="8">
        <f>(((Sales[[#This Row],[Unit Price]]-(Sales[[#This Row],[Discount Applied]]*Sales[[#This Row],[Unit Price]]))-Q2445)/Q2445)*100</f>
        <v>2.4096385542168863</v>
      </c>
      <c r="T2445" s="8">
        <f t="shared" si="116"/>
        <v>1053.575</v>
      </c>
      <c r="U2445" s="8">
        <f>Sales[[#This Row],[Unit Cost]]*Sales[[#This Row],[Order Quantity]]</f>
        <v>1028.7849999999999</v>
      </c>
    </row>
    <row r="2446" spans="1:21" x14ac:dyDescent="0.2">
      <c r="A2446" s="6" t="s">
        <v>2659</v>
      </c>
      <c r="B2446" s="6" t="s">
        <v>24</v>
      </c>
      <c r="C2446" s="6" t="s">
        <v>146</v>
      </c>
      <c r="D2446" s="7">
        <v>43400</v>
      </c>
      <c r="E2446" s="7">
        <v>43538</v>
      </c>
      <c r="F2446" s="7">
        <v>43562</v>
      </c>
      <c r="G2446" s="7">
        <v>43570</v>
      </c>
      <c r="H2446" s="6">
        <f t="shared" si="114"/>
        <v>32</v>
      </c>
      <c r="I2446" s="6" t="s">
        <v>215</v>
      </c>
      <c r="J2446" s="6">
        <v>2</v>
      </c>
      <c r="K2446" s="6">
        <v>42</v>
      </c>
      <c r="L2446" s="6">
        <v>285</v>
      </c>
      <c r="M2446" s="6">
        <v>41</v>
      </c>
      <c r="N2446" s="6">
        <v>6</v>
      </c>
      <c r="O2446" s="6">
        <v>7.4999999999999997E-2</v>
      </c>
      <c r="P2446" s="8">
        <v>690.1</v>
      </c>
      <c r="Q2446" s="8">
        <v>441.66400000000004</v>
      </c>
      <c r="R2446" s="8">
        <f t="shared" si="115"/>
        <v>1180.0709999999999</v>
      </c>
      <c r="S2446" s="8">
        <f>(((Sales[[#This Row],[Unit Price]]-(Sales[[#This Row],[Discount Applied]]*Sales[[#This Row],[Unit Price]]))-Q2446)/Q2446)*100</f>
        <v>44.531249999999979</v>
      </c>
      <c r="T2446" s="8">
        <f t="shared" si="116"/>
        <v>3830.0550000000003</v>
      </c>
      <c r="U2446" s="8">
        <f>Sales[[#This Row],[Unit Cost]]*Sales[[#This Row],[Order Quantity]]</f>
        <v>2649.9840000000004</v>
      </c>
    </row>
    <row r="2447" spans="1:21" x14ac:dyDescent="0.2">
      <c r="A2447" s="6" t="s">
        <v>2660</v>
      </c>
      <c r="B2447" s="6" t="s">
        <v>25</v>
      </c>
      <c r="C2447" s="6" t="s">
        <v>145</v>
      </c>
      <c r="D2447" s="7">
        <v>43400</v>
      </c>
      <c r="E2447" s="7">
        <v>43538</v>
      </c>
      <c r="F2447" s="7">
        <v>43551</v>
      </c>
      <c r="G2447" s="7">
        <v>43557</v>
      </c>
      <c r="H2447" s="6">
        <f t="shared" si="114"/>
        <v>19</v>
      </c>
      <c r="I2447" s="6" t="s">
        <v>215</v>
      </c>
      <c r="J2447" s="6">
        <v>19</v>
      </c>
      <c r="K2447" s="6">
        <v>44</v>
      </c>
      <c r="L2447" s="6">
        <v>200</v>
      </c>
      <c r="M2447" s="6">
        <v>46</v>
      </c>
      <c r="N2447" s="6">
        <v>2</v>
      </c>
      <c r="O2447" s="6">
        <v>0.15</v>
      </c>
      <c r="P2447" s="8">
        <v>837.5</v>
      </c>
      <c r="Q2447" s="8">
        <v>703.5</v>
      </c>
      <c r="R2447" s="8">
        <f t="shared" si="115"/>
        <v>16.75</v>
      </c>
      <c r="S2447" s="8">
        <f>(((Sales[[#This Row],[Unit Price]]-(Sales[[#This Row],[Discount Applied]]*Sales[[#This Row],[Unit Price]]))-Q2447)/Q2447)*100</f>
        <v>1.1904761904761905</v>
      </c>
      <c r="T2447" s="8">
        <f t="shared" si="116"/>
        <v>1423.75</v>
      </c>
      <c r="U2447" s="8">
        <f>Sales[[#This Row],[Unit Cost]]*Sales[[#This Row],[Order Quantity]]</f>
        <v>1407</v>
      </c>
    </row>
    <row r="2448" spans="1:21" x14ac:dyDescent="0.2">
      <c r="A2448" s="6" t="s">
        <v>2661</v>
      </c>
      <c r="B2448" s="6" t="s">
        <v>23</v>
      </c>
      <c r="C2448" s="6" t="s">
        <v>147</v>
      </c>
      <c r="D2448" s="7">
        <v>43400</v>
      </c>
      <c r="E2448" s="7">
        <v>43538</v>
      </c>
      <c r="F2448" s="7">
        <v>43541</v>
      </c>
      <c r="G2448" s="7">
        <v>43550</v>
      </c>
      <c r="H2448" s="6">
        <f t="shared" si="114"/>
        <v>12</v>
      </c>
      <c r="I2448" s="6" t="s">
        <v>215</v>
      </c>
      <c r="J2448" s="6">
        <v>25</v>
      </c>
      <c r="K2448" s="6">
        <v>10</v>
      </c>
      <c r="L2448" s="6">
        <v>235</v>
      </c>
      <c r="M2448" s="6">
        <v>1</v>
      </c>
      <c r="N2448" s="6">
        <v>1</v>
      </c>
      <c r="O2448" s="6">
        <v>0.05</v>
      </c>
      <c r="P2448" s="8">
        <v>2458.9</v>
      </c>
      <c r="Q2448" s="8">
        <v>1549.107</v>
      </c>
      <c r="R2448" s="8">
        <f t="shared" si="115"/>
        <v>786.84799999999996</v>
      </c>
      <c r="S2448" s="8">
        <f>(((Sales[[#This Row],[Unit Price]]-(Sales[[#This Row],[Discount Applied]]*Sales[[#This Row],[Unit Price]]))-Q2448)/Q2448)*100</f>
        <v>50.793650793650791</v>
      </c>
      <c r="T2448" s="8">
        <f t="shared" si="116"/>
        <v>2335.9549999999999</v>
      </c>
      <c r="U2448" s="8">
        <f>Sales[[#This Row],[Unit Cost]]*Sales[[#This Row],[Order Quantity]]</f>
        <v>1549.107</v>
      </c>
    </row>
    <row r="2449" spans="1:21" x14ac:dyDescent="0.2">
      <c r="A2449" s="6" t="s">
        <v>2662</v>
      </c>
      <c r="B2449" s="6" t="s">
        <v>24</v>
      </c>
      <c r="C2449" s="6" t="s">
        <v>147</v>
      </c>
      <c r="D2449" s="7">
        <v>43500</v>
      </c>
      <c r="E2449" s="7">
        <v>43538</v>
      </c>
      <c r="F2449" s="7">
        <v>43545</v>
      </c>
      <c r="G2449" s="7">
        <v>43549</v>
      </c>
      <c r="H2449" s="6">
        <f t="shared" si="114"/>
        <v>11</v>
      </c>
      <c r="I2449" s="6" t="s">
        <v>215</v>
      </c>
      <c r="J2449" s="6">
        <v>6</v>
      </c>
      <c r="K2449" s="6">
        <v>46</v>
      </c>
      <c r="L2449" s="6">
        <v>219</v>
      </c>
      <c r="M2449" s="6">
        <v>19</v>
      </c>
      <c r="N2449" s="6">
        <v>2</v>
      </c>
      <c r="O2449" s="6">
        <v>0.05</v>
      </c>
      <c r="P2449" s="8">
        <v>1922.9</v>
      </c>
      <c r="Q2449" s="8">
        <v>1576.778</v>
      </c>
      <c r="R2449" s="8">
        <f t="shared" si="115"/>
        <v>499.95400000000018</v>
      </c>
      <c r="S2449" s="8">
        <f>(((Sales[[#This Row],[Unit Price]]-(Sales[[#This Row],[Discount Applied]]*Sales[[#This Row],[Unit Price]]))-Q2449)/Q2449)*100</f>
        <v>15.853658536585371</v>
      </c>
      <c r="T2449" s="8">
        <f t="shared" si="116"/>
        <v>3653.51</v>
      </c>
      <c r="U2449" s="8">
        <f>Sales[[#This Row],[Unit Cost]]*Sales[[#This Row],[Order Quantity]]</f>
        <v>3153.556</v>
      </c>
    </row>
    <row r="2450" spans="1:21" x14ac:dyDescent="0.2">
      <c r="A2450" s="6" t="s">
        <v>2663</v>
      </c>
      <c r="B2450" s="6" t="s">
        <v>26</v>
      </c>
      <c r="C2450" s="6" t="s">
        <v>147</v>
      </c>
      <c r="D2450" s="7">
        <v>43400</v>
      </c>
      <c r="E2450" s="7">
        <v>43538</v>
      </c>
      <c r="F2450" s="7">
        <v>43543</v>
      </c>
      <c r="G2450" s="7">
        <v>43544</v>
      </c>
      <c r="H2450" s="6">
        <f t="shared" si="114"/>
        <v>6</v>
      </c>
      <c r="I2450" s="6" t="s">
        <v>215</v>
      </c>
      <c r="J2450" s="6">
        <v>26</v>
      </c>
      <c r="K2450" s="6">
        <v>48</v>
      </c>
      <c r="L2450" s="6">
        <v>252</v>
      </c>
      <c r="M2450" s="6">
        <v>35</v>
      </c>
      <c r="N2450" s="6">
        <v>6</v>
      </c>
      <c r="O2450" s="6">
        <v>0.05</v>
      </c>
      <c r="P2450" s="8">
        <v>3872.6</v>
      </c>
      <c r="Q2450" s="8">
        <v>2323.56</v>
      </c>
      <c r="R2450" s="8">
        <f t="shared" si="115"/>
        <v>8132.4599999999991</v>
      </c>
      <c r="S2450" s="8">
        <f>(((Sales[[#This Row],[Unit Price]]-(Sales[[#This Row],[Discount Applied]]*Sales[[#This Row],[Unit Price]]))-Q2450)/Q2450)*100</f>
        <v>58.333333333333329</v>
      </c>
      <c r="T2450" s="8">
        <f t="shared" si="116"/>
        <v>22073.82</v>
      </c>
      <c r="U2450" s="8">
        <f>Sales[[#This Row],[Unit Cost]]*Sales[[#This Row],[Order Quantity]]</f>
        <v>13941.36</v>
      </c>
    </row>
    <row r="2451" spans="1:21" x14ac:dyDescent="0.2">
      <c r="A2451" s="6" t="s">
        <v>2664</v>
      </c>
      <c r="B2451" s="6" t="s">
        <v>25</v>
      </c>
      <c r="C2451" s="6" t="s">
        <v>145</v>
      </c>
      <c r="D2451" s="7">
        <v>43400</v>
      </c>
      <c r="E2451" s="7">
        <v>43538</v>
      </c>
      <c r="F2451" s="7">
        <v>43557</v>
      </c>
      <c r="G2451" s="7">
        <v>43560</v>
      </c>
      <c r="H2451" s="6">
        <f t="shared" si="114"/>
        <v>22</v>
      </c>
      <c r="I2451" s="6" t="s">
        <v>215</v>
      </c>
      <c r="J2451" s="6">
        <v>13</v>
      </c>
      <c r="K2451" s="6">
        <v>31</v>
      </c>
      <c r="L2451" s="6">
        <v>178</v>
      </c>
      <c r="M2451" s="6">
        <v>22</v>
      </c>
      <c r="N2451" s="6">
        <v>6</v>
      </c>
      <c r="O2451" s="6">
        <v>0.1</v>
      </c>
      <c r="P2451" s="8">
        <v>1715.2</v>
      </c>
      <c r="Q2451" s="8">
        <v>1337.856</v>
      </c>
      <c r="R2451" s="8">
        <f t="shared" si="115"/>
        <v>1234.9439999999995</v>
      </c>
      <c r="S2451" s="8">
        <f>(((Sales[[#This Row],[Unit Price]]-(Sales[[#This Row],[Discount Applied]]*Sales[[#This Row],[Unit Price]]))-Q2451)/Q2451)*100</f>
        <v>15.38461538461539</v>
      </c>
      <c r="T2451" s="8">
        <f t="shared" si="116"/>
        <v>9262.08</v>
      </c>
      <c r="U2451" s="8">
        <f>Sales[[#This Row],[Unit Cost]]*Sales[[#This Row],[Order Quantity]]</f>
        <v>8027.1360000000004</v>
      </c>
    </row>
    <row r="2452" spans="1:21" x14ac:dyDescent="0.2">
      <c r="A2452" s="6" t="s">
        <v>2665</v>
      </c>
      <c r="B2452" s="6" t="s">
        <v>25</v>
      </c>
      <c r="C2452" s="6" t="s">
        <v>148</v>
      </c>
      <c r="D2452" s="7">
        <v>43400</v>
      </c>
      <c r="E2452" s="7">
        <v>43539</v>
      </c>
      <c r="F2452" s="7">
        <v>43547</v>
      </c>
      <c r="G2452" s="7">
        <v>43552</v>
      </c>
      <c r="H2452" s="6">
        <f t="shared" si="114"/>
        <v>13</v>
      </c>
      <c r="I2452" s="6" t="s">
        <v>215</v>
      </c>
      <c r="J2452" s="6">
        <v>19</v>
      </c>
      <c r="K2452" s="6">
        <v>6</v>
      </c>
      <c r="L2452" s="6">
        <v>24</v>
      </c>
      <c r="M2452" s="6">
        <v>18</v>
      </c>
      <c r="N2452" s="6">
        <v>8</v>
      </c>
      <c r="O2452" s="6">
        <v>0.4</v>
      </c>
      <c r="P2452" s="8">
        <v>3859.2000000000003</v>
      </c>
      <c r="Q2452" s="8">
        <v>1929.6000000000001</v>
      </c>
      <c r="R2452" s="8">
        <f t="shared" si="115"/>
        <v>3087.3599999999988</v>
      </c>
      <c r="S2452" s="8">
        <f>(((Sales[[#This Row],[Unit Price]]-(Sales[[#This Row],[Discount Applied]]*Sales[[#This Row],[Unit Price]]))-Q2452)/Q2452)*100</f>
        <v>19.999999999999989</v>
      </c>
      <c r="T2452" s="8">
        <f t="shared" si="116"/>
        <v>18524.16</v>
      </c>
      <c r="U2452" s="8">
        <f>Sales[[#This Row],[Unit Cost]]*Sales[[#This Row],[Order Quantity]]</f>
        <v>15436.800000000001</v>
      </c>
    </row>
    <row r="2453" spans="1:21" x14ac:dyDescent="0.2">
      <c r="A2453" s="6" t="s">
        <v>2666</v>
      </c>
      <c r="B2453" s="6" t="s">
        <v>25</v>
      </c>
      <c r="C2453" s="6" t="s">
        <v>146</v>
      </c>
      <c r="D2453" s="7">
        <v>43400</v>
      </c>
      <c r="E2453" s="7">
        <v>43539</v>
      </c>
      <c r="F2453" s="7">
        <v>43544</v>
      </c>
      <c r="G2453" s="7">
        <v>43553</v>
      </c>
      <c r="H2453" s="6">
        <f t="shared" si="114"/>
        <v>14</v>
      </c>
      <c r="I2453" s="6" t="s">
        <v>215</v>
      </c>
      <c r="J2453" s="6">
        <v>16</v>
      </c>
      <c r="K2453" s="6">
        <v>5</v>
      </c>
      <c r="L2453" s="6">
        <v>304</v>
      </c>
      <c r="M2453" s="6">
        <v>6</v>
      </c>
      <c r="N2453" s="6">
        <v>3</v>
      </c>
      <c r="O2453" s="6">
        <v>7.4999999999999997E-2</v>
      </c>
      <c r="P2453" s="8">
        <v>3892.7000000000003</v>
      </c>
      <c r="Q2453" s="8">
        <v>1829.569</v>
      </c>
      <c r="R2453" s="8">
        <f t="shared" si="115"/>
        <v>5313.5355</v>
      </c>
      <c r="S2453" s="8">
        <f>(((Sales[[#This Row],[Unit Price]]-(Sales[[#This Row],[Discount Applied]]*Sales[[#This Row],[Unit Price]]))-Q2453)/Q2453)*100</f>
        <v>96.808510638297889</v>
      </c>
      <c r="T2453" s="8">
        <f t="shared" si="116"/>
        <v>10802.2425</v>
      </c>
      <c r="U2453" s="8">
        <f>Sales[[#This Row],[Unit Cost]]*Sales[[#This Row],[Order Quantity]]</f>
        <v>5488.7070000000003</v>
      </c>
    </row>
    <row r="2454" spans="1:21" x14ac:dyDescent="0.2">
      <c r="A2454" s="6" t="s">
        <v>2667</v>
      </c>
      <c r="B2454" s="6" t="s">
        <v>23</v>
      </c>
      <c r="C2454" s="6" t="s">
        <v>146</v>
      </c>
      <c r="D2454" s="7">
        <v>43400</v>
      </c>
      <c r="E2454" s="7">
        <v>43539</v>
      </c>
      <c r="F2454" s="7">
        <v>43554</v>
      </c>
      <c r="G2454" s="7">
        <v>43560</v>
      </c>
      <c r="H2454" s="6">
        <f t="shared" si="114"/>
        <v>21</v>
      </c>
      <c r="I2454" s="6" t="s">
        <v>215</v>
      </c>
      <c r="J2454" s="6">
        <v>21</v>
      </c>
      <c r="K2454" s="6">
        <v>39</v>
      </c>
      <c r="L2454" s="6">
        <v>265</v>
      </c>
      <c r="M2454" s="6">
        <v>21</v>
      </c>
      <c r="N2454" s="6">
        <v>6</v>
      </c>
      <c r="O2454" s="6">
        <v>0.05</v>
      </c>
      <c r="P2454" s="8">
        <v>1085.4000000000001</v>
      </c>
      <c r="Q2454" s="8">
        <v>890.02800000000002</v>
      </c>
      <c r="R2454" s="8">
        <f t="shared" si="115"/>
        <v>846.61200000000099</v>
      </c>
      <c r="S2454" s="8">
        <f>(((Sales[[#This Row],[Unit Price]]-(Sales[[#This Row],[Discount Applied]]*Sales[[#This Row],[Unit Price]]))-Q2454)/Q2454)*100</f>
        <v>15.853658536585375</v>
      </c>
      <c r="T2454" s="8">
        <f t="shared" si="116"/>
        <v>6186.7800000000007</v>
      </c>
      <c r="U2454" s="8">
        <f>Sales[[#This Row],[Unit Cost]]*Sales[[#This Row],[Order Quantity]]</f>
        <v>5340.1679999999997</v>
      </c>
    </row>
    <row r="2455" spans="1:21" x14ac:dyDescent="0.2">
      <c r="A2455" s="6" t="s">
        <v>2668</v>
      </c>
      <c r="B2455" s="6" t="s">
        <v>24</v>
      </c>
      <c r="C2455" s="6" t="s">
        <v>145</v>
      </c>
      <c r="D2455" s="7">
        <v>43400</v>
      </c>
      <c r="E2455" s="7">
        <v>43539</v>
      </c>
      <c r="F2455" s="7">
        <v>43553</v>
      </c>
      <c r="G2455" s="7">
        <v>43563</v>
      </c>
      <c r="H2455" s="6">
        <f t="shared" si="114"/>
        <v>24</v>
      </c>
      <c r="I2455" s="6" t="s">
        <v>215</v>
      </c>
      <c r="J2455" s="6">
        <v>11</v>
      </c>
      <c r="K2455" s="6">
        <v>18</v>
      </c>
      <c r="L2455" s="6">
        <v>156</v>
      </c>
      <c r="M2455" s="6">
        <v>46</v>
      </c>
      <c r="N2455" s="6">
        <v>1</v>
      </c>
      <c r="O2455" s="6">
        <v>0.3</v>
      </c>
      <c r="P2455" s="8">
        <v>931.30000000000007</v>
      </c>
      <c r="Q2455" s="8">
        <v>409.77200000000005</v>
      </c>
      <c r="R2455" s="8">
        <f t="shared" si="115"/>
        <v>242.13800000000003</v>
      </c>
      <c r="S2455" s="8">
        <f>(((Sales[[#This Row],[Unit Price]]-(Sales[[#This Row],[Discount Applied]]*Sales[[#This Row],[Unit Price]]))-Q2455)/Q2455)*100</f>
        <v>59.090909090909093</v>
      </c>
      <c r="T2455" s="8">
        <f t="shared" si="116"/>
        <v>651.91000000000008</v>
      </c>
      <c r="U2455" s="8">
        <f>Sales[[#This Row],[Unit Cost]]*Sales[[#This Row],[Order Quantity]]</f>
        <v>409.77200000000005</v>
      </c>
    </row>
    <row r="2456" spans="1:21" x14ac:dyDescent="0.2">
      <c r="A2456" s="6" t="s">
        <v>2669</v>
      </c>
      <c r="B2456" s="6" t="s">
        <v>23</v>
      </c>
      <c r="C2456" s="6" t="s">
        <v>145</v>
      </c>
      <c r="D2456" s="7">
        <v>43400</v>
      </c>
      <c r="E2456" s="7">
        <v>43539</v>
      </c>
      <c r="F2456" s="7">
        <v>43552</v>
      </c>
      <c r="G2456" s="7">
        <v>43561</v>
      </c>
      <c r="H2456" s="6">
        <f t="shared" si="114"/>
        <v>22</v>
      </c>
      <c r="I2456" s="6" t="s">
        <v>215</v>
      </c>
      <c r="J2456" s="6">
        <v>23</v>
      </c>
      <c r="K2456" s="6">
        <v>26</v>
      </c>
      <c r="L2456" s="6">
        <v>132</v>
      </c>
      <c r="M2456" s="6">
        <v>20</v>
      </c>
      <c r="N2456" s="6">
        <v>5</v>
      </c>
      <c r="O2456" s="6">
        <v>7.4999999999999997E-2</v>
      </c>
      <c r="P2456" s="8">
        <v>1145.7</v>
      </c>
      <c r="Q2456" s="8">
        <v>733.24800000000005</v>
      </c>
      <c r="R2456" s="8">
        <f t="shared" si="115"/>
        <v>1632.6224999999999</v>
      </c>
      <c r="S2456" s="8">
        <f>(((Sales[[#This Row],[Unit Price]]-(Sales[[#This Row],[Discount Applied]]*Sales[[#This Row],[Unit Price]]))-Q2456)/Q2456)*100</f>
        <v>44.531249999999993</v>
      </c>
      <c r="T2456" s="8">
        <f t="shared" si="116"/>
        <v>5298.8625000000002</v>
      </c>
      <c r="U2456" s="8">
        <f>Sales[[#This Row],[Unit Cost]]*Sales[[#This Row],[Order Quantity]]</f>
        <v>3666.2400000000002</v>
      </c>
    </row>
    <row r="2457" spans="1:21" x14ac:dyDescent="0.2">
      <c r="A2457" s="6" t="s">
        <v>2670</v>
      </c>
      <c r="B2457" s="6" t="s">
        <v>25</v>
      </c>
      <c r="C2457" s="6" t="s">
        <v>146</v>
      </c>
      <c r="D2457" s="7">
        <v>43400</v>
      </c>
      <c r="E2457" s="7">
        <v>43539</v>
      </c>
      <c r="F2457" s="7">
        <v>43544</v>
      </c>
      <c r="G2457" s="7">
        <v>43545</v>
      </c>
      <c r="H2457" s="6">
        <f t="shared" si="114"/>
        <v>6</v>
      </c>
      <c r="I2457" s="6" t="s">
        <v>215</v>
      </c>
      <c r="J2457" s="6">
        <v>18</v>
      </c>
      <c r="K2457" s="6">
        <v>17</v>
      </c>
      <c r="L2457" s="6">
        <v>317</v>
      </c>
      <c r="M2457" s="6">
        <v>29</v>
      </c>
      <c r="N2457" s="6">
        <v>1</v>
      </c>
      <c r="O2457" s="6">
        <v>0.4</v>
      </c>
      <c r="P2457" s="8">
        <v>2405.3000000000002</v>
      </c>
      <c r="Q2457" s="8">
        <v>986.173</v>
      </c>
      <c r="R2457" s="8">
        <f t="shared" si="115"/>
        <v>457.00700000000006</v>
      </c>
      <c r="S2457" s="8">
        <f>(((Sales[[#This Row],[Unit Price]]-(Sales[[#This Row],[Discount Applied]]*Sales[[#This Row],[Unit Price]]))-Q2457)/Q2457)*100</f>
        <v>46.341463414634156</v>
      </c>
      <c r="T2457" s="8">
        <f t="shared" si="116"/>
        <v>1443.18</v>
      </c>
      <c r="U2457" s="8">
        <f>Sales[[#This Row],[Unit Cost]]*Sales[[#This Row],[Order Quantity]]</f>
        <v>986.173</v>
      </c>
    </row>
    <row r="2458" spans="1:21" x14ac:dyDescent="0.2">
      <c r="A2458" s="6" t="s">
        <v>2671</v>
      </c>
      <c r="B2458" s="6" t="s">
        <v>24</v>
      </c>
      <c r="C2458" s="6" t="s">
        <v>148</v>
      </c>
      <c r="D2458" s="7">
        <v>43400</v>
      </c>
      <c r="E2458" s="7">
        <v>43539</v>
      </c>
      <c r="F2458" s="7">
        <v>43544</v>
      </c>
      <c r="G2458" s="7">
        <v>43546</v>
      </c>
      <c r="H2458" s="6">
        <f t="shared" si="114"/>
        <v>7</v>
      </c>
      <c r="I2458" s="6" t="s">
        <v>215</v>
      </c>
      <c r="J2458" s="6">
        <v>8</v>
      </c>
      <c r="K2458" s="6">
        <v>4</v>
      </c>
      <c r="L2458" s="6">
        <v>45</v>
      </c>
      <c r="M2458" s="6">
        <v>17</v>
      </c>
      <c r="N2458" s="6">
        <v>6</v>
      </c>
      <c r="O2458" s="6">
        <v>0.1</v>
      </c>
      <c r="P2458" s="8">
        <v>4006.6</v>
      </c>
      <c r="Q2458" s="8">
        <v>1843.0360000000001</v>
      </c>
      <c r="R2458" s="8">
        <f t="shared" si="115"/>
        <v>10577.423999999999</v>
      </c>
      <c r="S2458" s="8">
        <f>(((Sales[[#This Row],[Unit Price]]-(Sales[[#This Row],[Discount Applied]]*Sales[[#This Row],[Unit Price]]))-Q2458)/Q2458)*100</f>
        <v>95.65217391304347</v>
      </c>
      <c r="T2458" s="8">
        <f t="shared" si="116"/>
        <v>21635.64</v>
      </c>
      <c r="U2458" s="8">
        <f>Sales[[#This Row],[Unit Cost]]*Sales[[#This Row],[Order Quantity]]</f>
        <v>11058.216</v>
      </c>
    </row>
    <row r="2459" spans="1:21" x14ac:dyDescent="0.2">
      <c r="A2459" s="6" t="s">
        <v>2672</v>
      </c>
      <c r="B2459" s="6" t="s">
        <v>26</v>
      </c>
      <c r="C2459" s="6" t="s">
        <v>143</v>
      </c>
      <c r="D2459" s="7">
        <v>43400</v>
      </c>
      <c r="E2459" s="7">
        <v>43539</v>
      </c>
      <c r="F2459" s="7">
        <v>43541</v>
      </c>
      <c r="G2459" s="7">
        <v>43546</v>
      </c>
      <c r="H2459" s="6">
        <f t="shared" si="114"/>
        <v>7</v>
      </c>
      <c r="I2459" s="6" t="s">
        <v>215</v>
      </c>
      <c r="J2459" s="6">
        <v>26</v>
      </c>
      <c r="K2459" s="6">
        <v>32</v>
      </c>
      <c r="L2459" s="6">
        <v>351</v>
      </c>
      <c r="M2459" s="6">
        <v>14</v>
      </c>
      <c r="N2459" s="6">
        <v>8</v>
      </c>
      <c r="O2459" s="6">
        <v>0.15</v>
      </c>
      <c r="P2459" s="8">
        <v>201</v>
      </c>
      <c r="Q2459" s="8">
        <v>106.53</v>
      </c>
      <c r="R2459" s="8">
        <f t="shared" si="115"/>
        <v>514.55999999999995</v>
      </c>
      <c r="S2459" s="8">
        <f>(((Sales[[#This Row],[Unit Price]]-(Sales[[#This Row],[Discount Applied]]*Sales[[#This Row],[Unit Price]]))-Q2459)/Q2459)*100</f>
        <v>60.377358490566039</v>
      </c>
      <c r="T2459" s="8">
        <f t="shared" si="116"/>
        <v>1366.8</v>
      </c>
      <c r="U2459" s="8">
        <f>Sales[[#This Row],[Unit Cost]]*Sales[[#This Row],[Order Quantity]]</f>
        <v>852.24</v>
      </c>
    </row>
    <row r="2460" spans="1:21" x14ac:dyDescent="0.2">
      <c r="A2460" s="6" t="s">
        <v>2673</v>
      </c>
      <c r="B2460" s="6" t="s">
        <v>24</v>
      </c>
      <c r="C2460" s="6" t="s">
        <v>146</v>
      </c>
      <c r="D2460" s="7">
        <v>43400</v>
      </c>
      <c r="E2460" s="7">
        <v>43539</v>
      </c>
      <c r="F2460" s="7">
        <v>43541</v>
      </c>
      <c r="G2460" s="7">
        <v>43549</v>
      </c>
      <c r="H2460" s="6">
        <f t="shared" si="114"/>
        <v>10</v>
      </c>
      <c r="I2460" s="6" t="s">
        <v>215</v>
      </c>
      <c r="J2460" s="6">
        <v>6</v>
      </c>
      <c r="K2460" s="6">
        <v>17</v>
      </c>
      <c r="L2460" s="6">
        <v>295</v>
      </c>
      <c r="M2460" s="6">
        <v>26</v>
      </c>
      <c r="N2460" s="6">
        <v>2</v>
      </c>
      <c r="O2460" s="6">
        <v>0.4</v>
      </c>
      <c r="P2460" s="8">
        <v>227.8</v>
      </c>
      <c r="Q2460" s="8">
        <v>170.85000000000002</v>
      </c>
      <c r="R2460" s="8">
        <f t="shared" si="115"/>
        <v>-68.340000000000032</v>
      </c>
      <c r="S2460" s="8">
        <f>(((Sales[[#This Row],[Unit Price]]-(Sales[[#This Row],[Discount Applied]]*Sales[[#This Row],[Unit Price]]))-Q2460)/Q2460)*100</f>
        <v>-20.000000000000007</v>
      </c>
      <c r="T2460" s="8">
        <f t="shared" si="116"/>
        <v>273.36</v>
      </c>
      <c r="U2460" s="8">
        <f>Sales[[#This Row],[Unit Cost]]*Sales[[#This Row],[Order Quantity]]</f>
        <v>341.70000000000005</v>
      </c>
    </row>
    <row r="2461" spans="1:21" x14ac:dyDescent="0.2">
      <c r="A2461" s="6" t="s">
        <v>2674</v>
      </c>
      <c r="B2461" s="6" t="s">
        <v>23</v>
      </c>
      <c r="C2461" s="6" t="s">
        <v>147</v>
      </c>
      <c r="D2461" s="7">
        <v>43500</v>
      </c>
      <c r="E2461" s="7">
        <v>43539</v>
      </c>
      <c r="F2461" s="7">
        <v>43541</v>
      </c>
      <c r="G2461" s="7">
        <v>43546</v>
      </c>
      <c r="H2461" s="6">
        <f t="shared" si="114"/>
        <v>7</v>
      </c>
      <c r="I2461" s="6" t="s">
        <v>215</v>
      </c>
      <c r="J2461" s="6">
        <v>22</v>
      </c>
      <c r="K2461" s="6">
        <v>1</v>
      </c>
      <c r="L2461" s="6">
        <v>245</v>
      </c>
      <c r="M2461" s="6">
        <v>12</v>
      </c>
      <c r="N2461" s="6">
        <v>1</v>
      </c>
      <c r="O2461" s="6">
        <v>0.15</v>
      </c>
      <c r="P2461" s="8">
        <v>3845.8</v>
      </c>
      <c r="Q2461" s="8">
        <v>1845.9839999999999</v>
      </c>
      <c r="R2461" s="8">
        <f t="shared" si="115"/>
        <v>1422.9460000000004</v>
      </c>
      <c r="S2461" s="8">
        <f>(((Sales[[#This Row],[Unit Price]]-(Sales[[#This Row],[Discount Applied]]*Sales[[#This Row],[Unit Price]]))-Q2461)/Q2461)*100</f>
        <v>77.083333333333357</v>
      </c>
      <c r="T2461" s="8">
        <f t="shared" si="116"/>
        <v>3268.9300000000003</v>
      </c>
      <c r="U2461" s="8">
        <f>Sales[[#This Row],[Unit Cost]]*Sales[[#This Row],[Order Quantity]]</f>
        <v>1845.9839999999999</v>
      </c>
    </row>
    <row r="2462" spans="1:21" x14ac:dyDescent="0.2">
      <c r="A2462" s="6" t="s">
        <v>2675</v>
      </c>
      <c r="B2462" s="6" t="s">
        <v>24</v>
      </c>
      <c r="C2462" s="6" t="s">
        <v>145</v>
      </c>
      <c r="D2462" s="7">
        <v>43400</v>
      </c>
      <c r="E2462" s="7">
        <v>43539</v>
      </c>
      <c r="F2462" s="7">
        <v>43553</v>
      </c>
      <c r="G2462" s="7">
        <v>43561</v>
      </c>
      <c r="H2462" s="6">
        <f t="shared" si="114"/>
        <v>22</v>
      </c>
      <c r="I2462" s="6" t="s">
        <v>215</v>
      </c>
      <c r="J2462" s="6">
        <v>5</v>
      </c>
      <c r="K2462" s="6">
        <v>39</v>
      </c>
      <c r="L2462" s="6">
        <v>201</v>
      </c>
      <c r="M2462" s="6">
        <v>32</v>
      </c>
      <c r="N2462" s="6">
        <v>8</v>
      </c>
      <c r="O2462" s="6">
        <v>0.2</v>
      </c>
      <c r="P2462" s="8">
        <v>3825.7000000000003</v>
      </c>
      <c r="Q2462" s="8">
        <v>2295.42</v>
      </c>
      <c r="R2462" s="8">
        <f t="shared" si="115"/>
        <v>6121.1200000000026</v>
      </c>
      <c r="S2462" s="8">
        <f>(((Sales[[#This Row],[Unit Price]]-(Sales[[#This Row],[Discount Applied]]*Sales[[#This Row],[Unit Price]]))-Q2462)/Q2462)*100</f>
        <v>33.33333333333335</v>
      </c>
      <c r="T2462" s="8">
        <f t="shared" si="116"/>
        <v>24484.480000000003</v>
      </c>
      <c r="U2462" s="8">
        <f>Sales[[#This Row],[Unit Cost]]*Sales[[#This Row],[Order Quantity]]</f>
        <v>18363.36</v>
      </c>
    </row>
    <row r="2463" spans="1:21" x14ac:dyDescent="0.2">
      <c r="A2463" s="6" t="s">
        <v>2676</v>
      </c>
      <c r="B2463" s="6" t="s">
        <v>25</v>
      </c>
      <c r="C2463" s="6" t="s">
        <v>145</v>
      </c>
      <c r="D2463" s="7">
        <v>43500</v>
      </c>
      <c r="E2463" s="7">
        <v>43540</v>
      </c>
      <c r="F2463" s="7">
        <v>43562</v>
      </c>
      <c r="G2463" s="7">
        <v>43563</v>
      </c>
      <c r="H2463" s="6">
        <f t="shared" si="114"/>
        <v>23</v>
      </c>
      <c r="I2463" s="6" t="s">
        <v>215</v>
      </c>
      <c r="J2463" s="6">
        <v>15</v>
      </c>
      <c r="K2463" s="6">
        <v>24</v>
      </c>
      <c r="L2463" s="6">
        <v>157</v>
      </c>
      <c r="M2463" s="6">
        <v>43</v>
      </c>
      <c r="N2463" s="6">
        <v>5</v>
      </c>
      <c r="O2463" s="6">
        <v>7.4999999999999997E-2</v>
      </c>
      <c r="P2463" s="8">
        <v>4013.3</v>
      </c>
      <c r="Q2463" s="8">
        <v>2287.5810000000001</v>
      </c>
      <c r="R2463" s="8">
        <f t="shared" si="115"/>
        <v>7123.6075000000001</v>
      </c>
      <c r="S2463" s="8">
        <f>(((Sales[[#This Row],[Unit Price]]-(Sales[[#This Row],[Discount Applied]]*Sales[[#This Row],[Unit Price]]))-Q2463)/Q2463)*100</f>
        <v>62.280701754385973</v>
      </c>
      <c r="T2463" s="8">
        <f t="shared" si="116"/>
        <v>18561.512500000001</v>
      </c>
      <c r="U2463" s="8">
        <f>Sales[[#This Row],[Unit Cost]]*Sales[[#This Row],[Order Quantity]]</f>
        <v>11437.905000000001</v>
      </c>
    </row>
    <row r="2464" spans="1:21" x14ac:dyDescent="0.2">
      <c r="A2464" s="6" t="s">
        <v>2677</v>
      </c>
      <c r="B2464" s="6" t="s">
        <v>23</v>
      </c>
      <c r="C2464" s="6" t="s">
        <v>145</v>
      </c>
      <c r="D2464" s="7">
        <v>43400</v>
      </c>
      <c r="E2464" s="7">
        <v>43540</v>
      </c>
      <c r="F2464" s="7">
        <v>43548</v>
      </c>
      <c r="G2464" s="7">
        <v>43550</v>
      </c>
      <c r="H2464" s="6">
        <f t="shared" si="114"/>
        <v>10</v>
      </c>
      <c r="I2464" s="6" t="s">
        <v>215</v>
      </c>
      <c r="J2464" s="6">
        <v>20</v>
      </c>
      <c r="K2464" s="6">
        <v>7</v>
      </c>
      <c r="L2464" s="6">
        <v>152</v>
      </c>
      <c r="M2464" s="6">
        <v>4</v>
      </c>
      <c r="N2464" s="6">
        <v>1</v>
      </c>
      <c r="O2464" s="6">
        <v>0.15</v>
      </c>
      <c r="P2464" s="8">
        <v>261.3</v>
      </c>
      <c r="Q2464" s="8">
        <v>201.20100000000002</v>
      </c>
      <c r="R2464" s="8">
        <f t="shared" si="115"/>
        <v>20.903999999999996</v>
      </c>
      <c r="S2464" s="8">
        <f>(((Sales[[#This Row],[Unit Price]]-(Sales[[#This Row],[Discount Applied]]*Sales[[#This Row],[Unit Price]]))-Q2464)/Q2464)*100</f>
        <v>10.389610389610386</v>
      </c>
      <c r="T2464" s="8">
        <f t="shared" si="116"/>
        <v>222.10500000000002</v>
      </c>
      <c r="U2464" s="8">
        <f>Sales[[#This Row],[Unit Cost]]*Sales[[#This Row],[Order Quantity]]</f>
        <v>201.20100000000002</v>
      </c>
    </row>
    <row r="2465" spans="1:21" x14ac:dyDescent="0.2">
      <c r="A2465" s="6" t="s">
        <v>2678</v>
      </c>
      <c r="B2465" s="6" t="s">
        <v>25</v>
      </c>
      <c r="C2465" s="6" t="s">
        <v>148</v>
      </c>
      <c r="D2465" s="7">
        <v>43400</v>
      </c>
      <c r="E2465" s="7">
        <v>43540</v>
      </c>
      <c r="F2465" s="7">
        <v>43556</v>
      </c>
      <c r="G2465" s="7">
        <v>43558</v>
      </c>
      <c r="H2465" s="6">
        <f t="shared" si="114"/>
        <v>18</v>
      </c>
      <c r="I2465" s="6" t="s">
        <v>215</v>
      </c>
      <c r="J2465" s="6">
        <v>12</v>
      </c>
      <c r="K2465" s="6">
        <v>43</v>
      </c>
      <c r="L2465" s="6">
        <v>2</v>
      </c>
      <c r="M2465" s="6">
        <v>28</v>
      </c>
      <c r="N2465" s="6">
        <v>6</v>
      </c>
      <c r="O2465" s="6">
        <v>0.15</v>
      </c>
      <c r="P2465" s="8">
        <v>167.5</v>
      </c>
      <c r="Q2465" s="8">
        <v>103.85</v>
      </c>
      <c r="R2465" s="8">
        <f t="shared" si="115"/>
        <v>231.15000000000009</v>
      </c>
      <c r="S2465" s="8">
        <f>(((Sales[[#This Row],[Unit Price]]-(Sales[[#This Row],[Discount Applied]]*Sales[[#This Row],[Unit Price]]))-Q2465)/Q2465)*100</f>
        <v>37.096774193548391</v>
      </c>
      <c r="T2465" s="8">
        <f t="shared" si="116"/>
        <v>854.25</v>
      </c>
      <c r="U2465" s="8">
        <f>Sales[[#This Row],[Unit Cost]]*Sales[[#This Row],[Order Quantity]]</f>
        <v>623.09999999999991</v>
      </c>
    </row>
    <row r="2466" spans="1:21" x14ac:dyDescent="0.2">
      <c r="A2466" s="6" t="s">
        <v>2679</v>
      </c>
      <c r="B2466" s="6" t="s">
        <v>23</v>
      </c>
      <c r="C2466" s="6" t="s">
        <v>145</v>
      </c>
      <c r="D2466" s="7">
        <v>43400</v>
      </c>
      <c r="E2466" s="7">
        <v>43540</v>
      </c>
      <c r="F2466" s="7">
        <v>43565</v>
      </c>
      <c r="G2466" s="7">
        <v>43573</v>
      </c>
      <c r="H2466" s="6">
        <f t="shared" si="114"/>
        <v>33</v>
      </c>
      <c r="I2466" s="6" t="s">
        <v>215</v>
      </c>
      <c r="J2466" s="6">
        <v>25</v>
      </c>
      <c r="K2466" s="6">
        <v>42</v>
      </c>
      <c r="L2466" s="6">
        <v>97</v>
      </c>
      <c r="M2466" s="6">
        <v>1</v>
      </c>
      <c r="N2466" s="6">
        <v>1</v>
      </c>
      <c r="O2466" s="6">
        <v>7.4999999999999997E-2</v>
      </c>
      <c r="P2466" s="8">
        <v>1125.6000000000001</v>
      </c>
      <c r="Q2466" s="8">
        <v>709.12800000000004</v>
      </c>
      <c r="R2466" s="8">
        <f t="shared" si="115"/>
        <v>332.05200000000002</v>
      </c>
      <c r="S2466" s="8">
        <f>(((Sales[[#This Row],[Unit Price]]-(Sales[[#This Row],[Discount Applied]]*Sales[[#This Row],[Unit Price]]))-Q2466)/Q2466)*100</f>
        <v>46.825396825396822</v>
      </c>
      <c r="T2466" s="8">
        <f t="shared" si="116"/>
        <v>1041.18</v>
      </c>
      <c r="U2466" s="8">
        <f>Sales[[#This Row],[Unit Cost]]*Sales[[#This Row],[Order Quantity]]</f>
        <v>709.12800000000004</v>
      </c>
    </row>
    <row r="2467" spans="1:21" x14ac:dyDescent="0.2">
      <c r="A2467" s="6" t="s">
        <v>2680</v>
      </c>
      <c r="B2467" s="6" t="s">
        <v>25</v>
      </c>
      <c r="C2467" s="6" t="s">
        <v>145</v>
      </c>
      <c r="D2467" s="7">
        <v>43400</v>
      </c>
      <c r="E2467" s="7">
        <v>43540</v>
      </c>
      <c r="F2467" s="7">
        <v>43562</v>
      </c>
      <c r="G2467" s="7">
        <v>43572</v>
      </c>
      <c r="H2467" s="6">
        <f t="shared" si="114"/>
        <v>32</v>
      </c>
      <c r="I2467" s="6" t="s">
        <v>215</v>
      </c>
      <c r="J2467" s="6">
        <v>12</v>
      </c>
      <c r="K2467" s="6">
        <v>45</v>
      </c>
      <c r="L2467" s="6">
        <v>122</v>
      </c>
      <c r="M2467" s="6">
        <v>6</v>
      </c>
      <c r="N2467" s="6">
        <v>6</v>
      </c>
      <c r="O2467" s="6">
        <v>7.4999999999999997E-2</v>
      </c>
      <c r="P2467" s="8">
        <v>3819</v>
      </c>
      <c r="Q2467" s="8">
        <v>2176.83</v>
      </c>
      <c r="R2467" s="8">
        <f t="shared" si="115"/>
        <v>8134.4700000000012</v>
      </c>
      <c r="S2467" s="8">
        <f>(((Sales[[#This Row],[Unit Price]]-(Sales[[#This Row],[Discount Applied]]*Sales[[#This Row],[Unit Price]]))-Q2467)/Q2467)*100</f>
        <v>62.280701754385959</v>
      </c>
      <c r="T2467" s="8">
        <f t="shared" si="116"/>
        <v>21195.45</v>
      </c>
      <c r="U2467" s="8">
        <f>Sales[[#This Row],[Unit Cost]]*Sales[[#This Row],[Order Quantity]]</f>
        <v>13060.98</v>
      </c>
    </row>
    <row r="2468" spans="1:21" x14ac:dyDescent="0.2">
      <c r="A2468" s="6" t="s">
        <v>2681</v>
      </c>
      <c r="B2468" s="6" t="s">
        <v>24</v>
      </c>
      <c r="C2468" s="6" t="s">
        <v>146</v>
      </c>
      <c r="D2468" s="7">
        <v>43400</v>
      </c>
      <c r="E2468" s="7">
        <v>43540</v>
      </c>
      <c r="F2468" s="7">
        <v>43562</v>
      </c>
      <c r="G2468" s="7">
        <v>43566</v>
      </c>
      <c r="H2468" s="6">
        <f t="shared" si="114"/>
        <v>26</v>
      </c>
      <c r="I2468" s="6" t="s">
        <v>215</v>
      </c>
      <c r="J2468" s="6">
        <v>2</v>
      </c>
      <c r="K2468" s="6">
        <v>23</v>
      </c>
      <c r="L2468" s="6">
        <v>284</v>
      </c>
      <c r="M2468" s="6">
        <v>4</v>
      </c>
      <c r="N2468" s="6">
        <v>8</v>
      </c>
      <c r="O2468" s="6">
        <v>0.1</v>
      </c>
      <c r="P2468" s="8">
        <v>5453.8</v>
      </c>
      <c r="Q2468" s="8">
        <v>3163.2039999999997</v>
      </c>
      <c r="R2468" s="8">
        <f t="shared" si="115"/>
        <v>13961.728000000003</v>
      </c>
      <c r="S2468" s="8">
        <f>(((Sales[[#This Row],[Unit Price]]-(Sales[[#This Row],[Discount Applied]]*Sales[[#This Row],[Unit Price]]))-Q2468)/Q2468)*100</f>
        <v>55.172413793103459</v>
      </c>
      <c r="T2468" s="8">
        <f t="shared" si="116"/>
        <v>39267.360000000001</v>
      </c>
      <c r="U2468" s="8">
        <f>Sales[[#This Row],[Unit Cost]]*Sales[[#This Row],[Order Quantity]]</f>
        <v>25305.631999999998</v>
      </c>
    </row>
    <row r="2469" spans="1:21" x14ac:dyDescent="0.2">
      <c r="A2469" s="6" t="s">
        <v>2682</v>
      </c>
      <c r="B2469" s="6" t="s">
        <v>25</v>
      </c>
      <c r="C2469" s="6" t="s">
        <v>143</v>
      </c>
      <c r="D2469" s="7">
        <v>43400</v>
      </c>
      <c r="E2469" s="7">
        <v>43540</v>
      </c>
      <c r="F2469" s="7">
        <v>43560</v>
      </c>
      <c r="G2469" s="7">
        <v>43566</v>
      </c>
      <c r="H2469" s="6">
        <f t="shared" si="114"/>
        <v>26</v>
      </c>
      <c r="I2469" s="6" t="s">
        <v>215</v>
      </c>
      <c r="J2469" s="6">
        <v>14</v>
      </c>
      <c r="K2469" s="6">
        <v>27</v>
      </c>
      <c r="L2469" s="6">
        <v>348</v>
      </c>
      <c r="M2469" s="6">
        <v>5</v>
      </c>
      <c r="N2469" s="6">
        <v>8</v>
      </c>
      <c r="O2469" s="6">
        <v>0.1</v>
      </c>
      <c r="P2469" s="8">
        <v>2291.4</v>
      </c>
      <c r="Q2469" s="8">
        <v>1191.528</v>
      </c>
      <c r="R2469" s="8">
        <f t="shared" si="115"/>
        <v>6965.8560000000016</v>
      </c>
      <c r="S2469" s="8">
        <f>(((Sales[[#This Row],[Unit Price]]-(Sales[[#This Row],[Discount Applied]]*Sales[[#This Row],[Unit Price]]))-Q2469)/Q2469)*100</f>
        <v>73.076923076923094</v>
      </c>
      <c r="T2469" s="8">
        <f t="shared" si="116"/>
        <v>16498.080000000002</v>
      </c>
      <c r="U2469" s="8">
        <f>Sales[[#This Row],[Unit Cost]]*Sales[[#This Row],[Order Quantity]]</f>
        <v>9532.2240000000002</v>
      </c>
    </row>
    <row r="2470" spans="1:21" x14ac:dyDescent="0.2">
      <c r="A2470" s="6" t="s">
        <v>2683</v>
      </c>
      <c r="B2470" s="6" t="s">
        <v>25</v>
      </c>
      <c r="C2470" s="6" t="s">
        <v>147</v>
      </c>
      <c r="D2470" s="7">
        <v>43400</v>
      </c>
      <c r="E2470" s="7">
        <v>43540</v>
      </c>
      <c r="F2470" s="7">
        <v>43557</v>
      </c>
      <c r="G2470" s="7">
        <v>43566</v>
      </c>
      <c r="H2470" s="6">
        <f t="shared" si="114"/>
        <v>26</v>
      </c>
      <c r="I2470" s="6" t="s">
        <v>215</v>
      </c>
      <c r="J2470" s="6">
        <v>19</v>
      </c>
      <c r="K2470" s="6">
        <v>13</v>
      </c>
      <c r="L2470" s="6">
        <v>227</v>
      </c>
      <c r="M2470" s="6">
        <v>13</v>
      </c>
      <c r="N2470" s="6">
        <v>2</v>
      </c>
      <c r="O2470" s="6">
        <v>0.1</v>
      </c>
      <c r="P2470" s="8">
        <v>1762.1000000000001</v>
      </c>
      <c r="Q2470" s="8">
        <v>1321.575</v>
      </c>
      <c r="R2470" s="8">
        <f t="shared" si="115"/>
        <v>528.63000000000011</v>
      </c>
      <c r="S2470" s="8">
        <f>(((Sales[[#This Row],[Unit Price]]-(Sales[[#This Row],[Discount Applied]]*Sales[[#This Row],[Unit Price]]))-Q2470)/Q2470)*100</f>
        <v>20.000000000000004</v>
      </c>
      <c r="T2470" s="8">
        <f t="shared" si="116"/>
        <v>3171.78</v>
      </c>
      <c r="U2470" s="8">
        <f>Sales[[#This Row],[Unit Cost]]*Sales[[#This Row],[Order Quantity]]</f>
        <v>2643.15</v>
      </c>
    </row>
    <row r="2471" spans="1:21" x14ac:dyDescent="0.2">
      <c r="A2471" s="6" t="s">
        <v>2684</v>
      </c>
      <c r="B2471" s="6" t="s">
        <v>25</v>
      </c>
      <c r="C2471" s="6" t="s">
        <v>143</v>
      </c>
      <c r="D2471" s="7">
        <v>43500</v>
      </c>
      <c r="E2471" s="7">
        <v>43541</v>
      </c>
      <c r="F2471" s="7">
        <v>43563</v>
      </c>
      <c r="G2471" s="7">
        <v>43567</v>
      </c>
      <c r="H2471" s="6">
        <f t="shared" si="114"/>
        <v>26</v>
      </c>
      <c r="I2471" s="6" t="s">
        <v>215</v>
      </c>
      <c r="J2471" s="6">
        <v>13</v>
      </c>
      <c r="K2471" s="6">
        <v>32</v>
      </c>
      <c r="L2471" s="6">
        <v>350</v>
      </c>
      <c r="M2471" s="6">
        <v>11</v>
      </c>
      <c r="N2471" s="6">
        <v>1</v>
      </c>
      <c r="O2471" s="6">
        <v>0.05</v>
      </c>
      <c r="P2471" s="8">
        <v>911.2</v>
      </c>
      <c r="Q2471" s="8">
        <v>428.26400000000001</v>
      </c>
      <c r="R2471" s="8">
        <f t="shared" si="115"/>
        <v>437.37600000000009</v>
      </c>
      <c r="S2471" s="8">
        <f>(((Sales[[#This Row],[Unit Price]]-(Sales[[#This Row],[Discount Applied]]*Sales[[#This Row],[Unit Price]]))-Q2471)/Q2471)*100</f>
        <v>102.1276595744681</v>
      </c>
      <c r="T2471" s="8">
        <f t="shared" si="116"/>
        <v>865.6400000000001</v>
      </c>
      <c r="U2471" s="8">
        <f>Sales[[#This Row],[Unit Cost]]*Sales[[#This Row],[Order Quantity]]</f>
        <v>428.26400000000001</v>
      </c>
    </row>
    <row r="2472" spans="1:21" x14ac:dyDescent="0.2">
      <c r="A2472" s="6" t="s">
        <v>2685</v>
      </c>
      <c r="B2472" s="6" t="s">
        <v>26</v>
      </c>
      <c r="C2472" s="6" t="s">
        <v>148</v>
      </c>
      <c r="D2472" s="7">
        <v>43400</v>
      </c>
      <c r="E2472" s="7">
        <v>43541</v>
      </c>
      <c r="F2472" s="7">
        <v>43557</v>
      </c>
      <c r="G2472" s="7">
        <v>43567</v>
      </c>
      <c r="H2472" s="6">
        <f t="shared" si="114"/>
        <v>26</v>
      </c>
      <c r="I2472" s="6" t="s">
        <v>215</v>
      </c>
      <c r="J2472" s="6">
        <v>28</v>
      </c>
      <c r="K2472" s="6">
        <v>27</v>
      </c>
      <c r="L2472" s="6">
        <v>37</v>
      </c>
      <c r="M2472" s="6">
        <v>13</v>
      </c>
      <c r="N2472" s="6">
        <v>4</v>
      </c>
      <c r="O2472" s="6">
        <v>0.15</v>
      </c>
      <c r="P2472" s="8">
        <v>2311.5</v>
      </c>
      <c r="Q2472" s="8">
        <v>1641.165</v>
      </c>
      <c r="R2472" s="8">
        <f t="shared" si="115"/>
        <v>1294.4400000000005</v>
      </c>
      <c r="S2472" s="8">
        <f>(((Sales[[#This Row],[Unit Price]]-(Sales[[#This Row],[Discount Applied]]*Sales[[#This Row],[Unit Price]]))-Q2472)/Q2472)*100</f>
        <v>19.718309859154935</v>
      </c>
      <c r="T2472" s="8">
        <f t="shared" si="116"/>
        <v>7859.1</v>
      </c>
      <c r="U2472" s="8">
        <f>Sales[[#This Row],[Unit Cost]]*Sales[[#This Row],[Order Quantity]]</f>
        <v>6564.66</v>
      </c>
    </row>
    <row r="2473" spans="1:21" x14ac:dyDescent="0.2">
      <c r="A2473" s="6" t="s">
        <v>2686</v>
      </c>
      <c r="B2473" s="6" t="s">
        <v>23</v>
      </c>
      <c r="C2473" s="6" t="s">
        <v>147</v>
      </c>
      <c r="D2473" s="7">
        <v>43500</v>
      </c>
      <c r="E2473" s="7">
        <v>43541</v>
      </c>
      <c r="F2473" s="7">
        <v>43544</v>
      </c>
      <c r="G2473" s="7">
        <v>43548</v>
      </c>
      <c r="H2473" s="6">
        <f t="shared" si="114"/>
        <v>7</v>
      </c>
      <c r="I2473" s="6" t="s">
        <v>215</v>
      </c>
      <c r="J2473" s="6">
        <v>22</v>
      </c>
      <c r="K2473" s="6">
        <v>29</v>
      </c>
      <c r="L2473" s="6">
        <v>238</v>
      </c>
      <c r="M2473" s="6">
        <v>5</v>
      </c>
      <c r="N2473" s="6">
        <v>6</v>
      </c>
      <c r="O2473" s="6">
        <v>0.15</v>
      </c>
      <c r="P2473" s="8">
        <v>6210.9000000000005</v>
      </c>
      <c r="Q2473" s="8">
        <v>4471.848</v>
      </c>
      <c r="R2473" s="8">
        <f t="shared" si="115"/>
        <v>4844.502000000004</v>
      </c>
      <c r="S2473" s="8">
        <f>(((Sales[[#This Row],[Unit Price]]-(Sales[[#This Row],[Discount Applied]]*Sales[[#This Row],[Unit Price]]))-Q2473)/Q2473)*100</f>
        <v>18.055555555555564</v>
      </c>
      <c r="T2473" s="8">
        <f t="shared" si="116"/>
        <v>31675.590000000004</v>
      </c>
      <c r="U2473" s="8">
        <f>Sales[[#This Row],[Unit Cost]]*Sales[[#This Row],[Order Quantity]]</f>
        <v>26831.088</v>
      </c>
    </row>
    <row r="2474" spans="1:21" x14ac:dyDescent="0.2">
      <c r="A2474" s="6" t="s">
        <v>2687</v>
      </c>
      <c r="B2474" s="6" t="s">
        <v>23</v>
      </c>
      <c r="C2474" s="6" t="s">
        <v>146</v>
      </c>
      <c r="D2474" s="7">
        <v>43400</v>
      </c>
      <c r="E2474" s="7">
        <v>43541</v>
      </c>
      <c r="F2474" s="7">
        <v>43563</v>
      </c>
      <c r="G2474" s="7">
        <v>43572</v>
      </c>
      <c r="H2474" s="6">
        <f t="shared" si="114"/>
        <v>31</v>
      </c>
      <c r="I2474" s="6" t="s">
        <v>215</v>
      </c>
      <c r="J2474" s="6">
        <v>23</v>
      </c>
      <c r="K2474" s="6">
        <v>22</v>
      </c>
      <c r="L2474" s="6">
        <v>268</v>
      </c>
      <c r="M2474" s="6">
        <v>37</v>
      </c>
      <c r="N2474" s="6">
        <v>3</v>
      </c>
      <c r="O2474" s="6">
        <v>0.05</v>
      </c>
      <c r="P2474" s="8">
        <v>5306.4000000000005</v>
      </c>
      <c r="Q2474" s="8">
        <v>4351.2480000000005</v>
      </c>
      <c r="R2474" s="8">
        <f t="shared" si="115"/>
        <v>2069.4959999999974</v>
      </c>
      <c r="S2474" s="8">
        <f>(((Sales[[#This Row],[Unit Price]]-(Sales[[#This Row],[Discount Applied]]*Sales[[#This Row],[Unit Price]]))-Q2474)/Q2474)*100</f>
        <v>15.853658536585371</v>
      </c>
      <c r="T2474" s="8">
        <f t="shared" si="116"/>
        <v>15123.24</v>
      </c>
      <c r="U2474" s="8">
        <f>Sales[[#This Row],[Unit Cost]]*Sales[[#This Row],[Order Quantity]]</f>
        <v>13053.744000000002</v>
      </c>
    </row>
    <row r="2475" spans="1:21" x14ac:dyDescent="0.2">
      <c r="A2475" s="6" t="s">
        <v>2688</v>
      </c>
      <c r="B2475" s="6" t="s">
        <v>24</v>
      </c>
      <c r="C2475" s="6" t="s">
        <v>145</v>
      </c>
      <c r="D2475" s="7">
        <v>43400</v>
      </c>
      <c r="E2475" s="7">
        <v>43541</v>
      </c>
      <c r="F2475" s="7">
        <v>43558</v>
      </c>
      <c r="G2475" s="7">
        <v>43562</v>
      </c>
      <c r="H2475" s="6">
        <f t="shared" si="114"/>
        <v>21</v>
      </c>
      <c r="I2475" s="6" t="s">
        <v>215</v>
      </c>
      <c r="J2475" s="6">
        <v>11</v>
      </c>
      <c r="K2475" s="6">
        <v>14</v>
      </c>
      <c r="L2475" s="6">
        <v>91</v>
      </c>
      <c r="M2475" s="6">
        <v>15</v>
      </c>
      <c r="N2475" s="6">
        <v>2</v>
      </c>
      <c r="O2475" s="6">
        <v>0.1</v>
      </c>
      <c r="P2475" s="8">
        <v>2740.3</v>
      </c>
      <c r="Q2475" s="8">
        <v>1863.4040000000002</v>
      </c>
      <c r="R2475" s="8">
        <f t="shared" si="115"/>
        <v>1205.7319999999995</v>
      </c>
      <c r="S2475" s="8">
        <f>(((Sales[[#This Row],[Unit Price]]-(Sales[[#This Row],[Discount Applied]]*Sales[[#This Row],[Unit Price]]))-Q2475)/Q2475)*100</f>
        <v>32.352941176470573</v>
      </c>
      <c r="T2475" s="8">
        <f t="shared" si="116"/>
        <v>4932.54</v>
      </c>
      <c r="U2475" s="8">
        <f>Sales[[#This Row],[Unit Cost]]*Sales[[#This Row],[Order Quantity]]</f>
        <v>3726.8080000000004</v>
      </c>
    </row>
    <row r="2476" spans="1:21" x14ac:dyDescent="0.2">
      <c r="A2476" s="6" t="s">
        <v>2689</v>
      </c>
      <c r="B2476" s="6" t="s">
        <v>25</v>
      </c>
      <c r="C2476" s="6" t="s">
        <v>147</v>
      </c>
      <c r="D2476" s="7">
        <v>43400</v>
      </c>
      <c r="E2476" s="7">
        <v>43541</v>
      </c>
      <c r="F2476" s="7">
        <v>43559</v>
      </c>
      <c r="G2476" s="7">
        <v>43560</v>
      </c>
      <c r="H2476" s="6">
        <f t="shared" si="114"/>
        <v>19</v>
      </c>
      <c r="I2476" s="6" t="s">
        <v>215</v>
      </c>
      <c r="J2476" s="6">
        <v>19</v>
      </c>
      <c r="K2476" s="6">
        <v>15</v>
      </c>
      <c r="L2476" s="6">
        <v>216</v>
      </c>
      <c r="M2476" s="6">
        <v>18</v>
      </c>
      <c r="N2476" s="6">
        <v>1</v>
      </c>
      <c r="O2476" s="6">
        <v>7.4999999999999997E-2</v>
      </c>
      <c r="P2476" s="8">
        <v>1118.9000000000001</v>
      </c>
      <c r="Q2476" s="8">
        <v>906.30900000000008</v>
      </c>
      <c r="R2476" s="8">
        <f t="shared" si="115"/>
        <v>128.67349999999999</v>
      </c>
      <c r="S2476" s="8">
        <f>(((Sales[[#This Row],[Unit Price]]-(Sales[[#This Row],[Discount Applied]]*Sales[[#This Row],[Unit Price]]))-Q2476)/Q2476)*100</f>
        <v>14.197530864197528</v>
      </c>
      <c r="T2476" s="8">
        <f t="shared" si="116"/>
        <v>1034.9825000000001</v>
      </c>
      <c r="U2476" s="8">
        <f>Sales[[#This Row],[Unit Cost]]*Sales[[#This Row],[Order Quantity]]</f>
        <v>906.30900000000008</v>
      </c>
    </row>
    <row r="2477" spans="1:21" x14ac:dyDescent="0.2">
      <c r="A2477" s="6" t="s">
        <v>2690</v>
      </c>
      <c r="B2477" s="6" t="s">
        <v>26</v>
      </c>
      <c r="C2477" s="6" t="s">
        <v>145</v>
      </c>
      <c r="D2477" s="7">
        <v>43500</v>
      </c>
      <c r="E2477" s="7">
        <v>43541</v>
      </c>
      <c r="F2477" s="7">
        <v>43555</v>
      </c>
      <c r="G2477" s="7">
        <v>43558</v>
      </c>
      <c r="H2477" s="6">
        <f t="shared" si="114"/>
        <v>17</v>
      </c>
      <c r="I2477" s="6" t="s">
        <v>215</v>
      </c>
      <c r="J2477" s="6">
        <v>27</v>
      </c>
      <c r="K2477" s="6">
        <v>29</v>
      </c>
      <c r="L2477" s="6">
        <v>125</v>
      </c>
      <c r="M2477" s="6">
        <v>46</v>
      </c>
      <c r="N2477" s="6">
        <v>2</v>
      </c>
      <c r="O2477" s="6">
        <v>7.4999999999999997E-2</v>
      </c>
      <c r="P2477" s="8">
        <v>1098.8</v>
      </c>
      <c r="Q2477" s="8">
        <v>725.20799999999997</v>
      </c>
      <c r="R2477" s="8">
        <f t="shared" si="115"/>
        <v>582.36400000000003</v>
      </c>
      <c r="S2477" s="8">
        <f>(((Sales[[#This Row],[Unit Price]]-(Sales[[#This Row],[Discount Applied]]*Sales[[#This Row],[Unit Price]]))-Q2477)/Q2477)*100</f>
        <v>40.151515151515156</v>
      </c>
      <c r="T2477" s="8">
        <f t="shared" si="116"/>
        <v>2032.78</v>
      </c>
      <c r="U2477" s="8">
        <f>Sales[[#This Row],[Unit Cost]]*Sales[[#This Row],[Order Quantity]]</f>
        <v>1450.4159999999999</v>
      </c>
    </row>
    <row r="2478" spans="1:21" x14ac:dyDescent="0.2">
      <c r="A2478" s="6" t="s">
        <v>2691</v>
      </c>
      <c r="B2478" s="6" t="s">
        <v>24</v>
      </c>
      <c r="C2478" s="6" t="s">
        <v>145</v>
      </c>
      <c r="D2478" s="7">
        <v>43400</v>
      </c>
      <c r="E2478" s="7">
        <v>43542</v>
      </c>
      <c r="F2478" s="7">
        <v>43553</v>
      </c>
      <c r="G2478" s="7">
        <v>43561</v>
      </c>
      <c r="H2478" s="6">
        <f t="shared" si="114"/>
        <v>19</v>
      </c>
      <c r="I2478" s="6" t="s">
        <v>215</v>
      </c>
      <c r="J2478" s="6">
        <v>3</v>
      </c>
      <c r="K2478" s="6">
        <v>41</v>
      </c>
      <c r="L2478" s="6">
        <v>164</v>
      </c>
      <c r="M2478" s="6">
        <v>35</v>
      </c>
      <c r="N2478" s="6">
        <v>8</v>
      </c>
      <c r="O2478" s="6">
        <v>0.15</v>
      </c>
      <c r="P2478" s="8">
        <v>958.1</v>
      </c>
      <c r="Q2478" s="8">
        <v>795.22299999999996</v>
      </c>
      <c r="R2478" s="8">
        <f t="shared" si="115"/>
        <v>153.29600000000028</v>
      </c>
      <c r="S2478" s="8">
        <f>(((Sales[[#This Row],[Unit Price]]-(Sales[[#This Row],[Discount Applied]]*Sales[[#This Row],[Unit Price]]))-Q2478)/Q2478)*100</f>
        <v>2.4096385542168721</v>
      </c>
      <c r="T2478" s="8">
        <f t="shared" si="116"/>
        <v>6515.08</v>
      </c>
      <c r="U2478" s="8">
        <f>Sales[[#This Row],[Unit Cost]]*Sales[[#This Row],[Order Quantity]]</f>
        <v>6361.7839999999997</v>
      </c>
    </row>
    <row r="2479" spans="1:21" x14ac:dyDescent="0.2">
      <c r="A2479" s="6" t="s">
        <v>2692</v>
      </c>
      <c r="B2479" s="6" t="s">
        <v>24</v>
      </c>
      <c r="C2479" s="6" t="s">
        <v>143</v>
      </c>
      <c r="D2479" s="7">
        <v>43400</v>
      </c>
      <c r="E2479" s="7">
        <v>43542</v>
      </c>
      <c r="F2479" s="7">
        <v>43561</v>
      </c>
      <c r="G2479" s="7">
        <v>43562</v>
      </c>
      <c r="H2479" s="6">
        <f t="shared" si="114"/>
        <v>20</v>
      </c>
      <c r="I2479" s="6" t="s">
        <v>215</v>
      </c>
      <c r="J2479" s="6">
        <v>6</v>
      </c>
      <c r="K2479" s="6">
        <v>18</v>
      </c>
      <c r="L2479" s="6">
        <v>362</v>
      </c>
      <c r="M2479" s="6">
        <v>42</v>
      </c>
      <c r="N2479" s="6">
        <v>3</v>
      </c>
      <c r="O2479" s="6">
        <v>0.4</v>
      </c>
      <c r="P2479" s="8">
        <v>6217.6</v>
      </c>
      <c r="Q2479" s="8">
        <v>4911.9040000000005</v>
      </c>
      <c r="R2479" s="8">
        <f t="shared" si="115"/>
        <v>-3544.0319999999992</v>
      </c>
      <c r="S2479" s="8">
        <f>(((Sales[[#This Row],[Unit Price]]-(Sales[[#This Row],[Discount Applied]]*Sales[[#This Row],[Unit Price]]))-Q2479)/Q2479)*100</f>
        <v>-24.050632911392412</v>
      </c>
      <c r="T2479" s="8">
        <f t="shared" si="116"/>
        <v>11191.680000000002</v>
      </c>
      <c r="U2479" s="8">
        <f>Sales[[#This Row],[Unit Cost]]*Sales[[#This Row],[Order Quantity]]</f>
        <v>14735.712000000001</v>
      </c>
    </row>
    <row r="2480" spans="1:21" x14ac:dyDescent="0.2">
      <c r="A2480" s="6" t="s">
        <v>2693</v>
      </c>
      <c r="B2480" s="6" t="s">
        <v>24</v>
      </c>
      <c r="C2480" s="6" t="s">
        <v>143</v>
      </c>
      <c r="D2480" s="7">
        <v>43500</v>
      </c>
      <c r="E2480" s="7">
        <v>43542</v>
      </c>
      <c r="F2480" s="7">
        <v>43558</v>
      </c>
      <c r="G2480" s="7">
        <v>43561</v>
      </c>
      <c r="H2480" s="6">
        <f t="shared" si="114"/>
        <v>19</v>
      </c>
      <c r="I2480" s="6" t="s">
        <v>215</v>
      </c>
      <c r="J2480" s="6">
        <v>6</v>
      </c>
      <c r="K2480" s="6">
        <v>28</v>
      </c>
      <c r="L2480" s="6">
        <v>358</v>
      </c>
      <c r="M2480" s="6">
        <v>30</v>
      </c>
      <c r="N2480" s="6">
        <v>7</v>
      </c>
      <c r="O2480" s="6">
        <v>7.4999999999999997E-2</v>
      </c>
      <c r="P2480" s="8">
        <v>917.9</v>
      </c>
      <c r="Q2480" s="8">
        <v>559.91899999999998</v>
      </c>
      <c r="R2480" s="8">
        <f t="shared" si="115"/>
        <v>2023.9695000000002</v>
      </c>
      <c r="S2480" s="8">
        <f>(((Sales[[#This Row],[Unit Price]]-(Sales[[#This Row],[Discount Applied]]*Sales[[#This Row],[Unit Price]]))-Q2480)/Q2480)*100</f>
        <v>51.639344262295083</v>
      </c>
      <c r="T2480" s="8">
        <f t="shared" si="116"/>
        <v>5943.4025000000001</v>
      </c>
      <c r="U2480" s="8">
        <f>Sales[[#This Row],[Unit Cost]]*Sales[[#This Row],[Order Quantity]]</f>
        <v>3919.433</v>
      </c>
    </row>
    <row r="2481" spans="1:21" x14ac:dyDescent="0.2">
      <c r="A2481" s="6" t="s">
        <v>2694</v>
      </c>
      <c r="B2481" s="6" t="s">
        <v>25</v>
      </c>
      <c r="C2481" s="6" t="s">
        <v>147</v>
      </c>
      <c r="D2481" s="7">
        <v>43400</v>
      </c>
      <c r="E2481" s="7">
        <v>43542</v>
      </c>
      <c r="F2481" s="7">
        <v>43561</v>
      </c>
      <c r="G2481" s="7">
        <v>43568</v>
      </c>
      <c r="H2481" s="6">
        <f t="shared" si="114"/>
        <v>26</v>
      </c>
      <c r="I2481" s="6" t="s">
        <v>215</v>
      </c>
      <c r="J2481" s="6">
        <v>16</v>
      </c>
      <c r="K2481" s="6">
        <v>22</v>
      </c>
      <c r="L2481" s="6">
        <v>227</v>
      </c>
      <c r="M2481" s="6">
        <v>30</v>
      </c>
      <c r="N2481" s="6">
        <v>3</v>
      </c>
      <c r="O2481" s="6">
        <v>7.4999999999999997E-2</v>
      </c>
      <c r="P2481" s="8">
        <v>1132.3</v>
      </c>
      <c r="Q2481" s="8">
        <v>554.827</v>
      </c>
      <c r="R2481" s="8">
        <f t="shared" si="115"/>
        <v>1477.6514999999997</v>
      </c>
      <c r="S2481" s="8">
        <f>(((Sales[[#This Row],[Unit Price]]-(Sales[[#This Row],[Discount Applied]]*Sales[[#This Row],[Unit Price]]))-Q2481)/Q2481)*100</f>
        <v>88.775510204081641</v>
      </c>
      <c r="T2481" s="8">
        <f t="shared" si="116"/>
        <v>3142.1324999999997</v>
      </c>
      <c r="U2481" s="8">
        <f>Sales[[#This Row],[Unit Cost]]*Sales[[#This Row],[Order Quantity]]</f>
        <v>1664.481</v>
      </c>
    </row>
    <row r="2482" spans="1:21" x14ac:dyDescent="0.2">
      <c r="A2482" s="6" t="s">
        <v>2695</v>
      </c>
      <c r="B2482" s="6" t="s">
        <v>23</v>
      </c>
      <c r="C2482" s="6" t="s">
        <v>145</v>
      </c>
      <c r="D2482" s="7">
        <v>43400</v>
      </c>
      <c r="E2482" s="7">
        <v>43542</v>
      </c>
      <c r="F2482" s="7">
        <v>43545</v>
      </c>
      <c r="G2482" s="7">
        <v>43548</v>
      </c>
      <c r="H2482" s="6">
        <f t="shared" si="114"/>
        <v>6</v>
      </c>
      <c r="I2482" s="6" t="s">
        <v>215</v>
      </c>
      <c r="J2482" s="6">
        <v>22</v>
      </c>
      <c r="K2482" s="6">
        <v>30</v>
      </c>
      <c r="L2482" s="6">
        <v>198</v>
      </c>
      <c r="M2482" s="6">
        <v>38</v>
      </c>
      <c r="N2482" s="6">
        <v>6</v>
      </c>
      <c r="O2482" s="6">
        <v>0.15</v>
      </c>
      <c r="P2482" s="8">
        <v>1695.1000000000001</v>
      </c>
      <c r="Q2482" s="8">
        <v>830.59900000000005</v>
      </c>
      <c r="R2482" s="8">
        <f t="shared" si="115"/>
        <v>3661.4160000000002</v>
      </c>
      <c r="S2482" s="8">
        <f>(((Sales[[#This Row],[Unit Price]]-(Sales[[#This Row],[Discount Applied]]*Sales[[#This Row],[Unit Price]]))-Q2482)/Q2482)*100</f>
        <v>73.469387755102034</v>
      </c>
      <c r="T2482" s="8">
        <f t="shared" si="116"/>
        <v>8645.01</v>
      </c>
      <c r="U2482" s="8">
        <f>Sales[[#This Row],[Unit Cost]]*Sales[[#This Row],[Order Quantity]]</f>
        <v>4983.5940000000001</v>
      </c>
    </row>
    <row r="2483" spans="1:21" x14ac:dyDescent="0.2">
      <c r="A2483" s="6" t="s">
        <v>2696</v>
      </c>
      <c r="B2483" s="6" t="s">
        <v>26</v>
      </c>
      <c r="C2483" s="6" t="s">
        <v>148</v>
      </c>
      <c r="D2483" s="7">
        <v>43400</v>
      </c>
      <c r="E2483" s="7">
        <v>43542</v>
      </c>
      <c r="F2483" s="7">
        <v>43563</v>
      </c>
      <c r="G2483" s="7">
        <v>43573</v>
      </c>
      <c r="H2483" s="6">
        <f t="shared" si="114"/>
        <v>31</v>
      </c>
      <c r="I2483" s="6" t="s">
        <v>215</v>
      </c>
      <c r="J2483" s="6">
        <v>28</v>
      </c>
      <c r="K2483" s="6">
        <v>4</v>
      </c>
      <c r="L2483" s="6">
        <v>57</v>
      </c>
      <c r="M2483" s="6">
        <v>2</v>
      </c>
      <c r="N2483" s="6">
        <v>8</v>
      </c>
      <c r="O2483" s="6">
        <v>0.1</v>
      </c>
      <c r="P2483" s="8">
        <v>998.30000000000007</v>
      </c>
      <c r="Q2483" s="8">
        <v>798.6400000000001</v>
      </c>
      <c r="R2483" s="8">
        <f t="shared" si="115"/>
        <v>798.63999999999942</v>
      </c>
      <c r="S2483" s="8">
        <f>(((Sales[[#This Row],[Unit Price]]-(Sales[[#This Row],[Discount Applied]]*Sales[[#This Row],[Unit Price]]))-Q2483)/Q2483)*100</f>
        <v>12.499999999999989</v>
      </c>
      <c r="T2483" s="8">
        <f t="shared" si="116"/>
        <v>7187.76</v>
      </c>
      <c r="U2483" s="8">
        <f>Sales[[#This Row],[Unit Cost]]*Sales[[#This Row],[Order Quantity]]</f>
        <v>6389.1200000000008</v>
      </c>
    </row>
    <row r="2484" spans="1:21" x14ac:dyDescent="0.2">
      <c r="A2484" s="6" t="s">
        <v>2697</v>
      </c>
      <c r="B2484" s="6" t="s">
        <v>23</v>
      </c>
      <c r="C2484" s="6" t="s">
        <v>145</v>
      </c>
      <c r="D2484" s="7">
        <v>43400</v>
      </c>
      <c r="E2484" s="7">
        <v>43542</v>
      </c>
      <c r="F2484" s="7">
        <v>43567</v>
      </c>
      <c r="G2484" s="7">
        <v>43569</v>
      </c>
      <c r="H2484" s="6">
        <f t="shared" si="114"/>
        <v>27</v>
      </c>
      <c r="I2484" s="6" t="s">
        <v>215</v>
      </c>
      <c r="J2484" s="6">
        <v>21</v>
      </c>
      <c r="K2484" s="6">
        <v>20</v>
      </c>
      <c r="L2484" s="6">
        <v>138</v>
      </c>
      <c r="M2484" s="6">
        <v>25</v>
      </c>
      <c r="N2484" s="6">
        <v>5</v>
      </c>
      <c r="O2484" s="6">
        <v>0.05</v>
      </c>
      <c r="P2484" s="8">
        <v>1701.8</v>
      </c>
      <c r="Q2484" s="8">
        <v>867.91800000000001</v>
      </c>
      <c r="R2484" s="8">
        <f t="shared" si="115"/>
        <v>3743.96</v>
      </c>
      <c r="S2484" s="8">
        <f>(((Sales[[#This Row],[Unit Price]]-(Sales[[#This Row],[Discount Applied]]*Sales[[#This Row],[Unit Price]]))-Q2484)/Q2484)*100</f>
        <v>86.274509803921575</v>
      </c>
      <c r="T2484" s="8">
        <f t="shared" si="116"/>
        <v>8083.55</v>
      </c>
      <c r="U2484" s="8">
        <f>Sales[[#This Row],[Unit Cost]]*Sales[[#This Row],[Order Quantity]]</f>
        <v>4339.59</v>
      </c>
    </row>
    <row r="2485" spans="1:21" x14ac:dyDescent="0.2">
      <c r="A2485" s="6" t="s">
        <v>2698</v>
      </c>
      <c r="B2485" s="6" t="s">
        <v>24</v>
      </c>
      <c r="C2485" s="6" t="s">
        <v>143</v>
      </c>
      <c r="D2485" s="7">
        <v>43400</v>
      </c>
      <c r="E2485" s="7">
        <v>43542</v>
      </c>
      <c r="F2485" s="7">
        <v>43553</v>
      </c>
      <c r="G2485" s="7">
        <v>43554</v>
      </c>
      <c r="H2485" s="6">
        <f t="shared" si="114"/>
        <v>12</v>
      </c>
      <c r="I2485" s="6" t="s">
        <v>215</v>
      </c>
      <c r="J2485" s="6">
        <v>11</v>
      </c>
      <c r="K2485" s="6">
        <v>9</v>
      </c>
      <c r="L2485" s="6">
        <v>351</v>
      </c>
      <c r="M2485" s="6">
        <v>7</v>
      </c>
      <c r="N2485" s="6">
        <v>3</v>
      </c>
      <c r="O2485" s="6">
        <v>0.1</v>
      </c>
      <c r="P2485" s="8">
        <v>1025.1000000000001</v>
      </c>
      <c r="Q2485" s="8">
        <v>707.31900000000007</v>
      </c>
      <c r="R2485" s="8">
        <f t="shared" si="115"/>
        <v>645.81299999999965</v>
      </c>
      <c r="S2485" s="8">
        <f>(((Sales[[#This Row],[Unit Price]]-(Sales[[#This Row],[Discount Applied]]*Sales[[#This Row],[Unit Price]]))-Q2485)/Q2485)*100</f>
        <v>30.434782608695659</v>
      </c>
      <c r="T2485" s="8">
        <f t="shared" si="116"/>
        <v>2767.77</v>
      </c>
      <c r="U2485" s="8">
        <f>Sales[[#This Row],[Unit Cost]]*Sales[[#This Row],[Order Quantity]]</f>
        <v>2121.9570000000003</v>
      </c>
    </row>
    <row r="2486" spans="1:21" x14ac:dyDescent="0.2">
      <c r="A2486" s="6" t="s">
        <v>2699</v>
      </c>
      <c r="B2486" s="6" t="s">
        <v>24</v>
      </c>
      <c r="C2486" s="6" t="s">
        <v>144</v>
      </c>
      <c r="D2486" s="7">
        <v>43500</v>
      </c>
      <c r="E2486" s="7">
        <v>43542</v>
      </c>
      <c r="F2486" s="7">
        <v>43554</v>
      </c>
      <c r="G2486" s="7">
        <v>43564</v>
      </c>
      <c r="H2486" s="6">
        <f t="shared" si="114"/>
        <v>22</v>
      </c>
      <c r="I2486" s="6" t="s">
        <v>215</v>
      </c>
      <c r="J2486" s="6">
        <v>8</v>
      </c>
      <c r="K2486" s="6">
        <v>46</v>
      </c>
      <c r="L2486" s="6">
        <v>63</v>
      </c>
      <c r="M2486" s="6">
        <v>45</v>
      </c>
      <c r="N2486" s="6">
        <v>3</v>
      </c>
      <c r="O2486" s="6">
        <v>0.05</v>
      </c>
      <c r="P2486" s="8">
        <v>261.3</v>
      </c>
      <c r="Q2486" s="8">
        <v>203.81400000000002</v>
      </c>
      <c r="R2486" s="8">
        <f t="shared" si="115"/>
        <v>133.26300000000003</v>
      </c>
      <c r="S2486" s="8">
        <f>(((Sales[[#This Row],[Unit Price]]-(Sales[[#This Row],[Discount Applied]]*Sales[[#This Row],[Unit Price]]))-Q2486)/Q2486)*100</f>
        <v>21.794871794871788</v>
      </c>
      <c r="T2486" s="8">
        <f t="shared" si="116"/>
        <v>744.70500000000004</v>
      </c>
      <c r="U2486" s="8">
        <f>Sales[[#This Row],[Unit Cost]]*Sales[[#This Row],[Order Quantity]]</f>
        <v>611.44200000000001</v>
      </c>
    </row>
    <row r="2487" spans="1:21" x14ac:dyDescent="0.2">
      <c r="A2487" s="6" t="s">
        <v>2700</v>
      </c>
      <c r="B2487" s="6" t="s">
        <v>23</v>
      </c>
      <c r="C2487" s="6" t="s">
        <v>147</v>
      </c>
      <c r="D2487" s="7">
        <v>43400</v>
      </c>
      <c r="E2487" s="7">
        <v>43542</v>
      </c>
      <c r="F2487" s="7">
        <v>43558</v>
      </c>
      <c r="G2487" s="7">
        <v>43568</v>
      </c>
      <c r="H2487" s="6">
        <f t="shared" si="114"/>
        <v>26</v>
      </c>
      <c r="I2487" s="6" t="s">
        <v>215</v>
      </c>
      <c r="J2487" s="6">
        <v>24</v>
      </c>
      <c r="K2487" s="6">
        <v>45</v>
      </c>
      <c r="L2487" s="6">
        <v>214</v>
      </c>
      <c r="M2487" s="6">
        <v>37</v>
      </c>
      <c r="N2487" s="6">
        <v>1</v>
      </c>
      <c r="O2487" s="6">
        <v>7.4999999999999997E-2</v>
      </c>
      <c r="P2487" s="8">
        <v>1092.1000000000001</v>
      </c>
      <c r="Q2487" s="8">
        <v>611.57600000000014</v>
      </c>
      <c r="R2487" s="8">
        <f t="shared" si="115"/>
        <v>398.61649999999997</v>
      </c>
      <c r="S2487" s="8">
        <f>(((Sales[[#This Row],[Unit Price]]-(Sales[[#This Row],[Discount Applied]]*Sales[[#This Row],[Unit Price]]))-Q2487)/Q2487)*100</f>
        <v>65.178571428571402</v>
      </c>
      <c r="T2487" s="8">
        <f t="shared" si="116"/>
        <v>1010.1925000000001</v>
      </c>
      <c r="U2487" s="8">
        <f>Sales[[#This Row],[Unit Cost]]*Sales[[#This Row],[Order Quantity]]</f>
        <v>611.57600000000014</v>
      </c>
    </row>
    <row r="2488" spans="1:21" x14ac:dyDescent="0.2">
      <c r="A2488" s="6" t="s">
        <v>2701</v>
      </c>
      <c r="B2488" s="6" t="s">
        <v>25</v>
      </c>
      <c r="C2488" s="6" t="s">
        <v>145</v>
      </c>
      <c r="D2488" s="7">
        <v>43400</v>
      </c>
      <c r="E2488" s="7">
        <v>43543</v>
      </c>
      <c r="F2488" s="7">
        <v>43567</v>
      </c>
      <c r="G2488" s="7">
        <v>43572</v>
      </c>
      <c r="H2488" s="6">
        <f t="shared" si="114"/>
        <v>29</v>
      </c>
      <c r="I2488" s="6" t="s">
        <v>215</v>
      </c>
      <c r="J2488" s="6">
        <v>12</v>
      </c>
      <c r="K2488" s="6">
        <v>48</v>
      </c>
      <c r="L2488" s="6">
        <v>131</v>
      </c>
      <c r="M2488" s="6">
        <v>39</v>
      </c>
      <c r="N2488" s="6">
        <v>7</v>
      </c>
      <c r="O2488" s="6">
        <v>7.4999999999999997E-2</v>
      </c>
      <c r="P2488" s="8">
        <v>268</v>
      </c>
      <c r="Q2488" s="8">
        <v>227.79999999999998</v>
      </c>
      <c r="R2488" s="8">
        <f t="shared" si="115"/>
        <v>140.70000000000005</v>
      </c>
      <c r="S2488" s="8">
        <f>(((Sales[[#This Row],[Unit Price]]-(Sales[[#This Row],[Discount Applied]]*Sales[[#This Row],[Unit Price]]))-Q2488)/Q2488)*100</f>
        <v>8.8235294117647154</v>
      </c>
      <c r="T2488" s="8">
        <f t="shared" si="116"/>
        <v>1735.3</v>
      </c>
      <c r="U2488" s="8">
        <f>Sales[[#This Row],[Unit Cost]]*Sales[[#This Row],[Order Quantity]]</f>
        <v>1594.6</v>
      </c>
    </row>
    <row r="2489" spans="1:21" x14ac:dyDescent="0.2">
      <c r="A2489" s="6" t="s">
        <v>2702</v>
      </c>
      <c r="B2489" s="6" t="s">
        <v>26</v>
      </c>
      <c r="C2489" s="6" t="s">
        <v>145</v>
      </c>
      <c r="D2489" s="7">
        <v>43400</v>
      </c>
      <c r="E2489" s="7">
        <v>43543</v>
      </c>
      <c r="F2489" s="7">
        <v>43569</v>
      </c>
      <c r="G2489" s="7">
        <v>43578</v>
      </c>
      <c r="H2489" s="6">
        <f t="shared" si="114"/>
        <v>35</v>
      </c>
      <c r="I2489" s="6" t="s">
        <v>215</v>
      </c>
      <c r="J2489" s="6">
        <v>28</v>
      </c>
      <c r="K2489" s="6">
        <v>34</v>
      </c>
      <c r="L2489" s="6">
        <v>166</v>
      </c>
      <c r="M2489" s="6">
        <v>36</v>
      </c>
      <c r="N2489" s="6">
        <v>3</v>
      </c>
      <c r="O2489" s="6">
        <v>0.05</v>
      </c>
      <c r="P2489" s="8">
        <v>2271.3000000000002</v>
      </c>
      <c r="Q2489" s="8">
        <v>1067.511</v>
      </c>
      <c r="R2489" s="8">
        <f t="shared" si="115"/>
        <v>3270.6720000000009</v>
      </c>
      <c r="S2489" s="8">
        <f>(((Sales[[#This Row],[Unit Price]]-(Sales[[#This Row],[Discount Applied]]*Sales[[#This Row],[Unit Price]]))-Q2489)/Q2489)*100</f>
        <v>102.1276595744681</v>
      </c>
      <c r="T2489" s="8">
        <f t="shared" si="116"/>
        <v>6473.2050000000008</v>
      </c>
      <c r="U2489" s="8">
        <f>Sales[[#This Row],[Unit Cost]]*Sales[[#This Row],[Order Quantity]]</f>
        <v>3202.5329999999999</v>
      </c>
    </row>
    <row r="2490" spans="1:21" x14ac:dyDescent="0.2">
      <c r="A2490" s="6" t="s">
        <v>2703</v>
      </c>
      <c r="B2490" s="6" t="s">
        <v>23</v>
      </c>
      <c r="C2490" s="6" t="s">
        <v>147</v>
      </c>
      <c r="D2490" s="7">
        <v>43400</v>
      </c>
      <c r="E2490" s="7">
        <v>43543</v>
      </c>
      <c r="F2490" s="7">
        <v>43549</v>
      </c>
      <c r="G2490" s="7">
        <v>43559</v>
      </c>
      <c r="H2490" s="6">
        <f t="shared" si="114"/>
        <v>16</v>
      </c>
      <c r="I2490" s="6" t="s">
        <v>215</v>
      </c>
      <c r="J2490" s="6">
        <v>21</v>
      </c>
      <c r="K2490" s="6">
        <v>4</v>
      </c>
      <c r="L2490" s="6">
        <v>217</v>
      </c>
      <c r="M2490" s="6">
        <v>35</v>
      </c>
      <c r="N2490" s="6">
        <v>4</v>
      </c>
      <c r="O2490" s="6">
        <v>0.1</v>
      </c>
      <c r="P2490" s="8">
        <v>723.6</v>
      </c>
      <c r="Q2490" s="8">
        <v>405.21600000000007</v>
      </c>
      <c r="R2490" s="8">
        <f t="shared" si="115"/>
        <v>984.09599999999978</v>
      </c>
      <c r="S2490" s="8">
        <f>(((Sales[[#This Row],[Unit Price]]-(Sales[[#This Row],[Discount Applied]]*Sales[[#This Row],[Unit Price]]))-Q2490)/Q2490)*100</f>
        <v>60.714285714285687</v>
      </c>
      <c r="T2490" s="8">
        <f t="shared" si="116"/>
        <v>2604.96</v>
      </c>
      <c r="U2490" s="8">
        <f>Sales[[#This Row],[Unit Cost]]*Sales[[#This Row],[Order Quantity]]</f>
        <v>1620.8640000000003</v>
      </c>
    </row>
    <row r="2491" spans="1:21" x14ac:dyDescent="0.2">
      <c r="A2491" s="6" t="s">
        <v>2704</v>
      </c>
      <c r="B2491" s="6" t="s">
        <v>26</v>
      </c>
      <c r="C2491" s="6" t="s">
        <v>146</v>
      </c>
      <c r="D2491" s="7">
        <v>43400</v>
      </c>
      <c r="E2491" s="7">
        <v>43543</v>
      </c>
      <c r="F2491" s="7">
        <v>43567</v>
      </c>
      <c r="G2491" s="7">
        <v>43574</v>
      </c>
      <c r="H2491" s="6">
        <f t="shared" si="114"/>
        <v>31</v>
      </c>
      <c r="I2491" s="6" t="s">
        <v>215</v>
      </c>
      <c r="J2491" s="6">
        <v>26</v>
      </c>
      <c r="K2491" s="6">
        <v>32</v>
      </c>
      <c r="L2491" s="6">
        <v>309</v>
      </c>
      <c r="M2491" s="6">
        <v>31</v>
      </c>
      <c r="N2491" s="6">
        <v>1</v>
      </c>
      <c r="O2491" s="6">
        <v>0.05</v>
      </c>
      <c r="P2491" s="8">
        <v>5634.7</v>
      </c>
      <c r="Q2491" s="8">
        <v>4169.6779999999999</v>
      </c>
      <c r="R2491" s="8">
        <f t="shared" si="115"/>
        <v>1183.2870000000003</v>
      </c>
      <c r="S2491" s="8">
        <f>(((Sales[[#This Row],[Unit Price]]-(Sales[[#This Row],[Discount Applied]]*Sales[[#This Row],[Unit Price]]))-Q2491)/Q2491)*100</f>
        <v>28.378378378378383</v>
      </c>
      <c r="T2491" s="8">
        <f t="shared" si="116"/>
        <v>5352.9650000000001</v>
      </c>
      <c r="U2491" s="8">
        <f>Sales[[#This Row],[Unit Cost]]*Sales[[#This Row],[Order Quantity]]</f>
        <v>4169.6779999999999</v>
      </c>
    </row>
    <row r="2492" spans="1:21" x14ac:dyDescent="0.2">
      <c r="A2492" s="6" t="s">
        <v>2705</v>
      </c>
      <c r="B2492" s="6" t="s">
        <v>26</v>
      </c>
      <c r="C2492" s="6" t="s">
        <v>145</v>
      </c>
      <c r="D2492" s="7">
        <v>43400</v>
      </c>
      <c r="E2492" s="7">
        <v>43543</v>
      </c>
      <c r="F2492" s="7">
        <v>43556</v>
      </c>
      <c r="G2492" s="7">
        <v>43560</v>
      </c>
      <c r="H2492" s="6">
        <f t="shared" si="114"/>
        <v>17</v>
      </c>
      <c r="I2492" s="6" t="s">
        <v>215</v>
      </c>
      <c r="J2492" s="6">
        <v>25</v>
      </c>
      <c r="K2492" s="6">
        <v>18</v>
      </c>
      <c r="L2492" s="6">
        <v>101</v>
      </c>
      <c r="M2492" s="6">
        <v>40</v>
      </c>
      <c r="N2492" s="6">
        <v>1</v>
      </c>
      <c r="O2492" s="6">
        <v>0.05</v>
      </c>
      <c r="P2492" s="8">
        <v>1715.2</v>
      </c>
      <c r="Q2492" s="8">
        <v>788.99200000000008</v>
      </c>
      <c r="R2492" s="8">
        <f t="shared" si="115"/>
        <v>840.44799999999998</v>
      </c>
      <c r="S2492" s="8">
        <f>(((Sales[[#This Row],[Unit Price]]-(Sales[[#This Row],[Discount Applied]]*Sales[[#This Row],[Unit Price]]))-Q2492)/Q2492)*100</f>
        <v>106.52173913043477</v>
      </c>
      <c r="T2492" s="8">
        <f t="shared" si="116"/>
        <v>1629.44</v>
      </c>
      <c r="U2492" s="8">
        <f>Sales[[#This Row],[Unit Cost]]*Sales[[#This Row],[Order Quantity]]</f>
        <v>788.99200000000008</v>
      </c>
    </row>
    <row r="2493" spans="1:21" x14ac:dyDescent="0.2">
      <c r="A2493" s="6" t="s">
        <v>2706</v>
      </c>
      <c r="B2493" s="6" t="s">
        <v>25</v>
      </c>
      <c r="C2493" s="6" t="s">
        <v>146</v>
      </c>
      <c r="D2493" s="7">
        <v>43500</v>
      </c>
      <c r="E2493" s="7">
        <v>43543</v>
      </c>
      <c r="F2493" s="7">
        <v>43571</v>
      </c>
      <c r="G2493" s="7">
        <v>43573</v>
      </c>
      <c r="H2493" s="6">
        <f t="shared" si="114"/>
        <v>30</v>
      </c>
      <c r="I2493" s="6" t="s">
        <v>215</v>
      </c>
      <c r="J2493" s="6">
        <v>15</v>
      </c>
      <c r="K2493" s="6">
        <v>47</v>
      </c>
      <c r="L2493" s="6">
        <v>319</v>
      </c>
      <c r="M2493" s="6">
        <v>8</v>
      </c>
      <c r="N2493" s="6">
        <v>6</v>
      </c>
      <c r="O2493" s="6">
        <v>7.4999999999999997E-2</v>
      </c>
      <c r="P2493" s="8">
        <v>944.7</v>
      </c>
      <c r="Q2493" s="8">
        <v>774.654</v>
      </c>
      <c r="R2493" s="8">
        <f t="shared" si="115"/>
        <v>595.16100000000097</v>
      </c>
      <c r="S2493" s="8">
        <f>(((Sales[[#This Row],[Unit Price]]-(Sales[[#This Row],[Discount Applied]]*Sales[[#This Row],[Unit Price]]))-Q2493)/Q2493)*100</f>
        <v>12.804878048780498</v>
      </c>
      <c r="T2493" s="8">
        <f t="shared" si="116"/>
        <v>5243.0850000000009</v>
      </c>
      <c r="U2493" s="8">
        <f>Sales[[#This Row],[Unit Cost]]*Sales[[#This Row],[Order Quantity]]</f>
        <v>4647.924</v>
      </c>
    </row>
    <row r="2494" spans="1:21" x14ac:dyDescent="0.2">
      <c r="A2494" s="6" t="s">
        <v>2707</v>
      </c>
      <c r="B2494" s="6" t="s">
        <v>24</v>
      </c>
      <c r="C2494" s="6" t="s">
        <v>148</v>
      </c>
      <c r="D2494" s="7">
        <v>43500</v>
      </c>
      <c r="E2494" s="7">
        <v>43543</v>
      </c>
      <c r="F2494" s="7">
        <v>43552</v>
      </c>
      <c r="G2494" s="7">
        <v>43561</v>
      </c>
      <c r="H2494" s="6">
        <f t="shared" si="114"/>
        <v>18</v>
      </c>
      <c r="I2494" s="6" t="s">
        <v>215</v>
      </c>
      <c r="J2494" s="6">
        <v>11</v>
      </c>
      <c r="K2494" s="6">
        <v>11</v>
      </c>
      <c r="L2494" s="6">
        <v>32</v>
      </c>
      <c r="M2494" s="6">
        <v>27</v>
      </c>
      <c r="N2494" s="6">
        <v>1</v>
      </c>
      <c r="O2494" s="6">
        <v>7.4999999999999997E-2</v>
      </c>
      <c r="P2494" s="8">
        <v>2391.9</v>
      </c>
      <c r="Q2494" s="8">
        <v>1626.4920000000002</v>
      </c>
      <c r="R2494" s="8">
        <f t="shared" si="115"/>
        <v>586.01549999999997</v>
      </c>
      <c r="S2494" s="8">
        <f>(((Sales[[#This Row],[Unit Price]]-(Sales[[#This Row],[Discount Applied]]*Sales[[#This Row],[Unit Price]]))-Q2494)/Q2494)*100</f>
        <v>36.029411764705877</v>
      </c>
      <c r="T2494" s="8">
        <f t="shared" si="116"/>
        <v>2212.5075000000002</v>
      </c>
      <c r="U2494" s="8">
        <f>Sales[[#This Row],[Unit Cost]]*Sales[[#This Row],[Order Quantity]]</f>
        <v>1626.4920000000002</v>
      </c>
    </row>
    <row r="2495" spans="1:21" x14ac:dyDescent="0.2">
      <c r="A2495" s="6" t="s">
        <v>2708</v>
      </c>
      <c r="B2495" s="6" t="s">
        <v>24</v>
      </c>
      <c r="C2495" s="6" t="s">
        <v>145</v>
      </c>
      <c r="D2495" s="7">
        <v>43400</v>
      </c>
      <c r="E2495" s="7">
        <v>43543</v>
      </c>
      <c r="F2495" s="7">
        <v>43557</v>
      </c>
      <c r="G2495" s="7">
        <v>43564</v>
      </c>
      <c r="H2495" s="6">
        <f t="shared" si="114"/>
        <v>21</v>
      </c>
      <c r="I2495" s="6" t="s">
        <v>215</v>
      </c>
      <c r="J2495" s="6">
        <v>5</v>
      </c>
      <c r="K2495" s="6">
        <v>36</v>
      </c>
      <c r="L2495" s="6">
        <v>139</v>
      </c>
      <c r="M2495" s="6">
        <v>21</v>
      </c>
      <c r="N2495" s="6">
        <v>2</v>
      </c>
      <c r="O2495" s="6">
        <v>0.05</v>
      </c>
      <c r="P2495" s="8">
        <v>1701.8</v>
      </c>
      <c r="Q2495" s="8">
        <v>1140.2060000000001</v>
      </c>
      <c r="R2495" s="8">
        <f t="shared" si="115"/>
        <v>953.00799999999981</v>
      </c>
      <c r="S2495" s="8">
        <f>(((Sales[[#This Row],[Unit Price]]-(Sales[[#This Row],[Discount Applied]]*Sales[[#This Row],[Unit Price]]))-Q2495)/Q2495)*100</f>
        <v>41.791044776119392</v>
      </c>
      <c r="T2495" s="8">
        <f t="shared" si="116"/>
        <v>3233.42</v>
      </c>
      <c r="U2495" s="8">
        <f>Sales[[#This Row],[Unit Cost]]*Sales[[#This Row],[Order Quantity]]</f>
        <v>2280.4120000000003</v>
      </c>
    </row>
    <row r="2496" spans="1:21" x14ac:dyDescent="0.2">
      <c r="A2496" s="6" t="s">
        <v>2709</v>
      </c>
      <c r="B2496" s="6" t="s">
        <v>23</v>
      </c>
      <c r="C2496" s="6" t="s">
        <v>146</v>
      </c>
      <c r="D2496" s="7">
        <v>43400</v>
      </c>
      <c r="E2496" s="7">
        <v>43544</v>
      </c>
      <c r="F2496" s="7">
        <v>43559</v>
      </c>
      <c r="G2496" s="7">
        <v>43564</v>
      </c>
      <c r="H2496" s="6">
        <f t="shared" si="114"/>
        <v>20</v>
      </c>
      <c r="I2496" s="6" t="s">
        <v>215</v>
      </c>
      <c r="J2496" s="6">
        <v>24</v>
      </c>
      <c r="K2496" s="6">
        <v>44</v>
      </c>
      <c r="L2496" s="6">
        <v>308</v>
      </c>
      <c r="M2496" s="6">
        <v>44</v>
      </c>
      <c r="N2496" s="6">
        <v>8</v>
      </c>
      <c r="O2496" s="6">
        <v>0.1</v>
      </c>
      <c r="P2496" s="8">
        <v>3470.6</v>
      </c>
      <c r="Q2496" s="8">
        <v>2845.8919999999998</v>
      </c>
      <c r="R2496" s="8">
        <f t="shared" si="115"/>
        <v>2221.1840000000011</v>
      </c>
      <c r="S2496" s="8">
        <f>(((Sales[[#This Row],[Unit Price]]-(Sales[[#This Row],[Discount Applied]]*Sales[[#This Row],[Unit Price]]))-Q2496)/Q2496)*100</f>
        <v>9.7560975609756149</v>
      </c>
      <c r="T2496" s="8">
        <f t="shared" si="116"/>
        <v>24988.32</v>
      </c>
      <c r="U2496" s="8">
        <f>Sales[[#This Row],[Unit Cost]]*Sales[[#This Row],[Order Quantity]]</f>
        <v>22767.135999999999</v>
      </c>
    </row>
    <row r="2497" spans="1:21" x14ac:dyDescent="0.2">
      <c r="A2497" s="6" t="s">
        <v>2710</v>
      </c>
      <c r="B2497" s="6" t="s">
        <v>26</v>
      </c>
      <c r="C2497" s="6" t="s">
        <v>146</v>
      </c>
      <c r="D2497" s="7">
        <v>43400</v>
      </c>
      <c r="E2497" s="7">
        <v>43544</v>
      </c>
      <c r="F2497" s="7">
        <v>43556</v>
      </c>
      <c r="G2497" s="7">
        <v>43566</v>
      </c>
      <c r="H2497" s="6">
        <f t="shared" si="114"/>
        <v>22</v>
      </c>
      <c r="I2497" s="6" t="s">
        <v>215</v>
      </c>
      <c r="J2497" s="6">
        <v>27</v>
      </c>
      <c r="K2497" s="6">
        <v>19</v>
      </c>
      <c r="L2497" s="6">
        <v>323</v>
      </c>
      <c r="M2497" s="6">
        <v>36</v>
      </c>
      <c r="N2497" s="6">
        <v>4</v>
      </c>
      <c r="O2497" s="6">
        <v>0.1</v>
      </c>
      <c r="P2497" s="8">
        <v>844.2</v>
      </c>
      <c r="Q2497" s="8">
        <v>692.24400000000003</v>
      </c>
      <c r="R2497" s="8">
        <f t="shared" si="115"/>
        <v>270.14399999999978</v>
      </c>
      <c r="S2497" s="8">
        <f>(((Sales[[#This Row],[Unit Price]]-(Sales[[#This Row],[Discount Applied]]*Sales[[#This Row],[Unit Price]]))-Q2497)/Q2497)*100</f>
        <v>9.7560975609756024</v>
      </c>
      <c r="T2497" s="8">
        <f t="shared" si="116"/>
        <v>3039.12</v>
      </c>
      <c r="U2497" s="8">
        <f>Sales[[#This Row],[Unit Cost]]*Sales[[#This Row],[Order Quantity]]</f>
        <v>2768.9760000000001</v>
      </c>
    </row>
    <row r="2498" spans="1:21" x14ac:dyDescent="0.2">
      <c r="A2498" s="6" t="s">
        <v>2711</v>
      </c>
      <c r="B2498" s="6" t="s">
        <v>24</v>
      </c>
      <c r="C2498" s="6" t="s">
        <v>144</v>
      </c>
      <c r="D2498" s="7">
        <v>43400</v>
      </c>
      <c r="E2498" s="7">
        <v>43544</v>
      </c>
      <c r="F2498" s="7">
        <v>43554</v>
      </c>
      <c r="G2498" s="7">
        <v>43555</v>
      </c>
      <c r="H2498" s="6">
        <f t="shared" ref="H2498:H2561" si="117">G2498-E2498</f>
        <v>11</v>
      </c>
      <c r="I2498" s="6" t="s">
        <v>215</v>
      </c>
      <c r="J2498" s="6">
        <v>11</v>
      </c>
      <c r="K2498" s="6">
        <v>5</v>
      </c>
      <c r="L2498" s="6">
        <v>68</v>
      </c>
      <c r="M2498" s="6">
        <v>18</v>
      </c>
      <c r="N2498" s="6">
        <v>6</v>
      </c>
      <c r="O2498" s="6">
        <v>7.4999999999999997E-2</v>
      </c>
      <c r="P2498" s="8">
        <v>1326.6000000000001</v>
      </c>
      <c r="Q2498" s="8">
        <v>1074.5460000000003</v>
      </c>
      <c r="R2498" s="8">
        <f t="shared" ref="R2498:R2561" si="118">T2498-(Q2498*N2498)</f>
        <v>915.35399999999845</v>
      </c>
      <c r="S2498" s="8">
        <f>(((Sales[[#This Row],[Unit Price]]-(Sales[[#This Row],[Discount Applied]]*Sales[[#This Row],[Unit Price]]))-Q2498)/Q2498)*100</f>
        <v>14.197530864197502</v>
      </c>
      <c r="T2498" s="8">
        <f t="shared" ref="T2498:T2561" si="119">((P2498*N2498)-(P2498*O2498*N2498))</f>
        <v>7362.63</v>
      </c>
      <c r="U2498" s="8">
        <f>Sales[[#This Row],[Unit Cost]]*Sales[[#This Row],[Order Quantity]]</f>
        <v>6447.2760000000017</v>
      </c>
    </row>
    <row r="2499" spans="1:21" x14ac:dyDescent="0.2">
      <c r="A2499" s="6" t="s">
        <v>2712</v>
      </c>
      <c r="B2499" s="6" t="s">
        <v>25</v>
      </c>
      <c r="C2499" s="6" t="s">
        <v>143</v>
      </c>
      <c r="D2499" s="7">
        <v>43500</v>
      </c>
      <c r="E2499" s="7">
        <v>43544</v>
      </c>
      <c r="F2499" s="7">
        <v>43558</v>
      </c>
      <c r="G2499" s="7">
        <v>43559</v>
      </c>
      <c r="H2499" s="6">
        <f t="shared" si="117"/>
        <v>15</v>
      </c>
      <c r="I2499" s="6" t="s">
        <v>215</v>
      </c>
      <c r="J2499" s="6">
        <v>20</v>
      </c>
      <c r="K2499" s="6">
        <v>34</v>
      </c>
      <c r="L2499" s="6">
        <v>338</v>
      </c>
      <c r="M2499" s="6">
        <v>17</v>
      </c>
      <c r="N2499" s="6">
        <v>4</v>
      </c>
      <c r="O2499" s="6">
        <v>7.4999999999999997E-2</v>
      </c>
      <c r="P2499" s="8">
        <v>4006.6</v>
      </c>
      <c r="Q2499" s="8">
        <v>1762.904</v>
      </c>
      <c r="R2499" s="8">
        <f t="shared" si="118"/>
        <v>7772.8040000000001</v>
      </c>
      <c r="S2499" s="8">
        <f>(((Sales[[#This Row],[Unit Price]]-(Sales[[#This Row],[Discount Applied]]*Sales[[#This Row],[Unit Price]]))-Q2499)/Q2499)*100</f>
        <v>110.22727272727273</v>
      </c>
      <c r="T2499" s="8">
        <f t="shared" si="119"/>
        <v>14824.42</v>
      </c>
      <c r="U2499" s="8">
        <f>Sales[[#This Row],[Unit Cost]]*Sales[[#This Row],[Order Quantity]]</f>
        <v>7051.616</v>
      </c>
    </row>
    <row r="2500" spans="1:21" x14ac:dyDescent="0.2">
      <c r="A2500" s="6" t="s">
        <v>2713</v>
      </c>
      <c r="B2500" s="6" t="s">
        <v>24</v>
      </c>
      <c r="C2500" s="6" t="s">
        <v>143</v>
      </c>
      <c r="D2500" s="7">
        <v>43400</v>
      </c>
      <c r="E2500" s="7">
        <v>43545</v>
      </c>
      <c r="F2500" s="7">
        <v>43572</v>
      </c>
      <c r="G2500" s="7">
        <v>43579</v>
      </c>
      <c r="H2500" s="6">
        <f t="shared" si="117"/>
        <v>34</v>
      </c>
      <c r="I2500" s="6" t="s">
        <v>215</v>
      </c>
      <c r="J2500" s="6">
        <v>1</v>
      </c>
      <c r="K2500" s="6">
        <v>23</v>
      </c>
      <c r="L2500" s="6">
        <v>349</v>
      </c>
      <c r="M2500" s="6">
        <v>14</v>
      </c>
      <c r="N2500" s="6">
        <v>6</v>
      </c>
      <c r="O2500" s="6">
        <v>7.4999999999999997E-2</v>
      </c>
      <c r="P2500" s="8">
        <v>1045.2</v>
      </c>
      <c r="Q2500" s="8">
        <v>637.572</v>
      </c>
      <c r="R2500" s="8">
        <f t="shared" si="118"/>
        <v>1975.4280000000008</v>
      </c>
      <c r="S2500" s="8">
        <f>(((Sales[[#This Row],[Unit Price]]-(Sales[[#This Row],[Discount Applied]]*Sales[[#This Row],[Unit Price]]))-Q2500)/Q2500)*100</f>
        <v>51.639344262295097</v>
      </c>
      <c r="T2500" s="8">
        <f t="shared" si="119"/>
        <v>5800.8600000000006</v>
      </c>
      <c r="U2500" s="8">
        <f>Sales[[#This Row],[Unit Cost]]*Sales[[#This Row],[Order Quantity]]</f>
        <v>3825.4319999999998</v>
      </c>
    </row>
    <row r="2501" spans="1:21" x14ac:dyDescent="0.2">
      <c r="A2501" s="6" t="s">
        <v>2714</v>
      </c>
      <c r="B2501" s="6" t="s">
        <v>24</v>
      </c>
      <c r="C2501" s="6" t="s">
        <v>147</v>
      </c>
      <c r="D2501" s="7">
        <v>43500</v>
      </c>
      <c r="E2501" s="7">
        <v>43545</v>
      </c>
      <c r="F2501" s="7">
        <v>43558</v>
      </c>
      <c r="G2501" s="7">
        <v>43563</v>
      </c>
      <c r="H2501" s="6">
        <f t="shared" si="117"/>
        <v>18</v>
      </c>
      <c r="I2501" s="6" t="s">
        <v>215</v>
      </c>
      <c r="J2501" s="6">
        <v>6</v>
      </c>
      <c r="K2501" s="6">
        <v>28</v>
      </c>
      <c r="L2501" s="6">
        <v>221</v>
      </c>
      <c r="M2501" s="6">
        <v>26</v>
      </c>
      <c r="N2501" s="6">
        <v>5</v>
      </c>
      <c r="O2501" s="6">
        <v>7.4999999999999997E-2</v>
      </c>
      <c r="P2501" s="8">
        <v>2653.2000000000003</v>
      </c>
      <c r="Q2501" s="8">
        <v>1326.6000000000001</v>
      </c>
      <c r="R2501" s="8">
        <f t="shared" si="118"/>
        <v>5638.05</v>
      </c>
      <c r="S2501" s="8">
        <f>(((Sales[[#This Row],[Unit Price]]-(Sales[[#This Row],[Discount Applied]]*Sales[[#This Row],[Unit Price]]))-Q2501)/Q2501)*100</f>
        <v>84.999999999999986</v>
      </c>
      <c r="T2501" s="8">
        <f t="shared" si="119"/>
        <v>12271.050000000001</v>
      </c>
      <c r="U2501" s="8">
        <f>Sales[[#This Row],[Unit Cost]]*Sales[[#This Row],[Order Quantity]]</f>
        <v>6633.0000000000009</v>
      </c>
    </row>
    <row r="2502" spans="1:21" x14ac:dyDescent="0.2">
      <c r="A2502" s="6" t="s">
        <v>2715</v>
      </c>
      <c r="B2502" s="6" t="s">
        <v>25</v>
      </c>
      <c r="C2502" s="6" t="s">
        <v>148</v>
      </c>
      <c r="D2502" s="7">
        <v>43400</v>
      </c>
      <c r="E2502" s="7">
        <v>43545</v>
      </c>
      <c r="F2502" s="7">
        <v>43573</v>
      </c>
      <c r="G2502" s="7">
        <v>43582</v>
      </c>
      <c r="H2502" s="6">
        <f t="shared" si="117"/>
        <v>37</v>
      </c>
      <c r="I2502" s="6" t="s">
        <v>215</v>
      </c>
      <c r="J2502" s="6">
        <v>19</v>
      </c>
      <c r="K2502" s="6">
        <v>9</v>
      </c>
      <c r="L2502" s="6">
        <v>43</v>
      </c>
      <c r="M2502" s="6">
        <v>27</v>
      </c>
      <c r="N2502" s="6">
        <v>3</v>
      </c>
      <c r="O2502" s="6">
        <v>7.4999999999999997E-2</v>
      </c>
      <c r="P2502" s="8">
        <v>6137.2</v>
      </c>
      <c r="Q2502" s="8">
        <v>3375.46</v>
      </c>
      <c r="R2502" s="8">
        <f t="shared" si="118"/>
        <v>6904.3499999999985</v>
      </c>
      <c r="S2502" s="8">
        <f>(((Sales[[#This Row],[Unit Price]]-(Sales[[#This Row],[Discount Applied]]*Sales[[#This Row],[Unit Price]]))-Q2502)/Q2502)*100</f>
        <v>68.181818181818173</v>
      </c>
      <c r="T2502" s="8">
        <f t="shared" si="119"/>
        <v>17030.73</v>
      </c>
      <c r="U2502" s="8">
        <f>Sales[[#This Row],[Unit Cost]]*Sales[[#This Row],[Order Quantity]]</f>
        <v>10126.380000000001</v>
      </c>
    </row>
    <row r="2503" spans="1:21" x14ac:dyDescent="0.2">
      <c r="A2503" s="6" t="s">
        <v>2716</v>
      </c>
      <c r="B2503" s="6" t="s">
        <v>24</v>
      </c>
      <c r="C2503" s="6" t="s">
        <v>148</v>
      </c>
      <c r="D2503" s="7">
        <v>43500</v>
      </c>
      <c r="E2503" s="7">
        <v>43545</v>
      </c>
      <c r="F2503" s="7">
        <v>43573</v>
      </c>
      <c r="G2503" s="7">
        <v>43582</v>
      </c>
      <c r="H2503" s="6">
        <f t="shared" si="117"/>
        <v>37</v>
      </c>
      <c r="I2503" s="6" t="s">
        <v>215</v>
      </c>
      <c r="J2503" s="6">
        <v>2</v>
      </c>
      <c r="K2503" s="6">
        <v>48</v>
      </c>
      <c r="L2503" s="6">
        <v>35</v>
      </c>
      <c r="M2503" s="6">
        <v>16</v>
      </c>
      <c r="N2503" s="6">
        <v>6</v>
      </c>
      <c r="O2503" s="6">
        <v>7.4999999999999997E-2</v>
      </c>
      <c r="P2503" s="8">
        <v>3785.5</v>
      </c>
      <c r="Q2503" s="8">
        <v>1514.2</v>
      </c>
      <c r="R2503" s="8">
        <f t="shared" si="118"/>
        <v>11924.325000000001</v>
      </c>
      <c r="S2503" s="8">
        <f>(((Sales[[#This Row],[Unit Price]]-(Sales[[#This Row],[Discount Applied]]*Sales[[#This Row],[Unit Price]]))-Q2503)/Q2503)*100</f>
        <v>131.25</v>
      </c>
      <c r="T2503" s="8">
        <f t="shared" si="119"/>
        <v>21009.525000000001</v>
      </c>
      <c r="U2503" s="8">
        <f>Sales[[#This Row],[Unit Cost]]*Sales[[#This Row],[Order Quantity]]</f>
        <v>9085.2000000000007</v>
      </c>
    </row>
    <row r="2504" spans="1:21" x14ac:dyDescent="0.2">
      <c r="A2504" s="6" t="s">
        <v>2717</v>
      </c>
      <c r="B2504" s="6" t="s">
        <v>24</v>
      </c>
      <c r="C2504" s="6" t="s">
        <v>146</v>
      </c>
      <c r="D2504" s="7">
        <v>43400</v>
      </c>
      <c r="E2504" s="7">
        <v>43545</v>
      </c>
      <c r="F2504" s="7">
        <v>43551</v>
      </c>
      <c r="G2504" s="7">
        <v>43556</v>
      </c>
      <c r="H2504" s="6">
        <f t="shared" si="117"/>
        <v>11</v>
      </c>
      <c r="I2504" s="6" t="s">
        <v>215</v>
      </c>
      <c r="J2504" s="6">
        <v>8</v>
      </c>
      <c r="K2504" s="6">
        <v>17</v>
      </c>
      <c r="L2504" s="6">
        <v>284</v>
      </c>
      <c r="M2504" s="6">
        <v>46</v>
      </c>
      <c r="N2504" s="6">
        <v>3</v>
      </c>
      <c r="O2504" s="6">
        <v>0.05</v>
      </c>
      <c r="P2504" s="8">
        <v>3557.7000000000003</v>
      </c>
      <c r="Q2504" s="8">
        <v>2170.1970000000001</v>
      </c>
      <c r="R2504" s="8">
        <f t="shared" si="118"/>
        <v>3628.8539999999994</v>
      </c>
      <c r="S2504" s="8">
        <f>(((Sales[[#This Row],[Unit Price]]-(Sales[[#This Row],[Discount Applied]]*Sales[[#This Row],[Unit Price]]))-Q2504)/Q2504)*100</f>
        <v>55.737704918032783</v>
      </c>
      <c r="T2504" s="8">
        <f t="shared" si="119"/>
        <v>10139.445</v>
      </c>
      <c r="U2504" s="8">
        <f>Sales[[#This Row],[Unit Cost]]*Sales[[#This Row],[Order Quantity]]</f>
        <v>6510.5910000000003</v>
      </c>
    </row>
    <row r="2505" spans="1:21" x14ac:dyDescent="0.2">
      <c r="A2505" s="6" t="s">
        <v>2718</v>
      </c>
      <c r="B2505" s="6" t="s">
        <v>23</v>
      </c>
      <c r="C2505" s="6" t="s">
        <v>145</v>
      </c>
      <c r="D2505" s="7">
        <v>43400</v>
      </c>
      <c r="E2505" s="7">
        <v>43546</v>
      </c>
      <c r="F2505" s="7">
        <v>43555</v>
      </c>
      <c r="G2505" s="7">
        <v>43559</v>
      </c>
      <c r="H2505" s="6">
        <f t="shared" si="117"/>
        <v>13</v>
      </c>
      <c r="I2505" s="6" t="s">
        <v>215</v>
      </c>
      <c r="J2505" s="6">
        <v>21</v>
      </c>
      <c r="K2505" s="6">
        <v>48</v>
      </c>
      <c r="L2505" s="6">
        <v>126</v>
      </c>
      <c r="M2505" s="6">
        <v>46</v>
      </c>
      <c r="N2505" s="6">
        <v>1</v>
      </c>
      <c r="O2505" s="6">
        <v>0.05</v>
      </c>
      <c r="P2505" s="8">
        <v>5688.3</v>
      </c>
      <c r="Q2505" s="8">
        <v>3356.0969999999998</v>
      </c>
      <c r="R2505" s="8">
        <f t="shared" si="118"/>
        <v>2047.7880000000005</v>
      </c>
      <c r="S2505" s="8">
        <f>(((Sales[[#This Row],[Unit Price]]-(Sales[[#This Row],[Discount Applied]]*Sales[[#This Row],[Unit Price]]))-Q2505)/Q2505)*100</f>
        <v>61.016949152542388</v>
      </c>
      <c r="T2505" s="8">
        <f t="shared" si="119"/>
        <v>5403.8850000000002</v>
      </c>
      <c r="U2505" s="8">
        <f>Sales[[#This Row],[Unit Cost]]*Sales[[#This Row],[Order Quantity]]</f>
        <v>3356.0969999999998</v>
      </c>
    </row>
    <row r="2506" spans="1:21" x14ac:dyDescent="0.2">
      <c r="A2506" s="6" t="s">
        <v>2719</v>
      </c>
      <c r="B2506" s="6" t="s">
        <v>25</v>
      </c>
      <c r="C2506" s="6" t="s">
        <v>145</v>
      </c>
      <c r="D2506" s="7">
        <v>43400</v>
      </c>
      <c r="E2506" s="7">
        <v>43546</v>
      </c>
      <c r="F2506" s="7">
        <v>43560</v>
      </c>
      <c r="G2506" s="7">
        <v>43570</v>
      </c>
      <c r="H2506" s="6">
        <f t="shared" si="117"/>
        <v>24</v>
      </c>
      <c r="I2506" s="6" t="s">
        <v>215</v>
      </c>
      <c r="J2506" s="6">
        <v>15</v>
      </c>
      <c r="K2506" s="6">
        <v>47</v>
      </c>
      <c r="L2506" s="6">
        <v>186</v>
      </c>
      <c r="M2506" s="6">
        <v>4</v>
      </c>
      <c r="N2506" s="6">
        <v>3</v>
      </c>
      <c r="O2506" s="6">
        <v>0.3</v>
      </c>
      <c r="P2506" s="8">
        <v>247.9</v>
      </c>
      <c r="Q2506" s="8">
        <v>153.69800000000001</v>
      </c>
      <c r="R2506" s="8">
        <f t="shared" si="118"/>
        <v>59.495999999999981</v>
      </c>
      <c r="S2506" s="8">
        <f>(((Sales[[#This Row],[Unit Price]]-(Sales[[#This Row],[Discount Applied]]*Sales[[#This Row],[Unit Price]]))-Q2506)/Q2506)*100</f>
        <v>12.903225806451607</v>
      </c>
      <c r="T2506" s="8">
        <f t="shared" si="119"/>
        <v>520.59</v>
      </c>
      <c r="U2506" s="8">
        <f>Sales[[#This Row],[Unit Cost]]*Sales[[#This Row],[Order Quantity]]</f>
        <v>461.09400000000005</v>
      </c>
    </row>
    <row r="2507" spans="1:21" x14ac:dyDescent="0.2">
      <c r="A2507" s="6" t="s">
        <v>2720</v>
      </c>
      <c r="B2507" s="6" t="s">
        <v>24</v>
      </c>
      <c r="C2507" s="6" t="s">
        <v>145</v>
      </c>
      <c r="D2507" s="7">
        <v>43500</v>
      </c>
      <c r="E2507" s="7">
        <v>43546</v>
      </c>
      <c r="F2507" s="7">
        <v>43563</v>
      </c>
      <c r="G2507" s="7">
        <v>43565</v>
      </c>
      <c r="H2507" s="6">
        <f t="shared" si="117"/>
        <v>19</v>
      </c>
      <c r="I2507" s="6" t="s">
        <v>215</v>
      </c>
      <c r="J2507" s="6">
        <v>7</v>
      </c>
      <c r="K2507" s="6">
        <v>44</v>
      </c>
      <c r="L2507" s="6">
        <v>123</v>
      </c>
      <c r="M2507" s="6">
        <v>28</v>
      </c>
      <c r="N2507" s="6">
        <v>7</v>
      </c>
      <c r="O2507" s="6">
        <v>0.05</v>
      </c>
      <c r="P2507" s="8">
        <v>187.6</v>
      </c>
      <c r="Q2507" s="8">
        <v>125.69200000000001</v>
      </c>
      <c r="R2507" s="8">
        <f t="shared" si="118"/>
        <v>367.69599999999991</v>
      </c>
      <c r="S2507" s="8">
        <f>(((Sales[[#This Row],[Unit Price]]-(Sales[[#This Row],[Discount Applied]]*Sales[[#This Row],[Unit Price]]))-Q2507)/Q2507)*100</f>
        <v>41.791044776119399</v>
      </c>
      <c r="T2507" s="8">
        <f t="shared" si="119"/>
        <v>1247.54</v>
      </c>
      <c r="U2507" s="8">
        <f>Sales[[#This Row],[Unit Cost]]*Sales[[#This Row],[Order Quantity]]</f>
        <v>879.84400000000005</v>
      </c>
    </row>
    <row r="2508" spans="1:21" x14ac:dyDescent="0.2">
      <c r="A2508" s="6" t="s">
        <v>2721</v>
      </c>
      <c r="B2508" s="6" t="s">
        <v>26</v>
      </c>
      <c r="C2508" s="6" t="s">
        <v>148</v>
      </c>
      <c r="D2508" s="7">
        <v>43400</v>
      </c>
      <c r="E2508" s="7">
        <v>43546</v>
      </c>
      <c r="F2508" s="7">
        <v>43568</v>
      </c>
      <c r="G2508" s="7">
        <v>43570</v>
      </c>
      <c r="H2508" s="6">
        <f t="shared" si="117"/>
        <v>24</v>
      </c>
      <c r="I2508" s="6" t="s">
        <v>215</v>
      </c>
      <c r="J2508" s="6">
        <v>26</v>
      </c>
      <c r="K2508" s="6">
        <v>5</v>
      </c>
      <c r="L2508" s="6">
        <v>26</v>
      </c>
      <c r="M2508" s="6">
        <v>6</v>
      </c>
      <c r="N2508" s="6">
        <v>2</v>
      </c>
      <c r="O2508" s="6">
        <v>0.05</v>
      </c>
      <c r="P2508" s="8">
        <v>1728.6000000000001</v>
      </c>
      <c r="Q2508" s="8">
        <v>1331.0220000000002</v>
      </c>
      <c r="R2508" s="8">
        <f t="shared" si="118"/>
        <v>622.29599999999982</v>
      </c>
      <c r="S2508" s="8">
        <f>(((Sales[[#This Row],[Unit Price]]-(Sales[[#This Row],[Discount Applied]]*Sales[[#This Row],[Unit Price]]))-Q2508)/Q2508)*100</f>
        <v>23.376623376623368</v>
      </c>
      <c r="T2508" s="8">
        <f t="shared" si="119"/>
        <v>3284.34</v>
      </c>
      <c r="U2508" s="8">
        <f>Sales[[#This Row],[Unit Cost]]*Sales[[#This Row],[Order Quantity]]</f>
        <v>2662.0440000000003</v>
      </c>
    </row>
    <row r="2509" spans="1:21" x14ac:dyDescent="0.2">
      <c r="A2509" s="6" t="s">
        <v>2722</v>
      </c>
      <c r="B2509" s="6" t="s">
        <v>25</v>
      </c>
      <c r="C2509" s="6" t="s">
        <v>147</v>
      </c>
      <c r="D2509" s="7">
        <v>43400</v>
      </c>
      <c r="E2509" s="7">
        <v>43546</v>
      </c>
      <c r="F2509" s="7">
        <v>43551</v>
      </c>
      <c r="G2509" s="7">
        <v>43561</v>
      </c>
      <c r="H2509" s="6">
        <f t="shared" si="117"/>
        <v>15</v>
      </c>
      <c r="I2509" s="6" t="s">
        <v>215</v>
      </c>
      <c r="J2509" s="6">
        <v>18</v>
      </c>
      <c r="K2509" s="6">
        <v>14</v>
      </c>
      <c r="L2509" s="6">
        <v>232</v>
      </c>
      <c r="M2509" s="6">
        <v>10</v>
      </c>
      <c r="N2509" s="6">
        <v>2</v>
      </c>
      <c r="O2509" s="6">
        <v>7.4999999999999997E-2</v>
      </c>
      <c r="P2509" s="8">
        <v>1333.3</v>
      </c>
      <c r="Q2509" s="8">
        <v>706.649</v>
      </c>
      <c r="R2509" s="8">
        <f t="shared" si="118"/>
        <v>1053.307</v>
      </c>
      <c r="S2509" s="8">
        <f>(((Sales[[#This Row],[Unit Price]]-(Sales[[#This Row],[Discount Applied]]*Sales[[#This Row],[Unit Price]]))-Q2509)/Q2509)*100</f>
        <v>74.528301886792462</v>
      </c>
      <c r="T2509" s="8">
        <f t="shared" si="119"/>
        <v>2466.605</v>
      </c>
      <c r="U2509" s="8">
        <f>Sales[[#This Row],[Unit Cost]]*Sales[[#This Row],[Order Quantity]]</f>
        <v>1413.298</v>
      </c>
    </row>
    <row r="2510" spans="1:21" x14ac:dyDescent="0.2">
      <c r="A2510" s="6" t="s">
        <v>2723</v>
      </c>
      <c r="B2510" s="6" t="s">
        <v>23</v>
      </c>
      <c r="C2510" s="6" t="s">
        <v>145</v>
      </c>
      <c r="D2510" s="7">
        <v>43400</v>
      </c>
      <c r="E2510" s="7">
        <v>43546</v>
      </c>
      <c r="F2510" s="7">
        <v>43551</v>
      </c>
      <c r="G2510" s="7">
        <v>43552</v>
      </c>
      <c r="H2510" s="6">
        <f t="shared" si="117"/>
        <v>6</v>
      </c>
      <c r="I2510" s="6" t="s">
        <v>215</v>
      </c>
      <c r="J2510" s="6">
        <v>22</v>
      </c>
      <c r="K2510" s="6">
        <v>25</v>
      </c>
      <c r="L2510" s="6">
        <v>122</v>
      </c>
      <c r="M2510" s="6">
        <v>39</v>
      </c>
      <c r="N2510" s="6">
        <v>3</v>
      </c>
      <c r="O2510" s="6">
        <v>0.05</v>
      </c>
      <c r="P2510" s="8">
        <v>857.6</v>
      </c>
      <c r="Q2510" s="8">
        <v>471.68000000000006</v>
      </c>
      <c r="R2510" s="8">
        <f t="shared" si="118"/>
        <v>1029.1200000000001</v>
      </c>
      <c r="S2510" s="8">
        <f>(((Sales[[#This Row],[Unit Price]]-(Sales[[#This Row],[Discount Applied]]*Sales[[#This Row],[Unit Price]]))-Q2510)/Q2510)*100</f>
        <v>72.727272727272705</v>
      </c>
      <c r="T2510" s="8">
        <f t="shared" si="119"/>
        <v>2444.1600000000003</v>
      </c>
      <c r="U2510" s="8">
        <f>Sales[[#This Row],[Unit Cost]]*Sales[[#This Row],[Order Quantity]]</f>
        <v>1415.0400000000002</v>
      </c>
    </row>
    <row r="2511" spans="1:21" x14ac:dyDescent="0.2">
      <c r="A2511" s="6" t="s">
        <v>2724</v>
      </c>
      <c r="B2511" s="6" t="s">
        <v>24</v>
      </c>
      <c r="C2511" s="6" t="s">
        <v>148</v>
      </c>
      <c r="D2511" s="7">
        <v>43400</v>
      </c>
      <c r="E2511" s="7">
        <v>43547</v>
      </c>
      <c r="F2511" s="7">
        <v>43572</v>
      </c>
      <c r="G2511" s="7">
        <v>43577</v>
      </c>
      <c r="H2511" s="6">
        <f t="shared" si="117"/>
        <v>30</v>
      </c>
      <c r="I2511" s="6" t="s">
        <v>215</v>
      </c>
      <c r="J2511" s="6">
        <v>4</v>
      </c>
      <c r="K2511" s="6">
        <v>49</v>
      </c>
      <c r="L2511" s="6">
        <v>7</v>
      </c>
      <c r="M2511" s="6">
        <v>22</v>
      </c>
      <c r="N2511" s="6">
        <v>4</v>
      </c>
      <c r="O2511" s="6">
        <v>0.2</v>
      </c>
      <c r="P2511" s="8">
        <v>1788.9</v>
      </c>
      <c r="Q2511" s="8">
        <v>751.33799999999997</v>
      </c>
      <c r="R2511" s="8">
        <f t="shared" si="118"/>
        <v>2719.1280000000006</v>
      </c>
      <c r="S2511" s="8">
        <f>(((Sales[[#This Row],[Unit Price]]-(Sales[[#This Row],[Discount Applied]]*Sales[[#This Row],[Unit Price]]))-Q2511)/Q2511)*100</f>
        <v>90.476190476190496</v>
      </c>
      <c r="T2511" s="8">
        <f t="shared" si="119"/>
        <v>5724.4800000000005</v>
      </c>
      <c r="U2511" s="8">
        <f>Sales[[#This Row],[Unit Cost]]*Sales[[#This Row],[Order Quantity]]</f>
        <v>3005.3519999999999</v>
      </c>
    </row>
    <row r="2512" spans="1:21" x14ac:dyDescent="0.2">
      <c r="A2512" s="6" t="s">
        <v>2725</v>
      </c>
      <c r="B2512" s="6" t="s">
        <v>25</v>
      </c>
      <c r="C2512" s="6" t="s">
        <v>146</v>
      </c>
      <c r="D2512" s="7">
        <v>43400</v>
      </c>
      <c r="E2512" s="7">
        <v>43547</v>
      </c>
      <c r="F2512" s="7">
        <v>43556</v>
      </c>
      <c r="G2512" s="7">
        <v>43566</v>
      </c>
      <c r="H2512" s="6">
        <f t="shared" si="117"/>
        <v>19</v>
      </c>
      <c r="I2512" s="6" t="s">
        <v>215</v>
      </c>
      <c r="J2512" s="6">
        <v>14</v>
      </c>
      <c r="K2512" s="6">
        <v>39</v>
      </c>
      <c r="L2512" s="6">
        <v>286</v>
      </c>
      <c r="M2512" s="6">
        <v>22</v>
      </c>
      <c r="N2512" s="6">
        <v>8</v>
      </c>
      <c r="O2512" s="6">
        <v>0.15</v>
      </c>
      <c r="P2512" s="8">
        <v>1246.2</v>
      </c>
      <c r="Q2512" s="8">
        <v>922.18799999999999</v>
      </c>
      <c r="R2512" s="8">
        <f t="shared" si="118"/>
        <v>1096.6559999999999</v>
      </c>
      <c r="S2512" s="8">
        <f>(((Sales[[#This Row],[Unit Price]]-(Sales[[#This Row],[Discount Applied]]*Sales[[#This Row],[Unit Price]]))-Q2512)/Q2512)*100</f>
        <v>14.864864864864865</v>
      </c>
      <c r="T2512" s="8">
        <f t="shared" si="119"/>
        <v>8474.16</v>
      </c>
      <c r="U2512" s="8">
        <f>Sales[[#This Row],[Unit Cost]]*Sales[[#This Row],[Order Quantity]]</f>
        <v>7377.5039999999999</v>
      </c>
    </row>
    <row r="2513" spans="1:21" x14ac:dyDescent="0.2">
      <c r="A2513" s="6" t="s">
        <v>2726</v>
      </c>
      <c r="B2513" s="6" t="s">
        <v>24</v>
      </c>
      <c r="C2513" s="6" t="s">
        <v>145</v>
      </c>
      <c r="D2513" s="7">
        <v>43400</v>
      </c>
      <c r="E2513" s="7">
        <v>43547</v>
      </c>
      <c r="F2513" s="7">
        <v>43558</v>
      </c>
      <c r="G2513" s="7">
        <v>43563</v>
      </c>
      <c r="H2513" s="6">
        <f t="shared" si="117"/>
        <v>16</v>
      </c>
      <c r="I2513" s="6" t="s">
        <v>215</v>
      </c>
      <c r="J2513" s="6">
        <v>9</v>
      </c>
      <c r="K2513" s="6">
        <v>33</v>
      </c>
      <c r="L2513" s="6">
        <v>176</v>
      </c>
      <c r="M2513" s="6">
        <v>22</v>
      </c>
      <c r="N2513" s="6">
        <v>3</v>
      </c>
      <c r="O2513" s="6">
        <v>0.05</v>
      </c>
      <c r="P2513" s="8">
        <v>1139</v>
      </c>
      <c r="Q2513" s="8">
        <v>854.25</v>
      </c>
      <c r="R2513" s="8">
        <f t="shared" si="118"/>
        <v>683.40000000000009</v>
      </c>
      <c r="S2513" s="8">
        <f>(((Sales[[#This Row],[Unit Price]]-(Sales[[#This Row],[Discount Applied]]*Sales[[#This Row],[Unit Price]]))-Q2513)/Q2513)*100</f>
        <v>26.666666666666661</v>
      </c>
      <c r="T2513" s="8">
        <f t="shared" si="119"/>
        <v>3246.15</v>
      </c>
      <c r="U2513" s="8">
        <f>Sales[[#This Row],[Unit Cost]]*Sales[[#This Row],[Order Quantity]]</f>
        <v>2562.75</v>
      </c>
    </row>
    <row r="2514" spans="1:21" x14ac:dyDescent="0.2">
      <c r="A2514" s="6" t="s">
        <v>2727</v>
      </c>
      <c r="B2514" s="6" t="s">
        <v>23</v>
      </c>
      <c r="C2514" s="6" t="s">
        <v>148</v>
      </c>
      <c r="D2514" s="7">
        <v>43400</v>
      </c>
      <c r="E2514" s="7">
        <v>43547</v>
      </c>
      <c r="F2514" s="7">
        <v>43556</v>
      </c>
      <c r="G2514" s="7">
        <v>43563</v>
      </c>
      <c r="H2514" s="6">
        <f t="shared" si="117"/>
        <v>16</v>
      </c>
      <c r="I2514" s="6" t="s">
        <v>215</v>
      </c>
      <c r="J2514" s="6">
        <v>22</v>
      </c>
      <c r="K2514" s="6">
        <v>20</v>
      </c>
      <c r="L2514" s="6">
        <v>48</v>
      </c>
      <c r="M2514" s="6">
        <v>14</v>
      </c>
      <c r="N2514" s="6">
        <v>3</v>
      </c>
      <c r="O2514" s="6">
        <v>0.2</v>
      </c>
      <c r="P2514" s="8">
        <v>2566.1</v>
      </c>
      <c r="Q2514" s="8">
        <v>1385.694</v>
      </c>
      <c r="R2514" s="8">
        <f t="shared" si="118"/>
        <v>2001.5579999999991</v>
      </c>
      <c r="S2514" s="8">
        <f>(((Sales[[#This Row],[Unit Price]]-(Sales[[#This Row],[Discount Applied]]*Sales[[#This Row],[Unit Price]]))-Q2514)/Q2514)*100</f>
        <v>48.148148148148159</v>
      </c>
      <c r="T2514" s="8">
        <f t="shared" si="119"/>
        <v>6158.6399999999994</v>
      </c>
      <c r="U2514" s="8">
        <f>Sales[[#This Row],[Unit Cost]]*Sales[[#This Row],[Order Quantity]]</f>
        <v>4157.0820000000003</v>
      </c>
    </row>
    <row r="2515" spans="1:21" x14ac:dyDescent="0.2">
      <c r="A2515" s="6" t="s">
        <v>2728</v>
      </c>
      <c r="B2515" s="6" t="s">
        <v>24</v>
      </c>
      <c r="C2515" s="6" t="s">
        <v>146</v>
      </c>
      <c r="D2515" s="7">
        <v>43400</v>
      </c>
      <c r="E2515" s="7">
        <v>43547</v>
      </c>
      <c r="F2515" s="7">
        <v>43558</v>
      </c>
      <c r="G2515" s="7">
        <v>43568</v>
      </c>
      <c r="H2515" s="6">
        <f t="shared" si="117"/>
        <v>21</v>
      </c>
      <c r="I2515" s="6" t="s">
        <v>215</v>
      </c>
      <c r="J2515" s="6">
        <v>10</v>
      </c>
      <c r="K2515" s="6">
        <v>21</v>
      </c>
      <c r="L2515" s="6">
        <v>314</v>
      </c>
      <c r="M2515" s="6">
        <v>24</v>
      </c>
      <c r="N2515" s="6">
        <v>7</v>
      </c>
      <c r="O2515" s="6">
        <v>7.4999999999999997E-2</v>
      </c>
      <c r="P2515" s="8">
        <v>1112.2</v>
      </c>
      <c r="Q2515" s="8">
        <v>489.36799999999999</v>
      </c>
      <c r="R2515" s="8">
        <f t="shared" si="118"/>
        <v>3775.9190000000008</v>
      </c>
      <c r="S2515" s="8">
        <f>(((Sales[[#This Row],[Unit Price]]-(Sales[[#This Row],[Discount Applied]]*Sales[[#This Row],[Unit Price]]))-Q2515)/Q2515)*100</f>
        <v>110.22727272727275</v>
      </c>
      <c r="T2515" s="8">
        <f t="shared" si="119"/>
        <v>7201.4950000000008</v>
      </c>
      <c r="U2515" s="8">
        <f>Sales[[#This Row],[Unit Cost]]*Sales[[#This Row],[Order Quantity]]</f>
        <v>3425.576</v>
      </c>
    </row>
    <row r="2516" spans="1:21" x14ac:dyDescent="0.2">
      <c r="A2516" s="6" t="s">
        <v>2729</v>
      </c>
      <c r="B2516" s="6" t="s">
        <v>25</v>
      </c>
      <c r="C2516" s="6" t="s">
        <v>146</v>
      </c>
      <c r="D2516" s="7">
        <v>43400</v>
      </c>
      <c r="E2516" s="7">
        <v>43547</v>
      </c>
      <c r="F2516" s="7">
        <v>43562</v>
      </c>
      <c r="G2516" s="7">
        <v>43567</v>
      </c>
      <c r="H2516" s="6">
        <f t="shared" si="117"/>
        <v>20</v>
      </c>
      <c r="I2516" s="6" t="s">
        <v>215</v>
      </c>
      <c r="J2516" s="6">
        <v>16</v>
      </c>
      <c r="K2516" s="6">
        <v>17</v>
      </c>
      <c r="L2516" s="6">
        <v>305</v>
      </c>
      <c r="M2516" s="6">
        <v>9</v>
      </c>
      <c r="N2516" s="6">
        <v>6</v>
      </c>
      <c r="O2516" s="6">
        <v>0.1</v>
      </c>
      <c r="P2516" s="8">
        <v>1025.1000000000001</v>
      </c>
      <c r="Q2516" s="8">
        <v>871.33500000000004</v>
      </c>
      <c r="R2516" s="8">
        <f t="shared" si="118"/>
        <v>307.52999999999975</v>
      </c>
      <c r="S2516" s="8">
        <f>(((Sales[[#This Row],[Unit Price]]-(Sales[[#This Row],[Discount Applied]]*Sales[[#This Row],[Unit Price]]))-Q2516)/Q2516)*100</f>
        <v>5.8823529411764834</v>
      </c>
      <c r="T2516" s="8">
        <f t="shared" si="119"/>
        <v>5535.54</v>
      </c>
      <c r="U2516" s="8">
        <f>Sales[[#This Row],[Unit Cost]]*Sales[[#This Row],[Order Quantity]]</f>
        <v>5228.01</v>
      </c>
    </row>
    <row r="2517" spans="1:21" x14ac:dyDescent="0.2">
      <c r="A2517" s="6" t="s">
        <v>2730</v>
      </c>
      <c r="B2517" s="6" t="s">
        <v>24</v>
      </c>
      <c r="C2517" s="6" t="s">
        <v>146</v>
      </c>
      <c r="D2517" s="7">
        <v>43500</v>
      </c>
      <c r="E2517" s="7">
        <v>43547</v>
      </c>
      <c r="F2517" s="7">
        <v>43570</v>
      </c>
      <c r="G2517" s="7">
        <v>43575</v>
      </c>
      <c r="H2517" s="6">
        <f t="shared" si="117"/>
        <v>28</v>
      </c>
      <c r="I2517" s="6" t="s">
        <v>215</v>
      </c>
      <c r="J2517" s="6">
        <v>4</v>
      </c>
      <c r="K2517" s="6">
        <v>23</v>
      </c>
      <c r="L2517" s="6">
        <v>327</v>
      </c>
      <c r="M2517" s="6">
        <v>42</v>
      </c>
      <c r="N2517" s="6">
        <v>8</v>
      </c>
      <c r="O2517" s="6">
        <v>0.1</v>
      </c>
      <c r="P2517" s="8">
        <v>187.6</v>
      </c>
      <c r="Q2517" s="8">
        <v>91.923999999999992</v>
      </c>
      <c r="R2517" s="8">
        <f t="shared" si="118"/>
        <v>615.32800000000009</v>
      </c>
      <c r="S2517" s="8">
        <f>(((Sales[[#This Row],[Unit Price]]-(Sales[[#This Row],[Discount Applied]]*Sales[[#This Row],[Unit Price]]))-Q2517)/Q2517)*100</f>
        <v>83.673469387755119</v>
      </c>
      <c r="T2517" s="8">
        <f t="shared" si="119"/>
        <v>1350.72</v>
      </c>
      <c r="U2517" s="8">
        <f>Sales[[#This Row],[Unit Cost]]*Sales[[#This Row],[Order Quantity]]</f>
        <v>735.39199999999994</v>
      </c>
    </row>
    <row r="2518" spans="1:21" x14ac:dyDescent="0.2">
      <c r="A2518" s="6" t="s">
        <v>2731</v>
      </c>
      <c r="B2518" s="6" t="s">
        <v>24</v>
      </c>
      <c r="C2518" s="6" t="s">
        <v>145</v>
      </c>
      <c r="D2518" s="7">
        <v>43500</v>
      </c>
      <c r="E2518" s="7">
        <v>43547</v>
      </c>
      <c r="F2518" s="7">
        <v>43553</v>
      </c>
      <c r="G2518" s="7">
        <v>43563</v>
      </c>
      <c r="H2518" s="6">
        <f t="shared" si="117"/>
        <v>16</v>
      </c>
      <c r="I2518" s="6" t="s">
        <v>215</v>
      </c>
      <c r="J2518" s="6">
        <v>8</v>
      </c>
      <c r="K2518" s="6">
        <v>34</v>
      </c>
      <c r="L2518" s="6">
        <v>163</v>
      </c>
      <c r="M2518" s="6">
        <v>23</v>
      </c>
      <c r="N2518" s="6">
        <v>5</v>
      </c>
      <c r="O2518" s="6">
        <v>0.2</v>
      </c>
      <c r="P2518" s="8">
        <v>6264.5</v>
      </c>
      <c r="Q2518" s="8">
        <v>4698.375</v>
      </c>
      <c r="R2518" s="8">
        <f t="shared" si="118"/>
        <v>1566.125</v>
      </c>
      <c r="S2518" s="8">
        <f>(((Sales[[#This Row],[Unit Price]]-(Sales[[#This Row],[Discount Applied]]*Sales[[#This Row],[Unit Price]]))-Q2518)/Q2518)*100</f>
        <v>6.666666666666675</v>
      </c>
      <c r="T2518" s="8">
        <f t="shared" si="119"/>
        <v>25058</v>
      </c>
      <c r="U2518" s="8">
        <f>Sales[[#This Row],[Unit Cost]]*Sales[[#This Row],[Order Quantity]]</f>
        <v>23491.875</v>
      </c>
    </row>
    <row r="2519" spans="1:21" x14ac:dyDescent="0.2">
      <c r="A2519" s="6" t="s">
        <v>2732</v>
      </c>
      <c r="B2519" s="6" t="s">
        <v>24</v>
      </c>
      <c r="C2519" s="6" t="s">
        <v>145</v>
      </c>
      <c r="D2519" s="7">
        <v>43400</v>
      </c>
      <c r="E2519" s="7">
        <v>43547</v>
      </c>
      <c r="F2519" s="7">
        <v>43554</v>
      </c>
      <c r="G2519" s="7">
        <v>43555</v>
      </c>
      <c r="H2519" s="6">
        <f t="shared" si="117"/>
        <v>8</v>
      </c>
      <c r="I2519" s="6" t="s">
        <v>215</v>
      </c>
      <c r="J2519" s="6">
        <v>2</v>
      </c>
      <c r="K2519" s="6">
        <v>43</v>
      </c>
      <c r="L2519" s="6">
        <v>194</v>
      </c>
      <c r="M2519" s="6">
        <v>39</v>
      </c>
      <c r="N2519" s="6">
        <v>5</v>
      </c>
      <c r="O2519" s="6">
        <v>0.05</v>
      </c>
      <c r="P2519" s="8">
        <v>174.20000000000002</v>
      </c>
      <c r="Q2519" s="8">
        <v>125.42400000000001</v>
      </c>
      <c r="R2519" s="8">
        <f t="shared" si="118"/>
        <v>200.33000000000015</v>
      </c>
      <c r="S2519" s="8">
        <f>(((Sales[[#This Row],[Unit Price]]-(Sales[[#This Row],[Discount Applied]]*Sales[[#This Row],[Unit Price]]))-Q2519)/Q2519)*100</f>
        <v>31.944444444444446</v>
      </c>
      <c r="T2519" s="8">
        <f t="shared" si="119"/>
        <v>827.45000000000016</v>
      </c>
      <c r="U2519" s="8">
        <f>Sales[[#This Row],[Unit Cost]]*Sales[[#This Row],[Order Quantity]]</f>
        <v>627.12</v>
      </c>
    </row>
    <row r="2520" spans="1:21" x14ac:dyDescent="0.2">
      <c r="A2520" s="6" t="s">
        <v>2733</v>
      </c>
      <c r="B2520" s="6" t="s">
        <v>26</v>
      </c>
      <c r="C2520" s="6" t="s">
        <v>145</v>
      </c>
      <c r="D2520" s="7">
        <v>43400</v>
      </c>
      <c r="E2520" s="7">
        <v>43547</v>
      </c>
      <c r="F2520" s="7">
        <v>43569</v>
      </c>
      <c r="G2520" s="7">
        <v>43572</v>
      </c>
      <c r="H2520" s="6">
        <f t="shared" si="117"/>
        <v>25</v>
      </c>
      <c r="I2520" s="6" t="s">
        <v>215</v>
      </c>
      <c r="J2520" s="6">
        <v>26</v>
      </c>
      <c r="K2520" s="6">
        <v>24</v>
      </c>
      <c r="L2520" s="6">
        <v>89</v>
      </c>
      <c r="M2520" s="6">
        <v>40</v>
      </c>
      <c r="N2520" s="6">
        <v>6</v>
      </c>
      <c r="O2520" s="6">
        <v>7.4999999999999997E-2</v>
      </c>
      <c r="P2520" s="8">
        <v>3825.7000000000003</v>
      </c>
      <c r="Q2520" s="8">
        <v>2180.6489999999999</v>
      </c>
      <c r="R2520" s="8">
        <f t="shared" si="118"/>
        <v>8148.7410000000018</v>
      </c>
      <c r="S2520" s="8">
        <f>(((Sales[[#This Row],[Unit Price]]-(Sales[[#This Row],[Discount Applied]]*Sales[[#This Row],[Unit Price]]))-Q2520)/Q2520)*100</f>
        <v>62.280701754385973</v>
      </c>
      <c r="T2520" s="8">
        <f t="shared" si="119"/>
        <v>21232.635000000002</v>
      </c>
      <c r="U2520" s="8">
        <f>Sales[[#This Row],[Unit Cost]]*Sales[[#This Row],[Order Quantity]]</f>
        <v>13083.894</v>
      </c>
    </row>
    <row r="2521" spans="1:21" x14ac:dyDescent="0.2">
      <c r="A2521" s="6" t="s">
        <v>2734</v>
      </c>
      <c r="B2521" s="6" t="s">
        <v>23</v>
      </c>
      <c r="C2521" s="6" t="s">
        <v>147</v>
      </c>
      <c r="D2521" s="7">
        <v>43500</v>
      </c>
      <c r="E2521" s="7">
        <v>43547</v>
      </c>
      <c r="F2521" s="7">
        <v>43565</v>
      </c>
      <c r="G2521" s="7">
        <v>43573</v>
      </c>
      <c r="H2521" s="6">
        <f t="shared" si="117"/>
        <v>26</v>
      </c>
      <c r="I2521" s="6" t="s">
        <v>215</v>
      </c>
      <c r="J2521" s="6">
        <v>24</v>
      </c>
      <c r="K2521" s="6">
        <v>2</v>
      </c>
      <c r="L2521" s="6">
        <v>234</v>
      </c>
      <c r="M2521" s="6">
        <v>17</v>
      </c>
      <c r="N2521" s="6">
        <v>5</v>
      </c>
      <c r="O2521" s="6">
        <v>0.15</v>
      </c>
      <c r="P2521" s="8">
        <v>1025.1000000000001</v>
      </c>
      <c r="Q2521" s="8">
        <v>738.07200000000012</v>
      </c>
      <c r="R2521" s="8">
        <f t="shared" si="118"/>
        <v>666.31500000000051</v>
      </c>
      <c r="S2521" s="8">
        <f>(((Sales[[#This Row],[Unit Price]]-(Sales[[#This Row],[Discount Applied]]*Sales[[#This Row],[Unit Price]]))-Q2521)/Q2521)*100</f>
        <v>18.055555555555557</v>
      </c>
      <c r="T2521" s="8">
        <f t="shared" si="119"/>
        <v>4356.6750000000011</v>
      </c>
      <c r="U2521" s="8">
        <f>Sales[[#This Row],[Unit Cost]]*Sales[[#This Row],[Order Quantity]]</f>
        <v>3690.3600000000006</v>
      </c>
    </row>
    <row r="2522" spans="1:21" x14ac:dyDescent="0.2">
      <c r="A2522" s="6" t="s">
        <v>2735</v>
      </c>
      <c r="B2522" s="6" t="s">
        <v>23</v>
      </c>
      <c r="C2522" s="6" t="s">
        <v>145</v>
      </c>
      <c r="D2522" s="7">
        <v>43400</v>
      </c>
      <c r="E2522" s="7">
        <v>43548</v>
      </c>
      <c r="F2522" s="7">
        <v>43574</v>
      </c>
      <c r="G2522" s="7">
        <v>43575</v>
      </c>
      <c r="H2522" s="6">
        <f t="shared" si="117"/>
        <v>27</v>
      </c>
      <c r="I2522" s="6" t="s">
        <v>215</v>
      </c>
      <c r="J2522" s="6">
        <v>24</v>
      </c>
      <c r="K2522" s="6">
        <v>12</v>
      </c>
      <c r="L2522" s="6">
        <v>193</v>
      </c>
      <c r="M2522" s="6">
        <v>1</v>
      </c>
      <c r="N2522" s="6">
        <v>3</v>
      </c>
      <c r="O2522" s="6">
        <v>0.4</v>
      </c>
      <c r="P2522" s="8">
        <v>978.2</v>
      </c>
      <c r="Q2522" s="8">
        <v>665.17600000000004</v>
      </c>
      <c r="R2522" s="8">
        <f t="shared" si="118"/>
        <v>-234.76800000000003</v>
      </c>
      <c r="S2522" s="8">
        <f>(((Sales[[#This Row],[Unit Price]]-(Sales[[#This Row],[Discount Applied]]*Sales[[#This Row],[Unit Price]]))-Q2522)/Q2522)*100</f>
        <v>-11.764705882352935</v>
      </c>
      <c r="T2522" s="8">
        <f t="shared" si="119"/>
        <v>1760.7600000000002</v>
      </c>
      <c r="U2522" s="8">
        <f>Sales[[#This Row],[Unit Cost]]*Sales[[#This Row],[Order Quantity]]</f>
        <v>1995.5280000000002</v>
      </c>
    </row>
    <row r="2523" spans="1:21" x14ac:dyDescent="0.2">
      <c r="A2523" s="6" t="s">
        <v>2736</v>
      </c>
      <c r="B2523" s="6" t="s">
        <v>24</v>
      </c>
      <c r="C2523" s="6" t="s">
        <v>147</v>
      </c>
      <c r="D2523" s="7">
        <v>43400</v>
      </c>
      <c r="E2523" s="7">
        <v>43548</v>
      </c>
      <c r="F2523" s="7">
        <v>43556</v>
      </c>
      <c r="G2523" s="7">
        <v>43557</v>
      </c>
      <c r="H2523" s="6">
        <f t="shared" si="117"/>
        <v>9</v>
      </c>
      <c r="I2523" s="6" t="s">
        <v>215</v>
      </c>
      <c r="J2523" s="6">
        <v>7</v>
      </c>
      <c r="K2523" s="6">
        <v>19</v>
      </c>
      <c r="L2523" s="6">
        <v>213</v>
      </c>
      <c r="M2523" s="6">
        <v>29</v>
      </c>
      <c r="N2523" s="6">
        <v>8</v>
      </c>
      <c r="O2523" s="6">
        <v>0.1</v>
      </c>
      <c r="P2523" s="8">
        <v>5319.8</v>
      </c>
      <c r="Q2523" s="8">
        <v>2766.2960000000003</v>
      </c>
      <c r="R2523" s="8">
        <f t="shared" si="118"/>
        <v>16172.191999999995</v>
      </c>
      <c r="S2523" s="8">
        <f>(((Sales[[#This Row],[Unit Price]]-(Sales[[#This Row],[Discount Applied]]*Sales[[#This Row],[Unit Price]]))-Q2523)/Q2523)*100</f>
        <v>73.076923076923052</v>
      </c>
      <c r="T2523" s="8">
        <f t="shared" si="119"/>
        <v>38302.559999999998</v>
      </c>
      <c r="U2523" s="8">
        <f>Sales[[#This Row],[Unit Cost]]*Sales[[#This Row],[Order Quantity]]</f>
        <v>22130.368000000002</v>
      </c>
    </row>
    <row r="2524" spans="1:21" x14ac:dyDescent="0.2">
      <c r="A2524" s="6" t="s">
        <v>2737</v>
      </c>
      <c r="B2524" s="6" t="s">
        <v>26</v>
      </c>
      <c r="C2524" s="6" t="s">
        <v>145</v>
      </c>
      <c r="D2524" s="7">
        <v>43400</v>
      </c>
      <c r="E2524" s="7">
        <v>43548</v>
      </c>
      <c r="F2524" s="7">
        <v>43553</v>
      </c>
      <c r="G2524" s="7">
        <v>43557</v>
      </c>
      <c r="H2524" s="6">
        <f t="shared" si="117"/>
        <v>9</v>
      </c>
      <c r="I2524" s="6" t="s">
        <v>215</v>
      </c>
      <c r="J2524" s="6">
        <v>26</v>
      </c>
      <c r="K2524" s="6">
        <v>20</v>
      </c>
      <c r="L2524" s="6">
        <v>159</v>
      </c>
      <c r="M2524" s="6">
        <v>30</v>
      </c>
      <c r="N2524" s="6">
        <v>8</v>
      </c>
      <c r="O2524" s="6">
        <v>0.15</v>
      </c>
      <c r="P2524" s="8">
        <v>1869.3</v>
      </c>
      <c r="Q2524" s="8">
        <v>1177.6589999999999</v>
      </c>
      <c r="R2524" s="8">
        <f t="shared" si="118"/>
        <v>3289.9680000000008</v>
      </c>
      <c r="S2524" s="8">
        <f>(((Sales[[#This Row],[Unit Price]]-(Sales[[#This Row],[Discount Applied]]*Sales[[#This Row],[Unit Price]]))-Q2524)/Q2524)*100</f>
        <v>34.920634920634932</v>
      </c>
      <c r="T2524" s="8">
        <f t="shared" si="119"/>
        <v>12711.24</v>
      </c>
      <c r="U2524" s="8">
        <f>Sales[[#This Row],[Unit Cost]]*Sales[[#This Row],[Order Quantity]]</f>
        <v>9421.271999999999</v>
      </c>
    </row>
    <row r="2525" spans="1:21" x14ac:dyDescent="0.2">
      <c r="A2525" s="6" t="s">
        <v>2738</v>
      </c>
      <c r="B2525" s="6" t="s">
        <v>25</v>
      </c>
      <c r="C2525" s="6" t="s">
        <v>145</v>
      </c>
      <c r="D2525" s="7">
        <v>43400</v>
      </c>
      <c r="E2525" s="7">
        <v>43548</v>
      </c>
      <c r="F2525" s="7">
        <v>43575</v>
      </c>
      <c r="G2525" s="7">
        <v>43585</v>
      </c>
      <c r="H2525" s="6">
        <f t="shared" si="117"/>
        <v>37</v>
      </c>
      <c r="I2525" s="6" t="s">
        <v>215</v>
      </c>
      <c r="J2525" s="6">
        <v>15</v>
      </c>
      <c r="K2525" s="6">
        <v>50</v>
      </c>
      <c r="L2525" s="6">
        <v>96</v>
      </c>
      <c r="M2525" s="6">
        <v>37</v>
      </c>
      <c r="N2525" s="6">
        <v>5</v>
      </c>
      <c r="O2525" s="6">
        <v>0.05</v>
      </c>
      <c r="P2525" s="8">
        <v>1085.4000000000001</v>
      </c>
      <c r="Q2525" s="8">
        <v>911.73599999999999</v>
      </c>
      <c r="R2525" s="8">
        <f t="shared" si="118"/>
        <v>596.96999999999935</v>
      </c>
      <c r="S2525" s="8">
        <f>(((Sales[[#This Row],[Unit Price]]-(Sales[[#This Row],[Discount Applied]]*Sales[[#This Row],[Unit Price]]))-Q2525)/Q2525)*100</f>
        <v>13.095238095238109</v>
      </c>
      <c r="T2525" s="8">
        <f t="shared" si="119"/>
        <v>5155.6499999999996</v>
      </c>
      <c r="U2525" s="8">
        <f>Sales[[#This Row],[Unit Cost]]*Sales[[#This Row],[Order Quantity]]</f>
        <v>4558.68</v>
      </c>
    </row>
    <row r="2526" spans="1:21" x14ac:dyDescent="0.2">
      <c r="A2526" s="6" t="s">
        <v>2739</v>
      </c>
      <c r="B2526" s="6" t="s">
        <v>24</v>
      </c>
      <c r="C2526" s="6" t="s">
        <v>145</v>
      </c>
      <c r="D2526" s="7">
        <v>43500</v>
      </c>
      <c r="E2526" s="7">
        <v>43548</v>
      </c>
      <c r="F2526" s="7">
        <v>43564</v>
      </c>
      <c r="G2526" s="7">
        <v>43574</v>
      </c>
      <c r="H2526" s="6">
        <f t="shared" si="117"/>
        <v>26</v>
      </c>
      <c r="I2526" s="6" t="s">
        <v>215</v>
      </c>
      <c r="J2526" s="6">
        <v>7</v>
      </c>
      <c r="K2526" s="6">
        <v>22</v>
      </c>
      <c r="L2526" s="6">
        <v>110</v>
      </c>
      <c r="M2526" s="6">
        <v>25</v>
      </c>
      <c r="N2526" s="6">
        <v>4</v>
      </c>
      <c r="O2526" s="6">
        <v>0.05</v>
      </c>
      <c r="P2526" s="8">
        <v>1072</v>
      </c>
      <c r="Q2526" s="8">
        <v>503.84</v>
      </c>
      <c r="R2526" s="8">
        <f t="shared" si="118"/>
        <v>2058.2399999999998</v>
      </c>
      <c r="S2526" s="8">
        <f>(((Sales[[#This Row],[Unit Price]]-(Sales[[#This Row],[Discount Applied]]*Sales[[#This Row],[Unit Price]]))-Q2526)/Q2526)*100</f>
        <v>102.12765957446808</v>
      </c>
      <c r="T2526" s="8">
        <f t="shared" si="119"/>
        <v>4073.6</v>
      </c>
      <c r="U2526" s="8">
        <f>Sales[[#This Row],[Unit Cost]]*Sales[[#This Row],[Order Quantity]]</f>
        <v>2015.36</v>
      </c>
    </row>
    <row r="2527" spans="1:21" x14ac:dyDescent="0.2">
      <c r="A2527" s="6" t="s">
        <v>2740</v>
      </c>
      <c r="B2527" s="6" t="s">
        <v>24</v>
      </c>
      <c r="C2527" s="6" t="s">
        <v>147</v>
      </c>
      <c r="D2527" s="7">
        <v>43500</v>
      </c>
      <c r="E2527" s="7">
        <v>43548</v>
      </c>
      <c r="F2527" s="7">
        <v>43553</v>
      </c>
      <c r="G2527" s="7">
        <v>43554</v>
      </c>
      <c r="H2527" s="6">
        <f t="shared" si="117"/>
        <v>6</v>
      </c>
      <c r="I2527" s="6" t="s">
        <v>215</v>
      </c>
      <c r="J2527" s="6">
        <v>5</v>
      </c>
      <c r="K2527" s="6">
        <v>42</v>
      </c>
      <c r="L2527" s="6">
        <v>208</v>
      </c>
      <c r="M2527" s="6">
        <v>46</v>
      </c>
      <c r="N2527" s="6">
        <v>2</v>
      </c>
      <c r="O2527" s="6">
        <v>0.2</v>
      </c>
      <c r="P2527" s="8">
        <v>261.3</v>
      </c>
      <c r="Q2527" s="8">
        <v>216.87899999999999</v>
      </c>
      <c r="R2527" s="8">
        <f t="shared" si="118"/>
        <v>-15.67799999999994</v>
      </c>
      <c r="S2527" s="8">
        <f>(((Sales[[#This Row],[Unit Price]]-(Sales[[#This Row],[Discount Applied]]*Sales[[#This Row],[Unit Price]]))-Q2527)/Q2527)*100</f>
        <v>-3.614457831325288</v>
      </c>
      <c r="T2527" s="8">
        <f t="shared" si="119"/>
        <v>418.08000000000004</v>
      </c>
      <c r="U2527" s="8">
        <f>Sales[[#This Row],[Unit Cost]]*Sales[[#This Row],[Order Quantity]]</f>
        <v>433.75799999999998</v>
      </c>
    </row>
    <row r="2528" spans="1:21" x14ac:dyDescent="0.2">
      <c r="A2528" s="6" t="s">
        <v>2741</v>
      </c>
      <c r="B2528" s="6" t="s">
        <v>24</v>
      </c>
      <c r="C2528" s="6" t="s">
        <v>146</v>
      </c>
      <c r="D2528" s="7">
        <v>43400</v>
      </c>
      <c r="E2528" s="7">
        <v>43548</v>
      </c>
      <c r="F2528" s="7">
        <v>43573</v>
      </c>
      <c r="G2528" s="7">
        <v>43581</v>
      </c>
      <c r="H2528" s="6">
        <f t="shared" si="117"/>
        <v>33</v>
      </c>
      <c r="I2528" s="6" t="s">
        <v>215</v>
      </c>
      <c r="J2528" s="6">
        <v>3</v>
      </c>
      <c r="K2528" s="6">
        <v>8</v>
      </c>
      <c r="L2528" s="6">
        <v>299</v>
      </c>
      <c r="M2528" s="6">
        <v>47</v>
      </c>
      <c r="N2528" s="6">
        <v>1</v>
      </c>
      <c r="O2528" s="6">
        <v>0.15</v>
      </c>
      <c r="P2528" s="8">
        <v>3912.8</v>
      </c>
      <c r="Q2528" s="8">
        <v>3091.1120000000001</v>
      </c>
      <c r="R2528" s="8">
        <f t="shared" si="118"/>
        <v>234.76800000000003</v>
      </c>
      <c r="S2528" s="8">
        <f>(((Sales[[#This Row],[Unit Price]]-(Sales[[#This Row],[Discount Applied]]*Sales[[#This Row],[Unit Price]]))-Q2528)/Q2528)*100</f>
        <v>7.59493670886076</v>
      </c>
      <c r="T2528" s="8">
        <f t="shared" si="119"/>
        <v>3325.88</v>
      </c>
      <c r="U2528" s="8">
        <f>Sales[[#This Row],[Unit Cost]]*Sales[[#This Row],[Order Quantity]]</f>
        <v>3091.1120000000001</v>
      </c>
    </row>
    <row r="2529" spans="1:21" x14ac:dyDescent="0.2">
      <c r="A2529" s="6" t="s">
        <v>2742</v>
      </c>
      <c r="B2529" s="6" t="s">
        <v>25</v>
      </c>
      <c r="C2529" s="6" t="s">
        <v>145</v>
      </c>
      <c r="D2529" s="7">
        <v>43500</v>
      </c>
      <c r="E2529" s="7">
        <v>43548</v>
      </c>
      <c r="F2529" s="7">
        <v>43571</v>
      </c>
      <c r="G2529" s="7">
        <v>43573</v>
      </c>
      <c r="H2529" s="6">
        <f t="shared" si="117"/>
        <v>25</v>
      </c>
      <c r="I2529" s="6" t="s">
        <v>215</v>
      </c>
      <c r="J2529" s="6">
        <v>13</v>
      </c>
      <c r="K2529" s="6">
        <v>25</v>
      </c>
      <c r="L2529" s="6">
        <v>132</v>
      </c>
      <c r="M2529" s="6">
        <v>23</v>
      </c>
      <c r="N2529" s="6">
        <v>6</v>
      </c>
      <c r="O2529" s="6">
        <v>0.15</v>
      </c>
      <c r="P2529" s="8">
        <v>2673.3</v>
      </c>
      <c r="Q2529" s="8">
        <v>1176.2520000000002</v>
      </c>
      <c r="R2529" s="8">
        <f t="shared" si="118"/>
        <v>6576.3180000000011</v>
      </c>
      <c r="S2529" s="8">
        <f>(((Sales[[#This Row],[Unit Price]]-(Sales[[#This Row],[Discount Applied]]*Sales[[#This Row],[Unit Price]]))-Q2529)/Q2529)*100</f>
        <v>93.181818181818173</v>
      </c>
      <c r="T2529" s="8">
        <f t="shared" si="119"/>
        <v>13633.830000000002</v>
      </c>
      <c r="U2529" s="8">
        <f>Sales[[#This Row],[Unit Cost]]*Sales[[#This Row],[Order Quantity]]</f>
        <v>7057.5120000000006</v>
      </c>
    </row>
    <row r="2530" spans="1:21" x14ac:dyDescent="0.2">
      <c r="A2530" s="6" t="s">
        <v>2743</v>
      </c>
      <c r="B2530" s="6" t="s">
        <v>24</v>
      </c>
      <c r="C2530" s="6" t="s">
        <v>145</v>
      </c>
      <c r="D2530" s="7">
        <v>43400</v>
      </c>
      <c r="E2530" s="7">
        <v>43548</v>
      </c>
      <c r="F2530" s="7">
        <v>43554</v>
      </c>
      <c r="G2530" s="7">
        <v>43557</v>
      </c>
      <c r="H2530" s="6">
        <f t="shared" si="117"/>
        <v>9</v>
      </c>
      <c r="I2530" s="6" t="s">
        <v>215</v>
      </c>
      <c r="J2530" s="6">
        <v>8</v>
      </c>
      <c r="K2530" s="6">
        <v>41</v>
      </c>
      <c r="L2530" s="6">
        <v>202</v>
      </c>
      <c r="M2530" s="6">
        <v>16</v>
      </c>
      <c r="N2530" s="6">
        <v>2</v>
      </c>
      <c r="O2530" s="6">
        <v>0.05</v>
      </c>
      <c r="P2530" s="8">
        <v>1045.2</v>
      </c>
      <c r="Q2530" s="8">
        <v>553.95600000000002</v>
      </c>
      <c r="R2530" s="8">
        <f t="shared" si="118"/>
        <v>877.96800000000007</v>
      </c>
      <c r="S2530" s="8">
        <f>(((Sales[[#This Row],[Unit Price]]-(Sales[[#This Row],[Discount Applied]]*Sales[[#This Row],[Unit Price]]))-Q2530)/Q2530)*100</f>
        <v>79.245283018867923</v>
      </c>
      <c r="T2530" s="8">
        <f t="shared" si="119"/>
        <v>1985.88</v>
      </c>
      <c r="U2530" s="8">
        <f>Sales[[#This Row],[Unit Cost]]*Sales[[#This Row],[Order Quantity]]</f>
        <v>1107.912</v>
      </c>
    </row>
    <row r="2531" spans="1:21" x14ac:dyDescent="0.2">
      <c r="A2531" s="6" t="s">
        <v>2744</v>
      </c>
      <c r="B2531" s="6" t="s">
        <v>26</v>
      </c>
      <c r="C2531" s="6" t="s">
        <v>145</v>
      </c>
      <c r="D2531" s="7">
        <v>43500</v>
      </c>
      <c r="E2531" s="7">
        <v>43548</v>
      </c>
      <c r="F2531" s="7">
        <v>43556</v>
      </c>
      <c r="G2531" s="7">
        <v>43560</v>
      </c>
      <c r="H2531" s="6">
        <f t="shared" si="117"/>
        <v>12</v>
      </c>
      <c r="I2531" s="6" t="s">
        <v>215</v>
      </c>
      <c r="J2531" s="6">
        <v>28</v>
      </c>
      <c r="K2531" s="6">
        <v>16</v>
      </c>
      <c r="L2531" s="6">
        <v>159</v>
      </c>
      <c r="M2531" s="6">
        <v>5</v>
      </c>
      <c r="N2531" s="6">
        <v>3</v>
      </c>
      <c r="O2531" s="6">
        <v>0.4</v>
      </c>
      <c r="P2531" s="8">
        <v>2412</v>
      </c>
      <c r="Q2531" s="8">
        <v>1061.28</v>
      </c>
      <c r="R2531" s="8">
        <f t="shared" si="118"/>
        <v>1157.7600000000002</v>
      </c>
      <c r="S2531" s="8">
        <f>(((Sales[[#This Row],[Unit Price]]-(Sales[[#This Row],[Discount Applied]]*Sales[[#This Row],[Unit Price]]))-Q2531)/Q2531)*100</f>
        <v>36.363636363636346</v>
      </c>
      <c r="T2531" s="8">
        <f t="shared" si="119"/>
        <v>4341.6000000000004</v>
      </c>
      <c r="U2531" s="8">
        <f>Sales[[#This Row],[Unit Cost]]*Sales[[#This Row],[Order Quantity]]</f>
        <v>3183.84</v>
      </c>
    </row>
    <row r="2532" spans="1:21" x14ac:dyDescent="0.2">
      <c r="A2532" s="6" t="s">
        <v>2745</v>
      </c>
      <c r="B2532" s="6" t="s">
        <v>24</v>
      </c>
      <c r="C2532" s="6" t="s">
        <v>147</v>
      </c>
      <c r="D2532" s="7">
        <v>43400</v>
      </c>
      <c r="E2532" s="7">
        <v>43549</v>
      </c>
      <c r="F2532" s="7">
        <v>43556</v>
      </c>
      <c r="G2532" s="7">
        <v>43560</v>
      </c>
      <c r="H2532" s="6">
        <f t="shared" si="117"/>
        <v>11</v>
      </c>
      <c r="I2532" s="6" t="s">
        <v>215</v>
      </c>
      <c r="J2532" s="6">
        <v>5</v>
      </c>
      <c r="K2532" s="6">
        <v>4</v>
      </c>
      <c r="L2532" s="6">
        <v>221</v>
      </c>
      <c r="M2532" s="6">
        <v>14</v>
      </c>
      <c r="N2532" s="6">
        <v>1</v>
      </c>
      <c r="O2532" s="6">
        <v>0.05</v>
      </c>
      <c r="P2532" s="8">
        <v>1018.4</v>
      </c>
      <c r="Q2532" s="8">
        <v>417.54399999999998</v>
      </c>
      <c r="R2532" s="8">
        <f t="shared" si="118"/>
        <v>549.93600000000004</v>
      </c>
      <c r="S2532" s="8">
        <f>(((Sales[[#This Row],[Unit Price]]-(Sales[[#This Row],[Discount Applied]]*Sales[[#This Row],[Unit Price]]))-Q2532)/Q2532)*100</f>
        <v>131.70731707317074</v>
      </c>
      <c r="T2532" s="8">
        <f t="shared" si="119"/>
        <v>967.48</v>
      </c>
      <c r="U2532" s="8">
        <f>Sales[[#This Row],[Unit Cost]]*Sales[[#This Row],[Order Quantity]]</f>
        <v>417.54399999999998</v>
      </c>
    </row>
    <row r="2533" spans="1:21" x14ac:dyDescent="0.2">
      <c r="A2533" s="6" t="s">
        <v>2746</v>
      </c>
      <c r="B2533" s="6" t="s">
        <v>25</v>
      </c>
      <c r="C2533" s="6" t="s">
        <v>148</v>
      </c>
      <c r="D2533" s="7">
        <v>43400</v>
      </c>
      <c r="E2533" s="7">
        <v>43549</v>
      </c>
      <c r="F2533" s="7">
        <v>43557</v>
      </c>
      <c r="G2533" s="7">
        <v>43562</v>
      </c>
      <c r="H2533" s="6">
        <f t="shared" si="117"/>
        <v>13</v>
      </c>
      <c r="I2533" s="6" t="s">
        <v>215</v>
      </c>
      <c r="J2533" s="6">
        <v>18</v>
      </c>
      <c r="K2533" s="6">
        <v>46</v>
      </c>
      <c r="L2533" s="6">
        <v>29</v>
      </c>
      <c r="M2533" s="6">
        <v>45</v>
      </c>
      <c r="N2533" s="6">
        <v>5</v>
      </c>
      <c r="O2533" s="6">
        <v>0.2</v>
      </c>
      <c r="P2533" s="8">
        <v>2257.9</v>
      </c>
      <c r="Q2533" s="8">
        <v>1896.636</v>
      </c>
      <c r="R2533" s="8">
        <f t="shared" si="118"/>
        <v>-451.57999999999993</v>
      </c>
      <c r="S2533" s="8">
        <f>(((Sales[[#This Row],[Unit Price]]-(Sales[[#This Row],[Discount Applied]]*Sales[[#This Row],[Unit Price]]))-Q2533)/Q2533)*100</f>
        <v>-4.7619047619047521</v>
      </c>
      <c r="T2533" s="8">
        <f t="shared" si="119"/>
        <v>9031.6</v>
      </c>
      <c r="U2533" s="8">
        <f>Sales[[#This Row],[Unit Cost]]*Sales[[#This Row],[Order Quantity]]</f>
        <v>9483.18</v>
      </c>
    </row>
    <row r="2534" spans="1:21" x14ac:dyDescent="0.2">
      <c r="A2534" s="6" t="s">
        <v>2747</v>
      </c>
      <c r="B2534" s="6" t="s">
        <v>25</v>
      </c>
      <c r="C2534" s="6" t="s">
        <v>145</v>
      </c>
      <c r="D2534" s="7">
        <v>43400</v>
      </c>
      <c r="E2534" s="7">
        <v>43549</v>
      </c>
      <c r="F2534" s="7">
        <v>43573</v>
      </c>
      <c r="G2534" s="7">
        <v>43583</v>
      </c>
      <c r="H2534" s="6">
        <f t="shared" si="117"/>
        <v>34</v>
      </c>
      <c r="I2534" s="6" t="s">
        <v>215</v>
      </c>
      <c r="J2534" s="6">
        <v>20</v>
      </c>
      <c r="K2534" s="6">
        <v>15</v>
      </c>
      <c r="L2534" s="6">
        <v>143</v>
      </c>
      <c r="M2534" s="6">
        <v>13</v>
      </c>
      <c r="N2534" s="6">
        <v>7</v>
      </c>
      <c r="O2534" s="6">
        <v>0.1</v>
      </c>
      <c r="P2534" s="8">
        <v>2907.8</v>
      </c>
      <c r="Q2534" s="8">
        <v>2297.1620000000003</v>
      </c>
      <c r="R2534" s="8">
        <f t="shared" si="118"/>
        <v>2239.0060000000012</v>
      </c>
      <c r="S2534" s="8">
        <f>(((Sales[[#This Row],[Unit Price]]-(Sales[[#This Row],[Discount Applied]]*Sales[[#This Row],[Unit Price]]))-Q2534)/Q2534)*100</f>
        <v>13.924050632911378</v>
      </c>
      <c r="T2534" s="8">
        <f t="shared" si="119"/>
        <v>18319.140000000003</v>
      </c>
      <c r="U2534" s="8">
        <f>Sales[[#This Row],[Unit Cost]]*Sales[[#This Row],[Order Quantity]]</f>
        <v>16080.134000000002</v>
      </c>
    </row>
    <row r="2535" spans="1:21" x14ac:dyDescent="0.2">
      <c r="A2535" s="6" t="s">
        <v>2748</v>
      </c>
      <c r="B2535" s="6" t="s">
        <v>26</v>
      </c>
      <c r="C2535" s="6" t="s">
        <v>144</v>
      </c>
      <c r="D2535" s="7">
        <v>43400</v>
      </c>
      <c r="E2535" s="7">
        <v>43549</v>
      </c>
      <c r="F2535" s="7">
        <v>43553</v>
      </c>
      <c r="G2535" s="7">
        <v>43555</v>
      </c>
      <c r="H2535" s="6">
        <f t="shared" si="117"/>
        <v>6</v>
      </c>
      <c r="I2535" s="6" t="s">
        <v>215</v>
      </c>
      <c r="J2535" s="6">
        <v>26</v>
      </c>
      <c r="K2535" s="6">
        <v>46</v>
      </c>
      <c r="L2535" s="6">
        <v>61</v>
      </c>
      <c r="M2535" s="6">
        <v>22</v>
      </c>
      <c r="N2535" s="6">
        <v>6</v>
      </c>
      <c r="O2535" s="6">
        <v>7.4999999999999997E-2</v>
      </c>
      <c r="P2535" s="8">
        <v>1125.6000000000001</v>
      </c>
      <c r="Q2535" s="8">
        <v>585.31200000000013</v>
      </c>
      <c r="R2535" s="8">
        <f t="shared" si="118"/>
        <v>2735.2079999999992</v>
      </c>
      <c r="S2535" s="8">
        <f>(((Sales[[#This Row],[Unit Price]]-(Sales[[#This Row],[Discount Applied]]*Sales[[#This Row],[Unit Price]]))-Q2535)/Q2535)*100</f>
        <v>77.884615384615358</v>
      </c>
      <c r="T2535" s="8">
        <f t="shared" si="119"/>
        <v>6247.08</v>
      </c>
      <c r="U2535" s="8">
        <f>Sales[[#This Row],[Unit Cost]]*Sales[[#This Row],[Order Quantity]]</f>
        <v>3511.8720000000008</v>
      </c>
    </row>
    <row r="2536" spans="1:21" x14ac:dyDescent="0.2">
      <c r="A2536" s="6" t="s">
        <v>2749</v>
      </c>
      <c r="B2536" s="6" t="s">
        <v>24</v>
      </c>
      <c r="C2536" s="6" t="s">
        <v>143</v>
      </c>
      <c r="D2536" s="7">
        <v>43400</v>
      </c>
      <c r="E2536" s="7">
        <v>43549</v>
      </c>
      <c r="F2536" s="7">
        <v>43552</v>
      </c>
      <c r="G2536" s="7">
        <v>43561</v>
      </c>
      <c r="H2536" s="6">
        <f t="shared" si="117"/>
        <v>12</v>
      </c>
      <c r="I2536" s="6" t="s">
        <v>215</v>
      </c>
      <c r="J2536" s="6">
        <v>3</v>
      </c>
      <c r="K2536" s="6">
        <v>21</v>
      </c>
      <c r="L2536" s="6">
        <v>334</v>
      </c>
      <c r="M2536" s="6">
        <v>38</v>
      </c>
      <c r="N2536" s="6">
        <v>2</v>
      </c>
      <c r="O2536" s="6">
        <v>7.4999999999999997E-2</v>
      </c>
      <c r="P2536" s="8">
        <v>1072</v>
      </c>
      <c r="Q2536" s="8">
        <v>525.28</v>
      </c>
      <c r="R2536" s="8">
        <f t="shared" si="118"/>
        <v>932.6400000000001</v>
      </c>
      <c r="S2536" s="8">
        <f>(((Sales[[#This Row],[Unit Price]]-(Sales[[#This Row],[Discount Applied]]*Sales[[#This Row],[Unit Price]]))-Q2536)/Q2536)*100</f>
        <v>88.775510204081641</v>
      </c>
      <c r="T2536" s="8">
        <f t="shared" si="119"/>
        <v>1983.2</v>
      </c>
      <c r="U2536" s="8">
        <f>Sales[[#This Row],[Unit Cost]]*Sales[[#This Row],[Order Quantity]]</f>
        <v>1050.56</v>
      </c>
    </row>
    <row r="2537" spans="1:21" x14ac:dyDescent="0.2">
      <c r="A2537" s="6" t="s">
        <v>2750</v>
      </c>
      <c r="B2537" s="6" t="s">
        <v>24</v>
      </c>
      <c r="C2537" s="6" t="s">
        <v>143</v>
      </c>
      <c r="D2537" s="7">
        <v>43400</v>
      </c>
      <c r="E2537" s="7">
        <v>43549</v>
      </c>
      <c r="F2537" s="7">
        <v>43561</v>
      </c>
      <c r="G2537" s="7">
        <v>43570</v>
      </c>
      <c r="H2537" s="6">
        <f t="shared" si="117"/>
        <v>21</v>
      </c>
      <c r="I2537" s="6" t="s">
        <v>215</v>
      </c>
      <c r="J2537" s="6">
        <v>10</v>
      </c>
      <c r="K2537" s="6">
        <v>38</v>
      </c>
      <c r="L2537" s="6">
        <v>330</v>
      </c>
      <c r="M2537" s="6">
        <v>37</v>
      </c>
      <c r="N2537" s="6">
        <v>5</v>
      </c>
      <c r="O2537" s="6">
        <v>0.1</v>
      </c>
      <c r="P2537" s="8">
        <v>1809</v>
      </c>
      <c r="Q2537" s="8">
        <v>1139.67</v>
      </c>
      <c r="R2537" s="8">
        <f t="shared" si="118"/>
        <v>2442.1499999999996</v>
      </c>
      <c r="S2537" s="8">
        <f>(((Sales[[#This Row],[Unit Price]]-(Sales[[#This Row],[Discount Applied]]*Sales[[#This Row],[Unit Price]]))-Q2537)/Q2537)*100</f>
        <v>42.85714285714284</v>
      </c>
      <c r="T2537" s="8">
        <f t="shared" si="119"/>
        <v>8140.5</v>
      </c>
      <c r="U2537" s="8">
        <f>Sales[[#This Row],[Unit Cost]]*Sales[[#This Row],[Order Quantity]]</f>
        <v>5698.35</v>
      </c>
    </row>
    <row r="2538" spans="1:21" x14ac:dyDescent="0.2">
      <c r="A2538" s="6" t="s">
        <v>2751</v>
      </c>
      <c r="B2538" s="6" t="s">
        <v>25</v>
      </c>
      <c r="C2538" s="6" t="s">
        <v>143</v>
      </c>
      <c r="D2538" s="7">
        <v>43500</v>
      </c>
      <c r="E2538" s="7">
        <v>43549</v>
      </c>
      <c r="F2538" s="7">
        <v>43568</v>
      </c>
      <c r="G2538" s="7">
        <v>43570</v>
      </c>
      <c r="H2538" s="6">
        <f t="shared" si="117"/>
        <v>21</v>
      </c>
      <c r="I2538" s="6" t="s">
        <v>215</v>
      </c>
      <c r="J2538" s="6">
        <v>19</v>
      </c>
      <c r="K2538" s="6">
        <v>22</v>
      </c>
      <c r="L2538" s="6">
        <v>349</v>
      </c>
      <c r="M2538" s="6">
        <v>43</v>
      </c>
      <c r="N2538" s="6">
        <v>3</v>
      </c>
      <c r="O2538" s="6">
        <v>0.1</v>
      </c>
      <c r="P2538" s="8">
        <v>1025.1000000000001</v>
      </c>
      <c r="Q2538" s="8">
        <v>533.05200000000013</v>
      </c>
      <c r="R2538" s="8">
        <f t="shared" si="118"/>
        <v>1168.6139999999996</v>
      </c>
      <c r="S2538" s="8">
        <f>(((Sales[[#This Row],[Unit Price]]-(Sales[[#This Row],[Discount Applied]]*Sales[[#This Row],[Unit Price]]))-Q2538)/Q2538)*100</f>
        <v>73.076923076923066</v>
      </c>
      <c r="T2538" s="8">
        <f t="shared" si="119"/>
        <v>2767.77</v>
      </c>
      <c r="U2538" s="8">
        <f>Sales[[#This Row],[Unit Cost]]*Sales[[#This Row],[Order Quantity]]</f>
        <v>1599.1560000000004</v>
      </c>
    </row>
    <row r="2539" spans="1:21" x14ac:dyDescent="0.2">
      <c r="A2539" s="6" t="s">
        <v>2752</v>
      </c>
      <c r="B2539" s="6" t="s">
        <v>24</v>
      </c>
      <c r="C2539" s="6" t="s">
        <v>147</v>
      </c>
      <c r="D2539" s="7">
        <v>43400</v>
      </c>
      <c r="E2539" s="7">
        <v>43550</v>
      </c>
      <c r="F2539" s="7">
        <v>43569</v>
      </c>
      <c r="G2539" s="7">
        <v>43578</v>
      </c>
      <c r="H2539" s="6">
        <f t="shared" si="117"/>
        <v>28</v>
      </c>
      <c r="I2539" s="6" t="s">
        <v>215</v>
      </c>
      <c r="J2539" s="6">
        <v>3</v>
      </c>
      <c r="K2539" s="6">
        <v>38</v>
      </c>
      <c r="L2539" s="6">
        <v>246</v>
      </c>
      <c r="M2539" s="6">
        <v>24</v>
      </c>
      <c r="N2539" s="6">
        <v>3</v>
      </c>
      <c r="O2539" s="6">
        <v>0.3</v>
      </c>
      <c r="P2539" s="8">
        <v>3953</v>
      </c>
      <c r="Q2539" s="8">
        <v>1976.5</v>
      </c>
      <c r="R2539" s="8">
        <f t="shared" si="118"/>
        <v>2371.7999999999993</v>
      </c>
      <c r="S2539" s="8">
        <f>(((Sales[[#This Row],[Unit Price]]-(Sales[[#This Row],[Discount Applied]]*Sales[[#This Row],[Unit Price]]))-Q2539)/Q2539)*100</f>
        <v>40.000000000000021</v>
      </c>
      <c r="T2539" s="8">
        <f t="shared" si="119"/>
        <v>8301.2999999999993</v>
      </c>
      <c r="U2539" s="8">
        <f>Sales[[#This Row],[Unit Cost]]*Sales[[#This Row],[Order Quantity]]</f>
        <v>5929.5</v>
      </c>
    </row>
    <row r="2540" spans="1:21" x14ac:dyDescent="0.2">
      <c r="A2540" s="6" t="s">
        <v>2753</v>
      </c>
      <c r="B2540" s="6" t="s">
        <v>24</v>
      </c>
      <c r="C2540" s="6" t="s">
        <v>148</v>
      </c>
      <c r="D2540" s="7">
        <v>43400</v>
      </c>
      <c r="E2540" s="7">
        <v>43550</v>
      </c>
      <c r="F2540" s="7">
        <v>43571</v>
      </c>
      <c r="G2540" s="7">
        <v>43576</v>
      </c>
      <c r="H2540" s="6">
        <f t="shared" si="117"/>
        <v>26</v>
      </c>
      <c r="I2540" s="6" t="s">
        <v>215</v>
      </c>
      <c r="J2540" s="6">
        <v>12</v>
      </c>
      <c r="K2540" s="6">
        <v>19</v>
      </c>
      <c r="L2540" s="6">
        <v>26</v>
      </c>
      <c r="M2540" s="6">
        <v>6</v>
      </c>
      <c r="N2540" s="6">
        <v>8</v>
      </c>
      <c r="O2540" s="6">
        <v>7.4999999999999997E-2</v>
      </c>
      <c r="P2540" s="8">
        <v>2371.8000000000002</v>
      </c>
      <c r="Q2540" s="8">
        <v>2016.0300000000002</v>
      </c>
      <c r="R2540" s="8">
        <f t="shared" si="118"/>
        <v>1423.0799999999981</v>
      </c>
      <c r="S2540" s="8">
        <f>(((Sales[[#This Row],[Unit Price]]-(Sales[[#This Row],[Discount Applied]]*Sales[[#This Row],[Unit Price]]))-Q2540)/Q2540)*100</f>
        <v>8.8235294117646941</v>
      </c>
      <c r="T2540" s="8">
        <f t="shared" si="119"/>
        <v>17551.32</v>
      </c>
      <c r="U2540" s="8">
        <f>Sales[[#This Row],[Unit Cost]]*Sales[[#This Row],[Order Quantity]]</f>
        <v>16128.240000000002</v>
      </c>
    </row>
    <row r="2541" spans="1:21" x14ac:dyDescent="0.2">
      <c r="A2541" s="6" t="s">
        <v>2754</v>
      </c>
      <c r="B2541" s="6" t="s">
        <v>23</v>
      </c>
      <c r="C2541" s="6" t="s">
        <v>147</v>
      </c>
      <c r="D2541" s="7">
        <v>43400</v>
      </c>
      <c r="E2541" s="7">
        <v>43550</v>
      </c>
      <c r="F2541" s="7">
        <v>43575</v>
      </c>
      <c r="G2541" s="7">
        <v>43585</v>
      </c>
      <c r="H2541" s="6">
        <f t="shared" si="117"/>
        <v>35</v>
      </c>
      <c r="I2541" s="6" t="s">
        <v>215</v>
      </c>
      <c r="J2541" s="6">
        <v>24</v>
      </c>
      <c r="K2541" s="6">
        <v>39</v>
      </c>
      <c r="L2541" s="6">
        <v>233</v>
      </c>
      <c r="M2541" s="6">
        <v>40</v>
      </c>
      <c r="N2541" s="6">
        <v>8</v>
      </c>
      <c r="O2541" s="6">
        <v>0.05</v>
      </c>
      <c r="P2541" s="8">
        <v>2358.4</v>
      </c>
      <c r="Q2541" s="8">
        <v>1462.2080000000001</v>
      </c>
      <c r="R2541" s="8">
        <f t="shared" si="118"/>
        <v>6226.1759999999995</v>
      </c>
      <c r="S2541" s="8">
        <f>(((Sales[[#This Row],[Unit Price]]-(Sales[[#This Row],[Discount Applied]]*Sales[[#This Row],[Unit Price]]))-Q2541)/Q2541)*100</f>
        <v>53.225806451612897</v>
      </c>
      <c r="T2541" s="8">
        <f t="shared" si="119"/>
        <v>17923.84</v>
      </c>
      <c r="U2541" s="8">
        <f>Sales[[#This Row],[Unit Cost]]*Sales[[#This Row],[Order Quantity]]</f>
        <v>11697.664000000001</v>
      </c>
    </row>
    <row r="2542" spans="1:21" x14ac:dyDescent="0.2">
      <c r="A2542" s="6" t="s">
        <v>2755</v>
      </c>
      <c r="B2542" s="6" t="s">
        <v>24</v>
      </c>
      <c r="C2542" s="6" t="s">
        <v>145</v>
      </c>
      <c r="D2542" s="7">
        <v>43500</v>
      </c>
      <c r="E2542" s="7">
        <v>43550</v>
      </c>
      <c r="F2542" s="7">
        <v>43567</v>
      </c>
      <c r="G2542" s="7">
        <v>43576</v>
      </c>
      <c r="H2542" s="6">
        <f t="shared" si="117"/>
        <v>26</v>
      </c>
      <c r="I2542" s="6" t="s">
        <v>215</v>
      </c>
      <c r="J2542" s="6">
        <v>3</v>
      </c>
      <c r="K2542" s="6">
        <v>2</v>
      </c>
      <c r="L2542" s="6">
        <v>127</v>
      </c>
      <c r="M2542" s="6">
        <v>42</v>
      </c>
      <c r="N2542" s="6">
        <v>2</v>
      </c>
      <c r="O2542" s="6">
        <v>0.1</v>
      </c>
      <c r="P2542" s="8">
        <v>2613</v>
      </c>
      <c r="Q2542" s="8">
        <v>1620.06</v>
      </c>
      <c r="R2542" s="8">
        <f t="shared" si="118"/>
        <v>1463.2799999999997</v>
      </c>
      <c r="S2542" s="8">
        <f>(((Sales[[#This Row],[Unit Price]]-(Sales[[#This Row],[Discount Applied]]*Sales[[#This Row],[Unit Price]]))-Q2542)/Q2542)*100</f>
        <v>45.161290322580641</v>
      </c>
      <c r="T2542" s="8">
        <f t="shared" si="119"/>
        <v>4703.3999999999996</v>
      </c>
      <c r="U2542" s="8">
        <f>Sales[[#This Row],[Unit Cost]]*Sales[[#This Row],[Order Quantity]]</f>
        <v>3240.12</v>
      </c>
    </row>
    <row r="2543" spans="1:21" x14ac:dyDescent="0.2">
      <c r="A2543" s="6" t="s">
        <v>2756</v>
      </c>
      <c r="B2543" s="6" t="s">
        <v>25</v>
      </c>
      <c r="C2543" s="6" t="s">
        <v>143</v>
      </c>
      <c r="D2543" s="7">
        <v>43500</v>
      </c>
      <c r="E2543" s="7">
        <v>43550</v>
      </c>
      <c r="F2543" s="7">
        <v>43552</v>
      </c>
      <c r="G2543" s="7">
        <v>43558</v>
      </c>
      <c r="H2543" s="6">
        <f t="shared" si="117"/>
        <v>8</v>
      </c>
      <c r="I2543" s="6" t="s">
        <v>215</v>
      </c>
      <c r="J2543" s="6">
        <v>12</v>
      </c>
      <c r="K2543" s="6">
        <v>13</v>
      </c>
      <c r="L2543" s="6">
        <v>341</v>
      </c>
      <c r="M2543" s="6">
        <v>17</v>
      </c>
      <c r="N2543" s="6">
        <v>3</v>
      </c>
      <c r="O2543" s="6">
        <v>0.1</v>
      </c>
      <c r="P2543" s="8">
        <v>904.5</v>
      </c>
      <c r="Q2543" s="8">
        <v>452.25</v>
      </c>
      <c r="R2543" s="8">
        <f t="shared" si="118"/>
        <v>1085.4000000000001</v>
      </c>
      <c r="S2543" s="8">
        <f>(((Sales[[#This Row],[Unit Price]]-(Sales[[#This Row],[Discount Applied]]*Sales[[#This Row],[Unit Price]]))-Q2543)/Q2543)*100</f>
        <v>80</v>
      </c>
      <c r="T2543" s="8">
        <f t="shared" si="119"/>
        <v>2442.15</v>
      </c>
      <c r="U2543" s="8">
        <f>Sales[[#This Row],[Unit Cost]]*Sales[[#This Row],[Order Quantity]]</f>
        <v>1356.75</v>
      </c>
    </row>
    <row r="2544" spans="1:21" x14ac:dyDescent="0.2">
      <c r="A2544" s="6" t="s">
        <v>2757</v>
      </c>
      <c r="B2544" s="6" t="s">
        <v>24</v>
      </c>
      <c r="C2544" s="6" t="s">
        <v>144</v>
      </c>
      <c r="D2544" s="7">
        <v>43400</v>
      </c>
      <c r="E2544" s="7">
        <v>43550</v>
      </c>
      <c r="F2544" s="7">
        <v>43578</v>
      </c>
      <c r="G2544" s="7">
        <v>43579</v>
      </c>
      <c r="H2544" s="6">
        <f t="shared" si="117"/>
        <v>29</v>
      </c>
      <c r="I2544" s="6" t="s">
        <v>215</v>
      </c>
      <c r="J2544" s="6">
        <v>1</v>
      </c>
      <c r="K2544" s="6">
        <v>12</v>
      </c>
      <c r="L2544" s="6">
        <v>78</v>
      </c>
      <c r="M2544" s="6">
        <v>26</v>
      </c>
      <c r="N2544" s="6">
        <v>3</v>
      </c>
      <c r="O2544" s="6">
        <v>0.15</v>
      </c>
      <c r="P2544" s="8">
        <v>1025.1000000000001</v>
      </c>
      <c r="Q2544" s="8">
        <v>584.30700000000002</v>
      </c>
      <c r="R2544" s="8">
        <f t="shared" si="118"/>
        <v>861.08400000000006</v>
      </c>
      <c r="S2544" s="8">
        <f>(((Sales[[#This Row],[Unit Price]]-(Sales[[#This Row],[Discount Applied]]*Sales[[#This Row],[Unit Price]]))-Q2544)/Q2544)*100</f>
        <v>49.122807017543877</v>
      </c>
      <c r="T2544" s="8">
        <f t="shared" si="119"/>
        <v>2614.0050000000001</v>
      </c>
      <c r="U2544" s="8">
        <f>Sales[[#This Row],[Unit Cost]]*Sales[[#This Row],[Order Quantity]]</f>
        <v>1752.921</v>
      </c>
    </row>
    <row r="2545" spans="1:21" x14ac:dyDescent="0.2">
      <c r="A2545" s="6" t="s">
        <v>2758</v>
      </c>
      <c r="B2545" s="6" t="s">
        <v>25</v>
      </c>
      <c r="C2545" s="6" t="s">
        <v>147</v>
      </c>
      <c r="D2545" s="7">
        <v>43400</v>
      </c>
      <c r="E2545" s="7">
        <v>43550</v>
      </c>
      <c r="F2545" s="7">
        <v>43555</v>
      </c>
      <c r="G2545" s="7">
        <v>43562</v>
      </c>
      <c r="H2545" s="6">
        <f t="shared" si="117"/>
        <v>12</v>
      </c>
      <c r="I2545" s="6" t="s">
        <v>215</v>
      </c>
      <c r="J2545" s="6">
        <v>16</v>
      </c>
      <c r="K2545" s="6">
        <v>18</v>
      </c>
      <c r="L2545" s="6">
        <v>260</v>
      </c>
      <c r="M2545" s="6">
        <v>38</v>
      </c>
      <c r="N2545" s="6">
        <v>2</v>
      </c>
      <c r="O2545" s="6">
        <v>0.1</v>
      </c>
      <c r="P2545" s="8">
        <v>3852.5</v>
      </c>
      <c r="Q2545" s="8">
        <v>2504.125</v>
      </c>
      <c r="R2545" s="8">
        <f t="shared" si="118"/>
        <v>1926.25</v>
      </c>
      <c r="S2545" s="8">
        <f>(((Sales[[#This Row],[Unit Price]]-(Sales[[#This Row],[Discount Applied]]*Sales[[#This Row],[Unit Price]]))-Q2545)/Q2545)*100</f>
        <v>38.461538461538467</v>
      </c>
      <c r="T2545" s="8">
        <f t="shared" si="119"/>
        <v>6934.5</v>
      </c>
      <c r="U2545" s="8">
        <f>Sales[[#This Row],[Unit Cost]]*Sales[[#This Row],[Order Quantity]]</f>
        <v>5008.25</v>
      </c>
    </row>
    <row r="2546" spans="1:21" x14ac:dyDescent="0.2">
      <c r="A2546" s="6" t="s">
        <v>2759</v>
      </c>
      <c r="B2546" s="6" t="s">
        <v>25</v>
      </c>
      <c r="C2546" s="6" t="s">
        <v>146</v>
      </c>
      <c r="D2546" s="7">
        <v>43400</v>
      </c>
      <c r="E2546" s="7">
        <v>43550</v>
      </c>
      <c r="F2546" s="7">
        <v>43563</v>
      </c>
      <c r="G2546" s="7">
        <v>43573</v>
      </c>
      <c r="H2546" s="6">
        <f t="shared" si="117"/>
        <v>23</v>
      </c>
      <c r="I2546" s="6" t="s">
        <v>215</v>
      </c>
      <c r="J2546" s="6">
        <v>13</v>
      </c>
      <c r="K2546" s="6">
        <v>48</v>
      </c>
      <c r="L2546" s="6">
        <v>319</v>
      </c>
      <c r="M2546" s="6">
        <v>25</v>
      </c>
      <c r="N2546" s="6">
        <v>3</v>
      </c>
      <c r="O2546" s="6">
        <v>0.15</v>
      </c>
      <c r="P2546" s="8">
        <v>227.8</v>
      </c>
      <c r="Q2546" s="8">
        <v>95.676000000000002</v>
      </c>
      <c r="R2546" s="8">
        <f t="shared" si="118"/>
        <v>293.86200000000008</v>
      </c>
      <c r="S2546" s="8">
        <f>(((Sales[[#This Row],[Unit Price]]-(Sales[[#This Row],[Discount Applied]]*Sales[[#This Row],[Unit Price]]))-Q2546)/Q2546)*100</f>
        <v>102.38095238095238</v>
      </c>
      <c r="T2546" s="8">
        <f t="shared" si="119"/>
        <v>580.8900000000001</v>
      </c>
      <c r="U2546" s="8">
        <f>Sales[[#This Row],[Unit Cost]]*Sales[[#This Row],[Order Quantity]]</f>
        <v>287.02800000000002</v>
      </c>
    </row>
    <row r="2547" spans="1:21" x14ac:dyDescent="0.2">
      <c r="A2547" s="6" t="s">
        <v>2760</v>
      </c>
      <c r="B2547" s="6" t="s">
        <v>26</v>
      </c>
      <c r="C2547" s="6" t="s">
        <v>145</v>
      </c>
      <c r="D2547" s="7">
        <v>43500</v>
      </c>
      <c r="E2547" s="7">
        <v>43550</v>
      </c>
      <c r="F2547" s="7">
        <v>43553</v>
      </c>
      <c r="G2547" s="7">
        <v>43556</v>
      </c>
      <c r="H2547" s="6">
        <f t="shared" si="117"/>
        <v>6</v>
      </c>
      <c r="I2547" s="6" t="s">
        <v>215</v>
      </c>
      <c r="J2547" s="6">
        <v>27</v>
      </c>
      <c r="K2547" s="6">
        <v>32</v>
      </c>
      <c r="L2547" s="6">
        <v>138</v>
      </c>
      <c r="M2547" s="6">
        <v>3</v>
      </c>
      <c r="N2547" s="6">
        <v>4</v>
      </c>
      <c r="O2547" s="6">
        <v>0.05</v>
      </c>
      <c r="P2547" s="8">
        <v>2345</v>
      </c>
      <c r="Q2547" s="8">
        <v>1618.05</v>
      </c>
      <c r="R2547" s="8">
        <f t="shared" si="118"/>
        <v>2438.8000000000002</v>
      </c>
      <c r="S2547" s="8">
        <f>(((Sales[[#This Row],[Unit Price]]-(Sales[[#This Row],[Discount Applied]]*Sales[[#This Row],[Unit Price]]))-Q2547)/Q2547)*100</f>
        <v>37.681159420289859</v>
      </c>
      <c r="T2547" s="8">
        <f t="shared" si="119"/>
        <v>8911</v>
      </c>
      <c r="U2547" s="8">
        <f>Sales[[#This Row],[Unit Cost]]*Sales[[#This Row],[Order Quantity]]</f>
        <v>6472.2</v>
      </c>
    </row>
    <row r="2548" spans="1:21" x14ac:dyDescent="0.2">
      <c r="A2548" s="6" t="s">
        <v>2761</v>
      </c>
      <c r="B2548" s="6" t="s">
        <v>26</v>
      </c>
      <c r="C2548" s="6" t="s">
        <v>148</v>
      </c>
      <c r="D2548" s="7">
        <v>43500</v>
      </c>
      <c r="E2548" s="7">
        <v>43550</v>
      </c>
      <c r="F2548" s="7">
        <v>43553</v>
      </c>
      <c r="G2548" s="7">
        <v>43558</v>
      </c>
      <c r="H2548" s="6">
        <f t="shared" si="117"/>
        <v>8</v>
      </c>
      <c r="I2548" s="6" t="s">
        <v>215</v>
      </c>
      <c r="J2548" s="6">
        <v>27</v>
      </c>
      <c r="K2548" s="6">
        <v>44</v>
      </c>
      <c r="L2548" s="6">
        <v>34</v>
      </c>
      <c r="M2548" s="6">
        <v>42</v>
      </c>
      <c r="N2548" s="6">
        <v>5</v>
      </c>
      <c r="O2548" s="6">
        <v>0.1</v>
      </c>
      <c r="P2548" s="8">
        <v>1969.8</v>
      </c>
      <c r="Q2548" s="8">
        <v>787.92000000000007</v>
      </c>
      <c r="R2548" s="8">
        <f t="shared" si="118"/>
        <v>4924.5</v>
      </c>
      <c r="S2548" s="8">
        <f>(((Sales[[#This Row],[Unit Price]]-(Sales[[#This Row],[Discount Applied]]*Sales[[#This Row],[Unit Price]]))-Q2548)/Q2548)*100</f>
        <v>124.99999999999997</v>
      </c>
      <c r="T2548" s="8">
        <f t="shared" si="119"/>
        <v>8864.1</v>
      </c>
      <c r="U2548" s="8">
        <f>Sales[[#This Row],[Unit Cost]]*Sales[[#This Row],[Order Quantity]]</f>
        <v>3939.6000000000004</v>
      </c>
    </row>
    <row r="2549" spans="1:21" x14ac:dyDescent="0.2">
      <c r="A2549" s="6" t="s">
        <v>2762</v>
      </c>
      <c r="B2549" s="6" t="s">
        <v>25</v>
      </c>
      <c r="C2549" s="6" t="s">
        <v>147</v>
      </c>
      <c r="D2549" s="7">
        <v>43400</v>
      </c>
      <c r="E2549" s="7">
        <v>43551</v>
      </c>
      <c r="F2549" s="7">
        <v>43556</v>
      </c>
      <c r="G2549" s="7">
        <v>43557</v>
      </c>
      <c r="H2549" s="6">
        <f t="shared" si="117"/>
        <v>6</v>
      </c>
      <c r="I2549" s="6" t="s">
        <v>215</v>
      </c>
      <c r="J2549" s="6">
        <v>13</v>
      </c>
      <c r="K2549" s="6">
        <v>11</v>
      </c>
      <c r="L2549" s="6">
        <v>245</v>
      </c>
      <c r="M2549" s="6">
        <v>38</v>
      </c>
      <c r="N2549" s="6">
        <v>5</v>
      </c>
      <c r="O2549" s="6">
        <v>0.05</v>
      </c>
      <c r="P2549" s="8">
        <v>2586.2000000000003</v>
      </c>
      <c r="Q2549" s="8">
        <v>1293.1000000000001</v>
      </c>
      <c r="R2549" s="8">
        <f t="shared" si="118"/>
        <v>5818.95</v>
      </c>
      <c r="S2549" s="8">
        <f>(((Sales[[#This Row],[Unit Price]]-(Sales[[#This Row],[Discount Applied]]*Sales[[#This Row],[Unit Price]]))-Q2549)/Q2549)*100</f>
        <v>90</v>
      </c>
      <c r="T2549" s="8">
        <f t="shared" si="119"/>
        <v>12284.45</v>
      </c>
      <c r="U2549" s="8">
        <f>Sales[[#This Row],[Unit Cost]]*Sales[[#This Row],[Order Quantity]]</f>
        <v>6465.5000000000009</v>
      </c>
    </row>
    <row r="2550" spans="1:21" x14ac:dyDescent="0.2">
      <c r="A2550" s="6" t="s">
        <v>2763</v>
      </c>
      <c r="B2550" s="6" t="s">
        <v>23</v>
      </c>
      <c r="C2550" s="6" t="s">
        <v>145</v>
      </c>
      <c r="D2550" s="7">
        <v>43500</v>
      </c>
      <c r="E2550" s="7">
        <v>43551</v>
      </c>
      <c r="F2550" s="7">
        <v>43571</v>
      </c>
      <c r="G2550" s="7">
        <v>43576</v>
      </c>
      <c r="H2550" s="6">
        <f t="shared" si="117"/>
        <v>25</v>
      </c>
      <c r="I2550" s="6" t="s">
        <v>215</v>
      </c>
      <c r="J2550" s="6">
        <v>23</v>
      </c>
      <c r="K2550" s="6">
        <v>10</v>
      </c>
      <c r="L2550" s="6">
        <v>162</v>
      </c>
      <c r="M2550" s="6">
        <v>38</v>
      </c>
      <c r="N2550" s="6">
        <v>7</v>
      </c>
      <c r="O2550" s="6">
        <v>0.05</v>
      </c>
      <c r="P2550" s="8">
        <v>5748.6</v>
      </c>
      <c r="Q2550" s="8">
        <v>3736.59</v>
      </c>
      <c r="R2550" s="8">
        <f t="shared" si="118"/>
        <v>12072.060000000001</v>
      </c>
      <c r="S2550" s="8">
        <f>(((Sales[[#This Row],[Unit Price]]-(Sales[[#This Row],[Discount Applied]]*Sales[[#This Row],[Unit Price]]))-Q2550)/Q2550)*100</f>
        <v>46.153846153846153</v>
      </c>
      <c r="T2550" s="8">
        <f t="shared" si="119"/>
        <v>38228.19</v>
      </c>
      <c r="U2550" s="8">
        <f>Sales[[#This Row],[Unit Cost]]*Sales[[#This Row],[Order Quantity]]</f>
        <v>26156.13</v>
      </c>
    </row>
    <row r="2551" spans="1:21" x14ac:dyDescent="0.2">
      <c r="A2551" s="6" t="s">
        <v>2764</v>
      </c>
      <c r="B2551" s="6" t="s">
        <v>26</v>
      </c>
      <c r="C2551" s="6" t="s">
        <v>145</v>
      </c>
      <c r="D2551" s="7">
        <v>43500</v>
      </c>
      <c r="E2551" s="7">
        <v>43551</v>
      </c>
      <c r="F2551" s="7">
        <v>43569</v>
      </c>
      <c r="G2551" s="7">
        <v>43571</v>
      </c>
      <c r="H2551" s="6">
        <f t="shared" si="117"/>
        <v>20</v>
      </c>
      <c r="I2551" s="6" t="s">
        <v>215</v>
      </c>
      <c r="J2551" s="6">
        <v>28</v>
      </c>
      <c r="K2551" s="6">
        <v>36</v>
      </c>
      <c r="L2551" s="6">
        <v>199</v>
      </c>
      <c r="M2551" s="6">
        <v>35</v>
      </c>
      <c r="N2551" s="6">
        <v>3</v>
      </c>
      <c r="O2551" s="6">
        <v>7.4999999999999997E-2</v>
      </c>
      <c r="P2551" s="8">
        <v>221.1</v>
      </c>
      <c r="Q2551" s="8">
        <v>170.24699999999999</v>
      </c>
      <c r="R2551" s="8">
        <f t="shared" si="118"/>
        <v>102.81150000000002</v>
      </c>
      <c r="S2551" s="8">
        <f>(((Sales[[#This Row],[Unit Price]]-(Sales[[#This Row],[Discount Applied]]*Sales[[#This Row],[Unit Price]]))-Q2551)/Q2551)*100</f>
        <v>20.129870129870131</v>
      </c>
      <c r="T2551" s="8">
        <f t="shared" si="119"/>
        <v>613.55250000000001</v>
      </c>
      <c r="U2551" s="8">
        <f>Sales[[#This Row],[Unit Cost]]*Sales[[#This Row],[Order Quantity]]</f>
        <v>510.74099999999999</v>
      </c>
    </row>
    <row r="2552" spans="1:21" x14ac:dyDescent="0.2">
      <c r="A2552" s="6" t="s">
        <v>2765</v>
      </c>
      <c r="B2552" s="6" t="s">
        <v>25</v>
      </c>
      <c r="C2552" s="6" t="s">
        <v>144</v>
      </c>
      <c r="D2552" s="7">
        <v>43500</v>
      </c>
      <c r="E2552" s="7">
        <v>43551</v>
      </c>
      <c r="F2552" s="7">
        <v>43569</v>
      </c>
      <c r="G2552" s="7">
        <v>43573</v>
      </c>
      <c r="H2552" s="6">
        <f t="shared" si="117"/>
        <v>22</v>
      </c>
      <c r="I2552" s="6" t="s">
        <v>215</v>
      </c>
      <c r="J2552" s="6">
        <v>18</v>
      </c>
      <c r="K2552" s="6">
        <v>24</v>
      </c>
      <c r="L2552" s="6">
        <v>62</v>
      </c>
      <c r="M2552" s="6">
        <v>23</v>
      </c>
      <c r="N2552" s="6">
        <v>1</v>
      </c>
      <c r="O2552" s="6">
        <v>7.4999999999999997E-2</v>
      </c>
      <c r="P2552" s="8">
        <v>3832.4</v>
      </c>
      <c r="Q2552" s="8">
        <v>2835.9760000000001</v>
      </c>
      <c r="R2552" s="8">
        <f t="shared" si="118"/>
        <v>708.99400000000014</v>
      </c>
      <c r="S2552" s="8">
        <f>(((Sales[[#This Row],[Unit Price]]-(Sales[[#This Row],[Discount Applied]]*Sales[[#This Row],[Unit Price]]))-Q2552)/Q2552)*100</f>
        <v>25.000000000000007</v>
      </c>
      <c r="T2552" s="8">
        <f t="shared" si="119"/>
        <v>3544.9700000000003</v>
      </c>
      <c r="U2552" s="8">
        <f>Sales[[#This Row],[Unit Cost]]*Sales[[#This Row],[Order Quantity]]</f>
        <v>2835.9760000000001</v>
      </c>
    </row>
    <row r="2553" spans="1:21" x14ac:dyDescent="0.2">
      <c r="A2553" s="6" t="s">
        <v>2766</v>
      </c>
      <c r="B2553" s="6" t="s">
        <v>25</v>
      </c>
      <c r="C2553" s="6" t="s">
        <v>143</v>
      </c>
      <c r="D2553" s="7">
        <v>43500</v>
      </c>
      <c r="E2553" s="7">
        <v>43551</v>
      </c>
      <c r="F2553" s="7">
        <v>43578</v>
      </c>
      <c r="G2553" s="7">
        <v>43583</v>
      </c>
      <c r="H2553" s="6">
        <f t="shared" si="117"/>
        <v>32</v>
      </c>
      <c r="I2553" s="6" t="s">
        <v>215</v>
      </c>
      <c r="J2553" s="6">
        <v>13</v>
      </c>
      <c r="K2553" s="6">
        <v>11</v>
      </c>
      <c r="L2553" s="6">
        <v>347</v>
      </c>
      <c r="M2553" s="6">
        <v>15</v>
      </c>
      <c r="N2553" s="6">
        <v>8</v>
      </c>
      <c r="O2553" s="6">
        <v>0.3</v>
      </c>
      <c r="P2553" s="8">
        <v>6411.9000000000005</v>
      </c>
      <c r="Q2553" s="8">
        <v>4167.7350000000006</v>
      </c>
      <c r="R2553" s="8">
        <f t="shared" si="118"/>
        <v>2564.7599999999948</v>
      </c>
      <c r="S2553" s="8">
        <f>(((Sales[[#This Row],[Unit Price]]-(Sales[[#This Row],[Discount Applied]]*Sales[[#This Row],[Unit Price]]))-Q2553)/Q2553)*100</f>
        <v>7.6923076923076756</v>
      </c>
      <c r="T2553" s="8">
        <f t="shared" si="119"/>
        <v>35906.639999999999</v>
      </c>
      <c r="U2553" s="8">
        <f>Sales[[#This Row],[Unit Cost]]*Sales[[#This Row],[Order Quantity]]</f>
        <v>33341.880000000005</v>
      </c>
    </row>
    <row r="2554" spans="1:21" x14ac:dyDescent="0.2">
      <c r="A2554" s="6" t="s">
        <v>2767</v>
      </c>
      <c r="B2554" s="6" t="s">
        <v>24</v>
      </c>
      <c r="C2554" s="6" t="s">
        <v>145</v>
      </c>
      <c r="D2554" s="7">
        <v>43500</v>
      </c>
      <c r="E2554" s="7">
        <v>43552</v>
      </c>
      <c r="F2554" s="7">
        <v>43554</v>
      </c>
      <c r="G2554" s="7">
        <v>43561</v>
      </c>
      <c r="H2554" s="6">
        <f t="shared" si="117"/>
        <v>9</v>
      </c>
      <c r="I2554" s="6" t="s">
        <v>215</v>
      </c>
      <c r="J2554" s="6">
        <v>5</v>
      </c>
      <c r="K2554" s="6">
        <v>12</v>
      </c>
      <c r="L2554" s="6">
        <v>122</v>
      </c>
      <c r="M2554" s="6">
        <v>22</v>
      </c>
      <c r="N2554" s="6">
        <v>3</v>
      </c>
      <c r="O2554" s="6">
        <v>0.05</v>
      </c>
      <c r="P2554" s="8">
        <v>1031.8</v>
      </c>
      <c r="Q2554" s="8">
        <v>515.9</v>
      </c>
      <c r="R2554" s="8">
        <f t="shared" si="118"/>
        <v>1392.9299999999998</v>
      </c>
      <c r="S2554" s="8">
        <f>(((Sales[[#This Row],[Unit Price]]-(Sales[[#This Row],[Discount Applied]]*Sales[[#This Row],[Unit Price]]))-Q2554)/Q2554)*100</f>
        <v>89.999999999999986</v>
      </c>
      <c r="T2554" s="8">
        <f t="shared" si="119"/>
        <v>2940.6299999999997</v>
      </c>
      <c r="U2554" s="8">
        <f>Sales[[#This Row],[Unit Cost]]*Sales[[#This Row],[Order Quantity]]</f>
        <v>1547.6999999999998</v>
      </c>
    </row>
    <row r="2555" spans="1:21" x14ac:dyDescent="0.2">
      <c r="A2555" s="6" t="s">
        <v>2768</v>
      </c>
      <c r="B2555" s="6" t="s">
        <v>24</v>
      </c>
      <c r="C2555" s="6" t="s">
        <v>143</v>
      </c>
      <c r="D2555" s="7">
        <v>43500</v>
      </c>
      <c r="E2555" s="7">
        <v>43553</v>
      </c>
      <c r="F2555" s="7">
        <v>43576</v>
      </c>
      <c r="G2555" s="7">
        <v>43586</v>
      </c>
      <c r="H2555" s="6">
        <f t="shared" si="117"/>
        <v>33</v>
      </c>
      <c r="I2555" s="6" t="s">
        <v>215</v>
      </c>
      <c r="J2555" s="6">
        <v>8</v>
      </c>
      <c r="K2555" s="6">
        <v>45</v>
      </c>
      <c r="L2555" s="6">
        <v>351</v>
      </c>
      <c r="M2555" s="6">
        <v>14</v>
      </c>
      <c r="N2555" s="6">
        <v>7</v>
      </c>
      <c r="O2555" s="6">
        <v>0.1</v>
      </c>
      <c r="P2555" s="8">
        <v>3819</v>
      </c>
      <c r="Q2555" s="8">
        <v>1603.98</v>
      </c>
      <c r="R2555" s="8">
        <f t="shared" si="118"/>
        <v>12831.84</v>
      </c>
      <c r="S2555" s="8">
        <f>(((Sales[[#This Row],[Unit Price]]-(Sales[[#This Row],[Discount Applied]]*Sales[[#This Row],[Unit Price]]))-Q2555)/Q2555)*100</f>
        <v>114.28571428571428</v>
      </c>
      <c r="T2555" s="8">
        <f t="shared" si="119"/>
        <v>24059.7</v>
      </c>
      <c r="U2555" s="8">
        <f>Sales[[#This Row],[Unit Cost]]*Sales[[#This Row],[Order Quantity]]</f>
        <v>11227.86</v>
      </c>
    </row>
    <row r="2556" spans="1:21" x14ac:dyDescent="0.2">
      <c r="A2556" s="6" t="s">
        <v>2769</v>
      </c>
      <c r="B2556" s="6" t="s">
        <v>24</v>
      </c>
      <c r="C2556" s="6" t="s">
        <v>143</v>
      </c>
      <c r="D2556" s="7">
        <v>43500</v>
      </c>
      <c r="E2556" s="7">
        <v>43553</v>
      </c>
      <c r="F2556" s="7">
        <v>43566</v>
      </c>
      <c r="G2556" s="7">
        <v>43575</v>
      </c>
      <c r="H2556" s="6">
        <f t="shared" si="117"/>
        <v>22</v>
      </c>
      <c r="I2556" s="6" t="s">
        <v>215</v>
      </c>
      <c r="J2556" s="6">
        <v>2</v>
      </c>
      <c r="K2556" s="6">
        <v>19</v>
      </c>
      <c r="L2556" s="6">
        <v>343</v>
      </c>
      <c r="M2556" s="6">
        <v>23</v>
      </c>
      <c r="N2556" s="6">
        <v>8</v>
      </c>
      <c r="O2556" s="6">
        <v>0.05</v>
      </c>
      <c r="P2556" s="8">
        <v>1728.6000000000001</v>
      </c>
      <c r="Q2556" s="8">
        <v>985.30200000000002</v>
      </c>
      <c r="R2556" s="8">
        <f t="shared" si="118"/>
        <v>5254.9440000000004</v>
      </c>
      <c r="S2556" s="8">
        <f>(((Sales[[#This Row],[Unit Price]]-(Sales[[#This Row],[Discount Applied]]*Sales[[#This Row],[Unit Price]]))-Q2556)/Q2556)*100</f>
        <v>66.666666666666671</v>
      </c>
      <c r="T2556" s="8">
        <f t="shared" si="119"/>
        <v>13137.36</v>
      </c>
      <c r="U2556" s="8">
        <f>Sales[[#This Row],[Unit Cost]]*Sales[[#This Row],[Order Quantity]]</f>
        <v>7882.4160000000002</v>
      </c>
    </row>
    <row r="2557" spans="1:21" x14ac:dyDescent="0.2">
      <c r="A2557" s="6" t="s">
        <v>2770</v>
      </c>
      <c r="B2557" s="6" t="s">
        <v>24</v>
      </c>
      <c r="C2557" s="6" t="s">
        <v>146</v>
      </c>
      <c r="D2557" s="7">
        <v>43400</v>
      </c>
      <c r="E2557" s="7">
        <v>43553</v>
      </c>
      <c r="F2557" s="7">
        <v>43558</v>
      </c>
      <c r="G2557" s="7">
        <v>43568</v>
      </c>
      <c r="H2557" s="6">
        <f t="shared" si="117"/>
        <v>15</v>
      </c>
      <c r="I2557" s="6" t="s">
        <v>215</v>
      </c>
      <c r="J2557" s="6">
        <v>11</v>
      </c>
      <c r="K2557" s="6">
        <v>25</v>
      </c>
      <c r="L2557" s="6">
        <v>323</v>
      </c>
      <c r="M2557" s="6">
        <v>26</v>
      </c>
      <c r="N2557" s="6">
        <v>4</v>
      </c>
      <c r="O2557" s="6">
        <v>0.1</v>
      </c>
      <c r="P2557" s="8">
        <v>2291.4</v>
      </c>
      <c r="Q2557" s="8">
        <v>1649.808</v>
      </c>
      <c r="R2557" s="8">
        <f t="shared" si="118"/>
        <v>1649.8080000000009</v>
      </c>
      <c r="S2557" s="8">
        <f>(((Sales[[#This Row],[Unit Price]]-(Sales[[#This Row],[Discount Applied]]*Sales[[#This Row],[Unit Price]]))-Q2557)/Q2557)*100</f>
        <v>25.000000000000011</v>
      </c>
      <c r="T2557" s="8">
        <f t="shared" si="119"/>
        <v>8249.0400000000009</v>
      </c>
      <c r="U2557" s="8">
        <f>Sales[[#This Row],[Unit Cost]]*Sales[[#This Row],[Order Quantity]]</f>
        <v>6599.232</v>
      </c>
    </row>
    <row r="2558" spans="1:21" x14ac:dyDescent="0.2">
      <c r="A2558" s="6" t="s">
        <v>2771</v>
      </c>
      <c r="B2558" s="6" t="s">
        <v>23</v>
      </c>
      <c r="C2558" s="6" t="s">
        <v>148</v>
      </c>
      <c r="D2558" s="7">
        <v>43400</v>
      </c>
      <c r="E2558" s="7">
        <v>43553</v>
      </c>
      <c r="F2558" s="7">
        <v>43558</v>
      </c>
      <c r="G2558" s="7">
        <v>43566</v>
      </c>
      <c r="H2558" s="6">
        <f t="shared" si="117"/>
        <v>13</v>
      </c>
      <c r="I2558" s="6" t="s">
        <v>215</v>
      </c>
      <c r="J2558" s="6">
        <v>22</v>
      </c>
      <c r="K2558" s="6">
        <v>30</v>
      </c>
      <c r="L2558" s="6">
        <v>33</v>
      </c>
      <c r="M2558" s="6">
        <v>17</v>
      </c>
      <c r="N2558" s="6">
        <v>5</v>
      </c>
      <c r="O2558" s="6">
        <v>7.4999999999999997E-2</v>
      </c>
      <c r="P2558" s="8">
        <v>4006.6</v>
      </c>
      <c r="Q2558" s="8">
        <v>3205.28</v>
      </c>
      <c r="R2558" s="8">
        <f t="shared" si="118"/>
        <v>2504.125</v>
      </c>
      <c r="S2558" s="8">
        <f>(((Sales[[#This Row],[Unit Price]]-(Sales[[#This Row],[Discount Applied]]*Sales[[#This Row],[Unit Price]]))-Q2558)/Q2558)*100</f>
        <v>15.624999999999995</v>
      </c>
      <c r="T2558" s="8">
        <f t="shared" si="119"/>
        <v>18530.525000000001</v>
      </c>
      <c r="U2558" s="8">
        <f>Sales[[#This Row],[Unit Cost]]*Sales[[#This Row],[Order Quantity]]</f>
        <v>16026.400000000001</v>
      </c>
    </row>
    <row r="2559" spans="1:21" x14ac:dyDescent="0.2">
      <c r="A2559" s="6" t="s">
        <v>2772</v>
      </c>
      <c r="B2559" s="6" t="s">
        <v>25</v>
      </c>
      <c r="C2559" s="6" t="s">
        <v>145</v>
      </c>
      <c r="D2559" s="7">
        <v>43400</v>
      </c>
      <c r="E2559" s="7">
        <v>43553</v>
      </c>
      <c r="F2559" s="7">
        <v>43564</v>
      </c>
      <c r="G2559" s="7">
        <v>43570</v>
      </c>
      <c r="H2559" s="6">
        <f t="shared" si="117"/>
        <v>17</v>
      </c>
      <c r="I2559" s="6" t="s">
        <v>215</v>
      </c>
      <c r="J2559" s="6">
        <v>13</v>
      </c>
      <c r="K2559" s="6">
        <v>20</v>
      </c>
      <c r="L2559" s="6">
        <v>98</v>
      </c>
      <c r="M2559" s="6">
        <v>9</v>
      </c>
      <c r="N2559" s="6">
        <v>3</v>
      </c>
      <c r="O2559" s="6">
        <v>0.05</v>
      </c>
      <c r="P2559" s="8">
        <v>3946.3</v>
      </c>
      <c r="Q2559" s="8">
        <v>1736.3720000000001</v>
      </c>
      <c r="R2559" s="8">
        <f t="shared" si="118"/>
        <v>6037.8390000000018</v>
      </c>
      <c r="S2559" s="8">
        <f>(((Sales[[#This Row],[Unit Price]]-(Sales[[#This Row],[Discount Applied]]*Sales[[#This Row],[Unit Price]]))-Q2559)/Q2559)*100</f>
        <v>115.90909090909092</v>
      </c>
      <c r="T2559" s="8">
        <f t="shared" si="119"/>
        <v>11246.955000000002</v>
      </c>
      <c r="U2559" s="8">
        <f>Sales[[#This Row],[Unit Cost]]*Sales[[#This Row],[Order Quantity]]</f>
        <v>5209.116</v>
      </c>
    </row>
    <row r="2560" spans="1:21" x14ac:dyDescent="0.2">
      <c r="A2560" s="6" t="s">
        <v>2773</v>
      </c>
      <c r="B2560" s="6" t="s">
        <v>23</v>
      </c>
      <c r="C2560" s="6" t="s">
        <v>145</v>
      </c>
      <c r="D2560" s="7">
        <v>43500</v>
      </c>
      <c r="E2560" s="7">
        <v>43553</v>
      </c>
      <c r="F2560" s="7">
        <v>43564</v>
      </c>
      <c r="G2560" s="7">
        <v>43570</v>
      </c>
      <c r="H2560" s="6">
        <f t="shared" si="117"/>
        <v>17</v>
      </c>
      <c r="I2560" s="6" t="s">
        <v>215</v>
      </c>
      <c r="J2560" s="6">
        <v>21</v>
      </c>
      <c r="K2560" s="6">
        <v>20</v>
      </c>
      <c r="L2560" s="6">
        <v>181</v>
      </c>
      <c r="M2560" s="6">
        <v>16</v>
      </c>
      <c r="N2560" s="6">
        <v>1</v>
      </c>
      <c r="O2560" s="6">
        <v>0.05</v>
      </c>
      <c r="P2560" s="8">
        <v>5896</v>
      </c>
      <c r="Q2560" s="8">
        <v>4127.2</v>
      </c>
      <c r="R2560" s="8">
        <f t="shared" si="118"/>
        <v>1474</v>
      </c>
      <c r="S2560" s="8">
        <f>(((Sales[[#This Row],[Unit Price]]-(Sales[[#This Row],[Discount Applied]]*Sales[[#This Row],[Unit Price]]))-Q2560)/Q2560)*100</f>
        <v>35.714285714285715</v>
      </c>
      <c r="T2560" s="8">
        <f t="shared" si="119"/>
        <v>5601.2</v>
      </c>
      <c r="U2560" s="8">
        <f>Sales[[#This Row],[Unit Cost]]*Sales[[#This Row],[Order Quantity]]</f>
        <v>4127.2</v>
      </c>
    </row>
    <row r="2561" spans="1:21" x14ac:dyDescent="0.2">
      <c r="A2561" s="6" t="s">
        <v>2774</v>
      </c>
      <c r="B2561" s="6" t="s">
        <v>24</v>
      </c>
      <c r="C2561" s="6" t="s">
        <v>143</v>
      </c>
      <c r="D2561" s="7">
        <v>43500</v>
      </c>
      <c r="E2561" s="7">
        <v>43554</v>
      </c>
      <c r="F2561" s="7">
        <v>43579</v>
      </c>
      <c r="G2561" s="7">
        <v>43586</v>
      </c>
      <c r="H2561" s="6">
        <f t="shared" si="117"/>
        <v>32</v>
      </c>
      <c r="I2561" s="6" t="s">
        <v>215</v>
      </c>
      <c r="J2561" s="6">
        <v>1</v>
      </c>
      <c r="K2561" s="6">
        <v>50</v>
      </c>
      <c r="L2561" s="6">
        <v>357</v>
      </c>
      <c r="M2561" s="6">
        <v>32</v>
      </c>
      <c r="N2561" s="6">
        <v>3</v>
      </c>
      <c r="O2561" s="6">
        <v>7.4999999999999997E-2</v>
      </c>
      <c r="P2561" s="8">
        <v>2425.4</v>
      </c>
      <c r="Q2561" s="8">
        <v>2013.0819999999999</v>
      </c>
      <c r="R2561" s="8">
        <f t="shared" si="118"/>
        <v>691.2390000000014</v>
      </c>
      <c r="S2561" s="8">
        <f>(((Sales[[#This Row],[Unit Price]]-(Sales[[#This Row],[Discount Applied]]*Sales[[#This Row],[Unit Price]]))-Q2561)/Q2561)*100</f>
        <v>11.445783132530121</v>
      </c>
      <c r="T2561" s="8">
        <f t="shared" si="119"/>
        <v>6730.4850000000006</v>
      </c>
      <c r="U2561" s="8">
        <f>Sales[[#This Row],[Unit Cost]]*Sales[[#This Row],[Order Quantity]]</f>
        <v>6039.2459999999992</v>
      </c>
    </row>
    <row r="2562" spans="1:21" x14ac:dyDescent="0.2">
      <c r="A2562" s="6" t="s">
        <v>2775</v>
      </c>
      <c r="B2562" s="6" t="s">
        <v>24</v>
      </c>
      <c r="C2562" s="6" t="s">
        <v>146</v>
      </c>
      <c r="D2562" s="7">
        <v>43500</v>
      </c>
      <c r="E2562" s="7">
        <v>43554</v>
      </c>
      <c r="F2562" s="7">
        <v>43578</v>
      </c>
      <c r="G2562" s="7">
        <v>43580</v>
      </c>
      <c r="H2562" s="6">
        <f t="shared" ref="H2562:H2625" si="120">G2562-E2562</f>
        <v>26</v>
      </c>
      <c r="I2562" s="6" t="s">
        <v>215</v>
      </c>
      <c r="J2562" s="6">
        <v>3</v>
      </c>
      <c r="K2562" s="6">
        <v>33</v>
      </c>
      <c r="L2562" s="6">
        <v>279</v>
      </c>
      <c r="M2562" s="6">
        <v>7</v>
      </c>
      <c r="N2562" s="6">
        <v>6</v>
      </c>
      <c r="O2562" s="6">
        <v>7.4999999999999997E-2</v>
      </c>
      <c r="P2562" s="8">
        <v>1145.7</v>
      </c>
      <c r="Q2562" s="8">
        <v>962.38800000000003</v>
      </c>
      <c r="R2562" s="8">
        <f t="shared" ref="R2562:R2625" si="121">T2562-(Q2562*N2562)</f>
        <v>584.3070000000007</v>
      </c>
      <c r="S2562" s="8">
        <f>(((Sales[[#This Row],[Unit Price]]-(Sales[[#This Row],[Discount Applied]]*Sales[[#This Row],[Unit Price]]))-Q2562)/Q2562)*100</f>
        <v>10.119047619047619</v>
      </c>
      <c r="T2562" s="8">
        <f t="shared" ref="T2562:T2625" si="122">((P2562*N2562)-(P2562*O2562*N2562))</f>
        <v>6358.6350000000011</v>
      </c>
      <c r="U2562" s="8">
        <f>Sales[[#This Row],[Unit Cost]]*Sales[[#This Row],[Order Quantity]]</f>
        <v>5774.3280000000004</v>
      </c>
    </row>
    <row r="2563" spans="1:21" x14ac:dyDescent="0.2">
      <c r="A2563" s="6" t="s">
        <v>2776</v>
      </c>
      <c r="B2563" s="6" t="s">
        <v>23</v>
      </c>
      <c r="C2563" s="6" t="s">
        <v>147</v>
      </c>
      <c r="D2563" s="7">
        <v>43400</v>
      </c>
      <c r="E2563" s="7">
        <v>43554</v>
      </c>
      <c r="F2563" s="7">
        <v>43559</v>
      </c>
      <c r="G2563" s="7">
        <v>43568</v>
      </c>
      <c r="H2563" s="6">
        <f t="shared" si="120"/>
        <v>14</v>
      </c>
      <c r="I2563" s="6" t="s">
        <v>215</v>
      </c>
      <c r="J2563" s="6">
        <v>21</v>
      </c>
      <c r="K2563" s="6">
        <v>44</v>
      </c>
      <c r="L2563" s="6">
        <v>240</v>
      </c>
      <c r="M2563" s="6">
        <v>24</v>
      </c>
      <c r="N2563" s="6">
        <v>7</v>
      </c>
      <c r="O2563" s="6">
        <v>7.4999999999999997E-2</v>
      </c>
      <c r="P2563" s="8">
        <v>3604.6</v>
      </c>
      <c r="Q2563" s="8">
        <v>2234.8519999999999</v>
      </c>
      <c r="R2563" s="8">
        <f t="shared" si="121"/>
        <v>7695.8209999999999</v>
      </c>
      <c r="S2563" s="8">
        <f>(((Sales[[#This Row],[Unit Price]]-(Sales[[#This Row],[Discount Applied]]*Sales[[#This Row],[Unit Price]]))-Q2563)/Q2563)*100</f>
        <v>49.193548387096783</v>
      </c>
      <c r="T2563" s="8">
        <f t="shared" si="122"/>
        <v>23339.785</v>
      </c>
      <c r="U2563" s="8">
        <f>Sales[[#This Row],[Unit Cost]]*Sales[[#This Row],[Order Quantity]]</f>
        <v>15643.964</v>
      </c>
    </row>
    <row r="2564" spans="1:21" x14ac:dyDescent="0.2">
      <c r="A2564" s="6" t="s">
        <v>2777</v>
      </c>
      <c r="B2564" s="6" t="s">
        <v>24</v>
      </c>
      <c r="C2564" s="6" t="s">
        <v>145</v>
      </c>
      <c r="D2564" s="7">
        <v>43500</v>
      </c>
      <c r="E2564" s="7">
        <v>43554</v>
      </c>
      <c r="F2564" s="7">
        <v>43557</v>
      </c>
      <c r="G2564" s="7">
        <v>43563</v>
      </c>
      <c r="H2564" s="6">
        <f t="shared" si="120"/>
        <v>9</v>
      </c>
      <c r="I2564" s="6" t="s">
        <v>215</v>
      </c>
      <c r="J2564" s="6">
        <v>8</v>
      </c>
      <c r="K2564" s="6">
        <v>13</v>
      </c>
      <c r="L2564" s="6">
        <v>141</v>
      </c>
      <c r="M2564" s="6">
        <v>27</v>
      </c>
      <c r="N2564" s="6">
        <v>2</v>
      </c>
      <c r="O2564" s="6">
        <v>0.4</v>
      </c>
      <c r="P2564" s="8">
        <v>1031.8</v>
      </c>
      <c r="Q2564" s="8">
        <v>701.62400000000002</v>
      </c>
      <c r="R2564" s="8">
        <f t="shared" si="121"/>
        <v>-165.08800000000019</v>
      </c>
      <c r="S2564" s="8">
        <f>(((Sales[[#This Row],[Unit Price]]-(Sales[[#This Row],[Discount Applied]]*Sales[[#This Row],[Unit Price]]))-Q2564)/Q2564)*100</f>
        <v>-11.764705882352954</v>
      </c>
      <c r="T2564" s="8">
        <f t="shared" si="122"/>
        <v>1238.1599999999999</v>
      </c>
      <c r="U2564" s="8">
        <f>Sales[[#This Row],[Unit Cost]]*Sales[[#This Row],[Order Quantity]]</f>
        <v>1403.248</v>
      </c>
    </row>
    <row r="2565" spans="1:21" x14ac:dyDescent="0.2">
      <c r="A2565" s="6" t="s">
        <v>2778</v>
      </c>
      <c r="B2565" s="6" t="s">
        <v>25</v>
      </c>
      <c r="C2565" s="6" t="s">
        <v>145</v>
      </c>
      <c r="D2565" s="7">
        <v>43400</v>
      </c>
      <c r="E2565" s="7">
        <v>43554</v>
      </c>
      <c r="F2565" s="7">
        <v>43558</v>
      </c>
      <c r="G2565" s="7">
        <v>43565</v>
      </c>
      <c r="H2565" s="6">
        <f t="shared" si="120"/>
        <v>11</v>
      </c>
      <c r="I2565" s="6" t="s">
        <v>215</v>
      </c>
      <c r="J2565" s="6">
        <v>14</v>
      </c>
      <c r="K2565" s="6">
        <v>46</v>
      </c>
      <c r="L2565" s="6">
        <v>152</v>
      </c>
      <c r="M2565" s="6">
        <v>34</v>
      </c>
      <c r="N2565" s="6">
        <v>5</v>
      </c>
      <c r="O2565" s="6">
        <v>0.15</v>
      </c>
      <c r="P2565" s="8">
        <v>2633.1</v>
      </c>
      <c r="Q2565" s="8">
        <v>2106.48</v>
      </c>
      <c r="R2565" s="8">
        <f t="shared" si="121"/>
        <v>658.27499999999964</v>
      </c>
      <c r="S2565" s="8">
        <f>(((Sales[[#This Row],[Unit Price]]-(Sales[[#This Row],[Discount Applied]]*Sales[[#This Row],[Unit Price]]))-Q2565)/Q2565)*100</f>
        <v>6.2499999999999876</v>
      </c>
      <c r="T2565" s="8">
        <f t="shared" si="122"/>
        <v>11190.674999999999</v>
      </c>
      <c r="U2565" s="8">
        <f>Sales[[#This Row],[Unit Cost]]*Sales[[#This Row],[Order Quantity]]</f>
        <v>10532.4</v>
      </c>
    </row>
    <row r="2566" spans="1:21" x14ac:dyDescent="0.2">
      <c r="A2566" s="6" t="s">
        <v>2779</v>
      </c>
      <c r="B2566" s="6" t="s">
        <v>23</v>
      </c>
      <c r="C2566" s="6" t="s">
        <v>145</v>
      </c>
      <c r="D2566" s="7">
        <v>43500</v>
      </c>
      <c r="E2566" s="7">
        <v>43554</v>
      </c>
      <c r="F2566" s="7">
        <v>43560</v>
      </c>
      <c r="G2566" s="7">
        <v>43567</v>
      </c>
      <c r="H2566" s="6">
        <f t="shared" si="120"/>
        <v>13</v>
      </c>
      <c r="I2566" s="6" t="s">
        <v>215</v>
      </c>
      <c r="J2566" s="6">
        <v>21</v>
      </c>
      <c r="K2566" s="6">
        <v>39</v>
      </c>
      <c r="L2566" s="6">
        <v>125</v>
      </c>
      <c r="M2566" s="6">
        <v>8</v>
      </c>
      <c r="N2566" s="6">
        <v>8</v>
      </c>
      <c r="O2566" s="6">
        <v>0.1</v>
      </c>
      <c r="P2566" s="8">
        <v>2954.7000000000003</v>
      </c>
      <c r="Q2566" s="8">
        <v>1300.0680000000002</v>
      </c>
      <c r="R2566" s="8">
        <f t="shared" si="121"/>
        <v>10873.296000000002</v>
      </c>
      <c r="S2566" s="8">
        <f>(((Sales[[#This Row],[Unit Price]]-(Sales[[#This Row],[Discount Applied]]*Sales[[#This Row],[Unit Price]]))-Q2566)/Q2566)*100</f>
        <v>104.54545454545455</v>
      </c>
      <c r="T2566" s="8">
        <f t="shared" si="122"/>
        <v>21273.840000000004</v>
      </c>
      <c r="U2566" s="8">
        <f>Sales[[#This Row],[Unit Cost]]*Sales[[#This Row],[Order Quantity]]</f>
        <v>10400.544000000002</v>
      </c>
    </row>
    <row r="2567" spans="1:21" x14ac:dyDescent="0.2">
      <c r="A2567" s="6" t="s">
        <v>2780</v>
      </c>
      <c r="B2567" s="6" t="s">
        <v>23</v>
      </c>
      <c r="C2567" s="6" t="s">
        <v>145</v>
      </c>
      <c r="D2567" s="7">
        <v>43500</v>
      </c>
      <c r="E2567" s="7">
        <v>43554</v>
      </c>
      <c r="F2567" s="7">
        <v>43575</v>
      </c>
      <c r="G2567" s="7">
        <v>43585</v>
      </c>
      <c r="H2567" s="6">
        <f t="shared" si="120"/>
        <v>31</v>
      </c>
      <c r="I2567" s="6" t="s">
        <v>215</v>
      </c>
      <c r="J2567" s="6">
        <v>25</v>
      </c>
      <c r="K2567" s="6">
        <v>4</v>
      </c>
      <c r="L2567" s="6">
        <v>163</v>
      </c>
      <c r="M2567" s="6">
        <v>15</v>
      </c>
      <c r="N2567" s="6">
        <v>7</v>
      </c>
      <c r="O2567" s="6">
        <v>0.15</v>
      </c>
      <c r="P2567" s="8">
        <v>1051.9000000000001</v>
      </c>
      <c r="Q2567" s="8">
        <v>715.29200000000014</v>
      </c>
      <c r="R2567" s="8">
        <f t="shared" si="121"/>
        <v>1251.7610000000004</v>
      </c>
      <c r="S2567" s="8">
        <f>(((Sales[[#This Row],[Unit Price]]-(Sales[[#This Row],[Discount Applied]]*Sales[[#This Row],[Unit Price]]))-Q2567)/Q2567)*100</f>
        <v>24.999999999999993</v>
      </c>
      <c r="T2567" s="8">
        <f t="shared" si="122"/>
        <v>6258.8050000000012</v>
      </c>
      <c r="U2567" s="8">
        <f>Sales[[#This Row],[Unit Cost]]*Sales[[#This Row],[Order Quantity]]</f>
        <v>5007.0440000000008</v>
      </c>
    </row>
    <row r="2568" spans="1:21" x14ac:dyDescent="0.2">
      <c r="A2568" s="6" t="s">
        <v>2781</v>
      </c>
      <c r="B2568" s="6" t="s">
        <v>23</v>
      </c>
      <c r="C2568" s="6" t="s">
        <v>147</v>
      </c>
      <c r="D2568" s="7">
        <v>43400</v>
      </c>
      <c r="E2568" s="7">
        <v>43554</v>
      </c>
      <c r="F2568" s="7">
        <v>43568</v>
      </c>
      <c r="G2568" s="7">
        <v>43573</v>
      </c>
      <c r="H2568" s="6">
        <f t="shared" si="120"/>
        <v>19</v>
      </c>
      <c r="I2568" s="6" t="s">
        <v>215</v>
      </c>
      <c r="J2568" s="6">
        <v>21</v>
      </c>
      <c r="K2568" s="6">
        <v>9</v>
      </c>
      <c r="L2568" s="6">
        <v>244</v>
      </c>
      <c r="M2568" s="6">
        <v>37</v>
      </c>
      <c r="N2568" s="6">
        <v>7</v>
      </c>
      <c r="O2568" s="6">
        <v>0.15</v>
      </c>
      <c r="P2568" s="8">
        <v>864.30000000000007</v>
      </c>
      <c r="Q2568" s="8">
        <v>726.01200000000006</v>
      </c>
      <c r="R2568" s="8">
        <f t="shared" si="121"/>
        <v>60.500999999999294</v>
      </c>
      <c r="S2568" s="8">
        <f>(((Sales[[#This Row],[Unit Price]]-(Sales[[#This Row],[Discount Applied]]*Sales[[#This Row],[Unit Price]]))-Q2568)/Q2568)*100</f>
        <v>1.1904761904761945</v>
      </c>
      <c r="T2568" s="8">
        <f t="shared" si="122"/>
        <v>5142.585</v>
      </c>
      <c r="U2568" s="8">
        <f>Sales[[#This Row],[Unit Cost]]*Sales[[#This Row],[Order Quantity]]</f>
        <v>5082.0840000000007</v>
      </c>
    </row>
    <row r="2569" spans="1:21" x14ac:dyDescent="0.2">
      <c r="A2569" s="6" t="s">
        <v>2782</v>
      </c>
      <c r="B2569" s="6" t="s">
        <v>25</v>
      </c>
      <c r="C2569" s="6" t="s">
        <v>146</v>
      </c>
      <c r="D2569" s="7">
        <v>43400</v>
      </c>
      <c r="E2569" s="7">
        <v>43555</v>
      </c>
      <c r="F2569" s="7">
        <v>43577</v>
      </c>
      <c r="G2569" s="7">
        <v>43586</v>
      </c>
      <c r="H2569" s="6">
        <f t="shared" si="120"/>
        <v>31</v>
      </c>
      <c r="I2569" s="6" t="s">
        <v>215</v>
      </c>
      <c r="J2569" s="6">
        <v>20</v>
      </c>
      <c r="K2569" s="6">
        <v>37</v>
      </c>
      <c r="L2569" s="6">
        <v>311</v>
      </c>
      <c r="M2569" s="6">
        <v>18</v>
      </c>
      <c r="N2569" s="6">
        <v>1</v>
      </c>
      <c r="O2569" s="6">
        <v>0.05</v>
      </c>
      <c r="P2569" s="8">
        <v>1996.6000000000001</v>
      </c>
      <c r="Q2569" s="8">
        <v>1557.3480000000002</v>
      </c>
      <c r="R2569" s="8">
        <f t="shared" si="121"/>
        <v>339.42200000000003</v>
      </c>
      <c r="S2569" s="8">
        <f>(((Sales[[#This Row],[Unit Price]]-(Sales[[#This Row],[Discount Applied]]*Sales[[#This Row],[Unit Price]]))-Q2569)/Q2569)*100</f>
        <v>21.794871794871796</v>
      </c>
      <c r="T2569" s="8">
        <f t="shared" si="122"/>
        <v>1896.7700000000002</v>
      </c>
      <c r="U2569" s="8">
        <f>Sales[[#This Row],[Unit Cost]]*Sales[[#This Row],[Order Quantity]]</f>
        <v>1557.3480000000002</v>
      </c>
    </row>
    <row r="2570" spans="1:21" x14ac:dyDescent="0.2">
      <c r="A2570" s="6" t="s">
        <v>2783</v>
      </c>
      <c r="B2570" s="6" t="s">
        <v>23</v>
      </c>
      <c r="C2570" s="6" t="s">
        <v>145</v>
      </c>
      <c r="D2570" s="7">
        <v>43400</v>
      </c>
      <c r="E2570" s="7">
        <v>43555</v>
      </c>
      <c r="F2570" s="7">
        <v>43575</v>
      </c>
      <c r="G2570" s="7">
        <v>43577</v>
      </c>
      <c r="H2570" s="6">
        <f t="shared" si="120"/>
        <v>22</v>
      </c>
      <c r="I2570" s="6" t="s">
        <v>215</v>
      </c>
      <c r="J2570" s="6">
        <v>21</v>
      </c>
      <c r="K2570" s="6">
        <v>30</v>
      </c>
      <c r="L2570" s="6">
        <v>172</v>
      </c>
      <c r="M2570" s="6">
        <v>27</v>
      </c>
      <c r="N2570" s="6">
        <v>4</v>
      </c>
      <c r="O2570" s="6">
        <v>7.4999999999999997E-2</v>
      </c>
      <c r="P2570" s="8">
        <v>3953</v>
      </c>
      <c r="Q2570" s="8">
        <v>2529.92</v>
      </c>
      <c r="R2570" s="8">
        <f t="shared" si="121"/>
        <v>4506.42</v>
      </c>
      <c r="S2570" s="8">
        <f>(((Sales[[#This Row],[Unit Price]]-(Sales[[#This Row],[Discount Applied]]*Sales[[#This Row],[Unit Price]]))-Q2570)/Q2570)*100</f>
        <v>44.53125</v>
      </c>
      <c r="T2570" s="8">
        <f t="shared" si="122"/>
        <v>14626.1</v>
      </c>
      <c r="U2570" s="8">
        <f>Sales[[#This Row],[Unit Cost]]*Sales[[#This Row],[Order Quantity]]</f>
        <v>10119.68</v>
      </c>
    </row>
    <row r="2571" spans="1:21" x14ac:dyDescent="0.2">
      <c r="A2571" s="6" t="s">
        <v>2784</v>
      </c>
      <c r="B2571" s="6" t="s">
        <v>24</v>
      </c>
      <c r="C2571" s="6" t="s">
        <v>148</v>
      </c>
      <c r="D2571" s="7">
        <v>43400</v>
      </c>
      <c r="E2571" s="7">
        <v>43555</v>
      </c>
      <c r="F2571" s="7">
        <v>43572</v>
      </c>
      <c r="G2571" s="7">
        <v>43573</v>
      </c>
      <c r="H2571" s="6">
        <f t="shared" si="120"/>
        <v>18</v>
      </c>
      <c r="I2571" s="6" t="s">
        <v>215</v>
      </c>
      <c r="J2571" s="6">
        <v>11</v>
      </c>
      <c r="K2571" s="6">
        <v>46</v>
      </c>
      <c r="L2571" s="6">
        <v>12</v>
      </c>
      <c r="M2571" s="6">
        <v>11</v>
      </c>
      <c r="N2571" s="6">
        <v>8</v>
      </c>
      <c r="O2571" s="6">
        <v>7.4999999999999997E-2</v>
      </c>
      <c r="P2571" s="8">
        <v>3959.7000000000003</v>
      </c>
      <c r="Q2571" s="8">
        <v>2811.3870000000002</v>
      </c>
      <c r="R2571" s="8">
        <f t="shared" si="121"/>
        <v>6810.6840000000011</v>
      </c>
      <c r="S2571" s="8">
        <f>(((Sales[[#This Row],[Unit Price]]-(Sales[[#This Row],[Discount Applied]]*Sales[[#This Row],[Unit Price]]))-Q2571)/Q2571)*100</f>
        <v>30.281690140845075</v>
      </c>
      <c r="T2571" s="8">
        <f t="shared" si="122"/>
        <v>29301.780000000002</v>
      </c>
      <c r="U2571" s="8">
        <f>Sales[[#This Row],[Unit Cost]]*Sales[[#This Row],[Order Quantity]]</f>
        <v>22491.096000000001</v>
      </c>
    </row>
    <row r="2572" spans="1:21" x14ac:dyDescent="0.2">
      <c r="A2572" s="6" t="s">
        <v>2785</v>
      </c>
      <c r="B2572" s="6" t="s">
        <v>26</v>
      </c>
      <c r="C2572" s="6" t="s">
        <v>144</v>
      </c>
      <c r="D2572" s="7">
        <v>43500</v>
      </c>
      <c r="E2572" s="7">
        <v>43555</v>
      </c>
      <c r="F2572" s="7">
        <v>43559</v>
      </c>
      <c r="G2572" s="7">
        <v>43561</v>
      </c>
      <c r="H2572" s="6">
        <f t="shared" si="120"/>
        <v>6</v>
      </c>
      <c r="I2572" s="6" t="s">
        <v>215</v>
      </c>
      <c r="J2572" s="6">
        <v>26</v>
      </c>
      <c r="K2572" s="6">
        <v>2</v>
      </c>
      <c r="L2572" s="6">
        <v>87</v>
      </c>
      <c r="M2572" s="6">
        <v>44</v>
      </c>
      <c r="N2572" s="6">
        <v>3</v>
      </c>
      <c r="O2572" s="6">
        <v>0.1</v>
      </c>
      <c r="P2572" s="8">
        <v>234.5</v>
      </c>
      <c r="Q2572" s="8">
        <v>194.63499999999999</v>
      </c>
      <c r="R2572" s="8">
        <f t="shared" si="121"/>
        <v>49.245000000000005</v>
      </c>
      <c r="S2572" s="8">
        <f>(((Sales[[#This Row],[Unit Price]]-(Sales[[#This Row],[Discount Applied]]*Sales[[#This Row],[Unit Price]]))-Q2572)/Q2572)*100</f>
        <v>8.4337349397590469</v>
      </c>
      <c r="T2572" s="8">
        <f t="shared" si="122"/>
        <v>633.15</v>
      </c>
      <c r="U2572" s="8">
        <f>Sales[[#This Row],[Unit Cost]]*Sales[[#This Row],[Order Quantity]]</f>
        <v>583.90499999999997</v>
      </c>
    </row>
    <row r="2573" spans="1:21" x14ac:dyDescent="0.2">
      <c r="A2573" s="6" t="s">
        <v>2786</v>
      </c>
      <c r="B2573" s="6" t="s">
        <v>24</v>
      </c>
      <c r="C2573" s="6" t="s">
        <v>145</v>
      </c>
      <c r="D2573" s="7">
        <v>43400</v>
      </c>
      <c r="E2573" s="7">
        <v>43555</v>
      </c>
      <c r="F2573" s="7">
        <v>43570</v>
      </c>
      <c r="G2573" s="7">
        <v>43572</v>
      </c>
      <c r="H2573" s="6">
        <f t="shared" si="120"/>
        <v>17</v>
      </c>
      <c r="I2573" s="6" t="s">
        <v>215</v>
      </c>
      <c r="J2573" s="6">
        <v>7</v>
      </c>
      <c r="K2573" s="6">
        <v>17</v>
      </c>
      <c r="L2573" s="6">
        <v>138</v>
      </c>
      <c r="M2573" s="6">
        <v>15</v>
      </c>
      <c r="N2573" s="6">
        <v>6</v>
      </c>
      <c r="O2573" s="6">
        <v>0.05</v>
      </c>
      <c r="P2573" s="8">
        <v>2211</v>
      </c>
      <c r="Q2573" s="8">
        <v>1503.48</v>
      </c>
      <c r="R2573" s="8">
        <f t="shared" si="121"/>
        <v>3581.8199999999997</v>
      </c>
      <c r="S2573" s="8">
        <f>(((Sales[[#This Row],[Unit Price]]-(Sales[[#This Row],[Discount Applied]]*Sales[[#This Row],[Unit Price]]))-Q2573)/Q2573)*100</f>
        <v>39.70588235294116</v>
      </c>
      <c r="T2573" s="8">
        <f t="shared" si="122"/>
        <v>12602.7</v>
      </c>
      <c r="U2573" s="8">
        <f>Sales[[#This Row],[Unit Cost]]*Sales[[#This Row],[Order Quantity]]</f>
        <v>9020.880000000001</v>
      </c>
    </row>
    <row r="2574" spans="1:21" x14ac:dyDescent="0.2">
      <c r="A2574" s="6" t="s">
        <v>2787</v>
      </c>
      <c r="B2574" s="6" t="s">
        <v>24</v>
      </c>
      <c r="C2574" s="6" t="s">
        <v>145</v>
      </c>
      <c r="D2574" s="7">
        <v>43400</v>
      </c>
      <c r="E2574" s="7">
        <v>43555</v>
      </c>
      <c r="F2574" s="7">
        <v>43560</v>
      </c>
      <c r="G2574" s="7">
        <v>43570</v>
      </c>
      <c r="H2574" s="6">
        <f t="shared" si="120"/>
        <v>15</v>
      </c>
      <c r="I2574" s="6" t="s">
        <v>215</v>
      </c>
      <c r="J2574" s="6">
        <v>2</v>
      </c>
      <c r="K2574" s="6">
        <v>30</v>
      </c>
      <c r="L2574" s="6">
        <v>143</v>
      </c>
      <c r="M2574" s="6">
        <v>33</v>
      </c>
      <c r="N2574" s="6">
        <v>8</v>
      </c>
      <c r="O2574" s="6">
        <v>7.4999999999999997E-2</v>
      </c>
      <c r="P2574" s="8">
        <v>1172.5</v>
      </c>
      <c r="Q2574" s="8">
        <v>562.79999999999995</v>
      </c>
      <c r="R2574" s="8">
        <f t="shared" si="121"/>
        <v>4174.1000000000004</v>
      </c>
      <c r="S2574" s="8">
        <f>(((Sales[[#This Row],[Unit Price]]-(Sales[[#This Row],[Discount Applied]]*Sales[[#This Row],[Unit Price]]))-Q2574)/Q2574)*100</f>
        <v>92.708333333333343</v>
      </c>
      <c r="T2574" s="8">
        <f t="shared" si="122"/>
        <v>8676.5</v>
      </c>
      <c r="U2574" s="8">
        <f>Sales[[#This Row],[Unit Cost]]*Sales[[#This Row],[Order Quantity]]</f>
        <v>4502.3999999999996</v>
      </c>
    </row>
    <row r="2575" spans="1:21" x14ac:dyDescent="0.2">
      <c r="A2575" s="6" t="s">
        <v>2788</v>
      </c>
      <c r="B2575" s="6" t="s">
        <v>26</v>
      </c>
      <c r="C2575" s="6" t="s">
        <v>143</v>
      </c>
      <c r="D2575" s="7">
        <v>43400</v>
      </c>
      <c r="E2575" s="7">
        <v>43555</v>
      </c>
      <c r="F2575" s="7">
        <v>43562</v>
      </c>
      <c r="G2575" s="7">
        <v>43568</v>
      </c>
      <c r="H2575" s="6">
        <f t="shared" si="120"/>
        <v>13</v>
      </c>
      <c r="I2575" s="6" t="s">
        <v>215</v>
      </c>
      <c r="J2575" s="6">
        <v>27</v>
      </c>
      <c r="K2575" s="6">
        <v>37</v>
      </c>
      <c r="L2575" s="6">
        <v>364</v>
      </c>
      <c r="M2575" s="6">
        <v>13</v>
      </c>
      <c r="N2575" s="6">
        <v>5</v>
      </c>
      <c r="O2575" s="6">
        <v>7.4999999999999997E-2</v>
      </c>
      <c r="P2575" s="8">
        <v>227.8</v>
      </c>
      <c r="Q2575" s="8">
        <v>91.12</v>
      </c>
      <c r="R2575" s="8">
        <f t="shared" si="121"/>
        <v>597.97500000000002</v>
      </c>
      <c r="S2575" s="8">
        <f>(((Sales[[#This Row],[Unit Price]]-(Sales[[#This Row],[Discount Applied]]*Sales[[#This Row],[Unit Price]]))-Q2575)/Q2575)*100</f>
        <v>131.25</v>
      </c>
      <c r="T2575" s="8">
        <f t="shared" si="122"/>
        <v>1053.575</v>
      </c>
      <c r="U2575" s="8">
        <f>Sales[[#This Row],[Unit Cost]]*Sales[[#This Row],[Order Quantity]]</f>
        <v>455.6</v>
      </c>
    </row>
    <row r="2576" spans="1:21" x14ac:dyDescent="0.2">
      <c r="A2576" s="6" t="s">
        <v>2789</v>
      </c>
      <c r="B2576" s="6" t="s">
        <v>24</v>
      </c>
      <c r="C2576" s="6" t="s">
        <v>145</v>
      </c>
      <c r="D2576" s="7">
        <v>43400</v>
      </c>
      <c r="E2576" s="7">
        <v>43556</v>
      </c>
      <c r="F2576" s="7">
        <v>43565</v>
      </c>
      <c r="G2576" s="7">
        <v>43570</v>
      </c>
      <c r="H2576" s="6">
        <f t="shared" si="120"/>
        <v>14</v>
      </c>
      <c r="I2576" s="6" t="s">
        <v>215</v>
      </c>
      <c r="J2576" s="6">
        <v>2</v>
      </c>
      <c r="K2576" s="6">
        <v>18</v>
      </c>
      <c r="L2576" s="6">
        <v>157</v>
      </c>
      <c r="M2576" s="6">
        <v>43</v>
      </c>
      <c r="N2576" s="6">
        <v>3</v>
      </c>
      <c r="O2576" s="6">
        <v>0.1</v>
      </c>
      <c r="P2576" s="8">
        <v>1795.6000000000001</v>
      </c>
      <c r="Q2576" s="8">
        <v>1023.492</v>
      </c>
      <c r="R2576" s="8">
        <f t="shared" si="121"/>
        <v>1777.6440000000002</v>
      </c>
      <c r="S2576" s="8">
        <f>(((Sales[[#This Row],[Unit Price]]-(Sales[[#This Row],[Discount Applied]]*Sales[[#This Row],[Unit Price]]))-Q2576)/Q2576)*100</f>
        <v>57.894736842105289</v>
      </c>
      <c r="T2576" s="8">
        <f t="shared" si="122"/>
        <v>4848.12</v>
      </c>
      <c r="U2576" s="8">
        <f>Sales[[#This Row],[Unit Cost]]*Sales[[#This Row],[Order Quantity]]</f>
        <v>3070.4759999999997</v>
      </c>
    </row>
    <row r="2577" spans="1:21" x14ac:dyDescent="0.2">
      <c r="A2577" s="6" t="s">
        <v>2790</v>
      </c>
      <c r="B2577" s="6" t="s">
        <v>25</v>
      </c>
      <c r="C2577" s="6" t="s">
        <v>146</v>
      </c>
      <c r="D2577" s="7">
        <v>43400</v>
      </c>
      <c r="E2577" s="7">
        <v>43556</v>
      </c>
      <c r="F2577" s="7">
        <v>43573</v>
      </c>
      <c r="G2577" s="7">
        <v>43582</v>
      </c>
      <c r="H2577" s="6">
        <f t="shared" si="120"/>
        <v>26</v>
      </c>
      <c r="I2577" s="6" t="s">
        <v>215</v>
      </c>
      <c r="J2577" s="6">
        <v>15</v>
      </c>
      <c r="K2577" s="6">
        <v>17</v>
      </c>
      <c r="L2577" s="6">
        <v>307</v>
      </c>
      <c r="M2577" s="6">
        <v>27</v>
      </c>
      <c r="N2577" s="6">
        <v>1</v>
      </c>
      <c r="O2577" s="6">
        <v>7.4999999999999997E-2</v>
      </c>
      <c r="P2577" s="8">
        <v>1922.9</v>
      </c>
      <c r="Q2577" s="8">
        <v>1134.511</v>
      </c>
      <c r="R2577" s="8">
        <f t="shared" si="121"/>
        <v>644.17150000000015</v>
      </c>
      <c r="S2577" s="8">
        <f>(((Sales[[#This Row],[Unit Price]]-(Sales[[#This Row],[Discount Applied]]*Sales[[#This Row],[Unit Price]]))-Q2577)/Q2577)*100</f>
        <v>56.77966101694917</v>
      </c>
      <c r="T2577" s="8">
        <f t="shared" si="122"/>
        <v>1778.6825000000001</v>
      </c>
      <c r="U2577" s="8">
        <f>Sales[[#This Row],[Unit Cost]]*Sales[[#This Row],[Order Quantity]]</f>
        <v>1134.511</v>
      </c>
    </row>
    <row r="2578" spans="1:21" x14ac:dyDescent="0.2">
      <c r="A2578" s="6" t="s">
        <v>2791</v>
      </c>
      <c r="B2578" s="6" t="s">
        <v>24</v>
      </c>
      <c r="C2578" s="6" t="s">
        <v>148</v>
      </c>
      <c r="D2578" s="7">
        <v>43400</v>
      </c>
      <c r="E2578" s="7">
        <v>43556</v>
      </c>
      <c r="F2578" s="7">
        <v>43584</v>
      </c>
      <c r="G2578" s="7">
        <v>43590</v>
      </c>
      <c r="H2578" s="6">
        <f t="shared" si="120"/>
        <v>34</v>
      </c>
      <c r="I2578" s="6" t="s">
        <v>215</v>
      </c>
      <c r="J2578" s="6">
        <v>9</v>
      </c>
      <c r="K2578" s="6">
        <v>49</v>
      </c>
      <c r="L2578" s="6">
        <v>57</v>
      </c>
      <c r="M2578" s="6">
        <v>36</v>
      </c>
      <c r="N2578" s="6">
        <v>6</v>
      </c>
      <c r="O2578" s="6">
        <v>7.4999999999999997E-2</v>
      </c>
      <c r="P2578" s="8">
        <v>2572.8000000000002</v>
      </c>
      <c r="Q2578" s="8">
        <v>1878.144</v>
      </c>
      <c r="R2578" s="8">
        <f t="shared" si="121"/>
        <v>3010.1760000000013</v>
      </c>
      <c r="S2578" s="8">
        <f>(((Sales[[#This Row],[Unit Price]]-(Sales[[#This Row],[Discount Applied]]*Sales[[#This Row],[Unit Price]]))-Q2578)/Q2578)*100</f>
        <v>26.712328767123296</v>
      </c>
      <c r="T2578" s="8">
        <f t="shared" si="122"/>
        <v>14279.04</v>
      </c>
      <c r="U2578" s="8">
        <f>Sales[[#This Row],[Unit Cost]]*Sales[[#This Row],[Order Quantity]]</f>
        <v>11268.864</v>
      </c>
    </row>
    <row r="2579" spans="1:21" x14ac:dyDescent="0.2">
      <c r="A2579" s="6" t="s">
        <v>2792</v>
      </c>
      <c r="B2579" s="6" t="s">
        <v>24</v>
      </c>
      <c r="C2579" s="6" t="s">
        <v>145</v>
      </c>
      <c r="D2579" s="7">
        <v>43400</v>
      </c>
      <c r="E2579" s="7">
        <v>43556</v>
      </c>
      <c r="F2579" s="7">
        <v>43581</v>
      </c>
      <c r="G2579" s="7">
        <v>43586</v>
      </c>
      <c r="H2579" s="6">
        <f t="shared" si="120"/>
        <v>30</v>
      </c>
      <c r="I2579" s="6" t="s">
        <v>215</v>
      </c>
      <c r="J2579" s="6">
        <v>5</v>
      </c>
      <c r="K2579" s="6">
        <v>39</v>
      </c>
      <c r="L2579" s="6">
        <v>180</v>
      </c>
      <c r="M2579" s="6">
        <v>39</v>
      </c>
      <c r="N2579" s="6">
        <v>3</v>
      </c>
      <c r="O2579" s="6">
        <v>0.4</v>
      </c>
      <c r="P2579" s="8">
        <v>830.80000000000007</v>
      </c>
      <c r="Q2579" s="8">
        <v>581.56000000000006</v>
      </c>
      <c r="R2579" s="8">
        <f t="shared" si="121"/>
        <v>-249.24000000000024</v>
      </c>
      <c r="S2579" s="8">
        <f>(((Sales[[#This Row],[Unit Price]]-(Sales[[#This Row],[Discount Applied]]*Sales[[#This Row],[Unit Price]]))-Q2579)/Q2579)*100</f>
        <v>-14.28571428571429</v>
      </c>
      <c r="T2579" s="8">
        <f t="shared" si="122"/>
        <v>1495.44</v>
      </c>
      <c r="U2579" s="8">
        <f>Sales[[#This Row],[Unit Cost]]*Sales[[#This Row],[Order Quantity]]</f>
        <v>1744.6800000000003</v>
      </c>
    </row>
    <row r="2580" spans="1:21" x14ac:dyDescent="0.2">
      <c r="A2580" s="6" t="s">
        <v>2793</v>
      </c>
      <c r="B2580" s="6" t="s">
        <v>25</v>
      </c>
      <c r="C2580" s="6" t="s">
        <v>146</v>
      </c>
      <c r="D2580" s="7">
        <v>43500</v>
      </c>
      <c r="E2580" s="7">
        <v>43556</v>
      </c>
      <c r="F2580" s="7">
        <v>43579</v>
      </c>
      <c r="G2580" s="7">
        <v>43583</v>
      </c>
      <c r="H2580" s="6">
        <f t="shared" si="120"/>
        <v>27</v>
      </c>
      <c r="I2580" s="6" t="s">
        <v>215</v>
      </c>
      <c r="J2580" s="6">
        <v>20</v>
      </c>
      <c r="K2580" s="6">
        <v>46</v>
      </c>
      <c r="L2580" s="6">
        <v>297</v>
      </c>
      <c r="M2580" s="6">
        <v>7</v>
      </c>
      <c r="N2580" s="6">
        <v>3</v>
      </c>
      <c r="O2580" s="6">
        <v>0.1</v>
      </c>
      <c r="P2580" s="8">
        <v>924.6</v>
      </c>
      <c r="Q2580" s="8">
        <v>711.94200000000001</v>
      </c>
      <c r="R2580" s="8">
        <f t="shared" si="121"/>
        <v>360.59400000000005</v>
      </c>
      <c r="S2580" s="8">
        <f>(((Sales[[#This Row],[Unit Price]]-(Sales[[#This Row],[Discount Applied]]*Sales[[#This Row],[Unit Price]]))-Q2580)/Q2580)*100</f>
        <v>16.88311688311688</v>
      </c>
      <c r="T2580" s="8">
        <f t="shared" si="122"/>
        <v>2496.42</v>
      </c>
      <c r="U2580" s="8">
        <f>Sales[[#This Row],[Unit Cost]]*Sales[[#This Row],[Order Quantity]]</f>
        <v>2135.826</v>
      </c>
    </row>
    <row r="2581" spans="1:21" x14ac:dyDescent="0.2">
      <c r="A2581" s="6" t="s">
        <v>2794</v>
      </c>
      <c r="B2581" s="6" t="s">
        <v>26</v>
      </c>
      <c r="C2581" s="6" t="s">
        <v>145</v>
      </c>
      <c r="D2581" s="7">
        <v>43400</v>
      </c>
      <c r="E2581" s="7">
        <v>43556</v>
      </c>
      <c r="F2581" s="7">
        <v>43584</v>
      </c>
      <c r="G2581" s="7">
        <v>43586</v>
      </c>
      <c r="H2581" s="6">
        <f t="shared" si="120"/>
        <v>30</v>
      </c>
      <c r="I2581" s="6" t="s">
        <v>215</v>
      </c>
      <c r="J2581" s="6">
        <v>28</v>
      </c>
      <c r="K2581" s="6">
        <v>38</v>
      </c>
      <c r="L2581" s="6">
        <v>117</v>
      </c>
      <c r="M2581" s="6">
        <v>12</v>
      </c>
      <c r="N2581" s="6">
        <v>7</v>
      </c>
      <c r="O2581" s="6">
        <v>0.05</v>
      </c>
      <c r="P2581" s="8">
        <v>5266.2</v>
      </c>
      <c r="Q2581" s="8">
        <v>2369.79</v>
      </c>
      <c r="R2581" s="8">
        <f t="shared" si="121"/>
        <v>18431.700000000004</v>
      </c>
      <c r="S2581" s="8">
        <f>(((Sales[[#This Row],[Unit Price]]-(Sales[[#This Row],[Discount Applied]]*Sales[[#This Row],[Unit Price]]))-Q2581)/Q2581)*100</f>
        <v>111.1111111111111</v>
      </c>
      <c r="T2581" s="8">
        <f t="shared" si="122"/>
        <v>35020.230000000003</v>
      </c>
      <c r="U2581" s="8">
        <f>Sales[[#This Row],[Unit Cost]]*Sales[[#This Row],[Order Quantity]]</f>
        <v>16588.53</v>
      </c>
    </row>
    <row r="2582" spans="1:21" x14ac:dyDescent="0.2">
      <c r="A2582" s="6" t="s">
        <v>2795</v>
      </c>
      <c r="B2582" s="6" t="s">
        <v>26</v>
      </c>
      <c r="C2582" s="6" t="s">
        <v>148</v>
      </c>
      <c r="D2582" s="7">
        <v>43400</v>
      </c>
      <c r="E2582" s="7">
        <v>43556</v>
      </c>
      <c r="F2582" s="7">
        <v>43561</v>
      </c>
      <c r="G2582" s="7">
        <v>43571</v>
      </c>
      <c r="H2582" s="6">
        <f t="shared" si="120"/>
        <v>15</v>
      </c>
      <c r="I2582" s="6" t="s">
        <v>215</v>
      </c>
      <c r="J2582" s="6">
        <v>25</v>
      </c>
      <c r="K2582" s="6">
        <v>33</v>
      </c>
      <c r="L2582" s="6">
        <v>27</v>
      </c>
      <c r="M2582" s="6">
        <v>33</v>
      </c>
      <c r="N2582" s="6">
        <v>4</v>
      </c>
      <c r="O2582" s="6">
        <v>0.2</v>
      </c>
      <c r="P2582" s="8">
        <v>3852.5</v>
      </c>
      <c r="Q2582" s="8">
        <v>3197.5749999999998</v>
      </c>
      <c r="R2582" s="8">
        <f t="shared" si="121"/>
        <v>-462.29999999999927</v>
      </c>
      <c r="S2582" s="8">
        <f>(((Sales[[#This Row],[Unit Price]]-(Sales[[#This Row],[Discount Applied]]*Sales[[#This Row],[Unit Price]]))-Q2582)/Q2582)*100</f>
        <v>-3.6144578313252955</v>
      </c>
      <c r="T2582" s="8">
        <f t="shared" si="122"/>
        <v>12328</v>
      </c>
      <c r="U2582" s="8">
        <f>Sales[[#This Row],[Unit Cost]]*Sales[[#This Row],[Order Quantity]]</f>
        <v>12790.3</v>
      </c>
    </row>
    <row r="2583" spans="1:21" x14ac:dyDescent="0.2">
      <c r="A2583" s="6" t="s">
        <v>2796</v>
      </c>
      <c r="B2583" s="6" t="s">
        <v>25</v>
      </c>
      <c r="C2583" s="6" t="s">
        <v>143</v>
      </c>
      <c r="D2583" s="7">
        <v>43500</v>
      </c>
      <c r="E2583" s="7">
        <v>43556</v>
      </c>
      <c r="F2583" s="7">
        <v>43575</v>
      </c>
      <c r="G2583" s="7">
        <v>43580</v>
      </c>
      <c r="H2583" s="6">
        <f t="shared" si="120"/>
        <v>24</v>
      </c>
      <c r="I2583" s="6" t="s">
        <v>215</v>
      </c>
      <c r="J2583" s="6">
        <v>14</v>
      </c>
      <c r="K2583" s="6">
        <v>3</v>
      </c>
      <c r="L2583" s="6">
        <v>333</v>
      </c>
      <c r="M2583" s="6">
        <v>8</v>
      </c>
      <c r="N2583" s="6">
        <v>1</v>
      </c>
      <c r="O2583" s="6">
        <v>0.05</v>
      </c>
      <c r="P2583" s="8">
        <v>951.4</v>
      </c>
      <c r="Q2583" s="8">
        <v>513.75599999999997</v>
      </c>
      <c r="R2583" s="8">
        <f t="shared" si="121"/>
        <v>390.07399999999996</v>
      </c>
      <c r="S2583" s="8">
        <f>(((Sales[[#This Row],[Unit Price]]-(Sales[[#This Row],[Discount Applied]]*Sales[[#This Row],[Unit Price]]))-Q2583)/Q2583)*100</f>
        <v>75.925925925925924</v>
      </c>
      <c r="T2583" s="8">
        <f t="shared" si="122"/>
        <v>903.82999999999993</v>
      </c>
      <c r="U2583" s="8">
        <f>Sales[[#This Row],[Unit Cost]]*Sales[[#This Row],[Order Quantity]]</f>
        <v>513.75599999999997</v>
      </c>
    </row>
    <row r="2584" spans="1:21" x14ac:dyDescent="0.2">
      <c r="A2584" s="6" t="s">
        <v>2797</v>
      </c>
      <c r="B2584" s="6" t="s">
        <v>23</v>
      </c>
      <c r="C2584" s="6" t="s">
        <v>145</v>
      </c>
      <c r="D2584" s="7">
        <v>43400</v>
      </c>
      <c r="E2584" s="7">
        <v>43556</v>
      </c>
      <c r="F2584" s="7">
        <v>43572</v>
      </c>
      <c r="G2584" s="7">
        <v>43581</v>
      </c>
      <c r="H2584" s="6">
        <f t="shared" si="120"/>
        <v>25</v>
      </c>
      <c r="I2584" s="6" t="s">
        <v>215</v>
      </c>
      <c r="J2584" s="6">
        <v>22</v>
      </c>
      <c r="K2584" s="6">
        <v>18</v>
      </c>
      <c r="L2584" s="6">
        <v>107</v>
      </c>
      <c r="M2584" s="6">
        <v>38</v>
      </c>
      <c r="N2584" s="6">
        <v>4</v>
      </c>
      <c r="O2584" s="6">
        <v>0.05</v>
      </c>
      <c r="P2584" s="8">
        <v>2914.5</v>
      </c>
      <c r="Q2584" s="8">
        <v>1311.5250000000001</v>
      </c>
      <c r="R2584" s="8">
        <f t="shared" si="121"/>
        <v>5829</v>
      </c>
      <c r="S2584" s="8">
        <f>(((Sales[[#This Row],[Unit Price]]-(Sales[[#This Row],[Discount Applied]]*Sales[[#This Row],[Unit Price]]))-Q2584)/Q2584)*100</f>
        <v>111.1111111111111</v>
      </c>
      <c r="T2584" s="8">
        <f t="shared" si="122"/>
        <v>11075.1</v>
      </c>
      <c r="U2584" s="8">
        <f>Sales[[#This Row],[Unit Cost]]*Sales[[#This Row],[Order Quantity]]</f>
        <v>5246.1</v>
      </c>
    </row>
    <row r="2585" spans="1:21" x14ac:dyDescent="0.2">
      <c r="A2585" s="6" t="s">
        <v>2798</v>
      </c>
      <c r="B2585" s="6" t="s">
        <v>23</v>
      </c>
      <c r="C2585" s="6" t="s">
        <v>143</v>
      </c>
      <c r="D2585" s="7">
        <v>43500</v>
      </c>
      <c r="E2585" s="7">
        <v>43556</v>
      </c>
      <c r="F2585" s="7">
        <v>43573</v>
      </c>
      <c r="G2585" s="7">
        <v>43578</v>
      </c>
      <c r="H2585" s="6">
        <f t="shared" si="120"/>
        <v>22</v>
      </c>
      <c r="I2585" s="6" t="s">
        <v>215</v>
      </c>
      <c r="J2585" s="6">
        <v>24</v>
      </c>
      <c r="K2585" s="6">
        <v>48</v>
      </c>
      <c r="L2585" s="6">
        <v>336</v>
      </c>
      <c r="M2585" s="6">
        <v>26</v>
      </c>
      <c r="N2585" s="6">
        <v>4</v>
      </c>
      <c r="O2585" s="6">
        <v>0.2</v>
      </c>
      <c r="P2585" s="8">
        <v>2418.7000000000003</v>
      </c>
      <c r="Q2585" s="8">
        <v>1620.5290000000002</v>
      </c>
      <c r="R2585" s="8">
        <f t="shared" si="121"/>
        <v>1257.7240000000002</v>
      </c>
      <c r="S2585" s="8">
        <f>(((Sales[[#This Row],[Unit Price]]-(Sales[[#This Row],[Discount Applied]]*Sales[[#This Row],[Unit Price]]))-Q2585)/Q2585)*100</f>
        <v>19.402985074626866</v>
      </c>
      <c r="T2585" s="8">
        <f t="shared" si="122"/>
        <v>7739.8400000000011</v>
      </c>
      <c r="U2585" s="8">
        <f>Sales[[#This Row],[Unit Cost]]*Sales[[#This Row],[Order Quantity]]</f>
        <v>6482.1160000000009</v>
      </c>
    </row>
    <row r="2586" spans="1:21" x14ac:dyDescent="0.2">
      <c r="A2586" s="6" t="s">
        <v>2799</v>
      </c>
      <c r="B2586" s="6" t="s">
        <v>24</v>
      </c>
      <c r="C2586" s="6" t="s">
        <v>145</v>
      </c>
      <c r="D2586" s="7">
        <v>43400</v>
      </c>
      <c r="E2586" s="7">
        <v>43557</v>
      </c>
      <c r="F2586" s="7">
        <v>43571</v>
      </c>
      <c r="G2586" s="7">
        <v>43578</v>
      </c>
      <c r="H2586" s="6">
        <f t="shared" si="120"/>
        <v>21</v>
      </c>
      <c r="I2586" s="6" t="s">
        <v>215</v>
      </c>
      <c r="J2586" s="6">
        <v>5</v>
      </c>
      <c r="K2586" s="6">
        <v>36</v>
      </c>
      <c r="L2586" s="6">
        <v>152</v>
      </c>
      <c r="M2586" s="6">
        <v>17</v>
      </c>
      <c r="N2586" s="6">
        <v>2</v>
      </c>
      <c r="O2586" s="6">
        <v>0.15</v>
      </c>
      <c r="P2586" s="8">
        <v>2539.3000000000002</v>
      </c>
      <c r="Q2586" s="8">
        <v>1523.5800000000002</v>
      </c>
      <c r="R2586" s="8">
        <f t="shared" si="121"/>
        <v>1269.6500000000001</v>
      </c>
      <c r="S2586" s="8">
        <f>(((Sales[[#This Row],[Unit Price]]-(Sales[[#This Row],[Discount Applied]]*Sales[[#This Row],[Unit Price]]))-Q2586)/Q2586)*100</f>
        <v>41.666666666666664</v>
      </c>
      <c r="T2586" s="8">
        <f t="shared" si="122"/>
        <v>4316.8100000000004</v>
      </c>
      <c r="U2586" s="8">
        <f>Sales[[#This Row],[Unit Cost]]*Sales[[#This Row],[Order Quantity]]</f>
        <v>3047.1600000000003</v>
      </c>
    </row>
    <row r="2587" spans="1:21" x14ac:dyDescent="0.2">
      <c r="A2587" s="6" t="s">
        <v>2800</v>
      </c>
      <c r="B2587" s="6" t="s">
        <v>24</v>
      </c>
      <c r="C2587" s="6" t="s">
        <v>146</v>
      </c>
      <c r="D2587" s="7">
        <v>43400</v>
      </c>
      <c r="E2587" s="7">
        <v>43557</v>
      </c>
      <c r="F2587" s="7">
        <v>43570</v>
      </c>
      <c r="G2587" s="7">
        <v>43572</v>
      </c>
      <c r="H2587" s="6">
        <f t="shared" si="120"/>
        <v>15</v>
      </c>
      <c r="I2587" s="6" t="s">
        <v>215</v>
      </c>
      <c r="J2587" s="6">
        <v>12</v>
      </c>
      <c r="K2587" s="6">
        <v>10</v>
      </c>
      <c r="L2587" s="6">
        <v>275</v>
      </c>
      <c r="M2587" s="6">
        <v>41</v>
      </c>
      <c r="N2587" s="6">
        <v>1</v>
      </c>
      <c r="O2587" s="6">
        <v>7.4999999999999997E-2</v>
      </c>
      <c r="P2587" s="8">
        <v>2251.2000000000003</v>
      </c>
      <c r="Q2587" s="8">
        <v>1148.1120000000001</v>
      </c>
      <c r="R2587" s="8">
        <f t="shared" si="121"/>
        <v>934.24800000000005</v>
      </c>
      <c r="S2587" s="8">
        <f>(((Sales[[#This Row],[Unit Price]]-(Sales[[#This Row],[Discount Applied]]*Sales[[#This Row],[Unit Price]]))-Q2587)/Q2587)*100</f>
        <v>81.372549019607845</v>
      </c>
      <c r="T2587" s="8">
        <f t="shared" si="122"/>
        <v>2082.36</v>
      </c>
      <c r="U2587" s="8">
        <f>Sales[[#This Row],[Unit Cost]]*Sales[[#This Row],[Order Quantity]]</f>
        <v>1148.1120000000001</v>
      </c>
    </row>
    <row r="2588" spans="1:21" x14ac:dyDescent="0.2">
      <c r="A2588" s="6" t="s">
        <v>2801</v>
      </c>
      <c r="B2588" s="6" t="s">
        <v>24</v>
      </c>
      <c r="C2588" s="6" t="s">
        <v>145</v>
      </c>
      <c r="D2588" s="7">
        <v>43400</v>
      </c>
      <c r="E2588" s="7">
        <v>43557</v>
      </c>
      <c r="F2588" s="7">
        <v>43580</v>
      </c>
      <c r="G2588" s="7">
        <v>43584</v>
      </c>
      <c r="H2588" s="6">
        <f t="shared" si="120"/>
        <v>27</v>
      </c>
      <c r="I2588" s="6" t="s">
        <v>215</v>
      </c>
      <c r="J2588" s="6">
        <v>4</v>
      </c>
      <c r="K2588" s="6">
        <v>10</v>
      </c>
      <c r="L2588" s="6">
        <v>159</v>
      </c>
      <c r="M2588" s="6">
        <v>43</v>
      </c>
      <c r="N2588" s="6">
        <v>3</v>
      </c>
      <c r="O2588" s="6">
        <v>0.1</v>
      </c>
      <c r="P2588" s="8">
        <v>5246.1</v>
      </c>
      <c r="Q2588" s="8">
        <v>2780.4330000000004</v>
      </c>
      <c r="R2588" s="8">
        <f t="shared" si="121"/>
        <v>5823.1710000000003</v>
      </c>
      <c r="S2588" s="8">
        <f>(((Sales[[#This Row],[Unit Price]]-(Sales[[#This Row],[Discount Applied]]*Sales[[#This Row],[Unit Price]]))-Q2588)/Q2588)*100</f>
        <v>69.811320754716974</v>
      </c>
      <c r="T2588" s="8">
        <f t="shared" si="122"/>
        <v>14164.470000000001</v>
      </c>
      <c r="U2588" s="8">
        <f>Sales[[#This Row],[Unit Cost]]*Sales[[#This Row],[Order Quantity]]</f>
        <v>8341.2990000000009</v>
      </c>
    </row>
    <row r="2589" spans="1:21" x14ac:dyDescent="0.2">
      <c r="A2589" s="6" t="s">
        <v>2802</v>
      </c>
      <c r="B2589" s="6" t="s">
        <v>23</v>
      </c>
      <c r="C2589" s="6" t="s">
        <v>146</v>
      </c>
      <c r="D2589" s="7">
        <v>43400</v>
      </c>
      <c r="E2589" s="7">
        <v>43557</v>
      </c>
      <c r="F2589" s="7">
        <v>43578</v>
      </c>
      <c r="G2589" s="7">
        <v>43582</v>
      </c>
      <c r="H2589" s="6">
        <f t="shared" si="120"/>
        <v>25</v>
      </c>
      <c r="I2589" s="6" t="s">
        <v>215</v>
      </c>
      <c r="J2589" s="6">
        <v>21</v>
      </c>
      <c r="K2589" s="6">
        <v>36</v>
      </c>
      <c r="L2589" s="6">
        <v>276</v>
      </c>
      <c r="M2589" s="6">
        <v>40</v>
      </c>
      <c r="N2589" s="6">
        <v>5</v>
      </c>
      <c r="O2589" s="6">
        <v>0.3</v>
      </c>
      <c r="P2589" s="8">
        <v>924.6</v>
      </c>
      <c r="Q2589" s="8">
        <v>591.74400000000003</v>
      </c>
      <c r="R2589" s="8">
        <f t="shared" si="121"/>
        <v>277.37999999999965</v>
      </c>
      <c r="S2589" s="8">
        <f>(((Sales[[#This Row],[Unit Price]]-(Sales[[#This Row],[Discount Applied]]*Sales[[#This Row],[Unit Price]]))-Q2589)/Q2589)*100</f>
        <v>9.375</v>
      </c>
      <c r="T2589" s="8">
        <f t="shared" si="122"/>
        <v>3236.1</v>
      </c>
      <c r="U2589" s="8">
        <f>Sales[[#This Row],[Unit Cost]]*Sales[[#This Row],[Order Quantity]]</f>
        <v>2958.7200000000003</v>
      </c>
    </row>
    <row r="2590" spans="1:21" x14ac:dyDescent="0.2">
      <c r="A2590" s="6" t="s">
        <v>2803</v>
      </c>
      <c r="B2590" s="6" t="s">
        <v>26</v>
      </c>
      <c r="C2590" s="6" t="s">
        <v>145</v>
      </c>
      <c r="D2590" s="7">
        <v>43500</v>
      </c>
      <c r="E2590" s="7">
        <v>43557</v>
      </c>
      <c r="F2590" s="7">
        <v>43562</v>
      </c>
      <c r="G2590" s="7">
        <v>43569</v>
      </c>
      <c r="H2590" s="6">
        <f t="shared" si="120"/>
        <v>12</v>
      </c>
      <c r="I2590" s="6" t="s">
        <v>215</v>
      </c>
      <c r="J2590" s="6">
        <v>27</v>
      </c>
      <c r="K2590" s="6">
        <v>42</v>
      </c>
      <c r="L2590" s="6">
        <v>134</v>
      </c>
      <c r="M2590" s="6">
        <v>39</v>
      </c>
      <c r="N2590" s="6">
        <v>8</v>
      </c>
      <c r="O2590" s="6">
        <v>0.4</v>
      </c>
      <c r="P2590" s="8">
        <v>1031.8</v>
      </c>
      <c r="Q2590" s="8">
        <v>650.03399999999999</v>
      </c>
      <c r="R2590" s="8">
        <f t="shared" si="121"/>
        <v>-247.63200000000052</v>
      </c>
      <c r="S2590" s="8">
        <f>(((Sales[[#This Row],[Unit Price]]-(Sales[[#This Row],[Discount Applied]]*Sales[[#This Row],[Unit Price]]))-Q2590)/Q2590)*100</f>
        <v>-4.7619047619047716</v>
      </c>
      <c r="T2590" s="8">
        <f t="shared" si="122"/>
        <v>4952.6399999999994</v>
      </c>
      <c r="U2590" s="8">
        <f>Sales[[#This Row],[Unit Cost]]*Sales[[#This Row],[Order Quantity]]</f>
        <v>5200.2719999999999</v>
      </c>
    </row>
    <row r="2591" spans="1:21" x14ac:dyDescent="0.2">
      <c r="A2591" s="6" t="s">
        <v>2804</v>
      </c>
      <c r="B2591" s="6" t="s">
        <v>26</v>
      </c>
      <c r="C2591" s="6" t="s">
        <v>146</v>
      </c>
      <c r="D2591" s="7">
        <v>43500</v>
      </c>
      <c r="E2591" s="7">
        <v>43557</v>
      </c>
      <c r="F2591" s="7">
        <v>43580</v>
      </c>
      <c r="G2591" s="7">
        <v>43583</v>
      </c>
      <c r="H2591" s="6">
        <f t="shared" si="120"/>
        <v>26</v>
      </c>
      <c r="I2591" s="6" t="s">
        <v>215</v>
      </c>
      <c r="J2591" s="6">
        <v>27</v>
      </c>
      <c r="K2591" s="6">
        <v>46</v>
      </c>
      <c r="L2591" s="6">
        <v>281</v>
      </c>
      <c r="M2591" s="6">
        <v>33</v>
      </c>
      <c r="N2591" s="6">
        <v>3</v>
      </c>
      <c r="O2591" s="6">
        <v>0.1</v>
      </c>
      <c r="P2591" s="8">
        <v>1855.9</v>
      </c>
      <c r="Q2591" s="8">
        <v>1317.6890000000001</v>
      </c>
      <c r="R2591" s="8">
        <f t="shared" si="121"/>
        <v>1057.8630000000003</v>
      </c>
      <c r="S2591" s="8">
        <f>(((Sales[[#This Row],[Unit Price]]-(Sales[[#This Row],[Discount Applied]]*Sales[[#This Row],[Unit Price]]))-Q2591)/Q2591)*100</f>
        <v>26.760563380281678</v>
      </c>
      <c r="T2591" s="8">
        <f t="shared" si="122"/>
        <v>5010.93</v>
      </c>
      <c r="U2591" s="8">
        <f>Sales[[#This Row],[Unit Cost]]*Sales[[#This Row],[Order Quantity]]</f>
        <v>3953.067</v>
      </c>
    </row>
    <row r="2592" spans="1:21" x14ac:dyDescent="0.2">
      <c r="A2592" s="6" t="s">
        <v>2805</v>
      </c>
      <c r="B2592" s="6" t="s">
        <v>24</v>
      </c>
      <c r="C2592" s="6" t="s">
        <v>148</v>
      </c>
      <c r="D2592" s="7">
        <v>43500</v>
      </c>
      <c r="E2592" s="7">
        <v>43557</v>
      </c>
      <c r="F2592" s="7">
        <v>43560</v>
      </c>
      <c r="G2592" s="7">
        <v>43562</v>
      </c>
      <c r="H2592" s="6">
        <f t="shared" si="120"/>
        <v>5</v>
      </c>
      <c r="I2592" s="6" t="s">
        <v>215</v>
      </c>
      <c r="J2592" s="6">
        <v>1</v>
      </c>
      <c r="K2592" s="6">
        <v>1</v>
      </c>
      <c r="L2592" s="6">
        <v>12</v>
      </c>
      <c r="M2592" s="6">
        <v>46</v>
      </c>
      <c r="N2592" s="6">
        <v>7</v>
      </c>
      <c r="O2592" s="6">
        <v>0.15</v>
      </c>
      <c r="P2592" s="8">
        <v>1031.8</v>
      </c>
      <c r="Q2592" s="8">
        <v>588.12599999999998</v>
      </c>
      <c r="R2592" s="8">
        <f t="shared" si="121"/>
        <v>2022.3279999999995</v>
      </c>
      <c r="S2592" s="8">
        <f>(((Sales[[#This Row],[Unit Price]]-(Sales[[#This Row],[Discount Applied]]*Sales[[#This Row],[Unit Price]]))-Q2592)/Q2592)*100</f>
        <v>49.122807017543863</v>
      </c>
      <c r="T2592" s="8">
        <f t="shared" si="122"/>
        <v>6139.2099999999991</v>
      </c>
      <c r="U2592" s="8">
        <f>Sales[[#This Row],[Unit Cost]]*Sales[[#This Row],[Order Quantity]]</f>
        <v>4116.8819999999996</v>
      </c>
    </row>
    <row r="2593" spans="1:21" x14ac:dyDescent="0.2">
      <c r="A2593" s="6" t="s">
        <v>2806</v>
      </c>
      <c r="B2593" s="6" t="s">
        <v>23</v>
      </c>
      <c r="C2593" s="6" t="s">
        <v>145</v>
      </c>
      <c r="D2593" s="7">
        <v>43500</v>
      </c>
      <c r="E2593" s="7">
        <v>43557</v>
      </c>
      <c r="F2593" s="7">
        <v>43566</v>
      </c>
      <c r="G2593" s="7">
        <v>43572</v>
      </c>
      <c r="H2593" s="6">
        <f t="shared" si="120"/>
        <v>15</v>
      </c>
      <c r="I2593" s="6" t="s">
        <v>215</v>
      </c>
      <c r="J2593" s="6">
        <v>25</v>
      </c>
      <c r="K2593" s="6">
        <v>32</v>
      </c>
      <c r="L2593" s="6">
        <v>91</v>
      </c>
      <c r="M2593" s="6">
        <v>11</v>
      </c>
      <c r="N2593" s="6">
        <v>4</v>
      </c>
      <c r="O2593" s="6">
        <v>0.15</v>
      </c>
      <c r="P2593" s="8">
        <v>1293.1000000000001</v>
      </c>
      <c r="Q2593" s="8">
        <v>724.13600000000019</v>
      </c>
      <c r="R2593" s="8">
        <f t="shared" si="121"/>
        <v>1499.9960000000001</v>
      </c>
      <c r="S2593" s="8">
        <f>(((Sales[[#This Row],[Unit Price]]-(Sales[[#This Row],[Discount Applied]]*Sales[[#This Row],[Unit Price]]))-Q2593)/Q2593)*100</f>
        <v>51.785714285714278</v>
      </c>
      <c r="T2593" s="8">
        <f t="shared" si="122"/>
        <v>4396.5400000000009</v>
      </c>
      <c r="U2593" s="8">
        <f>Sales[[#This Row],[Unit Cost]]*Sales[[#This Row],[Order Quantity]]</f>
        <v>2896.5440000000008</v>
      </c>
    </row>
    <row r="2594" spans="1:21" x14ac:dyDescent="0.2">
      <c r="A2594" s="6" t="s">
        <v>2807</v>
      </c>
      <c r="B2594" s="6" t="s">
        <v>24</v>
      </c>
      <c r="C2594" s="6" t="s">
        <v>144</v>
      </c>
      <c r="D2594" s="7">
        <v>43400</v>
      </c>
      <c r="E2594" s="7">
        <v>43558</v>
      </c>
      <c r="F2594" s="7">
        <v>43565</v>
      </c>
      <c r="G2594" s="7">
        <v>43570</v>
      </c>
      <c r="H2594" s="6">
        <f t="shared" si="120"/>
        <v>12</v>
      </c>
      <c r="I2594" s="6" t="s">
        <v>215</v>
      </c>
      <c r="J2594" s="6">
        <v>12</v>
      </c>
      <c r="K2594" s="6">
        <v>13</v>
      </c>
      <c r="L2594" s="6">
        <v>83</v>
      </c>
      <c r="M2594" s="6">
        <v>6</v>
      </c>
      <c r="N2594" s="6">
        <v>8</v>
      </c>
      <c r="O2594" s="6">
        <v>0.1</v>
      </c>
      <c r="P2594" s="8">
        <v>1038.5</v>
      </c>
      <c r="Q2594" s="8">
        <v>508.86500000000001</v>
      </c>
      <c r="R2594" s="8">
        <f t="shared" si="121"/>
        <v>3406.2799999999997</v>
      </c>
      <c r="S2594" s="8">
        <f>(((Sales[[#This Row],[Unit Price]]-(Sales[[#This Row],[Discount Applied]]*Sales[[#This Row],[Unit Price]]))-Q2594)/Q2594)*100</f>
        <v>83.673469387755091</v>
      </c>
      <c r="T2594" s="8">
        <f t="shared" si="122"/>
        <v>7477.2</v>
      </c>
      <c r="U2594" s="8">
        <f>Sales[[#This Row],[Unit Cost]]*Sales[[#This Row],[Order Quantity]]</f>
        <v>4070.92</v>
      </c>
    </row>
    <row r="2595" spans="1:21" x14ac:dyDescent="0.2">
      <c r="A2595" s="6" t="s">
        <v>2808</v>
      </c>
      <c r="B2595" s="6" t="s">
        <v>24</v>
      </c>
      <c r="C2595" s="6" t="s">
        <v>145</v>
      </c>
      <c r="D2595" s="7">
        <v>43400</v>
      </c>
      <c r="E2595" s="7">
        <v>43558</v>
      </c>
      <c r="F2595" s="7">
        <v>43561</v>
      </c>
      <c r="G2595" s="7">
        <v>43565</v>
      </c>
      <c r="H2595" s="6">
        <f t="shared" si="120"/>
        <v>7</v>
      </c>
      <c r="I2595" s="6" t="s">
        <v>215</v>
      </c>
      <c r="J2595" s="6">
        <v>9</v>
      </c>
      <c r="K2595" s="6">
        <v>18</v>
      </c>
      <c r="L2595" s="6">
        <v>132</v>
      </c>
      <c r="M2595" s="6">
        <v>33</v>
      </c>
      <c r="N2595" s="6">
        <v>1</v>
      </c>
      <c r="O2595" s="6">
        <v>7.4999999999999997E-2</v>
      </c>
      <c r="P2595" s="8">
        <v>1728.6000000000001</v>
      </c>
      <c r="Q2595" s="8">
        <v>1037.1600000000001</v>
      </c>
      <c r="R2595" s="8">
        <f t="shared" si="121"/>
        <v>561.79500000000007</v>
      </c>
      <c r="S2595" s="8">
        <f>(((Sales[[#This Row],[Unit Price]]-(Sales[[#This Row],[Discount Applied]]*Sales[[#This Row],[Unit Price]]))-Q2595)/Q2595)*100</f>
        <v>54.166666666666671</v>
      </c>
      <c r="T2595" s="8">
        <f t="shared" si="122"/>
        <v>1598.9550000000002</v>
      </c>
      <c r="U2595" s="8">
        <f>Sales[[#This Row],[Unit Cost]]*Sales[[#This Row],[Order Quantity]]</f>
        <v>1037.1600000000001</v>
      </c>
    </row>
    <row r="2596" spans="1:21" x14ac:dyDescent="0.2">
      <c r="A2596" s="6" t="s">
        <v>2809</v>
      </c>
      <c r="B2596" s="6" t="s">
        <v>24</v>
      </c>
      <c r="C2596" s="6" t="s">
        <v>143</v>
      </c>
      <c r="D2596" s="7">
        <v>43500</v>
      </c>
      <c r="E2596" s="7">
        <v>43558</v>
      </c>
      <c r="F2596" s="7">
        <v>43564</v>
      </c>
      <c r="G2596" s="7">
        <v>43570</v>
      </c>
      <c r="H2596" s="6">
        <f t="shared" si="120"/>
        <v>12</v>
      </c>
      <c r="I2596" s="6" t="s">
        <v>215</v>
      </c>
      <c r="J2596" s="6">
        <v>3</v>
      </c>
      <c r="K2596" s="6">
        <v>43</v>
      </c>
      <c r="L2596" s="6">
        <v>350</v>
      </c>
      <c r="M2596" s="6">
        <v>32</v>
      </c>
      <c r="N2596" s="6">
        <v>3</v>
      </c>
      <c r="O2596" s="6">
        <v>0.1</v>
      </c>
      <c r="P2596" s="8">
        <v>234.5</v>
      </c>
      <c r="Q2596" s="8">
        <v>173.53</v>
      </c>
      <c r="R2596" s="8">
        <f t="shared" si="121"/>
        <v>112.55999999999995</v>
      </c>
      <c r="S2596" s="8">
        <f>(((Sales[[#This Row],[Unit Price]]-(Sales[[#This Row],[Discount Applied]]*Sales[[#This Row],[Unit Price]]))-Q2596)/Q2596)*100</f>
        <v>21.621621621621628</v>
      </c>
      <c r="T2596" s="8">
        <f t="shared" si="122"/>
        <v>633.15</v>
      </c>
      <c r="U2596" s="8">
        <f>Sales[[#This Row],[Unit Cost]]*Sales[[#This Row],[Order Quantity]]</f>
        <v>520.59</v>
      </c>
    </row>
    <row r="2597" spans="1:21" x14ac:dyDescent="0.2">
      <c r="A2597" s="6" t="s">
        <v>2810</v>
      </c>
      <c r="B2597" s="6" t="s">
        <v>24</v>
      </c>
      <c r="C2597" s="6" t="s">
        <v>147</v>
      </c>
      <c r="D2597" s="7">
        <v>43400</v>
      </c>
      <c r="E2597" s="7">
        <v>43558</v>
      </c>
      <c r="F2597" s="7">
        <v>43574</v>
      </c>
      <c r="G2597" s="7">
        <v>43579</v>
      </c>
      <c r="H2597" s="6">
        <f t="shared" si="120"/>
        <v>21</v>
      </c>
      <c r="I2597" s="6" t="s">
        <v>215</v>
      </c>
      <c r="J2597" s="6">
        <v>12</v>
      </c>
      <c r="K2597" s="6">
        <v>41</v>
      </c>
      <c r="L2597" s="6">
        <v>234</v>
      </c>
      <c r="M2597" s="6">
        <v>11</v>
      </c>
      <c r="N2597" s="6">
        <v>7</v>
      </c>
      <c r="O2597" s="6">
        <v>0.2</v>
      </c>
      <c r="P2597" s="8">
        <v>3953</v>
      </c>
      <c r="Q2597" s="8">
        <v>2253.2099999999996</v>
      </c>
      <c r="R2597" s="8">
        <f t="shared" si="121"/>
        <v>6364.3300000000017</v>
      </c>
      <c r="S2597" s="8">
        <f>(((Sales[[#This Row],[Unit Price]]-(Sales[[#This Row],[Discount Applied]]*Sales[[#This Row],[Unit Price]]))-Q2597)/Q2597)*100</f>
        <v>40.350877192982487</v>
      </c>
      <c r="T2597" s="8">
        <f t="shared" si="122"/>
        <v>22136.799999999999</v>
      </c>
      <c r="U2597" s="8">
        <f>Sales[[#This Row],[Unit Cost]]*Sales[[#This Row],[Order Quantity]]</f>
        <v>15772.469999999998</v>
      </c>
    </row>
    <row r="2598" spans="1:21" x14ac:dyDescent="0.2">
      <c r="A2598" s="6" t="s">
        <v>2811</v>
      </c>
      <c r="B2598" s="6" t="s">
        <v>23</v>
      </c>
      <c r="C2598" s="6" t="s">
        <v>146</v>
      </c>
      <c r="D2598" s="7">
        <v>43500</v>
      </c>
      <c r="E2598" s="7">
        <v>43558</v>
      </c>
      <c r="F2598" s="7">
        <v>43564</v>
      </c>
      <c r="G2598" s="7">
        <v>43571</v>
      </c>
      <c r="H2598" s="6">
        <f t="shared" si="120"/>
        <v>13</v>
      </c>
      <c r="I2598" s="6" t="s">
        <v>215</v>
      </c>
      <c r="J2598" s="6">
        <v>25</v>
      </c>
      <c r="K2598" s="6">
        <v>38</v>
      </c>
      <c r="L2598" s="6">
        <v>322</v>
      </c>
      <c r="M2598" s="6">
        <v>1</v>
      </c>
      <c r="N2598" s="6">
        <v>2</v>
      </c>
      <c r="O2598" s="6">
        <v>7.4999999999999997E-2</v>
      </c>
      <c r="P2598" s="8">
        <v>710.2</v>
      </c>
      <c r="Q2598" s="8">
        <v>553.95600000000002</v>
      </c>
      <c r="R2598" s="8">
        <f t="shared" si="121"/>
        <v>205.95800000000008</v>
      </c>
      <c r="S2598" s="8">
        <f>(((Sales[[#This Row],[Unit Price]]-(Sales[[#This Row],[Discount Applied]]*Sales[[#This Row],[Unit Price]]))-Q2598)/Q2598)*100</f>
        <v>18.589743589743595</v>
      </c>
      <c r="T2598" s="8">
        <f t="shared" si="122"/>
        <v>1313.8700000000001</v>
      </c>
      <c r="U2598" s="8">
        <f>Sales[[#This Row],[Unit Cost]]*Sales[[#This Row],[Order Quantity]]</f>
        <v>1107.912</v>
      </c>
    </row>
    <row r="2599" spans="1:21" x14ac:dyDescent="0.2">
      <c r="A2599" s="6" t="s">
        <v>2812</v>
      </c>
      <c r="B2599" s="6" t="s">
        <v>26</v>
      </c>
      <c r="C2599" s="6" t="s">
        <v>144</v>
      </c>
      <c r="D2599" s="7">
        <v>43500</v>
      </c>
      <c r="E2599" s="7">
        <v>43559</v>
      </c>
      <c r="F2599" s="7">
        <v>43563</v>
      </c>
      <c r="G2599" s="7">
        <v>43568</v>
      </c>
      <c r="H2599" s="6">
        <f t="shared" si="120"/>
        <v>9</v>
      </c>
      <c r="I2599" s="6" t="s">
        <v>215</v>
      </c>
      <c r="J2599" s="6">
        <v>26</v>
      </c>
      <c r="K2599" s="6">
        <v>48</v>
      </c>
      <c r="L2599" s="6">
        <v>80</v>
      </c>
      <c r="M2599" s="6">
        <v>24</v>
      </c>
      <c r="N2599" s="6">
        <v>8</v>
      </c>
      <c r="O2599" s="6">
        <v>0.1</v>
      </c>
      <c r="P2599" s="8">
        <v>1762.1000000000001</v>
      </c>
      <c r="Q2599" s="8">
        <v>1286.3330000000001</v>
      </c>
      <c r="R2599" s="8">
        <f t="shared" si="121"/>
        <v>2396.4560000000001</v>
      </c>
      <c r="S2599" s="8">
        <f>(((Sales[[#This Row],[Unit Price]]-(Sales[[#This Row],[Discount Applied]]*Sales[[#This Row],[Unit Price]]))-Q2599)/Q2599)*100</f>
        <v>23.287671232876711</v>
      </c>
      <c r="T2599" s="8">
        <f t="shared" si="122"/>
        <v>12687.12</v>
      </c>
      <c r="U2599" s="8">
        <f>Sales[[#This Row],[Unit Cost]]*Sales[[#This Row],[Order Quantity]]</f>
        <v>10290.664000000001</v>
      </c>
    </row>
    <row r="2600" spans="1:21" x14ac:dyDescent="0.2">
      <c r="A2600" s="6" t="s">
        <v>2813</v>
      </c>
      <c r="B2600" s="6" t="s">
        <v>25</v>
      </c>
      <c r="C2600" s="6" t="s">
        <v>144</v>
      </c>
      <c r="D2600" s="7">
        <v>43400</v>
      </c>
      <c r="E2600" s="7">
        <v>43559</v>
      </c>
      <c r="F2600" s="7">
        <v>43567</v>
      </c>
      <c r="G2600" s="7">
        <v>43576</v>
      </c>
      <c r="H2600" s="6">
        <f t="shared" si="120"/>
        <v>17</v>
      </c>
      <c r="I2600" s="6" t="s">
        <v>215</v>
      </c>
      <c r="J2600" s="6">
        <v>14</v>
      </c>
      <c r="K2600" s="6">
        <v>2</v>
      </c>
      <c r="L2600" s="6">
        <v>72</v>
      </c>
      <c r="M2600" s="6">
        <v>44</v>
      </c>
      <c r="N2600" s="6">
        <v>7</v>
      </c>
      <c r="O2600" s="6">
        <v>0.1</v>
      </c>
      <c r="P2600" s="8">
        <v>1829.1000000000001</v>
      </c>
      <c r="Q2600" s="8">
        <v>1335.2430000000002</v>
      </c>
      <c r="R2600" s="8">
        <f t="shared" si="121"/>
        <v>2176.628999999999</v>
      </c>
      <c r="S2600" s="8">
        <f>(((Sales[[#This Row],[Unit Price]]-(Sales[[#This Row],[Discount Applied]]*Sales[[#This Row],[Unit Price]]))-Q2600)/Q2600)*100</f>
        <v>23.287671232876701</v>
      </c>
      <c r="T2600" s="8">
        <f t="shared" si="122"/>
        <v>11523.33</v>
      </c>
      <c r="U2600" s="8">
        <f>Sales[[#This Row],[Unit Cost]]*Sales[[#This Row],[Order Quantity]]</f>
        <v>9346.7010000000009</v>
      </c>
    </row>
    <row r="2601" spans="1:21" x14ac:dyDescent="0.2">
      <c r="A2601" s="6" t="s">
        <v>2814</v>
      </c>
      <c r="B2601" s="6" t="s">
        <v>26</v>
      </c>
      <c r="C2601" s="6" t="s">
        <v>146</v>
      </c>
      <c r="D2601" s="7">
        <v>43500</v>
      </c>
      <c r="E2601" s="7">
        <v>43559</v>
      </c>
      <c r="F2601" s="7">
        <v>43573</v>
      </c>
      <c r="G2601" s="7">
        <v>43582</v>
      </c>
      <c r="H2601" s="6">
        <f t="shared" si="120"/>
        <v>23</v>
      </c>
      <c r="I2601" s="6" t="s">
        <v>215</v>
      </c>
      <c r="J2601" s="6">
        <v>27</v>
      </c>
      <c r="K2601" s="6">
        <v>36</v>
      </c>
      <c r="L2601" s="6">
        <v>263</v>
      </c>
      <c r="M2601" s="6">
        <v>33</v>
      </c>
      <c r="N2601" s="6">
        <v>7</v>
      </c>
      <c r="O2601" s="6">
        <v>7.4999999999999997E-2</v>
      </c>
      <c r="P2601" s="8">
        <v>2345</v>
      </c>
      <c r="Q2601" s="8">
        <v>1289.75</v>
      </c>
      <c r="R2601" s="8">
        <f t="shared" si="121"/>
        <v>6155.625</v>
      </c>
      <c r="S2601" s="8">
        <f>(((Sales[[#This Row],[Unit Price]]-(Sales[[#This Row],[Discount Applied]]*Sales[[#This Row],[Unit Price]]))-Q2601)/Q2601)*100</f>
        <v>68.181818181818173</v>
      </c>
      <c r="T2601" s="8">
        <f t="shared" si="122"/>
        <v>15183.875</v>
      </c>
      <c r="U2601" s="8">
        <f>Sales[[#This Row],[Unit Cost]]*Sales[[#This Row],[Order Quantity]]</f>
        <v>9028.25</v>
      </c>
    </row>
    <row r="2602" spans="1:21" x14ac:dyDescent="0.2">
      <c r="A2602" s="6" t="s">
        <v>2815</v>
      </c>
      <c r="B2602" s="6" t="s">
        <v>24</v>
      </c>
      <c r="C2602" s="6" t="s">
        <v>145</v>
      </c>
      <c r="D2602" s="7">
        <v>43400</v>
      </c>
      <c r="E2602" s="7">
        <v>43559</v>
      </c>
      <c r="F2602" s="7">
        <v>43578</v>
      </c>
      <c r="G2602" s="7">
        <v>43582</v>
      </c>
      <c r="H2602" s="6">
        <f t="shared" si="120"/>
        <v>23</v>
      </c>
      <c r="I2602" s="6" t="s">
        <v>215</v>
      </c>
      <c r="J2602" s="6">
        <v>9</v>
      </c>
      <c r="K2602" s="6">
        <v>3</v>
      </c>
      <c r="L2602" s="6">
        <v>172</v>
      </c>
      <c r="M2602" s="6">
        <v>14</v>
      </c>
      <c r="N2602" s="6">
        <v>4</v>
      </c>
      <c r="O2602" s="6">
        <v>0.1</v>
      </c>
      <c r="P2602" s="8">
        <v>5755.3</v>
      </c>
      <c r="Q2602" s="8">
        <v>3683.3920000000003</v>
      </c>
      <c r="R2602" s="8">
        <f t="shared" si="121"/>
        <v>5985.5120000000006</v>
      </c>
      <c r="S2602" s="8">
        <f>(((Sales[[#This Row],[Unit Price]]-(Sales[[#This Row],[Discount Applied]]*Sales[[#This Row],[Unit Price]]))-Q2602)/Q2602)*100</f>
        <v>40.625</v>
      </c>
      <c r="T2602" s="8">
        <f t="shared" si="122"/>
        <v>20719.080000000002</v>
      </c>
      <c r="U2602" s="8">
        <f>Sales[[#This Row],[Unit Cost]]*Sales[[#This Row],[Order Quantity]]</f>
        <v>14733.568000000001</v>
      </c>
    </row>
    <row r="2603" spans="1:21" x14ac:dyDescent="0.2">
      <c r="A2603" s="6" t="s">
        <v>2816</v>
      </c>
      <c r="B2603" s="6" t="s">
        <v>25</v>
      </c>
      <c r="C2603" s="6" t="s">
        <v>144</v>
      </c>
      <c r="D2603" s="7">
        <v>43400</v>
      </c>
      <c r="E2603" s="7">
        <v>43559</v>
      </c>
      <c r="F2603" s="7">
        <v>43586</v>
      </c>
      <c r="G2603" s="7">
        <v>43591</v>
      </c>
      <c r="H2603" s="6">
        <f t="shared" si="120"/>
        <v>32</v>
      </c>
      <c r="I2603" s="6" t="s">
        <v>215</v>
      </c>
      <c r="J2603" s="6">
        <v>14</v>
      </c>
      <c r="K2603" s="6">
        <v>20</v>
      </c>
      <c r="L2603" s="6">
        <v>74</v>
      </c>
      <c r="M2603" s="6">
        <v>45</v>
      </c>
      <c r="N2603" s="6">
        <v>1</v>
      </c>
      <c r="O2603" s="6">
        <v>0.05</v>
      </c>
      <c r="P2603" s="8">
        <v>1092.1000000000001</v>
      </c>
      <c r="Q2603" s="8">
        <v>491.44500000000005</v>
      </c>
      <c r="R2603" s="8">
        <f t="shared" si="121"/>
        <v>546.05000000000007</v>
      </c>
      <c r="S2603" s="8">
        <f>(((Sales[[#This Row],[Unit Price]]-(Sales[[#This Row],[Discount Applied]]*Sales[[#This Row],[Unit Price]]))-Q2603)/Q2603)*100</f>
        <v>111.11111111111111</v>
      </c>
      <c r="T2603" s="8">
        <f t="shared" si="122"/>
        <v>1037.4950000000001</v>
      </c>
      <c r="U2603" s="8">
        <f>Sales[[#This Row],[Unit Cost]]*Sales[[#This Row],[Order Quantity]]</f>
        <v>491.44500000000005</v>
      </c>
    </row>
    <row r="2604" spans="1:21" x14ac:dyDescent="0.2">
      <c r="A2604" s="6" t="s">
        <v>2817</v>
      </c>
      <c r="B2604" s="6" t="s">
        <v>24</v>
      </c>
      <c r="C2604" s="6" t="s">
        <v>144</v>
      </c>
      <c r="D2604" s="7">
        <v>43500</v>
      </c>
      <c r="E2604" s="7">
        <v>43559</v>
      </c>
      <c r="F2604" s="7">
        <v>43569</v>
      </c>
      <c r="G2604" s="7">
        <v>43574</v>
      </c>
      <c r="H2604" s="6">
        <f t="shared" si="120"/>
        <v>15</v>
      </c>
      <c r="I2604" s="6" t="s">
        <v>215</v>
      </c>
      <c r="J2604" s="6">
        <v>7</v>
      </c>
      <c r="K2604" s="6">
        <v>50</v>
      </c>
      <c r="L2604" s="6">
        <v>85</v>
      </c>
      <c r="M2604" s="6">
        <v>5</v>
      </c>
      <c r="N2604" s="6">
        <v>5</v>
      </c>
      <c r="O2604" s="6">
        <v>7.4999999999999997E-2</v>
      </c>
      <c r="P2604" s="8">
        <v>2854.2000000000003</v>
      </c>
      <c r="Q2604" s="8">
        <v>1427.1000000000001</v>
      </c>
      <c r="R2604" s="8">
        <f t="shared" si="121"/>
        <v>6065.1750000000002</v>
      </c>
      <c r="S2604" s="8">
        <f>(((Sales[[#This Row],[Unit Price]]-(Sales[[#This Row],[Discount Applied]]*Sales[[#This Row],[Unit Price]]))-Q2604)/Q2604)*100</f>
        <v>85</v>
      </c>
      <c r="T2604" s="8">
        <f t="shared" si="122"/>
        <v>13200.675000000001</v>
      </c>
      <c r="U2604" s="8">
        <f>Sales[[#This Row],[Unit Cost]]*Sales[[#This Row],[Order Quantity]]</f>
        <v>7135.5000000000009</v>
      </c>
    </row>
    <row r="2605" spans="1:21" x14ac:dyDescent="0.2">
      <c r="A2605" s="6" t="s">
        <v>2818</v>
      </c>
      <c r="B2605" s="6" t="s">
        <v>25</v>
      </c>
      <c r="C2605" s="6" t="s">
        <v>146</v>
      </c>
      <c r="D2605" s="7">
        <v>43500</v>
      </c>
      <c r="E2605" s="7">
        <v>43559</v>
      </c>
      <c r="F2605" s="7">
        <v>43566</v>
      </c>
      <c r="G2605" s="7">
        <v>43576</v>
      </c>
      <c r="H2605" s="6">
        <f t="shared" si="120"/>
        <v>17</v>
      </c>
      <c r="I2605" s="6" t="s">
        <v>215</v>
      </c>
      <c r="J2605" s="6">
        <v>14</v>
      </c>
      <c r="K2605" s="6">
        <v>14</v>
      </c>
      <c r="L2605" s="6">
        <v>326</v>
      </c>
      <c r="M2605" s="6">
        <v>2</v>
      </c>
      <c r="N2605" s="6">
        <v>1</v>
      </c>
      <c r="O2605" s="6">
        <v>0.05</v>
      </c>
      <c r="P2605" s="8">
        <v>1031.8</v>
      </c>
      <c r="Q2605" s="8">
        <v>423.03799999999995</v>
      </c>
      <c r="R2605" s="8">
        <f t="shared" si="121"/>
        <v>557.17200000000003</v>
      </c>
      <c r="S2605" s="8">
        <f>(((Sales[[#This Row],[Unit Price]]-(Sales[[#This Row],[Discount Applied]]*Sales[[#This Row],[Unit Price]]))-Q2605)/Q2605)*100</f>
        <v>131.70731707317077</v>
      </c>
      <c r="T2605" s="8">
        <f t="shared" si="122"/>
        <v>980.20999999999992</v>
      </c>
      <c r="U2605" s="8">
        <f>Sales[[#This Row],[Unit Cost]]*Sales[[#This Row],[Order Quantity]]</f>
        <v>423.03799999999995</v>
      </c>
    </row>
    <row r="2606" spans="1:21" x14ac:dyDescent="0.2">
      <c r="A2606" s="6" t="s">
        <v>2819</v>
      </c>
      <c r="B2606" s="6" t="s">
        <v>23</v>
      </c>
      <c r="C2606" s="6" t="s">
        <v>145</v>
      </c>
      <c r="D2606" s="7">
        <v>43500</v>
      </c>
      <c r="E2606" s="7">
        <v>43559</v>
      </c>
      <c r="F2606" s="7">
        <v>43586</v>
      </c>
      <c r="G2606" s="7">
        <v>43594</v>
      </c>
      <c r="H2606" s="6">
        <f t="shared" si="120"/>
        <v>35</v>
      </c>
      <c r="I2606" s="6" t="s">
        <v>215</v>
      </c>
      <c r="J2606" s="6">
        <v>21</v>
      </c>
      <c r="K2606" s="6">
        <v>17</v>
      </c>
      <c r="L2606" s="6">
        <v>137</v>
      </c>
      <c r="M2606" s="6">
        <v>1</v>
      </c>
      <c r="N2606" s="6">
        <v>1</v>
      </c>
      <c r="O2606" s="6">
        <v>7.4999999999999997E-2</v>
      </c>
      <c r="P2606" s="8">
        <v>1112.2</v>
      </c>
      <c r="Q2606" s="8">
        <v>544.97800000000007</v>
      </c>
      <c r="R2606" s="8">
        <f t="shared" si="121"/>
        <v>483.80700000000002</v>
      </c>
      <c r="S2606" s="8">
        <f>(((Sales[[#This Row],[Unit Price]]-(Sales[[#This Row],[Discount Applied]]*Sales[[#This Row],[Unit Price]]))-Q2606)/Q2606)*100</f>
        <v>88.775510204081627</v>
      </c>
      <c r="T2606" s="8">
        <f t="shared" si="122"/>
        <v>1028.7850000000001</v>
      </c>
      <c r="U2606" s="8">
        <f>Sales[[#This Row],[Unit Cost]]*Sales[[#This Row],[Order Quantity]]</f>
        <v>544.97800000000007</v>
      </c>
    </row>
    <row r="2607" spans="1:21" x14ac:dyDescent="0.2">
      <c r="A2607" s="6" t="s">
        <v>2820</v>
      </c>
      <c r="B2607" s="6" t="s">
        <v>25</v>
      </c>
      <c r="C2607" s="6" t="s">
        <v>145</v>
      </c>
      <c r="D2607" s="7">
        <v>43400</v>
      </c>
      <c r="E2607" s="7">
        <v>43559</v>
      </c>
      <c r="F2607" s="7">
        <v>43570</v>
      </c>
      <c r="G2607" s="7">
        <v>43575</v>
      </c>
      <c r="H2607" s="6">
        <f t="shared" si="120"/>
        <v>16</v>
      </c>
      <c r="I2607" s="6" t="s">
        <v>215</v>
      </c>
      <c r="J2607" s="6">
        <v>18</v>
      </c>
      <c r="K2607" s="6">
        <v>47</v>
      </c>
      <c r="L2607" s="6">
        <v>181</v>
      </c>
      <c r="M2607" s="6">
        <v>38</v>
      </c>
      <c r="N2607" s="6">
        <v>2</v>
      </c>
      <c r="O2607" s="6">
        <v>0.15</v>
      </c>
      <c r="P2607" s="8">
        <v>3731.9</v>
      </c>
      <c r="Q2607" s="8">
        <v>1604.7170000000001</v>
      </c>
      <c r="R2607" s="8">
        <f t="shared" si="121"/>
        <v>3134.7960000000003</v>
      </c>
      <c r="S2607" s="8">
        <f>(((Sales[[#This Row],[Unit Price]]-(Sales[[#This Row],[Discount Applied]]*Sales[[#This Row],[Unit Price]]))-Q2607)/Q2607)*100</f>
        <v>97.674418604651166</v>
      </c>
      <c r="T2607" s="8">
        <f t="shared" si="122"/>
        <v>6344.2300000000005</v>
      </c>
      <c r="U2607" s="8">
        <f>Sales[[#This Row],[Unit Cost]]*Sales[[#This Row],[Order Quantity]]</f>
        <v>3209.4340000000002</v>
      </c>
    </row>
    <row r="2608" spans="1:21" x14ac:dyDescent="0.2">
      <c r="A2608" s="6" t="s">
        <v>2821</v>
      </c>
      <c r="B2608" s="6" t="s">
        <v>26</v>
      </c>
      <c r="C2608" s="6" t="s">
        <v>147</v>
      </c>
      <c r="D2608" s="7">
        <v>43500</v>
      </c>
      <c r="E2608" s="7">
        <v>43559</v>
      </c>
      <c r="F2608" s="7">
        <v>43582</v>
      </c>
      <c r="G2608" s="7">
        <v>43591</v>
      </c>
      <c r="H2608" s="6">
        <f t="shared" si="120"/>
        <v>32</v>
      </c>
      <c r="I2608" s="6" t="s">
        <v>215</v>
      </c>
      <c r="J2608" s="6">
        <v>26</v>
      </c>
      <c r="K2608" s="6">
        <v>28</v>
      </c>
      <c r="L2608" s="6">
        <v>214</v>
      </c>
      <c r="M2608" s="6">
        <v>27</v>
      </c>
      <c r="N2608" s="6">
        <v>7</v>
      </c>
      <c r="O2608" s="6">
        <v>0.05</v>
      </c>
      <c r="P2608" s="8">
        <v>2572.8000000000002</v>
      </c>
      <c r="Q2608" s="8">
        <v>1955.3280000000002</v>
      </c>
      <c r="R2608" s="8">
        <f t="shared" si="121"/>
        <v>3421.8240000000005</v>
      </c>
      <c r="S2608" s="8">
        <f>(((Sales[[#This Row],[Unit Price]]-(Sales[[#This Row],[Discount Applied]]*Sales[[#This Row],[Unit Price]]))-Q2608)/Q2608)*100</f>
        <v>25.000000000000007</v>
      </c>
      <c r="T2608" s="8">
        <f t="shared" si="122"/>
        <v>17109.120000000003</v>
      </c>
      <c r="U2608" s="8">
        <f>Sales[[#This Row],[Unit Cost]]*Sales[[#This Row],[Order Quantity]]</f>
        <v>13687.296000000002</v>
      </c>
    </row>
    <row r="2609" spans="1:21" x14ac:dyDescent="0.2">
      <c r="A2609" s="6" t="s">
        <v>2822</v>
      </c>
      <c r="B2609" s="6" t="s">
        <v>24</v>
      </c>
      <c r="C2609" s="6" t="s">
        <v>145</v>
      </c>
      <c r="D2609" s="7">
        <v>43500</v>
      </c>
      <c r="E2609" s="7">
        <v>43559</v>
      </c>
      <c r="F2609" s="7">
        <v>43564</v>
      </c>
      <c r="G2609" s="7">
        <v>43566</v>
      </c>
      <c r="H2609" s="6">
        <f t="shared" si="120"/>
        <v>7</v>
      </c>
      <c r="I2609" s="6" t="s">
        <v>215</v>
      </c>
      <c r="J2609" s="6">
        <v>8</v>
      </c>
      <c r="K2609" s="6">
        <v>18</v>
      </c>
      <c r="L2609" s="6">
        <v>146</v>
      </c>
      <c r="M2609" s="6">
        <v>31</v>
      </c>
      <c r="N2609" s="6">
        <v>8</v>
      </c>
      <c r="O2609" s="6">
        <v>7.4999999999999997E-2</v>
      </c>
      <c r="P2609" s="8">
        <v>261.3</v>
      </c>
      <c r="Q2609" s="8">
        <v>143.71500000000003</v>
      </c>
      <c r="R2609" s="8">
        <f t="shared" si="121"/>
        <v>783.89999999999986</v>
      </c>
      <c r="S2609" s="8">
        <f>(((Sales[[#This Row],[Unit Price]]-(Sales[[#This Row],[Discount Applied]]*Sales[[#This Row],[Unit Price]]))-Q2609)/Q2609)*100</f>
        <v>68.181818181818159</v>
      </c>
      <c r="T2609" s="8">
        <f t="shared" si="122"/>
        <v>1933.6200000000001</v>
      </c>
      <c r="U2609" s="8">
        <f>Sales[[#This Row],[Unit Cost]]*Sales[[#This Row],[Order Quantity]]</f>
        <v>1149.7200000000003</v>
      </c>
    </row>
    <row r="2610" spans="1:21" x14ac:dyDescent="0.2">
      <c r="A2610" s="6" t="s">
        <v>2823</v>
      </c>
      <c r="B2610" s="6" t="s">
        <v>26</v>
      </c>
      <c r="C2610" s="6" t="s">
        <v>145</v>
      </c>
      <c r="D2610" s="7">
        <v>43400</v>
      </c>
      <c r="E2610" s="7">
        <v>43559</v>
      </c>
      <c r="F2610" s="7">
        <v>43575</v>
      </c>
      <c r="G2610" s="7">
        <v>43583</v>
      </c>
      <c r="H2610" s="6">
        <f t="shared" si="120"/>
        <v>24</v>
      </c>
      <c r="I2610" s="6" t="s">
        <v>215</v>
      </c>
      <c r="J2610" s="6">
        <v>26</v>
      </c>
      <c r="K2610" s="6">
        <v>4</v>
      </c>
      <c r="L2610" s="6">
        <v>147</v>
      </c>
      <c r="M2610" s="6">
        <v>13</v>
      </c>
      <c r="N2610" s="6">
        <v>3</v>
      </c>
      <c r="O2610" s="6">
        <v>0.05</v>
      </c>
      <c r="P2610" s="8">
        <v>227.8</v>
      </c>
      <c r="Q2610" s="8">
        <v>152.626</v>
      </c>
      <c r="R2610" s="8">
        <f t="shared" si="121"/>
        <v>191.35200000000009</v>
      </c>
      <c r="S2610" s="8">
        <f>(((Sales[[#This Row],[Unit Price]]-(Sales[[#This Row],[Discount Applied]]*Sales[[#This Row],[Unit Price]]))-Q2610)/Q2610)*100</f>
        <v>41.791044776119413</v>
      </c>
      <c r="T2610" s="8">
        <f t="shared" si="122"/>
        <v>649.23000000000013</v>
      </c>
      <c r="U2610" s="8">
        <f>Sales[[#This Row],[Unit Cost]]*Sales[[#This Row],[Order Quantity]]</f>
        <v>457.87800000000004</v>
      </c>
    </row>
    <row r="2611" spans="1:21" x14ac:dyDescent="0.2">
      <c r="A2611" s="6" t="s">
        <v>2824</v>
      </c>
      <c r="B2611" s="6" t="s">
        <v>25</v>
      </c>
      <c r="C2611" s="6" t="s">
        <v>143</v>
      </c>
      <c r="D2611" s="7">
        <v>43400</v>
      </c>
      <c r="E2611" s="7">
        <v>43559</v>
      </c>
      <c r="F2611" s="7">
        <v>43567</v>
      </c>
      <c r="G2611" s="7">
        <v>43568</v>
      </c>
      <c r="H2611" s="6">
        <f t="shared" si="120"/>
        <v>9</v>
      </c>
      <c r="I2611" s="6" t="s">
        <v>215</v>
      </c>
      <c r="J2611" s="6">
        <v>13</v>
      </c>
      <c r="K2611" s="6">
        <v>44</v>
      </c>
      <c r="L2611" s="6">
        <v>361</v>
      </c>
      <c r="M2611" s="6">
        <v>47</v>
      </c>
      <c r="N2611" s="6">
        <v>5</v>
      </c>
      <c r="O2611" s="6">
        <v>0.3</v>
      </c>
      <c r="P2611" s="8">
        <v>1983.2</v>
      </c>
      <c r="Q2611" s="8">
        <v>1110.5920000000001</v>
      </c>
      <c r="R2611" s="8">
        <f t="shared" si="121"/>
        <v>1388.2399999999989</v>
      </c>
      <c r="S2611" s="8">
        <f>(((Sales[[#This Row],[Unit Price]]-(Sales[[#This Row],[Discount Applied]]*Sales[[#This Row],[Unit Price]]))-Q2611)/Q2611)*100</f>
        <v>24.999999999999989</v>
      </c>
      <c r="T2611" s="8">
        <f t="shared" si="122"/>
        <v>6941.2</v>
      </c>
      <c r="U2611" s="8">
        <f>Sales[[#This Row],[Unit Cost]]*Sales[[#This Row],[Order Quantity]]</f>
        <v>5552.9600000000009</v>
      </c>
    </row>
    <row r="2612" spans="1:21" x14ac:dyDescent="0.2">
      <c r="A2612" s="6" t="s">
        <v>2825</v>
      </c>
      <c r="B2612" s="6" t="s">
        <v>25</v>
      </c>
      <c r="C2612" s="6" t="s">
        <v>147</v>
      </c>
      <c r="D2612" s="7">
        <v>43400</v>
      </c>
      <c r="E2612" s="7">
        <v>43559</v>
      </c>
      <c r="F2612" s="7">
        <v>43576</v>
      </c>
      <c r="G2612" s="7">
        <v>43586</v>
      </c>
      <c r="H2612" s="6">
        <f t="shared" si="120"/>
        <v>27</v>
      </c>
      <c r="I2612" s="6" t="s">
        <v>215</v>
      </c>
      <c r="J2612" s="6">
        <v>16</v>
      </c>
      <c r="K2612" s="6">
        <v>17</v>
      </c>
      <c r="L2612" s="6">
        <v>237</v>
      </c>
      <c r="M2612" s="6">
        <v>23</v>
      </c>
      <c r="N2612" s="6">
        <v>1</v>
      </c>
      <c r="O2612" s="6">
        <v>0.05</v>
      </c>
      <c r="P2612" s="8">
        <v>268</v>
      </c>
      <c r="Q2612" s="8">
        <v>219.76</v>
      </c>
      <c r="R2612" s="8">
        <f t="shared" si="121"/>
        <v>34.840000000000003</v>
      </c>
      <c r="S2612" s="8">
        <f>(((Sales[[#This Row],[Unit Price]]-(Sales[[#This Row],[Discount Applied]]*Sales[[#This Row],[Unit Price]]))-Q2612)/Q2612)*100</f>
        <v>15.853658536585369</v>
      </c>
      <c r="T2612" s="8">
        <f t="shared" si="122"/>
        <v>254.6</v>
      </c>
      <c r="U2612" s="8">
        <f>Sales[[#This Row],[Unit Cost]]*Sales[[#This Row],[Order Quantity]]</f>
        <v>219.76</v>
      </c>
    </row>
    <row r="2613" spans="1:21" x14ac:dyDescent="0.2">
      <c r="A2613" s="6" t="s">
        <v>2826</v>
      </c>
      <c r="B2613" s="6" t="s">
        <v>25</v>
      </c>
      <c r="C2613" s="6" t="s">
        <v>146</v>
      </c>
      <c r="D2613" s="7">
        <v>43500</v>
      </c>
      <c r="E2613" s="7">
        <v>43559</v>
      </c>
      <c r="F2613" s="7">
        <v>43563</v>
      </c>
      <c r="G2613" s="7">
        <v>43566</v>
      </c>
      <c r="H2613" s="6">
        <f t="shared" si="120"/>
        <v>7</v>
      </c>
      <c r="I2613" s="6" t="s">
        <v>215</v>
      </c>
      <c r="J2613" s="6">
        <v>13</v>
      </c>
      <c r="K2613" s="6">
        <v>18</v>
      </c>
      <c r="L2613" s="6">
        <v>320</v>
      </c>
      <c r="M2613" s="6">
        <v>33</v>
      </c>
      <c r="N2613" s="6">
        <v>2</v>
      </c>
      <c r="O2613" s="6">
        <v>0.05</v>
      </c>
      <c r="P2613" s="8">
        <v>3932.9</v>
      </c>
      <c r="Q2613" s="8">
        <v>2123.7660000000001</v>
      </c>
      <c r="R2613" s="8">
        <f t="shared" si="121"/>
        <v>3224.9780000000001</v>
      </c>
      <c r="S2613" s="8">
        <f>(((Sales[[#This Row],[Unit Price]]-(Sales[[#This Row],[Discount Applied]]*Sales[[#This Row],[Unit Price]]))-Q2613)/Q2613)*100</f>
        <v>75.925925925925924</v>
      </c>
      <c r="T2613" s="8">
        <f t="shared" si="122"/>
        <v>7472.51</v>
      </c>
      <c r="U2613" s="8">
        <f>Sales[[#This Row],[Unit Cost]]*Sales[[#This Row],[Order Quantity]]</f>
        <v>4247.5320000000002</v>
      </c>
    </row>
    <row r="2614" spans="1:21" x14ac:dyDescent="0.2">
      <c r="A2614" s="6" t="s">
        <v>2827</v>
      </c>
      <c r="B2614" s="6" t="s">
        <v>25</v>
      </c>
      <c r="C2614" s="6" t="s">
        <v>145</v>
      </c>
      <c r="D2614" s="7">
        <v>43500</v>
      </c>
      <c r="E2614" s="7">
        <v>43559</v>
      </c>
      <c r="F2614" s="7">
        <v>43568</v>
      </c>
      <c r="G2614" s="7">
        <v>43576</v>
      </c>
      <c r="H2614" s="6">
        <f t="shared" si="120"/>
        <v>17</v>
      </c>
      <c r="I2614" s="6" t="s">
        <v>215</v>
      </c>
      <c r="J2614" s="6">
        <v>16</v>
      </c>
      <c r="K2614" s="6">
        <v>11</v>
      </c>
      <c r="L2614" s="6">
        <v>90</v>
      </c>
      <c r="M2614" s="6">
        <v>45</v>
      </c>
      <c r="N2614" s="6">
        <v>8</v>
      </c>
      <c r="O2614" s="6">
        <v>7.4999999999999997E-2</v>
      </c>
      <c r="P2614" s="8">
        <v>2291.4</v>
      </c>
      <c r="Q2614" s="8">
        <v>1672.722</v>
      </c>
      <c r="R2614" s="8">
        <f t="shared" si="121"/>
        <v>3574.5840000000007</v>
      </c>
      <c r="S2614" s="8">
        <f>(((Sales[[#This Row],[Unit Price]]-(Sales[[#This Row],[Discount Applied]]*Sales[[#This Row],[Unit Price]]))-Q2614)/Q2614)*100</f>
        <v>26.712328767123296</v>
      </c>
      <c r="T2614" s="8">
        <f t="shared" si="122"/>
        <v>16956.36</v>
      </c>
      <c r="U2614" s="8">
        <f>Sales[[#This Row],[Unit Cost]]*Sales[[#This Row],[Order Quantity]]</f>
        <v>13381.776</v>
      </c>
    </row>
    <row r="2615" spans="1:21" x14ac:dyDescent="0.2">
      <c r="A2615" s="6" t="s">
        <v>2828</v>
      </c>
      <c r="B2615" s="6" t="s">
        <v>25</v>
      </c>
      <c r="C2615" s="6" t="s">
        <v>143</v>
      </c>
      <c r="D2615" s="7">
        <v>43500</v>
      </c>
      <c r="E2615" s="7">
        <v>43559</v>
      </c>
      <c r="F2615" s="7">
        <v>43568</v>
      </c>
      <c r="G2615" s="7">
        <v>43571</v>
      </c>
      <c r="H2615" s="6">
        <f t="shared" si="120"/>
        <v>12</v>
      </c>
      <c r="I2615" s="6" t="s">
        <v>215</v>
      </c>
      <c r="J2615" s="6">
        <v>14</v>
      </c>
      <c r="K2615" s="6">
        <v>18</v>
      </c>
      <c r="L2615" s="6">
        <v>333</v>
      </c>
      <c r="M2615" s="6">
        <v>38</v>
      </c>
      <c r="N2615" s="6">
        <v>7</v>
      </c>
      <c r="O2615" s="6">
        <v>7.4999999999999997E-2</v>
      </c>
      <c r="P2615" s="8">
        <v>6197.5</v>
      </c>
      <c r="Q2615" s="8">
        <v>5019.9750000000004</v>
      </c>
      <c r="R2615" s="8">
        <f t="shared" si="121"/>
        <v>4988.9874999999956</v>
      </c>
      <c r="S2615" s="8">
        <f>(((Sales[[#This Row],[Unit Price]]-(Sales[[#This Row],[Discount Applied]]*Sales[[#This Row],[Unit Price]]))-Q2615)/Q2615)*100</f>
        <v>14.197530864197521</v>
      </c>
      <c r="T2615" s="8">
        <f t="shared" si="122"/>
        <v>40128.8125</v>
      </c>
      <c r="U2615" s="8">
        <f>Sales[[#This Row],[Unit Cost]]*Sales[[#This Row],[Order Quantity]]</f>
        <v>35139.825000000004</v>
      </c>
    </row>
    <row r="2616" spans="1:21" x14ac:dyDescent="0.2">
      <c r="A2616" s="6" t="s">
        <v>2829</v>
      </c>
      <c r="B2616" s="6" t="s">
        <v>25</v>
      </c>
      <c r="C2616" s="6" t="s">
        <v>146</v>
      </c>
      <c r="D2616" s="7">
        <v>43500</v>
      </c>
      <c r="E2616" s="7">
        <v>43559</v>
      </c>
      <c r="F2616" s="7">
        <v>43586</v>
      </c>
      <c r="G2616" s="7">
        <v>43590</v>
      </c>
      <c r="H2616" s="6">
        <f t="shared" si="120"/>
        <v>31</v>
      </c>
      <c r="I2616" s="6" t="s">
        <v>215</v>
      </c>
      <c r="J2616" s="6">
        <v>20</v>
      </c>
      <c r="K2616" s="6">
        <v>27</v>
      </c>
      <c r="L2616" s="6">
        <v>282</v>
      </c>
      <c r="M2616" s="6">
        <v>38</v>
      </c>
      <c r="N2616" s="6">
        <v>4</v>
      </c>
      <c r="O2616" s="6">
        <v>0.1</v>
      </c>
      <c r="P2616" s="8">
        <v>3839.1</v>
      </c>
      <c r="Q2616" s="8">
        <v>2495.415</v>
      </c>
      <c r="R2616" s="8">
        <f t="shared" si="121"/>
        <v>3839.1000000000004</v>
      </c>
      <c r="S2616" s="8">
        <f>(((Sales[[#This Row],[Unit Price]]-(Sales[[#This Row],[Discount Applied]]*Sales[[#This Row],[Unit Price]]))-Q2616)/Q2616)*100</f>
        <v>38.461538461538467</v>
      </c>
      <c r="T2616" s="8">
        <f t="shared" si="122"/>
        <v>13820.76</v>
      </c>
      <c r="U2616" s="8">
        <f>Sales[[#This Row],[Unit Cost]]*Sales[[#This Row],[Order Quantity]]</f>
        <v>9981.66</v>
      </c>
    </row>
    <row r="2617" spans="1:21" x14ac:dyDescent="0.2">
      <c r="A2617" s="6" t="s">
        <v>2830</v>
      </c>
      <c r="B2617" s="6" t="s">
        <v>24</v>
      </c>
      <c r="C2617" s="6" t="s">
        <v>148</v>
      </c>
      <c r="D2617" s="7">
        <v>43400</v>
      </c>
      <c r="E2617" s="7">
        <v>43560</v>
      </c>
      <c r="F2617" s="7">
        <v>43562</v>
      </c>
      <c r="G2617" s="7">
        <v>43567</v>
      </c>
      <c r="H2617" s="6">
        <f t="shared" si="120"/>
        <v>7</v>
      </c>
      <c r="I2617" s="6" t="s">
        <v>215</v>
      </c>
      <c r="J2617" s="6">
        <v>8</v>
      </c>
      <c r="K2617" s="6">
        <v>5</v>
      </c>
      <c r="L2617" s="6">
        <v>26</v>
      </c>
      <c r="M2617" s="6">
        <v>44</v>
      </c>
      <c r="N2617" s="6">
        <v>1</v>
      </c>
      <c r="O2617" s="6">
        <v>0.3</v>
      </c>
      <c r="P2617" s="8">
        <v>1058.6000000000001</v>
      </c>
      <c r="Q2617" s="8">
        <v>793.95</v>
      </c>
      <c r="R2617" s="8">
        <f t="shared" si="121"/>
        <v>-52.92999999999995</v>
      </c>
      <c r="S2617" s="8">
        <f>(((Sales[[#This Row],[Unit Price]]-(Sales[[#This Row],[Discount Applied]]*Sales[[#This Row],[Unit Price]]))-Q2617)/Q2617)*100</f>
        <v>-6.6666666666666599</v>
      </c>
      <c r="T2617" s="8">
        <f t="shared" si="122"/>
        <v>741.0200000000001</v>
      </c>
      <c r="U2617" s="8">
        <f>Sales[[#This Row],[Unit Cost]]*Sales[[#This Row],[Order Quantity]]</f>
        <v>793.95</v>
      </c>
    </row>
    <row r="2618" spans="1:21" x14ac:dyDescent="0.2">
      <c r="A2618" s="6" t="s">
        <v>2831</v>
      </c>
      <c r="B2618" s="6" t="s">
        <v>25</v>
      </c>
      <c r="C2618" s="6" t="s">
        <v>144</v>
      </c>
      <c r="D2618" s="7">
        <v>43500</v>
      </c>
      <c r="E2618" s="7">
        <v>43560</v>
      </c>
      <c r="F2618" s="7">
        <v>43572</v>
      </c>
      <c r="G2618" s="7">
        <v>43573</v>
      </c>
      <c r="H2618" s="6">
        <f t="shared" si="120"/>
        <v>13</v>
      </c>
      <c r="I2618" s="6" t="s">
        <v>215</v>
      </c>
      <c r="J2618" s="6">
        <v>12</v>
      </c>
      <c r="K2618" s="6">
        <v>17</v>
      </c>
      <c r="L2618" s="6">
        <v>66</v>
      </c>
      <c r="M2618" s="6">
        <v>47</v>
      </c>
      <c r="N2618" s="6">
        <v>8</v>
      </c>
      <c r="O2618" s="6">
        <v>7.4999999999999997E-2</v>
      </c>
      <c r="P2618" s="8">
        <v>877.7</v>
      </c>
      <c r="Q2618" s="8">
        <v>579.28200000000004</v>
      </c>
      <c r="R2618" s="8">
        <f t="shared" si="121"/>
        <v>1860.7240000000002</v>
      </c>
      <c r="S2618" s="8">
        <f>(((Sales[[#This Row],[Unit Price]]-(Sales[[#This Row],[Discount Applied]]*Sales[[#This Row],[Unit Price]]))-Q2618)/Q2618)*100</f>
        <v>40.151515151515156</v>
      </c>
      <c r="T2618" s="8">
        <f t="shared" si="122"/>
        <v>6494.9800000000005</v>
      </c>
      <c r="U2618" s="8">
        <f>Sales[[#This Row],[Unit Cost]]*Sales[[#This Row],[Order Quantity]]</f>
        <v>4634.2560000000003</v>
      </c>
    </row>
    <row r="2619" spans="1:21" x14ac:dyDescent="0.2">
      <c r="A2619" s="6" t="s">
        <v>2832</v>
      </c>
      <c r="B2619" s="6" t="s">
        <v>24</v>
      </c>
      <c r="C2619" s="6" t="s">
        <v>146</v>
      </c>
      <c r="D2619" s="7">
        <v>43500</v>
      </c>
      <c r="E2619" s="7">
        <v>43560</v>
      </c>
      <c r="F2619" s="7">
        <v>43572</v>
      </c>
      <c r="G2619" s="7">
        <v>43574</v>
      </c>
      <c r="H2619" s="6">
        <f t="shared" si="120"/>
        <v>14</v>
      </c>
      <c r="I2619" s="6" t="s">
        <v>215</v>
      </c>
      <c r="J2619" s="6">
        <v>2</v>
      </c>
      <c r="K2619" s="6">
        <v>18</v>
      </c>
      <c r="L2619" s="6">
        <v>271</v>
      </c>
      <c r="M2619" s="6">
        <v>23</v>
      </c>
      <c r="N2619" s="6">
        <v>8</v>
      </c>
      <c r="O2619" s="6">
        <v>0.4</v>
      </c>
      <c r="P2619" s="8">
        <v>6083.6</v>
      </c>
      <c r="Q2619" s="8">
        <v>5171.0600000000004</v>
      </c>
      <c r="R2619" s="8">
        <f t="shared" si="121"/>
        <v>-12167.2</v>
      </c>
      <c r="S2619" s="8">
        <f>(((Sales[[#This Row],[Unit Price]]-(Sales[[#This Row],[Discount Applied]]*Sales[[#This Row],[Unit Price]]))-Q2619)/Q2619)*100</f>
        <v>-29.411764705882355</v>
      </c>
      <c r="T2619" s="8">
        <f t="shared" si="122"/>
        <v>29201.280000000002</v>
      </c>
      <c r="U2619" s="8">
        <f>Sales[[#This Row],[Unit Cost]]*Sales[[#This Row],[Order Quantity]]</f>
        <v>41368.480000000003</v>
      </c>
    </row>
    <row r="2620" spans="1:21" x14ac:dyDescent="0.2">
      <c r="A2620" s="6" t="s">
        <v>2833</v>
      </c>
      <c r="B2620" s="6" t="s">
        <v>26</v>
      </c>
      <c r="C2620" s="6" t="s">
        <v>147</v>
      </c>
      <c r="D2620" s="7">
        <v>43400</v>
      </c>
      <c r="E2620" s="7">
        <v>43560</v>
      </c>
      <c r="F2620" s="7">
        <v>43569</v>
      </c>
      <c r="G2620" s="7">
        <v>43574</v>
      </c>
      <c r="H2620" s="6">
        <f t="shared" si="120"/>
        <v>14</v>
      </c>
      <c r="I2620" s="6" t="s">
        <v>215</v>
      </c>
      <c r="J2620" s="6">
        <v>25</v>
      </c>
      <c r="K2620" s="6">
        <v>39</v>
      </c>
      <c r="L2620" s="6">
        <v>215</v>
      </c>
      <c r="M2620" s="6">
        <v>20</v>
      </c>
      <c r="N2620" s="6">
        <v>1</v>
      </c>
      <c r="O2620" s="6">
        <v>0.2</v>
      </c>
      <c r="P2620" s="8">
        <v>3979.8</v>
      </c>
      <c r="Q2620" s="8">
        <v>3024.6480000000001</v>
      </c>
      <c r="R2620" s="8">
        <f t="shared" si="121"/>
        <v>159.19200000000001</v>
      </c>
      <c r="S2620" s="8">
        <f>(((Sales[[#This Row],[Unit Price]]-(Sales[[#This Row],[Discount Applied]]*Sales[[#This Row],[Unit Price]]))-Q2620)/Q2620)*100</f>
        <v>5.2631578947368416</v>
      </c>
      <c r="T2620" s="8">
        <f t="shared" si="122"/>
        <v>3183.84</v>
      </c>
      <c r="U2620" s="8">
        <f>Sales[[#This Row],[Unit Cost]]*Sales[[#This Row],[Order Quantity]]</f>
        <v>3024.6480000000001</v>
      </c>
    </row>
    <row r="2621" spans="1:21" x14ac:dyDescent="0.2">
      <c r="A2621" s="6" t="s">
        <v>2834</v>
      </c>
      <c r="B2621" s="6" t="s">
        <v>24</v>
      </c>
      <c r="C2621" s="6" t="s">
        <v>143</v>
      </c>
      <c r="D2621" s="7">
        <v>43500</v>
      </c>
      <c r="E2621" s="7">
        <v>43560</v>
      </c>
      <c r="F2621" s="7">
        <v>43580</v>
      </c>
      <c r="G2621" s="7">
        <v>43581</v>
      </c>
      <c r="H2621" s="6">
        <f t="shared" si="120"/>
        <v>21</v>
      </c>
      <c r="I2621" s="6" t="s">
        <v>215</v>
      </c>
      <c r="J2621" s="6">
        <v>8</v>
      </c>
      <c r="K2621" s="6">
        <v>47</v>
      </c>
      <c r="L2621" s="6">
        <v>334</v>
      </c>
      <c r="M2621" s="6">
        <v>4</v>
      </c>
      <c r="N2621" s="6">
        <v>5</v>
      </c>
      <c r="O2621" s="6">
        <v>0.1</v>
      </c>
      <c r="P2621" s="8">
        <v>3906.1</v>
      </c>
      <c r="Q2621" s="8">
        <v>3163.9410000000003</v>
      </c>
      <c r="R2621" s="8">
        <f t="shared" si="121"/>
        <v>1757.744999999999</v>
      </c>
      <c r="S2621" s="8">
        <f>(((Sales[[#This Row],[Unit Price]]-(Sales[[#This Row],[Discount Applied]]*Sales[[#This Row],[Unit Price]]))-Q2621)/Q2621)*100</f>
        <v>11.111111111111095</v>
      </c>
      <c r="T2621" s="8">
        <f t="shared" si="122"/>
        <v>17577.45</v>
      </c>
      <c r="U2621" s="8">
        <f>Sales[[#This Row],[Unit Cost]]*Sales[[#This Row],[Order Quantity]]</f>
        <v>15819.705000000002</v>
      </c>
    </row>
    <row r="2622" spans="1:21" x14ac:dyDescent="0.2">
      <c r="A2622" s="6" t="s">
        <v>2835</v>
      </c>
      <c r="B2622" s="6" t="s">
        <v>23</v>
      </c>
      <c r="C2622" s="6" t="s">
        <v>148</v>
      </c>
      <c r="D2622" s="7">
        <v>43400</v>
      </c>
      <c r="E2622" s="7">
        <v>43560</v>
      </c>
      <c r="F2622" s="7">
        <v>43570</v>
      </c>
      <c r="G2622" s="7">
        <v>43579</v>
      </c>
      <c r="H2622" s="6">
        <f t="shared" si="120"/>
        <v>19</v>
      </c>
      <c r="I2622" s="6" t="s">
        <v>215</v>
      </c>
      <c r="J2622" s="6">
        <v>25</v>
      </c>
      <c r="K2622" s="6">
        <v>17</v>
      </c>
      <c r="L2622" s="6">
        <v>11</v>
      </c>
      <c r="M2622" s="6">
        <v>35</v>
      </c>
      <c r="N2622" s="6">
        <v>6</v>
      </c>
      <c r="O2622" s="6">
        <v>7.4999999999999997E-2</v>
      </c>
      <c r="P2622" s="8">
        <v>6311.4000000000005</v>
      </c>
      <c r="Q2622" s="8">
        <v>4986.0060000000003</v>
      </c>
      <c r="R2622" s="8">
        <f t="shared" si="121"/>
        <v>5112.234000000004</v>
      </c>
      <c r="S2622" s="8">
        <f>(((Sales[[#This Row],[Unit Price]]-(Sales[[#This Row],[Discount Applied]]*Sales[[#This Row],[Unit Price]]))-Q2622)/Q2622)*100</f>
        <v>17.088607594936704</v>
      </c>
      <c r="T2622" s="8">
        <f t="shared" si="122"/>
        <v>35028.270000000004</v>
      </c>
      <c r="U2622" s="8">
        <f>Sales[[#This Row],[Unit Cost]]*Sales[[#This Row],[Order Quantity]]</f>
        <v>29916.036</v>
      </c>
    </row>
    <row r="2623" spans="1:21" x14ac:dyDescent="0.2">
      <c r="A2623" s="6" t="s">
        <v>2836</v>
      </c>
      <c r="B2623" s="6" t="s">
        <v>25</v>
      </c>
      <c r="C2623" s="6" t="s">
        <v>145</v>
      </c>
      <c r="D2623" s="7">
        <v>43400</v>
      </c>
      <c r="E2623" s="7">
        <v>43560</v>
      </c>
      <c r="F2623" s="7">
        <v>43569</v>
      </c>
      <c r="G2623" s="7">
        <v>43577</v>
      </c>
      <c r="H2623" s="6">
        <f t="shared" si="120"/>
        <v>17</v>
      </c>
      <c r="I2623" s="6" t="s">
        <v>215</v>
      </c>
      <c r="J2623" s="6">
        <v>15</v>
      </c>
      <c r="K2623" s="6">
        <v>47</v>
      </c>
      <c r="L2623" s="6">
        <v>125</v>
      </c>
      <c r="M2623" s="6">
        <v>9</v>
      </c>
      <c r="N2623" s="6">
        <v>8</v>
      </c>
      <c r="O2623" s="6">
        <v>0.1</v>
      </c>
      <c r="P2623" s="8">
        <v>2619.7000000000003</v>
      </c>
      <c r="Q2623" s="8">
        <v>1493.229</v>
      </c>
      <c r="R2623" s="8">
        <f t="shared" si="121"/>
        <v>6916.0080000000034</v>
      </c>
      <c r="S2623" s="8">
        <f>(((Sales[[#This Row],[Unit Price]]-(Sales[[#This Row],[Discount Applied]]*Sales[[#This Row],[Unit Price]]))-Q2623)/Q2623)*100</f>
        <v>57.894736842105289</v>
      </c>
      <c r="T2623" s="8">
        <f t="shared" si="122"/>
        <v>18861.840000000004</v>
      </c>
      <c r="U2623" s="8">
        <f>Sales[[#This Row],[Unit Cost]]*Sales[[#This Row],[Order Quantity]]</f>
        <v>11945.832</v>
      </c>
    </row>
    <row r="2624" spans="1:21" x14ac:dyDescent="0.2">
      <c r="A2624" s="6" t="s">
        <v>2837</v>
      </c>
      <c r="B2624" s="6" t="s">
        <v>24</v>
      </c>
      <c r="C2624" s="6" t="s">
        <v>147</v>
      </c>
      <c r="D2624" s="7">
        <v>43500</v>
      </c>
      <c r="E2624" s="7">
        <v>43560</v>
      </c>
      <c r="F2624" s="7">
        <v>43584</v>
      </c>
      <c r="G2624" s="7">
        <v>43593</v>
      </c>
      <c r="H2624" s="6">
        <f t="shared" si="120"/>
        <v>33</v>
      </c>
      <c r="I2624" s="6" t="s">
        <v>215</v>
      </c>
      <c r="J2624" s="6">
        <v>8</v>
      </c>
      <c r="K2624" s="6">
        <v>20</v>
      </c>
      <c r="L2624" s="6">
        <v>217</v>
      </c>
      <c r="M2624" s="6">
        <v>44</v>
      </c>
      <c r="N2624" s="6">
        <v>6</v>
      </c>
      <c r="O2624" s="6">
        <v>7.4999999999999997E-2</v>
      </c>
      <c r="P2624" s="8">
        <v>3490.7000000000003</v>
      </c>
      <c r="Q2624" s="8">
        <v>1396.2800000000002</v>
      </c>
      <c r="R2624" s="8">
        <f t="shared" si="121"/>
        <v>10995.705000000002</v>
      </c>
      <c r="S2624" s="8">
        <f>(((Sales[[#This Row],[Unit Price]]-(Sales[[#This Row],[Discount Applied]]*Sales[[#This Row],[Unit Price]]))-Q2624)/Q2624)*100</f>
        <v>131.24999999999997</v>
      </c>
      <c r="T2624" s="8">
        <f t="shared" si="122"/>
        <v>19373.385000000002</v>
      </c>
      <c r="U2624" s="8">
        <f>Sales[[#This Row],[Unit Cost]]*Sales[[#This Row],[Order Quantity]]</f>
        <v>8377.68</v>
      </c>
    </row>
    <row r="2625" spans="1:21" x14ac:dyDescent="0.2">
      <c r="A2625" s="6" t="s">
        <v>2838</v>
      </c>
      <c r="B2625" s="6" t="s">
        <v>24</v>
      </c>
      <c r="C2625" s="6" t="s">
        <v>146</v>
      </c>
      <c r="D2625" s="7">
        <v>43400</v>
      </c>
      <c r="E2625" s="7">
        <v>43561</v>
      </c>
      <c r="F2625" s="7">
        <v>43569</v>
      </c>
      <c r="G2625" s="7">
        <v>43577</v>
      </c>
      <c r="H2625" s="6">
        <f t="shared" si="120"/>
        <v>16</v>
      </c>
      <c r="I2625" s="6" t="s">
        <v>215</v>
      </c>
      <c r="J2625" s="6">
        <v>4</v>
      </c>
      <c r="K2625" s="6">
        <v>12</v>
      </c>
      <c r="L2625" s="6">
        <v>266</v>
      </c>
      <c r="M2625" s="6">
        <v>3</v>
      </c>
      <c r="N2625" s="6">
        <v>1</v>
      </c>
      <c r="O2625" s="6">
        <v>0.05</v>
      </c>
      <c r="P2625" s="8">
        <v>234.5</v>
      </c>
      <c r="Q2625" s="8">
        <v>117.25</v>
      </c>
      <c r="R2625" s="8">
        <f t="shared" si="121"/>
        <v>105.52500000000001</v>
      </c>
      <c r="S2625" s="8">
        <f>(((Sales[[#This Row],[Unit Price]]-(Sales[[#This Row],[Discount Applied]]*Sales[[#This Row],[Unit Price]]))-Q2625)/Q2625)*100</f>
        <v>90</v>
      </c>
      <c r="T2625" s="8">
        <f t="shared" si="122"/>
        <v>222.77500000000001</v>
      </c>
      <c r="U2625" s="8">
        <f>Sales[[#This Row],[Unit Cost]]*Sales[[#This Row],[Order Quantity]]</f>
        <v>117.25</v>
      </c>
    </row>
    <row r="2626" spans="1:21" x14ac:dyDescent="0.2">
      <c r="A2626" s="6" t="s">
        <v>2839</v>
      </c>
      <c r="B2626" s="6" t="s">
        <v>25</v>
      </c>
      <c r="C2626" s="6" t="s">
        <v>145</v>
      </c>
      <c r="D2626" s="7">
        <v>43500</v>
      </c>
      <c r="E2626" s="7">
        <v>43561</v>
      </c>
      <c r="F2626" s="7">
        <v>43571</v>
      </c>
      <c r="G2626" s="7">
        <v>43577</v>
      </c>
      <c r="H2626" s="6">
        <f t="shared" ref="H2626:H2689" si="123">G2626-E2626</f>
        <v>16</v>
      </c>
      <c r="I2626" s="6" t="s">
        <v>215</v>
      </c>
      <c r="J2626" s="6">
        <v>20</v>
      </c>
      <c r="K2626" s="6">
        <v>15</v>
      </c>
      <c r="L2626" s="6">
        <v>130</v>
      </c>
      <c r="M2626" s="6">
        <v>24</v>
      </c>
      <c r="N2626" s="6">
        <v>8</v>
      </c>
      <c r="O2626" s="6">
        <v>0.3</v>
      </c>
      <c r="P2626" s="8">
        <v>1125.6000000000001</v>
      </c>
      <c r="Q2626" s="8">
        <v>585.31200000000013</v>
      </c>
      <c r="R2626" s="8">
        <f t="shared" ref="R2626:R2689" si="124">T2626-(Q2626*N2626)</f>
        <v>1620.8639999999996</v>
      </c>
      <c r="S2626" s="8">
        <f>(((Sales[[#This Row],[Unit Price]]-(Sales[[#This Row],[Discount Applied]]*Sales[[#This Row],[Unit Price]]))-Q2626)/Q2626)*100</f>
        <v>34.615384615384599</v>
      </c>
      <c r="T2626" s="8">
        <f t="shared" ref="T2626:T2689" si="125">((P2626*N2626)-(P2626*O2626*N2626))</f>
        <v>6303.3600000000006</v>
      </c>
      <c r="U2626" s="8">
        <f>Sales[[#This Row],[Unit Cost]]*Sales[[#This Row],[Order Quantity]]</f>
        <v>4682.496000000001</v>
      </c>
    </row>
    <row r="2627" spans="1:21" x14ac:dyDescent="0.2">
      <c r="A2627" s="6" t="s">
        <v>2840</v>
      </c>
      <c r="B2627" s="6" t="s">
        <v>24</v>
      </c>
      <c r="C2627" s="6" t="s">
        <v>145</v>
      </c>
      <c r="D2627" s="7">
        <v>43500</v>
      </c>
      <c r="E2627" s="7">
        <v>43561</v>
      </c>
      <c r="F2627" s="7">
        <v>43566</v>
      </c>
      <c r="G2627" s="7">
        <v>43572</v>
      </c>
      <c r="H2627" s="6">
        <f t="shared" si="123"/>
        <v>11</v>
      </c>
      <c r="I2627" s="6" t="s">
        <v>215</v>
      </c>
      <c r="J2627" s="6">
        <v>4</v>
      </c>
      <c r="K2627" s="6">
        <v>41</v>
      </c>
      <c r="L2627" s="6">
        <v>123</v>
      </c>
      <c r="M2627" s="6">
        <v>41</v>
      </c>
      <c r="N2627" s="6">
        <v>3</v>
      </c>
      <c r="O2627" s="6">
        <v>0.1</v>
      </c>
      <c r="P2627" s="8">
        <v>2633.1</v>
      </c>
      <c r="Q2627" s="8">
        <v>1211.2260000000001</v>
      </c>
      <c r="R2627" s="8">
        <f t="shared" si="124"/>
        <v>3475.6919999999986</v>
      </c>
      <c r="S2627" s="8">
        <f>(((Sales[[#This Row],[Unit Price]]-(Sales[[#This Row],[Discount Applied]]*Sales[[#This Row],[Unit Price]]))-Q2627)/Q2627)*100</f>
        <v>95.652173913043455</v>
      </c>
      <c r="T2627" s="8">
        <f t="shared" si="125"/>
        <v>7109.369999999999</v>
      </c>
      <c r="U2627" s="8">
        <f>Sales[[#This Row],[Unit Cost]]*Sales[[#This Row],[Order Quantity]]</f>
        <v>3633.6780000000003</v>
      </c>
    </row>
    <row r="2628" spans="1:21" x14ac:dyDescent="0.2">
      <c r="A2628" s="6" t="s">
        <v>2841</v>
      </c>
      <c r="B2628" s="6" t="s">
        <v>25</v>
      </c>
      <c r="C2628" s="6" t="s">
        <v>143</v>
      </c>
      <c r="D2628" s="7">
        <v>43400</v>
      </c>
      <c r="E2628" s="7">
        <v>43561</v>
      </c>
      <c r="F2628" s="7">
        <v>43574</v>
      </c>
      <c r="G2628" s="7">
        <v>43577</v>
      </c>
      <c r="H2628" s="6">
        <f t="shared" si="123"/>
        <v>16</v>
      </c>
      <c r="I2628" s="6" t="s">
        <v>215</v>
      </c>
      <c r="J2628" s="6">
        <v>12</v>
      </c>
      <c r="K2628" s="6">
        <v>42</v>
      </c>
      <c r="L2628" s="6">
        <v>355</v>
      </c>
      <c r="M2628" s="6">
        <v>7</v>
      </c>
      <c r="N2628" s="6">
        <v>5</v>
      </c>
      <c r="O2628" s="6">
        <v>7.4999999999999997E-2</v>
      </c>
      <c r="P2628" s="8">
        <v>1005</v>
      </c>
      <c r="Q2628" s="8">
        <v>854.25</v>
      </c>
      <c r="R2628" s="8">
        <f t="shared" si="124"/>
        <v>376.875</v>
      </c>
      <c r="S2628" s="8">
        <f>(((Sales[[#This Row],[Unit Price]]-(Sales[[#This Row],[Discount Applied]]*Sales[[#This Row],[Unit Price]]))-Q2628)/Q2628)*100</f>
        <v>8.8235294117647065</v>
      </c>
      <c r="T2628" s="8">
        <f t="shared" si="125"/>
        <v>4648.125</v>
      </c>
      <c r="U2628" s="8">
        <f>Sales[[#This Row],[Unit Cost]]*Sales[[#This Row],[Order Quantity]]</f>
        <v>4271.25</v>
      </c>
    </row>
    <row r="2629" spans="1:21" x14ac:dyDescent="0.2">
      <c r="A2629" s="6" t="s">
        <v>2842</v>
      </c>
      <c r="B2629" s="6" t="s">
        <v>24</v>
      </c>
      <c r="C2629" s="6" t="s">
        <v>146</v>
      </c>
      <c r="D2629" s="7">
        <v>43400</v>
      </c>
      <c r="E2629" s="7">
        <v>43561</v>
      </c>
      <c r="F2629" s="7">
        <v>43588</v>
      </c>
      <c r="G2629" s="7">
        <v>43591</v>
      </c>
      <c r="H2629" s="6">
        <f t="shared" si="123"/>
        <v>30</v>
      </c>
      <c r="I2629" s="6" t="s">
        <v>215</v>
      </c>
      <c r="J2629" s="6">
        <v>2</v>
      </c>
      <c r="K2629" s="6">
        <v>47</v>
      </c>
      <c r="L2629" s="6">
        <v>286</v>
      </c>
      <c r="M2629" s="6">
        <v>44</v>
      </c>
      <c r="N2629" s="6">
        <v>8</v>
      </c>
      <c r="O2629" s="6">
        <v>0.05</v>
      </c>
      <c r="P2629" s="8">
        <v>1112.2</v>
      </c>
      <c r="Q2629" s="8">
        <v>878.63800000000003</v>
      </c>
      <c r="R2629" s="8">
        <f t="shared" si="124"/>
        <v>1423.6160000000009</v>
      </c>
      <c r="S2629" s="8">
        <f>(((Sales[[#This Row],[Unit Price]]-(Sales[[#This Row],[Discount Applied]]*Sales[[#This Row],[Unit Price]]))-Q2629)/Q2629)*100</f>
        <v>20.253164556962037</v>
      </c>
      <c r="T2629" s="8">
        <f t="shared" si="125"/>
        <v>8452.7200000000012</v>
      </c>
      <c r="U2629" s="8">
        <f>Sales[[#This Row],[Unit Cost]]*Sales[[#This Row],[Order Quantity]]</f>
        <v>7029.1040000000003</v>
      </c>
    </row>
    <row r="2630" spans="1:21" x14ac:dyDescent="0.2">
      <c r="A2630" s="6" t="s">
        <v>2843</v>
      </c>
      <c r="B2630" s="6" t="s">
        <v>24</v>
      </c>
      <c r="C2630" s="6" t="s">
        <v>143</v>
      </c>
      <c r="D2630" s="7">
        <v>43400</v>
      </c>
      <c r="E2630" s="7">
        <v>43561</v>
      </c>
      <c r="F2630" s="7">
        <v>43579</v>
      </c>
      <c r="G2630" s="7">
        <v>43589</v>
      </c>
      <c r="H2630" s="6">
        <f t="shared" si="123"/>
        <v>28</v>
      </c>
      <c r="I2630" s="6" t="s">
        <v>215</v>
      </c>
      <c r="J2630" s="6">
        <v>3</v>
      </c>
      <c r="K2630" s="6">
        <v>21</v>
      </c>
      <c r="L2630" s="6">
        <v>333</v>
      </c>
      <c r="M2630" s="6">
        <v>29</v>
      </c>
      <c r="N2630" s="6">
        <v>8</v>
      </c>
      <c r="O2630" s="6">
        <v>0.05</v>
      </c>
      <c r="P2630" s="8">
        <v>2525.9</v>
      </c>
      <c r="Q2630" s="8">
        <v>1995.4610000000002</v>
      </c>
      <c r="R2630" s="8">
        <f t="shared" si="124"/>
        <v>3233.1519999999982</v>
      </c>
      <c r="S2630" s="8">
        <f>(((Sales[[#This Row],[Unit Price]]-(Sales[[#This Row],[Discount Applied]]*Sales[[#This Row],[Unit Price]]))-Q2630)/Q2630)*100</f>
        <v>20.253164556962012</v>
      </c>
      <c r="T2630" s="8">
        <f t="shared" si="125"/>
        <v>19196.84</v>
      </c>
      <c r="U2630" s="8">
        <f>Sales[[#This Row],[Unit Cost]]*Sales[[#This Row],[Order Quantity]]</f>
        <v>15963.688000000002</v>
      </c>
    </row>
    <row r="2631" spans="1:21" x14ac:dyDescent="0.2">
      <c r="A2631" s="6" t="s">
        <v>2844</v>
      </c>
      <c r="B2631" s="6" t="s">
        <v>23</v>
      </c>
      <c r="C2631" s="6" t="s">
        <v>146</v>
      </c>
      <c r="D2631" s="7">
        <v>43400</v>
      </c>
      <c r="E2631" s="7">
        <v>43561</v>
      </c>
      <c r="F2631" s="7">
        <v>43579</v>
      </c>
      <c r="G2631" s="7">
        <v>43587</v>
      </c>
      <c r="H2631" s="6">
        <f t="shared" si="123"/>
        <v>26</v>
      </c>
      <c r="I2631" s="6" t="s">
        <v>215</v>
      </c>
      <c r="J2631" s="6">
        <v>25</v>
      </c>
      <c r="K2631" s="6">
        <v>4</v>
      </c>
      <c r="L2631" s="6">
        <v>279</v>
      </c>
      <c r="M2631" s="6">
        <v>34</v>
      </c>
      <c r="N2631" s="6">
        <v>7</v>
      </c>
      <c r="O2631" s="6">
        <v>0.05</v>
      </c>
      <c r="P2631" s="8">
        <v>187.6</v>
      </c>
      <c r="Q2631" s="8">
        <v>91.923999999999992</v>
      </c>
      <c r="R2631" s="8">
        <f t="shared" si="124"/>
        <v>604.072</v>
      </c>
      <c r="S2631" s="8">
        <f>(((Sales[[#This Row],[Unit Price]]-(Sales[[#This Row],[Discount Applied]]*Sales[[#This Row],[Unit Price]]))-Q2631)/Q2631)*100</f>
        <v>93.877551020408177</v>
      </c>
      <c r="T2631" s="8">
        <f t="shared" si="125"/>
        <v>1247.54</v>
      </c>
      <c r="U2631" s="8">
        <f>Sales[[#This Row],[Unit Cost]]*Sales[[#This Row],[Order Quantity]]</f>
        <v>643.46799999999996</v>
      </c>
    </row>
    <row r="2632" spans="1:21" x14ac:dyDescent="0.2">
      <c r="A2632" s="6" t="s">
        <v>2845</v>
      </c>
      <c r="B2632" s="6" t="s">
        <v>25</v>
      </c>
      <c r="C2632" s="6" t="s">
        <v>147</v>
      </c>
      <c r="D2632" s="7">
        <v>43500</v>
      </c>
      <c r="E2632" s="7">
        <v>43561</v>
      </c>
      <c r="F2632" s="7">
        <v>43585</v>
      </c>
      <c r="G2632" s="7">
        <v>43590</v>
      </c>
      <c r="H2632" s="6">
        <f t="shared" si="123"/>
        <v>29</v>
      </c>
      <c r="I2632" s="6" t="s">
        <v>215</v>
      </c>
      <c r="J2632" s="6">
        <v>18</v>
      </c>
      <c r="K2632" s="6">
        <v>20</v>
      </c>
      <c r="L2632" s="6">
        <v>241</v>
      </c>
      <c r="M2632" s="6">
        <v>13</v>
      </c>
      <c r="N2632" s="6">
        <v>7</v>
      </c>
      <c r="O2632" s="6">
        <v>7.4999999999999997E-2</v>
      </c>
      <c r="P2632" s="8">
        <v>1996.6000000000001</v>
      </c>
      <c r="Q2632" s="8">
        <v>1317.7560000000001</v>
      </c>
      <c r="R2632" s="8">
        <f t="shared" si="124"/>
        <v>3703.6929999999993</v>
      </c>
      <c r="S2632" s="8">
        <f>(((Sales[[#This Row],[Unit Price]]-(Sales[[#This Row],[Discount Applied]]*Sales[[#This Row],[Unit Price]]))-Q2632)/Q2632)*100</f>
        <v>40.151515151515142</v>
      </c>
      <c r="T2632" s="8">
        <f t="shared" si="125"/>
        <v>12927.985000000001</v>
      </c>
      <c r="U2632" s="8">
        <f>Sales[[#This Row],[Unit Cost]]*Sales[[#This Row],[Order Quantity]]</f>
        <v>9224.2920000000013</v>
      </c>
    </row>
    <row r="2633" spans="1:21" x14ac:dyDescent="0.2">
      <c r="A2633" s="6" t="s">
        <v>2846</v>
      </c>
      <c r="B2633" s="6" t="s">
        <v>24</v>
      </c>
      <c r="C2633" s="6" t="s">
        <v>148</v>
      </c>
      <c r="D2633" s="7">
        <v>43500</v>
      </c>
      <c r="E2633" s="7">
        <v>43561</v>
      </c>
      <c r="F2633" s="7">
        <v>43575</v>
      </c>
      <c r="G2633" s="7">
        <v>43585</v>
      </c>
      <c r="H2633" s="6">
        <f t="shared" si="123"/>
        <v>24</v>
      </c>
      <c r="I2633" s="6" t="s">
        <v>215</v>
      </c>
      <c r="J2633" s="6">
        <v>9</v>
      </c>
      <c r="K2633" s="6">
        <v>23</v>
      </c>
      <c r="L2633" s="6">
        <v>16</v>
      </c>
      <c r="M2633" s="6">
        <v>30</v>
      </c>
      <c r="N2633" s="6">
        <v>5</v>
      </c>
      <c r="O2633" s="6">
        <v>0.4</v>
      </c>
      <c r="P2633" s="8">
        <v>2546</v>
      </c>
      <c r="Q2633" s="8">
        <v>2062.2600000000002</v>
      </c>
      <c r="R2633" s="8">
        <f t="shared" si="124"/>
        <v>-2673.3000000000011</v>
      </c>
      <c r="S2633" s="8">
        <f>(((Sales[[#This Row],[Unit Price]]-(Sales[[#This Row],[Discount Applied]]*Sales[[#This Row],[Unit Price]]))-Q2633)/Q2633)*100</f>
        <v>-25.925925925925934</v>
      </c>
      <c r="T2633" s="8">
        <f t="shared" si="125"/>
        <v>7638</v>
      </c>
      <c r="U2633" s="8">
        <f>Sales[[#This Row],[Unit Cost]]*Sales[[#This Row],[Order Quantity]]</f>
        <v>10311.300000000001</v>
      </c>
    </row>
    <row r="2634" spans="1:21" x14ac:dyDescent="0.2">
      <c r="A2634" s="6" t="s">
        <v>2847</v>
      </c>
      <c r="B2634" s="6" t="s">
        <v>26</v>
      </c>
      <c r="C2634" s="6" t="s">
        <v>145</v>
      </c>
      <c r="D2634" s="7">
        <v>43400</v>
      </c>
      <c r="E2634" s="7">
        <v>43561</v>
      </c>
      <c r="F2634" s="7">
        <v>43565</v>
      </c>
      <c r="G2634" s="7">
        <v>43570</v>
      </c>
      <c r="H2634" s="6">
        <f t="shared" si="123"/>
        <v>9</v>
      </c>
      <c r="I2634" s="6" t="s">
        <v>215</v>
      </c>
      <c r="J2634" s="6">
        <v>25</v>
      </c>
      <c r="K2634" s="6">
        <v>25</v>
      </c>
      <c r="L2634" s="6">
        <v>130</v>
      </c>
      <c r="M2634" s="6">
        <v>19</v>
      </c>
      <c r="N2634" s="6">
        <v>2</v>
      </c>
      <c r="O2634" s="6">
        <v>7.4999999999999997E-2</v>
      </c>
      <c r="P2634" s="8">
        <v>1125.6000000000001</v>
      </c>
      <c r="Q2634" s="8">
        <v>754.15200000000016</v>
      </c>
      <c r="R2634" s="8">
        <f t="shared" si="124"/>
        <v>574.05599999999981</v>
      </c>
      <c r="S2634" s="8">
        <f>(((Sales[[#This Row],[Unit Price]]-(Sales[[#This Row],[Discount Applied]]*Sales[[#This Row],[Unit Price]]))-Q2634)/Q2634)*100</f>
        <v>38.059701492537293</v>
      </c>
      <c r="T2634" s="8">
        <f t="shared" si="125"/>
        <v>2082.36</v>
      </c>
      <c r="U2634" s="8">
        <f>Sales[[#This Row],[Unit Cost]]*Sales[[#This Row],[Order Quantity]]</f>
        <v>1508.3040000000003</v>
      </c>
    </row>
    <row r="2635" spans="1:21" x14ac:dyDescent="0.2">
      <c r="A2635" s="6" t="s">
        <v>2848</v>
      </c>
      <c r="B2635" s="6" t="s">
        <v>23</v>
      </c>
      <c r="C2635" s="6" t="s">
        <v>143</v>
      </c>
      <c r="D2635" s="7">
        <v>43400</v>
      </c>
      <c r="E2635" s="7">
        <v>43561</v>
      </c>
      <c r="F2635" s="7">
        <v>43582</v>
      </c>
      <c r="G2635" s="7">
        <v>43588</v>
      </c>
      <c r="H2635" s="6">
        <f t="shared" si="123"/>
        <v>27</v>
      </c>
      <c r="I2635" s="6" t="s">
        <v>215</v>
      </c>
      <c r="J2635" s="6">
        <v>23</v>
      </c>
      <c r="K2635" s="6">
        <v>11</v>
      </c>
      <c r="L2635" s="6">
        <v>352</v>
      </c>
      <c r="M2635" s="6">
        <v>37</v>
      </c>
      <c r="N2635" s="6">
        <v>8</v>
      </c>
      <c r="O2635" s="6">
        <v>0.15</v>
      </c>
      <c r="P2635" s="8">
        <v>2539.3000000000002</v>
      </c>
      <c r="Q2635" s="8">
        <v>1828.296</v>
      </c>
      <c r="R2635" s="8">
        <f t="shared" si="124"/>
        <v>2640.8720000000012</v>
      </c>
      <c r="S2635" s="8">
        <f>(((Sales[[#This Row],[Unit Price]]-(Sales[[#This Row],[Discount Applied]]*Sales[[#This Row],[Unit Price]]))-Q2635)/Q2635)*100</f>
        <v>18.055555555555564</v>
      </c>
      <c r="T2635" s="8">
        <f t="shared" si="125"/>
        <v>17267.240000000002</v>
      </c>
      <c r="U2635" s="8">
        <f>Sales[[#This Row],[Unit Cost]]*Sales[[#This Row],[Order Quantity]]</f>
        <v>14626.368</v>
      </c>
    </row>
    <row r="2636" spans="1:21" x14ac:dyDescent="0.2">
      <c r="A2636" s="6" t="s">
        <v>2849</v>
      </c>
      <c r="B2636" s="6" t="s">
        <v>24</v>
      </c>
      <c r="C2636" s="6" t="s">
        <v>147</v>
      </c>
      <c r="D2636" s="7">
        <v>43400</v>
      </c>
      <c r="E2636" s="7">
        <v>43562</v>
      </c>
      <c r="F2636" s="7">
        <v>43582</v>
      </c>
      <c r="G2636" s="7">
        <v>43584</v>
      </c>
      <c r="H2636" s="6">
        <f t="shared" si="123"/>
        <v>22</v>
      </c>
      <c r="I2636" s="6" t="s">
        <v>215</v>
      </c>
      <c r="J2636" s="6">
        <v>4</v>
      </c>
      <c r="K2636" s="6">
        <v>8</v>
      </c>
      <c r="L2636" s="6">
        <v>260</v>
      </c>
      <c r="M2636" s="6">
        <v>6</v>
      </c>
      <c r="N2636" s="6">
        <v>7</v>
      </c>
      <c r="O2636" s="6">
        <v>0.15</v>
      </c>
      <c r="P2636" s="8">
        <v>2318.2000000000003</v>
      </c>
      <c r="Q2636" s="8">
        <v>1275.0100000000002</v>
      </c>
      <c r="R2636" s="8">
        <f t="shared" si="124"/>
        <v>4868.2199999999993</v>
      </c>
      <c r="S2636" s="8">
        <f>(((Sales[[#This Row],[Unit Price]]-(Sales[[#This Row],[Discount Applied]]*Sales[[#This Row],[Unit Price]]))-Q2636)/Q2636)*100</f>
        <v>54.54545454545454</v>
      </c>
      <c r="T2636" s="8">
        <f t="shared" si="125"/>
        <v>13793.29</v>
      </c>
      <c r="U2636" s="8">
        <f>Sales[[#This Row],[Unit Cost]]*Sales[[#This Row],[Order Quantity]]</f>
        <v>8925.0700000000015</v>
      </c>
    </row>
    <row r="2637" spans="1:21" x14ac:dyDescent="0.2">
      <c r="A2637" s="6" t="s">
        <v>2850</v>
      </c>
      <c r="B2637" s="6" t="s">
        <v>24</v>
      </c>
      <c r="C2637" s="6" t="s">
        <v>144</v>
      </c>
      <c r="D2637" s="7">
        <v>43400</v>
      </c>
      <c r="E2637" s="7">
        <v>43562</v>
      </c>
      <c r="F2637" s="7">
        <v>43585</v>
      </c>
      <c r="G2637" s="7">
        <v>43590</v>
      </c>
      <c r="H2637" s="6">
        <f t="shared" si="123"/>
        <v>28</v>
      </c>
      <c r="I2637" s="6" t="s">
        <v>215</v>
      </c>
      <c r="J2637" s="6">
        <v>7</v>
      </c>
      <c r="K2637" s="6">
        <v>43</v>
      </c>
      <c r="L2637" s="6">
        <v>74</v>
      </c>
      <c r="M2637" s="6">
        <v>18</v>
      </c>
      <c r="N2637" s="6">
        <v>6</v>
      </c>
      <c r="O2637" s="6">
        <v>0.2</v>
      </c>
      <c r="P2637" s="8">
        <v>3999.9</v>
      </c>
      <c r="Q2637" s="8">
        <v>1919.952</v>
      </c>
      <c r="R2637" s="8">
        <f t="shared" si="124"/>
        <v>7679.8080000000009</v>
      </c>
      <c r="S2637" s="8">
        <f>(((Sales[[#This Row],[Unit Price]]-(Sales[[#This Row],[Discount Applied]]*Sales[[#This Row],[Unit Price]]))-Q2637)/Q2637)*100</f>
        <v>66.666666666666671</v>
      </c>
      <c r="T2637" s="8">
        <f t="shared" si="125"/>
        <v>19199.52</v>
      </c>
      <c r="U2637" s="8">
        <f>Sales[[#This Row],[Unit Cost]]*Sales[[#This Row],[Order Quantity]]</f>
        <v>11519.712</v>
      </c>
    </row>
    <row r="2638" spans="1:21" x14ac:dyDescent="0.2">
      <c r="A2638" s="6" t="s">
        <v>2851</v>
      </c>
      <c r="B2638" s="6" t="s">
        <v>24</v>
      </c>
      <c r="C2638" s="6" t="s">
        <v>144</v>
      </c>
      <c r="D2638" s="7">
        <v>43500</v>
      </c>
      <c r="E2638" s="7">
        <v>43562</v>
      </c>
      <c r="F2638" s="7">
        <v>43588</v>
      </c>
      <c r="G2638" s="7">
        <v>43595</v>
      </c>
      <c r="H2638" s="6">
        <f t="shared" si="123"/>
        <v>33</v>
      </c>
      <c r="I2638" s="6" t="s">
        <v>215</v>
      </c>
      <c r="J2638" s="6">
        <v>4</v>
      </c>
      <c r="K2638" s="6">
        <v>20</v>
      </c>
      <c r="L2638" s="6">
        <v>73</v>
      </c>
      <c r="M2638" s="6">
        <v>32</v>
      </c>
      <c r="N2638" s="6">
        <v>8</v>
      </c>
      <c r="O2638" s="6">
        <v>0.05</v>
      </c>
      <c r="P2638" s="8">
        <v>1232.8</v>
      </c>
      <c r="Q2638" s="8">
        <v>678.04000000000008</v>
      </c>
      <c r="R2638" s="8">
        <f t="shared" si="124"/>
        <v>3944.9599999999982</v>
      </c>
      <c r="S2638" s="8">
        <f>(((Sales[[#This Row],[Unit Price]]-(Sales[[#This Row],[Discount Applied]]*Sales[[#This Row],[Unit Price]]))-Q2638)/Q2638)*100</f>
        <v>72.727272727272691</v>
      </c>
      <c r="T2638" s="8">
        <f t="shared" si="125"/>
        <v>9369.2799999999988</v>
      </c>
      <c r="U2638" s="8">
        <f>Sales[[#This Row],[Unit Cost]]*Sales[[#This Row],[Order Quantity]]</f>
        <v>5424.3200000000006</v>
      </c>
    </row>
    <row r="2639" spans="1:21" x14ac:dyDescent="0.2">
      <c r="A2639" s="6" t="s">
        <v>2852</v>
      </c>
      <c r="B2639" s="6" t="s">
        <v>24</v>
      </c>
      <c r="C2639" s="6" t="s">
        <v>146</v>
      </c>
      <c r="D2639" s="7">
        <v>43500</v>
      </c>
      <c r="E2639" s="7">
        <v>43562</v>
      </c>
      <c r="F2639" s="7">
        <v>43586</v>
      </c>
      <c r="G2639" s="7">
        <v>43596</v>
      </c>
      <c r="H2639" s="6">
        <f t="shared" si="123"/>
        <v>34</v>
      </c>
      <c r="I2639" s="6" t="s">
        <v>215</v>
      </c>
      <c r="J2639" s="6">
        <v>11</v>
      </c>
      <c r="K2639" s="6">
        <v>20</v>
      </c>
      <c r="L2639" s="6">
        <v>262</v>
      </c>
      <c r="M2639" s="6">
        <v>31</v>
      </c>
      <c r="N2639" s="6">
        <v>7</v>
      </c>
      <c r="O2639" s="6">
        <v>0.05</v>
      </c>
      <c r="P2639" s="8">
        <v>864.30000000000007</v>
      </c>
      <c r="Q2639" s="8">
        <v>371.649</v>
      </c>
      <c r="R2639" s="8">
        <f t="shared" si="124"/>
        <v>3146.0520000000001</v>
      </c>
      <c r="S2639" s="8">
        <f>(((Sales[[#This Row],[Unit Price]]-(Sales[[#This Row],[Discount Applied]]*Sales[[#This Row],[Unit Price]]))-Q2639)/Q2639)*100</f>
        <v>120.93023255813955</v>
      </c>
      <c r="T2639" s="8">
        <f t="shared" si="125"/>
        <v>5747.5950000000003</v>
      </c>
      <c r="U2639" s="8">
        <f>Sales[[#This Row],[Unit Cost]]*Sales[[#This Row],[Order Quantity]]</f>
        <v>2601.5430000000001</v>
      </c>
    </row>
    <row r="2640" spans="1:21" x14ac:dyDescent="0.2">
      <c r="A2640" s="6" t="s">
        <v>2853</v>
      </c>
      <c r="B2640" s="6" t="s">
        <v>23</v>
      </c>
      <c r="C2640" s="6" t="s">
        <v>146</v>
      </c>
      <c r="D2640" s="7">
        <v>43500</v>
      </c>
      <c r="E2640" s="7">
        <v>43562</v>
      </c>
      <c r="F2640" s="7">
        <v>43570</v>
      </c>
      <c r="G2640" s="7">
        <v>43571</v>
      </c>
      <c r="H2640" s="6">
        <f t="shared" si="123"/>
        <v>9</v>
      </c>
      <c r="I2640" s="6" t="s">
        <v>215</v>
      </c>
      <c r="J2640" s="6">
        <v>24</v>
      </c>
      <c r="K2640" s="6">
        <v>11</v>
      </c>
      <c r="L2640" s="6">
        <v>306</v>
      </c>
      <c r="M2640" s="6">
        <v>27</v>
      </c>
      <c r="N2640" s="6">
        <v>3</v>
      </c>
      <c r="O2640" s="6">
        <v>0.3</v>
      </c>
      <c r="P2640" s="8">
        <v>3356.7000000000003</v>
      </c>
      <c r="Q2640" s="8">
        <v>2316.123</v>
      </c>
      <c r="R2640" s="8">
        <f t="shared" si="124"/>
        <v>100.70100000000002</v>
      </c>
      <c r="S2640" s="8">
        <f>(((Sales[[#This Row],[Unit Price]]-(Sales[[#This Row],[Discount Applied]]*Sales[[#This Row],[Unit Price]]))-Q2640)/Q2640)*100</f>
        <v>1.4492753623188606</v>
      </c>
      <c r="T2640" s="8">
        <f t="shared" si="125"/>
        <v>7049.0700000000006</v>
      </c>
      <c r="U2640" s="8">
        <f>Sales[[#This Row],[Unit Cost]]*Sales[[#This Row],[Order Quantity]]</f>
        <v>6948.3690000000006</v>
      </c>
    </row>
    <row r="2641" spans="1:21" x14ac:dyDescent="0.2">
      <c r="A2641" s="6" t="s">
        <v>2854</v>
      </c>
      <c r="B2641" s="6" t="s">
        <v>24</v>
      </c>
      <c r="C2641" s="6" t="s">
        <v>143</v>
      </c>
      <c r="D2641" s="7">
        <v>43500</v>
      </c>
      <c r="E2641" s="7">
        <v>43562</v>
      </c>
      <c r="F2641" s="7">
        <v>43571</v>
      </c>
      <c r="G2641" s="7">
        <v>43576</v>
      </c>
      <c r="H2641" s="6">
        <f t="shared" si="123"/>
        <v>14</v>
      </c>
      <c r="I2641" s="6" t="s">
        <v>215</v>
      </c>
      <c r="J2641" s="6">
        <v>2</v>
      </c>
      <c r="K2641" s="6">
        <v>11</v>
      </c>
      <c r="L2641" s="6">
        <v>337</v>
      </c>
      <c r="M2641" s="6">
        <v>45</v>
      </c>
      <c r="N2641" s="6">
        <v>7</v>
      </c>
      <c r="O2641" s="6">
        <v>7.4999999999999997E-2</v>
      </c>
      <c r="P2641" s="8">
        <v>3999.9</v>
      </c>
      <c r="Q2641" s="8">
        <v>1879.953</v>
      </c>
      <c r="R2641" s="8">
        <f t="shared" si="124"/>
        <v>12739.681500000001</v>
      </c>
      <c r="S2641" s="8">
        <f>(((Sales[[#This Row],[Unit Price]]-(Sales[[#This Row],[Discount Applied]]*Sales[[#This Row],[Unit Price]]))-Q2641)/Q2641)*100</f>
        <v>96.808510638297889</v>
      </c>
      <c r="T2641" s="8">
        <f t="shared" si="125"/>
        <v>25899.352500000001</v>
      </c>
      <c r="U2641" s="8">
        <f>Sales[[#This Row],[Unit Cost]]*Sales[[#This Row],[Order Quantity]]</f>
        <v>13159.671</v>
      </c>
    </row>
    <row r="2642" spans="1:21" x14ac:dyDescent="0.2">
      <c r="A2642" s="6" t="s">
        <v>2855</v>
      </c>
      <c r="B2642" s="6" t="s">
        <v>23</v>
      </c>
      <c r="C2642" s="6" t="s">
        <v>148</v>
      </c>
      <c r="D2642" s="7">
        <v>43500</v>
      </c>
      <c r="E2642" s="7">
        <v>43562</v>
      </c>
      <c r="F2642" s="7">
        <v>43580</v>
      </c>
      <c r="G2642" s="7">
        <v>43587</v>
      </c>
      <c r="H2642" s="6">
        <f t="shared" si="123"/>
        <v>25</v>
      </c>
      <c r="I2642" s="6" t="s">
        <v>215</v>
      </c>
      <c r="J2642" s="6">
        <v>23</v>
      </c>
      <c r="K2642" s="6">
        <v>48</v>
      </c>
      <c r="L2642" s="6">
        <v>3</v>
      </c>
      <c r="M2642" s="6">
        <v>17</v>
      </c>
      <c r="N2642" s="6">
        <v>2</v>
      </c>
      <c r="O2642" s="6">
        <v>0.15</v>
      </c>
      <c r="P2642" s="8">
        <v>1775.5</v>
      </c>
      <c r="Q2642" s="8">
        <v>1473.665</v>
      </c>
      <c r="R2642" s="8">
        <f t="shared" si="124"/>
        <v>71.019999999999982</v>
      </c>
      <c r="S2642" s="8">
        <f>(((Sales[[#This Row],[Unit Price]]-(Sales[[#This Row],[Discount Applied]]*Sales[[#This Row],[Unit Price]]))-Q2642)/Q2642)*100</f>
        <v>2.4096385542168668</v>
      </c>
      <c r="T2642" s="8">
        <f t="shared" si="125"/>
        <v>3018.35</v>
      </c>
      <c r="U2642" s="8">
        <f>Sales[[#This Row],[Unit Cost]]*Sales[[#This Row],[Order Quantity]]</f>
        <v>2947.33</v>
      </c>
    </row>
    <row r="2643" spans="1:21" x14ac:dyDescent="0.2">
      <c r="A2643" s="6" t="s">
        <v>2856</v>
      </c>
      <c r="B2643" s="6" t="s">
        <v>24</v>
      </c>
      <c r="C2643" s="6" t="s">
        <v>147</v>
      </c>
      <c r="D2643" s="7">
        <v>43500</v>
      </c>
      <c r="E2643" s="7">
        <v>43562</v>
      </c>
      <c r="F2643" s="7">
        <v>43572</v>
      </c>
      <c r="G2643" s="7">
        <v>43576</v>
      </c>
      <c r="H2643" s="6">
        <f t="shared" si="123"/>
        <v>14</v>
      </c>
      <c r="I2643" s="6" t="s">
        <v>215</v>
      </c>
      <c r="J2643" s="6">
        <v>5</v>
      </c>
      <c r="K2643" s="6">
        <v>48</v>
      </c>
      <c r="L2643" s="6">
        <v>233</v>
      </c>
      <c r="M2643" s="6">
        <v>33</v>
      </c>
      <c r="N2643" s="6">
        <v>4</v>
      </c>
      <c r="O2643" s="6">
        <v>0.15</v>
      </c>
      <c r="P2643" s="8">
        <v>1018.4</v>
      </c>
      <c r="Q2643" s="8">
        <v>784.16800000000001</v>
      </c>
      <c r="R2643" s="8">
        <f t="shared" si="124"/>
        <v>325.88799999999992</v>
      </c>
      <c r="S2643" s="8">
        <f>(((Sales[[#This Row],[Unit Price]]-(Sales[[#This Row],[Discount Applied]]*Sales[[#This Row],[Unit Price]]))-Q2643)/Q2643)*100</f>
        <v>10.389610389610388</v>
      </c>
      <c r="T2643" s="8">
        <f t="shared" si="125"/>
        <v>3462.56</v>
      </c>
      <c r="U2643" s="8">
        <f>Sales[[#This Row],[Unit Cost]]*Sales[[#This Row],[Order Quantity]]</f>
        <v>3136.672</v>
      </c>
    </row>
    <row r="2644" spans="1:21" x14ac:dyDescent="0.2">
      <c r="A2644" s="6" t="s">
        <v>2857</v>
      </c>
      <c r="B2644" s="6" t="s">
        <v>24</v>
      </c>
      <c r="C2644" s="6" t="s">
        <v>145</v>
      </c>
      <c r="D2644" s="7">
        <v>43400</v>
      </c>
      <c r="E2644" s="7">
        <v>43562</v>
      </c>
      <c r="F2644" s="7">
        <v>43580</v>
      </c>
      <c r="G2644" s="7">
        <v>43588</v>
      </c>
      <c r="H2644" s="6">
        <f t="shared" si="123"/>
        <v>26</v>
      </c>
      <c r="I2644" s="6" t="s">
        <v>215</v>
      </c>
      <c r="J2644" s="6">
        <v>9</v>
      </c>
      <c r="K2644" s="6">
        <v>4</v>
      </c>
      <c r="L2644" s="6">
        <v>92</v>
      </c>
      <c r="M2644" s="6">
        <v>22</v>
      </c>
      <c r="N2644" s="6">
        <v>1</v>
      </c>
      <c r="O2644" s="6">
        <v>0.05</v>
      </c>
      <c r="P2644" s="8">
        <v>3879.3</v>
      </c>
      <c r="Q2644" s="8">
        <v>3142.2330000000002</v>
      </c>
      <c r="R2644" s="8">
        <f t="shared" si="124"/>
        <v>543.10199999999986</v>
      </c>
      <c r="S2644" s="8">
        <f>(((Sales[[#This Row],[Unit Price]]-(Sales[[#This Row],[Discount Applied]]*Sales[[#This Row],[Unit Price]]))-Q2644)/Q2644)*100</f>
        <v>17.283950617283946</v>
      </c>
      <c r="T2644" s="8">
        <f t="shared" si="125"/>
        <v>3685.335</v>
      </c>
      <c r="U2644" s="8">
        <f>Sales[[#This Row],[Unit Cost]]*Sales[[#This Row],[Order Quantity]]</f>
        <v>3142.2330000000002</v>
      </c>
    </row>
    <row r="2645" spans="1:21" x14ac:dyDescent="0.2">
      <c r="A2645" s="6" t="s">
        <v>2858</v>
      </c>
      <c r="B2645" s="6" t="s">
        <v>25</v>
      </c>
      <c r="C2645" s="6" t="s">
        <v>145</v>
      </c>
      <c r="D2645" s="7">
        <v>43400</v>
      </c>
      <c r="E2645" s="7">
        <v>43563</v>
      </c>
      <c r="F2645" s="7">
        <v>43578</v>
      </c>
      <c r="G2645" s="7">
        <v>43581</v>
      </c>
      <c r="H2645" s="6">
        <f t="shared" si="123"/>
        <v>18</v>
      </c>
      <c r="I2645" s="6" t="s">
        <v>215</v>
      </c>
      <c r="J2645" s="6">
        <v>12</v>
      </c>
      <c r="K2645" s="6">
        <v>15</v>
      </c>
      <c r="L2645" s="6">
        <v>132</v>
      </c>
      <c r="M2645" s="6">
        <v>23</v>
      </c>
      <c r="N2645" s="6">
        <v>3</v>
      </c>
      <c r="O2645" s="6">
        <v>0.05</v>
      </c>
      <c r="P2645" s="8">
        <v>2753.7000000000003</v>
      </c>
      <c r="Q2645" s="8">
        <v>1349.3130000000001</v>
      </c>
      <c r="R2645" s="8">
        <f t="shared" si="124"/>
        <v>3800.1059999999998</v>
      </c>
      <c r="S2645" s="8">
        <f>(((Sales[[#This Row],[Unit Price]]-(Sales[[#This Row],[Discount Applied]]*Sales[[#This Row],[Unit Price]]))-Q2645)/Q2645)*100</f>
        <v>93.877551020408163</v>
      </c>
      <c r="T2645" s="8">
        <f t="shared" si="125"/>
        <v>7848.0450000000001</v>
      </c>
      <c r="U2645" s="8">
        <f>Sales[[#This Row],[Unit Cost]]*Sales[[#This Row],[Order Quantity]]</f>
        <v>4047.9390000000003</v>
      </c>
    </row>
    <row r="2646" spans="1:21" x14ac:dyDescent="0.2">
      <c r="A2646" s="6" t="s">
        <v>2859</v>
      </c>
      <c r="B2646" s="6" t="s">
        <v>23</v>
      </c>
      <c r="C2646" s="6" t="s">
        <v>146</v>
      </c>
      <c r="D2646" s="7">
        <v>43500</v>
      </c>
      <c r="E2646" s="7">
        <v>43563</v>
      </c>
      <c r="F2646" s="7">
        <v>43574</v>
      </c>
      <c r="G2646" s="7">
        <v>43579</v>
      </c>
      <c r="H2646" s="6">
        <f t="shared" si="123"/>
        <v>16</v>
      </c>
      <c r="I2646" s="6" t="s">
        <v>215</v>
      </c>
      <c r="J2646" s="6">
        <v>24</v>
      </c>
      <c r="K2646" s="6">
        <v>1</v>
      </c>
      <c r="L2646" s="6">
        <v>316</v>
      </c>
      <c r="M2646" s="6">
        <v>16</v>
      </c>
      <c r="N2646" s="6">
        <v>5</v>
      </c>
      <c r="O2646" s="6">
        <v>0.1</v>
      </c>
      <c r="P2646" s="8">
        <v>1098.8</v>
      </c>
      <c r="Q2646" s="8">
        <v>780.14799999999991</v>
      </c>
      <c r="R2646" s="8">
        <f t="shared" si="124"/>
        <v>1043.8600000000006</v>
      </c>
      <c r="S2646" s="8">
        <f>(((Sales[[#This Row],[Unit Price]]-(Sales[[#This Row],[Discount Applied]]*Sales[[#This Row],[Unit Price]]))-Q2646)/Q2646)*100</f>
        <v>26.760563380281699</v>
      </c>
      <c r="T2646" s="8">
        <f t="shared" si="125"/>
        <v>4944.6000000000004</v>
      </c>
      <c r="U2646" s="8">
        <f>Sales[[#This Row],[Unit Cost]]*Sales[[#This Row],[Order Quantity]]</f>
        <v>3900.74</v>
      </c>
    </row>
    <row r="2647" spans="1:21" x14ac:dyDescent="0.2">
      <c r="A2647" s="6" t="s">
        <v>2860</v>
      </c>
      <c r="B2647" s="6" t="s">
        <v>26</v>
      </c>
      <c r="C2647" s="6" t="s">
        <v>146</v>
      </c>
      <c r="D2647" s="7">
        <v>43500</v>
      </c>
      <c r="E2647" s="7">
        <v>43563</v>
      </c>
      <c r="F2647" s="7">
        <v>43581</v>
      </c>
      <c r="G2647" s="7">
        <v>43586</v>
      </c>
      <c r="H2647" s="6">
        <f t="shared" si="123"/>
        <v>23</v>
      </c>
      <c r="I2647" s="6" t="s">
        <v>215</v>
      </c>
      <c r="J2647" s="6">
        <v>26</v>
      </c>
      <c r="K2647" s="6">
        <v>9</v>
      </c>
      <c r="L2647" s="6">
        <v>300</v>
      </c>
      <c r="M2647" s="6">
        <v>12</v>
      </c>
      <c r="N2647" s="6">
        <v>1</v>
      </c>
      <c r="O2647" s="6">
        <v>0.05</v>
      </c>
      <c r="P2647" s="8">
        <v>167.5</v>
      </c>
      <c r="Q2647" s="8">
        <v>82.075000000000003</v>
      </c>
      <c r="R2647" s="8">
        <f t="shared" si="124"/>
        <v>77.05</v>
      </c>
      <c r="S2647" s="8">
        <f>(((Sales[[#This Row],[Unit Price]]-(Sales[[#This Row],[Discount Applied]]*Sales[[#This Row],[Unit Price]]))-Q2647)/Q2647)*100</f>
        <v>93.877551020408163</v>
      </c>
      <c r="T2647" s="8">
        <f t="shared" si="125"/>
        <v>159.125</v>
      </c>
      <c r="U2647" s="8">
        <f>Sales[[#This Row],[Unit Cost]]*Sales[[#This Row],[Order Quantity]]</f>
        <v>82.075000000000003</v>
      </c>
    </row>
    <row r="2648" spans="1:21" x14ac:dyDescent="0.2">
      <c r="A2648" s="6" t="s">
        <v>2861</v>
      </c>
      <c r="B2648" s="6" t="s">
        <v>25</v>
      </c>
      <c r="C2648" s="6" t="s">
        <v>146</v>
      </c>
      <c r="D2648" s="7">
        <v>43400</v>
      </c>
      <c r="E2648" s="7">
        <v>43563</v>
      </c>
      <c r="F2648" s="7">
        <v>43586</v>
      </c>
      <c r="G2648" s="7">
        <v>43594</v>
      </c>
      <c r="H2648" s="6">
        <f t="shared" si="123"/>
        <v>31</v>
      </c>
      <c r="I2648" s="6" t="s">
        <v>215</v>
      </c>
      <c r="J2648" s="6">
        <v>18</v>
      </c>
      <c r="K2648" s="6">
        <v>21</v>
      </c>
      <c r="L2648" s="6">
        <v>277</v>
      </c>
      <c r="M2648" s="6">
        <v>24</v>
      </c>
      <c r="N2648" s="6">
        <v>8</v>
      </c>
      <c r="O2648" s="6">
        <v>0.1</v>
      </c>
      <c r="P2648" s="8">
        <v>1045.2</v>
      </c>
      <c r="Q2648" s="8">
        <v>438.98399999999998</v>
      </c>
      <c r="R2648" s="8">
        <f t="shared" si="124"/>
        <v>4013.5680000000007</v>
      </c>
      <c r="S2648" s="8">
        <f>(((Sales[[#This Row],[Unit Price]]-(Sales[[#This Row],[Discount Applied]]*Sales[[#This Row],[Unit Price]]))-Q2648)/Q2648)*100</f>
        <v>114.28571428571431</v>
      </c>
      <c r="T2648" s="8">
        <f t="shared" si="125"/>
        <v>7525.4400000000005</v>
      </c>
      <c r="U2648" s="8">
        <f>Sales[[#This Row],[Unit Cost]]*Sales[[#This Row],[Order Quantity]]</f>
        <v>3511.8719999999998</v>
      </c>
    </row>
    <row r="2649" spans="1:21" x14ac:dyDescent="0.2">
      <c r="A2649" s="6" t="s">
        <v>2862</v>
      </c>
      <c r="B2649" s="6" t="s">
        <v>23</v>
      </c>
      <c r="C2649" s="6" t="s">
        <v>143</v>
      </c>
      <c r="D2649" s="7">
        <v>43400</v>
      </c>
      <c r="E2649" s="7">
        <v>43563</v>
      </c>
      <c r="F2649" s="7">
        <v>43584</v>
      </c>
      <c r="G2649" s="7">
        <v>43589</v>
      </c>
      <c r="H2649" s="6">
        <f t="shared" si="123"/>
        <v>26</v>
      </c>
      <c r="I2649" s="6" t="s">
        <v>215</v>
      </c>
      <c r="J2649" s="6">
        <v>24</v>
      </c>
      <c r="K2649" s="6">
        <v>19</v>
      </c>
      <c r="L2649" s="6">
        <v>348</v>
      </c>
      <c r="M2649" s="6">
        <v>20</v>
      </c>
      <c r="N2649" s="6">
        <v>7</v>
      </c>
      <c r="O2649" s="6">
        <v>7.4999999999999997E-2</v>
      </c>
      <c r="P2649" s="8">
        <v>174.20000000000002</v>
      </c>
      <c r="Q2649" s="8">
        <v>146.328</v>
      </c>
      <c r="R2649" s="8">
        <f t="shared" si="124"/>
        <v>103.64900000000011</v>
      </c>
      <c r="S2649" s="8">
        <f>(((Sales[[#This Row],[Unit Price]]-(Sales[[#This Row],[Discount Applied]]*Sales[[#This Row],[Unit Price]]))-Q2649)/Q2649)*100</f>
        <v>10.119047619047631</v>
      </c>
      <c r="T2649" s="8">
        <f t="shared" si="125"/>
        <v>1127.9450000000002</v>
      </c>
      <c r="U2649" s="8">
        <f>Sales[[#This Row],[Unit Cost]]*Sales[[#This Row],[Order Quantity]]</f>
        <v>1024.296</v>
      </c>
    </row>
    <row r="2650" spans="1:21" x14ac:dyDescent="0.2">
      <c r="A2650" s="6" t="s">
        <v>2863</v>
      </c>
      <c r="B2650" s="6" t="s">
        <v>25</v>
      </c>
      <c r="C2650" s="6" t="s">
        <v>148</v>
      </c>
      <c r="D2650" s="7">
        <v>43400</v>
      </c>
      <c r="E2650" s="7">
        <v>43563</v>
      </c>
      <c r="F2650" s="7">
        <v>43580</v>
      </c>
      <c r="G2650" s="7">
        <v>43588</v>
      </c>
      <c r="H2650" s="6">
        <f t="shared" si="123"/>
        <v>25</v>
      </c>
      <c r="I2650" s="6" t="s">
        <v>215</v>
      </c>
      <c r="J2650" s="6">
        <v>13</v>
      </c>
      <c r="K2650" s="6">
        <v>37</v>
      </c>
      <c r="L2650" s="6">
        <v>14</v>
      </c>
      <c r="M2650" s="6">
        <v>31</v>
      </c>
      <c r="N2650" s="6">
        <v>5</v>
      </c>
      <c r="O2650" s="6">
        <v>0.05</v>
      </c>
      <c r="P2650" s="8">
        <v>1098.8</v>
      </c>
      <c r="Q2650" s="8">
        <v>879.04</v>
      </c>
      <c r="R2650" s="8">
        <f t="shared" si="124"/>
        <v>824.10000000000036</v>
      </c>
      <c r="S2650" s="8">
        <f>(((Sales[[#This Row],[Unit Price]]-(Sales[[#This Row],[Discount Applied]]*Sales[[#This Row],[Unit Price]]))-Q2650)/Q2650)*100</f>
        <v>18.749999999999993</v>
      </c>
      <c r="T2650" s="8">
        <f t="shared" si="125"/>
        <v>5219.3</v>
      </c>
      <c r="U2650" s="8">
        <f>Sales[[#This Row],[Unit Cost]]*Sales[[#This Row],[Order Quantity]]</f>
        <v>4395.2</v>
      </c>
    </row>
    <row r="2651" spans="1:21" x14ac:dyDescent="0.2">
      <c r="A2651" s="6" t="s">
        <v>2864</v>
      </c>
      <c r="B2651" s="6" t="s">
        <v>25</v>
      </c>
      <c r="C2651" s="6" t="s">
        <v>147</v>
      </c>
      <c r="D2651" s="7">
        <v>43400</v>
      </c>
      <c r="E2651" s="7">
        <v>43563</v>
      </c>
      <c r="F2651" s="7">
        <v>43590</v>
      </c>
      <c r="G2651" s="7">
        <v>43598</v>
      </c>
      <c r="H2651" s="6">
        <f t="shared" si="123"/>
        <v>35</v>
      </c>
      <c r="I2651" s="6" t="s">
        <v>215</v>
      </c>
      <c r="J2651" s="6">
        <v>18</v>
      </c>
      <c r="K2651" s="6">
        <v>18</v>
      </c>
      <c r="L2651" s="6">
        <v>261</v>
      </c>
      <c r="M2651" s="6">
        <v>16</v>
      </c>
      <c r="N2651" s="6">
        <v>5</v>
      </c>
      <c r="O2651" s="6">
        <v>7.4999999999999997E-2</v>
      </c>
      <c r="P2651" s="8">
        <v>2231.1</v>
      </c>
      <c r="Q2651" s="8">
        <v>1316.3489999999999</v>
      </c>
      <c r="R2651" s="8">
        <f t="shared" si="124"/>
        <v>3737.0924999999997</v>
      </c>
      <c r="S2651" s="8">
        <f>(((Sales[[#This Row],[Unit Price]]-(Sales[[#This Row],[Discount Applied]]*Sales[[#This Row],[Unit Price]]))-Q2651)/Q2651)*100</f>
        <v>56.779661016949156</v>
      </c>
      <c r="T2651" s="8">
        <f t="shared" si="125"/>
        <v>10318.8375</v>
      </c>
      <c r="U2651" s="8">
        <f>Sales[[#This Row],[Unit Cost]]*Sales[[#This Row],[Order Quantity]]</f>
        <v>6581.7449999999999</v>
      </c>
    </row>
    <row r="2652" spans="1:21" x14ac:dyDescent="0.2">
      <c r="A2652" s="6" t="s">
        <v>2865</v>
      </c>
      <c r="B2652" s="6" t="s">
        <v>24</v>
      </c>
      <c r="C2652" s="6" t="s">
        <v>148</v>
      </c>
      <c r="D2652" s="7">
        <v>43400</v>
      </c>
      <c r="E2652" s="7">
        <v>43563</v>
      </c>
      <c r="F2652" s="7">
        <v>43579</v>
      </c>
      <c r="G2652" s="7">
        <v>43584</v>
      </c>
      <c r="H2652" s="6">
        <f t="shared" si="123"/>
        <v>21</v>
      </c>
      <c r="I2652" s="6" t="s">
        <v>215</v>
      </c>
      <c r="J2652" s="6">
        <v>4</v>
      </c>
      <c r="K2652" s="6">
        <v>1</v>
      </c>
      <c r="L2652" s="6">
        <v>19</v>
      </c>
      <c r="M2652" s="6">
        <v>28</v>
      </c>
      <c r="N2652" s="6">
        <v>4</v>
      </c>
      <c r="O2652" s="6">
        <v>0.05</v>
      </c>
      <c r="P2652" s="8">
        <v>944.7</v>
      </c>
      <c r="Q2652" s="8">
        <v>547.92600000000004</v>
      </c>
      <c r="R2652" s="8">
        <f t="shared" si="124"/>
        <v>1398.1559999999999</v>
      </c>
      <c r="S2652" s="8">
        <f>(((Sales[[#This Row],[Unit Price]]-(Sales[[#This Row],[Discount Applied]]*Sales[[#This Row],[Unit Price]]))-Q2652)/Q2652)*100</f>
        <v>63.793103448275858</v>
      </c>
      <c r="T2652" s="8">
        <f t="shared" si="125"/>
        <v>3589.86</v>
      </c>
      <c r="U2652" s="8">
        <f>Sales[[#This Row],[Unit Cost]]*Sales[[#This Row],[Order Quantity]]</f>
        <v>2191.7040000000002</v>
      </c>
    </row>
    <row r="2653" spans="1:21" x14ac:dyDescent="0.2">
      <c r="A2653" s="6" t="s">
        <v>2866</v>
      </c>
      <c r="B2653" s="6" t="s">
        <v>25</v>
      </c>
      <c r="C2653" s="6" t="s">
        <v>145</v>
      </c>
      <c r="D2653" s="7">
        <v>43500</v>
      </c>
      <c r="E2653" s="7">
        <v>43563</v>
      </c>
      <c r="F2653" s="7">
        <v>43581</v>
      </c>
      <c r="G2653" s="7">
        <v>43587</v>
      </c>
      <c r="H2653" s="6">
        <f t="shared" si="123"/>
        <v>24</v>
      </c>
      <c r="I2653" s="6" t="s">
        <v>215</v>
      </c>
      <c r="J2653" s="6">
        <v>19</v>
      </c>
      <c r="K2653" s="6">
        <v>22</v>
      </c>
      <c r="L2653" s="6">
        <v>142</v>
      </c>
      <c r="M2653" s="6">
        <v>31</v>
      </c>
      <c r="N2653" s="6">
        <v>1</v>
      </c>
      <c r="O2653" s="6">
        <v>7.4999999999999997E-2</v>
      </c>
      <c r="P2653" s="8">
        <v>1025.1000000000001</v>
      </c>
      <c r="Q2653" s="8">
        <v>481.79700000000003</v>
      </c>
      <c r="R2653" s="8">
        <f t="shared" si="124"/>
        <v>466.42050000000006</v>
      </c>
      <c r="S2653" s="8">
        <f>(((Sales[[#This Row],[Unit Price]]-(Sales[[#This Row],[Discount Applied]]*Sales[[#This Row],[Unit Price]]))-Q2653)/Q2653)*100</f>
        <v>96.808510638297889</v>
      </c>
      <c r="T2653" s="8">
        <f t="shared" si="125"/>
        <v>948.21750000000009</v>
      </c>
      <c r="U2653" s="8">
        <f>Sales[[#This Row],[Unit Cost]]*Sales[[#This Row],[Order Quantity]]</f>
        <v>481.79700000000003</v>
      </c>
    </row>
    <row r="2654" spans="1:21" x14ac:dyDescent="0.2">
      <c r="A2654" s="6" t="s">
        <v>2867</v>
      </c>
      <c r="B2654" s="6" t="s">
        <v>25</v>
      </c>
      <c r="C2654" s="6" t="s">
        <v>143</v>
      </c>
      <c r="D2654" s="7">
        <v>43400</v>
      </c>
      <c r="E2654" s="7">
        <v>43564</v>
      </c>
      <c r="F2654" s="7">
        <v>43575</v>
      </c>
      <c r="G2654" s="7">
        <v>43582</v>
      </c>
      <c r="H2654" s="6">
        <f t="shared" si="123"/>
        <v>18</v>
      </c>
      <c r="I2654" s="6" t="s">
        <v>215</v>
      </c>
      <c r="J2654" s="6">
        <v>15</v>
      </c>
      <c r="K2654" s="6">
        <v>13</v>
      </c>
      <c r="L2654" s="6">
        <v>364</v>
      </c>
      <c r="M2654" s="6">
        <v>40</v>
      </c>
      <c r="N2654" s="6">
        <v>4</v>
      </c>
      <c r="O2654" s="6">
        <v>0.1</v>
      </c>
      <c r="P2654" s="8">
        <v>3939.6</v>
      </c>
      <c r="Q2654" s="8">
        <v>2836.5119999999997</v>
      </c>
      <c r="R2654" s="8">
        <f t="shared" si="124"/>
        <v>2836.5120000000006</v>
      </c>
      <c r="S2654" s="8">
        <f>(((Sales[[#This Row],[Unit Price]]-(Sales[[#This Row],[Discount Applied]]*Sales[[#This Row],[Unit Price]]))-Q2654)/Q2654)*100</f>
        <v>25.000000000000007</v>
      </c>
      <c r="T2654" s="8">
        <f t="shared" si="125"/>
        <v>14182.56</v>
      </c>
      <c r="U2654" s="8">
        <f>Sales[[#This Row],[Unit Cost]]*Sales[[#This Row],[Order Quantity]]</f>
        <v>11346.047999999999</v>
      </c>
    </row>
    <row r="2655" spans="1:21" x14ac:dyDescent="0.2">
      <c r="A2655" s="6" t="s">
        <v>2868</v>
      </c>
      <c r="B2655" s="6" t="s">
        <v>24</v>
      </c>
      <c r="C2655" s="6" t="s">
        <v>145</v>
      </c>
      <c r="D2655" s="7">
        <v>43500</v>
      </c>
      <c r="E2655" s="7">
        <v>43564</v>
      </c>
      <c r="F2655" s="7">
        <v>43588</v>
      </c>
      <c r="G2655" s="7">
        <v>43598</v>
      </c>
      <c r="H2655" s="6">
        <f t="shared" si="123"/>
        <v>34</v>
      </c>
      <c r="I2655" s="6" t="s">
        <v>215</v>
      </c>
      <c r="J2655" s="6">
        <v>4</v>
      </c>
      <c r="K2655" s="6">
        <v>49</v>
      </c>
      <c r="L2655" s="6">
        <v>100</v>
      </c>
      <c r="M2655" s="6">
        <v>15</v>
      </c>
      <c r="N2655" s="6">
        <v>1</v>
      </c>
      <c r="O2655" s="6">
        <v>0.4</v>
      </c>
      <c r="P2655" s="8">
        <v>6371.7</v>
      </c>
      <c r="Q2655" s="8">
        <v>5033.643</v>
      </c>
      <c r="R2655" s="8">
        <f t="shared" si="124"/>
        <v>-1210.6230000000005</v>
      </c>
      <c r="S2655" s="8">
        <f>(((Sales[[#This Row],[Unit Price]]-(Sales[[#This Row],[Discount Applied]]*Sales[[#This Row],[Unit Price]]))-Q2655)/Q2655)*100</f>
        <v>-24.050632911392412</v>
      </c>
      <c r="T2655" s="8">
        <f t="shared" si="125"/>
        <v>3823.0199999999995</v>
      </c>
      <c r="U2655" s="8">
        <f>Sales[[#This Row],[Unit Cost]]*Sales[[#This Row],[Order Quantity]]</f>
        <v>5033.643</v>
      </c>
    </row>
    <row r="2656" spans="1:21" x14ac:dyDescent="0.2">
      <c r="A2656" s="6" t="s">
        <v>2869</v>
      </c>
      <c r="B2656" s="6" t="s">
        <v>23</v>
      </c>
      <c r="C2656" s="6" t="s">
        <v>145</v>
      </c>
      <c r="D2656" s="7">
        <v>43400</v>
      </c>
      <c r="E2656" s="7">
        <v>43564</v>
      </c>
      <c r="F2656" s="7">
        <v>43586</v>
      </c>
      <c r="G2656" s="7">
        <v>43595</v>
      </c>
      <c r="H2656" s="6">
        <f t="shared" si="123"/>
        <v>31</v>
      </c>
      <c r="I2656" s="6" t="s">
        <v>215</v>
      </c>
      <c r="J2656" s="6">
        <v>21</v>
      </c>
      <c r="K2656" s="6">
        <v>48</v>
      </c>
      <c r="L2656" s="6">
        <v>119</v>
      </c>
      <c r="M2656" s="6">
        <v>12</v>
      </c>
      <c r="N2656" s="6">
        <v>5</v>
      </c>
      <c r="O2656" s="6">
        <v>0.05</v>
      </c>
      <c r="P2656" s="8">
        <v>904.5</v>
      </c>
      <c r="Q2656" s="8">
        <v>606.01499999999999</v>
      </c>
      <c r="R2656" s="8">
        <f t="shared" si="124"/>
        <v>1266.3000000000002</v>
      </c>
      <c r="S2656" s="8">
        <f>(((Sales[[#This Row],[Unit Price]]-(Sales[[#This Row],[Discount Applied]]*Sales[[#This Row],[Unit Price]]))-Q2656)/Q2656)*100</f>
        <v>41.791044776119399</v>
      </c>
      <c r="T2656" s="8">
        <f t="shared" si="125"/>
        <v>4296.375</v>
      </c>
      <c r="U2656" s="8">
        <f>Sales[[#This Row],[Unit Cost]]*Sales[[#This Row],[Order Quantity]]</f>
        <v>3030.0749999999998</v>
      </c>
    </row>
    <row r="2657" spans="1:21" x14ac:dyDescent="0.2">
      <c r="A2657" s="6" t="s">
        <v>2870</v>
      </c>
      <c r="B2657" s="6" t="s">
        <v>26</v>
      </c>
      <c r="C2657" s="6" t="s">
        <v>143</v>
      </c>
      <c r="D2657" s="7">
        <v>43500</v>
      </c>
      <c r="E2657" s="7">
        <v>43564</v>
      </c>
      <c r="F2657" s="7">
        <v>43577</v>
      </c>
      <c r="G2657" s="7">
        <v>43584</v>
      </c>
      <c r="H2657" s="6">
        <f t="shared" si="123"/>
        <v>20</v>
      </c>
      <c r="I2657" s="6" t="s">
        <v>215</v>
      </c>
      <c r="J2657" s="6">
        <v>28</v>
      </c>
      <c r="K2657" s="6">
        <v>28</v>
      </c>
      <c r="L2657" s="6">
        <v>340</v>
      </c>
      <c r="M2657" s="6">
        <v>4</v>
      </c>
      <c r="N2657" s="6">
        <v>2</v>
      </c>
      <c r="O2657" s="6">
        <v>0.05</v>
      </c>
      <c r="P2657" s="8">
        <v>6358.3</v>
      </c>
      <c r="Q2657" s="8">
        <v>3942.1460000000002</v>
      </c>
      <c r="R2657" s="8">
        <f t="shared" si="124"/>
        <v>4196.4780000000001</v>
      </c>
      <c r="S2657" s="8">
        <f>(((Sales[[#This Row],[Unit Price]]-(Sales[[#This Row],[Discount Applied]]*Sales[[#This Row],[Unit Price]]))-Q2657)/Q2657)*100</f>
        <v>53.225806451612897</v>
      </c>
      <c r="T2657" s="8">
        <f t="shared" si="125"/>
        <v>12080.77</v>
      </c>
      <c r="U2657" s="8">
        <f>Sales[[#This Row],[Unit Cost]]*Sales[[#This Row],[Order Quantity]]</f>
        <v>7884.2920000000004</v>
      </c>
    </row>
    <row r="2658" spans="1:21" x14ac:dyDescent="0.2">
      <c r="A2658" s="6" t="s">
        <v>2871</v>
      </c>
      <c r="B2658" s="6" t="s">
        <v>25</v>
      </c>
      <c r="C2658" s="6" t="s">
        <v>145</v>
      </c>
      <c r="D2658" s="7">
        <v>43400</v>
      </c>
      <c r="E2658" s="7">
        <v>43564</v>
      </c>
      <c r="F2658" s="7">
        <v>43580</v>
      </c>
      <c r="G2658" s="7">
        <v>43583</v>
      </c>
      <c r="H2658" s="6">
        <f t="shared" si="123"/>
        <v>19</v>
      </c>
      <c r="I2658" s="6" t="s">
        <v>215</v>
      </c>
      <c r="J2658" s="6">
        <v>16</v>
      </c>
      <c r="K2658" s="6">
        <v>21</v>
      </c>
      <c r="L2658" s="6">
        <v>200</v>
      </c>
      <c r="M2658" s="6">
        <v>29</v>
      </c>
      <c r="N2658" s="6">
        <v>5</v>
      </c>
      <c r="O2658" s="6">
        <v>7.4999999999999997E-2</v>
      </c>
      <c r="P2658" s="8">
        <v>167.5</v>
      </c>
      <c r="Q2658" s="8">
        <v>103.85</v>
      </c>
      <c r="R2658" s="8">
        <f t="shared" si="124"/>
        <v>255.4375</v>
      </c>
      <c r="S2658" s="8">
        <f>(((Sales[[#This Row],[Unit Price]]-(Sales[[#This Row],[Discount Applied]]*Sales[[#This Row],[Unit Price]]))-Q2658)/Q2658)*100</f>
        <v>49.193548387096783</v>
      </c>
      <c r="T2658" s="8">
        <f t="shared" si="125"/>
        <v>774.6875</v>
      </c>
      <c r="U2658" s="8">
        <f>Sales[[#This Row],[Unit Cost]]*Sales[[#This Row],[Order Quantity]]</f>
        <v>519.25</v>
      </c>
    </row>
    <row r="2659" spans="1:21" x14ac:dyDescent="0.2">
      <c r="A2659" s="6" t="s">
        <v>2872</v>
      </c>
      <c r="B2659" s="6" t="s">
        <v>25</v>
      </c>
      <c r="C2659" s="6" t="s">
        <v>145</v>
      </c>
      <c r="D2659" s="7">
        <v>43500</v>
      </c>
      <c r="E2659" s="7">
        <v>43564</v>
      </c>
      <c r="F2659" s="7">
        <v>43574</v>
      </c>
      <c r="G2659" s="7">
        <v>43575</v>
      </c>
      <c r="H2659" s="6">
        <f t="shared" si="123"/>
        <v>11</v>
      </c>
      <c r="I2659" s="6" t="s">
        <v>215</v>
      </c>
      <c r="J2659" s="6">
        <v>17</v>
      </c>
      <c r="K2659" s="6">
        <v>14</v>
      </c>
      <c r="L2659" s="6">
        <v>132</v>
      </c>
      <c r="M2659" s="6">
        <v>7</v>
      </c>
      <c r="N2659" s="6">
        <v>8</v>
      </c>
      <c r="O2659" s="6">
        <v>0.05</v>
      </c>
      <c r="P2659" s="8">
        <v>904.5</v>
      </c>
      <c r="Q2659" s="8">
        <v>642.19499999999994</v>
      </c>
      <c r="R2659" s="8">
        <f t="shared" si="124"/>
        <v>1736.6400000000003</v>
      </c>
      <c r="S2659" s="8">
        <f>(((Sales[[#This Row],[Unit Price]]-(Sales[[#This Row],[Discount Applied]]*Sales[[#This Row],[Unit Price]]))-Q2659)/Q2659)*100</f>
        <v>33.802816901408463</v>
      </c>
      <c r="T2659" s="8">
        <f t="shared" si="125"/>
        <v>6874.2</v>
      </c>
      <c r="U2659" s="8">
        <f>Sales[[#This Row],[Unit Cost]]*Sales[[#This Row],[Order Quantity]]</f>
        <v>5137.5599999999995</v>
      </c>
    </row>
    <row r="2660" spans="1:21" x14ac:dyDescent="0.2">
      <c r="A2660" s="6" t="s">
        <v>2873</v>
      </c>
      <c r="B2660" s="6" t="s">
        <v>24</v>
      </c>
      <c r="C2660" s="6" t="s">
        <v>148</v>
      </c>
      <c r="D2660" s="7">
        <v>43500</v>
      </c>
      <c r="E2660" s="7">
        <v>43564</v>
      </c>
      <c r="F2660" s="7">
        <v>43577</v>
      </c>
      <c r="G2660" s="7">
        <v>43581</v>
      </c>
      <c r="H2660" s="6">
        <f t="shared" si="123"/>
        <v>17</v>
      </c>
      <c r="I2660" s="6" t="s">
        <v>215</v>
      </c>
      <c r="J2660" s="6">
        <v>2</v>
      </c>
      <c r="K2660" s="6">
        <v>3</v>
      </c>
      <c r="L2660" s="6">
        <v>29</v>
      </c>
      <c r="M2660" s="6">
        <v>25</v>
      </c>
      <c r="N2660" s="6">
        <v>1</v>
      </c>
      <c r="O2660" s="6">
        <v>7.4999999999999997E-2</v>
      </c>
      <c r="P2660" s="8">
        <v>3939.6</v>
      </c>
      <c r="Q2660" s="8">
        <v>3072.8879999999999</v>
      </c>
      <c r="R2660" s="8">
        <f t="shared" si="124"/>
        <v>571.24200000000019</v>
      </c>
      <c r="S2660" s="8">
        <f>(((Sales[[#This Row],[Unit Price]]-(Sales[[#This Row],[Discount Applied]]*Sales[[#This Row],[Unit Price]]))-Q2660)/Q2660)*100</f>
        <v>18.589743589743595</v>
      </c>
      <c r="T2660" s="8">
        <f t="shared" si="125"/>
        <v>3644.13</v>
      </c>
      <c r="U2660" s="8">
        <f>Sales[[#This Row],[Unit Cost]]*Sales[[#This Row],[Order Quantity]]</f>
        <v>3072.8879999999999</v>
      </c>
    </row>
    <row r="2661" spans="1:21" x14ac:dyDescent="0.2">
      <c r="A2661" s="6" t="s">
        <v>2874</v>
      </c>
      <c r="B2661" s="6" t="s">
        <v>24</v>
      </c>
      <c r="C2661" s="6" t="s">
        <v>146</v>
      </c>
      <c r="D2661" s="7">
        <v>43400</v>
      </c>
      <c r="E2661" s="7">
        <v>43564</v>
      </c>
      <c r="F2661" s="7">
        <v>43586</v>
      </c>
      <c r="G2661" s="7">
        <v>43596</v>
      </c>
      <c r="H2661" s="6">
        <f t="shared" si="123"/>
        <v>32</v>
      </c>
      <c r="I2661" s="6" t="s">
        <v>215</v>
      </c>
      <c r="J2661" s="6">
        <v>2</v>
      </c>
      <c r="K2661" s="6">
        <v>26</v>
      </c>
      <c r="L2661" s="6">
        <v>319</v>
      </c>
      <c r="M2661" s="6">
        <v>9</v>
      </c>
      <c r="N2661" s="6">
        <v>5</v>
      </c>
      <c r="O2661" s="6">
        <v>0.4</v>
      </c>
      <c r="P2661" s="8">
        <v>3738.6</v>
      </c>
      <c r="Q2661" s="8">
        <v>2766.5639999999999</v>
      </c>
      <c r="R2661" s="8">
        <f t="shared" si="124"/>
        <v>-2617.0200000000004</v>
      </c>
      <c r="S2661" s="8">
        <f>(((Sales[[#This Row],[Unit Price]]-(Sales[[#This Row],[Discount Applied]]*Sales[[#This Row],[Unit Price]]))-Q2661)/Q2661)*100</f>
        <v>-18.918918918918919</v>
      </c>
      <c r="T2661" s="8">
        <f t="shared" si="125"/>
        <v>11215.8</v>
      </c>
      <c r="U2661" s="8">
        <f>Sales[[#This Row],[Unit Cost]]*Sales[[#This Row],[Order Quantity]]</f>
        <v>13832.82</v>
      </c>
    </row>
    <row r="2662" spans="1:21" x14ac:dyDescent="0.2">
      <c r="A2662" s="6" t="s">
        <v>2875</v>
      </c>
      <c r="B2662" s="6" t="s">
        <v>25</v>
      </c>
      <c r="C2662" s="6" t="s">
        <v>145</v>
      </c>
      <c r="D2662" s="7">
        <v>43400</v>
      </c>
      <c r="E2662" s="7">
        <v>43565</v>
      </c>
      <c r="F2662" s="7">
        <v>43579</v>
      </c>
      <c r="G2662" s="7">
        <v>43589</v>
      </c>
      <c r="H2662" s="6">
        <f t="shared" si="123"/>
        <v>24</v>
      </c>
      <c r="I2662" s="6" t="s">
        <v>215</v>
      </c>
      <c r="J2662" s="6">
        <v>13</v>
      </c>
      <c r="K2662" s="6">
        <v>45</v>
      </c>
      <c r="L2662" s="6">
        <v>124</v>
      </c>
      <c r="M2662" s="6">
        <v>35</v>
      </c>
      <c r="N2662" s="6">
        <v>5</v>
      </c>
      <c r="O2662" s="6">
        <v>0.4</v>
      </c>
      <c r="P2662" s="8">
        <v>971.5</v>
      </c>
      <c r="Q2662" s="8">
        <v>806.34499999999991</v>
      </c>
      <c r="R2662" s="8">
        <f t="shared" si="124"/>
        <v>-1117.2249999999995</v>
      </c>
      <c r="S2662" s="8">
        <f>(((Sales[[#This Row],[Unit Price]]-(Sales[[#This Row],[Discount Applied]]*Sales[[#This Row],[Unit Price]]))-Q2662)/Q2662)*100</f>
        <v>-27.710843373493972</v>
      </c>
      <c r="T2662" s="8">
        <f t="shared" si="125"/>
        <v>2914.5</v>
      </c>
      <c r="U2662" s="8">
        <f>Sales[[#This Row],[Unit Cost]]*Sales[[#This Row],[Order Quantity]]</f>
        <v>4031.7249999999995</v>
      </c>
    </row>
    <row r="2663" spans="1:21" x14ac:dyDescent="0.2">
      <c r="A2663" s="6" t="s">
        <v>2876</v>
      </c>
      <c r="B2663" s="6" t="s">
        <v>23</v>
      </c>
      <c r="C2663" s="6" t="s">
        <v>145</v>
      </c>
      <c r="D2663" s="7">
        <v>43500</v>
      </c>
      <c r="E2663" s="7">
        <v>43565</v>
      </c>
      <c r="F2663" s="7">
        <v>43579</v>
      </c>
      <c r="G2663" s="7">
        <v>43582</v>
      </c>
      <c r="H2663" s="6">
        <f t="shared" si="123"/>
        <v>17</v>
      </c>
      <c r="I2663" s="6" t="s">
        <v>215</v>
      </c>
      <c r="J2663" s="6">
        <v>20</v>
      </c>
      <c r="K2663" s="6">
        <v>50</v>
      </c>
      <c r="L2663" s="6">
        <v>132</v>
      </c>
      <c r="M2663" s="6">
        <v>29</v>
      </c>
      <c r="N2663" s="6">
        <v>3</v>
      </c>
      <c r="O2663" s="6">
        <v>0.4</v>
      </c>
      <c r="P2663" s="8">
        <v>1098.8</v>
      </c>
      <c r="Q2663" s="8">
        <v>813.11199999999997</v>
      </c>
      <c r="R2663" s="8">
        <f t="shared" si="124"/>
        <v>-461.49600000000009</v>
      </c>
      <c r="S2663" s="8">
        <f>(((Sales[[#This Row],[Unit Price]]-(Sales[[#This Row],[Discount Applied]]*Sales[[#This Row],[Unit Price]]))-Q2663)/Q2663)*100</f>
        <v>-18.918918918918919</v>
      </c>
      <c r="T2663" s="8">
        <f t="shared" si="125"/>
        <v>1977.8399999999997</v>
      </c>
      <c r="U2663" s="8">
        <f>Sales[[#This Row],[Unit Cost]]*Sales[[#This Row],[Order Quantity]]</f>
        <v>2439.3359999999998</v>
      </c>
    </row>
    <row r="2664" spans="1:21" x14ac:dyDescent="0.2">
      <c r="A2664" s="6" t="s">
        <v>2877</v>
      </c>
      <c r="B2664" s="6" t="s">
        <v>25</v>
      </c>
      <c r="C2664" s="6" t="s">
        <v>144</v>
      </c>
      <c r="D2664" s="7">
        <v>43500</v>
      </c>
      <c r="E2664" s="7">
        <v>43565</v>
      </c>
      <c r="F2664" s="7">
        <v>43579</v>
      </c>
      <c r="G2664" s="7">
        <v>43585</v>
      </c>
      <c r="H2664" s="6">
        <f t="shared" si="123"/>
        <v>20</v>
      </c>
      <c r="I2664" s="6" t="s">
        <v>215</v>
      </c>
      <c r="J2664" s="6">
        <v>12</v>
      </c>
      <c r="K2664" s="6">
        <v>33</v>
      </c>
      <c r="L2664" s="6">
        <v>76</v>
      </c>
      <c r="M2664" s="6">
        <v>41</v>
      </c>
      <c r="N2664" s="6">
        <v>5</v>
      </c>
      <c r="O2664" s="6">
        <v>0.1</v>
      </c>
      <c r="P2664" s="8">
        <v>247.9</v>
      </c>
      <c r="Q2664" s="8">
        <v>156.17699999999999</v>
      </c>
      <c r="R2664" s="8">
        <f t="shared" si="124"/>
        <v>334.66499999999996</v>
      </c>
      <c r="S2664" s="8">
        <f>(((Sales[[#This Row],[Unit Price]]-(Sales[[#This Row],[Discount Applied]]*Sales[[#This Row],[Unit Price]]))-Q2664)/Q2664)*100</f>
        <v>42.857142857142868</v>
      </c>
      <c r="T2664" s="8">
        <f t="shared" si="125"/>
        <v>1115.55</v>
      </c>
      <c r="U2664" s="8">
        <f>Sales[[#This Row],[Unit Cost]]*Sales[[#This Row],[Order Quantity]]</f>
        <v>780.88499999999999</v>
      </c>
    </row>
    <row r="2665" spans="1:21" x14ac:dyDescent="0.2">
      <c r="A2665" s="6" t="s">
        <v>2878</v>
      </c>
      <c r="B2665" s="6" t="s">
        <v>26</v>
      </c>
      <c r="C2665" s="6" t="s">
        <v>145</v>
      </c>
      <c r="D2665" s="7">
        <v>43500</v>
      </c>
      <c r="E2665" s="7">
        <v>43565</v>
      </c>
      <c r="F2665" s="7">
        <v>43590</v>
      </c>
      <c r="G2665" s="7">
        <v>43596</v>
      </c>
      <c r="H2665" s="6">
        <f t="shared" si="123"/>
        <v>31</v>
      </c>
      <c r="I2665" s="6" t="s">
        <v>215</v>
      </c>
      <c r="J2665" s="6">
        <v>26</v>
      </c>
      <c r="K2665" s="6">
        <v>36</v>
      </c>
      <c r="L2665" s="6">
        <v>130</v>
      </c>
      <c r="M2665" s="6">
        <v>6</v>
      </c>
      <c r="N2665" s="6">
        <v>4</v>
      </c>
      <c r="O2665" s="6">
        <v>0.05</v>
      </c>
      <c r="P2665" s="8">
        <v>2418.7000000000003</v>
      </c>
      <c r="Q2665" s="8">
        <v>1451.22</v>
      </c>
      <c r="R2665" s="8">
        <f t="shared" si="124"/>
        <v>3386.1800000000012</v>
      </c>
      <c r="S2665" s="8">
        <f>(((Sales[[#This Row],[Unit Price]]-(Sales[[#This Row],[Discount Applied]]*Sales[[#This Row],[Unit Price]]))-Q2665)/Q2665)*100</f>
        <v>58.33333333333335</v>
      </c>
      <c r="T2665" s="8">
        <f t="shared" si="125"/>
        <v>9191.0600000000013</v>
      </c>
      <c r="U2665" s="8">
        <f>Sales[[#This Row],[Unit Cost]]*Sales[[#This Row],[Order Quantity]]</f>
        <v>5804.88</v>
      </c>
    </row>
    <row r="2666" spans="1:21" x14ac:dyDescent="0.2">
      <c r="A2666" s="6" t="s">
        <v>2879</v>
      </c>
      <c r="B2666" s="6" t="s">
        <v>24</v>
      </c>
      <c r="C2666" s="6" t="s">
        <v>145</v>
      </c>
      <c r="D2666" s="7">
        <v>43500</v>
      </c>
      <c r="E2666" s="7">
        <v>43565</v>
      </c>
      <c r="F2666" s="7">
        <v>43591</v>
      </c>
      <c r="G2666" s="7">
        <v>43594</v>
      </c>
      <c r="H2666" s="6">
        <f t="shared" si="123"/>
        <v>29</v>
      </c>
      <c r="I2666" s="6" t="s">
        <v>215</v>
      </c>
      <c r="J2666" s="6">
        <v>1</v>
      </c>
      <c r="K2666" s="6">
        <v>27</v>
      </c>
      <c r="L2666" s="6">
        <v>196</v>
      </c>
      <c r="M2666" s="6">
        <v>8</v>
      </c>
      <c r="N2666" s="6">
        <v>7</v>
      </c>
      <c r="O2666" s="6">
        <v>0.1</v>
      </c>
      <c r="P2666" s="8">
        <v>167.5</v>
      </c>
      <c r="Q2666" s="8">
        <v>139.02500000000001</v>
      </c>
      <c r="R2666" s="8">
        <f t="shared" si="124"/>
        <v>82.074999999999932</v>
      </c>
      <c r="S2666" s="8">
        <f>(((Sales[[#This Row],[Unit Price]]-(Sales[[#This Row],[Discount Applied]]*Sales[[#This Row],[Unit Price]]))-Q2666)/Q2666)*100</f>
        <v>8.4337349397590309</v>
      </c>
      <c r="T2666" s="8">
        <f t="shared" si="125"/>
        <v>1055.25</v>
      </c>
      <c r="U2666" s="8">
        <f>Sales[[#This Row],[Unit Cost]]*Sales[[#This Row],[Order Quantity]]</f>
        <v>973.17500000000007</v>
      </c>
    </row>
    <row r="2667" spans="1:21" x14ac:dyDescent="0.2">
      <c r="A2667" s="6" t="s">
        <v>2880</v>
      </c>
      <c r="B2667" s="6" t="s">
        <v>23</v>
      </c>
      <c r="C2667" s="6" t="s">
        <v>148</v>
      </c>
      <c r="D2667" s="7">
        <v>43500</v>
      </c>
      <c r="E2667" s="7">
        <v>43565</v>
      </c>
      <c r="F2667" s="7">
        <v>43572</v>
      </c>
      <c r="G2667" s="7">
        <v>43580</v>
      </c>
      <c r="H2667" s="6">
        <f t="shared" si="123"/>
        <v>15</v>
      </c>
      <c r="I2667" s="6" t="s">
        <v>215</v>
      </c>
      <c r="J2667" s="6">
        <v>21</v>
      </c>
      <c r="K2667" s="6">
        <v>21</v>
      </c>
      <c r="L2667" s="6">
        <v>33</v>
      </c>
      <c r="M2667" s="6">
        <v>42</v>
      </c>
      <c r="N2667" s="6">
        <v>7</v>
      </c>
      <c r="O2667" s="6">
        <v>0.1</v>
      </c>
      <c r="P2667" s="8">
        <v>2284.7000000000003</v>
      </c>
      <c r="Q2667" s="8">
        <v>1485.0550000000003</v>
      </c>
      <c r="R2667" s="8">
        <f t="shared" si="124"/>
        <v>3998.2249999999985</v>
      </c>
      <c r="S2667" s="8">
        <f>(((Sales[[#This Row],[Unit Price]]-(Sales[[#This Row],[Discount Applied]]*Sales[[#This Row],[Unit Price]]))-Q2667)/Q2667)*100</f>
        <v>38.461538461538467</v>
      </c>
      <c r="T2667" s="8">
        <f t="shared" si="125"/>
        <v>14393.61</v>
      </c>
      <c r="U2667" s="8">
        <f>Sales[[#This Row],[Unit Cost]]*Sales[[#This Row],[Order Quantity]]</f>
        <v>10395.385000000002</v>
      </c>
    </row>
    <row r="2668" spans="1:21" x14ac:dyDescent="0.2">
      <c r="A2668" s="6" t="s">
        <v>2881</v>
      </c>
      <c r="B2668" s="6" t="s">
        <v>24</v>
      </c>
      <c r="C2668" s="6" t="s">
        <v>145</v>
      </c>
      <c r="D2668" s="7">
        <v>43500</v>
      </c>
      <c r="E2668" s="7">
        <v>43565</v>
      </c>
      <c r="F2668" s="7">
        <v>43578</v>
      </c>
      <c r="G2668" s="7">
        <v>43580</v>
      </c>
      <c r="H2668" s="6">
        <f t="shared" si="123"/>
        <v>15</v>
      </c>
      <c r="I2668" s="6" t="s">
        <v>215</v>
      </c>
      <c r="J2668" s="6">
        <v>11</v>
      </c>
      <c r="K2668" s="6">
        <v>22</v>
      </c>
      <c r="L2668" s="6">
        <v>119</v>
      </c>
      <c r="M2668" s="6">
        <v>25</v>
      </c>
      <c r="N2668" s="6">
        <v>3</v>
      </c>
      <c r="O2668" s="6">
        <v>7.4999999999999997E-2</v>
      </c>
      <c r="P2668" s="8">
        <v>1909.5</v>
      </c>
      <c r="Q2668" s="8">
        <v>1489.41</v>
      </c>
      <c r="R2668" s="8">
        <f t="shared" si="124"/>
        <v>830.63249999999971</v>
      </c>
      <c r="S2668" s="8">
        <f>(((Sales[[#This Row],[Unit Price]]-(Sales[[#This Row],[Discount Applied]]*Sales[[#This Row],[Unit Price]]))-Q2668)/Q2668)*100</f>
        <v>18.589743589743577</v>
      </c>
      <c r="T2668" s="8">
        <f t="shared" si="125"/>
        <v>5298.8625000000002</v>
      </c>
      <c r="U2668" s="8">
        <f>Sales[[#This Row],[Unit Cost]]*Sales[[#This Row],[Order Quantity]]</f>
        <v>4468.2300000000005</v>
      </c>
    </row>
    <row r="2669" spans="1:21" x14ac:dyDescent="0.2">
      <c r="A2669" s="6" t="s">
        <v>2882</v>
      </c>
      <c r="B2669" s="6" t="s">
        <v>24</v>
      </c>
      <c r="C2669" s="6" t="s">
        <v>145</v>
      </c>
      <c r="D2669" s="7">
        <v>43500</v>
      </c>
      <c r="E2669" s="7">
        <v>43565</v>
      </c>
      <c r="F2669" s="7">
        <v>43587</v>
      </c>
      <c r="G2669" s="7">
        <v>43594</v>
      </c>
      <c r="H2669" s="6">
        <f t="shared" si="123"/>
        <v>29</v>
      </c>
      <c r="I2669" s="6" t="s">
        <v>215</v>
      </c>
      <c r="J2669" s="6">
        <v>5</v>
      </c>
      <c r="K2669" s="6">
        <v>18</v>
      </c>
      <c r="L2669" s="6">
        <v>128</v>
      </c>
      <c r="M2669" s="6">
        <v>38</v>
      </c>
      <c r="N2669" s="6">
        <v>8</v>
      </c>
      <c r="O2669" s="6">
        <v>0.05</v>
      </c>
      <c r="P2669" s="8">
        <v>5494</v>
      </c>
      <c r="Q2669" s="8">
        <v>3296.4</v>
      </c>
      <c r="R2669" s="8">
        <f t="shared" si="124"/>
        <v>15383.2</v>
      </c>
      <c r="S2669" s="8">
        <f>(((Sales[[#This Row],[Unit Price]]-(Sales[[#This Row],[Discount Applied]]*Sales[[#This Row],[Unit Price]]))-Q2669)/Q2669)*100</f>
        <v>58.333333333333336</v>
      </c>
      <c r="T2669" s="8">
        <f t="shared" si="125"/>
        <v>41754.400000000001</v>
      </c>
      <c r="U2669" s="8">
        <f>Sales[[#This Row],[Unit Cost]]*Sales[[#This Row],[Order Quantity]]</f>
        <v>26371.200000000001</v>
      </c>
    </row>
    <row r="2670" spans="1:21" x14ac:dyDescent="0.2">
      <c r="A2670" s="6" t="s">
        <v>2883</v>
      </c>
      <c r="B2670" s="6" t="s">
        <v>24</v>
      </c>
      <c r="C2670" s="6" t="s">
        <v>146</v>
      </c>
      <c r="D2670" s="7">
        <v>43400</v>
      </c>
      <c r="E2670" s="7">
        <v>43565</v>
      </c>
      <c r="F2670" s="7">
        <v>43590</v>
      </c>
      <c r="G2670" s="7">
        <v>43594</v>
      </c>
      <c r="H2670" s="6">
        <f t="shared" si="123"/>
        <v>29</v>
      </c>
      <c r="I2670" s="6" t="s">
        <v>215</v>
      </c>
      <c r="J2670" s="6">
        <v>9</v>
      </c>
      <c r="K2670" s="6">
        <v>47</v>
      </c>
      <c r="L2670" s="6">
        <v>284</v>
      </c>
      <c r="M2670" s="6">
        <v>21</v>
      </c>
      <c r="N2670" s="6">
        <v>8</v>
      </c>
      <c r="O2670" s="6">
        <v>7.4999999999999997E-2</v>
      </c>
      <c r="P2670" s="8">
        <v>3886</v>
      </c>
      <c r="Q2670" s="8">
        <v>2137.3000000000002</v>
      </c>
      <c r="R2670" s="8">
        <f t="shared" si="124"/>
        <v>11658</v>
      </c>
      <c r="S2670" s="8">
        <f>(((Sales[[#This Row],[Unit Price]]-(Sales[[#This Row],[Discount Applied]]*Sales[[#This Row],[Unit Price]]))-Q2670)/Q2670)*100</f>
        <v>68.181818181818173</v>
      </c>
      <c r="T2670" s="8">
        <f t="shared" si="125"/>
        <v>28756.400000000001</v>
      </c>
      <c r="U2670" s="8">
        <f>Sales[[#This Row],[Unit Cost]]*Sales[[#This Row],[Order Quantity]]</f>
        <v>17098.400000000001</v>
      </c>
    </row>
    <row r="2671" spans="1:21" x14ac:dyDescent="0.2">
      <c r="A2671" s="6" t="s">
        <v>2884</v>
      </c>
      <c r="B2671" s="6" t="s">
        <v>24</v>
      </c>
      <c r="C2671" s="6" t="s">
        <v>143</v>
      </c>
      <c r="D2671" s="7">
        <v>43400</v>
      </c>
      <c r="E2671" s="7">
        <v>43565</v>
      </c>
      <c r="F2671" s="7">
        <v>43572</v>
      </c>
      <c r="G2671" s="7">
        <v>43576</v>
      </c>
      <c r="H2671" s="6">
        <f t="shared" si="123"/>
        <v>11</v>
      </c>
      <c r="I2671" s="6" t="s">
        <v>215</v>
      </c>
      <c r="J2671" s="6">
        <v>2</v>
      </c>
      <c r="K2671" s="6">
        <v>32</v>
      </c>
      <c r="L2671" s="6">
        <v>342</v>
      </c>
      <c r="M2671" s="6">
        <v>22</v>
      </c>
      <c r="N2671" s="6">
        <v>3</v>
      </c>
      <c r="O2671" s="6">
        <v>0.1</v>
      </c>
      <c r="P2671" s="8">
        <v>234.5</v>
      </c>
      <c r="Q2671" s="8">
        <v>166.495</v>
      </c>
      <c r="R2671" s="8">
        <f t="shared" si="124"/>
        <v>133.66499999999996</v>
      </c>
      <c r="S2671" s="8">
        <f>(((Sales[[#This Row],[Unit Price]]-(Sales[[#This Row],[Discount Applied]]*Sales[[#This Row],[Unit Price]]))-Q2671)/Q2671)*100</f>
        <v>26.760563380281692</v>
      </c>
      <c r="T2671" s="8">
        <f t="shared" si="125"/>
        <v>633.15</v>
      </c>
      <c r="U2671" s="8">
        <f>Sales[[#This Row],[Unit Cost]]*Sales[[#This Row],[Order Quantity]]</f>
        <v>499.48500000000001</v>
      </c>
    </row>
    <row r="2672" spans="1:21" x14ac:dyDescent="0.2">
      <c r="A2672" s="6" t="s">
        <v>2885</v>
      </c>
      <c r="B2672" s="6" t="s">
        <v>24</v>
      </c>
      <c r="C2672" s="6" t="s">
        <v>145</v>
      </c>
      <c r="D2672" s="7">
        <v>43400</v>
      </c>
      <c r="E2672" s="7">
        <v>43566</v>
      </c>
      <c r="F2672" s="7">
        <v>43592</v>
      </c>
      <c r="G2672" s="7">
        <v>43593</v>
      </c>
      <c r="H2672" s="6">
        <f t="shared" si="123"/>
        <v>27</v>
      </c>
      <c r="I2672" s="6" t="s">
        <v>215</v>
      </c>
      <c r="J2672" s="6">
        <v>5</v>
      </c>
      <c r="K2672" s="6">
        <v>38</v>
      </c>
      <c r="L2672" s="6">
        <v>124</v>
      </c>
      <c r="M2672" s="6">
        <v>45</v>
      </c>
      <c r="N2672" s="6">
        <v>5</v>
      </c>
      <c r="O2672" s="6">
        <v>0.05</v>
      </c>
      <c r="P2672" s="8">
        <v>5205.9000000000005</v>
      </c>
      <c r="Q2672" s="8">
        <v>4372.9560000000001</v>
      </c>
      <c r="R2672" s="8">
        <f t="shared" si="124"/>
        <v>2863.2450000000063</v>
      </c>
      <c r="S2672" s="8">
        <f>(((Sales[[#This Row],[Unit Price]]-(Sales[[#This Row],[Discount Applied]]*Sales[[#This Row],[Unit Price]]))-Q2672)/Q2672)*100</f>
        <v>13.095238095238102</v>
      </c>
      <c r="T2672" s="8">
        <f t="shared" si="125"/>
        <v>24728.025000000005</v>
      </c>
      <c r="U2672" s="8">
        <f>Sales[[#This Row],[Unit Cost]]*Sales[[#This Row],[Order Quantity]]</f>
        <v>21864.78</v>
      </c>
    </row>
    <row r="2673" spans="1:21" x14ac:dyDescent="0.2">
      <c r="A2673" s="6" t="s">
        <v>2886</v>
      </c>
      <c r="B2673" s="6" t="s">
        <v>26</v>
      </c>
      <c r="C2673" s="6" t="s">
        <v>143</v>
      </c>
      <c r="D2673" s="7">
        <v>43400</v>
      </c>
      <c r="E2673" s="7">
        <v>43566</v>
      </c>
      <c r="F2673" s="7">
        <v>43593</v>
      </c>
      <c r="G2673" s="7">
        <v>43597</v>
      </c>
      <c r="H2673" s="6">
        <f t="shared" si="123"/>
        <v>31</v>
      </c>
      <c r="I2673" s="6" t="s">
        <v>215</v>
      </c>
      <c r="J2673" s="6">
        <v>28</v>
      </c>
      <c r="K2673" s="6">
        <v>35</v>
      </c>
      <c r="L2673" s="6">
        <v>343</v>
      </c>
      <c r="M2673" s="6">
        <v>19</v>
      </c>
      <c r="N2673" s="6">
        <v>7</v>
      </c>
      <c r="O2673" s="6">
        <v>0.05</v>
      </c>
      <c r="P2673" s="8">
        <v>1735.3</v>
      </c>
      <c r="Q2673" s="8">
        <v>1336.181</v>
      </c>
      <c r="R2673" s="8">
        <f t="shared" si="124"/>
        <v>2186.478000000001</v>
      </c>
      <c r="S2673" s="8">
        <f>(((Sales[[#This Row],[Unit Price]]-(Sales[[#This Row],[Discount Applied]]*Sales[[#This Row],[Unit Price]]))-Q2673)/Q2673)*100</f>
        <v>23.376623376623364</v>
      </c>
      <c r="T2673" s="8">
        <f t="shared" si="125"/>
        <v>11539.745000000001</v>
      </c>
      <c r="U2673" s="8">
        <f>Sales[[#This Row],[Unit Cost]]*Sales[[#This Row],[Order Quantity]]</f>
        <v>9353.2669999999998</v>
      </c>
    </row>
    <row r="2674" spans="1:21" x14ac:dyDescent="0.2">
      <c r="A2674" s="6" t="s">
        <v>2887</v>
      </c>
      <c r="B2674" s="6" t="s">
        <v>25</v>
      </c>
      <c r="C2674" s="6" t="s">
        <v>145</v>
      </c>
      <c r="D2674" s="7">
        <v>43400</v>
      </c>
      <c r="E2674" s="7">
        <v>43566</v>
      </c>
      <c r="F2674" s="7">
        <v>43568</v>
      </c>
      <c r="G2674" s="7">
        <v>43573</v>
      </c>
      <c r="H2674" s="6">
        <f t="shared" si="123"/>
        <v>7</v>
      </c>
      <c r="I2674" s="6" t="s">
        <v>215</v>
      </c>
      <c r="J2674" s="6">
        <v>14</v>
      </c>
      <c r="K2674" s="6">
        <v>12</v>
      </c>
      <c r="L2674" s="6">
        <v>142</v>
      </c>
      <c r="M2674" s="6">
        <v>14</v>
      </c>
      <c r="N2674" s="6">
        <v>1</v>
      </c>
      <c r="O2674" s="6">
        <v>0.2</v>
      </c>
      <c r="P2674" s="8">
        <v>1025.1000000000001</v>
      </c>
      <c r="Q2674" s="8">
        <v>430.54200000000003</v>
      </c>
      <c r="R2674" s="8">
        <f t="shared" si="124"/>
        <v>389.53800000000012</v>
      </c>
      <c r="S2674" s="8">
        <f>(((Sales[[#This Row],[Unit Price]]-(Sales[[#This Row],[Discount Applied]]*Sales[[#This Row],[Unit Price]]))-Q2674)/Q2674)*100</f>
        <v>90.476190476190496</v>
      </c>
      <c r="T2674" s="8">
        <f t="shared" si="125"/>
        <v>820.08000000000015</v>
      </c>
      <c r="U2674" s="8">
        <f>Sales[[#This Row],[Unit Cost]]*Sales[[#This Row],[Order Quantity]]</f>
        <v>430.54200000000003</v>
      </c>
    </row>
    <row r="2675" spans="1:21" x14ac:dyDescent="0.2">
      <c r="A2675" s="6" t="s">
        <v>2888</v>
      </c>
      <c r="B2675" s="6" t="s">
        <v>23</v>
      </c>
      <c r="C2675" s="6" t="s">
        <v>144</v>
      </c>
      <c r="D2675" s="7">
        <v>43500</v>
      </c>
      <c r="E2675" s="7">
        <v>43566</v>
      </c>
      <c r="F2675" s="7">
        <v>43572</v>
      </c>
      <c r="G2675" s="7">
        <v>43576</v>
      </c>
      <c r="H2675" s="6">
        <f t="shared" si="123"/>
        <v>10</v>
      </c>
      <c r="I2675" s="6" t="s">
        <v>215</v>
      </c>
      <c r="J2675" s="6">
        <v>21</v>
      </c>
      <c r="K2675" s="6">
        <v>2</v>
      </c>
      <c r="L2675" s="6">
        <v>84</v>
      </c>
      <c r="M2675" s="6">
        <v>5</v>
      </c>
      <c r="N2675" s="6">
        <v>3</v>
      </c>
      <c r="O2675" s="6">
        <v>0.3</v>
      </c>
      <c r="P2675" s="8">
        <v>3886</v>
      </c>
      <c r="Q2675" s="8">
        <v>1981.8600000000001</v>
      </c>
      <c r="R2675" s="8">
        <f t="shared" si="124"/>
        <v>2215.0200000000004</v>
      </c>
      <c r="S2675" s="8">
        <f>(((Sales[[#This Row],[Unit Price]]-(Sales[[#This Row],[Discount Applied]]*Sales[[#This Row],[Unit Price]]))-Q2675)/Q2675)*100</f>
        <v>37.254901960784295</v>
      </c>
      <c r="T2675" s="8">
        <f t="shared" si="125"/>
        <v>8160.6</v>
      </c>
      <c r="U2675" s="8">
        <f>Sales[[#This Row],[Unit Cost]]*Sales[[#This Row],[Order Quantity]]</f>
        <v>5945.58</v>
      </c>
    </row>
    <row r="2676" spans="1:21" x14ac:dyDescent="0.2">
      <c r="A2676" s="6" t="s">
        <v>2889</v>
      </c>
      <c r="B2676" s="6" t="s">
        <v>23</v>
      </c>
      <c r="C2676" s="6" t="s">
        <v>145</v>
      </c>
      <c r="D2676" s="7">
        <v>43400</v>
      </c>
      <c r="E2676" s="7">
        <v>43566</v>
      </c>
      <c r="F2676" s="7">
        <v>43586</v>
      </c>
      <c r="G2676" s="7">
        <v>43588</v>
      </c>
      <c r="H2676" s="6">
        <f t="shared" si="123"/>
        <v>22</v>
      </c>
      <c r="I2676" s="6" t="s">
        <v>215</v>
      </c>
      <c r="J2676" s="6">
        <v>21</v>
      </c>
      <c r="K2676" s="6">
        <v>1</v>
      </c>
      <c r="L2676" s="6">
        <v>105</v>
      </c>
      <c r="M2676" s="6">
        <v>29</v>
      </c>
      <c r="N2676" s="6">
        <v>4</v>
      </c>
      <c r="O2676" s="6">
        <v>7.4999999999999997E-2</v>
      </c>
      <c r="P2676" s="8">
        <v>984.9</v>
      </c>
      <c r="Q2676" s="8">
        <v>502.29899999999998</v>
      </c>
      <c r="R2676" s="8">
        <f t="shared" si="124"/>
        <v>1634.9340000000002</v>
      </c>
      <c r="S2676" s="8">
        <f>(((Sales[[#This Row],[Unit Price]]-(Sales[[#This Row],[Discount Applied]]*Sales[[#This Row],[Unit Price]]))-Q2676)/Q2676)*100</f>
        <v>81.37254901960786</v>
      </c>
      <c r="T2676" s="8">
        <f t="shared" si="125"/>
        <v>3644.13</v>
      </c>
      <c r="U2676" s="8">
        <f>Sales[[#This Row],[Unit Cost]]*Sales[[#This Row],[Order Quantity]]</f>
        <v>2009.1959999999999</v>
      </c>
    </row>
    <row r="2677" spans="1:21" x14ac:dyDescent="0.2">
      <c r="A2677" s="6" t="s">
        <v>2890</v>
      </c>
      <c r="B2677" s="6" t="s">
        <v>25</v>
      </c>
      <c r="C2677" s="6" t="s">
        <v>146</v>
      </c>
      <c r="D2677" s="7">
        <v>43500</v>
      </c>
      <c r="E2677" s="7">
        <v>43567</v>
      </c>
      <c r="F2677" s="7">
        <v>43574</v>
      </c>
      <c r="G2677" s="7">
        <v>43577</v>
      </c>
      <c r="H2677" s="6">
        <f t="shared" si="123"/>
        <v>10</v>
      </c>
      <c r="I2677" s="6" t="s">
        <v>215</v>
      </c>
      <c r="J2677" s="6">
        <v>18</v>
      </c>
      <c r="K2677" s="6">
        <v>43</v>
      </c>
      <c r="L2677" s="6">
        <v>299</v>
      </c>
      <c r="M2677" s="6">
        <v>3</v>
      </c>
      <c r="N2677" s="6">
        <v>5</v>
      </c>
      <c r="O2677" s="6">
        <v>0.15</v>
      </c>
      <c r="P2677" s="8">
        <v>1065.3</v>
      </c>
      <c r="Q2677" s="8">
        <v>511.34399999999994</v>
      </c>
      <c r="R2677" s="8">
        <f t="shared" si="124"/>
        <v>1970.8049999999998</v>
      </c>
      <c r="S2677" s="8">
        <f>(((Sales[[#This Row],[Unit Price]]-(Sales[[#This Row],[Discount Applied]]*Sales[[#This Row],[Unit Price]]))-Q2677)/Q2677)*100</f>
        <v>77.083333333333357</v>
      </c>
      <c r="T2677" s="8">
        <f t="shared" si="125"/>
        <v>4527.5249999999996</v>
      </c>
      <c r="U2677" s="8">
        <f>Sales[[#This Row],[Unit Cost]]*Sales[[#This Row],[Order Quantity]]</f>
        <v>2556.7199999999998</v>
      </c>
    </row>
    <row r="2678" spans="1:21" x14ac:dyDescent="0.2">
      <c r="A2678" s="6" t="s">
        <v>2891</v>
      </c>
      <c r="B2678" s="6" t="s">
        <v>23</v>
      </c>
      <c r="C2678" s="6" t="s">
        <v>146</v>
      </c>
      <c r="D2678" s="7">
        <v>43500</v>
      </c>
      <c r="E2678" s="7">
        <v>43567</v>
      </c>
      <c r="F2678" s="7">
        <v>43591</v>
      </c>
      <c r="G2678" s="7">
        <v>43597</v>
      </c>
      <c r="H2678" s="6">
        <f t="shared" si="123"/>
        <v>30</v>
      </c>
      <c r="I2678" s="6" t="s">
        <v>215</v>
      </c>
      <c r="J2678" s="6">
        <v>22</v>
      </c>
      <c r="K2678" s="6">
        <v>10</v>
      </c>
      <c r="L2678" s="6">
        <v>304</v>
      </c>
      <c r="M2678" s="6">
        <v>31</v>
      </c>
      <c r="N2678" s="6">
        <v>7</v>
      </c>
      <c r="O2678" s="6">
        <v>0.3</v>
      </c>
      <c r="P2678" s="8">
        <v>5078.6000000000004</v>
      </c>
      <c r="Q2678" s="8">
        <v>3402.6620000000003</v>
      </c>
      <c r="R2678" s="8">
        <f t="shared" si="124"/>
        <v>1066.5060000000012</v>
      </c>
      <c r="S2678" s="8">
        <f>(((Sales[[#This Row],[Unit Price]]-(Sales[[#This Row],[Discount Applied]]*Sales[[#This Row],[Unit Price]]))-Q2678)/Q2678)*100</f>
        <v>4.4776119402985124</v>
      </c>
      <c r="T2678" s="8">
        <f t="shared" si="125"/>
        <v>24885.140000000003</v>
      </c>
      <c r="U2678" s="8">
        <f>Sales[[#This Row],[Unit Cost]]*Sales[[#This Row],[Order Quantity]]</f>
        <v>23818.634000000002</v>
      </c>
    </row>
    <row r="2679" spans="1:21" x14ac:dyDescent="0.2">
      <c r="A2679" s="6" t="s">
        <v>2892</v>
      </c>
      <c r="B2679" s="6" t="s">
        <v>25</v>
      </c>
      <c r="C2679" s="6" t="s">
        <v>143</v>
      </c>
      <c r="D2679" s="7">
        <v>43400</v>
      </c>
      <c r="E2679" s="7">
        <v>43567</v>
      </c>
      <c r="F2679" s="7">
        <v>43582</v>
      </c>
      <c r="G2679" s="7">
        <v>43585</v>
      </c>
      <c r="H2679" s="6">
        <f t="shared" si="123"/>
        <v>18</v>
      </c>
      <c r="I2679" s="6" t="s">
        <v>215</v>
      </c>
      <c r="J2679" s="6">
        <v>18</v>
      </c>
      <c r="K2679" s="6">
        <v>3</v>
      </c>
      <c r="L2679" s="6">
        <v>339</v>
      </c>
      <c r="M2679" s="6">
        <v>11</v>
      </c>
      <c r="N2679" s="6">
        <v>7</v>
      </c>
      <c r="O2679" s="6">
        <v>0.1</v>
      </c>
      <c r="P2679" s="8">
        <v>207.70000000000002</v>
      </c>
      <c r="Q2679" s="8">
        <v>168.23700000000002</v>
      </c>
      <c r="R2679" s="8">
        <f t="shared" si="124"/>
        <v>130.85099999999989</v>
      </c>
      <c r="S2679" s="8">
        <f>(((Sales[[#This Row],[Unit Price]]-(Sales[[#This Row],[Discount Applied]]*Sales[[#This Row],[Unit Price]]))-Q2679)/Q2679)*100</f>
        <v>11.1111111111111</v>
      </c>
      <c r="T2679" s="8">
        <f t="shared" si="125"/>
        <v>1308.51</v>
      </c>
      <c r="U2679" s="8">
        <f>Sales[[#This Row],[Unit Cost]]*Sales[[#This Row],[Order Quantity]]</f>
        <v>1177.6590000000001</v>
      </c>
    </row>
    <row r="2680" spans="1:21" x14ac:dyDescent="0.2">
      <c r="A2680" s="6" t="s">
        <v>2893</v>
      </c>
      <c r="B2680" s="6" t="s">
        <v>26</v>
      </c>
      <c r="C2680" s="6" t="s">
        <v>145</v>
      </c>
      <c r="D2680" s="7">
        <v>43400</v>
      </c>
      <c r="E2680" s="7">
        <v>43567</v>
      </c>
      <c r="F2680" s="7">
        <v>43578</v>
      </c>
      <c r="G2680" s="7">
        <v>43585</v>
      </c>
      <c r="H2680" s="6">
        <f t="shared" si="123"/>
        <v>18</v>
      </c>
      <c r="I2680" s="6" t="s">
        <v>215</v>
      </c>
      <c r="J2680" s="6">
        <v>25</v>
      </c>
      <c r="K2680" s="6">
        <v>20</v>
      </c>
      <c r="L2680" s="6">
        <v>150</v>
      </c>
      <c r="M2680" s="6">
        <v>47</v>
      </c>
      <c r="N2680" s="6">
        <v>3</v>
      </c>
      <c r="O2680" s="6">
        <v>0.05</v>
      </c>
      <c r="P2680" s="8">
        <v>2264.6</v>
      </c>
      <c r="Q2680" s="8">
        <v>1585.2199999999998</v>
      </c>
      <c r="R2680" s="8">
        <f t="shared" si="124"/>
        <v>1698.4499999999998</v>
      </c>
      <c r="S2680" s="8">
        <f>(((Sales[[#This Row],[Unit Price]]-(Sales[[#This Row],[Discount Applied]]*Sales[[#This Row],[Unit Price]]))-Q2680)/Q2680)*100</f>
        <v>35.71428571428573</v>
      </c>
      <c r="T2680" s="8">
        <f t="shared" si="125"/>
        <v>6454.11</v>
      </c>
      <c r="U2680" s="8">
        <f>Sales[[#This Row],[Unit Cost]]*Sales[[#This Row],[Order Quantity]]</f>
        <v>4755.66</v>
      </c>
    </row>
    <row r="2681" spans="1:21" x14ac:dyDescent="0.2">
      <c r="A2681" s="6" t="s">
        <v>2894</v>
      </c>
      <c r="B2681" s="6" t="s">
        <v>23</v>
      </c>
      <c r="C2681" s="6" t="s">
        <v>148</v>
      </c>
      <c r="D2681" s="7">
        <v>43500</v>
      </c>
      <c r="E2681" s="7">
        <v>43567</v>
      </c>
      <c r="F2681" s="7">
        <v>43575</v>
      </c>
      <c r="G2681" s="7">
        <v>43580</v>
      </c>
      <c r="H2681" s="6">
        <f t="shared" si="123"/>
        <v>13</v>
      </c>
      <c r="I2681" s="6" t="s">
        <v>215</v>
      </c>
      <c r="J2681" s="6">
        <v>22</v>
      </c>
      <c r="K2681" s="6">
        <v>30</v>
      </c>
      <c r="L2681" s="6">
        <v>28</v>
      </c>
      <c r="M2681" s="6">
        <v>41</v>
      </c>
      <c r="N2681" s="6">
        <v>6</v>
      </c>
      <c r="O2681" s="6">
        <v>7.4999999999999997E-2</v>
      </c>
      <c r="P2681" s="8">
        <v>1909.5</v>
      </c>
      <c r="Q2681" s="8">
        <v>840.18</v>
      </c>
      <c r="R2681" s="8">
        <f t="shared" si="124"/>
        <v>5556.6450000000004</v>
      </c>
      <c r="S2681" s="8">
        <f>(((Sales[[#This Row],[Unit Price]]-(Sales[[#This Row],[Discount Applied]]*Sales[[#This Row],[Unit Price]]))-Q2681)/Q2681)*100</f>
        <v>110.22727272727273</v>
      </c>
      <c r="T2681" s="8">
        <f t="shared" si="125"/>
        <v>10597.725</v>
      </c>
      <c r="U2681" s="8">
        <f>Sales[[#This Row],[Unit Cost]]*Sales[[#This Row],[Order Quantity]]</f>
        <v>5041.08</v>
      </c>
    </row>
    <row r="2682" spans="1:21" x14ac:dyDescent="0.2">
      <c r="A2682" s="6" t="s">
        <v>2895</v>
      </c>
      <c r="B2682" s="6" t="s">
        <v>23</v>
      </c>
      <c r="C2682" s="6" t="s">
        <v>145</v>
      </c>
      <c r="D2682" s="7">
        <v>43400</v>
      </c>
      <c r="E2682" s="7">
        <v>43567</v>
      </c>
      <c r="F2682" s="7">
        <v>43595</v>
      </c>
      <c r="G2682" s="7">
        <v>43603</v>
      </c>
      <c r="H2682" s="6">
        <f t="shared" si="123"/>
        <v>36</v>
      </c>
      <c r="I2682" s="6" t="s">
        <v>215</v>
      </c>
      <c r="J2682" s="6">
        <v>22</v>
      </c>
      <c r="K2682" s="6">
        <v>30</v>
      </c>
      <c r="L2682" s="6">
        <v>143</v>
      </c>
      <c r="M2682" s="6">
        <v>28</v>
      </c>
      <c r="N2682" s="6">
        <v>8</v>
      </c>
      <c r="O2682" s="6">
        <v>0.05</v>
      </c>
      <c r="P2682" s="8">
        <v>1125.6000000000001</v>
      </c>
      <c r="Q2682" s="8">
        <v>765.40800000000013</v>
      </c>
      <c r="R2682" s="8">
        <f t="shared" si="124"/>
        <v>2431.2960000000003</v>
      </c>
      <c r="S2682" s="8">
        <f>(((Sales[[#This Row],[Unit Price]]-(Sales[[#This Row],[Discount Applied]]*Sales[[#This Row],[Unit Price]]))-Q2682)/Q2682)*100</f>
        <v>39.705882352941174</v>
      </c>
      <c r="T2682" s="8">
        <f t="shared" si="125"/>
        <v>8554.5600000000013</v>
      </c>
      <c r="U2682" s="8">
        <f>Sales[[#This Row],[Unit Cost]]*Sales[[#This Row],[Order Quantity]]</f>
        <v>6123.264000000001</v>
      </c>
    </row>
    <row r="2683" spans="1:21" x14ac:dyDescent="0.2">
      <c r="A2683" s="6" t="s">
        <v>2896</v>
      </c>
      <c r="B2683" s="6" t="s">
        <v>25</v>
      </c>
      <c r="C2683" s="6" t="s">
        <v>145</v>
      </c>
      <c r="D2683" s="7">
        <v>43500</v>
      </c>
      <c r="E2683" s="7">
        <v>43567</v>
      </c>
      <c r="F2683" s="7">
        <v>43572</v>
      </c>
      <c r="G2683" s="7">
        <v>43576</v>
      </c>
      <c r="H2683" s="6">
        <f t="shared" si="123"/>
        <v>9</v>
      </c>
      <c r="I2683" s="6" t="s">
        <v>215</v>
      </c>
      <c r="J2683" s="6">
        <v>16</v>
      </c>
      <c r="K2683" s="6">
        <v>14</v>
      </c>
      <c r="L2683" s="6">
        <v>162</v>
      </c>
      <c r="M2683" s="6">
        <v>25</v>
      </c>
      <c r="N2683" s="6">
        <v>4</v>
      </c>
      <c r="O2683" s="6">
        <v>0.15</v>
      </c>
      <c r="P2683" s="8">
        <v>5688.3</v>
      </c>
      <c r="Q2683" s="8">
        <v>4209.3419999999996</v>
      </c>
      <c r="R2683" s="8">
        <f t="shared" si="124"/>
        <v>2502.8520000000026</v>
      </c>
      <c r="S2683" s="8">
        <f>(((Sales[[#This Row],[Unit Price]]-(Sales[[#This Row],[Discount Applied]]*Sales[[#This Row],[Unit Price]]))-Q2683)/Q2683)*100</f>
        <v>14.864864864864883</v>
      </c>
      <c r="T2683" s="8">
        <f t="shared" si="125"/>
        <v>19340.22</v>
      </c>
      <c r="U2683" s="8">
        <f>Sales[[#This Row],[Unit Cost]]*Sales[[#This Row],[Order Quantity]]</f>
        <v>16837.367999999999</v>
      </c>
    </row>
    <row r="2684" spans="1:21" x14ac:dyDescent="0.2">
      <c r="A2684" s="6" t="s">
        <v>2897</v>
      </c>
      <c r="B2684" s="6" t="s">
        <v>25</v>
      </c>
      <c r="C2684" s="6" t="s">
        <v>145</v>
      </c>
      <c r="D2684" s="7">
        <v>43400</v>
      </c>
      <c r="E2684" s="7">
        <v>43568</v>
      </c>
      <c r="F2684" s="7">
        <v>43587</v>
      </c>
      <c r="G2684" s="7">
        <v>43591</v>
      </c>
      <c r="H2684" s="6">
        <f t="shared" si="123"/>
        <v>23</v>
      </c>
      <c r="I2684" s="6" t="s">
        <v>215</v>
      </c>
      <c r="J2684" s="6">
        <v>17</v>
      </c>
      <c r="K2684" s="6">
        <v>41</v>
      </c>
      <c r="L2684" s="6">
        <v>177</v>
      </c>
      <c r="M2684" s="6">
        <v>43</v>
      </c>
      <c r="N2684" s="6">
        <v>5</v>
      </c>
      <c r="O2684" s="6">
        <v>0.1</v>
      </c>
      <c r="P2684" s="8">
        <v>167.5</v>
      </c>
      <c r="Q2684" s="8">
        <v>117.24999999999999</v>
      </c>
      <c r="R2684" s="8">
        <f t="shared" si="124"/>
        <v>167.50000000000011</v>
      </c>
      <c r="S2684" s="8">
        <f>(((Sales[[#This Row],[Unit Price]]-(Sales[[#This Row],[Discount Applied]]*Sales[[#This Row],[Unit Price]]))-Q2684)/Q2684)*100</f>
        <v>28.571428571428587</v>
      </c>
      <c r="T2684" s="8">
        <f t="shared" si="125"/>
        <v>753.75</v>
      </c>
      <c r="U2684" s="8">
        <f>Sales[[#This Row],[Unit Cost]]*Sales[[#This Row],[Order Quantity]]</f>
        <v>586.24999999999989</v>
      </c>
    </row>
    <row r="2685" spans="1:21" x14ac:dyDescent="0.2">
      <c r="A2685" s="6" t="s">
        <v>2898</v>
      </c>
      <c r="B2685" s="6" t="s">
        <v>25</v>
      </c>
      <c r="C2685" s="6" t="s">
        <v>144</v>
      </c>
      <c r="D2685" s="7">
        <v>43500</v>
      </c>
      <c r="E2685" s="7">
        <v>43568</v>
      </c>
      <c r="F2685" s="7">
        <v>43578</v>
      </c>
      <c r="G2685" s="7">
        <v>43579</v>
      </c>
      <c r="H2685" s="6">
        <f t="shared" si="123"/>
        <v>11</v>
      </c>
      <c r="I2685" s="6" t="s">
        <v>215</v>
      </c>
      <c r="J2685" s="6">
        <v>16</v>
      </c>
      <c r="K2685" s="6">
        <v>25</v>
      </c>
      <c r="L2685" s="6">
        <v>78</v>
      </c>
      <c r="M2685" s="6">
        <v>47</v>
      </c>
      <c r="N2685" s="6">
        <v>5</v>
      </c>
      <c r="O2685" s="6">
        <v>7.4999999999999997E-2</v>
      </c>
      <c r="P2685" s="8">
        <v>2224.4</v>
      </c>
      <c r="Q2685" s="8">
        <v>1668.3000000000002</v>
      </c>
      <c r="R2685" s="8">
        <f t="shared" si="124"/>
        <v>1946.3500000000004</v>
      </c>
      <c r="S2685" s="8">
        <f>(((Sales[[#This Row],[Unit Price]]-(Sales[[#This Row],[Discount Applied]]*Sales[[#This Row],[Unit Price]]))-Q2685)/Q2685)*100</f>
        <v>23.333333333333332</v>
      </c>
      <c r="T2685" s="8">
        <f t="shared" si="125"/>
        <v>10287.85</v>
      </c>
      <c r="U2685" s="8">
        <f>Sales[[#This Row],[Unit Cost]]*Sales[[#This Row],[Order Quantity]]</f>
        <v>8341.5</v>
      </c>
    </row>
    <row r="2686" spans="1:21" x14ac:dyDescent="0.2">
      <c r="A2686" s="6" t="s">
        <v>2899</v>
      </c>
      <c r="B2686" s="6" t="s">
        <v>26</v>
      </c>
      <c r="C2686" s="6" t="s">
        <v>148</v>
      </c>
      <c r="D2686" s="7">
        <v>43400</v>
      </c>
      <c r="E2686" s="7">
        <v>43568</v>
      </c>
      <c r="F2686" s="7">
        <v>43571</v>
      </c>
      <c r="G2686" s="7">
        <v>43576</v>
      </c>
      <c r="H2686" s="6">
        <f t="shared" si="123"/>
        <v>8</v>
      </c>
      <c r="I2686" s="6" t="s">
        <v>215</v>
      </c>
      <c r="J2686" s="6">
        <v>28</v>
      </c>
      <c r="K2686" s="6">
        <v>37</v>
      </c>
      <c r="L2686" s="6">
        <v>58</v>
      </c>
      <c r="M2686" s="6">
        <v>44</v>
      </c>
      <c r="N2686" s="6">
        <v>4</v>
      </c>
      <c r="O2686" s="6">
        <v>0.05</v>
      </c>
      <c r="P2686" s="8">
        <v>891.1</v>
      </c>
      <c r="Q2686" s="8">
        <v>686.14700000000005</v>
      </c>
      <c r="R2686" s="8">
        <f t="shared" si="124"/>
        <v>641.5920000000001</v>
      </c>
      <c r="S2686" s="8">
        <f>(((Sales[[#This Row],[Unit Price]]-(Sales[[#This Row],[Discount Applied]]*Sales[[#This Row],[Unit Price]]))-Q2686)/Q2686)*100</f>
        <v>23.376623376623378</v>
      </c>
      <c r="T2686" s="8">
        <f t="shared" si="125"/>
        <v>3386.1800000000003</v>
      </c>
      <c r="U2686" s="8">
        <f>Sales[[#This Row],[Unit Cost]]*Sales[[#This Row],[Order Quantity]]</f>
        <v>2744.5880000000002</v>
      </c>
    </row>
    <row r="2687" spans="1:21" x14ac:dyDescent="0.2">
      <c r="A2687" s="6" t="s">
        <v>2900</v>
      </c>
      <c r="B2687" s="6" t="s">
        <v>25</v>
      </c>
      <c r="C2687" s="6" t="s">
        <v>146</v>
      </c>
      <c r="D2687" s="7">
        <v>43400</v>
      </c>
      <c r="E2687" s="7">
        <v>43568</v>
      </c>
      <c r="F2687" s="7">
        <v>43578</v>
      </c>
      <c r="G2687" s="7">
        <v>43579</v>
      </c>
      <c r="H2687" s="6">
        <f t="shared" si="123"/>
        <v>11</v>
      </c>
      <c r="I2687" s="6" t="s">
        <v>215</v>
      </c>
      <c r="J2687" s="6">
        <v>18</v>
      </c>
      <c r="K2687" s="6">
        <v>29</v>
      </c>
      <c r="L2687" s="6">
        <v>311</v>
      </c>
      <c r="M2687" s="6">
        <v>34</v>
      </c>
      <c r="N2687" s="6">
        <v>4</v>
      </c>
      <c r="O2687" s="6">
        <v>0.15</v>
      </c>
      <c r="P2687" s="8">
        <v>3685</v>
      </c>
      <c r="Q2687" s="8">
        <v>2726.9</v>
      </c>
      <c r="R2687" s="8">
        <f t="shared" si="124"/>
        <v>1621.3999999999996</v>
      </c>
      <c r="S2687" s="8">
        <f>(((Sales[[#This Row],[Unit Price]]-(Sales[[#This Row],[Discount Applied]]*Sales[[#This Row],[Unit Price]]))-Q2687)/Q2687)*100</f>
        <v>14.86486486486486</v>
      </c>
      <c r="T2687" s="8">
        <f t="shared" si="125"/>
        <v>12529</v>
      </c>
      <c r="U2687" s="8">
        <f>Sales[[#This Row],[Unit Cost]]*Sales[[#This Row],[Order Quantity]]</f>
        <v>10907.6</v>
      </c>
    </row>
    <row r="2688" spans="1:21" x14ac:dyDescent="0.2">
      <c r="A2688" s="6" t="s">
        <v>2901</v>
      </c>
      <c r="B2688" s="6" t="s">
        <v>25</v>
      </c>
      <c r="C2688" s="6" t="s">
        <v>145</v>
      </c>
      <c r="D2688" s="7">
        <v>43500</v>
      </c>
      <c r="E2688" s="7">
        <v>43568</v>
      </c>
      <c r="F2688" s="7">
        <v>43578</v>
      </c>
      <c r="G2688" s="7">
        <v>43587</v>
      </c>
      <c r="H2688" s="6">
        <f t="shared" si="123"/>
        <v>19</v>
      </c>
      <c r="I2688" s="6" t="s">
        <v>215</v>
      </c>
      <c r="J2688" s="6">
        <v>20</v>
      </c>
      <c r="K2688" s="6">
        <v>4</v>
      </c>
      <c r="L2688" s="6">
        <v>143</v>
      </c>
      <c r="M2688" s="6">
        <v>45</v>
      </c>
      <c r="N2688" s="6">
        <v>8</v>
      </c>
      <c r="O2688" s="6">
        <v>0.1</v>
      </c>
      <c r="P2688" s="8">
        <v>1005</v>
      </c>
      <c r="Q2688" s="8">
        <v>472.34999999999997</v>
      </c>
      <c r="R2688" s="8">
        <f t="shared" si="124"/>
        <v>3457.2000000000003</v>
      </c>
      <c r="S2688" s="8">
        <f>(((Sales[[#This Row],[Unit Price]]-(Sales[[#This Row],[Discount Applied]]*Sales[[#This Row],[Unit Price]]))-Q2688)/Q2688)*100</f>
        <v>91.489361702127667</v>
      </c>
      <c r="T2688" s="8">
        <f t="shared" si="125"/>
        <v>7236</v>
      </c>
      <c r="U2688" s="8">
        <f>Sales[[#This Row],[Unit Cost]]*Sales[[#This Row],[Order Quantity]]</f>
        <v>3778.7999999999997</v>
      </c>
    </row>
    <row r="2689" spans="1:21" x14ac:dyDescent="0.2">
      <c r="A2689" s="6" t="s">
        <v>2902</v>
      </c>
      <c r="B2689" s="6" t="s">
        <v>25</v>
      </c>
      <c r="C2689" s="6" t="s">
        <v>145</v>
      </c>
      <c r="D2689" s="7">
        <v>43400</v>
      </c>
      <c r="E2689" s="7">
        <v>43568</v>
      </c>
      <c r="F2689" s="7">
        <v>43579</v>
      </c>
      <c r="G2689" s="7">
        <v>43588</v>
      </c>
      <c r="H2689" s="6">
        <f t="shared" si="123"/>
        <v>20</v>
      </c>
      <c r="I2689" s="6" t="s">
        <v>215</v>
      </c>
      <c r="J2689" s="6">
        <v>15</v>
      </c>
      <c r="K2689" s="6">
        <v>19</v>
      </c>
      <c r="L2689" s="6">
        <v>142</v>
      </c>
      <c r="M2689" s="6">
        <v>8</v>
      </c>
      <c r="N2689" s="6">
        <v>8</v>
      </c>
      <c r="O2689" s="6">
        <v>7.4999999999999997E-2</v>
      </c>
      <c r="P2689" s="8">
        <v>1956.4</v>
      </c>
      <c r="Q2689" s="8">
        <v>782.56000000000006</v>
      </c>
      <c r="R2689" s="8">
        <f t="shared" si="124"/>
        <v>8216.880000000001</v>
      </c>
      <c r="S2689" s="8">
        <f>(((Sales[[#This Row],[Unit Price]]-(Sales[[#This Row],[Discount Applied]]*Sales[[#This Row],[Unit Price]]))-Q2689)/Q2689)*100</f>
        <v>131.25</v>
      </c>
      <c r="T2689" s="8">
        <f t="shared" si="125"/>
        <v>14477.36</v>
      </c>
      <c r="U2689" s="8">
        <f>Sales[[#This Row],[Unit Cost]]*Sales[[#This Row],[Order Quantity]]</f>
        <v>6260.4800000000005</v>
      </c>
    </row>
    <row r="2690" spans="1:21" x14ac:dyDescent="0.2">
      <c r="A2690" s="6" t="s">
        <v>2903</v>
      </c>
      <c r="B2690" s="6" t="s">
        <v>25</v>
      </c>
      <c r="C2690" s="6" t="s">
        <v>144</v>
      </c>
      <c r="D2690" s="7">
        <v>43500</v>
      </c>
      <c r="E2690" s="7">
        <v>43568</v>
      </c>
      <c r="F2690" s="7">
        <v>43572</v>
      </c>
      <c r="G2690" s="7">
        <v>43580</v>
      </c>
      <c r="H2690" s="6">
        <f t="shared" ref="H2690:H2753" si="126">G2690-E2690</f>
        <v>12</v>
      </c>
      <c r="I2690" s="6" t="s">
        <v>215</v>
      </c>
      <c r="J2690" s="6">
        <v>13</v>
      </c>
      <c r="K2690" s="6">
        <v>14</v>
      </c>
      <c r="L2690" s="6">
        <v>78</v>
      </c>
      <c r="M2690" s="6">
        <v>34</v>
      </c>
      <c r="N2690" s="6">
        <v>7</v>
      </c>
      <c r="O2690" s="6">
        <v>7.4999999999999997E-2</v>
      </c>
      <c r="P2690" s="8">
        <v>3839.1</v>
      </c>
      <c r="Q2690" s="8">
        <v>1650.8129999999999</v>
      </c>
      <c r="R2690" s="8">
        <f t="shared" ref="R2690:R2753" si="127">T2690-(Q2690*N2690)</f>
        <v>13302.481500000002</v>
      </c>
      <c r="S2690" s="8">
        <f>(((Sales[[#This Row],[Unit Price]]-(Sales[[#This Row],[Discount Applied]]*Sales[[#This Row],[Unit Price]]))-Q2690)/Q2690)*100</f>
        <v>115.11627906976747</v>
      </c>
      <c r="T2690" s="8">
        <f t="shared" ref="T2690:T2753" si="128">((P2690*N2690)-(P2690*O2690*N2690))</f>
        <v>24858.172500000001</v>
      </c>
      <c r="U2690" s="8">
        <f>Sales[[#This Row],[Unit Cost]]*Sales[[#This Row],[Order Quantity]]</f>
        <v>11555.690999999999</v>
      </c>
    </row>
    <row r="2691" spans="1:21" x14ac:dyDescent="0.2">
      <c r="A2691" s="6" t="s">
        <v>2904</v>
      </c>
      <c r="B2691" s="6" t="s">
        <v>24</v>
      </c>
      <c r="C2691" s="6" t="s">
        <v>144</v>
      </c>
      <c r="D2691" s="7">
        <v>43500</v>
      </c>
      <c r="E2691" s="7">
        <v>43568</v>
      </c>
      <c r="F2691" s="7">
        <v>43590</v>
      </c>
      <c r="G2691" s="7">
        <v>43599</v>
      </c>
      <c r="H2691" s="6">
        <f t="shared" si="126"/>
        <v>31</v>
      </c>
      <c r="I2691" s="6" t="s">
        <v>215</v>
      </c>
      <c r="J2691" s="6">
        <v>4</v>
      </c>
      <c r="K2691" s="6">
        <v>38</v>
      </c>
      <c r="L2691" s="6">
        <v>80</v>
      </c>
      <c r="M2691" s="6">
        <v>33</v>
      </c>
      <c r="N2691" s="6">
        <v>1</v>
      </c>
      <c r="O2691" s="6">
        <v>0.05</v>
      </c>
      <c r="P2691" s="8">
        <v>1788.9</v>
      </c>
      <c r="Q2691" s="8">
        <v>948.11700000000008</v>
      </c>
      <c r="R2691" s="8">
        <f t="shared" si="127"/>
        <v>751.33800000000008</v>
      </c>
      <c r="S2691" s="8">
        <f>(((Sales[[#This Row],[Unit Price]]-(Sales[[#This Row],[Discount Applied]]*Sales[[#This Row],[Unit Price]]))-Q2691)/Q2691)*100</f>
        <v>79.245283018867923</v>
      </c>
      <c r="T2691" s="8">
        <f t="shared" si="128"/>
        <v>1699.4550000000002</v>
      </c>
      <c r="U2691" s="8">
        <f>Sales[[#This Row],[Unit Cost]]*Sales[[#This Row],[Order Quantity]]</f>
        <v>948.11700000000008</v>
      </c>
    </row>
    <row r="2692" spans="1:21" x14ac:dyDescent="0.2">
      <c r="A2692" s="6" t="s">
        <v>2905</v>
      </c>
      <c r="B2692" s="6" t="s">
        <v>23</v>
      </c>
      <c r="C2692" s="6" t="s">
        <v>143</v>
      </c>
      <c r="D2692" s="7">
        <v>43500</v>
      </c>
      <c r="E2692" s="7">
        <v>43568</v>
      </c>
      <c r="F2692" s="7">
        <v>43572</v>
      </c>
      <c r="G2692" s="7">
        <v>43577</v>
      </c>
      <c r="H2692" s="6">
        <f t="shared" si="126"/>
        <v>9</v>
      </c>
      <c r="I2692" s="6" t="s">
        <v>215</v>
      </c>
      <c r="J2692" s="6">
        <v>21</v>
      </c>
      <c r="K2692" s="6">
        <v>23</v>
      </c>
      <c r="L2692" s="6">
        <v>348</v>
      </c>
      <c r="M2692" s="6">
        <v>15</v>
      </c>
      <c r="N2692" s="6">
        <v>1</v>
      </c>
      <c r="O2692" s="6">
        <v>0.1</v>
      </c>
      <c r="P2692" s="8">
        <v>1092.1000000000001</v>
      </c>
      <c r="Q2692" s="8">
        <v>851.83800000000008</v>
      </c>
      <c r="R2692" s="8">
        <f t="shared" si="127"/>
        <v>131.05200000000002</v>
      </c>
      <c r="S2692" s="8">
        <f>(((Sales[[#This Row],[Unit Price]]-(Sales[[#This Row],[Discount Applied]]*Sales[[#This Row],[Unit Price]]))-Q2692)/Q2692)*100</f>
        <v>15.384615384615385</v>
      </c>
      <c r="T2692" s="8">
        <f t="shared" si="128"/>
        <v>982.8900000000001</v>
      </c>
      <c r="U2692" s="8">
        <f>Sales[[#This Row],[Unit Cost]]*Sales[[#This Row],[Order Quantity]]</f>
        <v>851.83800000000008</v>
      </c>
    </row>
    <row r="2693" spans="1:21" x14ac:dyDescent="0.2">
      <c r="A2693" s="6" t="s">
        <v>2906</v>
      </c>
      <c r="B2693" s="6" t="s">
        <v>24</v>
      </c>
      <c r="C2693" s="6" t="s">
        <v>143</v>
      </c>
      <c r="D2693" s="7">
        <v>43500</v>
      </c>
      <c r="E2693" s="7">
        <v>43569</v>
      </c>
      <c r="F2693" s="7">
        <v>43597</v>
      </c>
      <c r="G2693" s="7">
        <v>43605</v>
      </c>
      <c r="H2693" s="6">
        <f t="shared" si="126"/>
        <v>36</v>
      </c>
      <c r="I2693" s="6" t="s">
        <v>215</v>
      </c>
      <c r="J2693" s="6">
        <v>3</v>
      </c>
      <c r="K2693" s="6">
        <v>43</v>
      </c>
      <c r="L2693" s="6">
        <v>346</v>
      </c>
      <c r="M2693" s="6">
        <v>21</v>
      </c>
      <c r="N2693" s="6">
        <v>2</v>
      </c>
      <c r="O2693" s="6">
        <v>7.4999999999999997E-2</v>
      </c>
      <c r="P2693" s="8">
        <v>1681.7</v>
      </c>
      <c r="Q2693" s="8">
        <v>992.20299999999997</v>
      </c>
      <c r="R2693" s="8">
        <f t="shared" si="127"/>
        <v>1126.739</v>
      </c>
      <c r="S2693" s="8">
        <f>(((Sales[[#This Row],[Unit Price]]-(Sales[[#This Row],[Discount Applied]]*Sales[[#This Row],[Unit Price]]))-Q2693)/Q2693)*100</f>
        <v>56.779661016949156</v>
      </c>
      <c r="T2693" s="8">
        <f t="shared" si="128"/>
        <v>3111.145</v>
      </c>
      <c r="U2693" s="8">
        <f>Sales[[#This Row],[Unit Cost]]*Sales[[#This Row],[Order Quantity]]</f>
        <v>1984.4059999999999</v>
      </c>
    </row>
    <row r="2694" spans="1:21" x14ac:dyDescent="0.2">
      <c r="A2694" s="6" t="s">
        <v>2907</v>
      </c>
      <c r="B2694" s="6" t="s">
        <v>26</v>
      </c>
      <c r="C2694" s="6" t="s">
        <v>148</v>
      </c>
      <c r="D2694" s="7">
        <v>43400</v>
      </c>
      <c r="E2694" s="7">
        <v>43569</v>
      </c>
      <c r="F2694" s="7">
        <v>43588</v>
      </c>
      <c r="G2694" s="7">
        <v>43592</v>
      </c>
      <c r="H2694" s="6">
        <f t="shared" si="126"/>
        <v>23</v>
      </c>
      <c r="I2694" s="6" t="s">
        <v>215</v>
      </c>
      <c r="J2694" s="6">
        <v>27</v>
      </c>
      <c r="K2694" s="6">
        <v>17</v>
      </c>
      <c r="L2694" s="6">
        <v>26</v>
      </c>
      <c r="M2694" s="6">
        <v>8</v>
      </c>
      <c r="N2694" s="6">
        <v>5</v>
      </c>
      <c r="O2694" s="6">
        <v>7.4999999999999997E-2</v>
      </c>
      <c r="P2694" s="8">
        <v>1051.9000000000001</v>
      </c>
      <c r="Q2694" s="8">
        <v>841.5200000000001</v>
      </c>
      <c r="R2694" s="8">
        <f t="shared" si="127"/>
        <v>657.4375</v>
      </c>
      <c r="S2694" s="8">
        <f>(((Sales[[#This Row],[Unit Price]]-(Sales[[#This Row],[Discount Applied]]*Sales[[#This Row],[Unit Price]]))-Q2694)/Q2694)*100</f>
        <v>15.624999999999991</v>
      </c>
      <c r="T2694" s="8">
        <f t="shared" si="128"/>
        <v>4865.0375000000004</v>
      </c>
      <c r="U2694" s="8">
        <f>Sales[[#This Row],[Unit Cost]]*Sales[[#This Row],[Order Quantity]]</f>
        <v>4207.6000000000004</v>
      </c>
    </row>
    <row r="2695" spans="1:21" x14ac:dyDescent="0.2">
      <c r="A2695" s="6" t="s">
        <v>2908</v>
      </c>
      <c r="B2695" s="6" t="s">
        <v>24</v>
      </c>
      <c r="C2695" s="6" t="s">
        <v>145</v>
      </c>
      <c r="D2695" s="7">
        <v>43500</v>
      </c>
      <c r="E2695" s="7">
        <v>43569</v>
      </c>
      <c r="F2695" s="7">
        <v>43572</v>
      </c>
      <c r="G2695" s="7">
        <v>43578</v>
      </c>
      <c r="H2695" s="6">
        <f t="shared" si="126"/>
        <v>9</v>
      </c>
      <c r="I2695" s="6" t="s">
        <v>215</v>
      </c>
      <c r="J2695" s="6">
        <v>9</v>
      </c>
      <c r="K2695" s="6">
        <v>11</v>
      </c>
      <c r="L2695" s="6">
        <v>108</v>
      </c>
      <c r="M2695" s="6">
        <v>39</v>
      </c>
      <c r="N2695" s="6">
        <v>8</v>
      </c>
      <c r="O2695" s="6">
        <v>7.4999999999999997E-2</v>
      </c>
      <c r="P2695" s="8">
        <v>247.9</v>
      </c>
      <c r="Q2695" s="8">
        <v>99.160000000000011</v>
      </c>
      <c r="R2695" s="8">
        <f t="shared" si="127"/>
        <v>1041.1799999999998</v>
      </c>
      <c r="S2695" s="8">
        <f>(((Sales[[#This Row],[Unit Price]]-(Sales[[#This Row],[Discount Applied]]*Sales[[#This Row],[Unit Price]]))-Q2695)/Q2695)*100</f>
        <v>131.24999999999994</v>
      </c>
      <c r="T2695" s="8">
        <f t="shared" si="128"/>
        <v>1834.46</v>
      </c>
      <c r="U2695" s="8">
        <f>Sales[[#This Row],[Unit Cost]]*Sales[[#This Row],[Order Quantity]]</f>
        <v>793.28000000000009</v>
      </c>
    </row>
    <row r="2696" spans="1:21" x14ac:dyDescent="0.2">
      <c r="A2696" s="6" t="s">
        <v>2909</v>
      </c>
      <c r="B2696" s="6" t="s">
        <v>24</v>
      </c>
      <c r="C2696" s="6" t="s">
        <v>148</v>
      </c>
      <c r="D2696" s="7">
        <v>43500</v>
      </c>
      <c r="E2696" s="7">
        <v>43569</v>
      </c>
      <c r="F2696" s="7">
        <v>43595</v>
      </c>
      <c r="G2696" s="7">
        <v>43596</v>
      </c>
      <c r="H2696" s="6">
        <f t="shared" si="126"/>
        <v>27</v>
      </c>
      <c r="I2696" s="6" t="s">
        <v>215</v>
      </c>
      <c r="J2696" s="6">
        <v>6</v>
      </c>
      <c r="K2696" s="6">
        <v>11</v>
      </c>
      <c r="L2696" s="6">
        <v>1</v>
      </c>
      <c r="M2696" s="6">
        <v>35</v>
      </c>
      <c r="N2696" s="6">
        <v>6</v>
      </c>
      <c r="O2696" s="6">
        <v>0.05</v>
      </c>
      <c r="P2696" s="8">
        <v>3872.6</v>
      </c>
      <c r="Q2696" s="8">
        <v>2517.19</v>
      </c>
      <c r="R2696" s="8">
        <f t="shared" si="127"/>
        <v>6970.68</v>
      </c>
      <c r="S2696" s="8">
        <f>(((Sales[[#This Row],[Unit Price]]-(Sales[[#This Row],[Discount Applied]]*Sales[[#This Row],[Unit Price]]))-Q2696)/Q2696)*100</f>
        <v>46.153846153846146</v>
      </c>
      <c r="T2696" s="8">
        <f t="shared" si="128"/>
        <v>22073.82</v>
      </c>
      <c r="U2696" s="8">
        <f>Sales[[#This Row],[Unit Cost]]*Sales[[#This Row],[Order Quantity]]</f>
        <v>15103.14</v>
      </c>
    </row>
    <row r="2697" spans="1:21" x14ac:dyDescent="0.2">
      <c r="A2697" s="6" t="s">
        <v>2910</v>
      </c>
      <c r="B2697" s="6" t="s">
        <v>26</v>
      </c>
      <c r="C2697" s="6" t="s">
        <v>144</v>
      </c>
      <c r="D2697" s="7">
        <v>43400</v>
      </c>
      <c r="E2697" s="7">
        <v>43569</v>
      </c>
      <c r="F2697" s="7">
        <v>43581</v>
      </c>
      <c r="G2697" s="7">
        <v>43584</v>
      </c>
      <c r="H2697" s="6">
        <f t="shared" si="126"/>
        <v>15</v>
      </c>
      <c r="I2697" s="6" t="s">
        <v>215</v>
      </c>
      <c r="J2697" s="6">
        <v>26</v>
      </c>
      <c r="K2697" s="6">
        <v>16</v>
      </c>
      <c r="L2697" s="6">
        <v>66</v>
      </c>
      <c r="M2697" s="6">
        <v>2</v>
      </c>
      <c r="N2697" s="6">
        <v>6</v>
      </c>
      <c r="O2697" s="6">
        <v>0.05</v>
      </c>
      <c r="P2697" s="8">
        <v>2559.4</v>
      </c>
      <c r="Q2697" s="8">
        <v>2047.5200000000002</v>
      </c>
      <c r="R2697" s="8">
        <f t="shared" si="127"/>
        <v>2303.4600000000009</v>
      </c>
      <c r="S2697" s="8">
        <f>(((Sales[[#This Row],[Unit Price]]-(Sales[[#This Row],[Discount Applied]]*Sales[[#This Row],[Unit Price]]))-Q2697)/Q2697)*100</f>
        <v>18.750000000000004</v>
      </c>
      <c r="T2697" s="8">
        <f t="shared" si="128"/>
        <v>14588.580000000002</v>
      </c>
      <c r="U2697" s="8">
        <f>Sales[[#This Row],[Unit Cost]]*Sales[[#This Row],[Order Quantity]]</f>
        <v>12285.12</v>
      </c>
    </row>
    <row r="2698" spans="1:21" x14ac:dyDescent="0.2">
      <c r="A2698" s="6" t="s">
        <v>2911</v>
      </c>
      <c r="B2698" s="6" t="s">
        <v>24</v>
      </c>
      <c r="C2698" s="6" t="s">
        <v>145</v>
      </c>
      <c r="D2698" s="7">
        <v>43400</v>
      </c>
      <c r="E2698" s="7">
        <v>43569</v>
      </c>
      <c r="F2698" s="7">
        <v>43589</v>
      </c>
      <c r="G2698" s="7">
        <v>43590</v>
      </c>
      <c r="H2698" s="6">
        <f t="shared" si="126"/>
        <v>21</v>
      </c>
      <c r="I2698" s="6" t="s">
        <v>215</v>
      </c>
      <c r="J2698" s="6">
        <v>6</v>
      </c>
      <c r="K2698" s="6">
        <v>44</v>
      </c>
      <c r="L2698" s="6">
        <v>151</v>
      </c>
      <c r="M2698" s="6">
        <v>41</v>
      </c>
      <c r="N2698" s="6">
        <v>1</v>
      </c>
      <c r="O2698" s="6">
        <v>0.15</v>
      </c>
      <c r="P2698" s="8">
        <v>1782.2</v>
      </c>
      <c r="Q2698" s="8">
        <v>1461.404</v>
      </c>
      <c r="R2698" s="8">
        <f t="shared" si="127"/>
        <v>53.466000000000122</v>
      </c>
      <c r="S2698" s="8">
        <f>(((Sales[[#This Row],[Unit Price]]-(Sales[[#This Row],[Discount Applied]]*Sales[[#This Row],[Unit Price]]))-Q2698)/Q2698)*100</f>
        <v>3.6585365853658618</v>
      </c>
      <c r="T2698" s="8">
        <f t="shared" si="128"/>
        <v>1514.8700000000001</v>
      </c>
      <c r="U2698" s="8">
        <f>Sales[[#This Row],[Unit Cost]]*Sales[[#This Row],[Order Quantity]]</f>
        <v>1461.404</v>
      </c>
    </row>
    <row r="2699" spans="1:21" x14ac:dyDescent="0.2">
      <c r="A2699" s="6" t="s">
        <v>2912</v>
      </c>
      <c r="B2699" s="6" t="s">
        <v>23</v>
      </c>
      <c r="C2699" s="6" t="s">
        <v>145</v>
      </c>
      <c r="D2699" s="7">
        <v>43400</v>
      </c>
      <c r="E2699" s="7">
        <v>43569</v>
      </c>
      <c r="F2699" s="7">
        <v>43580</v>
      </c>
      <c r="G2699" s="7">
        <v>43582</v>
      </c>
      <c r="H2699" s="6">
        <f t="shared" si="126"/>
        <v>13</v>
      </c>
      <c r="I2699" s="6" t="s">
        <v>215</v>
      </c>
      <c r="J2699" s="6">
        <v>21</v>
      </c>
      <c r="K2699" s="6">
        <v>2</v>
      </c>
      <c r="L2699" s="6">
        <v>135</v>
      </c>
      <c r="M2699" s="6">
        <v>22</v>
      </c>
      <c r="N2699" s="6">
        <v>8</v>
      </c>
      <c r="O2699" s="6">
        <v>7.4999999999999997E-2</v>
      </c>
      <c r="P2699" s="8">
        <v>5440.4000000000005</v>
      </c>
      <c r="Q2699" s="8">
        <v>4352.3200000000006</v>
      </c>
      <c r="R2699" s="8">
        <f t="shared" si="127"/>
        <v>5440.4000000000015</v>
      </c>
      <c r="S2699" s="8">
        <f>(((Sales[[#This Row],[Unit Price]]-(Sales[[#This Row],[Discount Applied]]*Sales[[#This Row],[Unit Price]]))-Q2699)/Q2699)*100</f>
        <v>15.625000000000004</v>
      </c>
      <c r="T2699" s="8">
        <f t="shared" si="128"/>
        <v>40258.960000000006</v>
      </c>
      <c r="U2699" s="8">
        <f>Sales[[#This Row],[Unit Cost]]*Sales[[#This Row],[Order Quantity]]</f>
        <v>34818.560000000005</v>
      </c>
    </row>
    <row r="2700" spans="1:21" x14ac:dyDescent="0.2">
      <c r="A2700" s="6" t="s">
        <v>2913</v>
      </c>
      <c r="B2700" s="6" t="s">
        <v>23</v>
      </c>
      <c r="C2700" s="6" t="s">
        <v>146</v>
      </c>
      <c r="D2700" s="7">
        <v>43400</v>
      </c>
      <c r="E2700" s="7">
        <v>43569</v>
      </c>
      <c r="F2700" s="7">
        <v>43578</v>
      </c>
      <c r="G2700" s="7">
        <v>43584</v>
      </c>
      <c r="H2700" s="6">
        <f t="shared" si="126"/>
        <v>15</v>
      </c>
      <c r="I2700" s="6" t="s">
        <v>215</v>
      </c>
      <c r="J2700" s="6">
        <v>22</v>
      </c>
      <c r="K2700" s="6">
        <v>37</v>
      </c>
      <c r="L2700" s="6">
        <v>270</v>
      </c>
      <c r="M2700" s="6">
        <v>42</v>
      </c>
      <c r="N2700" s="6">
        <v>1</v>
      </c>
      <c r="O2700" s="6">
        <v>0.2</v>
      </c>
      <c r="P2700" s="8">
        <v>1286.4000000000001</v>
      </c>
      <c r="Q2700" s="8">
        <v>643.20000000000005</v>
      </c>
      <c r="R2700" s="8">
        <f t="shared" si="127"/>
        <v>385.92000000000007</v>
      </c>
      <c r="S2700" s="8">
        <f>(((Sales[[#This Row],[Unit Price]]-(Sales[[#This Row],[Discount Applied]]*Sales[[#This Row],[Unit Price]]))-Q2700)/Q2700)*100</f>
        <v>60.000000000000007</v>
      </c>
      <c r="T2700" s="8">
        <f t="shared" si="128"/>
        <v>1029.1200000000001</v>
      </c>
      <c r="U2700" s="8">
        <f>Sales[[#This Row],[Unit Cost]]*Sales[[#This Row],[Order Quantity]]</f>
        <v>643.20000000000005</v>
      </c>
    </row>
    <row r="2701" spans="1:21" x14ac:dyDescent="0.2">
      <c r="A2701" s="6" t="s">
        <v>2914</v>
      </c>
      <c r="B2701" s="6" t="s">
        <v>26</v>
      </c>
      <c r="C2701" s="6" t="s">
        <v>145</v>
      </c>
      <c r="D2701" s="7">
        <v>43400</v>
      </c>
      <c r="E2701" s="7">
        <v>43569</v>
      </c>
      <c r="F2701" s="7">
        <v>43593</v>
      </c>
      <c r="G2701" s="7">
        <v>43603</v>
      </c>
      <c r="H2701" s="6">
        <f t="shared" si="126"/>
        <v>34</v>
      </c>
      <c r="I2701" s="6" t="s">
        <v>215</v>
      </c>
      <c r="J2701" s="6">
        <v>25</v>
      </c>
      <c r="K2701" s="6">
        <v>2</v>
      </c>
      <c r="L2701" s="6">
        <v>132</v>
      </c>
      <c r="M2701" s="6">
        <v>31</v>
      </c>
      <c r="N2701" s="6">
        <v>4</v>
      </c>
      <c r="O2701" s="6">
        <v>0.05</v>
      </c>
      <c r="P2701" s="8">
        <v>1098.8</v>
      </c>
      <c r="Q2701" s="8">
        <v>549.4</v>
      </c>
      <c r="R2701" s="8">
        <f t="shared" si="127"/>
        <v>1977.8399999999997</v>
      </c>
      <c r="S2701" s="8">
        <f>(((Sales[[#This Row],[Unit Price]]-(Sales[[#This Row],[Discount Applied]]*Sales[[#This Row],[Unit Price]]))-Q2701)/Q2701)*100</f>
        <v>89.999999999999986</v>
      </c>
      <c r="T2701" s="8">
        <f t="shared" si="128"/>
        <v>4175.4399999999996</v>
      </c>
      <c r="U2701" s="8">
        <f>Sales[[#This Row],[Unit Cost]]*Sales[[#This Row],[Order Quantity]]</f>
        <v>2197.6</v>
      </c>
    </row>
    <row r="2702" spans="1:21" x14ac:dyDescent="0.2">
      <c r="A2702" s="6" t="s">
        <v>2915</v>
      </c>
      <c r="B2702" s="6" t="s">
        <v>24</v>
      </c>
      <c r="C2702" s="6" t="s">
        <v>148</v>
      </c>
      <c r="D2702" s="7">
        <v>43400</v>
      </c>
      <c r="E2702" s="7">
        <v>43570</v>
      </c>
      <c r="F2702" s="7">
        <v>43580</v>
      </c>
      <c r="G2702" s="7">
        <v>43586</v>
      </c>
      <c r="H2702" s="6">
        <f t="shared" si="126"/>
        <v>16</v>
      </c>
      <c r="I2702" s="6" t="s">
        <v>215</v>
      </c>
      <c r="J2702" s="6">
        <v>8</v>
      </c>
      <c r="K2702" s="6">
        <v>7</v>
      </c>
      <c r="L2702" s="6">
        <v>3</v>
      </c>
      <c r="M2702" s="6">
        <v>3</v>
      </c>
      <c r="N2702" s="6">
        <v>4</v>
      </c>
      <c r="O2702" s="6">
        <v>0.1</v>
      </c>
      <c r="P2702" s="8">
        <v>1031.8</v>
      </c>
      <c r="Q2702" s="8">
        <v>412.72</v>
      </c>
      <c r="R2702" s="8">
        <f t="shared" si="127"/>
        <v>2063.5999999999995</v>
      </c>
      <c r="S2702" s="8">
        <f>(((Sales[[#This Row],[Unit Price]]-(Sales[[#This Row],[Discount Applied]]*Sales[[#This Row],[Unit Price]]))-Q2702)/Q2702)*100</f>
        <v>124.99999999999996</v>
      </c>
      <c r="T2702" s="8">
        <f t="shared" si="128"/>
        <v>3714.4799999999996</v>
      </c>
      <c r="U2702" s="8">
        <f>Sales[[#This Row],[Unit Cost]]*Sales[[#This Row],[Order Quantity]]</f>
        <v>1650.88</v>
      </c>
    </row>
    <row r="2703" spans="1:21" x14ac:dyDescent="0.2">
      <c r="A2703" s="6" t="s">
        <v>2916</v>
      </c>
      <c r="B2703" s="6" t="s">
        <v>25</v>
      </c>
      <c r="C2703" s="6" t="s">
        <v>145</v>
      </c>
      <c r="D2703" s="7">
        <v>43400</v>
      </c>
      <c r="E2703" s="7">
        <v>43570</v>
      </c>
      <c r="F2703" s="7">
        <v>43584</v>
      </c>
      <c r="G2703" s="7">
        <v>43589</v>
      </c>
      <c r="H2703" s="6">
        <f t="shared" si="126"/>
        <v>19</v>
      </c>
      <c r="I2703" s="6" t="s">
        <v>215</v>
      </c>
      <c r="J2703" s="6">
        <v>18</v>
      </c>
      <c r="K2703" s="6">
        <v>11</v>
      </c>
      <c r="L2703" s="6">
        <v>158</v>
      </c>
      <c r="M2703" s="6">
        <v>42</v>
      </c>
      <c r="N2703" s="6">
        <v>4</v>
      </c>
      <c r="O2703" s="6">
        <v>0.2</v>
      </c>
      <c r="P2703" s="8">
        <v>2559.4</v>
      </c>
      <c r="Q2703" s="8">
        <v>1612.422</v>
      </c>
      <c r="R2703" s="8">
        <f t="shared" si="127"/>
        <v>1740.3919999999998</v>
      </c>
      <c r="S2703" s="8">
        <f>(((Sales[[#This Row],[Unit Price]]-(Sales[[#This Row],[Discount Applied]]*Sales[[#This Row],[Unit Price]]))-Q2703)/Q2703)*100</f>
        <v>26.984126984126984</v>
      </c>
      <c r="T2703" s="8">
        <f t="shared" si="128"/>
        <v>8190.08</v>
      </c>
      <c r="U2703" s="8">
        <f>Sales[[#This Row],[Unit Cost]]*Sales[[#This Row],[Order Quantity]]</f>
        <v>6449.6880000000001</v>
      </c>
    </row>
    <row r="2704" spans="1:21" x14ac:dyDescent="0.2">
      <c r="A2704" s="6" t="s">
        <v>2917</v>
      </c>
      <c r="B2704" s="6" t="s">
        <v>24</v>
      </c>
      <c r="C2704" s="6" t="s">
        <v>145</v>
      </c>
      <c r="D2704" s="7">
        <v>43500</v>
      </c>
      <c r="E2704" s="7">
        <v>43570</v>
      </c>
      <c r="F2704" s="7">
        <v>43591</v>
      </c>
      <c r="G2704" s="7">
        <v>43599</v>
      </c>
      <c r="H2704" s="6">
        <f t="shared" si="126"/>
        <v>29</v>
      </c>
      <c r="I2704" s="6" t="s">
        <v>215</v>
      </c>
      <c r="J2704" s="6">
        <v>4</v>
      </c>
      <c r="K2704" s="6">
        <v>30</v>
      </c>
      <c r="L2704" s="6">
        <v>91</v>
      </c>
      <c r="M2704" s="6">
        <v>35</v>
      </c>
      <c r="N2704" s="6">
        <v>2</v>
      </c>
      <c r="O2704" s="6">
        <v>0.3</v>
      </c>
      <c r="P2704" s="8">
        <v>1862.6000000000001</v>
      </c>
      <c r="Q2704" s="8">
        <v>1434.2020000000002</v>
      </c>
      <c r="R2704" s="8">
        <f t="shared" si="127"/>
        <v>-260.76400000000012</v>
      </c>
      <c r="S2704" s="8">
        <f>(((Sales[[#This Row],[Unit Price]]-(Sales[[#This Row],[Discount Applied]]*Sales[[#This Row],[Unit Price]]))-Q2704)/Q2704)*100</f>
        <v>-9.0909090909090935</v>
      </c>
      <c r="T2704" s="8">
        <f t="shared" si="128"/>
        <v>2607.6400000000003</v>
      </c>
      <c r="U2704" s="8">
        <f>Sales[[#This Row],[Unit Cost]]*Sales[[#This Row],[Order Quantity]]</f>
        <v>2868.4040000000005</v>
      </c>
    </row>
    <row r="2705" spans="1:21" x14ac:dyDescent="0.2">
      <c r="A2705" s="6" t="s">
        <v>2918</v>
      </c>
      <c r="B2705" s="6" t="s">
        <v>24</v>
      </c>
      <c r="C2705" s="6" t="s">
        <v>143</v>
      </c>
      <c r="D2705" s="7">
        <v>43500</v>
      </c>
      <c r="E2705" s="7">
        <v>43570</v>
      </c>
      <c r="F2705" s="7">
        <v>43598</v>
      </c>
      <c r="G2705" s="7">
        <v>43599</v>
      </c>
      <c r="H2705" s="6">
        <f t="shared" si="126"/>
        <v>29</v>
      </c>
      <c r="I2705" s="6" t="s">
        <v>215</v>
      </c>
      <c r="J2705" s="6">
        <v>7</v>
      </c>
      <c r="K2705" s="6">
        <v>28</v>
      </c>
      <c r="L2705" s="6">
        <v>357</v>
      </c>
      <c r="M2705" s="6">
        <v>41</v>
      </c>
      <c r="N2705" s="6">
        <v>7</v>
      </c>
      <c r="O2705" s="6">
        <v>0.05</v>
      </c>
      <c r="P2705" s="8">
        <v>1085.4000000000001</v>
      </c>
      <c r="Q2705" s="8">
        <v>520.99200000000008</v>
      </c>
      <c r="R2705" s="8">
        <f t="shared" si="127"/>
        <v>3570.9660000000003</v>
      </c>
      <c r="S2705" s="8">
        <f>(((Sales[[#This Row],[Unit Price]]-(Sales[[#This Row],[Discount Applied]]*Sales[[#This Row],[Unit Price]]))-Q2705)/Q2705)*100</f>
        <v>97.916666666666657</v>
      </c>
      <c r="T2705" s="8">
        <f t="shared" si="128"/>
        <v>7217.9100000000008</v>
      </c>
      <c r="U2705" s="8">
        <f>Sales[[#This Row],[Unit Cost]]*Sales[[#This Row],[Order Quantity]]</f>
        <v>3646.9440000000004</v>
      </c>
    </row>
    <row r="2706" spans="1:21" x14ac:dyDescent="0.2">
      <c r="A2706" s="6" t="s">
        <v>2919</v>
      </c>
      <c r="B2706" s="6" t="s">
        <v>25</v>
      </c>
      <c r="C2706" s="6" t="s">
        <v>143</v>
      </c>
      <c r="D2706" s="7">
        <v>43500</v>
      </c>
      <c r="E2706" s="7">
        <v>43570</v>
      </c>
      <c r="F2706" s="7">
        <v>43577</v>
      </c>
      <c r="G2706" s="7">
        <v>43586</v>
      </c>
      <c r="H2706" s="6">
        <f t="shared" si="126"/>
        <v>16</v>
      </c>
      <c r="I2706" s="6" t="s">
        <v>215</v>
      </c>
      <c r="J2706" s="6">
        <v>14</v>
      </c>
      <c r="K2706" s="6">
        <v>29</v>
      </c>
      <c r="L2706" s="6">
        <v>346</v>
      </c>
      <c r="M2706" s="6">
        <v>18</v>
      </c>
      <c r="N2706" s="6">
        <v>1</v>
      </c>
      <c r="O2706" s="6">
        <v>7.4999999999999997E-2</v>
      </c>
      <c r="P2706" s="8">
        <v>1802.3</v>
      </c>
      <c r="Q2706" s="8">
        <v>901.15</v>
      </c>
      <c r="R2706" s="8">
        <f t="shared" si="127"/>
        <v>765.97750000000008</v>
      </c>
      <c r="S2706" s="8">
        <f>(((Sales[[#This Row],[Unit Price]]-(Sales[[#This Row],[Discount Applied]]*Sales[[#This Row],[Unit Price]]))-Q2706)/Q2706)*100</f>
        <v>85.000000000000014</v>
      </c>
      <c r="T2706" s="8">
        <f t="shared" si="128"/>
        <v>1667.1275000000001</v>
      </c>
      <c r="U2706" s="8">
        <f>Sales[[#This Row],[Unit Cost]]*Sales[[#This Row],[Order Quantity]]</f>
        <v>901.15</v>
      </c>
    </row>
    <row r="2707" spans="1:21" x14ac:dyDescent="0.2">
      <c r="A2707" s="6" t="s">
        <v>2920</v>
      </c>
      <c r="B2707" s="6" t="s">
        <v>25</v>
      </c>
      <c r="C2707" s="6" t="s">
        <v>145</v>
      </c>
      <c r="D2707" s="7">
        <v>43500</v>
      </c>
      <c r="E2707" s="7">
        <v>43570</v>
      </c>
      <c r="F2707" s="7">
        <v>43591</v>
      </c>
      <c r="G2707" s="7">
        <v>43597</v>
      </c>
      <c r="H2707" s="6">
        <f t="shared" si="126"/>
        <v>27</v>
      </c>
      <c r="I2707" s="6" t="s">
        <v>215</v>
      </c>
      <c r="J2707" s="6">
        <v>16</v>
      </c>
      <c r="K2707" s="6">
        <v>9</v>
      </c>
      <c r="L2707" s="6">
        <v>200</v>
      </c>
      <c r="M2707" s="6">
        <v>17</v>
      </c>
      <c r="N2707" s="6">
        <v>3</v>
      </c>
      <c r="O2707" s="6">
        <v>0.3</v>
      </c>
      <c r="P2707" s="8">
        <v>1882.7</v>
      </c>
      <c r="Q2707" s="8">
        <v>1430.8520000000001</v>
      </c>
      <c r="R2707" s="8">
        <f t="shared" si="127"/>
        <v>-338.88599999999997</v>
      </c>
      <c r="S2707" s="8">
        <f>(((Sales[[#This Row],[Unit Price]]-(Sales[[#This Row],[Discount Applied]]*Sales[[#This Row],[Unit Price]]))-Q2707)/Q2707)*100</f>
        <v>-7.8947368421052611</v>
      </c>
      <c r="T2707" s="8">
        <f t="shared" si="128"/>
        <v>3953.6700000000005</v>
      </c>
      <c r="U2707" s="8">
        <f>Sales[[#This Row],[Unit Cost]]*Sales[[#This Row],[Order Quantity]]</f>
        <v>4292.5560000000005</v>
      </c>
    </row>
    <row r="2708" spans="1:21" x14ac:dyDescent="0.2">
      <c r="A2708" s="6" t="s">
        <v>2921</v>
      </c>
      <c r="B2708" s="6" t="s">
        <v>25</v>
      </c>
      <c r="C2708" s="6" t="s">
        <v>145</v>
      </c>
      <c r="D2708" s="7">
        <v>43400</v>
      </c>
      <c r="E2708" s="7">
        <v>43570</v>
      </c>
      <c r="F2708" s="7">
        <v>43596</v>
      </c>
      <c r="G2708" s="7">
        <v>43601</v>
      </c>
      <c r="H2708" s="6">
        <f t="shared" si="126"/>
        <v>31</v>
      </c>
      <c r="I2708" s="6" t="s">
        <v>215</v>
      </c>
      <c r="J2708" s="6">
        <v>18</v>
      </c>
      <c r="K2708" s="6">
        <v>4</v>
      </c>
      <c r="L2708" s="6">
        <v>148</v>
      </c>
      <c r="M2708" s="6">
        <v>21</v>
      </c>
      <c r="N2708" s="6">
        <v>2</v>
      </c>
      <c r="O2708" s="6">
        <v>7.4999999999999997E-2</v>
      </c>
      <c r="P2708" s="8">
        <v>1916.2</v>
      </c>
      <c r="Q2708" s="8">
        <v>1226.3680000000002</v>
      </c>
      <c r="R2708" s="8">
        <f t="shared" si="127"/>
        <v>1092.2339999999999</v>
      </c>
      <c r="S2708" s="8">
        <f>(((Sales[[#This Row],[Unit Price]]-(Sales[[#This Row],[Discount Applied]]*Sales[[#This Row],[Unit Price]]))-Q2708)/Q2708)*100</f>
        <v>44.531249999999986</v>
      </c>
      <c r="T2708" s="8">
        <f t="shared" si="128"/>
        <v>3544.9700000000003</v>
      </c>
      <c r="U2708" s="8">
        <f>Sales[[#This Row],[Unit Cost]]*Sales[[#This Row],[Order Quantity]]</f>
        <v>2452.7360000000003</v>
      </c>
    </row>
    <row r="2709" spans="1:21" x14ac:dyDescent="0.2">
      <c r="A2709" s="6" t="s">
        <v>2922</v>
      </c>
      <c r="B2709" s="6" t="s">
        <v>25</v>
      </c>
      <c r="C2709" s="6" t="s">
        <v>145</v>
      </c>
      <c r="D2709" s="7">
        <v>43500</v>
      </c>
      <c r="E2709" s="7">
        <v>43570</v>
      </c>
      <c r="F2709" s="7">
        <v>43597</v>
      </c>
      <c r="G2709" s="7">
        <v>43602</v>
      </c>
      <c r="H2709" s="6">
        <f t="shared" si="126"/>
        <v>32</v>
      </c>
      <c r="I2709" s="6" t="s">
        <v>215</v>
      </c>
      <c r="J2709" s="6">
        <v>19</v>
      </c>
      <c r="K2709" s="6">
        <v>15</v>
      </c>
      <c r="L2709" s="6">
        <v>97</v>
      </c>
      <c r="M2709" s="6">
        <v>39</v>
      </c>
      <c r="N2709" s="6">
        <v>6</v>
      </c>
      <c r="O2709" s="6">
        <v>0.2</v>
      </c>
      <c r="P2709" s="8">
        <v>991.6</v>
      </c>
      <c r="Q2709" s="8">
        <v>694.12</v>
      </c>
      <c r="R2709" s="8">
        <f t="shared" si="127"/>
        <v>594.96</v>
      </c>
      <c r="S2709" s="8">
        <f>(((Sales[[#This Row],[Unit Price]]-(Sales[[#This Row],[Discount Applied]]*Sales[[#This Row],[Unit Price]]))-Q2709)/Q2709)*100</f>
        <v>14.285714285714283</v>
      </c>
      <c r="T2709" s="8">
        <f t="shared" si="128"/>
        <v>4759.68</v>
      </c>
      <c r="U2709" s="8">
        <f>Sales[[#This Row],[Unit Cost]]*Sales[[#This Row],[Order Quantity]]</f>
        <v>4164.72</v>
      </c>
    </row>
    <row r="2710" spans="1:21" x14ac:dyDescent="0.2">
      <c r="A2710" s="6" t="s">
        <v>2923</v>
      </c>
      <c r="B2710" s="6" t="s">
        <v>24</v>
      </c>
      <c r="C2710" s="6" t="s">
        <v>148</v>
      </c>
      <c r="D2710" s="7">
        <v>43400</v>
      </c>
      <c r="E2710" s="7">
        <v>43570</v>
      </c>
      <c r="F2710" s="7">
        <v>43590</v>
      </c>
      <c r="G2710" s="7">
        <v>43592</v>
      </c>
      <c r="H2710" s="6">
        <f t="shared" si="126"/>
        <v>22</v>
      </c>
      <c r="I2710" s="6" t="s">
        <v>215</v>
      </c>
      <c r="J2710" s="6">
        <v>11</v>
      </c>
      <c r="K2710" s="6">
        <v>48</v>
      </c>
      <c r="L2710" s="6">
        <v>20</v>
      </c>
      <c r="M2710" s="6">
        <v>31</v>
      </c>
      <c r="N2710" s="6">
        <v>1</v>
      </c>
      <c r="O2710" s="6">
        <v>0.05</v>
      </c>
      <c r="P2710" s="8">
        <v>1809</v>
      </c>
      <c r="Q2710" s="8">
        <v>922.59</v>
      </c>
      <c r="R2710" s="8">
        <f t="shared" si="127"/>
        <v>795.95999999999992</v>
      </c>
      <c r="S2710" s="8">
        <f>(((Sales[[#This Row],[Unit Price]]-(Sales[[#This Row],[Discount Applied]]*Sales[[#This Row],[Unit Price]]))-Q2710)/Q2710)*100</f>
        <v>86.274509803921561</v>
      </c>
      <c r="T2710" s="8">
        <f t="shared" si="128"/>
        <v>1718.55</v>
      </c>
      <c r="U2710" s="8">
        <f>Sales[[#This Row],[Unit Cost]]*Sales[[#This Row],[Order Quantity]]</f>
        <v>922.59</v>
      </c>
    </row>
    <row r="2711" spans="1:21" x14ac:dyDescent="0.2">
      <c r="A2711" s="6" t="s">
        <v>2924</v>
      </c>
      <c r="B2711" s="6" t="s">
        <v>25</v>
      </c>
      <c r="C2711" s="6" t="s">
        <v>145</v>
      </c>
      <c r="D2711" s="7">
        <v>43500</v>
      </c>
      <c r="E2711" s="7">
        <v>43571</v>
      </c>
      <c r="F2711" s="7">
        <v>43593</v>
      </c>
      <c r="G2711" s="7">
        <v>43595</v>
      </c>
      <c r="H2711" s="6">
        <f t="shared" si="126"/>
        <v>24</v>
      </c>
      <c r="I2711" s="6" t="s">
        <v>215</v>
      </c>
      <c r="J2711" s="6">
        <v>17</v>
      </c>
      <c r="K2711" s="6">
        <v>26</v>
      </c>
      <c r="L2711" s="6">
        <v>185</v>
      </c>
      <c r="M2711" s="6">
        <v>16</v>
      </c>
      <c r="N2711" s="6">
        <v>6</v>
      </c>
      <c r="O2711" s="6">
        <v>0.1</v>
      </c>
      <c r="P2711" s="8">
        <v>891.1</v>
      </c>
      <c r="Q2711" s="8">
        <v>614.85899999999992</v>
      </c>
      <c r="R2711" s="8">
        <f t="shared" si="127"/>
        <v>1122.786000000001</v>
      </c>
      <c r="S2711" s="8">
        <f>(((Sales[[#This Row],[Unit Price]]-(Sales[[#This Row],[Discount Applied]]*Sales[[#This Row],[Unit Price]]))-Q2711)/Q2711)*100</f>
        <v>30.43478260869567</v>
      </c>
      <c r="T2711" s="8">
        <f t="shared" si="128"/>
        <v>4811.9400000000005</v>
      </c>
      <c r="U2711" s="8">
        <f>Sales[[#This Row],[Unit Cost]]*Sales[[#This Row],[Order Quantity]]</f>
        <v>3689.1539999999995</v>
      </c>
    </row>
    <row r="2712" spans="1:21" x14ac:dyDescent="0.2">
      <c r="A2712" s="6" t="s">
        <v>2925</v>
      </c>
      <c r="B2712" s="6" t="s">
        <v>23</v>
      </c>
      <c r="C2712" s="6" t="s">
        <v>146</v>
      </c>
      <c r="D2712" s="7">
        <v>43500</v>
      </c>
      <c r="E2712" s="7">
        <v>43571</v>
      </c>
      <c r="F2712" s="7">
        <v>43584</v>
      </c>
      <c r="G2712" s="7">
        <v>43589</v>
      </c>
      <c r="H2712" s="6">
        <f t="shared" si="126"/>
        <v>18</v>
      </c>
      <c r="I2712" s="6" t="s">
        <v>215</v>
      </c>
      <c r="J2712" s="6">
        <v>21</v>
      </c>
      <c r="K2712" s="6">
        <v>45</v>
      </c>
      <c r="L2712" s="6">
        <v>325</v>
      </c>
      <c r="M2712" s="6">
        <v>12</v>
      </c>
      <c r="N2712" s="6">
        <v>4</v>
      </c>
      <c r="O2712" s="6">
        <v>0.05</v>
      </c>
      <c r="P2712" s="8">
        <v>254.6</v>
      </c>
      <c r="Q2712" s="8">
        <v>150.214</v>
      </c>
      <c r="R2712" s="8">
        <f t="shared" si="127"/>
        <v>366.62400000000002</v>
      </c>
      <c r="S2712" s="8">
        <f>(((Sales[[#This Row],[Unit Price]]-(Sales[[#This Row],[Discount Applied]]*Sales[[#This Row],[Unit Price]]))-Q2712)/Q2712)*100</f>
        <v>61.016949152542374</v>
      </c>
      <c r="T2712" s="8">
        <f t="shared" si="128"/>
        <v>967.48</v>
      </c>
      <c r="U2712" s="8">
        <f>Sales[[#This Row],[Unit Cost]]*Sales[[#This Row],[Order Quantity]]</f>
        <v>600.85599999999999</v>
      </c>
    </row>
    <row r="2713" spans="1:21" x14ac:dyDescent="0.2">
      <c r="A2713" s="6" t="s">
        <v>2926</v>
      </c>
      <c r="B2713" s="6" t="s">
        <v>24</v>
      </c>
      <c r="C2713" s="6" t="s">
        <v>143</v>
      </c>
      <c r="D2713" s="7">
        <v>43500</v>
      </c>
      <c r="E2713" s="7">
        <v>43571</v>
      </c>
      <c r="F2713" s="7">
        <v>43576</v>
      </c>
      <c r="G2713" s="7">
        <v>43584</v>
      </c>
      <c r="H2713" s="6">
        <f t="shared" si="126"/>
        <v>13</v>
      </c>
      <c r="I2713" s="6" t="s">
        <v>215</v>
      </c>
      <c r="J2713" s="6">
        <v>4</v>
      </c>
      <c r="K2713" s="6">
        <v>26</v>
      </c>
      <c r="L2713" s="6">
        <v>362</v>
      </c>
      <c r="M2713" s="6">
        <v>11</v>
      </c>
      <c r="N2713" s="6">
        <v>7</v>
      </c>
      <c r="O2713" s="6">
        <v>0.1</v>
      </c>
      <c r="P2713" s="8">
        <v>3149</v>
      </c>
      <c r="Q2713" s="8">
        <v>1322.58</v>
      </c>
      <c r="R2713" s="8">
        <f t="shared" si="127"/>
        <v>10580.640000000001</v>
      </c>
      <c r="S2713" s="8">
        <f>(((Sales[[#This Row],[Unit Price]]-(Sales[[#This Row],[Discount Applied]]*Sales[[#This Row],[Unit Price]]))-Q2713)/Q2713)*100</f>
        <v>114.28571428571431</v>
      </c>
      <c r="T2713" s="8">
        <f t="shared" si="128"/>
        <v>19838.7</v>
      </c>
      <c r="U2713" s="8">
        <f>Sales[[#This Row],[Unit Cost]]*Sales[[#This Row],[Order Quantity]]</f>
        <v>9258.06</v>
      </c>
    </row>
    <row r="2714" spans="1:21" x14ac:dyDescent="0.2">
      <c r="A2714" s="6" t="s">
        <v>2927</v>
      </c>
      <c r="B2714" s="6" t="s">
        <v>26</v>
      </c>
      <c r="C2714" s="6" t="s">
        <v>147</v>
      </c>
      <c r="D2714" s="7">
        <v>43400</v>
      </c>
      <c r="E2714" s="7">
        <v>43571</v>
      </c>
      <c r="F2714" s="7">
        <v>43587</v>
      </c>
      <c r="G2714" s="7">
        <v>43592</v>
      </c>
      <c r="H2714" s="6">
        <f t="shared" si="126"/>
        <v>21</v>
      </c>
      <c r="I2714" s="6" t="s">
        <v>215</v>
      </c>
      <c r="J2714" s="6">
        <v>27</v>
      </c>
      <c r="K2714" s="6">
        <v>29</v>
      </c>
      <c r="L2714" s="6">
        <v>237</v>
      </c>
      <c r="M2714" s="6">
        <v>6</v>
      </c>
      <c r="N2714" s="6">
        <v>7</v>
      </c>
      <c r="O2714" s="6">
        <v>7.4999999999999997E-2</v>
      </c>
      <c r="P2714" s="8">
        <v>3946.3</v>
      </c>
      <c r="Q2714" s="8">
        <v>1775.835</v>
      </c>
      <c r="R2714" s="8">
        <f t="shared" si="127"/>
        <v>13121.447500000002</v>
      </c>
      <c r="S2714" s="8">
        <f>(((Sales[[#This Row],[Unit Price]]-(Sales[[#This Row],[Discount Applied]]*Sales[[#This Row],[Unit Price]]))-Q2714)/Q2714)*100</f>
        <v>105.55555555555559</v>
      </c>
      <c r="T2714" s="8">
        <f t="shared" si="128"/>
        <v>25552.292500000003</v>
      </c>
      <c r="U2714" s="8">
        <f>Sales[[#This Row],[Unit Cost]]*Sales[[#This Row],[Order Quantity]]</f>
        <v>12430.845000000001</v>
      </c>
    </row>
    <row r="2715" spans="1:21" x14ac:dyDescent="0.2">
      <c r="A2715" s="6" t="s">
        <v>2928</v>
      </c>
      <c r="B2715" s="6" t="s">
        <v>24</v>
      </c>
      <c r="C2715" s="6" t="s">
        <v>146</v>
      </c>
      <c r="D2715" s="7">
        <v>43500</v>
      </c>
      <c r="E2715" s="7">
        <v>43571</v>
      </c>
      <c r="F2715" s="7">
        <v>43586</v>
      </c>
      <c r="G2715" s="7">
        <v>43588</v>
      </c>
      <c r="H2715" s="6">
        <f t="shared" si="126"/>
        <v>17</v>
      </c>
      <c r="I2715" s="6" t="s">
        <v>215</v>
      </c>
      <c r="J2715" s="6">
        <v>6</v>
      </c>
      <c r="K2715" s="6">
        <v>5</v>
      </c>
      <c r="L2715" s="6">
        <v>263</v>
      </c>
      <c r="M2715" s="6">
        <v>11</v>
      </c>
      <c r="N2715" s="6">
        <v>7</v>
      </c>
      <c r="O2715" s="6">
        <v>0.05</v>
      </c>
      <c r="P2715" s="8">
        <v>1701.8</v>
      </c>
      <c r="Q2715" s="8">
        <v>748.79200000000003</v>
      </c>
      <c r="R2715" s="8">
        <f t="shared" si="127"/>
        <v>6075.4260000000013</v>
      </c>
      <c r="S2715" s="8">
        <f>(((Sales[[#This Row],[Unit Price]]-(Sales[[#This Row],[Discount Applied]]*Sales[[#This Row],[Unit Price]]))-Q2715)/Q2715)*100</f>
        <v>115.90909090909089</v>
      </c>
      <c r="T2715" s="8">
        <f t="shared" si="128"/>
        <v>11316.970000000001</v>
      </c>
      <c r="U2715" s="8">
        <f>Sales[[#This Row],[Unit Cost]]*Sales[[#This Row],[Order Quantity]]</f>
        <v>5241.5439999999999</v>
      </c>
    </row>
    <row r="2716" spans="1:21" x14ac:dyDescent="0.2">
      <c r="A2716" s="6" t="s">
        <v>2929</v>
      </c>
      <c r="B2716" s="6" t="s">
        <v>24</v>
      </c>
      <c r="C2716" s="6" t="s">
        <v>145</v>
      </c>
      <c r="D2716" s="7">
        <v>43400</v>
      </c>
      <c r="E2716" s="7">
        <v>43571</v>
      </c>
      <c r="F2716" s="7">
        <v>43592</v>
      </c>
      <c r="G2716" s="7">
        <v>43598</v>
      </c>
      <c r="H2716" s="6">
        <f t="shared" si="126"/>
        <v>27</v>
      </c>
      <c r="I2716" s="6" t="s">
        <v>215</v>
      </c>
      <c r="J2716" s="6">
        <v>4</v>
      </c>
      <c r="K2716" s="6">
        <v>4</v>
      </c>
      <c r="L2716" s="6">
        <v>197</v>
      </c>
      <c r="M2716" s="6">
        <v>44</v>
      </c>
      <c r="N2716" s="6">
        <v>5</v>
      </c>
      <c r="O2716" s="6">
        <v>0.05</v>
      </c>
      <c r="P2716" s="8">
        <v>1011.7</v>
      </c>
      <c r="Q2716" s="8">
        <v>445.14800000000002</v>
      </c>
      <c r="R2716" s="8">
        <f t="shared" si="127"/>
        <v>2579.8349999999996</v>
      </c>
      <c r="S2716" s="8">
        <f>(((Sales[[#This Row],[Unit Price]]-(Sales[[#This Row],[Discount Applied]]*Sales[[#This Row],[Unit Price]]))-Q2716)/Q2716)*100</f>
        <v>115.90909090909089</v>
      </c>
      <c r="T2716" s="8">
        <f t="shared" si="128"/>
        <v>4805.5749999999998</v>
      </c>
      <c r="U2716" s="8">
        <f>Sales[[#This Row],[Unit Cost]]*Sales[[#This Row],[Order Quantity]]</f>
        <v>2225.7400000000002</v>
      </c>
    </row>
    <row r="2717" spans="1:21" x14ac:dyDescent="0.2">
      <c r="A2717" s="6" t="s">
        <v>2930</v>
      </c>
      <c r="B2717" s="6" t="s">
        <v>25</v>
      </c>
      <c r="C2717" s="6" t="s">
        <v>145</v>
      </c>
      <c r="D2717" s="7">
        <v>43400</v>
      </c>
      <c r="E2717" s="7">
        <v>43571</v>
      </c>
      <c r="F2717" s="7">
        <v>43594</v>
      </c>
      <c r="G2717" s="7">
        <v>43600</v>
      </c>
      <c r="H2717" s="6">
        <f t="shared" si="126"/>
        <v>29</v>
      </c>
      <c r="I2717" s="6" t="s">
        <v>215</v>
      </c>
      <c r="J2717" s="6">
        <v>16</v>
      </c>
      <c r="K2717" s="6">
        <v>20</v>
      </c>
      <c r="L2717" s="6">
        <v>153</v>
      </c>
      <c r="M2717" s="6">
        <v>23</v>
      </c>
      <c r="N2717" s="6">
        <v>5</v>
      </c>
      <c r="O2717" s="6">
        <v>0.4</v>
      </c>
      <c r="P2717" s="8">
        <v>871</v>
      </c>
      <c r="Q2717" s="8">
        <v>383.24</v>
      </c>
      <c r="R2717" s="8">
        <f t="shared" si="127"/>
        <v>696.8</v>
      </c>
      <c r="S2717" s="8">
        <f>(((Sales[[#This Row],[Unit Price]]-(Sales[[#This Row],[Discount Applied]]*Sales[[#This Row],[Unit Price]]))-Q2717)/Q2717)*100</f>
        <v>36.363636363636338</v>
      </c>
      <c r="T2717" s="8">
        <f t="shared" si="128"/>
        <v>2613</v>
      </c>
      <c r="U2717" s="8">
        <f>Sales[[#This Row],[Unit Cost]]*Sales[[#This Row],[Order Quantity]]</f>
        <v>1916.2</v>
      </c>
    </row>
    <row r="2718" spans="1:21" x14ac:dyDescent="0.2">
      <c r="A2718" s="6" t="s">
        <v>2931</v>
      </c>
      <c r="B2718" s="6" t="s">
        <v>24</v>
      </c>
      <c r="C2718" s="6" t="s">
        <v>145</v>
      </c>
      <c r="D2718" s="7">
        <v>43400</v>
      </c>
      <c r="E2718" s="7">
        <v>43572</v>
      </c>
      <c r="F2718" s="7">
        <v>43579</v>
      </c>
      <c r="G2718" s="7">
        <v>43583</v>
      </c>
      <c r="H2718" s="6">
        <f t="shared" si="126"/>
        <v>11</v>
      </c>
      <c r="I2718" s="6" t="s">
        <v>215</v>
      </c>
      <c r="J2718" s="6">
        <v>7</v>
      </c>
      <c r="K2718" s="6">
        <v>47</v>
      </c>
      <c r="L2718" s="6">
        <v>160</v>
      </c>
      <c r="M2718" s="6">
        <v>38</v>
      </c>
      <c r="N2718" s="6">
        <v>3</v>
      </c>
      <c r="O2718" s="6">
        <v>7.4999999999999997E-2</v>
      </c>
      <c r="P2718" s="8">
        <v>1105.5</v>
      </c>
      <c r="Q2718" s="8">
        <v>442.20000000000005</v>
      </c>
      <c r="R2718" s="8">
        <f t="shared" si="127"/>
        <v>1741.1624999999997</v>
      </c>
      <c r="S2718" s="8">
        <f>(((Sales[[#This Row],[Unit Price]]-(Sales[[#This Row],[Discount Applied]]*Sales[[#This Row],[Unit Price]]))-Q2718)/Q2718)*100</f>
        <v>131.24999999999997</v>
      </c>
      <c r="T2718" s="8">
        <f t="shared" si="128"/>
        <v>3067.7624999999998</v>
      </c>
      <c r="U2718" s="8">
        <f>Sales[[#This Row],[Unit Cost]]*Sales[[#This Row],[Order Quantity]]</f>
        <v>1326.6000000000001</v>
      </c>
    </row>
    <row r="2719" spans="1:21" x14ac:dyDescent="0.2">
      <c r="A2719" s="6" t="s">
        <v>2932</v>
      </c>
      <c r="B2719" s="6" t="s">
        <v>26</v>
      </c>
      <c r="C2719" s="6" t="s">
        <v>145</v>
      </c>
      <c r="D2719" s="7">
        <v>43500</v>
      </c>
      <c r="E2719" s="7">
        <v>43572</v>
      </c>
      <c r="F2719" s="7">
        <v>43576</v>
      </c>
      <c r="G2719" s="7">
        <v>43580</v>
      </c>
      <c r="H2719" s="6">
        <f t="shared" si="126"/>
        <v>8</v>
      </c>
      <c r="I2719" s="6" t="s">
        <v>215</v>
      </c>
      <c r="J2719" s="6">
        <v>28</v>
      </c>
      <c r="K2719" s="6">
        <v>13</v>
      </c>
      <c r="L2719" s="6">
        <v>125</v>
      </c>
      <c r="M2719" s="6">
        <v>4</v>
      </c>
      <c r="N2719" s="6">
        <v>7</v>
      </c>
      <c r="O2719" s="6">
        <v>0.05</v>
      </c>
      <c r="P2719" s="8">
        <v>6405.2</v>
      </c>
      <c r="Q2719" s="8">
        <v>4611.7439999999997</v>
      </c>
      <c r="R2719" s="8">
        <f t="shared" si="127"/>
        <v>10312.372000000003</v>
      </c>
      <c r="S2719" s="8">
        <f>(((Sales[[#This Row],[Unit Price]]-(Sales[[#This Row],[Discount Applied]]*Sales[[#This Row],[Unit Price]]))-Q2719)/Q2719)*100</f>
        <v>31.944444444444443</v>
      </c>
      <c r="T2719" s="8">
        <f t="shared" si="128"/>
        <v>42594.58</v>
      </c>
      <c r="U2719" s="8">
        <f>Sales[[#This Row],[Unit Cost]]*Sales[[#This Row],[Order Quantity]]</f>
        <v>32282.207999999999</v>
      </c>
    </row>
    <row r="2720" spans="1:21" x14ac:dyDescent="0.2">
      <c r="A2720" s="6" t="s">
        <v>2933</v>
      </c>
      <c r="B2720" s="6" t="s">
        <v>25</v>
      </c>
      <c r="C2720" s="6" t="s">
        <v>143</v>
      </c>
      <c r="D2720" s="7">
        <v>43400</v>
      </c>
      <c r="E2720" s="7">
        <v>43572</v>
      </c>
      <c r="F2720" s="7">
        <v>43593</v>
      </c>
      <c r="G2720" s="7">
        <v>43595</v>
      </c>
      <c r="H2720" s="6">
        <f t="shared" si="126"/>
        <v>23</v>
      </c>
      <c r="I2720" s="6" t="s">
        <v>215</v>
      </c>
      <c r="J2720" s="6">
        <v>13</v>
      </c>
      <c r="K2720" s="6">
        <v>11</v>
      </c>
      <c r="L2720" s="6">
        <v>344</v>
      </c>
      <c r="M2720" s="6">
        <v>4</v>
      </c>
      <c r="N2720" s="6">
        <v>4</v>
      </c>
      <c r="O2720" s="6">
        <v>0.3</v>
      </c>
      <c r="P2720" s="8">
        <v>2398.6</v>
      </c>
      <c r="Q2720" s="8">
        <v>1798.9499999999998</v>
      </c>
      <c r="R2720" s="8">
        <f t="shared" si="127"/>
        <v>-479.71999999999935</v>
      </c>
      <c r="S2720" s="8">
        <f>(((Sales[[#This Row],[Unit Price]]-(Sales[[#This Row],[Discount Applied]]*Sales[[#This Row],[Unit Price]]))-Q2720)/Q2720)*100</f>
        <v>-6.6666666666666581</v>
      </c>
      <c r="T2720" s="8">
        <f t="shared" si="128"/>
        <v>6716.08</v>
      </c>
      <c r="U2720" s="8">
        <f>Sales[[#This Row],[Unit Cost]]*Sales[[#This Row],[Order Quantity]]</f>
        <v>7195.7999999999993</v>
      </c>
    </row>
    <row r="2721" spans="1:21" x14ac:dyDescent="0.2">
      <c r="A2721" s="6" t="s">
        <v>2934</v>
      </c>
      <c r="B2721" s="6" t="s">
        <v>26</v>
      </c>
      <c r="C2721" s="6" t="s">
        <v>147</v>
      </c>
      <c r="D2721" s="7">
        <v>43500</v>
      </c>
      <c r="E2721" s="7">
        <v>43572</v>
      </c>
      <c r="F2721" s="7">
        <v>43582</v>
      </c>
      <c r="G2721" s="7">
        <v>43592</v>
      </c>
      <c r="H2721" s="6">
        <f t="shared" si="126"/>
        <v>20</v>
      </c>
      <c r="I2721" s="6" t="s">
        <v>215</v>
      </c>
      <c r="J2721" s="6">
        <v>28</v>
      </c>
      <c r="K2721" s="6">
        <v>24</v>
      </c>
      <c r="L2721" s="6">
        <v>234</v>
      </c>
      <c r="M2721" s="6">
        <v>12</v>
      </c>
      <c r="N2721" s="6">
        <v>3</v>
      </c>
      <c r="O2721" s="6">
        <v>0.15</v>
      </c>
      <c r="P2721" s="8">
        <v>1112.2</v>
      </c>
      <c r="Q2721" s="8">
        <v>811.90600000000006</v>
      </c>
      <c r="R2721" s="8">
        <f t="shared" si="127"/>
        <v>400.39200000000028</v>
      </c>
      <c r="S2721" s="8">
        <f>(((Sales[[#This Row],[Unit Price]]-(Sales[[#This Row],[Discount Applied]]*Sales[[#This Row],[Unit Price]]))-Q2721)/Q2721)*100</f>
        <v>16.438356164383553</v>
      </c>
      <c r="T2721" s="8">
        <f t="shared" si="128"/>
        <v>2836.1100000000006</v>
      </c>
      <c r="U2721" s="8">
        <f>Sales[[#This Row],[Unit Cost]]*Sales[[#This Row],[Order Quantity]]</f>
        <v>2435.7180000000003</v>
      </c>
    </row>
    <row r="2722" spans="1:21" x14ac:dyDescent="0.2">
      <c r="A2722" s="6" t="s">
        <v>2935</v>
      </c>
      <c r="B2722" s="6" t="s">
        <v>26</v>
      </c>
      <c r="C2722" s="6" t="s">
        <v>146</v>
      </c>
      <c r="D2722" s="7">
        <v>43500</v>
      </c>
      <c r="E2722" s="7">
        <v>43572</v>
      </c>
      <c r="F2722" s="7">
        <v>43598</v>
      </c>
      <c r="G2722" s="7">
        <v>43603</v>
      </c>
      <c r="H2722" s="6">
        <f t="shared" si="126"/>
        <v>31</v>
      </c>
      <c r="I2722" s="6" t="s">
        <v>215</v>
      </c>
      <c r="J2722" s="6">
        <v>27</v>
      </c>
      <c r="K2722" s="6">
        <v>26</v>
      </c>
      <c r="L2722" s="6">
        <v>277</v>
      </c>
      <c r="M2722" s="6">
        <v>4</v>
      </c>
      <c r="N2722" s="6">
        <v>4</v>
      </c>
      <c r="O2722" s="6">
        <v>0.15</v>
      </c>
      <c r="P2722" s="8">
        <v>1936.3</v>
      </c>
      <c r="Q2722" s="8">
        <v>1103.6909999999998</v>
      </c>
      <c r="R2722" s="8">
        <f t="shared" si="127"/>
        <v>2168.6560000000009</v>
      </c>
      <c r="S2722" s="8">
        <f>(((Sales[[#This Row],[Unit Price]]-(Sales[[#This Row],[Discount Applied]]*Sales[[#This Row],[Unit Price]]))-Q2722)/Q2722)*100</f>
        <v>49.122807017543892</v>
      </c>
      <c r="T2722" s="8">
        <f t="shared" si="128"/>
        <v>6583.42</v>
      </c>
      <c r="U2722" s="8">
        <f>Sales[[#This Row],[Unit Cost]]*Sales[[#This Row],[Order Quantity]]</f>
        <v>4414.7639999999992</v>
      </c>
    </row>
    <row r="2723" spans="1:21" x14ac:dyDescent="0.2">
      <c r="A2723" s="6" t="s">
        <v>2936</v>
      </c>
      <c r="B2723" s="6" t="s">
        <v>24</v>
      </c>
      <c r="C2723" s="6" t="s">
        <v>147</v>
      </c>
      <c r="D2723" s="7">
        <v>43500</v>
      </c>
      <c r="E2723" s="7">
        <v>43572</v>
      </c>
      <c r="F2723" s="7">
        <v>43581</v>
      </c>
      <c r="G2723" s="7">
        <v>43589</v>
      </c>
      <c r="H2723" s="6">
        <f t="shared" si="126"/>
        <v>17</v>
      </c>
      <c r="I2723" s="6" t="s">
        <v>215</v>
      </c>
      <c r="J2723" s="6">
        <v>4</v>
      </c>
      <c r="K2723" s="6">
        <v>15</v>
      </c>
      <c r="L2723" s="6">
        <v>252</v>
      </c>
      <c r="M2723" s="6">
        <v>33</v>
      </c>
      <c r="N2723" s="6">
        <v>2</v>
      </c>
      <c r="O2723" s="6">
        <v>7.4999999999999997E-2</v>
      </c>
      <c r="P2723" s="8">
        <v>1051.9000000000001</v>
      </c>
      <c r="Q2723" s="8">
        <v>452.31700000000001</v>
      </c>
      <c r="R2723" s="8">
        <f t="shared" si="127"/>
        <v>1041.3810000000001</v>
      </c>
      <c r="S2723" s="8">
        <f>(((Sales[[#This Row],[Unit Price]]-(Sales[[#This Row],[Discount Applied]]*Sales[[#This Row],[Unit Price]]))-Q2723)/Q2723)*100</f>
        <v>115.11627906976744</v>
      </c>
      <c r="T2723" s="8">
        <f t="shared" si="128"/>
        <v>1946.0150000000001</v>
      </c>
      <c r="U2723" s="8">
        <f>Sales[[#This Row],[Unit Cost]]*Sales[[#This Row],[Order Quantity]]</f>
        <v>904.63400000000001</v>
      </c>
    </row>
    <row r="2724" spans="1:21" x14ac:dyDescent="0.2">
      <c r="A2724" s="6" t="s">
        <v>2937</v>
      </c>
      <c r="B2724" s="6" t="s">
        <v>24</v>
      </c>
      <c r="C2724" s="6" t="s">
        <v>144</v>
      </c>
      <c r="D2724" s="7">
        <v>43500</v>
      </c>
      <c r="E2724" s="7">
        <v>43572</v>
      </c>
      <c r="F2724" s="7">
        <v>43591</v>
      </c>
      <c r="G2724" s="7">
        <v>43600</v>
      </c>
      <c r="H2724" s="6">
        <f t="shared" si="126"/>
        <v>28</v>
      </c>
      <c r="I2724" s="6" t="s">
        <v>215</v>
      </c>
      <c r="J2724" s="6">
        <v>9</v>
      </c>
      <c r="K2724" s="6">
        <v>46</v>
      </c>
      <c r="L2724" s="6">
        <v>85</v>
      </c>
      <c r="M2724" s="6">
        <v>3</v>
      </c>
      <c r="N2724" s="6">
        <v>5</v>
      </c>
      <c r="O2724" s="6">
        <v>0.3</v>
      </c>
      <c r="P2724" s="8">
        <v>1051.9000000000001</v>
      </c>
      <c r="Q2724" s="8">
        <v>662.69700000000012</v>
      </c>
      <c r="R2724" s="8">
        <f t="shared" si="127"/>
        <v>368.16499999999951</v>
      </c>
      <c r="S2724" s="8">
        <f>(((Sales[[#This Row],[Unit Price]]-(Sales[[#This Row],[Discount Applied]]*Sales[[#This Row],[Unit Price]]))-Q2724)/Q2724)*100</f>
        <v>11.111111111111114</v>
      </c>
      <c r="T2724" s="8">
        <f t="shared" si="128"/>
        <v>3681.65</v>
      </c>
      <c r="U2724" s="8">
        <f>Sales[[#This Row],[Unit Cost]]*Sales[[#This Row],[Order Quantity]]</f>
        <v>3313.4850000000006</v>
      </c>
    </row>
    <row r="2725" spans="1:21" x14ac:dyDescent="0.2">
      <c r="A2725" s="6" t="s">
        <v>2938</v>
      </c>
      <c r="B2725" s="6" t="s">
        <v>23</v>
      </c>
      <c r="C2725" s="6" t="s">
        <v>148</v>
      </c>
      <c r="D2725" s="7">
        <v>43500</v>
      </c>
      <c r="E2725" s="7">
        <v>43572</v>
      </c>
      <c r="F2725" s="7">
        <v>43576</v>
      </c>
      <c r="G2725" s="7">
        <v>43586</v>
      </c>
      <c r="H2725" s="6">
        <f t="shared" si="126"/>
        <v>14</v>
      </c>
      <c r="I2725" s="6" t="s">
        <v>215</v>
      </c>
      <c r="J2725" s="6">
        <v>23</v>
      </c>
      <c r="K2725" s="6">
        <v>11</v>
      </c>
      <c r="L2725" s="6">
        <v>11</v>
      </c>
      <c r="M2725" s="6">
        <v>3</v>
      </c>
      <c r="N2725" s="6">
        <v>3</v>
      </c>
      <c r="O2725" s="6">
        <v>7.4999999999999997E-2</v>
      </c>
      <c r="P2725" s="8">
        <v>1092.1000000000001</v>
      </c>
      <c r="Q2725" s="8">
        <v>589.73400000000015</v>
      </c>
      <c r="R2725" s="8">
        <f t="shared" si="127"/>
        <v>1261.3754999999999</v>
      </c>
      <c r="S2725" s="8">
        <f>(((Sales[[#This Row],[Unit Price]]-(Sales[[#This Row],[Discount Applied]]*Sales[[#This Row],[Unit Price]]))-Q2725)/Q2725)*100</f>
        <v>71.296296296296262</v>
      </c>
      <c r="T2725" s="8">
        <f t="shared" si="128"/>
        <v>3030.5775000000003</v>
      </c>
      <c r="U2725" s="8">
        <f>Sales[[#This Row],[Unit Cost]]*Sales[[#This Row],[Order Quantity]]</f>
        <v>1769.2020000000005</v>
      </c>
    </row>
    <row r="2726" spans="1:21" x14ac:dyDescent="0.2">
      <c r="A2726" s="6" t="s">
        <v>2939</v>
      </c>
      <c r="B2726" s="6" t="s">
        <v>25</v>
      </c>
      <c r="C2726" s="6" t="s">
        <v>148</v>
      </c>
      <c r="D2726" s="7">
        <v>43500</v>
      </c>
      <c r="E2726" s="7">
        <v>43572</v>
      </c>
      <c r="F2726" s="7">
        <v>43588</v>
      </c>
      <c r="G2726" s="7">
        <v>43589</v>
      </c>
      <c r="H2726" s="6">
        <f t="shared" si="126"/>
        <v>17</v>
      </c>
      <c r="I2726" s="6" t="s">
        <v>215</v>
      </c>
      <c r="J2726" s="6">
        <v>19</v>
      </c>
      <c r="K2726" s="6">
        <v>47</v>
      </c>
      <c r="L2726" s="6">
        <v>6</v>
      </c>
      <c r="M2726" s="6">
        <v>33</v>
      </c>
      <c r="N2726" s="6">
        <v>2</v>
      </c>
      <c r="O2726" s="6">
        <v>0.2</v>
      </c>
      <c r="P2726" s="8">
        <v>3175.8</v>
      </c>
      <c r="Q2726" s="8">
        <v>1905.48</v>
      </c>
      <c r="R2726" s="8">
        <f t="shared" si="127"/>
        <v>1270.3200000000006</v>
      </c>
      <c r="S2726" s="8">
        <f>(((Sales[[#This Row],[Unit Price]]-(Sales[[#This Row],[Discount Applied]]*Sales[[#This Row],[Unit Price]]))-Q2726)/Q2726)*100</f>
        <v>33.33333333333335</v>
      </c>
      <c r="T2726" s="8">
        <f t="shared" si="128"/>
        <v>5081.2800000000007</v>
      </c>
      <c r="U2726" s="8">
        <f>Sales[[#This Row],[Unit Cost]]*Sales[[#This Row],[Order Quantity]]</f>
        <v>3810.96</v>
      </c>
    </row>
    <row r="2727" spans="1:21" x14ac:dyDescent="0.2">
      <c r="A2727" s="6" t="s">
        <v>2940</v>
      </c>
      <c r="B2727" s="6" t="s">
        <v>25</v>
      </c>
      <c r="C2727" s="6" t="s">
        <v>146</v>
      </c>
      <c r="D2727" s="7">
        <v>43400</v>
      </c>
      <c r="E2727" s="7">
        <v>43573</v>
      </c>
      <c r="F2727" s="7">
        <v>43585</v>
      </c>
      <c r="G2727" s="7">
        <v>43586</v>
      </c>
      <c r="H2727" s="6">
        <f t="shared" si="126"/>
        <v>13</v>
      </c>
      <c r="I2727" s="6" t="s">
        <v>215</v>
      </c>
      <c r="J2727" s="6">
        <v>17</v>
      </c>
      <c r="K2727" s="6">
        <v>14</v>
      </c>
      <c r="L2727" s="6">
        <v>309</v>
      </c>
      <c r="M2727" s="6">
        <v>1</v>
      </c>
      <c r="N2727" s="6">
        <v>7</v>
      </c>
      <c r="O2727" s="6">
        <v>0.1</v>
      </c>
      <c r="P2727" s="8">
        <v>2659.9</v>
      </c>
      <c r="Q2727" s="8">
        <v>1808.7320000000002</v>
      </c>
      <c r="R2727" s="8">
        <f t="shared" si="127"/>
        <v>4096.2459999999974</v>
      </c>
      <c r="S2727" s="8">
        <f>(((Sales[[#This Row],[Unit Price]]-(Sales[[#This Row],[Discount Applied]]*Sales[[#This Row],[Unit Price]]))-Q2727)/Q2727)*100</f>
        <v>32.352941176470566</v>
      </c>
      <c r="T2727" s="8">
        <f t="shared" si="128"/>
        <v>16757.37</v>
      </c>
      <c r="U2727" s="8">
        <f>Sales[[#This Row],[Unit Cost]]*Sales[[#This Row],[Order Quantity]]</f>
        <v>12661.124000000002</v>
      </c>
    </row>
    <row r="2728" spans="1:21" x14ac:dyDescent="0.2">
      <c r="A2728" s="6" t="s">
        <v>2941</v>
      </c>
      <c r="B2728" s="6" t="s">
        <v>24</v>
      </c>
      <c r="C2728" s="6" t="s">
        <v>144</v>
      </c>
      <c r="D2728" s="7">
        <v>43500</v>
      </c>
      <c r="E2728" s="7">
        <v>43573</v>
      </c>
      <c r="F2728" s="7">
        <v>43583</v>
      </c>
      <c r="G2728" s="7">
        <v>43589</v>
      </c>
      <c r="H2728" s="6">
        <f t="shared" si="126"/>
        <v>16</v>
      </c>
      <c r="I2728" s="6" t="s">
        <v>215</v>
      </c>
      <c r="J2728" s="6">
        <v>6</v>
      </c>
      <c r="K2728" s="6">
        <v>25</v>
      </c>
      <c r="L2728" s="6">
        <v>73</v>
      </c>
      <c r="M2728" s="6">
        <v>43</v>
      </c>
      <c r="N2728" s="6">
        <v>7</v>
      </c>
      <c r="O2728" s="6">
        <v>7.4999999999999997E-2</v>
      </c>
      <c r="P2728" s="8">
        <v>1038.5</v>
      </c>
      <c r="Q2728" s="8">
        <v>768.49</v>
      </c>
      <c r="R2728" s="8">
        <f t="shared" si="127"/>
        <v>1344.8575000000001</v>
      </c>
      <c r="S2728" s="8">
        <f>(((Sales[[#This Row],[Unit Price]]-(Sales[[#This Row],[Discount Applied]]*Sales[[#This Row],[Unit Price]]))-Q2728)/Q2728)*100</f>
        <v>24.999999999999993</v>
      </c>
      <c r="T2728" s="8">
        <f t="shared" si="128"/>
        <v>6724.2875000000004</v>
      </c>
      <c r="U2728" s="8">
        <f>Sales[[#This Row],[Unit Cost]]*Sales[[#This Row],[Order Quantity]]</f>
        <v>5379.43</v>
      </c>
    </row>
    <row r="2729" spans="1:21" x14ac:dyDescent="0.2">
      <c r="A2729" s="6" t="s">
        <v>2942</v>
      </c>
      <c r="B2729" s="6" t="s">
        <v>25</v>
      </c>
      <c r="C2729" s="6" t="s">
        <v>148</v>
      </c>
      <c r="D2729" s="7">
        <v>43500</v>
      </c>
      <c r="E2729" s="7">
        <v>43573</v>
      </c>
      <c r="F2729" s="7">
        <v>43594</v>
      </c>
      <c r="G2729" s="7">
        <v>43602</v>
      </c>
      <c r="H2729" s="6">
        <f t="shared" si="126"/>
        <v>29</v>
      </c>
      <c r="I2729" s="6" t="s">
        <v>215</v>
      </c>
      <c r="J2729" s="6">
        <v>13</v>
      </c>
      <c r="K2729" s="6">
        <v>1</v>
      </c>
      <c r="L2729" s="6">
        <v>21</v>
      </c>
      <c r="M2729" s="6">
        <v>14</v>
      </c>
      <c r="N2729" s="6">
        <v>1</v>
      </c>
      <c r="O2729" s="6">
        <v>0.05</v>
      </c>
      <c r="P2729" s="8">
        <v>1956.4</v>
      </c>
      <c r="Q2729" s="8">
        <v>860.81600000000003</v>
      </c>
      <c r="R2729" s="8">
        <f t="shared" si="127"/>
        <v>997.76400000000012</v>
      </c>
      <c r="S2729" s="8">
        <f>(((Sales[[#This Row],[Unit Price]]-(Sales[[#This Row],[Discount Applied]]*Sales[[#This Row],[Unit Price]]))-Q2729)/Q2729)*100</f>
        <v>115.90909090909092</v>
      </c>
      <c r="T2729" s="8">
        <f t="shared" si="128"/>
        <v>1858.5800000000002</v>
      </c>
      <c r="U2729" s="8">
        <f>Sales[[#This Row],[Unit Cost]]*Sales[[#This Row],[Order Quantity]]</f>
        <v>860.81600000000003</v>
      </c>
    </row>
    <row r="2730" spans="1:21" x14ac:dyDescent="0.2">
      <c r="A2730" s="6" t="s">
        <v>2943</v>
      </c>
      <c r="B2730" s="6" t="s">
        <v>26</v>
      </c>
      <c r="C2730" s="6" t="s">
        <v>145</v>
      </c>
      <c r="D2730" s="7">
        <v>43400</v>
      </c>
      <c r="E2730" s="7">
        <v>43573</v>
      </c>
      <c r="F2730" s="7">
        <v>43598</v>
      </c>
      <c r="G2730" s="7">
        <v>43605</v>
      </c>
      <c r="H2730" s="6">
        <f t="shared" si="126"/>
        <v>32</v>
      </c>
      <c r="I2730" s="6" t="s">
        <v>215</v>
      </c>
      <c r="J2730" s="6">
        <v>28</v>
      </c>
      <c r="K2730" s="6">
        <v>7</v>
      </c>
      <c r="L2730" s="6">
        <v>145</v>
      </c>
      <c r="M2730" s="6">
        <v>37</v>
      </c>
      <c r="N2730" s="6">
        <v>7</v>
      </c>
      <c r="O2730" s="6">
        <v>0.15</v>
      </c>
      <c r="P2730" s="8">
        <v>1125.6000000000001</v>
      </c>
      <c r="Q2730" s="8">
        <v>844.2</v>
      </c>
      <c r="R2730" s="8">
        <f t="shared" si="127"/>
        <v>787.92000000000007</v>
      </c>
      <c r="S2730" s="8">
        <f>(((Sales[[#This Row],[Unit Price]]-(Sales[[#This Row],[Discount Applied]]*Sales[[#This Row],[Unit Price]]))-Q2730)/Q2730)*100</f>
        <v>13.333333333333339</v>
      </c>
      <c r="T2730" s="8">
        <f t="shared" si="128"/>
        <v>6697.3200000000006</v>
      </c>
      <c r="U2730" s="8">
        <f>Sales[[#This Row],[Unit Cost]]*Sales[[#This Row],[Order Quantity]]</f>
        <v>5909.4000000000005</v>
      </c>
    </row>
    <row r="2731" spans="1:21" x14ac:dyDescent="0.2">
      <c r="A2731" s="6" t="s">
        <v>2944</v>
      </c>
      <c r="B2731" s="6" t="s">
        <v>24</v>
      </c>
      <c r="C2731" s="6" t="s">
        <v>147</v>
      </c>
      <c r="D2731" s="7">
        <v>43400</v>
      </c>
      <c r="E2731" s="7">
        <v>43573</v>
      </c>
      <c r="F2731" s="7">
        <v>43588</v>
      </c>
      <c r="G2731" s="7">
        <v>43592</v>
      </c>
      <c r="H2731" s="6">
        <f t="shared" si="126"/>
        <v>19</v>
      </c>
      <c r="I2731" s="6" t="s">
        <v>215</v>
      </c>
      <c r="J2731" s="6">
        <v>5</v>
      </c>
      <c r="K2731" s="6">
        <v>5</v>
      </c>
      <c r="L2731" s="6">
        <v>214</v>
      </c>
      <c r="M2731" s="6">
        <v>29</v>
      </c>
      <c r="N2731" s="6">
        <v>6</v>
      </c>
      <c r="O2731" s="6">
        <v>0.1</v>
      </c>
      <c r="P2731" s="8">
        <v>1762.1000000000001</v>
      </c>
      <c r="Q2731" s="8">
        <v>1339.1960000000001</v>
      </c>
      <c r="R2731" s="8">
        <f t="shared" si="127"/>
        <v>1480.1639999999989</v>
      </c>
      <c r="S2731" s="8">
        <f>(((Sales[[#This Row],[Unit Price]]-(Sales[[#This Row],[Discount Applied]]*Sales[[#This Row],[Unit Price]]))-Q2731)/Q2731)*100</f>
        <v>18.421052631578945</v>
      </c>
      <c r="T2731" s="8">
        <f t="shared" si="128"/>
        <v>9515.34</v>
      </c>
      <c r="U2731" s="8">
        <f>Sales[[#This Row],[Unit Cost]]*Sales[[#This Row],[Order Quantity]]</f>
        <v>8035.1760000000013</v>
      </c>
    </row>
    <row r="2732" spans="1:21" x14ac:dyDescent="0.2">
      <c r="A2732" s="6" t="s">
        <v>2945</v>
      </c>
      <c r="B2732" s="6" t="s">
        <v>24</v>
      </c>
      <c r="C2732" s="6" t="s">
        <v>147</v>
      </c>
      <c r="D2732" s="7">
        <v>43500</v>
      </c>
      <c r="E2732" s="7">
        <v>43573</v>
      </c>
      <c r="F2732" s="7">
        <v>43582</v>
      </c>
      <c r="G2732" s="7">
        <v>43583</v>
      </c>
      <c r="H2732" s="6">
        <f t="shared" si="126"/>
        <v>10</v>
      </c>
      <c r="I2732" s="6" t="s">
        <v>215</v>
      </c>
      <c r="J2732" s="6">
        <v>3</v>
      </c>
      <c r="K2732" s="6">
        <v>47</v>
      </c>
      <c r="L2732" s="6">
        <v>219</v>
      </c>
      <c r="M2732" s="6">
        <v>33</v>
      </c>
      <c r="N2732" s="6">
        <v>4</v>
      </c>
      <c r="O2732" s="6">
        <v>0.05</v>
      </c>
      <c r="P2732" s="8">
        <v>777.2</v>
      </c>
      <c r="Q2732" s="8">
        <v>334.19600000000003</v>
      </c>
      <c r="R2732" s="8">
        <f t="shared" si="127"/>
        <v>1616.576</v>
      </c>
      <c r="S2732" s="8">
        <f>(((Sales[[#This Row],[Unit Price]]-(Sales[[#This Row],[Discount Applied]]*Sales[[#This Row],[Unit Price]]))-Q2732)/Q2732)*100</f>
        <v>120.93023255813952</v>
      </c>
      <c r="T2732" s="8">
        <f t="shared" si="128"/>
        <v>2953.36</v>
      </c>
      <c r="U2732" s="8">
        <f>Sales[[#This Row],[Unit Cost]]*Sales[[#This Row],[Order Quantity]]</f>
        <v>1336.7840000000001</v>
      </c>
    </row>
    <row r="2733" spans="1:21" x14ac:dyDescent="0.2">
      <c r="A2733" s="6" t="s">
        <v>2946</v>
      </c>
      <c r="B2733" s="6" t="s">
        <v>24</v>
      </c>
      <c r="C2733" s="6" t="s">
        <v>145</v>
      </c>
      <c r="D2733" s="7">
        <v>43400</v>
      </c>
      <c r="E2733" s="7">
        <v>43573</v>
      </c>
      <c r="F2733" s="7">
        <v>43575</v>
      </c>
      <c r="G2733" s="7">
        <v>43584</v>
      </c>
      <c r="H2733" s="6">
        <f t="shared" si="126"/>
        <v>11</v>
      </c>
      <c r="I2733" s="6" t="s">
        <v>215</v>
      </c>
      <c r="J2733" s="6">
        <v>3</v>
      </c>
      <c r="K2733" s="6">
        <v>11</v>
      </c>
      <c r="L2733" s="6">
        <v>98</v>
      </c>
      <c r="M2733" s="6">
        <v>19</v>
      </c>
      <c r="N2733" s="6">
        <v>7</v>
      </c>
      <c r="O2733" s="6">
        <v>0.05</v>
      </c>
      <c r="P2733" s="8">
        <v>1762.1000000000001</v>
      </c>
      <c r="Q2733" s="8">
        <v>1462.5430000000001</v>
      </c>
      <c r="R2733" s="8">
        <f t="shared" si="127"/>
        <v>1480.1639999999989</v>
      </c>
      <c r="S2733" s="8">
        <f>(((Sales[[#This Row],[Unit Price]]-(Sales[[#This Row],[Discount Applied]]*Sales[[#This Row],[Unit Price]]))-Q2733)/Q2733)*100</f>
        <v>14.457831325301203</v>
      </c>
      <c r="T2733" s="8">
        <f t="shared" si="128"/>
        <v>11717.965</v>
      </c>
      <c r="U2733" s="8">
        <f>Sales[[#This Row],[Unit Cost]]*Sales[[#This Row],[Order Quantity]]</f>
        <v>10237.801000000001</v>
      </c>
    </row>
    <row r="2734" spans="1:21" x14ac:dyDescent="0.2">
      <c r="A2734" s="6" t="s">
        <v>2947</v>
      </c>
      <c r="B2734" s="6" t="s">
        <v>24</v>
      </c>
      <c r="C2734" s="6" t="s">
        <v>146</v>
      </c>
      <c r="D2734" s="7">
        <v>43400</v>
      </c>
      <c r="E2734" s="7">
        <v>43573</v>
      </c>
      <c r="F2734" s="7">
        <v>43591</v>
      </c>
      <c r="G2734" s="7">
        <v>43596</v>
      </c>
      <c r="H2734" s="6">
        <f t="shared" si="126"/>
        <v>23</v>
      </c>
      <c r="I2734" s="6" t="s">
        <v>215</v>
      </c>
      <c r="J2734" s="6">
        <v>2</v>
      </c>
      <c r="K2734" s="6">
        <v>7</v>
      </c>
      <c r="L2734" s="6">
        <v>295</v>
      </c>
      <c r="M2734" s="6">
        <v>17</v>
      </c>
      <c r="N2734" s="6">
        <v>8</v>
      </c>
      <c r="O2734" s="6">
        <v>0.1</v>
      </c>
      <c r="P2734" s="8">
        <v>1112.2</v>
      </c>
      <c r="Q2734" s="8">
        <v>511.61200000000002</v>
      </c>
      <c r="R2734" s="8">
        <f t="shared" si="127"/>
        <v>3914.944</v>
      </c>
      <c r="S2734" s="8">
        <f>(((Sales[[#This Row],[Unit Price]]-(Sales[[#This Row],[Discount Applied]]*Sales[[#This Row],[Unit Price]]))-Q2734)/Q2734)*100</f>
        <v>95.65217391304347</v>
      </c>
      <c r="T2734" s="8">
        <f t="shared" si="128"/>
        <v>8007.84</v>
      </c>
      <c r="U2734" s="8">
        <f>Sales[[#This Row],[Unit Cost]]*Sales[[#This Row],[Order Quantity]]</f>
        <v>4092.8960000000002</v>
      </c>
    </row>
    <row r="2735" spans="1:21" x14ac:dyDescent="0.2">
      <c r="A2735" s="6" t="s">
        <v>2948</v>
      </c>
      <c r="B2735" s="6" t="s">
        <v>26</v>
      </c>
      <c r="C2735" s="6" t="s">
        <v>145</v>
      </c>
      <c r="D2735" s="7">
        <v>43500</v>
      </c>
      <c r="E2735" s="7">
        <v>43574</v>
      </c>
      <c r="F2735" s="7">
        <v>43601</v>
      </c>
      <c r="G2735" s="7">
        <v>43608</v>
      </c>
      <c r="H2735" s="6">
        <f t="shared" si="126"/>
        <v>34</v>
      </c>
      <c r="I2735" s="6" t="s">
        <v>215</v>
      </c>
      <c r="J2735" s="6">
        <v>27</v>
      </c>
      <c r="K2735" s="6">
        <v>32</v>
      </c>
      <c r="L2735" s="6">
        <v>180</v>
      </c>
      <c r="M2735" s="6">
        <v>28</v>
      </c>
      <c r="N2735" s="6">
        <v>8</v>
      </c>
      <c r="O2735" s="6">
        <v>0.05</v>
      </c>
      <c r="P2735" s="8">
        <v>2512.5</v>
      </c>
      <c r="Q2735" s="8">
        <v>1306.5</v>
      </c>
      <c r="R2735" s="8">
        <f t="shared" si="127"/>
        <v>8643</v>
      </c>
      <c r="S2735" s="8">
        <f>(((Sales[[#This Row],[Unit Price]]-(Sales[[#This Row],[Discount Applied]]*Sales[[#This Row],[Unit Price]]))-Q2735)/Q2735)*100</f>
        <v>82.692307692307693</v>
      </c>
      <c r="T2735" s="8">
        <f t="shared" si="128"/>
        <v>19095</v>
      </c>
      <c r="U2735" s="8">
        <f>Sales[[#This Row],[Unit Cost]]*Sales[[#This Row],[Order Quantity]]</f>
        <v>10452</v>
      </c>
    </row>
    <row r="2736" spans="1:21" x14ac:dyDescent="0.2">
      <c r="A2736" s="6" t="s">
        <v>2949</v>
      </c>
      <c r="B2736" s="6" t="s">
        <v>26</v>
      </c>
      <c r="C2736" s="6" t="s">
        <v>146</v>
      </c>
      <c r="D2736" s="7">
        <v>43500</v>
      </c>
      <c r="E2736" s="7">
        <v>43574</v>
      </c>
      <c r="F2736" s="7">
        <v>43584</v>
      </c>
      <c r="G2736" s="7">
        <v>43587</v>
      </c>
      <c r="H2736" s="6">
        <f t="shared" si="126"/>
        <v>13</v>
      </c>
      <c r="I2736" s="6" t="s">
        <v>215</v>
      </c>
      <c r="J2736" s="6">
        <v>28</v>
      </c>
      <c r="K2736" s="6">
        <v>6</v>
      </c>
      <c r="L2736" s="6">
        <v>266</v>
      </c>
      <c r="M2736" s="6">
        <v>45</v>
      </c>
      <c r="N2736" s="6">
        <v>8</v>
      </c>
      <c r="O2736" s="6">
        <v>0.15</v>
      </c>
      <c r="P2736" s="8">
        <v>897.80000000000007</v>
      </c>
      <c r="Q2736" s="8">
        <v>430.94400000000002</v>
      </c>
      <c r="R2736" s="8">
        <f t="shared" si="127"/>
        <v>2657.4880000000007</v>
      </c>
      <c r="S2736" s="8">
        <f>(((Sales[[#This Row],[Unit Price]]-(Sales[[#This Row],[Discount Applied]]*Sales[[#This Row],[Unit Price]]))-Q2736)/Q2736)*100</f>
        <v>77.083333333333343</v>
      </c>
      <c r="T2736" s="8">
        <f t="shared" si="128"/>
        <v>6105.0400000000009</v>
      </c>
      <c r="U2736" s="8">
        <f>Sales[[#This Row],[Unit Cost]]*Sales[[#This Row],[Order Quantity]]</f>
        <v>3447.5520000000001</v>
      </c>
    </row>
    <row r="2737" spans="1:21" x14ac:dyDescent="0.2">
      <c r="A2737" s="6" t="s">
        <v>2950</v>
      </c>
      <c r="B2737" s="6" t="s">
        <v>26</v>
      </c>
      <c r="C2737" s="6" t="s">
        <v>147</v>
      </c>
      <c r="D2737" s="7">
        <v>43500</v>
      </c>
      <c r="E2737" s="7">
        <v>43574</v>
      </c>
      <c r="F2737" s="7">
        <v>43590</v>
      </c>
      <c r="G2737" s="7">
        <v>43593</v>
      </c>
      <c r="H2737" s="6">
        <f t="shared" si="126"/>
        <v>19</v>
      </c>
      <c r="I2737" s="6" t="s">
        <v>215</v>
      </c>
      <c r="J2737" s="6">
        <v>26</v>
      </c>
      <c r="K2737" s="6">
        <v>30</v>
      </c>
      <c r="L2737" s="6">
        <v>209</v>
      </c>
      <c r="M2737" s="6">
        <v>14</v>
      </c>
      <c r="N2737" s="6">
        <v>8</v>
      </c>
      <c r="O2737" s="6">
        <v>0.15</v>
      </c>
      <c r="P2737" s="8">
        <v>6472.2</v>
      </c>
      <c r="Q2737" s="8">
        <v>3236.1</v>
      </c>
      <c r="R2737" s="8">
        <f t="shared" si="127"/>
        <v>18122.16</v>
      </c>
      <c r="S2737" s="8">
        <f>(((Sales[[#This Row],[Unit Price]]-(Sales[[#This Row],[Discount Applied]]*Sales[[#This Row],[Unit Price]]))-Q2737)/Q2737)*100</f>
        <v>70</v>
      </c>
      <c r="T2737" s="8">
        <f t="shared" si="128"/>
        <v>44010.96</v>
      </c>
      <c r="U2737" s="8">
        <f>Sales[[#This Row],[Unit Cost]]*Sales[[#This Row],[Order Quantity]]</f>
        <v>25888.799999999999</v>
      </c>
    </row>
    <row r="2738" spans="1:21" x14ac:dyDescent="0.2">
      <c r="A2738" s="6" t="s">
        <v>2951</v>
      </c>
      <c r="B2738" s="6" t="s">
        <v>24</v>
      </c>
      <c r="C2738" s="6" t="s">
        <v>148</v>
      </c>
      <c r="D2738" s="7">
        <v>43500</v>
      </c>
      <c r="E2738" s="7">
        <v>43574</v>
      </c>
      <c r="F2738" s="7">
        <v>43582</v>
      </c>
      <c r="G2738" s="7">
        <v>43589</v>
      </c>
      <c r="H2738" s="6">
        <f t="shared" si="126"/>
        <v>15</v>
      </c>
      <c r="I2738" s="6" t="s">
        <v>215</v>
      </c>
      <c r="J2738" s="6">
        <v>10</v>
      </c>
      <c r="K2738" s="6">
        <v>33</v>
      </c>
      <c r="L2738" s="6">
        <v>29</v>
      </c>
      <c r="M2738" s="6">
        <v>41</v>
      </c>
      <c r="N2738" s="6">
        <v>8</v>
      </c>
      <c r="O2738" s="6">
        <v>0.1</v>
      </c>
      <c r="P2738" s="8">
        <v>1038.5</v>
      </c>
      <c r="Q2738" s="8">
        <v>747.72</v>
      </c>
      <c r="R2738" s="8">
        <f t="shared" si="127"/>
        <v>1495.4399999999996</v>
      </c>
      <c r="S2738" s="8">
        <f>(((Sales[[#This Row],[Unit Price]]-(Sales[[#This Row],[Discount Applied]]*Sales[[#This Row],[Unit Price]]))-Q2738)/Q2738)*100</f>
        <v>24.999999999999993</v>
      </c>
      <c r="T2738" s="8">
        <f t="shared" si="128"/>
        <v>7477.2</v>
      </c>
      <c r="U2738" s="8">
        <f>Sales[[#This Row],[Unit Cost]]*Sales[[#This Row],[Order Quantity]]</f>
        <v>5981.76</v>
      </c>
    </row>
    <row r="2739" spans="1:21" x14ac:dyDescent="0.2">
      <c r="A2739" s="6" t="s">
        <v>2952</v>
      </c>
      <c r="B2739" s="6" t="s">
        <v>24</v>
      </c>
      <c r="C2739" s="6" t="s">
        <v>145</v>
      </c>
      <c r="D2739" s="7">
        <v>43500</v>
      </c>
      <c r="E2739" s="7">
        <v>43574</v>
      </c>
      <c r="F2739" s="7">
        <v>43593</v>
      </c>
      <c r="G2739" s="7">
        <v>43601</v>
      </c>
      <c r="H2739" s="6">
        <f t="shared" si="126"/>
        <v>27</v>
      </c>
      <c r="I2739" s="6" t="s">
        <v>215</v>
      </c>
      <c r="J2739" s="6">
        <v>3</v>
      </c>
      <c r="K2739" s="6">
        <v>19</v>
      </c>
      <c r="L2739" s="6">
        <v>133</v>
      </c>
      <c r="M2739" s="6">
        <v>29</v>
      </c>
      <c r="N2739" s="6">
        <v>1</v>
      </c>
      <c r="O2739" s="6">
        <v>7.4999999999999997E-2</v>
      </c>
      <c r="P2739" s="8">
        <v>5949.6</v>
      </c>
      <c r="Q2739" s="8">
        <v>4045.7280000000005</v>
      </c>
      <c r="R2739" s="8">
        <f t="shared" si="127"/>
        <v>1457.6519999999996</v>
      </c>
      <c r="S2739" s="8">
        <f>(((Sales[[#This Row],[Unit Price]]-(Sales[[#This Row],[Discount Applied]]*Sales[[#This Row],[Unit Price]]))-Q2739)/Q2739)*100</f>
        <v>36.029411764705863</v>
      </c>
      <c r="T2739" s="8">
        <f t="shared" si="128"/>
        <v>5503.38</v>
      </c>
      <c r="U2739" s="8">
        <f>Sales[[#This Row],[Unit Cost]]*Sales[[#This Row],[Order Quantity]]</f>
        <v>4045.7280000000005</v>
      </c>
    </row>
    <row r="2740" spans="1:21" x14ac:dyDescent="0.2">
      <c r="A2740" s="6" t="s">
        <v>2953</v>
      </c>
      <c r="B2740" s="6" t="s">
        <v>23</v>
      </c>
      <c r="C2740" s="6" t="s">
        <v>145</v>
      </c>
      <c r="D2740" s="7">
        <v>43500</v>
      </c>
      <c r="E2740" s="7">
        <v>43574</v>
      </c>
      <c r="F2740" s="7">
        <v>43581</v>
      </c>
      <c r="G2740" s="7">
        <v>43591</v>
      </c>
      <c r="H2740" s="6">
        <f t="shared" si="126"/>
        <v>17</v>
      </c>
      <c r="I2740" s="6" t="s">
        <v>215</v>
      </c>
      <c r="J2740" s="6">
        <v>23</v>
      </c>
      <c r="K2740" s="6">
        <v>9</v>
      </c>
      <c r="L2740" s="6">
        <v>96</v>
      </c>
      <c r="M2740" s="6">
        <v>23</v>
      </c>
      <c r="N2740" s="6">
        <v>6</v>
      </c>
      <c r="O2740" s="6">
        <v>7.4999999999999997E-2</v>
      </c>
      <c r="P2740" s="8">
        <v>931.30000000000007</v>
      </c>
      <c r="Q2740" s="8">
        <v>474.96300000000002</v>
      </c>
      <c r="R2740" s="8">
        <f t="shared" si="127"/>
        <v>2318.9369999999999</v>
      </c>
      <c r="S2740" s="8">
        <f>(((Sales[[#This Row],[Unit Price]]-(Sales[[#This Row],[Discount Applied]]*Sales[[#This Row],[Unit Price]]))-Q2740)/Q2740)*100</f>
        <v>81.37254901960786</v>
      </c>
      <c r="T2740" s="8">
        <f t="shared" si="128"/>
        <v>5168.7150000000001</v>
      </c>
      <c r="U2740" s="8">
        <f>Sales[[#This Row],[Unit Cost]]*Sales[[#This Row],[Order Quantity]]</f>
        <v>2849.7780000000002</v>
      </c>
    </row>
    <row r="2741" spans="1:21" x14ac:dyDescent="0.2">
      <c r="A2741" s="6" t="s">
        <v>2954</v>
      </c>
      <c r="B2741" s="6" t="s">
        <v>24</v>
      </c>
      <c r="C2741" s="6" t="s">
        <v>146</v>
      </c>
      <c r="D2741" s="7">
        <v>43500</v>
      </c>
      <c r="E2741" s="7">
        <v>43574</v>
      </c>
      <c r="F2741" s="7">
        <v>43594</v>
      </c>
      <c r="G2741" s="7">
        <v>43600</v>
      </c>
      <c r="H2741" s="6">
        <f t="shared" si="126"/>
        <v>26</v>
      </c>
      <c r="I2741" s="6" t="s">
        <v>215</v>
      </c>
      <c r="J2741" s="6">
        <v>7</v>
      </c>
      <c r="K2741" s="6">
        <v>46</v>
      </c>
      <c r="L2741" s="6">
        <v>273</v>
      </c>
      <c r="M2741" s="6">
        <v>9</v>
      </c>
      <c r="N2741" s="6">
        <v>8</v>
      </c>
      <c r="O2741" s="6">
        <v>0.05</v>
      </c>
      <c r="P2741" s="8">
        <v>2438.8000000000002</v>
      </c>
      <c r="Q2741" s="8">
        <v>1024.296</v>
      </c>
      <c r="R2741" s="8">
        <f t="shared" si="127"/>
        <v>10340.512000000001</v>
      </c>
      <c r="S2741" s="8">
        <f>(((Sales[[#This Row],[Unit Price]]-(Sales[[#This Row],[Discount Applied]]*Sales[[#This Row],[Unit Price]]))-Q2741)/Q2741)*100</f>
        <v>126.19047619047619</v>
      </c>
      <c r="T2741" s="8">
        <f t="shared" si="128"/>
        <v>18534.88</v>
      </c>
      <c r="U2741" s="8">
        <f>Sales[[#This Row],[Unit Cost]]*Sales[[#This Row],[Order Quantity]]</f>
        <v>8194.3680000000004</v>
      </c>
    </row>
    <row r="2742" spans="1:21" x14ac:dyDescent="0.2">
      <c r="A2742" s="6" t="s">
        <v>2955</v>
      </c>
      <c r="B2742" s="6" t="s">
        <v>25</v>
      </c>
      <c r="C2742" s="6" t="s">
        <v>145</v>
      </c>
      <c r="D2742" s="7">
        <v>43400</v>
      </c>
      <c r="E2742" s="7">
        <v>43574</v>
      </c>
      <c r="F2742" s="7">
        <v>43598</v>
      </c>
      <c r="G2742" s="7">
        <v>43604</v>
      </c>
      <c r="H2742" s="6">
        <f t="shared" si="126"/>
        <v>30</v>
      </c>
      <c r="I2742" s="6" t="s">
        <v>215</v>
      </c>
      <c r="J2742" s="6">
        <v>20</v>
      </c>
      <c r="K2742" s="6">
        <v>21</v>
      </c>
      <c r="L2742" s="6">
        <v>163</v>
      </c>
      <c r="M2742" s="6">
        <v>6</v>
      </c>
      <c r="N2742" s="6">
        <v>7</v>
      </c>
      <c r="O2742" s="6">
        <v>0.3</v>
      </c>
      <c r="P2742" s="8">
        <v>710.2</v>
      </c>
      <c r="Q2742" s="8">
        <v>419.01800000000003</v>
      </c>
      <c r="R2742" s="8">
        <f t="shared" si="127"/>
        <v>546.85400000000027</v>
      </c>
      <c r="S2742" s="8">
        <f>(((Sales[[#This Row],[Unit Price]]-(Sales[[#This Row],[Discount Applied]]*Sales[[#This Row],[Unit Price]]))-Q2742)/Q2742)*100</f>
        <v>18.644067796610173</v>
      </c>
      <c r="T2742" s="8">
        <f t="shared" si="128"/>
        <v>3479.9800000000005</v>
      </c>
      <c r="U2742" s="8">
        <f>Sales[[#This Row],[Unit Cost]]*Sales[[#This Row],[Order Quantity]]</f>
        <v>2933.1260000000002</v>
      </c>
    </row>
    <row r="2743" spans="1:21" x14ac:dyDescent="0.2">
      <c r="A2743" s="6" t="s">
        <v>2956</v>
      </c>
      <c r="B2743" s="6" t="s">
        <v>25</v>
      </c>
      <c r="C2743" s="6" t="s">
        <v>146</v>
      </c>
      <c r="D2743" s="7">
        <v>43500</v>
      </c>
      <c r="E2743" s="7">
        <v>43575</v>
      </c>
      <c r="F2743" s="7">
        <v>43600</v>
      </c>
      <c r="G2743" s="7">
        <v>43609</v>
      </c>
      <c r="H2743" s="6">
        <f t="shared" si="126"/>
        <v>34</v>
      </c>
      <c r="I2743" s="6" t="s">
        <v>215</v>
      </c>
      <c r="J2743" s="6">
        <v>19</v>
      </c>
      <c r="K2743" s="6">
        <v>4</v>
      </c>
      <c r="L2743" s="6">
        <v>310</v>
      </c>
      <c r="M2743" s="6">
        <v>13</v>
      </c>
      <c r="N2743" s="6">
        <v>5</v>
      </c>
      <c r="O2743" s="6">
        <v>0.05</v>
      </c>
      <c r="P2743" s="8">
        <v>1018.4</v>
      </c>
      <c r="Q2743" s="8">
        <v>427.72799999999995</v>
      </c>
      <c r="R2743" s="8">
        <f t="shared" si="127"/>
        <v>2698.7599999999998</v>
      </c>
      <c r="S2743" s="8">
        <f>(((Sales[[#This Row],[Unit Price]]-(Sales[[#This Row],[Discount Applied]]*Sales[[#This Row],[Unit Price]]))-Q2743)/Q2743)*100</f>
        <v>126.19047619047623</v>
      </c>
      <c r="T2743" s="8">
        <f t="shared" si="128"/>
        <v>4837.3999999999996</v>
      </c>
      <c r="U2743" s="8">
        <f>Sales[[#This Row],[Unit Cost]]*Sales[[#This Row],[Order Quantity]]</f>
        <v>2138.64</v>
      </c>
    </row>
    <row r="2744" spans="1:21" x14ac:dyDescent="0.2">
      <c r="A2744" s="6" t="s">
        <v>2957</v>
      </c>
      <c r="B2744" s="6" t="s">
        <v>25</v>
      </c>
      <c r="C2744" s="6" t="s">
        <v>145</v>
      </c>
      <c r="D2744" s="7">
        <v>43500</v>
      </c>
      <c r="E2744" s="7">
        <v>43575</v>
      </c>
      <c r="F2744" s="7">
        <v>43601</v>
      </c>
      <c r="G2744" s="7">
        <v>43605</v>
      </c>
      <c r="H2744" s="6">
        <f t="shared" si="126"/>
        <v>30</v>
      </c>
      <c r="I2744" s="6" t="s">
        <v>215</v>
      </c>
      <c r="J2744" s="6">
        <v>13</v>
      </c>
      <c r="K2744" s="6">
        <v>16</v>
      </c>
      <c r="L2744" s="6">
        <v>125</v>
      </c>
      <c r="M2744" s="6">
        <v>16</v>
      </c>
      <c r="N2744" s="6">
        <v>8</v>
      </c>
      <c r="O2744" s="6">
        <v>0.1</v>
      </c>
      <c r="P2744" s="8">
        <v>3839.1</v>
      </c>
      <c r="Q2744" s="8">
        <v>2111.5050000000001</v>
      </c>
      <c r="R2744" s="8">
        <f t="shared" si="127"/>
        <v>10749.48</v>
      </c>
      <c r="S2744" s="8">
        <f>(((Sales[[#This Row],[Unit Price]]-(Sales[[#This Row],[Discount Applied]]*Sales[[#This Row],[Unit Price]]))-Q2744)/Q2744)*100</f>
        <v>63.636363636363633</v>
      </c>
      <c r="T2744" s="8">
        <f t="shared" si="128"/>
        <v>27641.52</v>
      </c>
      <c r="U2744" s="8">
        <f>Sales[[#This Row],[Unit Cost]]*Sales[[#This Row],[Order Quantity]]</f>
        <v>16892.04</v>
      </c>
    </row>
    <row r="2745" spans="1:21" x14ac:dyDescent="0.2">
      <c r="A2745" s="6" t="s">
        <v>2958</v>
      </c>
      <c r="B2745" s="6" t="s">
        <v>24</v>
      </c>
      <c r="C2745" s="6" t="s">
        <v>144</v>
      </c>
      <c r="D2745" s="7">
        <v>43500</v>
      </c>
      <c r="E2745" s="7">
        <v>43575</v>
      </c>
      <c r="F2745" s="7">
        <v>43578</v>
      </c>
      <c r="G2745" s="7">
        <v>43586</v>
      </c>
      <c r="H2745" s="6">
        <f t="shared" si="126"/>
        <v>11</v>
      </c>
      <c r="I2745" s="6" t="s">
        <v>215</v>
      </c>
      <c r="J2745" s="6">
        <v>4</v>
      </c>
      <c r="K2745" s="6">
        <v>47</v>
      </c>
      <c r="L2745" s="6">
        <v>77</v>
      </c>
      <c r="M2745" s="6">
        <v>18</v>
      </c>
      <c r="N2745" s="6">
        <v>2</v>
      </c>
      <c r="O2745" s="6">
        <v>0.4</v>
      </c>
      <c r="P2745" s="8">
        <v>1098.8</v>
      </c>
      <c r="Q2745" s="8">
        <v>824.09999999999991</v>
      </c>
      <c r="R2745" s="8">
        <f t="shared" si="127"/>
        <v>-329.63999999999987</v>
      </c>
      <c r="S2745" s="8">
        <f>(((Sales[[#This Row],[Unit Price]]-(Sales[[#This Row],[Discount Applied]]*Sales[[#This Row],[Unit Price]]))-Q2745)/Q2745)*100</f>
        <v>-19.999999999999996</v>
      </c>
      <c r="T2745" s="8">
        <f t="shared" si="128"/>
        <v>1318.56</v>
      </c>
      <c r="U2745" s="8">
        <f>Sales[[#This Row],[Unit Cost]]*Sales[[#This Row],[Order Quantity]]</f>
        <v>1648.1999999999998</v>
      </c>
    </row>
    <row r="2746" spans="1:21" x14ac:dyDescent="0.2">
      <c r="A2746" s="6" t="s">
        <v>2959</v>
      </c>
      <c r="B2746" s="6" t="s">
        <v>25</v>
      </c>
      <c r="C2746" s="6" t="s">
        <v>144</v>
      </c>
      <c r="D2746" s="7">
        <v>43500</v>
      </c>
      <c r="E2746" s="7">
        <v>43575</v>
      </c>
      <c r="F2746" s="7">
        <v>43579</v>
      </c>
      <c r="G2746" s="7">
        <v>43589</v>
      </c>
      <c r="H2746" s="6">
        <f t="shared" si="126"/>
        <v>14</v>
      </c>
      <c r="I2746" s="6" t="s">
        <v>215</v>
      </c>
      <c r="J2746" s="6">
        <v>14</v>
      </c>
      <c r="K2746" s="6">
        <v>15</v>
      </c>
      <c r="L2746" s="6">
        <v>77</v>
      </c>
      <c r="M2746" s="6">
        <v>24</v>
      </c>
      <c r="N2746" s="6">
        <v>2</v>
      </c>
      <c r="O2746" s="6">
        <v>0.05</v>
      </c>
      <c r="P2746" s="8">
        <v>1051.9000000000001</v>
      </c>
      <c r="Q2746" s="8">
        <v>725.81100000000004</v>
      </c>
      <c r="R2746" s="8">
        <f t="shared" si="127"/>
        <v>546.98800000000006</v>
      </c>
      <c r="S2746" s="8">
        <f>(((Sales[[#This Row],[Unit Price]]-(Sales[[#This Row],[Discount Applied]]*Sales[[#This Row],[Unit Price]]))-Q2746)/Q2746)*100</f>
        <v>37.681159420289859</v>
      </c>
      <c r="T2746" s="8">
        <f t="shared" si="128"/>
        <v>1998.6100000000001</v>
      </c>
      <c r="U2746" s="8">
        <f>Sales[[#This Row],[Unit Cost]]*Sales[[#This Row],[Order Quantity]]</f>
        <v>1451.6220000000001</v>
      </c>
    </row>
    <row r="2747" spans="1:21" x14ac:dyDescent="0.2">
      <c r="A2747" s="6" t="s">
        <v>2960</v>
      </c>
      <c r="B2747" s="6" t="s">
        <v>24</v>
      </c>
      <c r="C2747" s="6" t="s">
        <v>145</v>
      </c>
      <c r="D2747" s="7">
        <v>43500</v>
      </c>
      <c r="E2747" s="7">
        <v>43575</v>
      </c>
      <c r="F2747" s="7">
        <v>43577</v>
      </c>
      <c r="G2747" s="7">
        <v>43586</v>
      </c>
      <c r="H2747" s="6">
        <f t="shared" si="126"/>
        <v>11</v>
      </c>
      <c r="I2747" s="6" t="s">
        <v>215</v>
      </c>
      <c r="J2747" s="6">
        <v>1</v>
      </c>
      <c r="K2747" s="6">
        <v>45</v>
      </c>
      <c r="L2747" s="6">
        <v>115</v>
      </c>
      <c r="M2747" s="6">
        <v>29</v>
      </c>
      <c r="N2747" s="6">
        <v>7</v>
      </c>
      <c r="O2747" s="6">
        <v>0.05</v>
      </c>
      <c r="P2747" s="8">
        <v>3865.9</v>
      </c>
      <c r="Q2747" s="8">
        <v>2628.8120000000004</v>
      </c>
      <c r="R2747" s="8">
        <f t="shared" si="127"/>
        <v>7306.5509999999995</v>
      </c>
      <c r="S2747" s="8">
        <f>(((Sales[[#This Row],[Unit Price]]-(Sales[[#This Row],[Discount Applied]]*Sales[[#This Row],[Unit Price]]))-Q2747)/Q2747)*100</f>
        <v>39.70588235294116</v>
      </c>
      <c r="T2747" s="8">
        <f t="shared" si="128"/>
        <v>25708.235000000001</v>
      </c>
      <c r="U2747" s="8">
        <f>Sales[[#This Row],[Unit Cost]]*Sales[[#This Row],[Order Quantity]]</f>
        <v>18401.684000000001</v>
      </c>
    </row>
    <row r="2748" spans="1:21" x14ac:dyDescent="0.2">
      <c r="A2748" s="6" t="s">
        <v>2961</v>
      </c>
      <c r="B2748" s="6" t="s">
        <v>25</v>
      </c>
      <c r="C2748" s="6" t="s">
        <v>146</v>
      </c>
      <c r="D2748" s="7">
        <v>43500</v>
      </c>
      <c r="E2748" s="7">
        <v>43575</v>
      </c>
      <c r="F2748" s="7">
        <v>43580</v>
      </c>
      <c r="G2748" s="7">
        <v>43585</v>
      </c>
      <c r="H2748" s="6">
        <f t="shared" si="126"/>
        <v>10</v>
      </c>
      <c r="I2748" s="6" t="s">
        <v>215</v>
      </c>
      <c r="J2748" s="6">
        <v>13</v>
      </c>
      <c r="K2748" s="6">
        <v>36</v>
      </c>
      <c r="L2748" s="6">
        <v>320</v>
      </c>
      <c r="M2748" s="6">
        <v>8</v>
      </c>
      <c r="N2748" s="6">
        <v>6</v>
      </c>
      <c r="O2748" s="6">
        <v>0.1</v>
      </c>
      <c r="P2748" s="8">
        <v>1118.9000000000001</v>
      </c>
      <c r="Q2748" s="8">
        <v>559.45000000000005</v>
      </c>
      <c r="R2748" s="8">
        <f t="shared" si="127"/>
        <v>2685.36</v>
      </c>
      <c r="S2748" s="8">
        <f>(((Sales[[#This Row],[Unit Price]]-(Sales[[#This Row],[Discount Applied]]*Sales[[#This Row],[Unit Price]]))-Q2748)/Q2748)*100</f>
        <v>80</v>
      </c>
      <c r="T2748" s="8">
        <f t="shared" si="128"/>
        <v>6042.06</v>
      </c>
      <c r="U2748" s="8">
        <f>Sales[[#This Row],[Unit Cost]]*Sales[[#This Row],[Order Quantity]]</f>
        <v>3356.7000000000003</v>
      </c>
    </row>
    <row r="2749" spans="1:21" x14ac:dyDescent="0.2">
      <c r="A2749" s="6" t="s">
        <v>2962</v>
      </c>
      <c r="B2749" s="6" t="s">
        <v>24</v>
      </c>
      <c r="C2749" s="6" t="s">
        <v>148</v>
      </c>
      <c r="D2749" s="7">
        <v>43400</v>
      </c>
      <c r="E2749" s="7">
        <v>43575</v>
      </c>
      <c r="F2749" s="7">
        <v>43588</v>
      </c>
      <c r="G2749" s="7">
        <v>43598</v>
      </c>
      <c r="H2749" s="6">
        <f t="shared" si="126"/>
        <v>23</v>
      </c>
      <c r="I2749" s="6" t="s">
        <v>215</v>
      </c>
      <c r="J2749" s="6">
        <v>11</v>
      </c>
      <c r="K2749" s="6">
        <v>22</v>
      </c>
      <c r="L2749" s="6">
        <v>13</v>
      </c>
      <c r="M2749" s="6">
        <v>26</v>
      </c>
      <c r="N2749" s="6">
        <v>5</v>
      </c>
      <c r="O2749" s="6">
        <v>0.05</v>
      </c>
      <c r="P2749" s="8">
        <v>5078.6000000000004</v>
      </c>
      <c r="Q2749" s="8">
        <v>3351.8760000000002</v>
      </c>
      <c r="R2749" s="8">
        <f t="shared" si="127"/>
        <v>7363.9699999999975</v>
      </c>
      <c r="S2749" s="8">
        <f>(((Sales[[#This Row],[Unit Price]]-(Sales[[#This Row],[Discount Applied]]*Sales[[#This Row],[Unit Price]]))-Q2749)/Q2749)*100</f>
        <v>43.939393939393931</v>
      </c>
      <c r="T2749" s="8">
        <f t="shared" si="128"/>
        <v>24123.35</v>
      </c>
      <c r="U2749" s="8">
        <f>Sales[[#This Row],[Unit Cost]]*Sales[[#This Row],[Order Quantity]]</f>
        <v>16759.38</v>
      </c>
    </row>
    <row r="2750" spans="1:21" x14ac:dyDescent="0.2">
      <c r="A2750" s="6" t="s">
        <v>2963</v>
      </c>
      <c r="B2750" s="6" t="s">
        <v>24</v>
      </c>
      <c r="C2750" s="6" t="s">
        <v>146</v>
      </c>
      <c r="D2750" s="7">
        <v>43400</v>
      </c>
      <c r="E2750" s="7">
        <v>43575</v>
      </c>
      <c r="F2750" s="7">
        <v>43597</v>
      </c>
      <c r="G2750" s="7">
        <v>43603</v>
      </c>
      <c r="H2750" s="6">
        <f t="shared" si="126"/>
        <v>28</v>
      </c>
      <c r="I2750" s="6" t="s">
        <v>215</v>
      </c>
      <c r="J2750" s="6">
        <v>9</v>
      </c>
      <c r="K2750" s="6">
        <v>50</v>
      </c>
      <c r="L2750" s="6">
        <v>267</v>
      </c>
      <c r="M2750" s="6">
        <v>10</v>
      </c>
      <c r="N2750" s="6">
        <v>3</v>
      </c>
      <c r="O2750" s="6">
        <v>0.05</v>
      </c>
      <c r="P2750" s="8">
        <v>2646.5</v>
      </c>
      <c r="Q2750" s="8">
        <v>1085.0649999999998</v>
      </c>
      <c r="R2750" s="8">
        <f t="shared" si="127"/>
        <v>4287.33</v>
      </c>
      <c r="S2750" s="8">
        <f>(((Sales[[#This Row],[Unit Price]]-(Sales[[#This Row],[Discount Applied]]*Sales[[#This Row],[Unit Price]]))-Q2750)/Q2750)*100</f>
        <v>131.70731707317077</v>
      </c>
      <c r="T2750" s="8">
        <f t="shared" si="128"/>
        <v>7542.5249999999996</v>
      </c>
      <c r="U2750" s="8">
        <f>Sales[[#This Row],[Unit Cost]]*Sales[[#This Row],[Order Quantity]]</f>
        <v>3255.1949999999997</v>
      </c>
    </row>
    <row r="2751" spans="1:21" x14ac:dyDescent="0.2">
      <c r="A2751" s="6" t="s">
        <v>2964</v>
      </c>
      <c r="B2751" s="6" t="s">
        <v>24</v>
      </c>
      <c r="C2751" s="6" t="s">
        <v>148</v>
      </c>
      <c r="D2751" s="7">
        <v>43500</v>
      </c>
      <c r="E2751" s="7">
        <v>43575</v>
      </c>
      <c r="F2751" s="7">
        <v>43597</v>
      </c>
      <c r="G2751" s="7">
        <v>43599</v>
      </c>
      <c r="H2751" s="6">
        <f t="shared" si="126"/>
        <v>24</v>
      </c>
      <c r="I2751" s="6" t="s">
        <v>215</v>
      </c>
      <c r="J2751" s="6">
        <v>1</v>
      </c>
      <c r="K2751" s="6">
        <v>28</v>
      </c>
      <c r="L2751" s="6">
        <v>14</v>
      </c>
      <c r="M2751" s="6">
        <v>1</v>
      </c>
      <c r="N2751" s="6">
        <v>8</v>
      </c>
      <c r="O2751" s="6">
        <v>0.4</v>
      </c>
      <c r="P2751" s="8">
        <v>3899.4</v>
      </c>
      <c r="Q2751" s="8">
        <v>2261.652</v>
      </c>
      <c r="R2751" s="8">
        <f t="shared" si="127"/>
        <v>623.90399999999863</v>
      </c>
      <c r="S2751" s="8">
        <f>(((Sales[[#This Row],[Unit Price]]-(Sales[[#This Row],[Discount Applied]]*Sales[[#This Row],[Unit Price]]))-Q2751)/Q2751)*100</f>
        <v>3.4482758620689578</v>
      </c>
      <c r="T2751" s="8">
        <f t="shared" si="128"/>
        <v>18717.12</v>
      </c>
      <c r="U2751" s="8">
        <f>Sales[[#This Row],[Unit Cost]]*Sales[[#This Row],[Order Quantity]]</f>
        <v>18093.216</v>
      </c>
    </row>
    <row r="2752" spans="1:21" x14ac:dyDescent="0.2">
      <c r="A2752" s="6" t="s">
        <v>2965</v>
      </c>
      <c r="B2752" s="6" t="s">
        <v>24</v>
      </c>
      <c r="C2752" s="6" t="s">
        <v>148</v>
      </c>
      <c r="D2752" s="7">
        <v>43500</v>
      </c>
      <c r="E2752" s="7">
        <v>43575</v>
      </c>
      <c r="F2752" s="7">
        <v>43586</v>
      </c>
      <c r="G2752" s="7">
        <v>43593</v>
      </c>
      <c r="H2752" s="6">
        <f t="shared" si="126"/>
        <v>18</v>
      </c>
      <c r="I2752" s="6" t="s">
        <v>215</v>
      </c>
      <c r="J2752" s="6">
        <v>8</v>
      </c>
      <c r="K2752" s="6">
        <v>37</v>
      </c>
      <c r="L2752" s="6">
        <v>48</v>
      </c>
      <c r="M2752" s="6">
        <v>31</v>
      </c>
      <c r="N2752" s="6">
        <v>8</v>
      </c>
      <c r="O2752" s="6">
        <v>0.3</v>
      </c>
      <c r="P2752" s="8">
        <v>2485.7000000000003</v>
      </c>
      <c r="Q2752" s="8">
        <v>1466.5630000000001</v>
      </c>
      <c r="R2752" s="8">
        <f t="shared" si="127"/>
        <v>2187.4160000000011</v>
      </c>
      <c r="S2752" s="8">
        <f>(((Sales[[#This Row],[Unit Price]]-(Sales[[#This Row],[Discount Applied]]*Sales[[#This Row],[Unit Price]]))-Q2752)/Q2752)*100</f>
        <v>18.644067796610177</v>
      </c>
      <c r="T2752" s="8">
        <f t="shared" si="128"/>
        <v>13919.920000000002</v>
      </c>
      <c r="U2752" s="8">
        <f>Sales[[#This Row],[Unit Cost]]*Sales[[#This Row],[Order Quantity]]</f>
        <v>11732.504000000001</v>
      </c>
    </row>
    <row r="2753" spans="1:21" x14ac:dyDescent="0.2">
      <c r="A2753" s="6" t="s">
        <v>2966</v>
      </c>
      <c r="B2753" s="6" t="s">
        <v>25</v>
      </c>
      <c r="C2753" s="6" t="s">
        <v>144</v>
      </c>
      <c r="D2753" s="7">
        <v>43500</v>
      </c>
      <c r="E2753" s="7">
        <v>43575</v>
      </c>
      <c r="F2753" s="7">
        <v>43597</v>
      </c>
      <c r="G2753" s="7">
        <v>43601</v>
      </c>
      <c r="H2753" s="6">
        <f t="shared" si="126"/>
        <v>26</v>
      </c>
      <c r="I2753" s="6" t="s">
        <v>215</v>
      </c>
      <c r="J2753" s="6">
        <v>13</v>
      </c>
      <c r="K2753" s="6">
        <v>32</v>
      </c>
      <c r="L2753" s="6">
        <v>77</v>
      </c>
      <c r="M2753" s="6">
        <v>12</v>
      </c>
      <c r="N2753" s="6">
        <v>3</v>
      </c>
      <c r="O2753" s="6">
        <v>0.05</v>
      </c>
      <c r="P2753" s="8">
        <v>2398.6</v>
      </c>
      <c r="Q2753" s="8">
        <v>1535.104</v>
      </c>
      <c r="R2753" s="8">
        <f t="shared" si="127"/>
        <v>2230.6979999999994</v>
      </c>
      <c r="S2753" s="8">
        <f>(((Sales[[#This Row],[Unit Price]]-(Sales[[#This Row],[Discount Applied]]*Sales[[#This Row],[Unit Price]]))-Q2753)/Q2753)*100</f>
        <v>48.4375</v>
      </c>
      <c r="T2753" s="8">
        <f t="shared" si="128"/>
        <v>6836.0099999999993</v>
      </c>
      <c r="U2753" s="8">
        <f>Sales[[#This Row],[Unit Cost]]*Sales[[#This Row],[Order Quantity]]</f>
        <v>4605.3119999999999</v>
      </c>
    </row>
    <row r="2754" spans="1:21" x14ac:dyDescent="0.2">
      <c r="A2754" s="6" t="s">
        <v>2967</v>
      </c>
      <c r="B2754" s="6" t="s">
        <v>25</v>
      </c>
      <c r="C2754" s="6" t="s">
        <v>147</v>
      </c>
      <c r="D2754" s="7">
        <v>43500</v>
      </c>
      <c r="E2754" s="7">
        <v>43576</v>
      </c>
      <c r="F2754" s="7">
        <v>43582</v>
      </c>
      <c r="G2754" s="7">
        <v>43590</v>
      </c>
      <c r="H2754" s="6">
        <f t="shared" ref="H2754:H2817" si="129">G2754-E2754</f>
        <v>14</v>
      </c>
      <c r="I2754" s="6" t="s">
        <v>215</v>
      </c>
      <c r="J2754" s="6">
        <v>16</v>
      </c>
      <c r="K2754" s="6">
        <v>42</v>
      </c>
      <c r="L2754" s="6">
        <v>215</v>
      </c>
      <c r="M2754" s="6">
        <v>47</v>
      </c>
      <c r="N2754" s="6">
        <v>4</v>
      </c>
      <c r="O2754" s="6">
        <v>0.4</v>
      </c>
      <c r="P2754" s="8">
        <v>2653.2000000000003</v>
      </c>
      <c r="Q2754" s="8">
        <v>1830.7080000000001</v>
      </c>
      <c r="R2754" s="8">
        <f t="shared" ref="R2754:R2817" si="130">T2754-(Q2754*N2754)</f>
        <v>-955.15200000000004</v>
      </c>
      <c r="S2754" s="8">
        <f>(((Sales[[#This Row],[Unit Price]]-(Sales[[#This Row],[Discount Applied]]*Sales[[#This Row],[Unit Price]]))-Q2754)/Q2754)*100</f>
        <v>-13.043478260869565</v>
      </c>
      <c r="T2754" s="8">
        <f t="shared" ref="T2754:T2817" si="131">((P2754*N2754)-(P2754*O2754*N2754))</f>
        <v>6367.68</v>
      </c>
      <c r="U2754" s="8">
        <f>Sales[[#This Row],[Unit Cost]]*Sales[[#This Row],[Order Quantity]]</f>
        <v>7322.8320000000003</v>
      </c>
    </row>
    <row r="2755" spans="1:21" x14ac:dyDescent="0.2">
      <c r="A2755" s="6" t="s">
        <v>2968</v>
      </c>
      <c r="B2755" s="6" t="s">
        <v>26</v>
      </c>
      <c r="C2755" s="6" t="s">
        <v>145</v>
      </c>
      <c r="D2755" s="7">
        <v>43500</v>
      </c>
      <c r="E2755" s="7">
        <v>43576</v>
      </c>
      <c r="F2755" s="7">
        <v>43589</v>
      </c>
      <c r="G2755" s="7">
        <v>43599</v>
      </c>
      <c r="H2755" s="6">
        <f t="shared" si="129"/>
        <v>23</v>
      </c>
      <c r="I2755" s="6" t="s">
        <v>215</v>
      </c>
      <c r="J2755" s="6">
        <v>28</v>
      </c>
      <c r="K2755" s="6">
        <v>46</v>
      </c>
      <c r="L2755" s="6">
        <v>202</v>
      </c>
      <c r="M2755" s="6">
        <v>13</v>
      </c>
      <c r="N2755" s="6">
        <v>4</v>
      </c>
      <c r="O2755" s="6">
        <v>0.05</v>
      </c>
      <c r="P2755" s="8">
        <v>2264.6</v>
      </c>
      <c r="Q2755" s="8">
        <v>1109.654</v>
      </c>
      <c r="R2755" s="8">
        <f t="shared" si="130"/>
        <v>4166.8639999999996</v>
      </c>
      <c r="S2755" s="8">
        <f>(((Sales[[#This Row],[Unit Price]]-(Sales[[#This Row],[Discount Applied]]*Sales[[#This Row],[Unit Price]]))-Q2755)/Q2755)*100</f>
        <v>93.877551020408163</v>
      </c>
      <c r="T2755" s="8">
        <f t="shared" si="131"/>
        <v>8605.48</v>
      </c>
      <c r="U2755" s="8">
        <f>Sales[[#This Row],[Unit Cost]]*Sales[[#This Row],[Order Quantity]]</f>
        <v>4438.616</v>
      </c>
    </row>
    <row r="2756" spans="1:21" x14ac:dyDescent="0.2">
      <c r="A2756" s="6" t="s">
        <v>2969</v>
      </c>
      <c r="B2756" s="6" t="s">
        <v>25</v>
      </c>
      <c r="C2756" s="6" t="s">
        <v>147</v>
      </c>
      <c r="D2756" s="7">
        <v>43500</v>
      </c>
      <c r="E2756" s="7">
        <v>43576</v>
      </c>
      <c r="F2756" s="7">
        <v>43596</v>
      </c>
      <c r="G2756" s="7">
        <v>43601</v>
      </c>
      <c r="H2756" s="6">
        <f t="shared" si="129"/>
        <v>25</v>
      </c>
      <c r="I2756" s="6" t="s">
        <v>215</v>
      </c>
      <c r="J2756" s="6">
        <v>14</v>
      </c>
      <c r="K2756" s="6">
        <v>18</v>
      </c>
      <c r="L2756" s="6">
        <v>213</v>
      </c>
      <c r="M2756" s="6">
        <v>13</v>
      </c>
      <c r="N2756" s="6">
        <v>7</v>
      </c>
      <c r="O2756" s="6">
        <v>0.05</v>
      </c>
      <c r="P2756" s="8">
        <v>5165.7</v>
      </c>
      <c r="Q2756" s="8">
        <v>2996.1059999999998</v>
      </c>
      <c r="R2756" s="8">
        <f t="shared" si="130"/>
        <v>13379.163</v>
      </c>
      <c r="S2756" s="8">
        <f>(((Sales[[#This Row],[Unit Price]]-(Sales[[#This Row],[Discount Applied]]*Sales[[#This Row],[Unit Price]]))-Q2756)/Q2756)*100</f>
        <v>63.793103448275879</v>
      </c>
      <c r="T2756" s="8">
        <f t="shared" si="131"/>
        <v>34351.904999999999</v>
      </c>
      <c r="U2756" s="8">
        <f>Sales[[#This Row],[Unit Cost]]*Sales[[#This Row],[Order Quantity]]</f>
        <v>20972.741999999998</v>
      </c>
    </row>
    <row r="2757" spans="1:21" x14ac:dyDescent="0.2">
      <c r="A2757" s="6" t="s">
        <v>2970</v>
      </c>
      <c r="B2757" s="6" t="s">
        <v>23</v>
      </c>
      <c r="C2757" s="6" t="s">
        <v>144</v>
      </c>
      <c r="D2757" s="7">
        <v>43500</v>
      </c>
      <c r="E2757" s="7">
        <v>43576</v>
      </c>
      <c r="F2757" s="7">
        <v>43600</v>
      </c>
      <c r="G2757" s="7">
        <v>43604</v>
      </c>
      <c r="H2757" s="6">
        <f t="shared" si="129"/>
        <v>28</v>
      </c>
      <c r="I2757" s="6" t="s">
        <v>215</v>
      </c>
      <c r="J2757" s="6">
        <v>25</v>
      </c>
      <c r="K2757" s="6">
        <v>46</v>
      </c>
      <c r="L2757" s="6">
        <v>59</v>
      </c>
      <c r="M2757" s="6">
        <v>23</v>
      </c>
      <c r="N2757" s="6">
        <v>4</v>
      </c>
      <c r="O2757" s="6">
        <v>0.05</v>
      </c>
      <c r="P2757" s="8">
        <v>1145.7</v>
      </c>
      <c r="Q2757" s="8">
        <v>882.18900000000008</v>
      </c>
      <c r="R2757" s="8">
        <f t="shared" si="130"/>
        <v>824.90399999999954</v>
      </c>
      <c r="S2757" s="8">
        <f>(((Sales[[#This Row],[Unit Price]]-(Sales[[#This Row],[Discount Applied]]*Sales[[#This Row],[Unit Price]]))-Q2757)/Q2757)*100</f>
        <v>23.376623376623364</v>
      </c>
      <c r="T2757" s="8">
        <f t="shared" si="131"/>
        <v>4353.66</v>
      </c>
      <c r="U2757" s="8">
        <f>Sales[[#This Row],[Unit Cost]]*Sales[[#This Row],[Order Quantity]]</f>
        <v>3528.7560000000003</v>
      </c>
    </row>
    <row r="2758" spans="1:21" x14ac:dyDescent="0.2">
      <c r="A2758" s="6" t="s">
        <v>2971</v>
      </c>
      <c r="B2758" s="6" t="s">
        <v>25</v>
      </c>
      <c r="C2758" s="6" t="s">
        <v>148</v>
      </c>
      <c r="D2758" s="7">
        <v>43400</v>
      </c>
      <c r="E2758" s="7">
        <v>43576</v>
      </c>
      <c r="F2758" s="7">
        <v>43579</v>
      </c>
      <c r="G2758" s="7">
        <v>43586</v>
      </c>
      <c r="H2758" s="6">
        <f t="shared" si="129"/>
        <v>10</v>
      </c>
      <c r="I2758" s="6" t="s">
        <v>215</v>
      </c>
      <c r="J2758" s="6">
        <v>17</v>
      </c>
      <c r="K2758" s="6">
        <v>41</v>
      </c>
      <c r="L2758" s="6">
        <v>29</v>
      </c>
      <c r="M2758" s="6">
        <v>4</v>
      </c>
      <c r="N2758" s="6">
        <v>1</v>
      </c>
      <c r="O2758" s="6">
        <v>0.05</v>
      </c>
      <c r="P2758" s="8">
        <v>5433.7</v>
      </c>
      <c r="Q2758" s="8">
        <v>3205.8829999999998</v>
      </c>
      <c r="R2758" s="8">
        <f t="shared" si="130"/>
        <v>1956.1319999999996</v>
      </c>
      <c r="S2758" s="8">
        <f>(((Sales[[#This Row],[Unit Price]]-(Sales[[#This Row],[Discount Applied]]*Sales[[#This Row],[Unit Price]]))-Q2758)/Q2758)*100</f>
        <v>61.016949152542367</v>
      </c>
      <c r="T2758" s="8">
        <f t="shared" si="131"/>
        <v>5162.0149999999994</v>
      </c>
      <c r="U2758" s="8">
        <f>Sales[[#This Row],[Unit Cost]]*Sales[[#This Row],[Order Quantity]]</f>
        <v>3205.8829999999998</v>
      </c>
    </row>
    <row r="2759" spans="1:21" x14ac:dyDescent="0.2">
      <c r="A2759" s="6" t="s">
        <v>2972</v>
      </c>
      <c r="B2759" s="6" t="s">
        <v>25</v>
      </c>
      <c r="C2759" s="6" t="s">
        <v>145</v>
      </c>
      <c r="D2759" s="7">
        <v>43500</v>
      </c>
      <c r="E2759" s="7">
        <v>43577</v>
      </c>
      <c r="F2759" s="7">
        <v>43603</v>
      </c>
      <c r="G2759" s="7">
        <v>43611</v>
      </c>
      <c r="H2759" s="6">
        <f t="shared" si="129"/>
        <v>34</v>
      </c>
      <c r="I2759" s="6" t="s">
        <v>215</v>
      </c>
      <c r="J2759" s="6">
        <v>13</v>
      </c>
      <c r="K2759" s="6">
        <v>37</v>
      </c>
      <c r="L2759" s="6">
        <v>107</v>
      </c>
      <c r="M2759" s="6">
        <v>40</v>
      </c>
      <c r="N2759" s="6">
        <v>4</v>
      </c>
      <c r="O2759" s="6">
        <v>7.4999999999999997E-2</v>
      </c>
      <c r="P2759" s="8">
        <v>201</v>
      </c>
      <c r="Q2759" s="8">
        <v>104.52000000000001</v>
      </c>
      <c r="R2759" s="8">
        <f t="shared" si="130"/>
        <v>325.62</v>
      </c>
      <c r="S2759" s="8">
        <f>(((Sales[[#This Row],[Unit Price]]-(Sales[[#This Row],[Discount Applied]]*Sales[[#This Row],[Unit Price]]))-Q2759)/Q2759)*100</f>
        <v>77.884615384615373</v>
      </c>
      <c r="T2759" s="8">
        <f t="shared" si="131"/>
        <v>743.7</v>
      </c>
      <c r="U2759" s="8">
        <f>Sales[[#This Row],[Unit Cost]]*Sales[[#This Row],[Order Quantity]]</f>
        <v>418.08000000000004</v>
      </c>
    </row>
    <row r="2760" spans="1:21" x14ac:dyDescent="0.2">
      <c r="A2760" s="6" t="s">
        <v>2973</v>
      </c>
      <c r="B2760" s="6" t="s">
        <v>25</v>
      </c>
      <c r="C2760" s="6" t="s">
        <v>143</v>
      </c>
      <c r="D2760" s="7">
        <v>43500</v>
      </c>
      <c r="E2760" s="7">
        <v>43577</v>
      </c>
      <c r="F2760" s="7">
        <v>43598</v>
      </c>
      <c r="G2760" s="7">
        <v>43607</v>
      </c>
      <c r="H2760" s="6">
        <f t="shared" si="129"/>
        <v>30</v>
      </c>
      <c r="I2760" s="6" t="s">
        <v>215</v>
      </c>
      <c r="J2760" s="6">
        <v>20</v>
      </c>
      <c r="K2760" s="6">
        <v>45</v>
      </c>
      <c r="L2760" s="6">
        <v>349</v>
      </c>
      <c r="M2760" s="6">
        <v>20</v>
      </c>
      <c r="N2760" s="6">
        <v>5</v>
      </c>
      <c r="O2760" s="6">
        <v>0.1</v>
      </c>
      <c r="P2760" s="8">
        <v>1688.4</v>
      </c>
      <c r="Q2760" s="8">
        <v>776.6640000000001</v>
      </c>
      <c r="R2760" s="8">
        <f t="shared" si="130"/>
        <v>3714.4799999999996</v>
      </c>
      <c r="S2760" s="8">
        <f>(((Sales[[#This Row],[Unit Price]]-(Sales[[#This Row],[Discount Applied]]*Sales[[#This Row],[Unit Price]]))-Q2760)/Q2760)*100</f>
        <v>95.652173913043441</v>
      </c>
      <c r="T2760" s="8">
        <f t="shared" si="131"/>
        <v>7597.8</v>
      </c>
      <c r="U2760" s="8">
        <f>Sales[[#This Row],[Unit Cost]]*Sales[[#This Row],[Order Quantity]]</f>
        <v>3883.3200000000006</v>
      </c>
    </row>
    <row r="2761" spans="1:21" x14ac:dyDescent="0.2">
      <c r="A2761" s="6" t="s">
        <v>2974</v>
      </c>
      <c r="B2761" s="6" t="s">
        <v>25</v>
      </c>
      <c r="C2761" s="6" t="s">
        <v>145</v>
      </c>
      <c r="D2761" s="7">
        <v>43500</v>
      </c>
      <c r="E2761" s="7">
        <v>43577</v>
      </c>
      <c r="F2761" s="7">
        <v>43587</v>
      </c>
      <c r="G2761" s="7">
        <v>43594</v>
      </c>
      <c r="H2761" s="6">
        <f t="shared" si="129"/>
        <v>17</v>
      </c>
      <c r="I2761" s="6" t="s">
        <v>215</v>
      </c>
      <c r="J2761" s="6">
        <v>19</v>
      </c>
      <c r="K2761" s="6">
        <v>31</v>
      </c>
      <c r="L2761" s="6">
        <v>188</v>
      </c>
      <c r="M2761" s="6">
        <v>38</v>
      </c>
      <c r="N2761" s="6">
        <v>6</v>
      </c>
      <c r="O2761" s="6">
        <v>0.1</v>
      </c>
      <c r="P2761" s="8">
        <v>1005</v>
      </c>
      <c r="Q2761" s="8">
        <v>402</v>
      </c>
      <c r="R2761" s="8">
        <f t="shared" si="130"/>
        <v>3015</v>
      </c>
      <c r="S2761" s="8">
        <f>(((Sales[[#This Row],[Unit Price]]-(Sales[[#This Row],[Discount Applied]]*Sales[[#This Row],[Unit Price]]))-Q2761)/Q2761)*100</f>
        <v>125</v>
      </c>
      <c r="T2761" s="8">
        <f t="shared" si="131"/>
        <v>5427</v>
      </c>
      <c r="U2761" s="8">
        <f>Sales[[#This Row],[Unit Cost]]*Sales[[#This Row],[Order Quantity]]</f>
        <v>2412</v>
      </c>
    </row>
    <row r="2762" spans="1:21" x14ac:dyDescent="0.2">
      <c r="A2762" s="6" t="s">
        <v>2975</v>
      </c>
      <c r="B2762" s="6" t="s">
        <v>26</v>
      </c>
      <c r="C2762" s="6" t="s">
        <v>146</v>
      </c>
      <c r="D2762" s="7">
        <v>43400</v>
      </c>
      <c r="E2762" s="7">
        <v>43577</v>
      </c>
      <c r="F2762" s="7">
        <v>43591</v>
      </c>
      <c r="G2762" s="7">
        <v>43599</v>
      </c>
      <c r="H2762" s="6">
        <f t="shared" si="129"/>
        <v>22</v>
      </c>
      <c r="I2762" s="6" t="s">
        <v>215</v>
      </c>
      <c r="J2762" s="6">
        <v>26</v>
      </c>
      <c r="K2762" s="6">
        <v>1</v>
      </c>
      <c r="L2762" s="6">
        <v>327</v>
      </c>
      <c r="M2762" s="6">
        <v>10</v>
      </c>
      <c r="N2762" s="6">
        <v>1</v>
      </c>
      <c r="O2762" s="6">
        <v>0.3</v>
      </c>
      <c r="P2762" s="8">
        <v>1695.1000000000001</v>
      </c>
      <c r="Q2762" s="8">
        <v>1288.2760000000001</v>
      </c>
      <c r="R2762" s="8">
        <f t="shared" si="130"/>
        <v>-101.7059999999999</v>
      </c>
      <c r="S2762" s="8">
        <f>(((Sales[[#This Row],[Unit Price]]-(Sales[[#This Row],[Discount Applied]]*Sales[[#This Row],[Unit Price]]))-Q2762)/Q2762)*100</f>
        <v>-7.8947368421052557</v>
      </c>
      <c r="T2762" s="8">
        <f t="shared" si="131"/>
        <v>1186.5700000000002</v>
      </c>
      <c r="U2762" s="8">
        <f>Sales[[#This Row],[Unit Cost]]*Sales[[#This Row],[Order Quantity]]</f>
        <v>1288.2760000000001</v>
      </c>
    </row>
    <row r="2763" spans="1:21" x14ac:dyDescent="0.2">
      <c r="A2763" s="6" t="s">
        <v>2976</v>
      </c>
      <c r="B2763" s="6" t="s">
        <v>25</v>
      </c>
      <c r="C2763" s="6" t="s">
        <v>145</v>
      </c>
      <c r="D2763" s="7">
        <v>43500</v>
      </c>
      <c r="E2763" s="7">
        <v>43577</v>
      </c>
      <c r="F2763" s="7">
        <v>43581</v>
      </c>
      <c r="G2763" s="7">
        <v>43587</v>
      </c>
      <c r="H2763" s="6">
        <f t="shared" si="129"/>
        <v>10</v>
      </c>
      <c r="I2763" s="6" t="s">
        <v>215</v>
      </c>
      <c r="J2763" s="6">
        <v>13</v>
      </c>
      <c r="K2763" s="6">
        <v>32</v>
      </c>
      <c r="L2763" s="6">
        <v>187</v>
      </c>
      <c r="M2763" s="6">
        <v>24</v>
      </c>
      <c r="N2763" s="6">
        <v>3</v>
      </c>
      <c r="O2763" s="6">
        <v>0.15</v>
      </c>
      <c r="P2763" s="8">
        <v>1058.6000000000001</v>
      </c>
      <c r="Q2763" s="8">
        <v>645.74600000000009</v>
      </c>
      <c r="R2763" s="8">
        <f t="shared" si="130"/>
        <v>762.19200000000001</v>
      </c>
      <c r="S2763" s="8">
        <f>(((Sales[[#This Row],[Unit Price]]-(Sales[[#This Row],[Discount Applied]]*Sales[[#This Row],[Unit Price]]))-Q2763)/Q2763)*100</f>
        <v>39.344262295081975</v>
      </c>
      <c r="T2763" s="8">
        <f t="shared" si="131"/>
        <v>2699.4300000000003</v>
      </c>
      <c r="U2763" s="8">
        <f>Sales[[#This Row],[Unit Cost]]*Sales[[#This Row],[Order Quantity]]</f>
        <v>1937.2380000000003</v>
      </c>
    </row>
    <row r="2764" spans="1:21" x14ac:dyDescent="0.2">
      <c r="A2764" s="6" t="s">
        <v>2977</v>
      </c>
      <c r="B2764" s="6" t="s">
        <v>24</v>
      </c>
      <c r="C2764" s="6" t="s">
        <v>147</v>
      </c>
      <c r="D2764" s="7">
        <v>43500</v>
      </c>
      <c r="E2764" s="7">
        <v>43577</v>
      </c>
      <c r="F2764" s="7">
        <v>43605</v>
      </c>
      <c r="G2764" s="7">
        <v>43609</v>
      </c>
      <c r="H2764" s="6">
        <f t="shared" si="129"/>
        <v>32</v>
      </c>
      <c r="I2764" s="6" t="s">
        <v>215</v>
      </c>
      <c r="J2764" s="6">
        <v>4</v>
      </c>
      <c r="K2764" s="6">
        <v>50</v>
      </c>
      <c r="L2764" s="6">
        <v>208</v>
      </c>
      <c r="M2764" s="6">
        <v>24</v>
      </c>
      <c r="N2764" s="6">
        <v>4</v>
      </c>
      <c r="O2764" s="6">
        <v>0.05</v>
      </c>
      <c r="P2764" s="8">
        <v>6097</v>
      </c>
      <c r="Q2764" s="8">
        <v>4877.6000000000004</v>
      </c>
      <c r="R2764" s="8">
        <f t="shared" si="130"/>
        <v>3658.1999999999971</v>
      </c>
      <c r="S2764" s="8">
        <f>(((Sales[[#This Row],[Unit Price]]-(Sales[[#This Row],[Discount Applied]]*Sales[[#This Row],[Unit Price]]))-Q2764)/Q2764)*100</f>
        <v>18.749999999999982</v>
      </c>
      <c r="T2764" s="8">
        <f t="shared" si="131"/>
        <v>23168.6</v>
      </c>
      <c r="U2764" s="8">
        <f>Sales[[#This Row],[Unit Cost]]*Sales[[#This Row],[Order Quantity]]</f>
        <v>19510.400000000001</v>
      </c>
    </row>
    <row r="2765" spans="1:21" x14ac:dyDescent="0.2">
      <c r="A2765" s="6" t="s">
        <v>2978</v>
      </c>
      <c r="B2765" s="6" t="s">
        <v>25</v>
      </c>
      <c r="C2765" s="6" t="s">
        <v>148</v>
      </c>
      <c r="D2765" s="7">
        <v>43500</v>
      </c>
      <c r="E2765" s="7">
        <v>43577</v>
      </c>
      <c r="F2765" s="7">
        <v>43598</v>
      </c>
      <c r="G2765" s="7">
        <v>43601</v>
      </c>
      <c r="H2765" s="6">
        <f t="shared" si="129"/>
        <v>24</v>
      </c>
      <c r="I2765" s="6" t="s">
        <v>215</v>
      </c>
      <c r="J2765" s="6">
        <v>13</v>
      </c>
      <c r="K2765" s="6">
        <v>9</v>
      </c>
      <c r="L2765" s="6">
        <v>37</v>
      </c>
      <c r="M2765" s="6">
        <v>19</v>
      </c>
      <c r="N2765" s="6">
        <v>4</v>
      </c>
      <c r="O2765" s="6">
        <v>0.2</v>
      </c>
      <c r="P2765" s="8">
        <v>1782.2</v>
      </c>
      <c r="Q2765" s="8">
        <v>712.88000000000011</v>
      </c>
      <c r="R2765" s="8">
        <f t="shared" si="130"/>
        <v>2851.5199999999995</v>
      </c>
      <c r="S2765" s="8">
        <f>(((Sales[[#This Row],[Unit Price]]-(Sales[[#This Row],[Discount Applied]]*Sales[[#This Row],[Unit Price]]))-Q2765)/Q2765)*100</f>
        <v>99.999999999999972</v>
      </c>
      <c r="T2765" s="8">
        <f t="shared" si="131"/>
        <v>5703.04</v>
      </c>
      <c r="U2765" s="8">
        <f>Sales[[#This Row],[Unit Cost]]*Sales[[#This Row],[Order Quantity]]</f>
        <v>2851.5200000000004</v>
      </c>
    </row>
    <row r="2766" spans="1:21" x14ac:dyDescent="0.2">
      <c r="A2766" s="6" t="s">
        <v>2979</v>
      </c>
      <c r="B2766" s="6" t="s">
        <v>23</v>
      </c>
      <c r="C2766" s="6" t="s">
        <v>148</v>
      </c>
      <c r="D2766" s="7">
        <v>43500</v>
      </c>
      <c r="E2766" s="7">
        <v>43577</v>
      </c>
      <c r="F2766" s="7">
        <v>43598</v>
      </c>
      <c r="G2766" s="7">
        <v>43603</v>
      </c>
      <c r="H2766" s="6">
        <f t="shared" si="129"/>
        <v>26</v>
      </c>
      <c r="I2766" s="6" t="s">
        <v>215</v>
      </c>
      <c r="J2766" s="6">
        <v>20</v>
      </c>
      <c r="K2766" s="6">
        <v>4</v>
      </c>
      <c r="L2766" s="6">
        <v>25</v>
      </c>
      <c r="M2766" s="6">
        <v>4</v>
      </c>
      <c r="N2766" s="6">
        <v>6</v>
      </c>
      <c r="O2766" s="6">
        <v>0.05</v>
      </c>
      <c r="P2766" s="8">
        <v>2324.9</v>
      </c>
      <c r="Q2766" s="8">
        <v>1441.4380000000001</v>
      </c>
      <c r="R2766" s="8">
        <f t="shared" si="130"/>
        <v>4603.3020000000015</v>
      </c>
      <c r="S2766" s="8">
        <f>(((Sales[[#This Row],[Unit Price]]-(Sales[[#This Row],[Discount Applied]]*Sales[[#This Row],[Unit Price]]))-Q2766)/Q2766)*100</f>
        <v>53.225806451612911</v>
      </c>
      <c r="T2766" s="8">
        <f t="shared" si="131"/>
        <v>13251.930000000002</v>
      </c>
      <c r="U2766" s="8">
        <f>Sales[[#This Row],[Unit Cost]]*Sales[[#This Row],[Order Quantity]]</f>
        <v>8648.6280000000006</v>
      </c>
    </row>
    <row r="2767" spans="1:21" x14ac:dyDescent="0.2">
      <c r="A2767" s="6" t="s">
        <v>2980</v>
      </c>
      <c r="B2767" s="6" t="s">
        <v>26</v>
      </c>
      <c r="C2767" s="6" t="s">
        <v>145</v>
      </c>
      <c r="D2767" s="7">
        <v>43500</v>
      </c>
      <c r="E2767" s="7">
        <v>43578</v>
      </c>
      <c r="F2767" s="7">
        <v>43605</v>
      </c>
      <c r="G2767" s="7">
        <v>43614</v>
      </c>
      <c r="H2767" s="6">
        <f t="shared" si="129"/>
        <v>36</v>
      </c>
      <c r="I2767" s="6" t="s">
        <v>215</v>
      </c>
      <c r="J2767" s="6">
        <v>27</v>
      </c>
      <c r="K2767" s="6">
        <v>23</v>
      </c>
      <c r="L2767" s="6">
        <v>145</v>
      </c>
      <c r="M2767" s="6">
        <v>10</v>
      </c>
      <c r="N2767" s="6">
        <v>6</v>
      </c>
      <c r="O2767" s="6">
        <v>0.1</v>
      </c>
      <c r="P2767" s="8">
        <v>3939.6</v>
      </c>
      <c r="Q2767" s="8">
        <v>2600.136</v>
      </c>
      <c r="R2767" s="8">
        <f t="shared" si="130"/>
        <v>5673.0239999999976</v>
      </c>
      <c r="S2767" s="8">
        <f>(((Sales[[#This Row],[Unit Price]]-(Sales[[#This Row],[Discount Applied]]*Sales[[#This Row],[Unit Price]]))-Q2767)/Q2767)*100</f>
        <v>36.36363636363636</v>
      </c>
      <c r="T2767" s="8">
        <f t="shared" si="131"/>
        <v>21273.839999999997</v>
      </c>
      <c r="U2767" s="8">
        <f>Sales[[#This Row],[Unit Cost]]*Sales[[#This Row],[Order Quantity]]</f>
        <v>15600.815999999999</v>
      </c>
    </row>
    <row r="2768" spans="1:21" x14ac:dyDescent="0.2">
      <c r="A2768" s="6" t="s">
        <v>2981</v>
      </c>
      <c r="B2768" s="6" t="s">
        <v>24</v>
      </c>
      <c r="C2768" s="6" t="s">
        <v>143</v>
      </c>
      <c r="D2768" s="7">
        <v>43500</v>
      </c>
      <c r="E2768" s="7">
        <v>43578</v>
      </c>
      <c r="F2768" s="7">
        <v>43588</v>
      </c>
      <c r="G2768" s="7">
        <v>43598</v>
      </c>
      <c r="H2768" s="6">
        <f t="shared" si="129"/>
        <v>20</v>
      </c>
      <c r="I2768" s="6" t="s">
        <v>215</v>
      </c>
      <c r="J2768" s="6">
        <v>3</v>
      </c>
      <c r="K2768" s="6">
        <v>37</v>
      </c>
      <c r="L2768" s="6">
        <v>339</v>
      </c>
      <c r="M2768" s="6">
        <v>30</v>
      </c>
      <c r="N2768" s="6">
        <v>3</v>
      </c>
      <c r="O2768" s="6">
        <v>0.2</v>
      </c>
      <c r="P2768" s="8">
        <v>187.6</v>
      </c>
      <c r="Q2768" s="8">
        <v>84.42</v>
      </c>
      <c r="R2768" s="8">
        <f t="shared" si="130"/>
        <v>196.97999999999996</v>
      </c>
      <c r="S2768" s="8">
        <f>(((Sales[[#This Row],[Unit Price]]-(Sales[[#This Row],[Discount Applied]]*Sales[[#This Row],[Unit Price]]))-Q2768)/Q2768)*100</f>
        <v>77.777777777777757</v>
      </c>
      <c r="T2768" s="8">
        <f t="shared" si="131"/>
        <v>450.23999999999995</v>
      </c>
      <c r="U2768" s="8">
        <f>Sales[[#This Row],[Unit Cost]]*Sales[[#This Row],[Order Quantity]]</f>
        <v>253.26</v>
      </c>
    </row>
    <row r="2769" spans="1:21" x14ac:dyDescent="0.2">
      <c r="A2769" s="6" t="s">
        <v>2982</v>
      </c>
      <c r="B2769" s="6" t="s">
        <v>24</v>
      </c>
      <c r="C2769" s="6" t="s">
        <v>145</v>
      </c>
      <c r="D2769" s="7">
        <v>43500</v>
      </c>
      <c r="E2769" s="7">
        <v>43578</v>
      </c>
      <c r="F2769" s="7">
        <v>43586</v>
      </c>
      <c r="G2769" s="7">
        <v>43589</v>
      </c>
      <c r="H2769" s="6">
        <f t="shared" si="129"/>
        <v>11</v>
      </c>
      <c r="I2769" s="6" t="s">
        <v>215</v>
      </c>
      <c r="J2769" s="6">
        <v>7</v>
      </c>
      <c r="K2769" s="6">
        <v>30</v>
      </c>
      <c r="L2769" s="6">
        <v>93</v>
      </c>
      <c r="M2769" s="6">
        <v>27</v>
      </c>
      <c r="N2769" s="6">
        <v>2</v>
      </c>
      <c r="O2769" s="6">
        <v>0.05</v>
      </c>
      <c r="P2769" s="8">
        <v>2351.7000000000003</v>
      </c>
      <c r="Q2769" s="8">
        <v>1787.2920000000001</v>
      </c>
      <c r="R2769" s="8">
        <f t="shared" si="130"/>
        <v>893.64600000000019</v>
      </c>
      <c r="S2769" s="8">
        <f>(((Sales[[#This Row],[Unit Price]]-(Sales[[#This Row],[Discount Applied]]*Sales[[#This Row],[Unit Price]]))-Q2769)/Q2769)*100</f>
        <v>25.000000000000007</v>
      </c>
      <c r="T2769" s="8">
        <f t="shared" si="131"/>
        <v>4468.2300000000005</v>
      </c>
      <c r="U2769" s="8">
        <f>Sales[[#This Row],[Unit Cost]]*Sales[[#This Row],[Order Quantity]]</f>
        <v>3574.5840000000003</v>
      </c>
    </row>
    <row r="2770" spans="1:21" x14ac:dyDescent="0.2">
      <c r="A2770" s="6" t="s">
        <v>2983</v>
      </c>
      <c r="B2770" s="6" t="s">
        <v>25</v>
      </c>
      <c r="C2770" s="6" t="s">
        <v>144</v>
      </c>
      <c r="D2770" s="7">
        <v>43500</v>
      </c>
      <c r="E2770" s="7">
        <v>43578</v>
      </c>
      <c r="F2770" s="7">
        <v>43581</v>
      </c>
      <c r="G2770" s="7">
        <v>43589</v>
      </c>
      <c r="H2770" s="6">
        <f t="shared" si="129"/>
        <v>11</v>
      </c>
      <c r="I2770" s="6" t="s">
        <v>215</v>
      </c>
      <c r="J2770" s="6">
        <v>18</v>
      </c>
      <c r="K2770" s="6">
        <v>6</v>
      </c>
      <c r="L2770" s="6">
        <v>75</v>
      </c>
      <c r="M2770" s="6">
        <v>2</v>
      </c>
      <c r="N2770" s="6">
        <v>5</v>
      </c>
      <c r="O2770" s="6">
        <v>7.4999999999999997E-2</v>
      </c>
      <c r="P2770" s="8">
        <v>268</v>
      </c>
      <c r="Q2770" s="8">
        <v>206.36</v>
      </c>
      <c r="R2770" s="8">
        <f t="shared" si="130"/>
        <v>207.69999999999982</v>
      </c>
      <c r="S2770" s="8">
        <f>(((Sales[[#This Row],[Unit Price]]-(Sales[[#This Row],[Discount Applied]]*Sales[[#This Row],[Unit Price]]))-Q2770)/Q2770)*100</f>
        <v>20.129870129870124</v>
      </c>
      <c r="T2770" s="8">
        <f t="shared" si="131"/>
        <v>1239.5</v>
      </c>
      <c r="U2770" s="8">
        <f>Sales[[#This Row],[Unit Cost]]*Sales[[#This Row],[Order Quantity]]</f>
        <v>1031.8000000000002</v>
      </c>
    </row>
    <row r="2771" spans="1:21" x14ac:dyDescent="0.2">
      <c r="A2771" s="6" t="s">
        <v>2984</v>
      </c>
      <c r="B2771" s="6" t="s">
        <v>25</v>
      </c>
      <c r="C2771" s="6" t="s">
        <v>145</v>
      </c>
      <c r="D2771" s="7">
        <v>43500</v>
      </c>
      <c r="E2771" s="7">
        <v>43578</v>
      </c>
      <c r="F2771" s="7">
        <v>43584</v>
      </c>
      <c r="G2771" s="7">
        <v>43587</v>
      </c>
      <c r="H2771" s="6">
        <f t="shared" si="129"/>
        <v>9</v>
      </c>
      <c r="I2771" s="6" t="s">
        <v>215</v>
      </c>
      <c r="J2771" s="6">
        <v>19</v>
      </c>
      <c r="K2771" s="6">
        <v>34</v>
      </c>
      <c r="L2771" s="6">
        <v>171</v>
      </c>
      <c r="M2771" s="6">
        <v>2</v>
      </c>
      <c r="N2771" s="6">
        <v>4</v>
      </c>
      <c r="O2771" s="6">
        <v>0.15</v>
      </c>
      <c r="P2771" s="8">
        <v>3242.8</v>
      </c>
      <c r="Q2771" s="8">
        <v>2529.384</v>
      </c>
      <c r="R2771" s="8">
        <f t="shared" si="130"/>
        <v>907.98400000000038</v>
      </c>
      <c r="S2771" s="8">
        <f>(((Sales[[#This Row],[Unit Price]]-(Sales[[#This Row],[Discount Applied]]*Sales[[#This Row],[Unit Price]]))-Q2771)/Q2771)*100</f>
        <v>8.974358974358978</v>
      </c>
      <c r="T2771" s="8">
        <f t="shared" si="131"/>
        <v>11025.52</v>
      </c>
      <c r="U2771" s="8">
        <f>Sales[[#This Row],[Unit Cost]]*Sales[[#This Row],[Order Quantity]]</f>
        <v>10117.536</v>
      </c>
    </row>
    <row r="2772" spans="1:21" x14ac:dyDescent="0.2">
      <c r="A2772" s="6" t="s">
        <v>2985</v>
      </c>
      <c r="B2772" s="6" t="s">
        <v>26</v>
      </c>
      <c r="C2772" s="6" t="s">
        <v>145</v>
      </c>
      <c r="D2772" s="7">
        <v>43500</v>
      </c>
      <c r="E2772" s="7">
        <v>43578</v>
      </c>
      <c r="F2772" s="7">
        <v>43599</v>
      </c>
      <c r="G2772" s="7">
        <v>43600</v>
      </c>
      <c r="H2772" s="6">
        <f t="shared" si="129"/>
        <v>22</v>
      </c>
      <c r="I2772" s="6" t="s">
        <v>215</v>
      </c>
      <c r="J2772" s="6">
        <v>27</v>
      </c>
      <c r="K2772" s="6">
        <v>9</v>
      </c>
      <c r="L2772" s="6">
        <v>190</v>
      </c>
      <c r="M2772" s="6">
        <v>13</v>
      </c>
      <c r="N2772" s="6">
        <v>1</v>
      </c>
      <c r="O2772" s="6">
        <v>0.1</v>
      </c>
      <c r="P2772" s="8">
        <v>971.5</v>
      </c>
      <c r="Q2772" s="8">
        <v>806.34499999999991</v>
      </c>
      <c r="R2772" s="8">
        <f t="shared" si="130"/>
        <v>68.005000000000109</v>
      </c>
      <c r="S2772" s="8">
        <f>(((Sales[[#This Row],[Unit Price]]-(Sales[[#This Row],[Discount Applied]]*Sales[[#This Row],[Unit Price]]))-Q2772)/Q2772)*100</f>
        <v>8.4337349397590504</v>
      </c>
      <c r="T2772" s="8">
        <f t="shared" si="131"/>
        <v>874.35</v>
      </c>
      <c r="U2772" s="8">
        <f>Sales[[#This Row],[Unit Cost]]*Sales[[#This Row],[Order Quantity]]</f>
        <v>806.34499999999991</v>
      </c>
    </row>
    <row r="2773" spans="1:21" x14ac:dyDescent="0.2">
      <c r="A2773" s="6" t="s">
        <v>2986</v>
      </c>
      <c r="B2773" s="6" t="s">
        <v>26</v>
      </c>
      <c r="C2773" s="6" t="s">
        <v>145</v>
      </c>
      <c r="D2773" s="7">
        <v>43500</v>
      </c>
      <c r="E2773" s="7">
        <v>43579</v>
      </c>
      <c r="F2773" s="7">
        <v>43600</v>
      </c>
      <c r="G2773" s="7">
        <v>43605</v>
      </c>
      <c r="H2773" s="6">
        <f t="shared" si="129"/>
        <v>26</v>
      </c>
      <c r="I2773" s="6" t="s">
        <v>215</v>
      </c>
      <c r="J2773" s="6">
        <v>27</v>
      </c>
      <c r="K2773" s="6">
        <v>1</v>
      </c>
      <c r="L2773" s="6">
        <v>104</v>
      </c>
      <c r="M2773" s="6">
        <v>25</v>
      </c>
      <c r="N2773" s="6">
        <v>1</v>
      </c>
      <c r="O2773" s="6">
        <v>7.4999999999999997E-2</v>
      </c>
      <c r="P2773" s="8">
        <v>3691.7000000000003</v>
      </c>
      <c r="Q2773" s="8">
        <v>2768.7750000000001</v>
      </c>
      <c r="R2773" s="8">
        <f t="shared" si="130"/>
        <v>646.04750000000013</v>
      </c>
      <c r="S2773" s="8">
        <f>(((Sales[[#This Row],[Unit Price]]-(Sales[[#This Row],[Discount Applied]]*Sales[[#This Row],[Unit Price]]))-Q2773)/Q2773)*100</f>
        <v>23.333333333333336</v>
      </c>
      <c r="T2773" s="8">
        <f t="shared" si="131"/>
        <v>3414.8225000000002</v>
      </c>
      <c r="U2773" s="8">
        <f>Sales[[#This Row],[Unit Cost]]*Sales[[#This Row],[Order Quantity]]</f>
        <v>2768.7750000000001</v>
      </c>
    </row>
    <row r="2774" spans="1:21" x14ac:dyDescent="0.2">
      <c r="A2774" s="6" t="s">
        <v>2987</v>
      </c>
      <c r="B2774" s="6" t="s">
        <v>23</v>
      </c>
      <c r="C2774" s="6" t="s">
        <v>143</v>
      </c>
      <c r="D2774" s="7">
        <v>43500</v>
      </c>
      <c r="E2774" s="7">
        <v>43579</v>
      </c>
      <c r="F2774" s="7">
        <v>43584</v>
      </c>
      <c r="G2774" s="7">
        <v>43594</v>
      </c>
      <c r="H2774" s="6">
        <f t="shared" si="129"/>
        <v>15</v>
      </c>
      <c r="I2774" s="6" t="s">
        <v>215</v>
      </c>
      <c r="J2774" s="6">
        <v>21</v>
      </c>
      <c r="K2774" s="6">
        <v>38</v>
      </c>
      <c r="L2774" s="6">
        <v>332</v>
      </c>
      <c r="M2774" s="6">
        <v>41</v>
      </c>
      <c r="N2774" s="6">
        <v>3</v>
      </c>
      <c r="O2774" s="6">
        <v>0.3</v>
      </c>
      <c r="P2774" s="8">
        <v>194.3</v>
      </c>
      <c r="Q2774" s="8">
        <v>157.38300000000001</v>
      </c>
      <c r="R2774" s="8">
        <f t="shared" si="130"/>
        <v>-64.118999999999915</v>
      </c>
      <c r="S2774" s="8">
        <f>(((Sales[[#This Row],[Unit Price]]-(Sales[[#This Row],[Discount Applied]]*Sales[[#This Row],[Unit Price]]))-Q2774)/Q2774)*100</f>
        <v>-13.58024691358024</v>
      </c>
      <c r="T2774" s="8">
        <f t="shared" si="131"/>
        <v>408.03000000000009</v>
      </c>
      <c r="U2774" s="8">
        <f>Sales[[#This Row],[Unit Cost]]*Sales[[#This Row],[Order Quantity]]</f>
        <v>472.149</v>
      </c>
    </row>
    <row r="2775" spans="1:21" x14ac:dyDescent="0.2">
      <c r="A2775" s="6" t="s">
        <v>2988</v>
      </c>
      <c r="B2775" s="6" t="s">
        <v>23</v>
      </c>
      <c r="C2775" s="6" t="s">
        <v>144</v>
      </c>
      <c r="D2775" s="7">
        <v>43500</v>
      </c>
      <c r="E2775" s="7">
        <v>43579</v>
      </c>
      <c r="F2775" s="7">
        <v>43602</v>
      </c>
      <c r="G2775" s="7">
        <v>43605</v>
      </c>
      <c r="H2775" s="6">
        <f t="shared" si="129"/>
        <v>26</v>
      </c>
      <c r="I2775" s="6" t="s">
        <v>215</v>
      </c>
      <c r="J2775" s="6">
        <v>22</v>
      </c>
      <c r="K2775" s="6">
        <v>15</v>
      </c>
      <c r="L2775" s="6">
        <v>81</v>
      </c>
      <c r="M2775" s="6">
        <v>32</v>
      </c>
      <c r="N2775" s="6">
        <v>2</v>
      </c>
      <c r="O2775" s="6">
        <v>7.4999999999999997E-2</v>
      </c>
      <c r="P2775" s="8">
        <v>1179.2</v>
      </c>
      <c r="Q2775" s="8">
        <v>919.77600000000007</v>
      </c>
      <c r="R2775" s="8">
        <f t="shared" si="130"/>
        <v>341.96799999999985</v>
      </c>
      <c r="S2775" s="8">
        <f>(((Sales[[#This Row],[Unit Price]]-(Sales[[#This Row],[Discount Applied]]*Sales[[#This Row],[Unit Price]]))-Q2775)/Q2775)*100</f>
        <v>18.589743589743581</v>
      </c>
      <c r="T2775" s="8">
        <f t="shared" si="131"/>
        <v>2181.52</v>
      </c>
      <c r="U2775" s="8">
        <f>Sales[[#This Row],[Unit Cost]]*Sales[[#This Row],[Order Quantity]]</f>
        <v>1839.5520000000001</v>
      </c>
    </row>
    <row r="2776" spans="1:21" x14ac:dyDescent="0.2">
      <c r="A2776" s="6" t="s">
        <v>2989</v>
      </c>
      <c r="B2776" s="6" t="s">
        <v>24</v>
      </c>
      <c r="C2776" s="6" t="s">
        <v>143</v>
      </c>
      <c r="D2776" s="7">
        <v>43500</v>
      </c>
      <c r="E2776" s="7">
        <v>43579</v>
      </c>
      <c r="F2776" s="7">
        <v>43600</v>
      </c>
      <c r="G2776" s="7">
        <v>43603</v>
      </c>
      <c r="H2776" s="6">
        <f t="shared" si="129"/>
        <v>24</v>
      </c>
      <c r="I2776" s="6" t="s">
        <v>215</v>
      </c>
      <c r="J2776" s="6">
        <v>10</v>
      </c>
      <c r="K2776" s="6">
        <v>3</v>
      </c>
      <c r="L2776" s="6">
        <v>341</v>
      </c>
      <c r="M2776" s="6">
        <v>13</v>
      </c>
      <c r="N2776" s="6">
        <v>4</v>
      </c>
      <c r="O2776" s="6">
        <v>0.05</v>
      </c>
      <c r="P2776" s="8">
        <v>174.20000000000002</v>
      </c>
      <c r="Q2776" s="8">
        <v>104.52000000000001</v>
      </c>
      <c r="R2776" s="8">
        <f t="shared" si="130"/>
        <v>243.88</v>
      </c>
      <c r="S2776" s="8">
        <f>(((Sales[[#This Row],[Unit Price]]-(Sales[[#This Row],[Discount Applied]]*Sales[[#This Row],[Unit Price]]))-Q2776)/Q2776)*100</f>
        <v>58.333333333333329</v>
      </c>
      <c r="T2776" s="8">
        <f t="shared" si="131"/>
        <v>661.96</v>
      </c>
      <c r="U2776" s="8">
        <f>Sales[[#This Row],[Unit Cost]]*Sales[[#This Row],[Order Quantity]]</f>
        <v>418.08000000000004</v>
      </c>
    </row>
    <row r="2777" spans="1:21" x14ac:dyDescent="0.2">
      <c r="A2777" s="6" t="s">
        <v>2990</v>
      </c>
      <c r="B2777" s="6" t="s">
        <v>26</v>
      </c>
      <c r="C2777" s="6" t="s">
        <v>145</v>
      </c>
      <c r="D2777" s="7">
        <v>43400</v>
      </c>
      <c r="E2777" s="7">
        <v>43579</v>
      </c>
      <c r="F2777" s="7">
        <v>43587</v>
      </c>
      <c r="G2777" s="7">
        <v>43590</v>
      </c>
      <c r="H2777" s="6">
        <f t="shared" si="129"/>
        <v>11</v>
      </c>
      <c r="I2777" s="6" t="s">
        <v>215</v>
      </c>
      <c r="J2777" s="6">
        <v>26</v>
      </c>
      <c r="K2777" s="6">
        <v>32</v>
      </c>
      <c r="L2777" s="6">
        <v>102</v>
      </c>
      <c r="M2777" s="6">
        <v>11</v>
      </c>
      <c r="N2777" s="6">
        <v>8</v>
      </c>
      <c r="O2777" s="6">
        <v>0.15</v>
      </c>
      <c r="P2777" s="8">
        <v>1092.1000000000001</v>
      </c>
      <c r="Q2777" s="8">
        <v>491.44500000000005</v>
      </c>
      <c r="R2777" s="8">
        <f t="shared" si="130"/>
        <v>3494.7200000000003</v>
      </c>
      <c r="S2777" s="8">
        <f>(((Sales[[#This Row],[Unit Price]]-(Sales[[#This Row],[Discount Applied]]*Sales[[#This Row],[Unit Price]]))-Q2777)/Q2777)*100</f>
        <v>88.888888888888886</v>
      </c>
      <c r="T2777" s="8">
        <f t="shared" si="131"/>
        <v>7426.2800000000007</v>
      </c>
      <c r="U2777" s="8">
        <f>Sales[[#This Row],[Unit Cost]]*Sales[[#This Row],[Order Quantity]]</f>
        <v>3931.5600000000004</v>
      </c>
    </row>
    <row r="2778" spans="1:21" x14ac:dyDescent="0.2">
      <c r="A2778" s="6" t="s">
        <v>2991</v>
      </c>
      <c r="B2778" s="6" t="s">
        <v>26</v>
      </c>
      <c r="C2778" s="6" t="s">
        <v>145</v>
      </c>
      <c r="D2778" s="7">
        <v>43500</v>
      </c>
      <c r="E2778" s="7">
        <v>43579</v>
      </c>
      <c r="F2778" s="7">
        <v>43604</v>
      </c>
      <c r="G2778" s="7">
        <v>43610</v>
      </c>
      <c r="H2778" s="6">
        <f t="shared" si="129"/>
        <v>31</v>
      </c>
      <c r="I2778" s="6" t="s">
        <v>215</v>
      </c>
      <c r="J2778" s="6">
        <v>27</v>
      </c>
      <c r="K2778" s="6">
        <v>23</v>
      </c>
      <c r="L2778" s="6">
        <v>180</v>
      </c>
      <c r="M2778" s="6">
        <v>2</v>
      </c>
      <c r="N2778" s="6">
        <v>1</v>
      </c>
      <c r="O2778" s="6">
        <v>0.1</v>
      </c>
      <c r="P2778" s="8">
        <v>5406.9000000000005</v>
      </c>
      <c r="Q2778" s="8">
        <v>3352.2780000000002</v>
      </c>
      <c r="R2778" s="8">
        <f t="shared" si="130"/>
        <v>1513.9320000000007</v>
      </c>
      <c r="S2778" s="8">
        <f>(((Sales[[#This Row],[Unit Price]]-(Sales[[#This Row],[Discount Applied]]*Sales[[#This Row],[Unit Price]]))-Q2778)/Q2778)*100</f>
        <v>45.161290322580662</v>
      </c>
      <c r="T2778" s="8">
        <f t="shared" si="131"/>
        <v>4866.2100000000009</v>
      </c>
      <c r="U2778" s="8">
        <f>Sales[[#This Row],[Unit Cost]]*Sales[[#This Row],[Order Quantity]]</f>
        <v>3352.2780000000002</v>
      </c>
    </row>
    <row r="2779" spans="1:21" x14ac:dyDescent="0.2">
      <c r="A2779" s="6" t="s">
        <v>2992</v>
      </c>
      <c r="B2779" s="6" t="s">
        <v>24</v>
      </c>
      <c r="C2779" s="6" t="s">
        <v>148</v>
      </c>
      <c r="D2779" s="7">
        <v>43400</v>
      </c>
      <c r="E2779" s="7">
        <v>43579</v>
      </c>
      <c r="F2779" s="7">
        <v>43589</v>
      </c>
      <c r="G2779" s="7">
        <v>43592</v>
      </c>
      <c r="H2779" s="6">
        <f t="shared" si="129"/>
        <v>13</v>
      </c>
      <c r="I2779" s="6" t="s">
        <v>215</v>
      </c>
      <c r="J2779" s="6">
        <v>11</v>
      </c>
      <c r="K2779" s="6">
        <v>34</v>
      </c>
      <c r="L2779" s="6">
        <v>6</v>
      </c>
      <c r="M2779" s="6">
        <v>39</v>
      </c>
      <c r="N2779" s="6">
        <v>7</v>
      </c>
      <c r="O2779" s="6">
        <v>0.05</v>
      </c>
      <c r="P2779" s="8">
        <v>1025.1000000000001</v>
      </c>
      <c r="Q2779" s="8">
        <v>635.56200000000013</v>
      </c>
      <c r="R2779" s="8">
        <f t="shared" si="130"/>
        <v>2367.9809999999998</v>
      </c>
      <c r="S2779" s="8">
        <f>(((Sales[[#This Row],[Unit Price]]-(Sales[[#This Row],[Discount Applied]]*Sales[[#This Row],[Unit Price]]))-Q2779)/Q2779)*100</f>
        <v>53.225806451612897</v>
      </c>
      <c r="T2779" s="8">
        <f t="shared" si="131"/>
        <v>6816.9150000000009</v>
      </c>
      <c r="U2779" s="8">
        <f>Sales[[#This Row],[Unit Cost]]*Sales[[#This Row],[Order Quantity]]</f>
        <v>4448.9340000000011</v>
      </c>
    </row>
    <row r="2780" spans="1:21" x14ac:dyDescent="0.2">
      <c r="A2780" s="6" t="s">
        <v>2993</v>
      </c>
      <c r="B2780" s="6" t="s">
        <v>24</v>
      </c>
      <c r="C2780" s="6" t="s">
        <v>148</v>
      </c>
      <c r="D2780" s="7">
        <v>43500</v>
      </c>
      <c r="E2780" s="7">
        <v>43579</v>
      </c>
      <c r="F2780" s="7">
        <v>43594</v>
      </c>
      <c r="G2780" s="7">
        <v>43596</v>
      </c>
      <c r="H2780" s="6">
        <f t="shared" si="129"/>
        <v>17</v>
      </c>
      <c r="I2780" s="6" t="s">
        <v>215</v>
      </c>
      <c r="J2780" s="6">
        <v>11</v>
      </c>
      <c r="K2780" s="6">
        <v>32</v>
      </c>
      <c r="L2780" s="6">
        <v>52</v>
      </c>
      <c r="M2780" s="6">
        <v>8</v>
      </c>
      <c r="N2780" s="6">
        <v>8</v>
      </c>
      <c r="O2780" s="6">
        <v>0.4</v>
      </c>
      <c r="P2780" s="8">
        <v>3102.1</v>
      </c>
      <c r="Q2780" s="8">
        <v>2078.4070000000002</v>
      </c>
      <c r="R2780" s="8">
        <f t="shared" si="130"/>
        <v>-1737.1760000000031</v>
      </c>
      <c r="S2780" s="8">
        <f>(((Sales[[#This Row],[Unit Price]]-(Sales[[#This Row],[Discount Applied]]*Sales[[#This Row],[Unit Price]]))-Q2780)/Q2780)*100</f>
        <v>-10.447761194029868</v>
      </c>
      <c r="T2780" s="8">
        <f t="shared" si="131"/>
        <v>14890.079999999998</v>
      </c>
      <c r="U2780" s="8">
        <f>Sales[[#This Row],[Unit Cost]]*Sales[[#This Row],[Order Quantity]]</f>
        <v>16627.256000000001</v>
      </c>
    </row>
    <row r="2781" spans="1:21" x14ac:dyDescent="0.2">
      <c r="A2781" s="6" t="s">
        <v>2994</v>
      </c>
      <c r="B2781" s="6" t="s">
        <v>25</v>
      </c>
      <c r="C2781" s="6" t="s">
        <v>148</v>
      </c>
      <c r="D2781" s="7">
        <v>43500</v>
      </c>
      <c r="E2781" s="7">
        <v>43579</v>
      </c>
      <c r="F2781" s="7">
        <v>43581</v>
      </c>
      <c r="G2781" s="7">
        <v>43586</v>
      </c>
      <c r="H2781" s="6">
        <f t="shared" si="129"/>
        <v>7</v>
      </c>
      <c r="I2781" s="6" t="s">
        <v>215</v>
      </c>
      <c r="J2781" s="6">
        <v>19</v>
      </c>
      <c r="K2781" s="6">
        <v>43</v>
      </c>
      <c r="L2781" s="6">
        <v>35</v>
      </c>
      <c r="M2781" s="6">
        <v>28</v>
      </c>
      <c r="N2781" s="6">
        <v>2</v>
      </c>
      <c r="O2781" s="6">
        <v>0.15</v>
      </c>
      <c r="P2781" s="8">
        <v>2231.1</v>
      </c>
      <c r="Q2781" s="8">
        <v>1472.5260000000001</v>
      </c>
      <c r="R2781" s="8">
        <f t="shared" si="130"/>
        <v>847.81799999999976</v>
      </c>
      <c r="S2781" s="8">
        <f>(((Sales[[#This Row],[Unit Price]]-(Sales[[#This Row],[Discount Applied]]*Sales[[#This Row],[Unit Price]]))-Q2781)/Q2781)*100</f>
        <v>28.787878787878778</v>
      </c>
      <c r="T2781" s="8">
        <f t="shared" si="131"/>
        <v>3792.87</v>
      </c>
      <c r="U2781" s="8">
        <f>Sales[[#This Row],[Unit Cost]]*Sales[[#This Row],[Order Quantity]]</f>
        <v>2945.0520000000001</v>
      </c>
    </row>
    <row r="2782" spans="1:21" x14ac:dyDescent="0.2">
      <c r="A2782" s="6" t="s">
        <v>2995</v>
      </c>
      <c r="B2782" s="6" t="s">
        <v>24</v>
      </c>
      <c r="C2782" s="6" t="s">
        <v>143</v>
      </c>
      <c r="D2782" s="7">
        <v>43500</v>
      </c>
      <c r="E2782" s="7">
        <v>43579</v>
      </c>
      <c r="F2782" s="7">
        <v>43605</v>
      </c>
      <c r="G2782" s="7">
        <v>43615</v>
      </c>
      <c r="H2782" s="6">
        <f t="shared" si="129"/>
        <v>36</v>
      </c>
      <c r="I2782" s="6" t="s">
        <v>215</v>
      </c>
      <c r="J2782" s="6">
        <v>8</v>
      </c>
      <c r="K2782" s="6">
        <v>6</v>
      </c>
      <c r="L2782" s="6">
        <v>345</v>
      </c>
      <c r="M2782" s="6">
        <v>45</v>
      </c>
      <c r="N2782" s="6">
        <v>7</v>
      </c>
      <c r="O2782" s="6">
        <v>7.4999999999999997E-2</v>
      </c>
      <c r="P2782" s="8">
        <v>1159.1000000000001</v>
      </c>
      <c r="Q2782" s="8">
        <v>811.37</v>
      </c>
      <c r="R2782" s="8">
        <f t="shared" si="130"/>
        <v>1825.5825000000004</v>
      </c>
      <c r="S2782" s="8">
        <f>(((Sales[[#This Row],[Unit Price]]-(Sales[[#This Row],[Discount Applied]]*Sales[[#This Row],[Unit Price]]))-Q2782)/Q2782)*100</f>
        <v>32.142857142857146</v>
      </c>
      <c r="T2782" s="8">
        <f t="shared" si="131"/>
        <v>7505.1725000000006</v>
      </c>
      <c r="U2782" s="8">
        <f>Sales[[#This Row],[Unit Cost]]*Sales[[#This Row],[Order Quantity]]</f>
        <v>5679.59</v>
      </c>
    </row>
    <row r="2783" spans="1:21" x14ac:dyDescent="0.2">
      <c r="A2783" s="6" t="s">
        <v>2996</v>
      </c>
      <c r="B2783" s="6" t="s">
        <v>23</v>
      </c>
      <c r="C2783" s="6" t="s">
        <v>144</v>
      </c>
      <c r="D2783" s="7">
        <v>43500</v>
      </c>
      <c r="E2783" s="7">
        <v>43579</v>
      </c>
      <c r="F2783" s="7">
        <v>43598</v>
      </c>
      <c r="G2783" s="7">
        <v>43606</v>
      </c>
      <c r="H2783" s="6">
        <f t="shared" si="129"/>
        <v>27</v>
      </c>
      <c r="I2783" s="6" t="s">
        <v>215</v>
      </c>
      <c r="J2783" s="6">
        <v>21</v>
      </c>
      <c r="K2783" s="6">
        <v>1</v>
      </c>
      <c r="L2783" s="6">
        <v>80</v>
      </c>
      <c r="M2783" s="6">
        <v>11</v>
      </c>
      <c r="N2783" s="6">
        <v>5</v>
      </c>
      <c r="O2783" s="6">
        <v>7.4999999999999997E-2</v>
      </c>
      <c r="P2783" s="8">
        <v>1876</v>
      </c>
      <c r="Q2783" s="8">
        <v>1163.1199999999999</v>
      </c>
      <c r="R2783" s="8">
        <f t="shared" si="130"/>
        <v>2860.9000000000005</v>
      </c>
      <c r="S2783" s="8">
        <f>(((Sales[[#This Row],[Unit Price]]-(Sales[[#This Row],[Discount Applied]]*Sales[[#This Row],[Unit Price]]))-Q2783)/Q2783)*100</f>
        <v>49.193548387096783</v>
      </c>
      <c r="T2783" s="8">
        <f t="shared" si="131"/>
        <v>8676.5</v>
      </c>
      <c r="U2783" s="8">
        <f>Sales[[#This Row],[Unit Cost]]*Sales[[#This Row],[Order Quantity]]</f>
        <v>5815.5999999999995</v>
      </c>
    </row>
    <row r="2784" spans="1:21" x14ac:dyDescent="0.2">
      <c r="A2784" s="6" t="s">
        <v>2997</v>
      </c>
      <c r="B2784" s="6" t="s">
        <v>25</v>
      </c>
      <c r="C2784" s="6" t="s">
        <v>148</v>
      </c>
      <c r="D2784" s="7">
        <v>43500</v>
      </c>
      <c r="E2784" s="7">
        <v>43579</v>
      </c>
      <c r="F2784" s="7">
        <v>43594</v>
      </c>
      <c r="G2784" s="7">
        <v>43595</v>
      </c>
      <c r="H2784" s="6">
        <f t="shared" si="129"/>
        <v>16</v>
      </c>
      <c r="I2784" s="6" t="s">
        <v>215</v>
      </c>
      <c r="J2784" s="6">
        <v>13</v>
      </c>
      <c r="K2784" s="6">
        <v>3</v>
      </c>
      <c r="L2784" s="6">
        <v>45</v>
      </c>
      <c r="M2784" s="6">
        <v>33</v>
      </c>
      <c r="N2784" s="6">
        <v>8</v>
      </c>
      <c r="O2784" s="6">
        <v>7.4999999999999997E-2</v>
      </c>
      <c r="P2784" s="8">
        <v>2599.6</v>
      </c>
      <c r="Q2784" s="8">
        <v>1221.8119999999999</v>
      </c>
      <c r="R2784" s="8">
        <f t="shared" si="130"/>
        <v>9462.5440000000017</v>
      </c>
      <c r="S2784" s="8">
        <f>(((Sales[[#This Row],[Unit Price]]-(Sales[[#This Row],[Discount Applied]]*Sales[[#This Row],[Unit Price]]))-Q2784)/Q2784)*100</f>
        <v>96.808510638297889</v>
      </c>
      <c r="T2784" s="8">
        <f t="shared" si="131"/>
        <v>19237.04</v>
      </c>
      <c r="U2784" s="8">
        <f>Sales[[#This Row],[Unit Cost]]*Sales[[#This Row],[Order Quantity]]</f>
        <v>9774.4959999999992</v>
      </c>
    </row>
    <row r="2785" spans="1:21" x14ac:dyDescent="0.2">
      <c r="A2785" s="6" t="s">
        <v>2998</v>
      </c>
      <c r="B2785" s="6" t="s">
        <v>24</v>
      </c>
      <c r="C2785" s="6" t="s">
        <v>147</v>
      </c>
      <c r="D2785" s="7">
        <v>43500</v>
      </c>
      <c r="E2785" s="7">
        <v>43579</v>
      </c>
      <c r="F2785" s="7">
        <v>43604</v>
      </c>
      <c r="G2785" s="7">
        <v>43611</v>
      </c>
      <c r="H2785" s="6">
        <f t="shared" si="129"/>
        <v>32</v>
      </c>
      <c r="I2785" s="6" t="s">
        <v>215</v>
      </c>
      <c r="J2785" s="6">
        <v>5</v>
      </c>
      <c r="K2785" s="6">
        <v>33</v>
      </c>
      <c r="L2785" s="6">
        <v>234</v>
      </c>
      <c r="M2785" s="6">
        <v>2</v>
      </c>
      <c r="N2785" s="6">
        <v>8</v>
      </c>
      <c r="O2785" s="6">
        <v>0.05</v>
      </c>
      <c r="P2785" s="8">
        <v>1092.1000000000001</v>
      </c>
      <c r="Q2785" s="8">
        <v>611.57600000000014</v>
      </c>
      <c r="R2785" s="8">
        <f t="shared" si="130"/>
        <v>3407.3519999999999</v>
      </c>
      <c r="S2785" s="8">
        <f>(((Sales[[#This Row],[Unit Price]]-(Sales[[#This Row],[Discount Applied]]*Sales[[#This Row],[Unit Price]]))-Q2785)/Q2785)*100</f>
        <v>69.642857142857125</v>
      </c>
      <c r="T2785" s="8">
        <f t="shared" si="131"/>
        <v>8299.9600000000009</v>
      </c>
      <c r="U2785" s="8">
        <f>Sales[[#This Row],[Unit Cost]]*Sales[[#This Row],[Order Quantity]]</f>
        <v>4892.6080000000011</v>
      </c>
    </row>
    <row r="2786" spans="1:21" x14ac:dyDescent="0.2">
      <c r="A2786" s="6" t="s">
        <v>2999</v>
      </c>
      <c r="B2786" s="6" t="s">
        <v>23</v>
      </c>
      <c r="C2786" s="6" t="s">
        <v>148</v>
      </c>
      <c r="D2786" s="7">
        <v>43500</v>
      </c>
      <c r="E2786" s="7">
        <v>43579</v>
      </c>
      <c r="F2786" s="7">
        <v>43594</v>
      </c>
      <c r="G2786" s="7">
        <v>43596</v>
      </c>
      <c r="H2786" s="6">
        <f t="shared" si="129"/>
        <v>17</v>
      </c>
      <c r="I2786" s="6" t="s">
        <v>215</v>
      </c>
      <c r="J2786" s="6">
        <v>24</v>
      </c>
      <c r="K2786" s="6">
        <v>43</v>
      </c>
      <c r="L2786" s="6">
        <v>40</v>
      </c>
      <c r="M2786" s="6">
        <v>36</v>
      </c>
      <c r="N2786" s="6">
        <v>7</v>
      </c>
      <c r="O2786" s="6">
        <v>0.3</v>
      </c>
      <c r="P2786" s="8">
        <v>2492.4</v>
      </c>
      <c r="Q2786" s="8">
        <v>1146.5040000000001</v>
      </c>
      <c r="R2786" s="8">
        <f t="shared" si="130"/>
        <v>4187.2319999999972</v>
      </c>
      <c r="S2786" s="8">
        <f>(((Sales[[#This Row],[Unit Price]]-(Sales[[#This Row],[Discount Applied]]*Sales[[#This Row],[Unit Price]]))-Q2786)/Q2786)*100</f>
        <v>52.173913043478251</v>
      </c>
      <c r="T2786" s="8">
        <f t="shared" si="131"/>
        <v>12212.759999999998</v>
      </c>
      <c r="U2786" s="8">
        <f>Sales[[#This Row],[Unit Cost]]*Sales[[#This Row],[Order Quantity]]</f>
        <v>8025.5280000000012</v>
      </c>
    </row>
    <row r="2787" spans="1:21" x14ac:dyDescent="0.2">
      <c r="A2787" s="6" t="s">
        <v>3000</v>
      </c>
      <c r="B2787" s="6" t="s">
        <v>24</v>
      </c>
      <c r="C2787" s="6" t="s">
        <v>147</v>
      </c>
      <c r="D2787" s="7">
        <v>43500</v>
      </c>
      <c r="E2787" s="7">
        <v>43580</v>
      </c>
      <c r="F2787" s="7">
        <v>43602</v>
      </c>
      <c r="G2787" s="7">
        <v>43606</v>
      </c>
      <c r="H2787" s="6">
        <f t="shared" si="129"/>
        <v>26</v>
      </c>
      <c r="I2787" s="6" t="s">
        <v>215</v>
      </c>
      <c r="J2787" s="6">
        <v>4</v>
      </c>
      <c r="K2787" s="6">
        <v>34</v>
      </c>
      <c r="L2787" s="6">
        <v>215</v>
      </c>
      <c r="M2787" s="6">
        <v>28</v>
      </c>
      <c r="N2787" s="6">
        <v>2</v>
      </c>
      <c r="O2787" s="6">
        <v>7.4999999999999997E-2</v>
      </c>
      <c r="P2787" s="8">
        <v>2760.4</v>
      </c>
      <c r="Q2787" s="8">
        <v>2153.1120000000001</v>
      </c>
      <c r="R2787" s="8">
        <f t="shared" si="130"/>
        <v>800.51599999999962</v>
      </c>
      <c r="S2787" s="8">
        <f>(((Sales[[#This Row],[Unit Price]]-(Sales[[#This Row],[Discount Applied]]*Sales[[#This Row],[Unit Price]]))-Q2787)/Q2787)*100</f>
        <v>18.589743589743581</v>
      </c>
      <c r="T2787" s="8">
        <f t="shared" si="131"/>
        <v>5106.74</v>
      </c>
      <c r="U2787" s="8">
        <f>Sales[[#This Row],[Unit Cost]]*Sales[[#This Row],[Order Quantity]]</f>
        <v>4306.2240000000002</v>
      </c>
    </row>
    <row r="2788" spans="1:21" x14ac:dyDescent="0.2">
      <c r="A2788" s="6" t="s">
        <v>3001</v>
      </c>
      <c r="B2788" s="6" t="s">
        <v>24</v>
      </c>
      <c r="C2788" s="6" t="s">
        <v>147</v>
      </c>
      <c r="D2788" s="7">
        <v>43500</v>
      </c>
      <c r="E2788" s="7">
        <v>43580</v>
      </c>
      <c r="F2788" s="7">
        <v>43602</v>
      </c>
      <c r="G2788" s="7">
        <v>43611</v>
      </c>
      <c r="H2788" s="6">
        <f t="shared" si="129"/>
        <v>31</v>
      </c>
      <c r="I2788" s="6" t="s">
        <v>215</v>
      </c>
      <c r="J2788" s="6">
        <v>3</v>
      </c>
      <c r="K2788" s="6">
        <v>34</v>
      </c>
      <c r="L2788" s="6">
        <v>241</v>
      </c>
      <c r="M2788" s="6">
        <v>25</v>
      </c>
      <c r="N2788" s="6">
        <v>8</v>
      </c>
      <c r="O2788" s="6">
        <v>0.05</v>
      </c>
      <c r="P2788" s="8">
        <v>167.5</v>
      </c>
      <c r="Q2788" s="8">
        <v>68.674999999999997</v>
      </c>
      <c r="R2788" s="8">
        <f t="shared" si="130"/>
        <v>723.6</v>
      </c>
      <c r="S2788" s="8">
        <f>(((Sales[[#This Row],[Unit Price]]-(Sales[[#This Row],[Discount Applied]]*Sales[[#This Row],[Unit Price]]))-Q2788)/Q2788)*100</f>
        <v>131.70731707317074</v>
      </c>
      <c r="T2788" s="8">
        <f t="shared" si="131"/>
        <v>1273</v>
      </c>
      <c r="U2788" s="8">
        <f>Sales[[#This Row],[Unit Cost]]*Sales[[#This Row],[Order Quantity]]</f>
        <v>549.4</v>
      </c>
    </row>
    <row r="2789" spans="1:21" x14ac:dyDescent="0.2">
      <c r="A2789" s="6" t="s">
        <v>3002</v>
      </c>
      <c r="B2789" s="6" t="s">
        <v>26</v>
      </c>
      <c r="C2789" s="6" t="s">
        <v>145</v>
      </c>
      <c r="D2789" s="7">
        <v>43400</v>
      </c>
      <c r="E2789" s="7">
        <v>43580</v>
      </c>
      <c r="F2789" s="7">
        <v>43588</v>
      </c>
      <c r="G2789" s="7">
        <v>43597</v>
      </c>
      <c r="H2789" s="6">
        <f t="shared" si="129"/>
        <v>17</v>
      </c>
      <c r="I2789" s="6" t="s">
        <v>215</v>
      </c>
      <c r="J2789" s="6">
        <v>26</v>
      </c>
      <c r="K2789" s="6">
        <v>11</v>
      </c>
      <c r="L2789" s="6">
        <v>135</v>
      </c>
      <c r="M2789" s="6">
        <v>6</v>
      </c>
      <c r="N2789" s="6">
        <v>2</v>
      </c>
      <c r="O2789" s="6">
        <v>0.05</v>
      </c>
      <c r="P2789" s="8">
        <v>3832.4</v>
      </c>
      <c r="Q2789" s="8">
        <v>2107.8200000000002</v>
      </c>
      <c r="R2789" s="8">
        <f t="shared" si="130"/>
        <v>3065.92</v>
      </c>
      <c r="S2789" s="8">
        <f>(((Sales[[#This Row],[Unit Price]]-(Sales[[#This Row],[Discount Applied]]*Sales[[#This Row],[Unit Price]]))-Q2789)/Q2789)*100</f>
        <v>72.72727272727272</v>
      </c>
      <c r="T2789" s="8">
        <f t="shared" si="131"/>
        <v>7281.56</v>
      </c>
      <c r="U2789" s="8">
        <f>Sales[[#This Row],[Unit Cost]]*Sales[[#This Row],[Order Quantity]]</f>
        <v>4215.6400000000003</v>
      </c>
    </row>
    <row r="2790" spans="1:21" x14ac:dyDescent="0.2">
      <c r="A2790" s="6" t="s">
        <v>3003</v>
      </c>
      <c r="B2790" s="6" t="s">
        <v>23</v>
      </c>
      <c r="C2790" s="6" t="s">
        <v>144</v>
      </c>
      <c r="D2790" s="7">
        <v>43500</v>
      </c>
      <c r="E2790" s="7">
        <v>43580</v>
      </c>
      <c r="F2790" s="7">
        <v>43605</v>
      </c>
      <c r="G2790" s="7">
        <v>43612</v>
      </c>
      <c r="H2790" s="6">
        <f t="shared" si="129"/>
        <v>32</v>
      </c>
      <c r="I2790" s="6" t="s">
        <v>215</v>
      </c>
      <c r="J2790" s="6">
        <v>22</v>
      </c>
      <c r="K2790" s="6">
        <v>7</v>
      </c>
      <c r="L2790" s="6">
        <v>60</v>
      </c>
      <c r="M2790" s="6">
        <v>6</v>
      </c>
      <c r="N2790" s="6">
        <v>4</v>
      </c>
      <c r="O2790" s="6">
        <v>0.05</v>
      </c>
      <c r="P2790" s="8">
        <v>1742</v>
      </c>
      <c r="Q2790" s="8">
        <v>1167.1400000000001</v>
      </c>
      <c r="R2790" s="8">
        <f t="shared" si="130"/>
        <v>1951.04</v>
      </c>
      <c r="S2790" s="8">
        <f>(((Sales[[#This Row],[Unit Price]]-(Sales[[#This Row],[Discount Applied]]*Sales[[#This Row],[Unit Price]]))-Q2790)/Q2790)*100</f>
        <v>41.791044776119399</v>
      </c>
      <c r="T2790" s="8">
        <f t="shared" si="131"/>
        <v>6619.6</v>
      </c>
      <c r="U2790" s="8">
        <f>Sales[[#This Row],[Unit Cost]]*Sales[[#This Row],[Order Quantity]]</f>
        <v>4668.5600000000004</v>
      </c>
    </row>
    <row r="2791" spans="1:21" x14ac:dyDescent="0.2">
      <c r="A2791" s="6" t="s">
        <v>3004</v>
      </c>
      <c r="B2791" s="6" t="s">
        <v>23</v>
      </c>
      <c r="C2791" s="6" t="s">
        <v>143</v>
      </c>
      <c r="D2791" s="7">
        <v>43500</v>
      </c>
      <c r="E2791" s="7">
        <v>43580</v>
      </c>
      <c r="F2791" s="7">
        <v>43604</v>
      </c>
      <c r="G2791" s="7">
        <v>43608</v>
      </c>
      <c r="H2791" s="6">
        <f t="shared" si="129"/>
        <v>28</v>
      </c>
      <c r="I2791" s="6" t="s">
        <v>215</v>
      </c>
      <c r="J2791" s="6">
        <v>22</v>
      </c>
      <c r="K2791" s="6">
        <v>4</v>
      </c>
      <c r="L2791" s="6">
        <v>337</v>
      </c>
      <c r="M2791" s="6">
        <v>46</v>
      </c>
      <c r="N2791" s="6">
        <v>6</v>
      </c>
      <c r="O2791" s="6">
        <v>0.05</v>
      </c>
      <c r="P2791" s="8">
        <v>1031.8</v>
      </c>
      <c r="Q2791" s="8">
        <v>680.98800000000006</v>
      </c>
      <c r="R2791" s="8">
        <f t="shared" si="130"/>
        <v>1795.331999999999</v>
      </c>
      <c r="S2791" s="8">
        <f>(((Sales[[#This Row],[Unit Price]]-(Sales[[#This Row],[Discount Applied]]*Sales[[#This Row],[Unit Price]]))-Q2791)/Q2791)*100</f>
        <v>43.939393939393916</v>
      </c>
      <c r="T2791" s="8">
        <f t="shared" si="131"/>
        <v>5881.2599999999993</v>
      </c>
      <c r="U2791" s="8">
        <f>Sales[[#This Row],[Unit Cost]]*Sales[[#This Row],[Order Quantity]]</f>
        <v>4085.9280000000003</v>
      </c>
    </row>
    <row r="2792" spans="1:21" x14ac:dyDescent="0.2">
      <c r="A2792" s="6" t="s">
        <v>3005</v>
      </c>
      <c r="B2792" s="6" t="s">
        <v>24</v>
      </c>
      <c r="C2792" s="6" t="s">
        <v>145</v>
      </c>
      <c r="D2792" s="7">
        <v>43500</v>
      </c>
      <c r="E2792" s="7">
        <v>43580</v>
      </c>
      <c r="F2792" s="7">
        <v>43600</v>
      </c>
      <c r="G2792" s="7">
        <v>43609</v>
      </c>
      <c r="H2792" s="6">
        <f t="shared" si="129"/>
        <v>29</v>
      </c>
      <c r="I2792" s="6" t="s">
        <v>215</v>
      </c>
      <c r="J2792" s="6">
        <v>1</v>
      </c>
      <c r="K2792" s="6">
        <v>41</v>
      </c>
      <c r="L2792" s="6">
        <v>153</v>
      </c>
      <c r="M2792" s="6">
        <v>14</v>
      </c>
      <c r="N2792" s="6">
        <v>6</v>
      </c>
      <c r="O2792" s="6">
        <v>0.05</v>
      </c>
      <c r="P2792" s="8">
        <v>6385.1</v>
      </c>
      <c r="Q2792" s="8">
        <v>4724.9740000000002</v>
      </c>
      <c r="R2792" s="8">
        <f t="shared" si="130"/>
        <v>8045.226000000006</v>
      </c>
      <c r="S2792" s="8">
        <f>(((Sales[[#This Row],[Unit Price]]-(Sales[[#This Row],[Discount Applied]]*Sales[[#This Row],[Unit Price]]))-Q2792)/Q2792)*100</f>
        <v>28.378378378378379</v>
      </c>
      <c r="T2792" s="8">
        <f t="shared" si="131"/>
        <v>36395.070000000007</v>
      </c>
      <c r="U2792" s="8">
        <f>Sales[[#This Row],[Unit Cost]]*Sales[[#This Row],[Order Quantity]]</f>
        <v>28349.844000000001</v>
      </c>
    </row>
    <row r="2793" spans="1:21" x14ac:dyDescent="0.2">
      <c r="A2793" s="6" t="s">
        <v>3006</v>
      </c>
      <c r="B2793" s="6" t="s">
        <v>23</v>
      </c>
      <c r="C2793" s="6" t="s">
        <v>148</v>
      </c>
      <c r="D2793" s="7">
        <v>43500</v>
      </c>
      <c r="E2793" s="7">
        <v>43580</v>
      </c>
      <c r="F2793" s="7">
        <v>43601</v>
      </c>
      <c r="G2793" s="7">
        <v>43602</v>
      </c>
      <c r="H2793" s="6">
        <f t="shared" si="129"/>
        <v>22</v>
      </c>
      <c r="I2793" s="6" t="s">
        <v>215</v>
      </c>
      <c r="J2793" s="6">
        <v>22</v>
      </c>
      <c r="K2793" s="6">
        <v>43</v>
      </c>
      <c r="L2793" s="6">
        <v>28</v>
      </c>
      <c r="M2793" s="6">
        <v>22</v>
      </c>
      <c r="N2793" s="6">
        <v>6</v>
      </c>
      <c r="O2793" s="6">
        <v>0.1</v>
      </c>
      <c r="P2793" s="8">
        <v>1072</v>
      </c>
      <c r="Q2793" s="8">
        <v>686.08</v>
      </c>
      <c r="R2793" s="8">
        <f t="shared" si="130"/>
        <v>1672.3199999999997</v>
      </c>
      <c r="S2793" s="8">
        <f>(((Sales[[#This Row],[Unit Price]]-(Sales[[#This Row],[Discount Applied]]*Sales[[#This Row],[Unit Price]]))-Q2793)/Q2793)*100</f>
        <v>40.624999999999986</v>
      </c>
      <c r="T2793" s="8">
        <f t="shared" si="131"/>
        <v>5788.8</v>
      </c>
      <c r="U2793" s="8">
        <f>Sales[[#This Row],[Unit Cost]]*Sales[[#This Row],[Order Quantity]]</f>
        <v>4116.4800000000005</v>
      </c>
    </row>
    <row r="2794" spans="1:21" x14ac:dyDescent="0.2">
      <c r="A2794" s="6" t="s">
        <v>3007</v>
      </c>
      <c r="B2794" s="6" t="s">
        <v>25</v>
      </c>
      <c r="C2794" s="6" t="s">
        <v>145</v>
      </c>
      <c r="D2794" s="7">
        <v>43500</v>
      </c>
      <c r="E2794" s="7">
        <v>43580</v>
      </c>
      <c r="F2794" s="7">
        <v>43603</v>
      </c>
      <c r="G2794" s="7">
        <v>43606</v>
      </c>
      <c r="H2794" s="6">
        <f t="shared" si="129"/>
        <v>26</v>
      </c>
      <c r="I2794" s="6" t="s">
        <v>215</v>
      </c>
      <c r="J2794" s="6">
        <v>15</v>
      </c>
      <c r="K2794" s="6">
        <v>6</v>
      </c>
      <c r="L2794" s="6">
        <v>112</v>
      </c>
      <c r="M2794" s="6">
        <v>19</v>
      </c>
      <c r="N2794" s="6">
        <v>6</v>
      </c>
      <c r="O2794" s="6">
        <v>7.4999999999999997E-2</v>
      </c>
      <c r="P2794" s="8">
        <v>1688.4</v>
      </c>
      <c r="Q2794" s="8">
        <v>861.08400000000006</v>
      </c>
      <c r="R2794" s="8">
        <f t="shared" si="130"/>
        <v>4204.116</v>
      </c>
      <c r="S2794" s="8">
        <f>(((Sales[[#This Row],[Unit Price]]-(Sales[[#This Row],[Discount Applied]]*Sales[[#This Row],[Unit Price]]))-Q2794)/Q2794)*100</f>
        <v>81.372549019607831</v>
      </c>
      <c r="T2794" s="8">
        <f t="shared" si="131"/>
        <v>9370.6200000000008</v>
      </c>
      <c r="U2794" s="8">
        <f>Sales[[#This Row],[Unit Cost]]*Sales[[#This Row],[Order Quantity]]</f>
        <v>5166.5040000000008</v>
      </c>
    </row>
    <row r="2795" spans="1:21" x14ac:dyDescent="0.2">
      <c r="A2795" s="6" t="s">
        <v>3008</v>
      </c>
      <c r="B2795" s="6" t="s">
        <v>26</v>
      </c>
      <c r="C2795" s="6" t="s">
        <v>143</v>
      </c>
      <c r="D2795" s="7">
        <v>43500</v>
      </c>
      <c r="E2795" s="7">
        <v>43580</v>
      </c>
      <c r="F2795" s="7">
        <v>43595</v>
      </c>
      <c r="G2795" s="7">
        <v>43605</v>
      </c>
      <c r="H2795" s="6">
        <f t="shared" si="129"/>
        <v>25</v>
      </c>
      <c r="I2795" s="6" t="s">
        <v>215</v>
      </c>
      <c r="J2795" s="6">
        <v>27</v>
      </c>
      <c r="K2795" s="6">
        <v>34</v>
      </c>
      <c r="L2795" s="6">
        <v>342</v>
      </c>
      <c r="M2795" s="6">
        <v>16</v>
      </c>
      <c r="N2795" s="6">
        <v>2</v>
      </c>
      <c r="O2795" s="6">
        <v>7.4999999999999997E-2</v>
      </c>
      <c r="P2795" s="8">
        <v>1306.5</v>
      </c>
      <c r="Q2795" s="8">
        <v>548.73</v>
      </c>
      <c r="R2795" s="8">
        <f t="shared" si="130"/>
        <v>1319.5650000000001</v>
      </c>
      <c r="S2795" s="8">
        <f>(((Sales[[#This Row],[Unit Price]]-(Sales[[#This Row],[Discount Applied]]*Sales[[#This Row],[Unit Price]]))-Q2795)/Q2795)*100</f>
        <v>120.23809523809523</v>
      </c>
      <c r="T2795" s="8">
        <f t="shared" si="131"/>
        <v>2417.0250000000001</v>
      </c>
      <c r="U2795" s="8">
        <f>Sales[[#This Row],[Unit Cost]]*Sales[[#This Row],[Order Quantity]]</f>
        <v>1097.46</v>
      </c>
    </row>
    <row r="2796" spans="1:21" x14ac:dyDescent="0.2">
      <c r="A2796" s="6" t="s">
        <v>3009</v>
      </c>
      <c r="B2796" s="6" t="s">
        <v>25</v>
      </c>
      <c r="C2796" s="6" t="s">
        <v>145</v>
      </c>
      <c r="D2796" s="7">
        <v>43500</v>
      </c>
      <c r="E2796" s="7">
        <v>43580</v>
      </c>
      <c r="F2796" s="7">
        <v>43603</v>
      </c>
      <c r="G2796" s="7">
        <v>43611</v>
      </c>
      <c r="H2796" s="6">
        <f t="shared" si="129"/>
        <v>31</v>
      </c>
      <c r="I2796" s="6" t="s">
        <v>215</v>
      </c>
      <c r="J2796" s="6">
        <v>19</v>
      </c>
      <c r="K2796" s="6">
        <v>38</v>
      </c>
      <c r="L2796" s="6">
        <v>110</v>
      </c>
      <c r="M2796" s="6">
        <v>40</v>
      </c>
      <c r="N2796" s="6">
        <v>2</v>
      </c>
      <c r="O2796" s="6">
        <v>0.1</v>
      </c>
      <c r="P2796" s="8">
        <v>241.20000000000002</v>
      </c>
      <c r="Q2796" s="8">
        <v>115.77600000000001</v>
      </c>
      <c r="R2796" s="8">
        <f t="shared" si="130"/>
        <v>202.608</v>
      </c>
      <c r="S2796" s="8">
        <f>(((Sales[[#This Row],[Unit Price]]-(Sales[[#This Row],[Discount Applied]]*Sales[[#This Row],[Unit Price]]))-Q2796)/Q2796)*100</f>
        <v>87.499999999999986</v>
      </c>
      <c r="T2796" s="8">
        <f t="shared" si="131"/>
        <v>434.16</v>
      </c>
      <c r="U2796" s="8">
        <f>Sales[[#This Row],[Unit Cost]]*Sales[[#This Row],[Order Quantity]]</f>
        <v>231.55200000000002</v>
      </c>
    </row>
    <row r="2797" spans="1:21" x14ac:dyDescent="0.2">
      <c r="A2797" s="6" t="s">
        <v>3010</v>
      </c>
      <c r="B2797" s="6" t="s">
        <v>25</v>
      </c>
      <c r="C2797" s="6" t="s">
        <v>146</v>
      </c>
      <c r="D2797" s="7">
        <v>43500</v>
      </c>
      <c r="E2797" s="7">
        <v>43580</v>
      </c>
      <c r="F2797" s="7">
        <v>43594</v>
      </c>
      <c r="G2797" s="7">
        <v>43599</v>
      </c>
      <c r="H2797" s="6">
        <f t="shared" si="129"/>
        <v>19</v>
      </c>
      <c r="I2797" s="6" t="s">
        <v>215</v>
      </c>
      <c r="J2797" s="6">
        <v>17</v>
      </c>
      <c r="K2797" s="6">
        <v>8</v>
      </c>
      <c r="L2797" s="6">
        <v>328</v>
      </c>
      <c r="M2797" s="6">
        <v>3</v>
      </c>
      <c r="N2797" s="6">
        <v>7</v>
      </c>
      <c r="O2797" s="6">
        <v>0.1</v>
      </c>
      <c r="P2797" s="8">
        <v>2264.6</v>
      </c>
      <c r="Q2797" s="8">
        <v>1743.742</v>
      </c>
      <c r="R2797" s="8">
        <f t="shared" si="130"/>
        <v>2060.7860000000001</v>
      </c>
      <c r="S2797" s="8">
        <f>(((Sales[[#This Row],[Unit Price]]-(Sales[[#This Row],[Discount Applied]]*Sales[[#This Row],[Unit Price]]))-Q2797)/Q2797)*100</f>
        <v>16.883116883116877</v>
      </c>
      <c r="T2797" s="8">
        <f t="shared" si="131"/>
        <v>14266.98</v>
      </c>
      <c r="U2797" s="8">
        <f>Sales[[#This Row],[Unit Cost]]*Sales[[#This Row],[Order Quantity]]</f>
        <v>12206.194</v>
      </c>
    </row>
    <row r="2798" spans="1:21" x14ac:dyDescent="0.2">
      <c r="A2798" s="6" t="s">
        <v>3011</v>
      </c>
      <c r="B2798" s="6" t="s">
        <v>24</v>
      </c>
      <c r="C2798" s="6" t="s">
        <v>147</v>
      </c>
      <c r="D2798" s="7">
        <v>43400</v>
      </c>
      <c r="E2798" s="7">
        <v>43580</v>
      </c>
      <c r="F2798" s="7">
        <v>43608</v>
      </c>
      <c r="G2798" s="7">
        <v>43611</v>
      </c>
      <c r="H2798" s="6">
        <f t="shared" si="129"/>
        <v>31</v>
      </c>
      <c r="I2798" s="6" t="s">
        <v>215</v>
      </c>
      <c r="J2798" s="6">
        <v>7</v>
      </c>
      <c r="K2798" s="6">
        <v>7</v>
      </c>
      <c r="L2798" s="6">
        <v>260</v>
      </c>
      <c r="M2798" s="6">
        <v>2</v>
      </c>
      <c r="N2798" s="6">
        <v>3</v>
      </c>
      <c r="O2798" s="6">
        <v>7.4999999999999997E-2</v>
      </c>
      <c r="P2798" s="8">
        <v>180.9</v>
      </c>
      <c r="Q2798" s="8">
        <v>142.911</v>
      </c>
      <c r="R2798" s="8">
        <f t="shared" si="130"/>
        <v>73.264500000000055</v>
      </c>
      <c r="S2798" s="8">
        <f>(((Sales[[#This Row],[Unit Price]]-(Sales[[#This Row],[Discount Applied]]*Sales[[#This Row],[Unit Price]]))-Q2798)/Q2798)*100</f>
        <v>17.088607594936715</v>
      </c>
      <c r="T2798" s="8">
        <f t="shared" si="131"/>
        <v>501.99750000000006</v>
      </c>
      <c r="U2798" s="8">
        <f>Sales[[#This Row],[Unit Cost]]*Sales[[#This Row],[Order Quantity]]</f>
        <v>428.733</v>
      </c>
    </row>
    <row r="2799" spans="1:21" x14ac:dyDescent="0.2">
      <c r="A2799" s="6" t="s">
        <v>3012</v>
      </c>
      <c r="B2799" s="6" t="s">
        <v>25</v>
      </c>
      <c r="C2799" s="6" t="s">
        <v>145</v>
      </c>
      <c r="D2799" s="7">
        <v>43500</v>
      </c>
      <c r="E2799" s="7">
        <v>43580</v>
      </c>
      <c r="F2799" s="7">
        <v>43605</v>
      </c>
      <c r="G2799" s="7">
        <v>43608</v>
      </c>
      <c r="H2799" s="6">
        <f t="shared" si="129"/>
        <v>28</v>
      </c>
      <c r="I2799" s="6" t="s">
        <v>215</v>
      </c>
      <c r="J2799" s="6">
        <v>16</v>
      </c>
      <c r="K2799" s="6">
        <v>9</v>
      </c>
      <c r="L2799" s="6">
        <v>155</v>
      </c>
      <c r="M2799" s="6">
        <v>20</v>
      </c>
      <c r="N2799" s="6">
        <v>3</v>
      </c>
      <c r="O2799" s="6">
        <v>0.05</v>
      </c>
      <c r="P2799" s="8">
        <v>3765.4</v>
      </c>
      <c r="Q2799" s="8">
        <v>1656.7760000000001</v>
      </c>
      <c r="R2799" s="8">
        <f t="shared" si="130"/>
        <v>5761.0620000000008</v>
      </c>
      <c r="S2799" s="8">
        <f>(((Sales[[#This Row],[Unit Price]]-(Sales[[#This Row],[Discount Applied]]*Sales[[#This Row],[Unit Price]]))-Q2799)/Q2799)*100</f>
        <v>115.90909090909092</v>
      </c>
      <c r="T2799" s="8">
        <f t="shared" si="131"/>
        <v>10731.390000000001</v>
      </c>
      <c r="U2799" s="8">
        <f>Sales[[#This Row],[Unit Cost]]*Sales[[#This Row],[Order Quantity]]</f>
        <v>4970.3280000000004</v>
      </c>
    </row>
    <row r="2800" spans="1:21" x14ac:dyDescent="0.2">
      <c r="A2800" s="6" t="s">
        <v>3013</v>
      </c>
      <c r="B2800" s="6" t="s">
        <v>25</v>
      </c>
      <c r="C2800" s="6" t="s">
        <v>143</v>
      </c>
      <c r="D2800" s="7">
        <v>43500</v>
      </c>
      <c r="E2800" s="7">
        <v>43581</v>
      </c>
      <c r="F2800" s="7">
        <v>43602</v>
      </c>
      <c r="G2800" s="7">
        <v>43611</v>
      </c>
      <c r="H2800" s="6">
        <f t="shared" si="129"/>
        <v>30</v>
      </c>
      <c r="I2800" s="6" t="s">
        <v>215</v>
      </c>
      <c r="J2800" s="6">
        <v>19</v>
      </c>
      <c r="K2800" s="6">
        <v>43</v>
      </c>
      <c r="L2800" s="6">
        <v>366</v>
      </c>
      <c r="M2800" s="6">
        <v>39</v>
      </c>
      <c r="N2800" s="6">
        <v>1</v>
      </c>
      <c r="O2800" s="6">
        <v>0.3</v>
      </c>
      <c r="P2800" s="8">
        <v>4020</v>
      </c>
      <c r="Q2800" s="8">
        <v>2814</v>
      </c>
      <c r="R2800" s="8">
        <f t="shared" si="130"/>
        <v>0</v>
      </c>
      <c r="S2800" s="8">
        <f>(((Sales[[#This Row],[Unit Price]]-(Sales[[#This Row],[Discount Applied]]*Sales[[#This Row],[Unit Price]]))-Q2800)/Q2800)*100</f>
        <v>0</v>
      </c>
      <c r="T2800" s="8">
        <f t="shared" si="131"/>
        <v>2814</v>
      </c>
      <c r="U2800" s="8">
        <f>Sales[[#This Row],[Unit Cost]]*Sales[[#This Row],[Order Quantity]]</f>
        <v>2814</v>
      </c>
    </row>
    <row r="2801" spans="1:21" x14ac:dyDescent="0.2">
      <c r="A2801" s="6" t="s">
        <v>3014</v>
      </c>
      <c r="B2801" s="6" t="s">
        <v>24</v>
      </c>
      <c r="C2801" s="6" t="s">
        <v>145</v>
      </c>
      <c r="D2801" s="7">
        <v>43400</v>
      </c>
      <c r="E2801" s="7">
        <v>43581</v>
      </c>
      <c r="F2801" s="7">
        <v>43586</v>
      </c>
      <c r="G2801" s="7">
        <v>43594</v>
      </c>
      <c r="H2801" s="6">
        <f t="shared" si="129"/>
        <v>13</v>
      </c>
      <c r="I2801" s="6" t="s">
        <v>215</v>
      </c>
      <c r="J2801" s="6">
        <v>10</v>
      </c>
      <c r="K2801" s="6">
        <v>16</v>
      </c>
      <c r="L2801" s="6">
        <v>203</v>
      </c>
      <c r="M2801" s="6">
        <v>29</v>
      </c>
      <c r="N2801" s="6">
        <v>6</v>
      </c>
      <c r="O2801" s="6">
        <v>0.2</v>
      </c>
      <c r="P2801" s="8">
        <v>904.5</v>
      </c>
      <c r="Q2801" s="8">
        <v>696.46500000000003</v>
      </c>
      <c r="R2801" s="8">
        <f t="shared" si="130"/>
        <v>162.8100000000004</v>
      </c>
      <c r="S2801" s="8">
        <f>(((Sales[[#This Row],[Unit Price]]-(Sales[[#This Row],[Discount Applied]]*Sales[[#This Row],[Unit Price]]))-Q2801)/Q2801)*100</f>
        <v>3.8961038961038947</v>
      </c>
      <c r="T2801" s="8">
        <f t="shared" si="131"/>
        <v>4341.6000000000004</v>
      </c>
      <c r="U2801" s="8">
        <f>Sales[[#This Row],[Unit Cost]]*Sales[[#This Row],[Order Quantity]]</f>
        <v>4178.79</v>
      </c>
    </row>
    <row r="2802" spans="1:21" x14ac:dyDescent="0.2">
      <c r="A2802" s="6" t="s">
        <v>3015</v>
      </c>
      <c r="B2802" s="6" t="s">
        <v>23</v>
      </c>
      <c r="C2802" s="6" t="s">
        <v>146</v>
      </c>
      <c r="D2802" s="7">
        <v>43500</v>
      </c>
      <c r="E2802" s="7">
        <v>43581</v>
      </c>
      <c r="F2802" s="7">
        <v>43604</v>
      </c>
      <c r="G2802" s="7">
        <v>43614</v>
      </c>
      <c r="H2802" s="6">
        <f t="shared" si="129"/>
        <v>33</v>
      </c>
      <c r="I2802" s="6" t="s">
        <v>215</v>
      </c>
      <c r="J2802" s="6">
        <v>23</v>
      </c>
      <c r="K2802" s="6">
        <v>31</v>
      </c>
      <c r="L2802" s="6">
        <v>266</v>
      </c>
      <c r="M2802" s="6">
        <v>9</v>
      </c>
      <c r="N2802" s="6">
        <v>8</v>
      </c>
      <c r="O2802" s="6">
        <v>7.4999999999999997E-2</v>
      </c>
      <c r="P2802" s="8">
        <v>261.3</v>
      </c>
      <c r="Q2802" s="8">
        <v>198.58800000000002</v>
      </c>
      <c r="R2802" s="8">
        <f t="shared" si="130"/>
        <v>344.91599999999994</v>
      </c>
      <c r="S2802" s="8">
        <f>(((Sales[[#This Row],[Unit Price]]-(Sales[[#This Row],[Discount Applied]]*Sales[[#This Row],[Unit Price]]))-Q2802)/Q2802)*100</f>
        <v>21.710526315789465</v>
      </c>
      <c r="T2802" s="8">
        <f t="shared" si="131"/>
        <v>1933.6200000000001</v>
      </c>
      <c r="U2802" s="8">
        <f>Sales[[#This Row],[Unit Cost]]*Sales[[#This Row],[Order Quantity]]</f>
        <v>1588.7040000000002</v>
      </c>
    </row>
    <row r="2803" spans="1:21" x14ac:dyDescent="0.2">
      <c r="A2803" s="6" t="s">
        <v>3016</v>
      </c>
      <c r="B2803" s="6" t="s">
        <v>23</v>
      </c>
      <c r="C2803" s="6" t="s">
        <v>147</v>
      </c>
      <c r="D2803" s="7">
        <v>43500</v>
      </c>
      <c r="E2803" s="7">
        <v>43581</v>
      </c>
      <c r="F2803" s="7">
        <v>43596</v>
      </c>
      <c r="G2803" s="7">
        <v>43603</v>
      </c>
      <c r="H2803" s="6">
        <f t="shared" si="129"/>
        <v>22</v>
      </c>
      <c r="I2803" s="6" t="s">
        <v>215</v>
      </c>
      <c r="J2803" s="6">
        <v>21</v>
      </c>
      <c r="K2803" s="6">
        <v>7</v>
      </c>
      <c r="L2803" s="6">
        <v>233</v>
      </c>
      <c r="M2803" s="6">
        <v>38</v>
      </c>
      <c r="N2803" s="6">
        <v>1</v>
      </c>
      <c r="O2803" s="6">
        <v>0.1</v>
      </c>
      <c r="P2803" s="8">
        <v>1902.8</v>
      </c>
      <c r="Q2803" s="8">
        <v>1331.9599999999998</v>
      </c>
      <c r="R2803" s="8">
        <f t="shared" si="130"/>
        <v>380.56000000000017</v>
      </c>
      <c r="S2803" s="8">
        <f>(((Sales[[#This Row],[Unit Price]]-(Sales[[#This Row],[Discount Applied]]*Sales[[#This Row],[Unit Price]]))-Q2803)/Q2803)*100</f>
        <v>28.571428571428587</v>
      </c>
      <c r="T2803" s="8">
        <f t="shared" si="131"/>
        <v>1712.52</v>
      </c>
      <c r="U2803" s="8">
        <f>Sales[[#This Row],[Unit Cost]]*Sales[[#This Row],[Order Quantity]]</f>
        <v>1331.9599999999998</v>
      </c>
    </row>
    <row r="2804" spans="1:21" x14ac:dyDescent="0.2">
      <c r="A2804" s="6" t="s">
        <v>3017</v>
      </c>
      <c r="B2804" s="6" t="s">
        <v>26</v>
      </c>
      <c r="C2804" s="6" t="s">
        <v>146</v>
      </c>
      <c r="D2804" s="7">
        <v>43500</v>
      </c>
      <c r="E2804" s="7">
        <v>43581</v>
      </c>
      <c r="F2804" s="7">
        <v>43595</v>
      </c>
      <c r="G2804" s="7">
        <v>43598</v>
      </c>
      <c r="H2804" s="6">
        <f t="shared" si="129"/>
        <v>17</v>
      </c>
      <c r="I2804" s="6" t="s">
        <v>215</v>
      </c>
      <c r="J2804" s="6">
        <v>27</v>
      </c>
      <c r="K2804" s="6">
        <v>2</v>
      </c>
      <c r="L2804" s="6">
        <v>303</v>
      </c>
      <c r="M2804" s="6">
        <v>17</v>
      </c>
      <c r="N2804" s="6">
        <v>3</v>
      </c>
      <c r="O2804" s="6">
        <v>0.2</v>
      </c>
      <c r="P2804" s="8">
        <v>2425.4</v>
      </c>
      <c r="Q2804" s="8">
        <v>1115.6840000000002</v>
      </c>
      <c r="R2804" s="8">
        <f t="shared" si="130"/>
        <v>2473.9080000000004</v>
      </c>
      <c r="S2804" s="8">
        <f>(((Sales[[#This Row],[Unit Price]]-(Sales[[#This Row],[Discount Applied]]*Sales[[#This Row],[Unit Price]]))-Q2804)/Q2804)*100</f>
        <v>73.91304347826086</v>
      </c>
      <c r="T2804" s="8">
        <f t="shared" si="131"/>
        <v>5820.9600000000009</v>
      </c>
      <c r="U2804" s="8">
        <f>Sales[[#This Row],[Unit Cost]]*Sales[[#This Row],[Order Quantity]]</f>
        <v>3347.0520000000006</v>
      </c>
    </row>
    <row r="2805" spans="1:21" x14ac:dyDescent="0.2">
      <c r="A2805" s="6" t="s">
        <v>3018</v>
      </c>
      <c r="B2805" s="6" t="s">
        <v>25</v>
      </c>
      <c r="C2805" s="6" t="s">
        <v>143</v>
      </c>
      <c r="D2805" s="7">
        <v>43500</v>
      </c>
      <c r="E2805" s="7">
        <v>43581</v>
      </c>
      <c r="F2805" s="7">
        <v>43591</v>
      </c>
      <c r="G2805" s="7">
        <v>43600</v>
      </c>
      <c r="H2805" s="6">
        <f t="shared" si="129"/>
        <v>19</v>
      </c>
      <c r="I2805" s="6" t="s">
        <v>215</v>
      </c>
      <c r="J2805" s="6">
        <v>15</v>
      </c>
      <c r="K2805" s="6">
        <v>42</v>
      </c>
      <c r="L2805" s="6">
        <v>336</v>
      </c>
      <c r="M2805" s="6">
        <v>14</v>
      </c>
      <c r="N2805" s="6">
        <v>5</v>
      </c>
      <c r="O2805" s="6">
        <v>0.1</v>
      </c>
      <c r="P2805" s="8">
        <v>1105.5</v>
      </c>
      <c r="Q2805" s="8">
        <v>541.69499999999994</v>
      </c>
      <c r="R2805" s="8">
        <f t="shared" si="130"/>
        <v>2266.2750000000005</v>
      </c>
      <c r="S2805" s="8">
        <f>(((Sales[[#This Row],[Unit Price]]-(Sales[[#This Row],[Discount Applied]]*Sales[[#This Row],[Unit Price]]))-Q2805)/Q2805)*100</f>
        <v>83.673469387755134</v>
      </c>
      <c r="T2805" s="8">
        <f t="shared" si="131"/>
        <v>4974.75</v>
      </c>
      <c r="U2805" s="8">
        <f>Sales[[#This Row],[Unit Cost]]*Sales[[#This Row],[Order Quantity]]</f>
        <v>2708.4749999999995</v>
      </c>
    </row>
    <row r="2806" spans="1:21" x14ac:dyDescent="0.2">
      <c r="A2806" s="6" t="s">
        <v>3019</v>
      </c>
      <c r="B2806" s="6" t="s">
        <v>25</v>
      </c>
      <c r="C2806" s="6" t="s">
        <v>145</v>
      </c>
      <c r="D2806" s="7">
        <v>43500</v>
      </c>
      <c r="E2806" s="7">
        <v>43581</v>
      </c>
      <c r="F2806" s="7">
        <v>43583</v>
      </c>
      <c r="G2806" s="7">
        <v>43585</v>
      </c>
      <c r="H2806" s="6">
        <f t="shared" si="129"/>
        <v>4</v>
      </c>
      <c r="I2806" s="6" t="s">
        <v>215</v>
      </c>
      <c r="J2806" s="6">
        <v>16</v>
      </c>
      <c r="K2806" s="6">
        <v>6</v>
      </c>
      <c r="L2806" s="6">
        <v>126</v>
      </c>
      <c r="M2806" s="6">
        <v>31</v>
      </c>
      <c r="N2806" s="6">
        <v>1</v>
      </c>
      <c r="O2806" s="6">
        <v>0.15</v>
      </c>
      <c r="P2806" s="8">
        <v>2753.7000000000003</v>
      </c>
      <c r="Q2806" s="8">
        <v>1679.7570000000001</v>
      </c>
      <c r="R2806" s="8">
        <f t="shared" si="130"/>
        <v>660.88800000000037</v>
      </c>
      <c r="S2806" s="8">
        <f>(((Sales[[#This Row],[Unit Price]]-(Sales[[#This Row],[Discount Applied]]*Sales[[#This Row],[Unit Price]]))-Q2806)/Q2806)*100</f>
        <v>39.34426229508199</v>
      </c>
      <c r="T2806" s="8">
        <f t="shared" si="131"/>
        <v>2340.6450000000004</v>
      </c>
      <c r="U2806" s="8">
        <f>Sales[[#This Row],[Unit Cost]]*Sales[[#This Row],[Order Quantity]]</f>
        <v>1679.7570000000001</v>
      </c>
    </row>
    <row r="2807" spans="1:21" x14ac:dyDescent="0.2">
      <c r="A2807" s="6" t="s">
        <v>3020</v>
      </c>
      <c r="B2807" s="6" t="s">
        <v>23</v>
      </c>
      <c r="C2807" s="6" t="s">
        <v>143</v>
      </c>
      <c r="D2807" s="7">
        <v>43400</v>
      </c>
      <c r="E2807" s="7">
        <v>43581</v>
      </c>
      <c r="F2807" s="7">
        <v>43583</v>
      </c>
      <c r="G2807" s="7">
        <v>43590</v>
      </c>
      <c r="H2807" s="6">
        <f t="shared" si="129"/>
        <v>9</v>
      </c>
      <c r="I2807" s="6" t="s">
        <v>215</v>
      </c>
      <c r="J2807" s="6">
        <v>23</v>
      </c>
      <c r="K2807" s="6">
        <v>34</v>
      </c>
      <c r="L2807" s="6">
        <v>337</v>
      </c>
      <c r="M2807" s="6">
        <v>9</v>
      </c>
      <c r="N2807" s="6">
        <v>3</v>
      </c>
      <c r="O2807" s="6">
        <v>7.4999999999999997E-2</v>
      </c>
      <c r="P2807" s="8">
        <v>174.20000000000002</v>
      </c>
      <c r="Q2807" s="8">
        <v>116.71400000000001</v>
      </c>
      <c r="R2807" s="8">
        <f t="shared" si="130"/>
        <v>133.26299999999998</v>
      </c>
      <c r="S2807" s="8">
        <f>(((Sales[[#This Row],[Unit Price]]-(Sales[[#This Row],[Discount Applied]]*Sales[[#This Row],[Unit Price]]))-Q2807)/Q2807)*100</f>
        <v>38.059701492537314</v>
      </c>
      <c r="T2807" s="8">
        <f t="shared" si="131"/>
        <v>483.40500000000003</v>
      </c>
      <c r="U2807" s="8">
        <f>Sales[[#This Row],[Unit Cost]]*Sales[[#This Row],[Order Quantity]]</f>
        <v>350.14200000000005</v>
      </c>
    </row>
    <row r="2808" spans="1:21" x14ac:dyDescent="0.2">
      <c r="A2808" s="6" t="s">
        <v>3021</v>
      </c>
      <c r="B2808" s="6" t="s">
        <v>25</v>
      </c>
      <c r="C2808" s="6" t="s">
        <v>146</v>
      </c>
      <c r="D2808" s="7">
        <v>43500</v>
      </c>
      <c r="E2808" s="7">
        <v>43581</v>
      </c>
      <c r="F2808" s="7">
        <v>43608</v>
      </c>
      <c r="G2808" s="7">
        <v>43612</v>
      </c>
      <c r="H2808" s="6">
        <f t="shared" si="129"/>
        <v>31</v>
      </c>
      <c r="I2808" s="6" t="s">
        <v>215</v>
      </c>
      <c r="J2808" s="6">
        <v>19</v>
      </c>
      <c r="K2808" s="6">
        <v>26</v>
      </c>
      <c r="L2808" s="6">
        <v>297</v>
      </c>
      <c r="M2808" s="6">
        <v>4</v>
      </c>
      <c r="N2808" s="6">
        <v>5</v>
      </c>
      <c r="O2808" s="6">
        <v>0.3</v>
      </c>
      <c r="P2808" s="8">
        <v>3832.4</v>
      </c>
      <c r="Q2808" s="8">
        <v>2912.6240000000003</v>
      </c>
      <c r="R2808" s="8">
        <f t="shared" si="130"/>
        <v>-1149.7200000000012</v>
      </c>
      <c r="S2808" s="8">
        <f>(((Sales[[#This Row],[Unit Price]]-(Sales[[#This Row],[Discount Applied]]*Sales[[#This Row],[Unit Price]]))-Q2808)/Q2808)*100</f>
        <v>-7.8947368421052611</v>
      </c>
      <c r="T2808" s="8">
        <f t="shared" si="131"/>
        <v>13413.4</v>
      </c>
      <c r="U2808" s="8">
        <f>Sales[[#This Row],[Unit Cost]]*Sales[[#This Row],[Order Quantity]]</f>
        <v>14563.12</v>
      </c>
    </row>
    <row r="2809" spans="1:21" x14ac:dyDescent="0.2">
      <c r="A2809" s="6" t="s">
        <v>3022</v>
      </c>
      <c r="B2809" s="6" t="s">
        <v>25</v>
      </c>
      <c r="C2809" s="6" t="s">
        <v>146</v>
      </c>
      <c r="D2809" s="7">
        <v>43500</v>
      </c>
      <c r="E2809" s="7">
        <v>43581</v>
      </c>
      <c r="F2809" s="7">
        <v>43585</v>
      </c>
      <c r="G2809" s="7">
        <v>43591</v>
      </c>
      <c r="H2809" s="6">
        <f t="shared" si="129"/>
        <v>10</v>
      </c>
      <c r="I2809" s="6" t="s">
        <v>215</v>
      </c>
      <c r="J2809" s="6">
        <v>18</v>
      </c>
      <c r="K2809" s="6">
        <v>20</v>
      </c>
      <c r="L2809" s="6">
        <v>266</v>
      </c>
      <c r="M2809" s="6">
        <v>32</v>
      </c>
      <c r="N2809" s="6">
        <v>8</v>
      </c>
      <c r="O2809" s="6">
        <v>7.4999999999999997E-2</v>
      </c>
      <c r="P2809" s="8">
        <v>1072</v>
      </c>
      <c r="Q2809" s="8">
        <v>428.8</v>
      </c>
      <c r="R2809" s="8">
        <f t="shared" si="130"/>
        <v>4502.3999999999996</v>
      </c>
      <c r="S2809" s="8">
        <f>(((Sales[[#This Row],[Unit Price]]-(Sales[[#This Row],[Discount Applied]]*Sales[[#This Row],[Unit Price]]))-Q2809)/Q2809)*100</f>
        <v>131.24999999999997</v>
      </c>
      <c r="T2809" s="8">
        <f t="shared" si="131"/>
        <v>7932.8</v>
      </c>
      <c r="U2809" s="8">
        <f>Sales[[#This Row],[Unit Cost]]*Sales[[#This Row],[Order Quantity]]</f>
        <v>3430.4</v>
      </c>
    </row>
    <row r="2810" spans="1:21" x14ac:dyDescent="0.2">
      <c r="A2810" s="6" t="s">
        <v>3023</v>
      </c>
      <c r="B2810" s="6" t="s">
        <v>23</v>
      </c>
      <c r="C2810" s="6" t="s">
        <v>146</v>
      </c>
      <c r="D2810" s="7">
        <v>43400</v>
      </c>
      <c r="E2810" s="7">
        <v>43582</v>
      </c>
      <c r="F2810" s="7">
        <v>43609</v>
      </c>
      <c r="G2810" s="7">
        <v>43616</v>
      </c>
      <c r="H2810" s="6">
        <f t="shared" si="129"/>
        <v>34</v>
      </c>
      <c r="I2810" s="6" t="s">
        <v>215</v>
      </c>
      <c r="J2810" s="6">
        <v>23</v>
      </c>
      <c r="K2810" s="6">
        <v>35</v>
      </c>
      <c r="L2810" s="6">
        <v>327</v>
      </c>
      <c r="M2810" s="6">
        <v>46</v>
      </c>
      <c r="N2810" s="6">
        <v>2</v>
      </c>
      <c r="O2810" s="6">
        <v>0.05</v>
      </c>
      <c r="P2810" s="8">
        <v>227.8</v>
      </c>
      <c r="Q2810" s="8">
        <v>182.24</v>
      </c>
      <c r="R2810" s="8">
        <f t="shared" si="130"/>
        <v>68.340000000000032</v>
      </c>
      <c r="S2810" s="8">
        <f>(((Sales[[#This Row],[Unit Price]]-(Sales[[#This Row],[Discount Applied]]*Sales[[#This Row],[Unit Price]]))-Q2810)/Q2810)*100</f>
        <v>18.750000000000007</v>
      </c>
      <c r="T2810" s="8">
        <f t="shared" si="131"/>
        <v>432.82000000000005</v>
      </c>
      <c r="U2810" s="8">
        <f>Sales[[#This Row],[Unit Cost]]*Sales[[#This Row],[Order Quantity]]</f>
        <v>364.48</v>
      </c>
    </row>
    <row r="2811" spans="1:21" x14ac:dyDescent="0.2">
      <c r="A2811" s="6" t="s">
        <v>3024</v>
      </c>
      <c r="B2811" s="6" t="s">
        <v>25</v>
      </c>
      <c r="C2811" s="6" t="s">
        <v>147</v>
      </c>
      <c r="D2811" s="7">
        <v>43500</v>
      </c>
      <c r="E2811" s="7">
        <v>43582</v>
      </c>
      <c r="F2811" s="7">
        <v>43597</v>
      </c>
      <c r="G2811" s="7">
        <v>43603</v>
      </c>
      <c r="H2811" s="6">
        <f t="shared" si="129"/>
        <v>21</v>
      </c>
      <c r="I2811" s="6" t="s">
        <v>215</v>
      </c>
      <c r="J2811" s="6">
        <v>19</v>
      </c>
      <c r="K2811" s="6">
        <v>24</v>
      </c>
      <c r="L2811" s="6">
        <v>222</v>
      </c>
      <c r="M2811" s="6">
        <v>2</v>
      </c>
      <c r="N2811" s="6">
        <v>2</v>
      </c>
      <c r="O2811" s="6">
        <v>0.05</v>
      </c>
      <c r="P2811" s="8">
        <v>1018.4</v>
      </c>
      <c r="Q2811" s="8">
        <v>794.35199999999998</v>
      </c>
      <c r="R2811" s="8">
        <f t="shared" si="130"/>
        <v>346.25600000000009</v>
      </c>
      <c r="S2811" s="8">
        <f>(((Sales[[#This Row],[Unit Price]]-(Sales[[#This Row],[Discount Applied]]*Sales[[#This Row],[Unit Price]]))-Q2811)/Q2811)*100</f>
        <v>21.794871794871799</v>
      </c>
      <c r="T2811" s="8">
        <f t="shared" si="131"/>
        <v>1934.96</v>
      </c>
      <c r="U2811" s="8">
        <f>Sales[[#This Row],[Unit Cost]]*Sales[[#This Row],[Order Quantity]]</f>
        <v>1588.704</v>
      </c>
    </row>
    <row r="2812" spans="1:21" x14ac:dyDescent="0.2">
      <c r="A2812" s="6" t="s">
        <v>3025</v>
      </c>
      <c r="B2812" s="6" t="s">
        <v>25</v>
      </c>
      <c r="C2812" s="6" t="s">
        <v>148</v>
      </c>
      <c r="D2812" s="7">
        <v>43500</v>
      </c>
      <c r="E2812" s="7">
        <v>43582</v>
      </c>
      <c r="F2812" s="7">
        <v>43609</v>
      </c>
      <c r="G2812" s="7">
        <v>43610</v>
      </c>
      <c r="H2812" s="6">
        <f t="shared" si="129"/>
        <v>28</v>
      </c>
      <c r="I2812" s="6" t="s">
        <v>215</v>
      </c>
      <c r="J2812" s="6">
        <v>19</v>
      </c>
      <c r="K2812" s="6">
        <v>37</v>
      </c>
      <c r="L2812" s="6">
        <v>1</v>
      </c>
      <c r="M2812" s="6">
        <v>22</v>
      </c>
      <c r="N2812" s="6">
        <v>6</v>
      </c>
      <c r="O2812" s="6">
        <v>7.4999999999999997E-2</v>
      </c>
      <c r="P2812" s="8">
        <v>911.2</v>
      </c>
      <c r="Q2812" s="8">
        <v>665.17600000000004</v>
      </c>
      <c r="R2812" s="8">
        <f t="shared" si="130"/>
        <v>1066.1040000000003</v>
      </c>
      <c r="S2812" s="8">
        <f>(((Sales[[#This Row],[Unit Price]]-(Sales[[#This Row],[Discount Applied]]*Sales[[#This Row],[Unit Price]]))-Q2812)/Q2812)*100</f>
        <v>26.712328767123282</v>
      </c>
      <c r="T2812" s="8">
        <f t="shared" si="131"/>
        <v>5057.1600000000008</v>
      </c>
      <c r="U2812" s="8">
        <f>Sales[[#This Row],[Unit Cost]]*Sales[[#This Row],[Order Quantity]]</f>
        <v>3991.0560000000005</v>
      </c>
    </row>
    <row r="2813" spans="1:21" x14ac:dyDescent="0.2">
      <c r="A2813" s="6" t="s">
        <v>3026</v>
      </c>
      <c r="B2813" s="6" t="s">
        <v>24</v>
      </c>
      <c r="C2813" s="6" t="s">
        <v>147</v>
      </c>
      <c r="D2813" s="7">
        <v>43500</v>
      </c>
      <c r="E2813" s="7">
        <v>43582</v>
      </c>
      <c r="F2813" s="7">
        <v>43586</v>
      </c>
      <c r="G2813" s="7">
        <v>43596</v>
      </c>
      <c r="H2813" s="6">
        <f t="shared" si="129"/>
        <v>14</v>
      </c>
      <c r="I2813" s="6" t="s">
        <v>215</v>
      </c>
      <c r="J2813" s="6">
        <v>2</v>
      </c>
      <c r="K2813" s="6">
        <v>49</v>
      </c>
      <c r="L2813" s="6">
        <v>230</v>
      </c>
      <c r="M2813" s="6">
        <v>47</v>
      </c>
      <c r="N2813" s="6">
        <v>7</v>
      </c>
      <c r="O2813" s="6">
        <v>7.4999999999999997E-2</v>
      </c>
      <c r="P2813" s="8">
        <v>5661.5</v>
      </c>
      <c r="Q2813" s="8">
        <v>3623.36</v>
      </c>
      <c r="R2813" s="8">
        <f t="shared" si="130"/>
        <v>11294.692500000001</v>
      </c>
      <c r="S2813" s="8">
        <f>(((Sales[[#This Row],[Unit Price]]-(Sales[[#This Row],[Discount Applied]]*Sales[[#This Row],[Unit Price]]))-Q2813)/Q2813)*100</f>
        <v>44.531249999999986</v>
      </c>
      <c r="T2813" s="8">
        <f t="shared" si="131"/>
        <v>36658.212500000001</v>
      </c>
      <c r="U2813" s="8">
        <f>Sales[[#This Row],[Unit Cost]]*Sales[[#This Row],[Order Quantity]]</f>
        <v>25363.52</v>
      </c>
    </row>
    <row r="2814" spans="1:21" x14ac:dyDescent="0.2">
      <c r="A2814" s="6" t="s">
        <v>3027</v>
      </c>
      <c r="B2814" s="6" t="s">
        <v>24</v>
      </c>
      <c r="C2814" s="6" t="s">
        <v>143</v>
      </c>
      <c r="D2814" s="7">
        <v>43500</v>
      </c>
      <c r="E2814" s="7">
        <v>43582</v>
      </c>
      <c r="F2814" s="7">
        <v>43597</v>
      </c>
      <c r="G2814" s="7">
        <v>43603</v>
      </c>
      <c r="H2814" s="6">
        <f t="shared" si="129"/>
        <v>21</v>
      </c>
      <c r="I2814" s="6" t="s">
        <v>215</v>
      </c>
      <c r="J2814" s="6">
        <v>4</v>
      </c>
      <c r="K2814" s="6">
        <v>21</v>
      </c>
      <c r="L2814" s="6">
        <v>361</v>
      </c>
      <c r="M2814" s="6">
        <v>38</v>
      </c>
      <c r="N2814" s="6">
        <v>3</v>
      </c>
      <c r="O2814" s="6">
        <v>7.4999999999999997E-2</v>
      </c>
      <c r="P2814" s="8">
        <v>857.6</v>
      </c>
      <c r="Q2814" s="8">
        <v>617.47199999999998</v>
      </c>
      <c r="R2814" s="8">
        <f t="shared" si="130"/>
        <v>527.42400000000021</v>
      </c>
      <c r="S2814" s="8">
        <f>(((Sales[[#This Row],[Unit Price]]-(Sales[[#This Row],[Discount Applied]]*Sales[[#This Row],[Unit Price]]))-Q2814)/Q2814)*100</f>
        <v>28.472222222222221</v>
      </c>
      <c r="T2814" s="8">
        <f t="shared" si="131"/>
        <v>2379.84</v>
      </c>
      <c r="U2814" s="8">
        <f>Sales[[#This Row],[Unit Cost]]*Sales[[#This Row],[Order Quantity]]</f>
        <v>1852.4159999999999</v>
      </c>
    </row>
    <row r="2815" spans="1:21" x14ac:dyDescent="0.2">
      <c r="A2815" s="6" t="s">
        <v>3028</v>
      </c>
      <c r="B2815" s="6" t="s">
        <v>26</v>
      </c>
      <c r="C2815" s="6" t="s">
        <v>144</v>
      </c>
      <c r="D2815" s="7">
        <v>43500</v>
      </c>
      <c r="E2815" s="7">
        <v>43582</v>
      </c>
      <c r="F2815" s="7">
        <v>43610</v>
      </c>
      <c r="G2815" s="7">
        <v>43616</v>
      </c>
      <c r="H2815" s="6">
        <f t="shared" si="129"/>
        <v>34</v>
      </c>
      <c r="I2815" s="6" t="s">
        <v>215</v>
      </c>
      <c r="J2815" s="6">
        <v>27</v>
      </c>
      <c r="K2815" s="6">
        <v>7</v>
      </c>
      <c r="L2815" s="6">
        <v>60</v>
      </c>
      <c r="M2815" s="6">
        <v>17</v>
      </c>
      <c r="N2815" s="6">
        <v>6</v>
      </c>
      <c r="O2815" s="6">
        <v>7.4999999999999997E-2</v>
      </c>
      <c r="P2815" s="8">
        <v>3551</v>
      </c>
      <c r="Q2815" s="8">
        <v>2414.6800000000003</v>
      </c>
      <c r="R2815" s="8">
        <f t="shared" si="130"/>
        <v>5219.9699999999975</v>
      </c>
      <c r="S2815" s="8">
        <f>(((Sales[[#This Row],[Unit Price]]-(Sales[[#This Row],[Discount Applied]]*Sales[[#This Row],[Unit Price]]))-Q2815)/Q2815)*100</f>
        <v>36.02941176470587</v>
      </c>
      <c r="T2815" s="8">
        <f t="shared" si="131"/>
        <v>19708.05</v>
      </c>
      <c r="U2815" s="8">
        <f>Sales[[#This Row],[Unit Cost]]*Sales[[#This Row],[Order Quantity]]</f>
        <v>14488.080000000002</v>
      </c>
    </row>
    <row r="2816" spans="1:21" x14ac:dyDescent="0.2">
      <c r="A2816" s="6" t="s">
        <v>3029</v>
      </c>
      <c r="B2816" s="6" t="s">
        <v>24</v>
      </c>
      <c r="C2816" s="6" t="s">
        <v>148</v>
      </c>
      <c r="D2816" s="7">
        <v>43400</v>
      </c>
      <c r="E2816" s="7">
        <v>43582</v>
      </c>
      <c r="F2816" s="7">
        <v>43590</v>
      </c>
      <c r="G2816" s="7">
        <v>43598</v>
      </c>
      <c r="H2816" s="6">
        <f t="shared" si="129"/>
        <v>16</v>
      </c>
      <c r="I2816" s="6" t="s">
        <v>215</v>
      </c>
      <c r="J2816" s="6">
        <v>8</v>
      </c>
      <c r="K2816" s="6">
        <v>29</v>
      </c>
      <c r="L2816" s="6">
        <v>25</v>
      </c>
      <c r="M2816" s="6">
        <v>13</v>
      </c>
      <c r="N2816" s="6">
        <v>2</v>
      </c>
      <c r="O2816" s="6">
        <v>0.1</v>
      </c>
      <c r="P2816" s="8">
        <v>917.9</v>
      </c>
      <c r="Q2816" s="8">
        <v>367.16</v>
      </c>
      <c r="R2816" s="8">
        <f t="shared" si="130"/>
        <v>917.9</v>
      </c>
      <c r="S2816" s="8">
        <f>(((Sales[[#This Row],[Unit Price]]-(Sales[[#This Row],[Discount Applied]]*Sales[[#This Row],[Unit Price]]))-Q2816)/Q2816)*100</f>
        <v>124.99999999999997</v>
      </c>
      <c r="T2816" s="8">
        <f t="shared" si="131"/>
        <v>1652.22</v>
      </c>
      <c r="U2816" s="8">
        <f>Sales[[#This Row],[Unit Cost]]*Sales[[#This Row],[Order Quantity]]</f>
        <v>734.32</v>
      </c>
    </row>
    <row r="2817" spans="1:21" x14ac:dyDescent="0.2">
      <c r="A2817" s="6" t="s">
        <v>3030</v>
      </c>
      <c r="B2817" s="6" t="s">
        <v>24</v>
      </c>
      <c r="C2817" s="6" t="s">
        <v>145</v>
      </c>
      <c r="D2817" s="7">
        <v>43500</v>
      </c>
      <c r="E2817" s="7">
        <v>43582</v>
      </c>
      <c r="F2817" s="7">
        <v>43606</v>
      </c>
      <c r="G2817" s="7">
        <v>43609</v>
      </c>
      <c r="H2817" s="6">
        <f t="shared" si="129"/>
        <v>27</v>
      </c>
      <c r="I2817" s="6" t="s">
        <v>215</v>
      </c>
      <c r="J2817" s="6">
        <v>6</v>
      </c>
      <c r="K2817" s="6">
        <v>15</v>
      </c>
      <c r="L2817" s="6">
        <v>164</v>
      </c>
      <c r="M2817" s="6">
        <v>26</v>
      </c>
      <c r="N2817" s="6">
        <v>2</v>
      </c>
      <c r="O2817" s="6">
        <v>0.4</v>
      </c>
      <c r="P2817" s="8">
        <v>3865.9</v>
      </c>
      <c r="Q2817" s="8">
        <v>1662.337</v>
      </c>
      <c r="R2817" s="8">
        <f t="shared" si="130"/>
        <v>1314.4059999999999</v>
      </c>
      <c r="S2817" s="8">
        <f>(((Sales[[#This Row],[Unit Price]]-(Sales[[#This Row],[Discount Applied]]*Sales[[#This Row],[Unit Price]]))-Q2817)/Q2817)*100</f>
        <v>39.534883720930232</v>
      </c>
      <c r="T2817" s="8">
        <f t="shared" si="131"/>
        <v>4639.08</v>
      </c>
      <c r="U2817" s="8">
        <f>Sales[[#This Row],[Unit Cost]]*Sales[[#This Row],[Order Quantity]]</f>
        <v>3324.674</v>
      </c>
    </row>
    <row r="2818" spans="1:21" x14ac:dyDescent="0.2">
      <c r="A2818" s="6" t="s">
        <v>3031</v>
      </c>
      <c r="B2818" s="6" t="s">
        <v>24</v>
      </c>
      <c r="C2818" s="6" t="s">
        <v>146</v>
      </c>
      <c r="D2818" s="7">
        <v>43400</v>
      </c>
      <c r="E2818" s="7">
        <v>43582</v>
      </c>
      <c r="F2818" s="7">
        <v>43594</v>
      </c>
      <c r="G2818" s="7">
        <v>43599</v>
      </c>
      <c r="H2818" s="6">
        <f t="shared" ref="H2818:H2881" si="132">G2818-E2818</f>
        <v>17</v>
      </c>
      <c r="I2818" s="6" t="s">
        <v>215</v>
      </c>
      <c r="J2818" s="6">
        <v>9</v>
      </c>
      <c r="K2818" s="6">
        <v>12</v>
      </c>
      <c r="L2818" s="6">
        <v>267</v>
      </c>
      <c r="M2818" s="6">
        <v>30</v>
      </c>
      <c r="N2818" s="6">
        <v>2</v>
      </c>
      <c r="O2818" s="6">
        <v>0.3</v>
      </c>
      <c r="P2818" s="8">
        <v>5038.4000000000005</v>
      </c>
      <c r="Q2818" s="8">
        <v>2418.4320000000002</v>
      </c>
      <c r="R2818" s="8">
        <f t="shared" ref="R2818:R2881" si="133">T2818-(Q2818*N2818)</f>
        <v>2216.8959999999997</v>
      </c>
      <c r="S2818" s="8">
        <f>(((Sales[[#This Row],[Unit Price]]-(Sales[[#This Row],[Discount Applied]]*Sales[[#This Row],[Unit Price]]))-Q2818)/Q2818)*100</f>
        <v>45.833333333333321</v>
      </c>
      <c r="T2818" s="8">
        <f t="shared" ref="T2818:T2881" si="134">((P2818*N2818)-(P2818*O2818*N2818))</f>
        <v>7053.76</v>
      </c>
      <c r="U2818" s="8">
        <f>Sales[[#This Row],[Unit Cost]]*Sales[[#This Row],[Order Quantity]]</f>
        <v>4836.8640000000005</v>
      </c>
    </row>
    <row r="2819" spans="1:21" x14ac:dyDescent="0.2">
      <c r="A2819" s="6" t="s">
        <v>3032</v>
      </c>
      <c r="B2819" s="6" t="s">
        <v>26</v>
      </c>
      <c r="C2819" s="6" t="s">
        <v>147</v>
      </c>
      <c r="D2819" s="7">
        <v>43500</v>
      </c>
      <c r="E2819" s="7">
        <v>43582</v>
      </c>
      <c r="F2819" s="7">
        <v>43586</v>
      </c>
      <c r="G2819" s="7">
        <v>43590</v>
      </c>
      <c r="H2819" s="6">
        <f t="shared" si="132"/>
        <v>8</v>
      </c>
      <c r="I2819" s="6" t="s">
        <v>215</v>
      </c>
      <c r="J2819" s="6">
        <v>27</v>
      </c>
      <c r="K2819" s="6">
        <v>29</v>
      </c>
      <c r="L2819" s="6">
        <v>213</v>
      </c>
      <c r="M2819" s="6">
        <v>39</v>
      </c>
      <c r="N2819" s="6">
        <v>5</v>
      </c>
      <c r="O2819" s="6">
        <v>0.3</v>
      </c>
      <c r="P2819" s="8">
        <v>3859.2000000000003</v>
      </c>
      <c r="Q2819" s="8">
        <v>1736.64</v>
      </c>
      <c r="R2819" s="8">
        <f t="shared" si="133"/>
        <v>4824</v>
      </c>
      <c r="S2819" s="8">
        <f>(((Sales[[#This Row],[Unit Price]]-(Sales[[#This Row],[Discount Applied]]*Sales[[#This Row],[Unit Price]]))-Q2819)/Q2819)*100</f>
        <v>55.555555555555578</v>
      </c>
      <c r="T2819" s="8">
        <f t="shared" si="134"/>
        <v>13507.2</v>
      </c>
      <c r="U2819" s="8">
        <f>Sales[[#This Row],[Unit Cost]]*Sales[[#This Row],[Order Quantity]]</f>
        <v>8683.2000000000007</v>
      </c>
    </row>
    <row r="2820" spans="1:21" x14ac:dyDescent="0.2">
      <c r="A2820" s="6" t="s">
        <v>3033</v>
      </c>
      <c r="B2820" s="6" t="s">
        <v>26</v>
      </c>
      <c r="C2820" s="6" t="s">
        <v>148</v>
      </c>
      <c r="D2820" s="7">
        <v>43500</v>
      </c>
      <c r="E2820" s="7">
        <v>43582</v>
      </c>
      <c r="F2820" s="7">
        <v>43584</v>
      </c>
      <c r="G2820" s="7">
        <v>43585</v>
      </c>
      <c r="H2820" s="6">
        <f t="shared" si="132"/>
        <v>3</v>
      </c>
      <c r="I2820" s="6" t="s">
        <v>215</v>
      </c>
      <c r="J2820" s="6">
        <v>25</v>
      </c>
      <c r="K2820" s="6">
        <v>39</v>
      </c>
      <c r="L2820" s="6">
        <v>41</v>
      </c>
      <c r="M2820" s="6">
        <v>15</v>
      </c>
      <c r="N2820" s="6">
        <v>1</v>
      </c>
      <c r="O2820" s="6">
        <v>0.3</v>
      </c>
      <c r="P2820" s="8">
        <v>971.5</v>
      </c>
      <c r="Q2820" s="8">
        <v>806.34499999999991</v>
      </c>
      <c r="R2820" s="8">
        <f t="shared" si="133"/>
        <v>-126.29499999999996</v>
      </c>
      <c r="S2820" s="8">
        <f>(((Sales[[#This Row],[Unit Price]]-(Sales[[#This Row],[Discount Applied]]*Sales[[#This Row],[Unit Price]]))-Q2820)/Q2820)*100</f>
        <v>-15.662650602409636</v>
      </c>
      <c r="T2820" s="8">
        <f t="shared" si="134"/>
        <v>680.05</v>
      </c>
      <c r="U2820" s="8">
        <f>Sales[[#This Row],[Unit Cost]]*Sales[[#This Row],[Order Quantity]]</f>
        <v>806.34499999999991</v>
      </c>
    </row>
    <row r="2821" spans="1:21" x14ac:dyDescent="0.2">
      <c r="A2821" s="6" t="s">
        <v>3034</v>
      </c>
      <c r="B2821" s="6" t="s">
        <v>25</v>
      </c>
      <c r="C2821" s="6" t="s">
        <v>147</v>
      </c>
      <c r="D2821" s="7">
        <v>43500</v>
      </c>
      <c r="E2821" s="7">
        <v>43582</v>
      </c>
      <c r="F2821" s="7">
        <v>43599</v>
      </c>
      <c r="G2821" s="7">
        <v>43602</v>
      </c>
      <c r="H2821" s="6">
        <f t="shared" si="132"/>
        <v>20</v>
      </c>
      <c r="I2821" s="6" t="s">
        <v>215</v>
      </c>
      <c r="J2821" s="6">
        <v>18</v>
      </c>
      <c r="K2821" s="6">
        <v>20</v>
      </c>
      <c r="L2821" s="6">
        <v>250</v>
      </c>
      <c r="M2821" s="6">
        <v>16</v>
      </c>
      <c r="N2821" s="6">
        <v>1</v>
      </c>
      <c r="O2821" s="6">
        <v>0.15</v>
      </c>
      <c r="P2821" s="8">
        <v>1058.6000000000001</v>
      </c>
      <c r="Q2821" s="8">
        <v>550.47200000000009</v>
      </c>
      <c r="R2821" s="8">
        <f t="shared" si="133"/>
        <v>349.33800000000008</v>
      </c>
      <c r="S2821" s="8">
        <f>(((Sales[[#This Row],[Unit Price]]-(Sales[[#This Row],[Discount Applied]]*Sales[[#This Row],[Unit Price]]))-Q2821)/Q2821)*100</f>
        <v>63.461538461538467</v>
      </c>
      <c r="T2821" s="8">
        <f t="shared" si="134"/>
        <v>899.81000000000017</v>
      </c>
      <c r="U2821" s="8">
        <f>Sales[[#This Row],[Unit Cost]]*Sales[[#This Row],[Order Quantity]]</f>
        <v>550.47200000000009</v>
      </c>
    </row>
    <row r="2822" spans="1:21" x14ac:dyDescent="0.2">
      <c r="A2822" s="6" t="s">
        <v>3035</v>
      </c>
      <c r="B2822" s="6" t="s">
        <v>24</v>
      </c>
      <c r="C2822" s="6" t="s">
        <v>144</v>
      </c>
      <c r="D2822" s="7">
        <v>43400</v>
      </c>
      <c r="E2822" s="7">
        <v>43582</v>
      </c>
      <c r="F2822" s="7">
        <v>43603</v>
      </c>
      <c r="G2822" s="7">
        <v>43607</v>
      </c>
      <c r="H2822" s="6">
        <f t="shared" si="132"/>
        <v>25</v>
      </c>
      <c r="I2822" s="6" t="s">
        <v>215</v>
      </c>
      <c r="J2822" s="6">
        <v>7</v>
      </c>
      <c r="K2822" s="6">
        <v>4</v>
      </c>
      <c r="L2822" s="6">
        <v>66</v>
      </c>
      <c r="M2822" s="6">
        <v>28</v>
      </c>
      <c r="N2822" s="6">
        <v>6</v>
      </c>
      <c r="O2822" s="6">
        <v>7.4999999999999997E-2</v>
      </c>
      <c r="P2822" s="8">
        <v>5875.9000000000005</v>
      </c>
      <c r="Q2822" s="8">
        <v>4289.4070000000002</v>
      </c>
      <c r="R2822" s="8">
        <f t="shared" si="133"/>
        <v>6874.8029999999999</v>
      </c>
      <c r="S2822" s="8">
        <f>(((Sales[[#This Row],[Unit Price]]-(Sales[[#This Row],[Discount Applied]]*Sales[[#This Row],[Unit Price]]))-Q2822)/Q2822)*100</f>
        <v>26.712328767123296</v>
      </c>
      <c r="T2822" s="8">
        <f t="shared" si="134"/>
        <v>32611.245000000003</v>
      </c>
      <c r="U2822" s="8">
        <f>Sales[[#This Row],[Unit Cost]]*Sales[[#This Row],[Order Quantity]]</f>
        <v>25736.442000000003</v>
      </c>
    </row>
    <row r="2823" spans="1:21" x14ac:dyDescent="0.2">
      <c r="A2823" s="6" t="s">
        <v>3036</v>
      </c>
      <c r="B2823" s="6" t="s">
        <v>25</v>
      </c>
      <c r="C2823" s="6" t="s">
        <v>148</v>
      </c>
      <c r="D2823" s="7">
        <v>43500</v>
      </c>
      <c r="E2823" s="7">
        <v>43582</v>
      </c>
      <c r="F2823" s="7">
        <v>43608</v>
      </c>
      <c r="G2823" s="7">
        <v>43610</v>
      </c>
      <c r="H2823" s="6">
        <f t="shared" si="132"/>
        <v>28</v>
      </c>
      <c r="I2823" s="6" t="s">
        <v>215</v>
      </c>
      <c r="J2823" s="6">
        <v>15</v>
      </c>
      <c r="K2823" s="6">
        <v>44</v>
      </c>
      <c r="L2823" s="6">
        <v>2</v>
      </c>
      <c r="M2823" s="6">
        <v>2</v>
      </c>
      <c r="N2823" s="6">
        <v>4</v>
      </c>
      <c r="O2823" s="6">
        <v>0.05</v>
      </c>
      <c r="P2823" s="8">
        <v>247.9</v>
      </c>
      <c r="Q2823" s="8">
        <v>123.95</v>
      </c>
      <c r="R2823" s="8">
        <f t="shared" si="133"/>
        <v>446.21999999999997</v>
      </c>
      <c r="S2823" s="8">
        <f>(((Sales[[#This Row],[Unit Price]]-(Sales[[#This Row],[Discount Applied]]*Sales[[#This Row],[Unit Price]]))-Q2823)/Q2823)*100</f>
        <v>89.999999999999986</v>
      </c>
      <c r="T2823" s="8">
        <f t="shared" si="134"/>
        <v>942.02</v>
      </c>
      <c r="U2823" s="8">
        <f>Sales[[#This Row],[Unit Cost]]*Sales[[#This Row],[Order Quantity]]</f>
        <v>495.8</v>
      </c>
    </row>
    <row r="2824" spans="1:21" x14ac:dyDescent="0.2">
      <c r="A2824" s="6" t="s">
        <v>3037</v>
      </c>
      <c r="B2824" s="6" t="s">
        <v>24</v>
      </c>
      <c r="C2824" s="6" t="s">
        <v>146</v>
      </c>
      <c r="D2824" s="7">
        <v>43500</v>
      </c>
      <c r="E2824" s="7">
        <v>43582</v>
      </c>
      <c r="F2824" s="7">
        <v>43603</v>
      </c>
      <c r="G2824" s="7">
        <v>43607</v>
      </c>
      <c r="H2824" s="6">
        <f t="shared" si="132"/>
        <v>25</v>
      </c>
      <c r="I2824" s="6" t="s">
        <v>215</v>
      </c>
      <c r="J2824" s="6">
        <v>12</v>
      </c>
      <c r="K2824" s="6">
        <v>35</v>
      </c>
      <c r="L2824" s="6">
        <v>276</v>
      </c>
      <c r="M2824" s="6">
        <v>26</v>
      </c>
      <c r="N2824" s="6">
        <v>6</v>
      </c>
      <c r="O2824" s="6">
        <v>0.2</v>
      </c>
      <c r="P2824" s="8">
        <v>5520.8</v>
      </c>
      <c r="Q2824" s="8">
        <v>3698.9360000000001</v>
      </c>
      <c r="R2824" s="8">
        <f t="shared" si="133"/>
        <v>4306.224000000002</v>
      </c>
      <c r="S2824" s="8">
        <f>(((Sales[[#This Row],[Unit Price]]-(Sales[[#This Row],[Discount Applied]]*Sales[[#This Row],[Unit Price]]))-Q2824)/Q2824)*100</f>
        <v>19.402985074626869</v>
      </c>
      <c r="T2824" s="8">
        <f t="shared" si="134"/>
        <v>26499.840000000004</v>
      </c>
      <c r="U2824" s="8">
        <f>Sales[[#This Row],[Unit Cost]]*Sales[[#This Row],[Order Quantity]]</f>
        <v>22193.616000000002</v>
      </c>
    </row>
    <row r="2825" spans="1:21" x14ac:dyDescent="0.2">
      <c r="A2825" s="6" t="s">
        <v>3038</v>
      </c>
      <c r="B2825" s="6" t="s">
        <v>26</v>
      </c>
      <c r="C2825" s="6" t="s">
        <v>145</v>
      </c>
      <c r="D2825" s="7">
        <v>43500</v>
      </c>
      <c r="E2825" s="7">
        <v>43583</v>
      </c>
      <c r="F2825" s="7">
        <v>43599</v>
      </c>
      <c r="G2825" s="7">
        <v>43608</v>
      </c>
      <c r="H2825" s="6">
        <f t="shared" si="132"/>
        <v>25</v>
      </c>
      <c r="I2825" s="6" t="s">
        <v>215</v>
      </c>
      <c r="J2825" s="6">
        <v>26</v>
      </c>
      <c r="K2825" s="6">
        <v>29</v>
      </c>
      <c r="L2825" s="6">
        <v>104</v>
      </c>
      <c r="M2825" s="6">
        <v>10</v>
      </c>
      <c r="N2825" s="6">
        <v>8</v>
      </c>
      <c r="O2825" s="6">
        <v>0.15</v>
      </c>
      <c r="P2825" s="8">
        <v>5855.8</v>
      </c>
      <c r="Q2825" s="8">
        <v>3806.2700000000004</v>
      </c>
      <c r="R2825" s="8">
        <f t="shared" si="133"/>
        <v>9369.2799999999988</v>
      </c>
      <c r="S2825" s="8">
        <f>(((Sales[[#This Row],[Unit Price]]-(Sales[[#This Row],[Discount Applied]]*Sales[[#This Row],[Unit Price]]))-Q2825)/Q2825)*100</f>
        <v>30.769230769230759</v>
      </c>
      <c r="T2825" s="8">
        <f t="shared" si="134"/>
        <v>39819.440000000002</v>
      </c>
      <c r="U2825" s="8">
        <f>Sales[[#This Row],[Unit Cost]]*Sales[[#This Row],[Order Quantity]]</f>
        <v>30450.160000000003</v>
      </c>
    </row>
    <row r="2826" spans="1:21" x14ac:dyDescent="0.2">
      <c r="A2826" s="6" t="s">
        <v>3039</v>
      </c>
      <c r="B2826" s="6" t="s">
        <v>24</v>
      </c>
      <c r="C2826" s="6" t="s">
        <v>148</v>
      </c>
      <c r="D2826" s="7">
        <v>43500</v>
      </c>
      <c r="E2826" s="7">
        <v>43583</v>
      </c>
      <c r="F2826" s="7">
        <v>43602</v>
      </c>
      <c r="G2826" s="7">
        <v>43609</v>
      </c>
      <c r="H2826" s="6">
        <f t="shared" si="132"/>
        <v>26</v>
      </c>
      <c r="I2826" s="6" t="s">
        <v>215</v>
      </c>
      <c r="J2826" s="6">
        <v>9</v>
      </c>
      <c r="K2826" s="6">
        <v>7</v>
      </c>
      <c r="L2826" s="6">
        <v>17</v>
      </c>
      <c r="M2826" s="6">
        <v>31</v>
      </c>
      <c r="N2826" s="6">
        <v>5</v>
      </c>
      <c r="O2826" s="6">
        <v>0.05</v>
      </c>
      <c r="P2826" s="8">
        <v>5172.4000000000005</v>
      </c>
      <c r="Q2826" s="8">
        <v>3103.44</v>
      </c>
      <c r="R2826" s="8">
        <f t="shared" si="133"/>
        <v>9051.7000000000007</v>
      </c>
      <c r="S2826" s="8">
        <f>(((Sales[[#This Row],[Unit Price]]-(Sales[[#This Row],[Discount Applied]]*Sales[[#This Row],[Unit Price]]))-Q2826)/Q2826)*100</f>
        <v>58.33333333333335</v>
      </c>
      <c r="T2826" s="8">
        <f t="shared" si="134"/>
        <v>24568.9</v>
      </c>
      <c r="U2826" s="8">
        <f>Sales[[#This Row],[Unit Cost]]*Sales[[#This Row],[Order Quantity]]</f>
        <v>15517.2</v>
      </c>
    </row>
    <row r="2827" spans="1:21" x14ac:dyDescent="0.2">
      <c r="A2827" s="6" t="s">
        <v>3040</v>
      </c>
      <c r="B2827" s="6" t="s">
        <v>24</v>
      </c>
      <c r="C2827" s="6" t="s">
        <v>147</v>
      </c>
      <c r="D2827" s="7">
        <v>43500</v>
      </c>
      <c r="E2827" s="7">
        <v>43583</v>
      </c>
      <c r="F2827" s="7">
        <v>43598</v>
      </c>
      <c r="G2827" s="7">
        <v>43608</v>
      </c>
      <c r="H2827" s="6">
        <f t="shared" si="132"/>
        <v>25</v>
      </c>
      <c r="I2827" s="6" t="s">
        <v>215</v>
      </c>
      <c r="J2827" s="6">
        <v>5</v>
      </c>
      <c r="K2827" s="6">
        <v>13</v>
      </c>
      <c r="L2827" s="6">
        <v>232</v>
      </c>
      <c r="M2827" s="6">
        <v>10</v>
      </c>
      <c r="N2827" s="6">
        <v>3</v>
      </c>
      <c r="O2827" s="6">
        <v>0.05</v>
      </c>
      <c r="P2827" s="8">
        <v>1708.5</v>
      </c>
      <c r="Q2827" s="8">
        <v>1247.2049999999999</v>
      </c>
      <c r="R2827" s="8">
        <f t="shared" si="133"/>
        <v>1127.6100000000006</v>
      </c>
      <c r="S2827" s="8">
        <f>(((Sales[[#This Row],[Unit Price]]-(Sales[[#This Row],[Discount Applied]]*Sales[[#This Row],[Unit Price]]))-Q2827)/Q2827)*100</f>
        <v>30.136986301369873</v>
      </c>
      <c r="T2827" s="8">
        <f t="shared" si="134"/>
        <v>4869.2250000000004</v>
      </c>
      <c r="U2827" s="8">
        <f>Sales[[#This Row],[Unit Cost]]*Sales[[#This Row],[Order Quantity]]</f>
        <v>3741.6149999999998</v>
      </c>
    </row>
    <row r="2828" spans="1:21" x14ac:dyDescent="0.2">
      <c r="A2828" s="6" t="s">
        <v>3041</v>
      </c>
      <c r="B2828" s="6" t="s">
        <v>25</v>
      </c>
      <c r="C2828" s="6" t="s">
        <v>145</v>
      </c>
      <c r="D2828" s="7">
        <v>43500</v>
      </c>
      <c r="E2828" s="7">
        <v>43583</v>
      </c>
      <c r="F2828" s="7">
        <v>43586</v>
      </c>
      <c r="G2828" s="7">
        <v>43593</v>
      </c>
      <c r="H2828" s="6">
        <f t="shared" si="132"/>
        <v>10</v>
      </c>
      <c r="I2828" s="6" t="s">
        <v>215</v>
      </c>
      <c r="J2828" s="6">
        <v>13</v>
      </c>
      <c r="K2828" s="6">
        <v>9</v>
      </c>
      <c r="L2828" s="6">
        <v>167</v>
      </c>
      <c r="M2828" s="6">
        <v>11</v>
      </c>
      <c r="N2828" s="6">
        <v>7</v>
      </c>
      <c r="O2828" s="6">
        <v>7.4999999999999997E-2</v>
      </c>
      <c r="P2828" s="8">
        <v>1869.3</v>
      </c>
      <c r="Q2828" s="8">
        <v>1196.3520000000001</v>
      </c>
      <c r="R2828" s="8">
        <f t="shared" si="133"/>
        <v>3729.2535000000007</v>
      </c>
      <c r="S2828" s="8">
        <f>(((Sales[[#This Row],[Unit Price]]-(Sales[[#This Row],[Discount Applied]]*Sales[[#This Row],[Unit Price]]))-Q2828)/Q2828)*100</f>
        <v>44.531249999999986</v>
      </c>
      <c r="T2828" s="8">
        <f t="shared" si="134"/>
        <v>12103.717500000001</v>
      </c>
      <c r="U2828" s="8">
        <f>Sales[[#This Row],[Unit Cost]]*Sales[[#This Row],[Order Quantity]]</f>
        <v>8374.4639999999999</v>
      </c>
    </row>
    <row r="2829" spans="1:21" x14ac:dyDescent="0.2">
      <c r="A2829" s="6" t="s">
        <v>3042</v>
      </c>
      <c r="B2829" s="6" t="s">
        <v>24</v>
      </c>
      <c r="C2829" s="6" t="s">
        <v>147</v>
      </c>
      <c r="D2829" s="7">
        <v>43400</v>
      </c>
      <c r="E2829" s="7">
        <v>43583</v>
      </c>
      <c r="F2829" s="7">
        <v>43592</v>
      </c>
      <c r="G2829" s="7">
        <v>43596</v>
      </c>
      <c r="H2829" s="6">
        <f t="shared" si="132"/>
        <v>13</v>
      </c>
      <c r="I2829" s="6" t="s">
        <v>215</v>
      </c>
      <c r="J2829" s="6">
        <v>5</v>
      </c>
      <c r="K2829" s="6">
        <v>24</v>
      </c>
      <c r="L2829" s="6">
        <v>248</v>
      </c>
      <c r="M2829" s="6">
        <v>39</v>
      </c>
      <c r="N2829" s="6">
        <v>5</v>
      </c>
      <c r="O2829" s="6">
        <v>0.1</v>
      </c>
      <c r="P2829" s="8">
        <v>254.6</v>
      </c>
      <c r="Q2829" s="8">
        <v>190.95</v>
      </c>
      <c r="R2829" s="8">
        <f t="shared" si="133"/>
        <v>190.95000000000005</v>
      </c>
      <c r="S2829" s="8">
        <f>(((Sales[[#This Row],[Unit Price]]-(Sales[[#This Row],[Discount Applied]]*Sales[[#This Row],[Unit Price]]))-Q2829)/Q2829)*100</f>
        <v>20</v>
      </c>
      <c r="T2829" s="8">
        <f t="shared" si="134"/>
        <v>1145.7</v>
      </c>
      <c r="U2829" s="8">
        <f>Sales[[#This Row],[Unit Cost]]*Sales[[#This Row],[Order Quantity]]</f>
        <v>954.75</v>
      </c>
    </row>
    <row r="2830" spans="1:21" x14ac:dyDescent="0.2">
      <c r="A2830" s="6" t="s">
        <v>3043</v>
      </c>
      <c r="B2830" s="6" t="s">
        <v>25</v>
      </c>
      <c r="C2830" s="6" t="s">
        <v>147</v>
      </c>
      <c r="D2830" s="7">
        <v>43400</v>
      </c>
      <c r="E2830" s="7">
        <v>43583</v>
      </c>
      <c r="F2830" s="7">
        <v>43604</v>
      </c>
      <c r="G2830" s="7">
        <v>43608</v>
      </c>
      <c r="H2830" s="6">
        <f t="shared" si="132"/>
        <v>25</v>
      </c>
      <c r="I2830" s="6" t="s">
        <v>215</v>
      </c>
      <c r="J2830" s="6">
        <v>20</v>
      </c>
      <c r="K2830" s="6">
        <v>23</v>
      </c>
      <c r="L2830" s="6">
        <v>231</v>
      </c>
      <c r="M2830" s="6">
        <v>47</v>
      </c>
      <c r="N2830" s="6">
        <v>1</v>
      </c>
      <c r="O2830" s="6">
        <v>0.15</v>
      </c>
      <c r="P2830" s="8">
        <v>3986.5</v>
      </c>
      <c r="Q2830" s="8">
        <v>1594.6000000000001</v>
      </c>
      <c r="R2830" s="8">
        <f t="shared" si="133"/>
        <v>1793.925</v>
      </c>
      <c r="S2830" s="8">
        <f>(((Sales[[#This Row],[Unit Price]]-(Sales[[#This Row],[Discount Applied]]*Sales[[#This Row],[Unit Price]]))-Q2830)/Q2830)*100</f>
        <v>112.49999999999997</v>
      </c>
      <c r="T2830" s="8">
        <f t="shared" si="134"/>
        <v>3388.5250000000001</v>
      </c>
      <c r="U2830" s="8">
        <f>Sales[[#This Row],[Unit Cost]]*Sales[[#This Row],[Order Quantity]]</f>
        <v>1594.6000000000001</v>
      </c>
    </row>
    <row r="2831" spans="1:21" x14ac:dyDescent="0.2">
      <c r="A2831" s="6" t="s">
        <v>3044</v>
      </c>
      <c r="B2831" s="6" t="s">
        <v>25</v>
      </c>
      <c r="C2831" s="6" t="s">
        <v>146</v>
      </c>
      <c r="D2831" s="7">
        <v>43500</v>
      </c>
      <c r="E2831" s="7">
        <v>43583</v>
      </c>
      <c r="F2831" s="7">
        <v>43600</v>
      </c>
      <c r="G2831" s="7">
        <v>43607</v>
      </c>
      <c r="H2831" s="6">
        <f t="shared" si="132"/>
        <v>24</v>
      </c>
      <c r="I2831" s="6" t="s">
        <v>215</v>
      </c>
      <c r="J2831" s="6">
        <v>19</v>
      </c>
      <c r="K2831" s="6">
        <v>18</v>
      </c>
      <c r="L2831" s="6">
        <v>314</v>
      </c>
      <c r="M2831" s="6">
        <v>41</v>
      </c>
      <c r="N2831" s="6">
        <v>6</v>
      </c>
      <c r="O2831" s="6">
        <v>0.1</v>
      </c>
      <c r="P2831" s="8">
        <v>2512.5</v>
      </c>
      <c r="Q2831" s="8">
        <v>1582.875</v>
      </c>
      <c r="R2831" s="8">
        <f t="shared" si="133"/>
        <v>4070.25</v>
      </c>
      <c r="S2831" s="8">
        <f>(((Sales[[#This Row],[Unit Price]]-(Sales[[#This Row],[Discount Applied]]*Sales[[#This Row],[Unit Price]]))-Q2831)/Q2831)*100</f>
        <v>42.857142857142854</v>
      </c>
      <c r="T2831" s="8">
        <f t="shared" si="134"/>
        <v>13567.5</v>
      </c>
      <c r="U2831" s="8">
        <f>Sales[[#This Row],[Unit Cost]]*Sales[[#This Row],[Order Quantity]]</f>
        <v>9497.25</v>
      </c>
    </row>
    <row r="2832" spans="1:21" x14ac:dyDescent="0.2">
      <c r="A2832" s="6" t="s">
        <v>3045</v>
      </c>
      <c r="B2832" s="6" t="s">
        <v>24</v>
      </c>
      <c r="C2832" s="6" t="s">
        <v>148</v>
      </c>
      <c r="D2832" s="7">
        <v>43500</v>
      </c>
      <c r="E2832" s="7">
        <v>43583</v>
      </c>
      <c r="F2832" s="7">
        <v>43595</v>
      </c>
      <c r="G2832" s="7">
        <v>43602</v>
      </c>
      <c r="H2832" s="6">
        <f t="shared" si="132"/>
        <v>19</v>
      </c>
      <c r="I2832" s="6" t="s">
        <v>215</v>
      </c>
      <c r="J2832" s="6">
        <v>1</v>
      </c>
      <c r="K2832" s="6">
        <v>45</v>
      </c>
      <c r="L2832" s="6">
        <v>39</v>
      </c>
      <c r="M2832" s="6">
        <v>25</v>
      </c>
      <c r="N2832" s="6">
        <v>7</v>
      </c>
      <c r="O2832" s="6">
        <v>0.4</v>
      </c>
      <c r="P2832" s="8">
        <v>234.5</v>
      </c>
      <c r="Q2832" s="8">
        <v>182.91</v>
      </c>
      <c r="R2832" s="8">
        <f t="shared" si="133"/>
        <v>-295.47000000000003</v>
      </c>
      <c r="S2832" s="8">
        <f>(((Sales[[#This Row],[Unit Price]]-(Sales[[#This Row],[Discount Applied]]*Sales[[#This Row],[Unit Price]]))-Q2832)/Q2832)*100</f>
        <v>-23.07692307692308</v>
      </c>
      <c r="T2832" s="8">
        <f t="shared" si="134"/>
        <v>984.89999999999986</v>
      </c>
      <c r="U2832" s="8">
        <f>Sales[[#This Row],[Unit Cost]]*Sales[[#This Row],[Order Quantity]]</f>
        <v>1280.3699999999999</v>
      </c>
    </row>
    <row r="2833" spans="1:21" x14ac:dyDescent="0.2">
      <c r="A2833" s="6" t="s">
        <v>3046</v>
      </c>
      <c r="B2833" s="6" t="s">
        <v>24</v>
      </c>
      <c r="C2833" s="6" t="s">
        <v>148</v>
      </c>
      <c r="D2833" s="7">
        <v>43500</v>
      </c>
      <c r="E2833" s="7">
        <v>43583</v>
      </c>
      <c r="F2833" s="7">
        <v>43603</v>
      </c>
      <c r="G2833" s="7">
        <v>43609</v>
      </c>
      <c r="H2833" s="6">
        <f t="shared" si="132"/>
        <v>26</v>
      </c>
      <c r="I2833" s="6" t="s">
        <v>215</v>
      </c>
      <c r="J2833" s="6">
        <v>11</v>
      </c>
      <c r="K2833" s="6">
        <v>29</v>
      </c>
      <c r="L2833" s="6">
        <v>2</v>
      </c>
      <c r="M2833" s="6">
        <v>15</v>
      </c>
      <c r="N2833" s="6">
        <v>3</v>
      </c>
      <c r="O2833" s="6">
        <v>0.15</v>
      </c>
      <c r="P2833" s="8">
        <v>1112.2</v>
      </c>
      <c r="Q2833" s="8">
        <v>544.97800000000007</v>
      </c>
      <c r="R2833" s="8">
        <f t="shared" si="133"/>
        <v>1201.1760000000004</v>
      </c>
      <c r="S2833" s="8">
        <f>(((Sales[[#This Row],[Unit Price]]-(Sales[[#This Row],[Discount Applied]]*Sales[[#This Row],[Unit Price]]))-Q2833)/Q2833)*100</f>
        <v>73.469387755102019</v>
      </c>
      <c r="T2833" s="8">
        <f t="shared" si="134"/>
        <v>2836.1100000000006</v>
      </c>
      <c r="U2833" s="8">
        <f>Sales[[#This Row],[Unit Cost]]*Sales[[#This Row],[Order Quantity]]</f>
        <v>1634.9340000000002</v>
      </c>
    </row>
    <row r="2834" spans="1:21" x14ac:dyDescent="0.2">
      <c r="A2834" s="6" t="s">
        <v>3047</v>
      </c>
      <c r="B2834" s="6" t="s">
        <v>25</v>
      </c>
      <c r="C2834" s="6" t="s">
        <v>148</v>
      </c>
      <c r="D2834" s="7">
        <v>43500</v>
      </c>
      <c r="E2834" s="7">
        <v>43583</v>
      </c>
      <c r="F2834" s="7">
        <v>43596</v>
      </c>
      <c r="G2834" s="7">
        <v>43599</v>
      </c>
      <c r="H2834" s="6">
        <f t="shared" si="132"/>
        <v>16</v>
      </c>
      <c r="I2834" s="6" t="s">
        <v>215</v>
      </c>
      <c r="J2834" s="6">
        <v>13</v>
      </c>
      <c r="K2834" s="6">
        <v>40</v>
      </c>
      <c r="L2834" s="6">
        <v>17</v>
      </c>
      <c r="M2834" s="6">
        <v>29</v>
      </c>
      <c r="N2834" s="6">
        <v>8</v>
      </c>
      <c r="O2834" s="6">
        <v>0.05</v>
      </c>
      <c r="P2834" s="8">
        <v>180.9</v>
      </c>
      <c r="Q2834" s="8">
        <v>151.95599999999999</v>
      </c>
      <c r="R2834" s="8">
        <f t="shared" si="133"/>
        <v>159.19200000000023</v>
      </c>
      <c r="S2834" s="8">
        <f>(((Sales[[#This Row],[Unit Price]]-(Sales[[#This Row],[Discount Applied]]*Sales[[#This Row],[Unit Price]]))-Q2834)/Q2834)*100</f>
        <v>13.095238095238116</v>
      </c>
      <c r="T2834" s="8">
        <f t="shared" si="134"/>
        <v>1374.8400000000001</v>
      </c>
      <c r="U2834" s="8">
        <f>Sales[[#This Row],[Unit Cost]]*Sales[[#This Row],[Order Quantity]]</f>
        <v>1215.6479999999999</v>
      </c>
    </row>
    <row r="2835" spans="1:21" x14ac:dyDescent="0.2">
      <c r="A2835" s="6" t="s">
        <v>3048</v>
      </c>
      <c r="B2835" s="6" t="s">
        <v>25</v>
      </c>
      <c r="C2835" s="6" t="s">
        <v>147</v>
      </c>
      <c r="D2835" s="7">
        <v>43500</v>
      </c>
      <c r="E2835" s="7">
        <v>43583</v>
      </c>
      <c r="F2835" s="7">
        <v>43591</v>
      </c>
      <c r="G2835" s="7">
        <v>43600</v>
      </c>
      <c r="H2835" s="6">
        <f t="shared" si="132"/>
        <v>17</v>
      </c>
      <c r="I2835" s="6" t="s">
        <v>215</v>
      </c>
      <c r="J2835" s="6">
        <v>19</v>
      </c>
      <c r="K2835" s="6">
        <v>38</v>
      </c>
      <c r="L2835" s="6">
        <v>239</v>
      </c>
      <c r="M2835" s="6">
        <v>2</v>
      </c>
      <c r="N2835" s="6">
        <v>8</v>
      </c>
      <c r="O2835" s="6">
        <v>0.1</v>
      </c>
      <c r="P2835" s="8">
        <v>1762.1000000000001</v>
      </c>
      <c r="Q2835" s="8">
        <v>863.42900000000009</v>
      </c>
      <c r="R2835" s="8">
        <f t="shared" si="133"/>
        <v>5779.6880000000001</v>
      </c>
      <c r="S2835" s="8">
        <f>(((Sales[[#This Row],[Unit Price]]-(Sales[[#This Row],[Discount Applied]]*Sales[[#This Row],[Unit Price]]))-Q2835)/Q2835)*100</f>
        <v>83.673469387755091</v>
      </c>
      <c r="T2835" s="8">
        <f t="shared" si="134"/>
        <v>12687.12</v>
      </c>
      <c r="U2835" s="8">
        <f>Sales[[#This Row],[Unit Cost]]*Sales[[#This Row],[Order Quantity]]</f>
        <v>6907.4320000000007</v>
      </c>
    </row>
    <row r="2836" spans="1:21" x14ac:dyDescent="0.2">
      <c r="A2836" s="6" t="s">
        <v>3049</v>
      </c>
      <c r="B2836" s="6" t="s">
        <v>25</v>
      </c>
      <c r="C2836" s="6" t="s">
        <v>146</v>
      </c>
      <c r="D2836" s="7">
        <v>43500</v>
      </c>
      <c r="E2836" s="7">
        <v>43584</v>
      </c>
      <c r="F2836" s="7">
        <v>43598</v>
      </c>
      <c r="G2836" s="7">
        <v>43603</v>
      </c>
      <c r="H2836" s="6">
        <f t="shared" si="132"/>
        <v>19</v>
      </c>
      <c r="I2836" s="6" t="s">
        <v>215</v>
      </c>
      <c r="J2836" s="6">
        <v>15</v>
      </c>
      <c r="K2836" s="6">
        <v>32</v>
      </c>
      <c r="L2836" s="6">
        <v>310</v>
      </c>
      <c r="M2836" s="6">
        <v>12</v>
      </c>
      <c r="N2836" s="6">
        <v>6</v>
      </c>
      <c r="O2836" s="6">
        <v>0.05</v>
      </c>
      <c r="P2836" s="8">
        <v>3926.2000000000003</v>
      </c>
      <c r="Q2836" s="8">
        <v>2237.9339999999997</v>
      </c>
      <c r="R2836" s="8">
        <f t="shared" si="133"/>
        <v>8951.7360000000008</v>
      </c>
      <c r="S2836" s="8">
        <f>(((Sales[[#This Row],[Unit Price]]-(Sales[[#This Row],[Discount Applied]]*Sales[[#This Row],[Unit Price]]))-Q2836)/Q2836)*100</f>
        <v>66.6666666666667</v>
      </c>
      <c r="T2836" s="8">
        <f t="shared" si="134"/>
        <v>22379.34</v>
      </c>
      <c r="U2836" s="8">
        <f>Sales[[#This Row],[Unit Cost]]*Sales[[#This Row],[Order Quantity]]</f>
        <v>13427.603999999999</v>
      </c>
    </row>
    <row r="2837" spans="1:21" x14ac:dyDescent="0.2">
      <c r="A2837" s="6" t="s">
        <v>3050</v>
      </c>
      <c r="B2837" s="6" t="s">
        <v>25</v>
      </c>
      <c r="C2837" s="6" t="s">
        <v>147</v>
      </c>
      <c r="D2837" s="7">
        <v>43400</v>
      </c>
      <c r="E2837" s="7">
        <v>43584</v>
      </c>
      <c r="F2837" s="7">
        <v>43591</v>
      </c>
      <c r="G2837" s="7">
        <v>43594</v>
      </c>
      <c r="H2837" s="6">
        <f t="shared" si="132"/>
        <v>10</v>
      </c>
      <c r="I2837" s="6" t="s">
        <v>215</v>
      </c>
      <c r="J2837" s="6">
        <v>16</v>
      </c>
      <c r="K2837" s="6">
        <v>35</v>
      </c>
      <c r="L2837" s="6">
        <v>245</v>
      </c>
      <c r="M2837" s="6">
        <v>40</v>
      </c>
      <c r="N2837" s="6">
        <v>8</v>
      </c>
      <c r="O2837" s="6">
        <v>7.4999999999999997E-2</v>
      </c>
      <c r="P2837" s="8">
        <v>5447.1</v>
      </c>
      <c r="Q2837" s="8">
        <v>4030.8540000000003</v>
      </c>
      <c r="R2837" s="8">
        <f t="shared" si="133"/>
        <v>8061.7079999999987</v>
      </c>
      <c r="S2837" s="8">
        <f>(((Sales[[#This Row],[Unit Price]]-(Sales[[#This Row],[Discount Applied]]*Sales[[#This Row],[Unit Price]]))-Q2837)/Q2837)*100</f>
        <v>24.999999999999993</v>
      </c>
      <c r="T2837" s="8">
        <f t="shared" si="134"/>
        <v>40308.54</v>
      </c>
      <c r="U2837" s="8">
        <f>Sales[[#This Row],[Unit Cost]]*Sales[[#This Row],[Order Quantity]]</f>
        <v>32246.832000000002</v>
      </c>
    </row>
    <row r="2838" spans="1:21" x14ac:dyDescent="0.2">
      <c r="A2838" s="6" t="s">
        <v>3051</v>
      </c>
      <c r="B2838" s="6" t="s">
        <v>24</v>
      </c>
      <c r="C2838" s="6" t="s">
        <v>147</v>
      </c>
      <c r="D2838" s="7">
        <v>43500</v>
      </c>
      <c r="E2838" s="7">
        <v>43584</v>
      </c>
      <c r="F2838" s="7">
        <v>43602</v>
      </c>
      <c r="G2838" s="7">
        <v>43610</v>
      </c>
      <c r="H2838" s="6">
        <f t="shared" si="132"/>
        <v>26</v>
      </c>
      <c r="I2838" s="6" t="s">
        <v>215</v>
      </c>
      <c r="J2838" s="6">
        <v>6</v>
      </c>
      <c r="K2838" s="6">
        <v>33</v>
      </c>
      <c r="L2838" s="6">
        <v>244</v>
      </c>
      <c r="M2838" s="6">
        <v>13</v>
      </c>
      <c r="N2838" s="6">
        <v>5</v>
      </c>
      <c r="O2838" s="6">
        <v>0.05</v>
      </c>
      <c r="P2838" s="8">
        <v>850.9</v>
      </c>
      <c r="Q2838" s="8">
        <v>680.72</v>
      </c>
      <c r="R2838" s="8">
        <f t="shared" si="133"/>
        <v>638.17499999999973</v>
      </c>
      <c r="S2838" s="8">
        <f>(((Sales[[#This Row],[Unit Price]]-(Sales[[#This Row],[Discount Applied]]*Sales[[#This Row],[Unit Price]]))-Q2838)/Q2838)*100</f>
        <v>18.749999999999996</v>
      </c>
      <c r="T2838" s="8">
        <f t="shared" si="134"/>
        <v>4041.7750000000001</v>
      </c>
      <c r="U2838" s="8">
        <f>Sales[[#This Row],[Unit Cost]]*Sales[[#This Row],[Order Quantity]]</f>
        <v>3403.6000000000004</v>
      </c>
    </row>
    <row r="2839" spans="1:21" x14ac:dyDescent="0.2">
      <c r="A2839" s="6" t="s">
        <v>3052</v>
      </c>
      <c r="B2839" s="6" t="s">
        <v>23</v>
      </c>
      <c r="C2839" s="6" t="s">
        <v>144</v>
      </c>
      <c r="D2839" s="7">
        <v>43500</v>
      </c>
      <c r="E2839" s="7">
        <v>43584</v>
      </c>
      <c r="F2839" s="7">
        <v>43605</v>
      </c>
      <c r="G2839" s="7">
        <v>43609</v>
      </c>
      <c r="H2839" s="6">
        <f t="shared" si="132"/>
        <v>25</v>
      </c>
      <c r="I2839" s="6" t="s">
        <v>215</v>
      </c>
      <c r="J2839" s="6">
        <v>20</v>
      </c>
      <c r="K2839" s="6">
        <v>38</v>
      </c>
      <c r="L2839" s="6">
        <v>79</v>
      </c>
      <c r="M2839" s="6">
        <v>23</v>
      </c>
      <c r="N2839" s="6">
        <v>6</v>
      </c>
      <c r="O2839" s="6">
        <v>0.05</v>
      </c>
      <c r="P2839" s="8">
        <v>2572.8000000000002</v>
      </c>
      <c r="Q2839" s="8">
        <v>1080.576</v>
      </c>
      <c r="R2839" s="8">
        <f t="shared" si="133"/>
        <v>8181.5040000000008</v>
      </c>
      <c r="S2839" s="8">
        <f>(((Sales[[#This Row],[Unit Price]]-(Sales[[#This Row],[Discount Applied]]*Sales[[#This Row],[Unit Price]]))-Q2839)/Q2839)*100</f>
        <v>126.1904761904762</v>
      </c>
      <c r="T2839" s="8">
        <f t="shared" si="134"/>
        <v>14664.960000000001</v>
      </c>
      <c r="U2839" s="8">
        <f>Sales[[#This Row],[Unit Cost]]*Sales[[#This Row],[Order Quantity]]</f>
        <v>6483.4560000000001</v>
      </c>
    </row>
    <row r="2840" spans="1:21" x14ac:dyDescent="0.2">
      <c r="A2840" s="6" t="s">
        <v>3053</v>
      </c>
      <c r="B2840" s="6" t="s">
        <v>25</v>
      </c>
      <c r="C2840" s="6" t="s">
        <v>148</v>
      </c>
      <c r="D2840" s="7">
        <v>43500</v>
      </c>
      <c r="E2840" s="7">
        <v>43584</v>
      </c>
      <c r="F2840" s="7">
        <v>43610</v>
      </c>
      <c r="G2840" s="7">
        <v>43620</v>
      </c>
      <c r="H2840" s="6">
        <f t="shared" si="132"/>
        <v>36</v>
      </c>
      <c r="I2840" s="6" t="s">
        <v>215</v>
      </c>
      <c r="J2840" s="6">
        <v>20</v>
      </c>
      <c r="K2840" s="6">
        <v>7</v>
      </c>
      <c r="L2840" s="6">
        <v>51</v>
      </c>
      <c r="M2840" s="6">
        <v>38</v>
      </c>
      <c r="N2840" s="6">
        <v>8</v>
      </c>
      <c r="O2840" s="6">
        <v>0.15</v>
      </c>
      <c r="P2840" s="8">
        <v>1045.2</v>
      </c>
      <c r="Q2840" s="8">
        <v>606.21600000000001</v>
      </c>
      <c r="R2840" s="8">
        <f t="shared" si="133"/>
        <v>2257.6320000000005</v>
      </c>
      <c r="S2840" s="8">
        <f>(((Sales[[#This Row],[Unit Price]]-(Sales[[#This Row],[Discount Applied]]*Sales[[#This Row],[Unit Price]]))-Q2840)/Q2840)*100</f>
        <v>46.551724137931046</v>
      </c>
      <c r="T2840" s="8">
        <f t="shared" si="134"/>
        <v>7107.3600000000006</v>
      </c>
      <c r="U2840" s="8">
        <f>Sales[[#This Row],[Unit Cost]]*Sales[[#This Row],[Order Quantity]]</f>
        <v>4849.7280000000001</v>
      </c>
    </row>
    <row r="2841" spans="1:21" x14ac:dyDescent="0.2">
      <c r="A2841" s="6" t="s">
        <v>3054</v>
      </c>
      <c r="B2841" s="6" t="s">
        <v>25</v>
      </c>
      <c r="C2841" s="6" t="s">
        <v>148</v>
      </c>
      <c r="D2841" s="7">
        <v>43500</v>
      </c>
      <c r="E2841" s="7">
        <v>43584</v>
      </c>
      <c r="F2841" s="7">
        <v>43611</v>
      </c>
      <c r="G2841" s="7">
        <v>43619</v>
      </c>
      <c r="H2841" s="6">
        <f t="shared" si="132"/>
        <v>35</v>
      </c>
      <c r="I2841" s="6" t="s">
        <v>215</v>
      </c>
      <c r="J2841" s="6">
        <v>12</v>
      </c>
      <c r="K2841" s="6">
        <v>50</v>
      </c>
      <c r="L2841" s="6">
        <v>28</v>
      </c>
      <c r="M2841" s="6">
        <v>31</v>
      </c>
      <c r="N2841" s="6">
        <v>2</v>
      </c>
      <c r="O2841" s="6">
        <v>0.05</v>
      </c>
      <c r="P2841" s="8">
        <v>2465.6</v>
      </c>
      <c r="Q2841" s="8">
        <v>1405.3919999999998</v>
      </c>
      <c r="R2841" s="8">
        <f t="shared" si="133"/>
        <v>1873.8559999999998</v>
      </c>
      <c r="S2841" s="8">
        <f>(((Sales[[#This Row],[Unit Price]]-(Sales[[#This Row],[Discount Applied]]*Sales[[#This Row],[Unit Price]]))-Q2841)/Q2841)*100</f>
        <v>66.666666666666657</v>
      </c>
      <c r="T2841" s="8">
        <f t="shared" si="134"/>
        <v>4684.6399999999994</v>
      </c>
      <c r="U2841" s="8">
        <f>Sales[[#This Row],[Unit Cost]]*Sales[[#This Row],[Order Quantity]]</f>
        <v>2810.7839999999997</v>
      </c>
    </row>
    <row r="2842" spans="1:21" x14ac:dyDescent="0.2">
      <c r="A2842" s="6" t="s">
        <v>3055</v>
      </c>
      <c r="B2842" s="6" t="s">
        <v>25</v>
      </c>
      <c r="C2842" s="6" t="s">
        <v>146</v>
      </c>
      <c r="D2842" s="7">
        <v>43500</v>
      </c>
      <c r="E2842" s="7">
        <v>43585</v>
      </c>
      <c r="F2842" s="7">
        <v>43609</v>
      </c>
      <c r="G2842" s="7">
        <v>43616</v>
      </c>
      <c r="H2842" s="6">
        <f t="shared" si="132"/>
        <v>31</v>
      </c>
      <c r="I2842" s="6" t="s">
        <v>215</v>
      </c>
      <c r="J2842" s="6">
        <v>18</v>
      </c>
      <c r="K2842" s="6">
        <v>33</v>
      </c>
      <c r="L2842" s="6">
        <v>301</v>
      </c>
      <c r="M2842" s="6">
        <v>29</v>
      </c>
      <c r="N2842" s="6">
        <v>5</v>
      </c>
      <c r="O2842" s="6">
        <v>7.4999999999999997E-2</v>
      </c>
      <c r="P2842" s="8">
        <v>1065.3</v>
      </c>
      <c r="Q2842" s="8">
        <v>500.69099999999997</v>
      </c>
      <c r="R2842" s="8">
        <f t="shared" si="133"/>
        <v>2423.5574999999999</v>
      </c>
      <c r="S2842" s="8">
        <f>(((Sales[[#This Row],[Unit Price]]-(Sales[[#This Row],[Discount Applied]]*Sales[[#This Row],[Unit Price]]))-Q2842)/Q2842)*100</f>
        <v>96.808510638297861</v>
      </c>
      <c r="T2842" s="8">
        <f t="shared" si="134"/>
        <v>4927.0124999999998</v>
      </c>
      <c r="U2842" s="8">
        <f>Sales[[#This Row],[Unit Cost]]*Sales[[#This Row],[Order Quantity]]</f>
        <v>2503.4549999999999</v>
      </c>
    </row>
    <row r="2843" spans="1:21" x14ac:dyDescent="0.2">
      <c r="A2843" s="6" t="s">
        <v>3056</v>
      </c>
      <c r="B2843" s="6" t="s">
        <v>24</v>
      </c>
      <c r="C2843" s="6" t="s">
        <v>146</v>
      </c>
      <c r="D2843" s="7">
        <v>43500</v>
      </c>
      <c r="E2843" s="7">
        <v>43585</v>
      </c>
      <c r="F2843" s="7">
        <v>43608</v>
      </c>
      <c r="G2843" s="7">
        <v>43614</v>
      </c>
      <c r="H2843" s="6">
        <f t="shared" si="132"/>
        <v>29</v>
      </c>
      <c r="I2843" s="6" t="s">
        <v>215</v>
      </c>
      <c r="J2843" s="6">
        <v>10</v>
      </c>
      <c r="K2843" s="6">
        <v>17</v>
      </c>
      <c r="L2843" s="6">
        <v>316</v>
      </c>
      <c r="M2843" s="6">
        <v>18</v>
      </c>
      <c r="N2843" s="6">
        <v>1</v>
      </c>
      <c r="O2843" s="6">
        <v>7.4999999999999997E-2</v>
      </c>
      <c r="P2843" s="8">
        <v>1788.9</v>
      </c>
      <c r="Q2843" s="8">
        <v>1413.2310000000002</v>
      </c>
      <c r="R2843" s="8">
        <f t="shared" si="133"/>
        <v>241.50149999999985</v>
      </c>
      <c r="S2843" s="8">
        <f>(((Sales[[#This Row],[Unit Price]]-(Sales[[#This Row],[Discount Applied]]*Sales[[#This Row],[Unit Price]]))-Q2843)/Q2843)*100</f>
        <v>17.088607594936693</v>
      </c>
      <c r="T2843" s="8">
        <f t="shared" si="134"/>
        <v>1654.7325000000001</v>
      </c>
      <c r="U2843" s="8">
        <f>Sales[[#This Row],[Unit Cost]]*Sales[[#This Row],[Order Quantity]]</f>
        <v>1413.2310000000002</v>
      </c>
    </row>
    <row r="2844" spans="1:21" x14ac:dyDescent="0.2">
      <c r="A2844" s="6" t="s">
        <v>3057</v>
      </c>
      <c r="B2844" s="6" t="s">
        <v>24</v>
      </c>
      <c r="C2844" s="6" t="s">
        <v>148</v>
      </c>
      <c r="D2844" s="7">
        <v>43500</v>
      </c>
      <c r="E2844" s="7">
        <v>43585</v>
      </c>
      <c r="F2844" s="7">
        <v>43612</v>
      </c>
      <c r="G2844" s="7">
        <v>43619</v>
      </c>
      <c r="H2844" s="6">
        <f t="shared" si="132"/>
        <v>34</v>
      </c>
      <c r="I2844" s="6" t="s">
        <v>215</v>
      </c>
      <c r="J2844" s="6">
        <v>5</v>
      </c>
      <c r="K2844" s="6">
        <v>47</v>
      </c>
      <c r="L2844" s="6">
        <v>41</v>
      </c>
      <c r="M2844" s="6">
        <v>28</v>
      </c>
      <c r="N2844" s="6">
        <v>8</v>
      </c>
      <c r="O2844" s="6">
        <v>0.05</v>
      </c>
      <c r="P2844" s="8">
        <v>5661.5</v>
      </c>
      <c r="Q2844" s="8">
        <v>2660.9049999999997</v>
      </c>
      <c r="R2844" s="8">
        <f t="shared" si="133"/>
        <v>21740.160000000003</v>
      </c>
      <c r="S2844" s="8">
        <f>(((Sales[[#This Row],[Unit Price]]-(Sales[[#This Row],[Discount Applied]]*Sales[[#This Row],[Unit Price]]))-Q2844)/Q2844)*100</f>
        <v>102.12765957446813</v>
      </c>
      <c r="T2844" s="8">
        <f t="shared" si="134"/>
        <v>43027.4</v>
      </c>
      <c r="U2844" s="8">
        <f>Sales[[#This Row],[Unit Cost]]*Sales[[#This Row],[Order Quantity]]</f>
        <v>21287.239999999998</v>
      </c>
    </row>
    <row r="2845" spans="1:21" x14ac:dyDescent="0.2">
      <c r="A2845" s="6" t="s">
        <v>3058</v>
      </c>
      <c r="B2845" s="6" t="s">
        <v>24</v>
      </c>
      <c r="C2845" s="6" t="s">
        <v>147</v>
      </c>
      <c r="D2845" s="7">
        <v>43500</v>
      </c>
      <c r="E2845" s="7">
        <v>43585</v>
      </c>
      <c r="F2845" s="7">
        <v>43611</v>
      </c>
      <c r="G2845" s="7">
        <v>43618</v>
      </c>
      <c r="H2845" s="6">
        <f t="shared" si="132"/>
        <v>33</v>
      </c>
      <c r="I2845" s="6" t="s">
        <v>215</v>
      </c>
      <c r="J2845" s="6">
        <v>7</v>
      </c>
      <c r="K2845" s="6">
        <v>4</v>
      </c>
      <c r="L2845" s="6">
        <v>245</v>
      </c>
      <c r="M2845" s="6">
        <v>10</v>
      </c>
      <c r="N2845" s="6">
        <v>1</v>
      </c>
      <c r="O2845" s="6">
        <v>0.4</v>
      </c>
      <c r="P2845" s="8">
        <v>2968.1</v>
      </c>
      <c r="Q2845" s="8">
        <v>2344.799</v>
      </c>
      <c r="R2845" s="8">
        <f t="shared" si="133"/>
        <v>-563.93900000000008</v>
      </c>
      <c r="S2845" s="8">
        <f>(((Sales[[#This Row],[Unit Price]]-(Sales[[#This Row],[Discount Applied]]*Sales[[#This Row],[Unit Price]]))-Q2845)/Q2845)*100</f>
        <v>-24.050632911392409</v>
      </c>
      <c r="T2845" s="8">
        <f t="shared" si="134"/>
        <v>1780.86</v>
      </c>
      <c r="U2845" s="8">
        <f>Sales[[#This Row],[Unit Cost]]*Sales[[#This Row],[Order Quantity]]</f>
        <v>2344.799</v>
      </c>
    </row>
    <row r="2846" spans="1:21" x14ac:dyDescent="0.2">
      <c r="A2846" s="6" t="s">
        <v>3059</v>
      </c>
      <c r="B2846" s="6" t="s">
        <v>26</v>
      </c>
      <c r="C2846" s="6" t="s">
        <v>146</v>
      </c>
      <c r="D2846" s="7">
        <v>43400</v>
      </c>
      <c r="E2846" s="7">
        <v>43585</v>
      </c>
      <c r="F2846" s="7">
        <v>43594</v>
      </c>
      <c r="G2846" s="7">
        <v>43599</v>
      </c>
      <c r="H2846" s="6">
        <f t="shared" si="132"/>
        <v>14</v>
      </c>
      <c r="I2846" s="6" t="s">
        <v>215</v>
      </c>
      <c r="J2846" s="6">
        <v>27</v>
      </c>
      <c r="K2846" s="6">
        <v>3</v>
      </c>
      <c r="L2846" s="6">
        <v>279</v>
      </c>
      <c r="M2846" s="6">
        <v>26</v>
      </c>
      <c r="N2846" s="6">
        <v>2</v>
      </c>
      <c r="O2846" s="6">
        <v>0.2</v>
      </c>
      <c r="P2846" s="8">
        <v>2472.3000000000002</v>
      </c>
      <c r="Q2846" s="8">
        <v>2027.2860000000001</v>
      </c>
      <c r="R2846" s="8">
        <f t="shared" si="133"/>
        <v>-98.891999999999825</v>
      </c>
      <c r="S2846" s="8">
        <f>(((Sales[[#This Row],[Unit Price]]-(Sales[[#This Row],[Discount Applied]]*Sales[[#This Row],[Unit Price]]))-Q2846)/Q2846)*100</f>
        <v>-2.4390243902438979</v>
      </c>
      <c r="T2846" s="8">
        <f t="shared" si="134"/>
        <v>3955.6800000000003</v>
      </c>
      <c r="U2846" s="8">
        <f>Sales[[#This Row],[Unit Cost]]*Sales[[#This Row],[Order Quantity]]</f>
        <v>4054.5720000000001</v>
      </c>
    </row>
    <row r="2847" spans="1:21" x14ac:dyDescent="0.2">
      <c r="A2847" s="6" t="s">
        <v>3060</v>
      </c>
      <c r="B2847" s="6" t="s">
        <v>25</v>
      </c>
      <c r="C2847" s="6" t="s">
        <v>148</v>
      </c>
      <c r="D2847" s="7">
        <v>43500</v>
      </c>
      <c r="E2847" s="7">
        <v>43586</v>
      </c>
      <c r="F2847" s="7">
        <v>43601</v>
      </c>
      <c r="G2847" s="7">
        <v>43606</v>
      </c>
      <c r="H2847" s="6">
        <f t="shared" si="132"/>
        <v>20</v>
      </c>
      <c r="I2847" s="6" t="s">
        <v>215</v>
      </c>
      <c r="J2847" s="6">
        <v>18</v>
      </c>
      <c r="K2847" s="6">
        <v>24</v>
      </c>
      <c r="L2847" s="6">
        <v>57</v>
      </c>
      <c r="M2847" s="6">
        <v>2</v>
      </c>
      <c r="N2847" s="6">
        <v>7</v>
      </c>
      <c r="O2847" s="6">
        <v>0.4</v>
      </c>
      <c r="P2847" s="8">
        <v>2211</v>
      </c>
      <c r="Q2847" s="8">
        <v>1348.71</v>
      </c>
      <c r="R2847" s="8">
        <f t="shared" si="133"/>
        <v>-154.77000000000226</v>
      </c>
      <c r="S2847" s="8">
        <f>(((Sales[[#This Row],[Unit Price]]-(Sales[[#This Row],[Discount Applied]]*Sales[[#This Row],[Unit Price]]))-Q2847)/Q2847)*100</f>
        <v>-1.6393442622950913</v>
      </c>
      <c r="T2847" s="8">
        <f t="shared" si="134"/>
        <v>9286.1999999999989</v>
      </c>
      <c r="U2847" s="8">
        <f>Sales[[#This Row],[Unit Cost]]*Sales[[#This Row],[Order Quantity]]</f>
        <v>9440.9700000000012</v>
      </c>
    </row>
    <row r="2848" spans="1:21" x14ac:dyDescent="0.2">
      <c r="A2848" s="6" t="s">
        <v>3061</v>
      </c>
      <c r="B2848" s="6" t="s">
        <v>26</v>
      </c>
      <c r="C2848" s="6" t="s">
        <v>148</v>
      </c>
      <c r="D2848" s="7">
        <v>43500</v>
      </c>
      <c r="E2848" s="7">
        <v>43586</v>
      </c>
      <c r="F2848" s="7">
        <v>43609</v>
      </c>
      <c r="G2848" s="7">
        <v>43616</v>
      </c>
      <c r="H2848" s="6">
        <f t="shared" si="132"/>
        <v>30</v>
      </c>
      <c r="I2848" s="6" t="s">
        <v>215</v>
      </c>
      <c r="J2848" s="6">
        <v>28</v>
      </c>
      <c r="K2848" s="6">
        <v>36</v>
      </c>
      <c r="L2848" s="6">
        <v>47</v>
      </c>
      <c r="M2848" s="6">
        <v>18</v>
      </c>
      <c r="N2848" s="6">
        <v>2</v>
      </c>
      <c r="O2848" s="6">
        <v>0.05</v>
      </c>
      <c r="P2848" s="8">
        <v>2432.1</v>
      </c>
      <c r="Q2848" s="8">
        <v>972.84</v>
      </c>
      <c r="R2848" s="8">
        <f t="shared" si="133"/>
        <v>2675.3099999999995</v>
      </c>
      <c r="S2848" s="8">
        <f>(((Sales[[#This Row],[Unit Price]]-(Sales[[#This Row],[Discount Applied]]*Sales[[#This Row],[Unit Price]]))-Q2848)/Q2848)*100</f>
        <v>137.49999999999997</v>
      </c>
      <c r="T2848" s="8">
        <f t="shared" si="134"/>
        <v>4620.99</v>
      </c>
      <c r="U2848" s="8">
        <f>Sales[[#This Row],[Unit Cost]]*Sales[[#This Row],[Order Quantity]]</f>
        <v>1945.68</v>
      </c>
    </row>
    <row r="2849" spans="1:21" x14ac:dyDescent="0.2">
      <c r="A2849" s="6" t="s">
        <v>3062</v>
      </c>
      <c r="B2849" s="6" t="s">
        <v>23</v>
      </c>
      <c r="C2849" s="6" t="s">
        <v>144</v>
      </c>
      <c r="D2849" s="7">
        <v>43500</v>
      </c>
      <c r="E2849" s="7">
        <v>43586</v>
      </c>
      <c r="F2849" s="7">
        <v>43604</v>
      </c>
      <c r="G2849" s="7">
        <v>43605</v>
      </c>
      <c r="H2849" s="6">
        <f t="shared" si="132"/>
        <v>19</v>
      </c>
      <c r="I2849" s="6" t="s">
        <v>215</v>
      </c>
      <c r="J2849" s="6">
        <v>21</v>
      </c>
      <c r="K2849" s="6">
        <v>18</v>
      </c>
      <c r="L2849" s="6">
        <v>63</v>
      </c>
      <c r="M2849" s="6">
        <v>31</v>
      </c>
      <c r="N2849" s="6">
        <v>2</v>
      </c>
      <c r="O2849" s="6">
        <v>0.15</v>
      </c>
      <c r="P2849" s="8">
        <v>3966.4</v>
      </c>
      <c r="Q2849" s="8">
        <v>2657.4880000000003</v>
      </c>
      <c r="R2849" s="8">
        <f t="shared" si="133"/>
        <v>1427.9039999999995</v>
      </c>
      <c r="S2849" s="8">
        <f>(((Sales[[#This Row],[Unit Price]]-(Sales[[#This Row],[Discount Applied]]*Sales[[#This Row],[Unit Price]]))-Q2849)/Q2849)*100</f>
        <v>26.865671641791032</v>
      </c>
      <c r="T2849" s="8">
        <f t="shared" si="134"/>
        <v>6742.88</v>
      </c>
      <c r="U2849" s="8">
        <f>Sales[[#This Row],[Unit Cost]]*Sales[[#This Row],[Order Quantity]]</f>
        <v>5314.9760000000006</v>
      </c>
    </row>
    <row r="2850" spans="1:21" x14ac:dyDescent="0.2">
      <c r="A2850" s="6" t="s">
        <v>3063</v>
      </c>
      <c r="B2850" s="6" t="s">
        <v>25</v>
      </c>
      <c r="C2850" s="6" t="s">
        <v>146</v>
      </c>
      <c r="D2850" s="7">
        <v>43500</v>
      </c>
      <c r="E2850" s="7">
        <v>43586</v>
      </c>
      <c r="F2850" s="7">
        <v>43604</v>
      </c>
      <c r="G2850" s="7">
        <v>43614</v>
      </c>
      <c r="H2850" s="6">
        <f t="shared" si="132"/>
        <v>28</v>
      </c>
      <c r="I2850" s="6" t="s">
        <v>215</v>
      </c>
      <c r="J2850" s="6">
        <v>14</v>
      </c>
      <c r="K2850" s="6">
        <v>32</v>
      </c>
      <c r="L2850" s="6">
        <v>313</v>
      </c>
      <c r="M2850" s="6">
        <v>43</v>
      </c>
      <c r="N2850" s="6">
        <v>7</v>
      </c>
      <c r="O2850" s="6">
        <v>0.05</v>
      </c>
      <c r="P2850" s="8">
        <v>3906.1</v>
      </c>
      <c r="Q2850" s="8">
        <v>1601.501</v>
      </c>
      <c r="R2850" s="8">
        <f t="shared" si="133"/>
        <v>14765.058000000003</v>
      </c>
      <c r="S2850" s="8">
        <f>(((Sales[[#This Row],[Unit Price]]-(Sales[[#This Row],[Discount Applied]]*Sales[[#This Row],[Unit Price]]))-Q2850)/Q2850)*100</f>
        <v>131.70731707317071</v>
      </c>
      <c r="T2850" s="8">
        <f t="shared" si="134"/>
        <v>25975.565000000002</v>
      </c>
      <c r="U2850" s="8">
        <f>Sales[[#This Row],[Unit Cost]]*Sales[[#This Row],[Order Quantity]]</f>
        <v>11210.507</v>
      </c>
    </row>
    <row r="2851" spans="1:21" x14ac:dyDescent="0.2">
      <c r="A2851" s="6" t="s">
        <v>3064</v>
      </c>
      <c r="B2851" s="6" t="s">
        <v>23</v>
      </c>
      <c r="C2851" s="6" t="s">
        <v>145</v>
      </c>
      <c r="D2851" s="7">
        <v>43500</v>
      </c>
      <c r="E2851" s="7">
        <v>43586</v>
      </c>
      <c r="F2851" s="7">
        <v>43598</v>
      </c>
      <c r="G2851" s="7">
        <v>43603</v>
      </c>
      <c r="H2851" s="6">
        <f t="shared" si="132"/>
        <v>17</v>
      </c>
      <c r="I2851" s="6" t="s">
        <v>215</v>
      </c>
      <c r="J2851" s="6">
        <v>25</v>
      </c>
      <c r="K2851" s="6">
        <v>34</v>
      </c>
      <c r="L2851" s="6">
        <v>115</v>
      </c>
      <c r="M2851" s="6">
        <v>5</v>
      </c>
      <c r="N2851" s="6">
        <v>1</v>
      </c>
      <c r="O2851" s="6">
        <v>0.05</v>
      </c>
      <c r="P2851" s="8">
        <v>3865.9</v>
      </c>
      <c r="Q2851" s="8">
        <v>1932.95</v>
      </c>
      <c r="R2851" s="8">
        <f t="shared" si="133"/>
        <v>1739.655</v>
      </c>
      <c r="S2851" s="8">
        <f>(((Sales[[#This Row],[Unit Price]]-(Sales[[#This Row],[Discount Applied]]*Sales[[#This Row],[Unit Price]]))-Q2851)/Q2851)*100</f>
        <v>89.999999999999986</v>
      </c>
      <c r="T2851" s="8">
        <f t="shared" si="134"/>
        <v>3672.605</v>
      </c>
      <c r="U2851" s="8">
        <f>Sales[[#This Row],[Unit Cost]]*Sales[[#This Row],[Order Quantity]]</f>
        <v>1932.95</v>
      </c>
    </row>
    <row r="2852" spans="1:21" x14ac:dyDescent="0.2">
      <c r="A2852" s="6" t="s">
        <v>3065</v>
      </c>
      <c r="B2852" s="6" t="s">
        <v>25</v>
      </c>
      <c r="C2852" s="6" t="s">
        <v>147</v>
      </c>
      <c r="D2852" s="7">
        <v>43500</v>
      </c>
      <c r="E2852" s="7">
        <v>43586</v>
      </c>
      <c r="F2852" s="7">
        <v>43605</v>
      </c>
      <c r="G2852" s="7">
        <v>43613</v>
      </c>
      <c r="H2852" s="6">
        <f t="shared" si="132"/>
        <v>27</v>
      </c>
      <c r="I2852" s="6" t="s">
        <v>215</v>
      </c>
      <c r="J2852" s="6">
        <v>19</v>
      </c>
      <c r="K2852" s="6">
        <v>29</v>
      </c>
      <c r="L2852" s="6">
        <v>222</v>
      </c>
      <c r="M2852" s="6">
        <v>9</v>
      </c>
      <c r="N2852" s="6">
        <v>5</v>
      </c>
      <c r="O2852" s="6">
        <v>0.1</v>
      </c>
      <c r="P2852" s="8">
        <v>1849.2</v>
      </c>
      <c r="Q2852" s="8">
        <v>1294.44</v>
      </c>
      <c r="R2852" s="8">
        <f t="shared" si="133"/>
        <v>1849.1999999999989</v>
      </c>
      <c r="S2852" s="8">
        <f>(((Sales[[#This Row],[Unit Price]]-(Sales[[#This Row],[Discount Applied]]*Sales[[#This Row],[Unit Price]]))-Q2852)/Q2852)*100</f>
        <v>28.571428571428566</v>
      </c>
      <c r="T2852" s="8">
        <f t="shared" si="134"/>
        <v>8321.4</v>
      </c>
      <c r="U2852" s="8">
        <f>Sales[[#This Row],[Unit Cost]]*Sales[[#This Row],[Order Quantity]]</f>
        <v>6472.2000000000007</v>
      </c>
    </row>
    <row r="2853" spans="1:21" x14ac:dyDescent="0.2">
      <c r="A2853" s="6" t="s">
        <v>3066</v>
      </c>
      <c r="B2853" s="6" t="s">
        <v>25</v>
      </c>
      <c r="C2853" s="6" t="s">
        <v>148</v>
      </c>
      <c r="D2853" s="7">
        <v>43500</v>
      </c>
      <c r="E2853" s="7">
        <v>43586</v>
      </c>
      <c r="F2853" s="7">
        <v>43598</v>
      </c>
      <c r="G2853" s="7">
        <v>43603</v>
      </c>
      <c r="H2853" s="6">
        <f t="shared" si="132"/>
        <v>17</v>
      </c>
      <c r="I2853" s="6" t="s">
        <v>215</v>
      </c>
      <c r="J2853" s="6">
        <v>19</v>
      </c>
      <c r="K2853" s="6">
        <v>37</v>
      </c>
      <c r="L2853" s="6">
        <v>48</v>
      </c>
      <c r="M2853" s="6">
        <v>28</v>
      </c>
      <c r="N2853" s="6">
        <v>5</v>
      </c>
      <c r="O2853" s="6">
        <v>0.15</v>
      </c>
      <c r="P2853" s="8">
        <v>1025.1000000000001</v>
      </c>
      <c r="Q2853" s="8">
        <v>430.54200000000003</v>
      </c>
      <c r="R2853" s="8">
        <f t="shared" si="133"/>
        <v>2203.9650000000011</v>
      </c>
      <c r="S2853" s="8">
        <f>(((Sales[[#This Row],[Unit Price]]-(Sales[[#This Row],[Discount Applied]]*Sales[[#This Row],[Unit Price]]))-Q2853)/Q2853)*100</f>
        <v>102.38095238095239</v>
      </c>
      <c r="T2853" s="8">
        <f t="shared" si="134"/>
        <v>4356.6750000000011</v>
      </c>
      <c r="U2853" s="8">
        <f>Sales[[#This Row],[Unit Cost]]*Sales[[#This Row],[Order Quantity]]</f>
        <v>2152.71</v>
      </c>
    </row>
    <row r="2854" spans="1:21" x14ac:dyDescent="0.2">
      <c r="A2854" s="6" t="s">
        <v>3067</v>
      </c>
      <c r="B2854" s="6" t="s">
        <v>24</v>
      </c>
      <c r="C2854" s="6" t="s">
        <v>148</v>
      </c>
      <c r="D2854" s="7">
        <v>43500</v>
      </c>
      <c r="E2854" s="7">
        <v>43587</v>
      </c>
      <c r="F2854" s="7">
        <v>43594</v>
      </c>
      <c r="G2854" s="7">
        <v>43595</v>
      </c>
      <c r="H2854" s="6">
        <f t="shared" si="132"/>
        <v>8</v>
      </c>
      <c r="I2854" s="6" t="s">
        <v>215</v>
      </c>
      <c r="J2854" s="6">
        <v>2</v>
      </c>
      <c r="K2854" s="6">
        <v>39</v>
      </c>
      <c r="L2854" s="6">
        <v>12</v>
      </c>
      <c r="M2854" s="6">
        <v>14</v>
      </c>
      <c r="N2854" s="6">
        <v>3</v>
      </c>
      <c r="O2854" s="6">
        <v>0.05</v>
      </c>
      <c r="P2854" s="8">
        <v>1025.1000000000001</v>
      </c>
      <c r="Q2854" s="8">
        <v>697.0680000000001</v>
      </c>
      <c r="R2854" s="8">
        <f t="shared" si="133"/>
        <v>830.33100000000013</v>
      </c>
      <c r="S2854" s="8">
        <f>(((Sales[[#This Row],[Unit Price]]-(Sales[[#This Row],[Discount Applied]]*Sales[[#This Row],[Unit Price]]))-Q2854)/Q2854)*100</f>
        <v>39.705882352941181</v>
      </c>
      <c r="T2854" s="8">
        <f t="shared" si="134"/>
        <v>2921.5350000000003</v>
      </c>
      <c r="U2854" s="8">
        <f>Sales[[#This Row],[Unit Cost]]*Sales[[#This Row],[Order Quantity]]</f>
        <v>2091.2040000000002</v>
      </c>
    </row>
    <row r="2855" spans="1:21" x14ac:dyDescent="0.2">
      <c r="A2855" s="6" t="s">
        <v>3068</v>
      </c>
      <c r="B2855" s="6" t="s">
        <v>25</v>
      </c>
      <c r="C2855" s="6" t="s">
        <v>146</v>
      </c>
      <c r="D2855" s="7">
        <v>43500</v>
      </c>
      <c r="E2855" s="7">
        <v>43587</v>
      </c>
      <c r="F2855" s="7">
        <v>43609</v>
      </c>
      <c r="G2855" s="7">
        <v>43614</v>
      </c>
      <c r="H2855" s="6">
        <f t="shared" si="132"/>
        <v>27</v>
      </c>
      <c r="I2855" s="6" t="s">
        <v>215</v>
      </c>
      <c r="J2855" s="6">
        <v>15</v>
      </c>
      <c r="K2855" s="6">
        <v>32</v>
      </c>
      <c r="L2855" s="6">
        <v>306</v>
      </c>
      <c r="M2855" s="6">
        <v>34</v>
      </c>
      <c r="N2855" s="6">
        <v>3</v>
      </c>
      <c r="O2855" s="6">
        <v>0.05</v>
      </c>
      <c r="P2855" s="8">
        <v>3899.4</v>
      </c>
      <c r="Q2855" s="8">
        <v>3119.5200000000004</v>
      </c>
      <c r="R2855" s="8">
        <f t="shared" si="133"/>
        <v>1754.7299999999996</v>
      </c>
      <c r="S2855" s="8">
        <f>(((Sales[[#This Row],[Unit Price]]-(Sales[[#This Row],[Discount Applied]]*Sales[[#This Row],[Unit Price]]))-Q2855)/Q2855)*100</f>
        <v>18.749999999999993</v>
      </c>
      <c r="T2855" s="8">
        <f t="shared" si="134"/>
        <v>11113.29</v>
      </c>
      <c r="U2855" s="8">
        <f>Sales[[#This Row],[Unit Cost]]*Sales[[#This Row],[Order Quantity]]</f>
        <v>9358.5600000000013</v>
      </c>
    </row>
    <row r="2856" spans="1:21" x14ac:dyDescent="0.2">
      <c r="A2856" s="6" t="s">
        <v>3069</v>
      </c>
      <c r="B2856" s="6" t="s">
        <v>24</v>
      </c>
      <c r="C2856" s="6" t="s">
        <v>148</v>
      </c>
      <c r="D2856" s="7">
        <v>43500</v>
      </c>
      <c r="E2856" s="7">
        <v>43587</v>
      </c>
      <c r="F2856" s="7">
        <v>43601</v>
      </c>
      <c r="G2856" s="7">
        <v>43608</v>
      </c>
      <c r="H2856" s="6">
        <f t="shared" si="132"/>
        <v>21</v>
      </c>
      <c r="I2856" s="6" t="s">
        <v>215</v>
      </c>
      <c r="J2856" s="6">
        <v>5</v>
      </c>
      <c r="K2856" s="6">
        <v>45</v>
      </c>
      <c r="L2856" s="6">
        <v>42</v>
      </c>
      <c r="M2856" s="6">
        <v>11</v>
      </c>
      <c r="N2856" s="6">
        <v>3</v>
      </c>
      <c r="O2856" s="6">
        <v>7.4999999999999997E-2</v>
      </c>
      <c r="P2856" s="8">
        <v>1051.9000000000001</v>
      </c>
      <c r="Q2856" s="8">
        <v>767.88700000000006</v>
      </c>
      <c r="R2856" s="8">
        <f t="shared" si="133"/>
        <v>615.36149999999998</v>
      </c>
      <c r="S2856" s="8">
        <f>(((Sales[[#This Row],[Unit Price]]-(Sales[[#This Row],[Discount Applied]]*Sales[[#This Row],[Unit Price]]))-Q2856)/Q2856)*100</f>
        <v>26.712328767123282</v>
      </c>
      <c r="T2856" s="8">
        <f t="shared" si="134"/>
        <v>2919.0225</v>
      </c>
      <c r="U2856" s="8">
        <f>Sales[[#This Row],[Unit Cost]]*Sales[[#This Row],[Order Quantity]]</f>
        <v>2303.6610000000001</v>
      </c>
    </row>
    <row r="2857" spans="1:21" x14ac:dyDescent="0.2">
      <c r="A2857" s="6" t="s">
        <v>3070</v>
      </c>
      <c r="B2857" s="6" t="s">
        <v>24</v>
      </c>
      <c r="C2857" s="6" t="s">
        <v>147</v>
      </c>
      <c r="D2857" s="7">
        <v>43500</v>
      </c>
      <c r="E2857" s="7">
        <v>43587</v>
      </c>
      <c r="F2857" s="7">
        <v>43606</v>
      </c>
      <c r="G2857" s="7">
        <v>43609</v>
      </c>
      <c r="H2857" s="6">
        <f t="shared" si="132"/>
        <v>22</v>
      </c>
      <c r="I2857" s="6" t="s">
        <v>215</v>
      </c>
      <c r="J2857" s="6">
        <v>6</v>
      </c>
      <c r="K2857" s="6">
        <v>25</v>
      </c>
      <c r="L2857" s="6">
        <v>244</v>
      </c>
      <c r="M2857" s="6">
        <v>43</v>
      </c>
      <c r="N2857" s="6">
        <v>5</v>
      </c>
      <c r="O2857" s="6">
        <v>0.05</v>
      </c>
      <c r="P2857" s="8">
        <v>3015</v>
      </c>
      <c r="Q2857" s="8">
        <v>2562.75</v>
      </c>
      <c r="R2857" s="8">
        <f t="shared" si="133"/>
        <v>1507.5</v>
      </c>
      <c r="S2857" s="8">
        <f>(((Sales[[#This Row],[Unit Price]]-(Sales[[#This Row],[Discount Applied]]*Sales[[#This Row],[Unit Price]]))-Q2857)/Q2857)*100</f>
        <v>11.76470588235294</v>
      </c>
      <c r="T2857" s="8">
        <f t="shared" si="134"/>
        <v>14321.25</v>
      </c>
      <c r="U2857" s="8">
        <f>Sales[[#This Row],[Unit Cost]]*Sales[[#This Row],[Order Quantity]]</f>
        <v>12813.75</v>
      </c>
    </row>
    <row r="2858" spans="1:21" x14ac:dyDescent="0.2">
      <c r="A2858" s="6" t="s">
        <v>3071</v>
      </c>
      <c r="B2858" s="6" t="s">
        <v>23</v>
      </c>
      <c r="C2858" s="6" t="s">
        <v>145</v>
      </c>
      <c r="D2858" s="7">
        <v>43500</v>
      </c>
      <c r="E2858" s="7">
        <v>43587</v>
      </c>
      <c r="F2858" s="7">
        <v>43603</v>
      </c>
      <c r="G2858" s="7">
        <v>43605</v>
      </c>
      <c r="H2858" s="6">
        <f t="shared" si="132"/>
        <v>18</v>
      </c>
      <c r="I2858" s="6" t="s">
        <v>215</v>
      </c>
      <c r="J2858" s="6">
        <v>23</v>
      </c>
      <c r="K2858" s="6">
        <v>36</v>
      </c>
      <c r="L2858" s="6">
        <v>189</v>
      </c>
      <c r="M2858" s="6">
        <v>13</v>
      </c>
      <c r="N2858" s="6">
        <v>6</v>
      </c>
      <c r="O2858" s="6">
        <v>0.1</v>
      </c>
      <c r="P2858" s="8">
        <v>1835.8</v>
      </c>
      <c r="Q2858" s="8">
        <v>1248.3440000000001</v>
      </c>
      <c r="R2858" s="8">
        <f t="shared" si="133"/>
        <v>2423.2559999999994</v>
      </c>
      <c r="S2858" s="8">
        <f>(((Sales[[#This Row],[Unit Price]]-(Sales[[#This Row],[Discount Applied]]*Sales[[#This Row],[Unit Price]]))-Q2858)/Q2858)*100</f>
        <v>32.352941176470587</v>
      </c>
      <c r="T2858" s="8">
        <f t="shared" si="134"/>
        <v>9913.32</v>
      </c>
      <c r="U2858" s="8">
        <f>Sales[[#This Row],[Unit Cost]]*Sales[[#This Row],[Order Quantity]]</f>
        <v>7490.0640000000003</v>
      </c>
    </row>
    <row r="2859" spans="1:21" x14ac:dyDescent="0.2">
      <c r="A2859" s="6" t="s">
        <v>3072</v>
      </c>
      <c r="B2859" s="6" t="s">
        <v>24</v>
      </c>
      <c r="C2859" s="6" t="s">
        <v>145</v>
      </c>
      <c r="D2859" s="7">
        <v>43500</v>
      </c>
      <c r="E2859" s="7">
        <v>43587</v>
      </c>
      <c r="F2859" s="7">
        <v>43611</v>
      </c>
      <c r="G2859" s="7">
        <v>43618</v>
      </c>
      <c r="H2859" s="6">
        <f t="shared" si="132"/>
        <v>31</v>
      </c>
      <c r="I2859" s="6" t="s">
        <v>215</v>
      </c>
      <c r="J2859" s="6">
        <v>12</v>
      </c>
      <c r="K2859" s="6">
        <v>20</v>
      </c>
      <c r="L2859" s="6">
        <v>143</v>
      </c>
      <c r="M2859" s="6">
        <v>15</v>
      </c>
      <c r="N2859" s="6">
        <v>2</v>
      </c>
      <c r="O2859" s="6">
        <v>0.05</v>
      </c>
      <c r="P2859" s="8">
        <v>2291.4</v>
      </c>
      <c r="Q2859" s="8">
        <v>1558.1520000000003</v>
      </c>
      <c r="R2859" s="8">
        <f t="shared" si="133"/>
        <v>1237.3559999999993</v>
      </c>
      <c r="S2859" s="8">
        <f>(((Sales[[#This Row],[Unit Price]]-(Sales[[#This Row],[Discount Applied]]*Sales[[#This Row],[Unit Price]]))-Q2859)/Q2859)*100</f>
        <v>39.705882352941146</v>
      </c>
      <c r="T2859" s="8">
        <f t="shared" si="134"/>
        <v>4353.66</v>
      </c>
      <c r="U2859" s="8">
        <f>Sales[[#This Row],[Unit Cost]]*Sales[[#This Row],[Order Quantity]]</f>
        <v>3116.3040000000005</v>
      </c>
    </row>
    <row r="2860" spans="1:21" x14ac:dyDescent="0.2">
      <c r="A2860" s="6" t="s">
        <v>3073</v>
      </c>
      <c r="B2860" s="6" t="s">
        <v>24</v>
      </c>
      <c r="C2860" s="6" t="s">
        <v>147</v>
      </c>
      <c r="D2860" s="7">
        <v>43500</v>
      </c>
      <c r="E2860" s="7">
        <v>43587</v>
      </c>
      <c r="F2860" s="7">
        <v>43591</v>
      </c>
      <c r="G2860" s="7">
        <v>43598</v>
      </c>
      <c r="H2860" s="6">
        <f t="shared" si="132"/>
        <v>11</v>
      </c>
      <c r="I2860" s="6" t="s">
        <v>215</v>
      </c>
      <c r="J2860" s="6">
        <v>8</v>
      </c>
      <c r="K2860" s="6">
        <v>8</v>
      </c>
      <c r="L2860" s="6">
        <v>251</v>
      </c>
      <c r="M2860" s="6">
        <v>10</v>
      </c>
      <c r="N2860" s="6">
        <v>6</v>
      </c>
      <c r="O2860" s="6">
        <v>0.05</v>
      </c>
      <c r="P2860" s="8">
        <v>3048.5</v>
      </c>
      <c r="Q2860" s="8">
        <v>1798.615</v>
      </c>
      <c r="R2860" s="8">
        <f t="shared" si="133"/>
        <v>6584.76</v>
      </c>
      <c r="S2860" s="8">
        <f>(((Sales[[#This Row],[Unit Price]]-(Sales[[#This Row],[Discount Applied]]*Sales[[#This Row],[Unit Price]]))-Q2860)/Q2860)*100</f>
        <v>61.016949152542367</v>
      </c>
      <c r="T2860" s="8">
        <f t="shared" si="134"/>
        <v>17376.45</v>
      </c>
      <c r="U2860" s="8">
        <f>Sales[[#This Row],[Unit Cost]]*Sales[[#This Row],[Order Quantity]]</f>
        <v>10791.69</v>
      </c>
    </row>
    <row r="2861" spans="1:21" x14ac:dyDescent="0.2">
      <c r="A2861" s="6" t="s">
        <v>3074</v>
      </c>
      <c r="B2861" s="6" t="s">
        <v>23</v>
      </c>
      <c r="C2861" s="6" t="s">
        <v>145</v>
      </c>
      <c r="D2861" s="7">
        <v>43500</v>
      </c>
      <c r="E2861" s="7">
        <v>43587</v>
      </c>
      <c r="F2861" s="7">
        <v>43603</v>
      </c>
      <c r="G2861" s="7">
        <v>43609</v>
      </c>
      <c r="H2861" s="6">
        <f t="shared" si="132"/>
        <v>22</v>
      </c>
      <c r="I2861" s="6" t="s">
        <v>215</v>
      </c>
      <c r="J2861" s="6">
        <v>24</v>
      </c>
      <c r="K2861" s="6">
        <v>21</v>
      </c>
      <c r="L2861" s="6">
        <v>176</v>
      </c>
      <c r="M2861" s="6">
        <v>4</v>
      </c>
      <c r="N2861" s="6">
        <v>3</v>
      </c>
      <c r="O2861" s="6">
        <v>0.05</v>
      </c>
      <c r="P2861" s="8">
        <v>1232.8</v>
      </c>
      <c r="Q2861" s="8">
        <v>653.38400000000001</v>
      </c>
      <c r="R2861" s="8">
        <f t="shared" si="133"/>
        <v>1553.3279999999995</v>
      </c>
      <c r="S2861" s="8">
        <f>(((Sales[[#This Row],[Unit Price]]-(Sales[[#This Row],[Discount Applied]]*Sales[[#This Row],[Unit Price]]))-Q2861)/Q2861)*100</f>
        <v>79.245283018867894</v>
      </c>
      <c r="T2861" s="8">
        <f t="shared" si="134"/>
        <v>3513.4799999999996</v>
      </c>
      <c r="U2861" s="8">
        <f>Sales[[#This Row],[Unit Cost]]*Sales[[#This Row],[Order Quantity]]</f>
        <v>1960.152</v>
      </c>
    </row>
    <row r="2862" spans="1:21" x14ac:dyDescent="0.2">
      <c r="A2862" s="6" t="s">
        <v>3075</v>
      </c>
      <c r="B2862" s="6" t="s">
        <v>24</v>
      </c>
      <c r="C2862" s="6" t="s">
        <v>146</v>
      </c>
      <c r="D2862" s="7">
        <v>43500</v>
      </c>
      <c r="E2862" s="7">
        <v>43587</v>
      </c>
      <c r="F2862" s="7">
        <v>43608</v>
      </c>
      <c r="G2862" s="7">
        <v>43616</v>
      </c>
      <c r="H2862" s="6">
        <f t="shared" si="132"/>
        <v>29</v>
      </c>
      <c r="I2862" s="6" t="s">
        <v>215</v>
      </c>
      <c r="J2862" s="6">
        <v>3</v>
      </c>
      <c r="K2862" s="6">
        <v>11</v>
      </c>
      <c r="L2862" s="6">
        <v>271</v>
      </c>
      <c r="M2862" s="6">
        <v>35</v>
      </c>
      <c r="N2862" s="6">
        <v>3</v>
      </c>
      <c r="O2862" s="6">
        <v>0.05</v>
      </c>
      <c r="P2862" s="8">
        <v>2418.7000000000003</v>
      </c>
      <c r="Q2862" s="8">
        <v>1789.8380000000002</v>
      </c>
      <c r="R2862" s="8">
        <f t="shared" si="133"/>
        <v>1523.780999999999</v>
      </c>
      <c r="S2862" s="8">
        <f>(((Sales[[#This Row],[Unit Price]]-(Sales[[#This Row],[Discount Applied]]*Sales[[#This Row],[Unit Price]]))-Q2862)/Q2862)*100</f>
        <v>28.378378378378383</v>
      </c>
      <c r="T2862" s="8">
        <f t="shared" si="134"/>
        <v>6893.2950000000001</v>
      </c>
      <c r="U2862" s="8">
        <f>Sales[[#This Row],[Unit Cost]]*Sales[[#This Row],[Order Quantity]]</f>
        <v>5369.514000000001</v>
      </c>
    </row>
    <row r="2863" spans="1:21" x14ac:dyDescent="0.2">
      <c r="A2863" s="6" t="s">
        <v>3076</v>
      </c>
      <c r="B2863" s="6" t="s">
        <v>24</v>
      </c>
      <c r="C2863" s="6" t="s">
        <v>143</v>
      </c>
      <c r="D2863" s="7">
        <v>43500</v>
      </c>
      <c r="E2863" s="7">
        <v>43587</v>
      </c>
      <c r="F2863" s="7">
        <v>43615</v>
      </c>
      <c r="G2863" s="7">
        <v>43620</v>
      </c>
      <c r="H2863" s="6">
        <f t="shared" si="132"/>
        <v>33</v>
      </c>
      <c r="I2863" s="6" t="s">
        <v>215</v>
      </c>
      <c r="J2863" s="6">
        <v>5</v>
      </c>
      <c r="K2863" s="6">
        <v>25</v>
      </c>
      <c r="L2863" s="6">
        <v>358</v>
      </c>
      <c r="M2863" s="6">
        <v>10</v>
      </c>
      <c r="N2863" s="6">
        <v>6</v>
      </c>
      <c r="O2863" s="6">
        <v>0.05</v>
      </c>
      <c r="P2863" s="8">
        <v>5380.1</v>
      </c>
      <c r="Q2863" s="8">
        <v>3228.06</v>
      </c>
      <c r="R2863" s="8">
        <f t="shared" si="133"/>
        <v>11298.210000000003</v>
      </c>
      <c r="S2863" s="8">
        <f>(((Sales[[#This Row],[Unit Price]]-(Sales[[#This Row],[Discount Applied]]*Sales[[#This Row],[Unit Price]]))-Q2863)/Q2863)*100</f>
        <v>58.33333333333335</v>
      </c>
      <c r="T2863" s="8">
        <f t="shared" si="134"/>
        <v>30666.570000000003</v>
      </c>
      <c r="U2863" s="8">
        <f>Sales[[#This Row],[Unit Cost]]*Sales[[#This Row],[Order Quantity]]</f>
        <v>19368.36</v>
      </c>
    </row>
    <row r="2864" spans="1:21" x14ac:dyDescent="0.2">
      <c r="A2864" s="6" t="s">
        <v>3077</v>
      </c>
      <c r="B2864" s="6" t="s">
        <v>25</v>
      </c>
      <c r="C2864" s="6" t="s">
        <v>145</v>
      </c>
      <c r="D2864" s="7">
        <v>43500</v>
      </c>
      <c r="E2864" s="7">
        <v>43587</v>
      </c>
      <c r="F2864" s="7">
        <v>43596</v>
      </c>
      <c r="G2864" s="7">
        <v>43601</v>
      </c>
      <c r="H2864" s="6">
        <f t="shared" si="132"/>
        <v>14</v>
      </c>
      <c r="I2864" s="6" t="s">
        <v>215</v>
      </c>
      <c r="J2864" s="6">
        <v>13</v>
      </c>
      <c r="K2864" s="6">
        <v>12</v>
      </c>
      <c r="L2864" s="6">
        <v>148</v>
      </c>
      <c r="M2864" s="6">
        <v>38</v>
      </c>
      <c r="N2864" s="6">
        <v>3</v>
      </c>
      <c r="O2864" s="6">
        <v>0.2</v>
      </c>
      <c r="P2864" s="8">
        <v>3919.5</v>
      </c>
      <c r="Q2864" s="8">
        <v>2743.6499999999996</v>
      </c>
      <c r="R2864" s="8">
        <f t="shared" si="133"/>
        <v>1175.8500000000004</v>
      </c>
      <c r="S2864" s="8">
        <f>(((Sales[[#This Row],[Unit Price]]-(Sales[[#This Row],[Discount Applied]]*Sales[[#This Row],[Unit Price]]))-Q2864)/Q2864)*100</f>
        <v>14.285714285714299</v>
      </c>
      <c r="T2864" s="8">
        <f t="shared" si="134"/>
        <v>9406.7999999999993</v>
      </c>
      <c r="U2864" s="8">
        <f>Sales[[#This Row],[Unit Cost]]*Sales[[#This Row],[Order Quantity]]</f>
        <v>8230.9499999999989</v>
      </c>
    </row>
    <row r="2865" spans="1:21" x14ac:dyDescent="0.2">
      <c r="A2865" s="6" t="s">
        <v>3078</v>
      </c>
      <c r="B2865" s="6" t="s">
        <v>25</v>
      </c>
      <c r="C2865" s="6" t="s">
        <v>148</v>
      </c>
      <c r="D2865" s="7">
        <v>43500</v>
      </c>
      <c r="E2865" s="7">
        <v>43588</v>
      </c>
      <c r="F2865" s="7">
        <v>43611</v>
      </c>
      <c r="G2865" s="7">
        <v>43619</v>
      </c>
      <c r="H2865" s="6">
        <f t="shared" si="132"/>
        <v>31</v>
      </c>
      <c r="I2865" s="6" t="s">
        <v>215</v>
      </c>
      <c r="J2865" s="6">
        <v>14</v>
      </c>
      <c r="K2865" s="6">
        <v>6</v>
      </c>
      <c r="L2865" s="6">
        <v>50</v>
      </c>
      <c r="M2865" s="6">
        <v>27</v>
      </c>
      <c r="N2865" s="6">
        <v>2</v>
      </c>
      <c r="O2865" s="6">
        <v>7.4999999999999997E-2</v>
      </c>
      <c r="P2865" s="8">
        <v>1165.8</v>
      </c>
      <c r="Q2865" s="8">
        <v>920.98199999999997</v>
      </c>
      <c r="R2865" s="8">
        <f t="shared" si="133"/>
        <v>314.76600000000008</v>
      </c>
      <c r="S2865" s="8">
        <f>(((Sales[[#This Row],[Unit Price]]-(Sales[[#This Row],[Discount Applied]]*Sales[[#This Row],[Unit Price]]))-Q2865)/Q2865)*100</f>
        <v>17.088607594936715</v>
      </c>
      <c r="T2865" s="8">
        <f t="shared" si="134"/>
        <v>2156.73</v>
      </c>
      <c r="U2865" s="8">
        <f>Sales[[#This Row],[Unit Cost]]*Sales[[#This Row],[Order Quantity]]</f>
        <v>1841.9639999999999</v>
      </c>
    </row>
    <row r="2866" spans="1:21" x14ac:dyDescent="0.2">
      <c r="A2866" s="6" t="s">
        <v>3079</v>
      </c>
      <c r="B2866" s="6" t="s">
        <v>24</v>
      </c>
      <c r="C2866" s="6" t="s">
        <v>147</v>
      </c>
      <c r="D2866" s="7">
        <v>43500</v>
      </c>
      <c r="E2866" s="7">
        <v>43588</v>
      </c>
      <c r="F2866" s="7">
        <v>43607</v>
      </c>
      <c r="G2866" s="7">
        <v>43611</v>
      </c>
      <c r="H2866" s="6">
        <f t="shared" si="132"/>
        <v>23</v>
      </c>
      <c r="I2866" s="6" t="s">
        <v>215</v>
      </c>
      <c r="J2866" s="6">
        <v>2</v>
      </c>
      <c r="K2866" s="6">
        <v>17</v>
      </c>
      <c r="L2866" s="6">
        <v>210</v>
      </c>
      <c r="M2866" s="6">
        <v>27</v>
      </c>
      <c r="N2866" s="6">
        <v>4</v>
      </c>
      <c r="O2866" s="6">
        <v>7.4999999999999997E-2</v>
      </c>
      <c r="P2866" s="8">
        <v>167.5</v>
      </c>
      <c r="Q2866" s="8">
        <v>110.55000000000001</v>
      </c>
      <c r="R2866" s="8">
        <f t="shared" si="133"/>
        <v>177.54999999999995</v>
      </c>
      <c r="S2866" s="8">
        <f>(((Sales[[#This Row],[Unit Price]]-(Sales[[#This Row],[Discount Applied]]*Sales[[#This Row],[Unit Price]]))-Q2866)/Q2866)*100</f>
        <v>40.151515151515142</v>
      </c>
      <c r="T2866" s="8">
        <f t="shared" si="134"/>
        <v>619.75</v>
      </c>
      <c r="U2866" s="8">
        <f>Sales[[#This Row],[Unit Cost]]*Sales[[#This Row],[Order Quantity]]</f>
        <v>442.20000000000005</v>
      </c>
    </row>
    <row r="2867" spans="1:21" x14ac:dyDescent="0.2">
      <c r="A2867" s="6" t="s">
        <v>3080</v>
      </c>
      <c r="B2867" s="6" t="s">
        <v>26</v>
      </c>
      <c r="C2867" s="6" t="s">
        <v>145</v>
      </c>
      <c r="D2867" s="7">
        <v>43500</v>
      </c>
      <c r="E2867" s="7">
        <v>43588</v>
      </c>
      <c r="F2867" s="7">
        <v>43600</v>
      </c>
      <c r="G2867" s="7">
        <v>43610</v>
      </c>
      <c r="H2867" s="6">
        <f t="shared" si="132"/>
        <v>22</v>
      </c>
      <c r="I2867" s="6" t="s">
        <v>215</v>
      </c>
      <c r="J2867" s="6">
        <v>26</v>
      </c>
      <c r="K2867" s="6">
        <v>29</v>
      </c>
      <c r="L2867" s="6">
        <v>108</v>
      </c>
      <c r="M2867" s="6">
        <v>42</v>
      </c>
      <c r="N2867" s="6">
        <v>5</v>
      </c>
      <c r="O2867" s="6">
        <v>0.05</v>
      </c>
      <c r="P2867" s="8">
        <v>1078.7</v>
      </c>
      <c r="Q2867" s="8">
        <v>755.09</v>
      </c>
      <c r="R2867" s="8">
        <f t="shared" si="133"/>
        <v>1348.3749999999995</v>
      </c>
      <c r="S2867" s="8">
        <f>(((Sales[[#This Row],[Unit Price]]-(Sales[[#This Row],[Discount Applied]]*Sales[[#This Row],[Unit Price]]))-Q2867)/Q2867)*100</f>
        <v>35.714285714285722</v>
      </c>
      <c r="T2867" s="8">
        <f t="shared" si="134"/>
        <v>5123.8249999999998</v>
      </c>
      <c r="U2867" s="8">
        <f>Sales[[#This Row],[Unit Cost]]*Sales[[#This Row],[Order Quantity]]</f>
        <v>3775.4500000000003</v>
      </c>
    </row>
    <row r="2868" spans="1:21" x14ac:dyDescent="0.2">
      <c r="A2868" s="6" t="s">
        <v>3081</v>
      </c>
      <c r="B2868" s="6" t="s">
        <v>25</v>
      </c>
      <c r="C2868" s="6" t="s">
        <v>144</v>
      </c>
      <c r="D2868" s="7">
        <v>43500</v>
      </c>
      <c r="E2868" s="7">
        <v>43588</v>
      </c>
      <c r="F2868" s="7">
        <v>43596</v>
      </c>
      <c r="G2868" s="7">
        <v>43600</v>
      </c>
      <c r="H2868" s="6">
        <f t="shared" si="132"/>
        <v>12</v>
      </c>
      <c r="I2868" s="6" t="s">
        <v>215</v>
      </c>
      <c r="J2868" s="6">
        <v>13</v>
      </c>
      <c r="K2868" s="6">
        <v>44</v>
      </c>
      <c r="L2868" s="6">
        <v>84</v>
      </c>
      <c r="M2868" s="6">
        <v>23</v>
      </c>
      <c r="N2868" s="6">
        <v>3</v>
      </c>
      <c r="O2868" s="6">
        <v>0.05</v>
      </c>
      <c r="P2868" s="8">
        <v>6525.8</v>
      </c>
      <c r="Q2868" s="8">
        <v>3197.6419999999998</v>
      </c>
      <c r="R2868" s="8">
        <f t="shared" si="133"/>
        <v>9005.604000000003</v>
      </c>
      <c r="S2868" s="8">
        <f>(((Sales[[#This Row],[Unit Price]]-(Sales[[#This Row],[Discount Applied]]*Sales[[#This Row],[Unit Price]]))-Q2868)/Q2868)*100</f>
        <v>93.877551020408177</v>
      </c>
      <c r="T2868" s="8">
        <f t="shared" si="134"/>
        <v>18598.530000000002</v>
      </c>
      <c r="U2868" s="8">
        <f>Sales[[#This Row],[Unit Cost]]*Sales[[#This Row],[Order Quantity]]</f>
        <v>9592.9259999999995</v>
      </c>
    </row>
    <row r="2869" spans="1:21" x14ac:dyDescent="0.2">
      <c r="A2869" s="6" t="s">
        <v>3082</v>
      </c>
      <c r="B2869" s="6" t="s">
        <v>23</v>
      </c>
      <c r="C2869" s="6" t="s">
        <v>147</v>
      </c>
      <c r="D2869" s="7">
        <v>43500</v>
      </c>
      <c r="E2869" s="7">
        <v>43588</v>
      </c>
      <c r="F2869" s="7">
        <v>43604</v>
      </c>
      <c r="G2869" s="7">
        <v>43611</v>
      </c>
      <c r="H2869" s="6">
        <f t="shared" si="132"/>
        <v>23</v>
      </c>
      <c r="I2869" s="6" t="s">
        <v>215</v>
      </c>
      <c r="J2869" s="6">
        <v>21</v>
      </c>
      <c r="K2869" s="6">
        <v>42</v>
      </c>
      <c r="L2869" s="6">
        <v>211</v>
      </c>
      <c r="M2869" s="6">
        <v>29</v>
      </c>
      <c r="N2869" s="6">
        <v>6</v>
      </c>
      <c r="O2869" s="6">
        <v>7.4999999999999997E-2</v>
      </c>
      <c r="P2869" s="8">
        <v>3912.8</v>
      </c>
      <c r="Q2869" s="8">
        <v>3091.1120000000001</v>
      </c>
      <c r="R2869" s="8">
        <f t="shared" si="133"/>
        <v>3169.3680000000058</v>
      </c>
      <c r="S2869" s="8">
        <f>(((Sales[[#This Row],[Unit Price]]-(Sales[[#This Row],[Discount Applied]]*Sales[[#This Row],[Unit Price]]))-Q2869)/Q2869)*100</f>
        <v>17.088607594936711</v>
      </c>
      <c r="T2869" s="8">
        <f t="shared" si="134"/>
        <v>21716.040000000005</v>
      </c>
      <c r="U2869" s="8">
        <f>Sales[[#This Row],[Unit Cost]]*Sales[[#This Row],[Order Quantity]]</f>
        <v>18546.671999999999</v>
      </c>
    </row>
    <row r="2870" spans="1:21" x14ac:dyDescent="0.2">
      <c r="A2870" s="6" t="s">
        <v>3083</v>
      </c>
      <c r="B2870" s="6" t="s">
        <v>25</v>
      </c>
      <c r="C2870" s="6" t="s">
        <v>146</v>
      </c>
      <c r="D2870" s="7">
        <v>43500</v>
      </c>
      <c r="E2870" s="7">
        <v>43588</v>
      </c>
      <c r="F2870" s="7">
        <v>43612</v>
      </c>
      <c r="G2870" s="7">
        <v>43617</v>
      </c>
      <c r="H2870" s="6">
        <f t="shared" si="132"/>
        <v>29</v>
      </c>
      <c r="I2870" s="6" t="s">
        <v>215</v>
      </c>
      <c r="J2870" s="6">
        <v>19</v>
      </c>
      <c r="K2870" s="6">
        <v>27</v>
      </c>
      <c r="L2870" s="6">
        <v>284</v>
      </c>
      <c r="M2870" s="6">
        <v>23</v>
      </c>
      <c r="N2870" s="6">
        <v>8</v>
      </c>
      <c r="O2870" s="6">
        <v>7.4999999999999997E-2</v>
      </c>
      <c r="P2870" s="8">
        <v>2485.7000000000003</v>
      </c>
      <c r="Q2870" s="8">
        <v>2063.1310000000003</v>
      </c>
      <c r="R2870" s="8">
        <f t="shared" si="133"/>
        <v>1889.1319999999978</v>
      </c>
      <c r="S2870" s="8">
        <f>(((Sales[[#This Row],[Unit Price]]-(Sales[[#This Row],[Discount Applied]]*Sales[[#This Row],[Unit Price]]))-Q2870)/Q2870)*100</f>
        <v>11.445783132530106</v>
      </c>
      <c r="T2870" s="8">
        <f t="shared" si="134"/>
        <v>18394.18</v>
      </c>
      <c r="U2870" s="8">
        <f>Sales[[#This Row],[Unit Cost]]*Sales[[#This Row],[Order Quantity]]</f>
        <v>16505.048000000003</v>
      </c>
    </row>
    <row r="2871" spans="1:21" x14ac:dyDescent="0.2">
      <c r="A2871" s="6" t="s">
        <v>3084</v>
      </c>
      <c r="B2871" s="6" t="s">
        <v>24</v>
      </c>
      <c r="C2871" s="6" t="s">
        <v>145</v>
      </c>
      <c r="D2871" s="7">
        <v>43500</v>
      </c>
      <c r="E2871" s="7">
        <v>43588</v>
      </c>
      <c r="F2871" s="7">
        <v>43595</v>
      </c>
      <c r="G2871" s="7">
        <v>43604</v>
      </c>
      <c r="H2871" s="6">
        <f t="shared" si="132"/>
        <v>16</v>
      </c>
      <c r="I2871" s="6" t="s">
        <v>215</v>
      </c>
      <c r="J2871" s="6">
        <v>10</v>
      </c>
      <c r="K2871" s="6">
        <v>4</v>
      </c>
      <c r="L2871" s="6">
        <v>145</v>
      </c>
      <c r="M2871" s="6">
        <v>11</v>
      </c>
      <c r="N2871" s="6">
        <v>3</v>
      </c>
      <c r="O2871" s="6">
        <v>0.1</v>
      </c>
      <c r="P2871" s="8">
        <v>2244.5</v>
      </c>
      <c r="Q2871" s="8">
        <v>1705.82</v>
      </c>
      <c r="R2871" s="8">
        <f t="shared" si="133"/>
        <v>942.6899999999996</v>
      </c>
      <c r="S2871" s="8">
        <f>(((Sales[[#This Row],[Unit Price]]-(Sales[[#This Row],[Discount Applied]]*Sales[[#This Row],[Unit Price]]))-Q2871)/Q2871)*100</f>
        <v>18.421052631578949</v>
      </c>
      <c r="T2871" s="8">
        <f t="shared" si="134"/>
        <v>6060.15</v>
      </c>
      <c r="U2871" s="8">
        <f>Sales[[#This Row],[Unit Cost]]*Sales[[#This Row],[Order Quantity]]</f>
        <v>5117.46</v>
      </c>
    </row>
    <row r="2872" spans="1:21" x14ac:dyDescent="0.2">
      <c r="A2872" s="6" t="s">
        <v>3085</v>
      </c>
      <c r="B2872" s="6" t="s">
        <v>23</v>
      </c>
      <c r="C2872" s="6" t="s">
        <v>148</v>
      </c>
      <c r="D2872" s="7">
        <v>43500</v>
      </c>
      <c r="E2872" s="7">
        <v>43588</v>
      </c>
      <c r="F2872" s="7">
        <v>43593</v>
      </c>
      <c r="G2872" s="7">
        <v>43595</v>
      </c>
      <c r="H2872" s="6">
        <f t="shared" si="132"/>
        <v>7</v>
      </c>
      <c r="I2872" s="6" t="s">
        <v>215</v>
      </c>
      <c r="J2872" s="6">
        <v>20</v>
      </c>
      <c r="K2872" s="6">
        <v>14</v>
      </c>
      <c r="L2872" s="6">
        <v>26</v>
      </c>
      <c r="M2872" s="6">
        <v>22</v>
      </c>
      <c r="N2872" s="6">
        <v>3</v>
      </c>
      <c r="O2872" s="6">
        <v>7.4999999999999997E-2</v>
      </c>
      <c r="P2872" s="8">
        <v>167.5</v>
      </c>
      <c r="Q2872" s="8">
        <v>90.45</v>
      </c>
      <c r="R2872" s="8">
        <f t="shared" si="133"/>
        <v>193.46249999999998</v>
      </c>
      <c r="S2872" s="8">
        <f>(((Sales[[#This Row],[Unit Price]]-(Sales[[#This Row],[Discount Applied]]*Sales[[#This Row],[Unit Price]]))-Q2872)/Q2872)*100</f>
        <v>71.296296296296291</v>
      </c>
      <c r="T2872" s="8">
        <f t="shared" si="134"/>
        <v>464.8125</v>
      </c>
      <c r="U2872" s="8">
        <f>Sales[[#This Row],[Unit Cost]]*Sales[[#This Row],[Order Quantity]]</f>
        <v>271.35000000000002</v>
      </c>
    </row>
    <row r="2873" spans="1:21" x14ac:dyDescent="0.2">
      <c r="A2873" s="6" t="s">
        <v>3086</v>
      </c>
      <c r="B2873" s="6" t="s">
        <v>25</v>
      </c>
      <c r="C2873" s="6" t="s">
        <v>146</v>
      </c>
      <c r="D2873" s="7">
        <v>43500</v>
      </c>
      <c r="E2873" s="7">
        <v>43589</v>
      </c>
      <c r="F2873" s="7">
        <v>43599</v>
      </c>
      <c r="G2873" s="7">
        <v>43607</v>
      </c>
      <c r="H2873" s="6">
        <f t="shared" si="132"/>
        <v>18</v>
      </c>
      <c r="I2873" s="6" t="s">
        <v>215</v>
      </c>
      <c r="J2873" s="6">
        <v>14</v>
      </c>
      <c r="K2873" s="6">
        <v>11</v>
      </c>
      <c r="L2873" s="6">
        <v>318</v>
      </c>
      <c r="M2873" s="6">
        <v>3</v>
      </c>
      <c r="N2873" s="6">
        <v>8</v>
      </c>
      <c r="O2873" s="6">
        <v>7.4999999999999997E-2</v>
      </c>
      <c r="P2873" s="8">
        <v>844.2</v>
      </c>
      <c r="Q2873" s="8">
        <v>379.89000000000004</v>
      </c>
      <c r="R2873" s="8">
        <f t="shared" si="133"/>
        <v>3207.9599999999996</v>
      </c>
      <c r="S2873" s="8">
        <f>(((Sales[[#This Row],[Unit Price]]-(Sales[[#This Row],[Discount Applied]]*Sales[[#This Row],[Unit Price]]))-Q2873)/Q2873)*100</f>
        <v>105.55555555555554</v>
      </c>
      <c r="T2873" s="8">
        <f t="shared" si="134"/>
        <v>6247.08</v>
      </c>
      <c r="U2873" s="8">
        <f>Sales[[#This Row],[Unit Cost]]*Sales[[#This Row],[Order Quantity]]</f>
        <v>3039.1200000000003</v>
      </c>
    </row>
    <row r="2874" spans="1:21" x14ac:dyDescent="0.2">
      <c r="A2874" s="6" t="s">
        <v>3087</v>
      </c>
      <c r="B2874" s="6" t="s">
        <v>26</v>
      </c>
      <c r="C2874" s="6" t="s">
        <v>147</v>
      </c>
      <c r="D2874" s="7">
        <v>43500</v>
      </c>
      <c r="E2874" s="7">
        <v>43589</v>
      </c>
      <c r="F2874" s="7">
        <v>43600</v>
      </c>
      <c r="G2874" s="7">
        <v>43601</v>
      </c>
      <c r="H2874" s="6">
        <f t="shared" si="132"/>
        <v>12</v>
      </c>
      <c r="I2874" s="6" t="s">
        <v>215</v>
      </c>
      <c r="J2874" s="6">
        <v>28</v>
      </c>
      <c r="K2874" s="6">
        <v>50</v>
      </c>
      <c r="L2874" s="6">
        <v>250</v>
      </c>
      <c r="M2874" s="6">
        <v>12</v>
      </c>
      <c r="N2874" s="6">
        <v>1</v>
      </c>
      <c r="O2874" s="6">
        <v>0.2</v>
      </c>
      <c r="P2874" s="8">
        <v>1118.9000000000001</v>
      </c>
      <c r="Q2874" s="8">
        <v>749.66300000000012</v>
      </c>
      <c r="R2874" s="8">
        <f t="shared" si="133"/>
        <v>145.45699999999999</v>
      </c>
      <c r="S2874" s="8">
        <f>(((Sales[[#This Row],[Unit Price]]-(Sales[[#This Row],[Discount Applied]]*Sales[[#This Row],[Unit Price]]))-Q2874)/Q2874)*100</f>
        <v>19.402985074626862</v>
      </c>
      <c r="T2874" s="8">
        <f t="shared" si="134"/>
        <v>895.12000000000012</v>
      </c>
      <c r="U2874" s="8">
        <f>Sales[[#This Row],[Unit Cost]]*Sales[[#This Row],[Order Quantity]]</f>
        <v>749.66300000000012</v>
      </c>
    </row>
    <row r="2875" spans="1:21" x14ac:dyDescent="0.2">
      <c r="A2875" s="6" t="s">
        <v>3088</v>
      </c>
      <c r="B2875" s="6" t="s">
        <v>23</v>
      </c>
      <c r="C2875" s="6" t="s">
        <v>147</v>
      </c>
      <c r="D2875" s="7">
        <v>43500</v>
      </c>
      <c r="E2875" s="7">
        <v>43589</v>
      </c>
      <c r="F2875" s="7">
        <v>43614</v>
      </c>
      <c r="G2875" s="7">
        <v>43618</v>
      </c>
      <c r="H2875" s="6">
        <f t="shared" si="132"/>
        <v>29</v>
      </c>
      <c r="I2875" s="6" t="s">
        <v>215</v>
      </c>
      <c r="J2875" s="6">
        <v>22</v>
      </c>
      <c r="K2875" s="6">
        <v>14</v>
      </c>
      <c r="L2875" s="6">
        <v>207</v>
      </c>
      <c r="M2875" s="6">
        <v>1</v>
      </c>
      <c r="N2875" s="6">
        <v>7</v>
      </c>
      <c r="O2875" s="6">
        <v>7.4999999999999997E-2</v>
      </c>
      <c r="P2875" s="8">
        <v>1695.1000000000001</v>
      </c>
      <c r="Q2875" s="8">
        <v>1186.57</v>
      </c>
      <c r="R2875" s="8">
        <f t="shared" si="133"/>
        <v>2669.7825000000012</v>
      </c>
      <c r="S2875" s="8">
        <f>(((Sales[[#This Row],[Unit Price]]-(Sales[[#This Row],[Discount Applied]]*Sales[[#This Row],[Unit Price]]))-Q2875)/Q2875)*100</f>
        <v>32.142857142857167</v>
      </c>
      <c r="T2875" s="8">
        <f t="shared" si="134"/>
        <v>10975.772500000001</v>
      </c>
      <c r="U2875" s="8">
        <f>Sales[[#This Row],[Unit Cost]]*Sales[[#This Row],[Order Quantity]]</f>
        <v>8305.99</v>
      </c>
    </row>
    <row r="2876" spans="1:21" x14ac:dyDescent="0.2">
      <c r="A2876" s="6" t="s">
        <v>3089</v>
      </c>
      <c r="B2876" s="6" t="s">
        <v>25</v>
      </c>
      <c r="C2876" s="6" t="s">
        <v>148</v>
      </c>
      <c r="D2876" s="7">
        <v>43500</v>
      </c>
      <c r="E2876" s="7">
        <v>43589</v>
      </c>
      <c r="F2876" s="7">
        <v>43601</v>
      </c>
      <c r="G2876" s="7">
        <v>43604</v>
      </c>
      <c r="H2876" s="6">
        <f t="shared" si="132"/>
        <v>15</v>
      </c>
      <c r="I2876" s="6" t="s">
        <v>215</v>
      </c>
      <c r="J2876" s="6">
        <v>16</v>
      </c>
      <c r="K2876" s="6">
        <v>8</v>
      </c>
      <c r="L2876" s="6">
        <v>47</v>
      </c>
      <c r="M2876" s="6">
        <v>3</v>
      </c>
      <c r="N2876" s="6">
        <v>8</v>
      </c>
      <c r="O2876" s="6">
        <v>0.15</v>
      </c>
      <c r="P2876" s="8">
        <v>2324.9</v>
      </c>
      <c r="Q2876" s="8">
        <v>1371.691</v>
      </c>
      <c r="R2876" s="8">
        <f t="shared" si="133"/>
        <v>4835.7919999999995</v>
      </c>
      <c r="S2876" s="8">
        <f>(((Sales[[#This Row],[Unit Price]]-(Sales[[#This Row],[Discount Applied]]*Sales[[#This Row],[Unit Price]]))-Q2876)/Q2876)*100</f>
        <v>44.067796610169488</v>
      </c>
      <c r="T2876" s="8">
        <f t="shared" si="134"/>
        <v>15809.32</v>
      </c>
      <c r="U2876" s="8">
        <f>Sales[[#This Row],[Unit Cost]]*Sales[[#This Row],[Order Quantity]]</f>
        <v>10973.528</v>
      </c>
    </row>
    <row r="2877" spans="1:21" x14ac:dyDescent="0.2">
      <c r="A2877" s="6" t="s">
        <v>3090</v>
      </c>
      <c r="B2877" s="6" t="s">
        <v>23</v>
      </c>
      <c r="C2877" s="6" t="s">
        <v>145</v>
      </c>
      <c r="D2877" s="7">
        <v>43500</v>
      </c>
      <c r="E2877" s="7">
        <v>43589</v>
      </c>
      <c r="F2877" s="7">
        <v>43609</v>
      </c>
      <c r="G2877" s="7">
        <v>43612</v>
      </c>
      <c r="H2877" s="6">
        <f t="shared" si="132"/>
        <v>23</v>
      </c>
      <c r="I2877" s="6" t="s">
        <v>215</v>
      </c>
      <c r="J2877" s="6">
        <v>24</v>
      </c>
      <c r="K2877" s="6">
        <v>20</v>
      </c>
      <c r="L2877" s="6">
        <v>89</v>
      </c>
      <c r="M2877" s="6">
        <v>28</v>
      </c>
      <c r="N2877" s="6">
        <v>5</v>
      </c>
      <c r="O2877" s="6">
        <v>0.05</v>
      </c>
      <c r="P2877" s="8">
        <v>891.1</v>
      </c>
      <c r="Q2877" s="8">
        <v>730.702</v>
      </c>
      <c r="R2877" s="8">
        <f t="shared" si="133"/>
        <v>579.21500000000015</v>
      </c>
      <c r="S2877" s="8">
        <f>(((Sales[[#This Row],[Unit Price]]-(Sales[[#This Row],[Discount Applied]]*Sales[[#This Row],[Unit Price]]))-Q2877)/Q2877)*100</f>
        <v>15.853658536585376</v>
      </c>
      <c r="T2877" s="8">
        <f t="shared" si="134"/>
        <v>4232.7250000000004</v>
      </c>
      <c r="U2877" s="8">
        <f>Sales[[#This Row],[Unit Cost]]*Sales[[#This Row],[Order Quantity]]</f>
        <v>3653.51</v>
      </c>
    </row>
    <row r="2878" spans="1:21" x14ac:dyDescent="0.2">
      <c r="A2878" s="6" t="s">
        <v>3091</v>
      </c>
      <c r="B2878" s="6" t="s">
        <v>25</v>
      </c>
      <c r="C2878" s="6" t="s">
        <v>144</v>
      </c>
      <c r="D2878" s="7">
        <v>43400</v>
      </c>
      <c r="E2878" s="7">
        <v>43589</v>
      </c>
      <c r="F2878" s="7">
        <v>43601</v>
      </c>
      <c r="G2878" s="7">
        <v>43603</v>
      </c>
      <c r="H2878" s="6">
        <f t="shared" si="132"/>
        <v>14</v>
      </c>
      <c r="I2878" s="6" t="s">
        <v>215</v>
      </c>
      <c r="J2878" s="6">
        <v>20</v>
      </c>
      <c r="K2878" s="6">
        <v>10</v>
      </c>
      <c r="L2878" s="6">
        <v>65</v>
      </c>
      <c r="M2878" s="6">
        <v>46</v>
      </c>
      <c r="N2878" s="6">
        <v>7</v>
      </c>
      <c r="O2878" s="6">
        <v>0.1</v>
      </c>
      <c r="P2878" s="8">
        <v>1092.1000000000001</v>
      </c>
      <c r="Q2878" s="8">
        <v>491.44500000000005</v>
      </c>
      <c r="R2878" s="8">
        <f t="shared" si="133"/>
        <v>3440.1150000000002</v>
      </c>
      <c r="S2878" s="8">
        <f>(((Sales[[#This Row],[Unit Price]]-(Sales[[#This Row],[Discount Applied]]*Sales[[#This Row],[Unit Price]]))-Q2878)/Q2878)*100</f>
        <v>100</v>
      </c>
      <c r="T2878" s="8">
        <f t="shared" si="134"/>
        <v>6880.2300000000005</v>
      </c>
      <c r="U2878" s="8">
        <f>Sales[[#This Row],[Unit Cost]]*Sales[[#This Row],[Order Quantity]]</f>
        <v>3440.1150000000002</v>
      </c>
    </row>
    <row r="2879" spans="1:21" x14ac:dyDescent="0.2">
      <c r="A2879" s="6" t="s">
        <v>3092</v>
      </c>
      <c r="B2879" s="6" t="s">
        <v>25</v>
      </c>
      <c r="C2879" s="6" t="s">
        <v>145</v>
      </c>
      <c r="D2879" s="7">
        <v>43500</v>
      </c>
      <c r="E2879" s="7">
        <v>43589</v>
      </c>
      <c r="F2879" s="7">
        <v>43591</v>
      </c>
      <c r="G2879" s="7">
        <v>43596</v>
      </c>
      <c r="H2879" s="6">
        <f t="shared" si="132"/>
        <v>7</v>
      </c>
      <c r="I2879" s="6" t="s">
        <v>215</v>
      </c>
      <c r="J2879" s="6">
        <v>19</v>
      </c>
      <c r="K2879" s="6">
        <v>29</v>
      </c>
      <c r="L2879" s="6">
        <v>174</v>
      </c>
      <c r="M2879" s="6">
        <v>45</v>
      </c>
      <c r="N2879" s="6">
        <v>8</v>
      </c>
      <c r="O2879" s="6">
        <v>0.05</v>
      </c>
      <c r="P2879" s="8">
        <v>1078.7</v>
      </c>
      <c r="Q2879" s="8">
        <v>744.303</v>
      </c>
      <c r="R2879" s="8">
        <f t="shared" si="133"/>
        <v>2243.6960000000008</v>
      </c>
      <c r="S2879" s="8">
        <f>(((Sales[[#This Row],[Unit Price]]-(Sales[[#This Row],[Discount Applied]]*Sales[[#This Row],[Unit Price]]))-Q2879)/Q2879)*100</f>
        <v>37.681159420289866</v>
      </c>
      <c r="T2879" s="8">
        <f t="shared" si="134"/>
        <v>8198.1200000000008</v>
      </c>
      <c r="U2879" s="8">
        <f>Sales[[#This Row],[Unit Cost]]*Sales[[#This Row],[Order Quantity]]</f>
        <v>5954.424</v>
      </c>
    </row>
    <row r="2880" spans="1:21" x14ac:dyDescent="0.2">
      <c r="A2880" s="6" t="s">
        <v>3093</v>
      </c>
      <c r="B2880" s="6" t="s">
        <v>26</v>
      </c>
      <c r="C2880" s="6" t="s">
        <v>145</v>
      </c>
      <c r="D2880" s="7">
        <v>43500</v>
      </c>
      <c r="E2880" s="7">
        <v>43589</v>
      </c>
      <c r="F2880" s="7">
        <v>43610</v>
      </c>
      <c r="G2880" s="7">
        <v>43614</v>
      </c>
      <c r="H2880" s="6">
        <f t="shared" si="132"/>
        <v>25</v>
      </c>
      <c r="I2880" s="6" t="s">
        <v>215</v>
      </c>
      <c r="J2880" s="6">
        <v>26</v>
      </c>
      <c r="K2880" s="6">
        <v>44</v>
      </c>
      <c r="L2880" s="6">
        <v>167</v>
      </c>
      <c r="M2880" s="6">
        <v>3</v>
      </c>
      <c r="N2880" s="6">
        <v>6</v>
      </c>
      <c r="O2880" s="6">
        <v>0.2</v>
      </c>
      <c r="P2880" s="8">
        <v>3892.7000000000003</v>
      </c>
      <c r="Q2880" s="8">
        <v>1868.4960000000001</v>
      </c>
      <c r="R2880" s="8">
        <f t="shared" si="133"/>
        <v>7473.9839999999986</v>
      </c>
      <c r="S2880" s="8">
        <f>(((Sales[[#This Row],[Unit Price]]-(Sales[[#This Row],[Discount Applied]]*Sales[[#This Row],[Unit Price]]))-Q2880)/Q2880)*100</f>
        <v>66.666666666666671</v>
      </c>
      <c r="T2880" s="8">
        <f t="shared" si="134"/>
        <v>18684.96</v>
      </c>
      <c r="U2880" s="8">
        <f>Sales[[#This Row],[Unit Cost]]*Sales[[#This Row],[Order Quantity]]</f>
        <v>11210.976000000001</v>
      </c>
    </row>
    <row r="2881" spans="1:21" x14ac:dyDescent="0.2">
      <c r="A2881" s="6" t="s">
        <v>3094</v>
      </c>
      <c r="B2881" s="6" t="s">
        <v>26</v>
      </c>
      <c r="C2881" s="6" t="s">
        <v>145</v>
      </c>
      <c r="D2881" s="7">
        <v>43500</v>
      </c>
      <c r="E2881" s="7">
        <v>43589</v>
      </c>
      <c r="F2881" s="7">
        <v>43596</v>
      </c>
      <c r="G2881" s="7">
        <v>43598</v>
      </c>
      <c r="H2881" s="6">
        <f t="shared" si="132"/>
        <v>9</v>
      </c>
      <c r="I2881" s="6" t="s">
        <v>215</v>
      </c>
      <c r="J2881" s="6">
        <v>27</v>
      </c>
      <c r="K2881" s="6">
        <v>30</v>
      </c>
      <c r="L2881" s="6">
        <v>126</v>
      </c>
      <c r="M2881" s="6">
        <v>15</v>
      </c>
      <c r="N2881" s="6">
        <v>1</v>
      </c>
      <c r="O2881" s="6">
        <v>0.15</v>
      </c>
      <c r="P2881" s="8">
        <v>984.9</v>
      </c>
      <c r="Q2881" s="8">
        <v>778.07100000000003</v>
      </c>
      <c r="R2881" s="8">
        <f t="shared" si="133"/>
        <v>59.093999999999937</v>
      </c>
      <c r="S2881" s="8">
        <f>(((Sales[[#This Row],[Unit Price]]-(Sales[[#This Row],[Discount Applied]]*Sales[[#This Row],[Unit Price]]))-Q2881)/Q2881)*100</f>
        <v>7.5949367088607511</v>
      </c>
      <c r="T2881" s="8">
        <f t="shared" si="134"/>
        <v>837.16499999999996</v>
      </c>
      <c r="U2881" s="8">
        <f>Sales[[#This Row],[Unit Cost]]*Sales[[#This Row],[Order Quantity]]</f>
        <v>778.07100000000003</v>
      </c>
    </row>
    <row r="2882" spans="1:21" x14ac:dyDescent="0.2">
      <c r="A2882" s="6" t="s">
        <v>3095</v>
      </c>
      <c r="B2882" s="6" t="s">
        <v>26</v>
      </c>
      <c r="C2882" s="6" t="s">
        <v>146</v>
      </c>
      <c r="D2882" s="7">
        <v>43500</v>
      </c>
      <c r="E2882" s="7">
        <v>43589</v>
      </c>
      <c r="F2882" s="7">
        <v>43610</v>
      </c>
      <c r="G2882" s="7">
        <v>43618</v>
      </c>
      <c r="H2882" s="6">
        <f t="shared" ref="H2882:H2945" si="135">G2882-E2882</f>
        <v>29</v>
      </c>
      <c r="I2882" s="6" t="s">
        <v>215</v>
      </c>
      <c r="J2882" s="6">
        <v>27</v>
      </c>
      <c r="K2882" s="6">
        <v>36</v>
      </c>
      <c r="L2882" s="6">
        <v>325</v>
      </c>
      <c r="M2882" s="6">
        <v>40</v>
      </c>
      <c r="N2882" s="6">
        <v>3</v>
      </c>
      <c r="O2882" s="6">
        <v>7.4999999999999997E-2</v>
      </c>
      <c r="P2882" s="8">
        <v>3839.1</v>
      </c>
      <c r="Q2882" s="8">
        <v>3263.2349999999997</v>
      </c>
      <c r="R2882" s="8">
        <f t="shared" ref="R2882:R2945" si="136">T2882-(Q2882*N2882)</f>
        <v>863.79750000000058</v>
      </c>
      <c r="S2882" s="8">
        <f>(((Sales[[#This Row],[Unit Price]]-(Sales[[#This Row],[Discount Applied]]*Sales[[#This Row],[Unit Price]]))-Q2882)/Q2882)*100</f>
        <v>8.8235294117647172</v>
      </c>
      <c r="T2882" s="8">
        <f t="shared" ref="T2882:T2945" si="137">((P2882*N2882)-(P2882*O2882*N2882))</f>
        <v>10653.502499999999</v>
      </c>
      <c r="U2882" s="8">
        <f>Sales[[#This Row],[Unit Cost]]*Sales[[#This Row],[Order Quantity]]</f>
        <v>9789.7049999999981</v>
      </c>
    </row>
    <row r="2883" spans="1:21" x14ac:dyDescent="0.2">
      <c r="A2883" s="6" t="s">
        <v>3096</v>
      </c>
      <c r="B2883" s="6" t="s">
        <v>24</v>
      </c>
      <c r="C2883" s="6" t="s">
        <v>147</v>
      </c>
      <c r="D2883" s="7">
        <v>43500</v>
      </c>
      <c r="E2883" s="7">
        <v>43589</v>
      </c>
      <c r="F2883" s="7">
        <v>43597</v>
      </c>
      <c r="G2883" s="7">
        <v>43607</v>
      </c>
      <c r="H2883" s="6">
        <f t="shared" si="135"/>
        <v>18</v>
      </c>
      <c r="I2883" s="6" t="s">
        <v>215</v>
      </c>
      <c r="J2883" s="6">
        <v>9</v>
      </c>
      <c r="K2883" s="6">
        <v>49</v>
      </c>
      <c r="L2883" s="6">
        <v>207</v>
      </c>
      <c r="M2883" s="6">
        <v>28</v>
      </c>
      <c r="N2883" s="6">
        <v>7</v>
      </c>
      <c r="O2883" s="6">
        <v>0.3</v>
      </c>
      <c r="P2883" s="8">
        <v>1085.4000000000001</v>
      </c>
      <c r="Q2883" s="8">
        <v>575.26200000000006</v>
      </c>
      <c r="R2883" s="8">
        <f t="shared" si="136"/>
        <v>1291.6260000000007</v>
      </c>
      <c r="S2883" s="8">
        <f>(((Sales[[#This Row],[Unit Price]]-(Sales[[#This Row],[Discount Applied]]*Sales[[#This Row],[Unit Price]]))-Q2883)/Q2883)*100</f>
        <v>32.075471698113212</v>
      </c>
      <c r="T2883" s="8">
        <f t="shared" si="137"/>
        <v>5318.4600000000009</v>
      </c>
      <c r="U2883" s="8">
        <f>Sales[[#This Row],[Unit Cost]]*Sales[[#This Row],[Order Quantity]]</f>
        <v>4026.8340000000003</v>
      </c>
    </row>
    <row r="2884" spans="1:21" x14ac:dyDescent="0.2">
      <c r="A2884" s="6" t="s">
        <v>3097</v>
      </c>
      <c r="B2884" s="6" t="s">
        <v>24</v>
      </c>
      <c r="C2884" s="6" t="s">
        <v>146</v>
      </c>
      <c r="D2884" s="7">
        <v>43500</v>
      </c>
      <c r="E2884" s="7">
        <v>43589</v>
      </c>
      <c r="F2884" s="7">
        <v>43601</v>
      </c>
      <c r="G2884" s="7">
        <v>43611</v>
      </c>
      <c r="H2884" s="6">
        <f t="shared" si="135"/>
        <v>22</v>
      </c>
      <c r="I2884" s="6" t="s">
        <v>215</v>
      </c>
      <c r="J2884" s="6">
        <v>7</v>
      </c>
      <c r="K2884" s="6">
        <v>50</v>
      </c>
      <c r="L2884" s="6">
        <v>291</v>
      </c>
      <c r="M2884" s="6">
        <v>32</v>
      </c>
      <c r="N2884" s="6">
        <v>3</v>
      </c>
      <c r="O2884" s="6">
        <v>0.1</v>
      </c>
      <c r="P2884" s="8">
        <v>227.8</v>
      </c>
      <c r="Q2884" s="8">
        <v>164.01599999999999</v>
      </c>
      <c r="R2884" s="8">
        <f t="shared" si="136"/>
        <v>123.01200000000006</v>
      </c>
      <c r="S2884" s="8">
        <f>(((Sales[[#This Row],[Unit Price]]-(Sales[[#This Row],[Discount Applied]]*Sales[[#This Row],[Unit Price]]))-Q2884)/Q2884)*100</f>
        <v>25.000000000000011</v>
      </c>
      <c r="T2884" s="8">
        <f t="shared" si="137"/>
        <v>615.06000000000006</v>
      </c>
      <c r="U2884" s="8">
        <f>Sales[[#This Row],[Unit Cost]]*Sales[[#This Row],[Order Quantity]]</f>
        <v>492.048</v>
      </c>
    </row>
    <row r="2885" spans="1:21" x14ac:dyDescent="0.2">
      <c r="A2885" s="6" t="s">
        <v>3098</v>
      </c>
      <c r="B2885" s="6" t="s">
        <v>25</v>
      </c>
      <c r="C2885" s="6" t="s">
        <v>146</v>
      </c>
      <c r="D2885" s="7">
        <v>43500</v>
      </c>
      <c r="E2885" s="7">
        <v>43589</v>
      </c>
      <c r="F2885" s="7">
        <v>43596</v>
      </c>
      <c r="G2885" s="7">
        <v>43605</v>
      </c>
      <c r="H2885" s="6">
        <f t="shared" si="135"/>
        <v>16</v>
      </c>
      <c r="I2885" s="6" t="s">
        <v>215</v>
      </c>
      <c r="J2885" s="6">
        <v>19</v>
      </c>
      <c r="K2885" s="6">
        <v>27</v>
      </c>
      <c r="L2885" s="6">
        <v>276</v>
      </c>
      <c r="M2885" s="6">
        <v>12</v>
      </c>
      <c r="N2885" s="6">
        <v>2</v>
      </c>
      <c r="O2885" s="6">
        <v>0.05</v>
      </c>
      <c r="P2885" s="8">
        <v>1018.4</v>
      </c>
      <c r="Q2885" s="8">
        <v>437.91199999999998</v>
      </c>
      <c r="R2885" s="8">
        <f t="shared" si="136"/>
        <v>1059.136</v>
      </c>
      <c r="S2885" s="8">
        <f>(((Sales[[#This Row],[Unit Price]]-(Sales[[#This Row],[Discount Applied]]*Sales[[#This Row],[Unit Price]]))-Q2885)/Q2885)*100</f>
        <v>120.93023255813952</v>
      </c>
      <c r="T2885" s="8">
        <f t="shared" si="137"/>
        <v>1934.96</v>
      </c>
      <c r="U2885" s="8">
        <f>Sales[[#This Row],[Unit Cost]]*Sales[[#This Row],[Order Quantity]]</f>
        <v>875.82399999999996</v>
      </c>
    </row>
    <row r="2886" spans="1:21" x14ac:dyDescent="0.2">
      <c r="A2886" s="6" t="s">
        <v>3099</v>
      </c>
      <c r="B2886" s="6" t="s">
        <v>24</v>
      </c>
      <c r="C2886" s="6" t="s">
        <v>147</v>
      </c>
      <c r="D2886" s="7">
        <v>43500</v>
      </c>
      <c r="E2886" s="7">
        <v>43589</v>
      </c>
      <c r="F2886" s="7">
        <v>43594</v>
      </c>
      <c r="G2886" s="7">
        <v>43597</v>
      </c>
      <c r="H2886" s="6">
        <f t="shared" si="135"/>
        <v>8</v>
      </c>
      <c r="I2886" s="6" t="s">
        <v>215</v>
      </c>
      <c r="J2886" s="6">
        <v>5</v>
      </c>
      <c r="K2886" s="6">
        <v>19</v>
      </c>
      <c r="L2886" s="6">
        <v>230</v>
      </c>
      <c r="M2886" s="6">
        <v>46</v>
      </c>
      <c r="N2886" s="6">
        <v>6</v>
      </c>
      <c r="O2886" s="6">
        <v>0.1</v>
      </c>
      <c r="P2886" s="8">
        <v>2445.5</v>
      </c>
      <c r="Q2886" s="8">
        <v>1027.1099999999999</v>
      </c>
      <c r="R2886" s="8">
        <f t="shared" si="136"/>
        <v>7043.0400000000009</v>
      </c>
      <c r="S2886" s="8">
        <f>(((Sales[[#This Row],[Unit Price]]-(Sales[[#This Row],[Discount Applied]]*Sales[[#This Row],[Unit Price]]))-Q2886)/Q2886)*100</f>
        <v>114.28571428571428</v>
      </c>
      <c r="T2886" s="8">
        <f t="shared" si="137"/>
        <v>13205.7</v>
      </c>
      <c r="U2886" s="8">
        <f>Sales[[#This Row],[Unit Cost]]*Sales[[#This Row],[Order Quantity]]</f>
        <v>6162.66</v>
      </c>
    </row>
    <row r="2887" spans="1:21" x14ac:dyDescent="0.2">
      <c r="A2887" s="6" t="s">
        <v>3100</v>
      </c>
      <c r="B2887" s="6" t="s">
        <v>23</v>
      </c>
      <c r="C2887" s="6" t="s">
        <v>147</v>
      </c>
      <c r="D2887" s="7">
        <v>43500</v>
      </c>
      <c r="E2887" s="7">
        <v>43589</v>
      </c>
      <c r="F2887" s="7">
        <v>43595</v>
      </c>
      <c r="G2887" s="7">
        <v>43598</v>
      </c>
      <c r="H2887" s="6">
        <f t="shared" si="135"/>
        <v>9</v>
      </c>
      <c r="I2887" s="6" t="s">
        <v>215</v>
      </c>
      <c r="J2887" s="6">
        <v>22</v>
      </c>
      <c r="K2887" s="6">
        <v>45</v>
      </c>
      <c r="L2887" s="6">
        <v>251</v>
      </c>
      <c r="M2887" s="6">
        <v>32</v>
      </c>
      <c r="N2887" s="6">
        <v>2</v>
      </c>
      <c r="O2887" s="6">
        <v>0.4</v>
      </c>
      <c r="P2887" s="8">
        <v>187.6</v>
      </c>
      <c r="Q2887" s="8">
        <v>88.171999999999997</v>
      </c>
      <c r="R2887" s="8">
        <f t="shared" si="136"/>
        <v>48.775999999999982</v>
      </c>
      <c r="S2887" s="8">
        <f>(((Sales[[#This Row],[Unit Price]]-(Sales[[#This Row],[Discount Applied]]*Sales[[#This Row],[Unit Price]]))-Q2887)/Q2887)*100</f>
        <v>27.659574468085097</v>
      </c>
      <c r="T2887" s="8">
        <f t="shared" si="137"/>
        <v>225.11999999999998</v>
      </c>
      <c r="U2887" s="8">
        <f>Sales[[#This Row],[Unit Cost]]*Sales[[#This Row],[Order Quantity]]</f>
        <v>176.34399999999999</v>
      </c>
    </row>
    <row r="2888" spans="1:21" x14ac:dyDescent="0.2">
      <c r="A2888" s="6" t="s">
        <v>3101</v>
      </c>
      <c r="B2888" s="6" t="s">
        <v>25</v>
      </c>
      <c r="C2888" s="6" t="s">
        <v>147</v>
      </c>
      <c r="D2888" s="7">
        <v>43500</v>
      </c>
      <c r="E2888" s="7">
        <v>43589</v>
      </c>
      <c r="F2888" s="7">
        <v>43611</v>
      </c>
      <c r="G2888" s="7">
        <v>43613</v>
      </c>
      <c r="H2888" s="6">
        <f t="shared" si="135"/>
        <v>24</v>
      </c>
      <c r="I2888" s="6" t="s">
        <v>215</v>
      </c>
      <c r="J2888" s="6">
        <v>15</v>
      </c>
      <c r="K2888" s="6">
        <v>42</v>
      </c>
      <c r="L2888" s="6">
        <v>241</v>
      </c>
      <c r="M2888" s="6">
        <v>18</v>
      </c>
      <c r="N2888" s="6">
        <v>3</v>
      </c>
      <c r="O2888" s="6">
        <v>0.05</v>
      </c>
      <c r="P2888" s="8">
        <v>710.2</v>
      </c>
      <c r="Q2888" s="8">
        <v>333.79399999999998</v>
      </c>
      <c r="R2888" s="8">
        <f t="shared" si="136"/>
        <v>1022.6880000000004</v>
      </c>
      <c r="S2888" s="8">
        <f>(((Sales[[#This Row],[Unit Price]]-(Sales[[#This Row],[Discount Applied]]*Sales[[#This Row],[Unit Price]]))-Q2888)/Q2888)*100</f>
        <v>102.12765957446813</v>
      </c>
      <c r="T2888" s="8">
        <f t="shared" si="137"/>
        <v>2024.0700000000004</v>
      </c>
      <c r="U2888" s="8">
        <f>Sales[[#This Row],[Unit Cost]]*Sales[[#This Row],[Order Quantity]]</f>
        <v>1001.3819999999999</v>
      </c>
    </row>
    <row r="2889" spans="1:21" x14ac:dyDescent="0.2">
      <c r="A2889" s="6" t="s">
        <v>3102</v>
      </c>
      <c r="B2889" s="6" t="s">
        <v>23</v>
      </c>
      <c r="C2889" s="6" t="s">
        <v>146</v>
      </c>
      <c r="D2889" s="7">
        <v>43500</v>
      </c>
      <c r="E2889" s="7">
        <v>43589</v>
      </c>
      <c r="F2889" s="7">
        <v>43601</v>
      </c>
      <c r="G2889" s="7">
        <v>43602</v>
      </c>
      <c r="H2889" s="6">
        <f t="shared" si="135"/>
        <v>13</v>
      </c>
      <c r="I2889" s="6" t="s">
        <v>215</v>
      </c>
      <c r="J2889" s="6">
        <v>24</v>
      </c>
      <c r="K2889" s="6">
        <v>23</v>
      </c>
      <c r="L2889" s="6">
        <v>275</v>
      </c>
      <c r="M2889" s="6">
        <v>22</v>
      </c>
      <c r="N2889" s="6">
        <v>5</v>
      </c>
      <c r="O2889" s="6">
        <v>0.15</v>
      </c>
      <c r="P2889" s="8">
        <v>1782.2</v>
      </c>
      <c r="Q2889" s="8">
        <v>1318.828</v>
      </c>
      <c r="R2889" s="8">
        <f t="shared" si="136"/>
        <v>980.21000000000095</v>
      </c>
      <c r="S2889" s="8">
        <f>(((Sales[[#This Row],[Unit Price]]-(Sales[[#This Row],[Discount Applied]]*Sales[[#This Row],[Unit Price]]))-Q2889)/Q2889)*100</f>
        <v>14.864864864864877</v>
      </c>
      <c r="T2889" s="8">
        <f t="shared" si="137"/>
        <v>7574.35</v>
      </c>
      <c r="U2889" s="8">
        <f>Sales[[#This Row],[Unit Cost]]*Sales[[#This Row],[Order Quantity]]</f>
        <v>6594.1399999999994</v>
      </c>
    </row>
    <row r="2890" spans="1:21" x14ac:dyDescent="0.2">
      <c r="A2890" s="6" t="s">
        <v>3103</v>
      </c>
      <c r="B2890" s="6" t="s">
        <v>25</v>
      </c>
      <c r="C2890" s="6" t="s">
        <v>148</v>
      </c>
      <c r="D2890" s="7">
        <v>43500</v>
      </c>
      <c r="E2890" s="7">
        <v>43589</v>
      </c>
      <c r="F2890" s="7">
        <v>43593</v>
      </c>
      <c r="G2890" s="7">
        <v>43603</v>
      </c>
      <c r="H2890" s="6">
        <f t="shared" si="135"/>
        <v>14</v>
      </c>
      <c r="I2890" s="6" t="s">
        <v>215</v>
      </c>
      <c r="J2890" s="6">
        <v>17</v>
      </c>
      <c r="K2890" s="6">
        <v>25</v>
      </c>
      <c r="L2890" s="6">
        <v>45</v>
      </c>
      <c r="M2890" s="6">
        <v>23</v>
      </c>
      <c r="N2890" s="6">
        <v>7</v>
      </c>
      <c r="O2890" s="6">
        <v>0.1</v>
      </c>
      <c r="P2890" s="8">
        <v>951.4</v>
      </c>
      <c r="Q2890" s="8">
        <v>418.61599999999999</v>
      </c>
      <c r="R2890" s="8">
        <f t="shared" si="136"/>
        <v>3063.5079999999998</v>
      </c>
      <c r="S2890" s="8">
        <f>(((Sales[[#This Row],[Unit Price]]-(Sales[[#This Row],[Discount Applied]]*Sales[[#This Row],[Unit Price]]))-Q2890)/Q2890)*100</f>
        <v>104.54545454545455</v>
      </c>
      <c r="T2890" s="8">
        <f t="shared" si="137"/>
        <v>5993.82</v>
      </c>
      <c r="U2890" s="8">
        <f>Sales[[#This Row],[Unit Cost]]*Sales[[#This Row],[Order Quantity]]</f>
        <v>2930.3119999999999</v>
      </c>
    </row>
    <row r="2891" spans="1:21" x14ac:dyDescent="0.2">
      <c r="A2891" s="6" t="s">
        <v>3104</v>
      </c>
      <c r="B2891" s="6" t="s">
        <v>24</v>
      </c>
      <c r="C2891" s="6" t="s">
        <v>143</v>
      </c>
      <c r="D2891" s="7">
        <v>43500</v>
      </c>
      <c r="E2891" s="7">
        <v>43589</v>
      </c>
      <c r="F2891" s="7">
        <v>43597</v>
      </c>
      <c r="G2891" s="7">
        <v>43602</v>
      </c>
      <c r="H2891" s="6">
        <f t="shared" si="135"/>
        <v>13</v>
      </c>
      <c r="I2891" s="6" t="s">
        <v>215</v>
      </c>
      <c r="J2891" s="6">
        <v>4</v>
      </c>
      <c r="K2891" s="6">
        <v>7</v>
      </c>
      <c r="L2891" s="6">
        <v>362</v>
      </c>
      <c r="M2891" s="6">
        <v>37</v>
      </c>
      <c r="N2891" s="6">
        <v>2</v>
      </c>
      <c r="O2891" s="6">
        <v>7.4999999999999997E-2</v>
      </c>
      <c r="P2891" s="8">
        <v>5628</v>
      </c>
      <c r="Q2891" s="8">
        <v>4558.68</v>
      </c>
      <c r="R2891" s="8">
        <f t="shared" si="136"/>
        <v>1294.4399999999987</v>
      </c>
      <c r="S2891" s="8">
        <f>(((Sales[[#This Row],[Unit Price]]-(Sales[[#This Row],[Discount Applied]]*Sales[[#This Row],[Unit Price]]))-Q2891)/Q2891)*100</f>
        <v>14.197530864197516</v>
      </c>
      <c r="T2891" s="8">
        <f t="shared" si="137"/>
        <v>10411.799999999999</v>
      </c>
      <c r="U2891" s="8">
        <f>Sales[[#This Row],[Unit Cost]]*Sales[[#This Row],[Order Quantity]]</f>
        <v>9117.36</v>
      </c>
    </row>
    <row r="2892" spans="1:21" x14ac:dyDescent="0.2">
      <c r="A2892" s="6" t="s">
        <v>3105</v>
      </c>
      <c r="B2892" s="6" t="s">
        <v>26</v>
      </c>
      <c r="C2892" s="6" t="s">
        <v>147</v>
      </c>
      <c r="D2892" s="7">
        <v>43500</v>
      </c>
      <c r="E2892" s="7">
        <v>43589</v>
      </c>
      <c r="F2892" s="7">
        <v>43604</v>
      </c>
      <c r="G2892" s="7">
        <v>43611</v>
      </c>
      <c r="H2892" s="6">
        <f t="shared" si="135"/>
        <v>22</v>
      </c>
      <c r="I2892" s="6" t="s">
        <v>215</v>
      </c>
      <c r="J2892" s="6">
        <v>27</v>
      </c>
      <c r="K2892" s="6">
        <v>28</v>
      </c>
      <c r="L2892" s="6">
        <v>238</v>
      </c>
      <c r="M2892" s="6">
        <v>15</v>
      </c>
      <c r="N2892" s="6">
        <v>7</v>
      </c>
      <c r="O2892" s="6">
        <v>0.1</v>
      </c>
      <c r="P2892" s="8">
        <v>1078.7</v>
      </c>
      <c r="Q2892" s="8">
        <v>647.22</v>
      </c>
      <c r="R2892" s="8">
        <f t="shared" si="136"/>
        <v>2265.2700000000004</v>
      </c>
      <c r="S2892" s="8">
        <f>(((Sales[[#This Row],[Unit Price]]-(Sales[[#This Row],[Discount Applied]]*Sales[[#This Row],[Unit Price]]))-Q2892)/Q2892)*100</f>
        <v>50</v>
      </c>
      <c r="T2892" s="8">
        <f t="shared" si="137"/>
        <v>6795.81</v>
      </c>
      <c r="U2892" s="8">
        <f>Sales[[#This Row],[Unit Cost]]*Sales[[#This Row],[Order Quantity]]</f>
        <v>4530.54</v>
      </c>
    </row>
    <row r="2893" spans="1:21" x14ac:dyDescent="0.2">
      <c r="A2893" s="6" t="s">
        <v>3106</v>
      </c>
      <c r="B2893" s="6" t="s">
        <v>24</v>
      </c>
      <c r="C2893" s="6" t="s">
        <v>145</v>
      </c>
      <c r="D2893" s="7">
        <v>43500</v>
      </c>
      <c r="E2893" s="7">
        <v>43590</v>
      </c>
      <c r="F2893" s="7">
        <v>43613</v>
      </c>
      <c r="G2893" s="7">
        <v>43623</v>
      </c>
      <c r="H2893" s="6">
        <f t="shared" si="135"/>
        <v>33</v>
      </c>
      <c r="I2893" s="6" t="s">
        <v>215</v>
      </c>
      <c r="J2893" s="6">
        <v>8</v>
      </c>
      <c r="K2893" s="6">
        <v>11</v>
      </c>
      <c r="L2893" s="6">
        <v>122</v>
      </c>
      <c r="M2893" s="6">
        <v>10</v>
      </c>
      <c r="N2893" s="6">
        <v>4</v>
      </c>
      <c r="O2893" s="6">
        <v>0.1</v>
      </c>
      <c r="P2893" s="8">
        <v>3872.6</v>
      </c>
      <c r="Q2893" s="8">
        <v>2904.45</v>
      </c>
      <c r="R2893" s="8">
        <f t="shared" si="136"/>
        <v>2323.5600000000013</v>
      </c>
      <c r="S2893" s="8">
        <f>(((Sales[[#This Row],[Unit Price]]-(Sales[[#This Row],[Discount Applied]]*Sales[[#This Row],[Unit Price]]))-Q2893)/Q2893)*100</f>
        <v>20.000000000000011</v>
      </c>
      <c r="T2893" s="8">
        <f t="shared" si="137"/>
        <v>13941.36</v>
      </c>
      <c r="U2893" s="8">
        <f>Sales[[#This Row],[Unit Cost]]*Sales[[#This Row],[Order Quantity]]</f>
        <v>11617.8</v>
      </c>
    </row>
    <row r="2894" spans="1:21" x14ac:dyDescent="0.2">
      <c r="A2894" s="6" t="s">
        <v>3107</v>
      </c>
      <c r="B2894" s="6" t="s">
        <v>25</v>
      </c>
      <c r="C2894" s="6" t="s">
        <v>143</v>
      </c>
      <c r="D2894" s="7">
        <v>43500</v>
      </c>
      <c r="E2894" s="7">
        <v>43590</v>
      </c>
      <c r="F2894" s="7">
        <v>43612</v>
      </c>
      <c r="G2894" s="7">
        <v>43615</v>
      </c>
      <c r="H2894" s="6">
        <f t="shared" si="135"/>
        <v>25</v>
      </c>
      <c r="I2894" s="6" t="s">
        <v>215</v>
      </c>
      <c r="J2894" s="6">
        <v>14</v>
      </c>
      <c r="K2894" s="6">
        <v>27</v>
      </c>
      <c r="L2894" s="6">
        <v>345</v>
      </c>
      <c r="M2894" s="6">
        <v>2</v>
      </c>
      <c r="N2894" s="6">
        <v>6</v>
      </c>
      <c r="O2894" s="6">
        <v>0.2</v>
      </c>
      <c r="P2894" s="8">
        <v>871</v>
      </c>
      <c r="Q2894" s="8">
        <v>679.38</v>
      </c>
      <c r="R2894" s="8">
        <f t="shared" si="136"/>
        <v>104.52000000000044</v>
      </c>
      <c r="S2894" s="8">
        <f>(((Sales[[#This Row],[Unit Price]]-(Sales[[#This Row],[Discount Applied]]*Sales[[#This Row],[Unit Price]]))-Q2894)/Q2894)*100</f>
        <v>2.5641025641025581</v>
      </c>
      <c r="T2894" s="8">
        <f t="shared" si="137"/>
        <v>4180.8</v>
      </c>
      <c r="U2894" s="8">
        <f>Sales[[#This Row],[Unit Cost]]*Sales[[#This Row],[Order Quantity]]</f>
        <v>4076.2799999999997</v>
      </c>
    </row>
    <row r="2895" spans="1:21" x14ac:dyDescent="0.2">
      <c r="A2895" s="6" t="s">
        <v>3108</v>
      </c>
      <c r="B2895" s="6" t="s">
        <v>26</v>
      </c>
      <c r="C2895" s="6" t="s">
        <v>148</v>
      </c>
      <c r="D2895" s="7">
        <v>43500</v>
      </c>
      <c r="E2895" s="7">
        <v>43590</v>
      </c>
      <c r="F2895" s="7">
        <v>43599</v>
      </c>
      <c r="G2895" s="7">
        <v>43606</v>
      </c>
      <c r="H2895" s="6">
        <f t="shared" si="135"/>
        <v>16</v>
      </c>
      <c r="I2895" s="6" t="s">
        <v>215</v>
      </c>
      <c r="J2895" s="6">
        <v>27</v>
      </c>
      <c r="K2895" s="6">
        <v>8</v>
      </c>
      <c r="L2895" s="6">
        <v>23</v>
      </c>
      <c r="M2895" s="6">
        <v>6</v>
      </c>
      <c r="N2895" s="6">
        <v>8</v>
      </c>
      <c r="O2895" s="6">
        <v>0.05</v>
      </c>
      <c r="P2895" s="8">
        <v>1132.3</v>
      </c>
      <c r="Q2895" s="8">
        <v>735.995</v>
      </c>
      <c r="R2895" s="8">
        <f t="shared" si="136"/>
        <v>2717.5199999999995</v>
      </c>
      <c r="S2895" s="8">
        <f>(((Sales[[#This Row],[Unit Price]]-(Sales[[#This Row],[Discount Applied]]*Sales[[#This Row],[Unit Price]]))-Q2895)/Q2895)*100</f>
        <v>46.153846153846146</v>
      </c>
      <c r="T2895" s="8">
        <f t="shared" si="137"/>
        <v>8605.48</v>
      </c>
      <c r="U2895" s="8">
        <f>Sales[[#This Row],[Unit Cost]]*Sales[[#This Row],[Order Quantity]]</f>
        <v>5887.96</v>
      </c>
    </row>
    <row r="2896" spans="1:21" x14ac:dyDescent="0.2">
      <c r="A2896" s="6" t="s">
        <v>3109</v>
      </c>
      <c r="B2896" s="6" t="s">
        <v>24</v>
      </c>
      <c r="C2896" s="6" t="s">
        <v>148</v>
      </c>
      <c r="D2896" s="7">
        <v>43500</v>
      </c>
      <c r="E2896" s="7">
        <v>43590</v>
      </c>
      <c r="F2896" s="7">
        <v>43609</v>
      </c>
      <c r="G2896" s="7">
        <v>43612</v>
      </c>
      <c r="H2896" s="6">
        <f t="shared" si="135"/>
        <v>22</v>
      </c>
      <c r="I2896" s="6" t="s">
        <v>215</v>
      </c>
      <c r="J2896" s="6">
        <v>6</v>
      </c>
      <c r="K2896" s="6">
        <v>16</v>
      </c>
      <c r="L2896" s="6">
        <v>17</v>
      </c>
      <c r="M2896" s="6">
        <v>32</v>
      </c>
      <c r="N2896" s="6">
        <v>1</v>
      </c>
      <c r="O2896" s="6">
        <v>0.1</v>
      </c>
      <c r="P2896" s="8">
        <v>1936.3</v>
      </c>
      <c r="Q2896" s="8">
        <v>929.42399999999998</v>
      </c>
      <c r="R2896" s="8">
        <f t="shared" si="136"/>
        <v>813.24600000000009</v>
      </c>
      <c r="S2896" s="8">
        <f>(((Sales[[#This Row],[Unit Price]]-(Sales[[#This Row],[Discount Applied]]*Sales[[#This Row],[Unit Price]]))-Q2896)/Q2896)*100</f>
        <v>87.500000000000014</v>
      </c>
      <c r="T2896" s="8">
        <f t="shared" si="137"/>
        <v>1742.67</v>
      </c>
      <c r="U2896" s="8">
        <f>Sales[[#This Row],[Unit Cost]]*Sales[[#This Row],[Order Quantity]]</f>
        <v>929.42399999999998</v>
      </c>
    </row>
    <row r="2897" spans="1:21" x14ac:dyDescent="0.2">
      <c r="A2897" s="6" t="s">
        <v>3110</v>
      </c>
      <c r="B2897" s="6" t="s">
        <v>23</v>
      </c>
      <c r="C2897" s="6" t="s">
        <v>145</v>
      </c>
      <c r="D2897" s="7">
        <v>43500</v>
      </c>
      <c r="E2897" s="7">
        <v>43590</v>
      </c>
      <c r="F2897" s="7">
        <v>43612</v>
      </c>
      <c r="G2897" s="7">
        <v>43616</v>
      </c>
      <c r="H2897" s="6">
        <f t="shared" si="135"/>
        <v>26</v>
      </c>
      <c r="I2897" s="6" t="s">
        <v>215</v>
      </c>
      <c r="J2897" s="6">
        <v>24</v>
      </c>
      <c r="K2897" s="6">
        <v>38</v>
      </c>
      <c r="L2897" s="6">
        <v>176</v>
      </c>
      <c r="M2897" s="6">
        <v>16</v>
      </c>
      <c r="N2897" s="6">
        <v>4</v>
      </c>
      <c r="O2897" s="6">
        <v>0.05</v>
      </c>
      <c r="P2897" s="8">
        <v>5078.6000000000004</v>
      </c>
      <c r="Q2897" s="8">
        <v>3605.806</v>
      </c>
      <c r="R2897" s="8">
        <f t="shared" si="136"/>
        <v>4875.4560000000001</v>
      </c>
      <c r="S2897" s="8">
        <f>(((Sales[[#This Row],[Unit Price]]-(Sales[[#This Row],[Discount Applied]]*Sales[[#This Row],[Unit Price]]))-Q2897)/Q2897)*100</f>
        <v>33.802816901408448</v>
      </c>
      <c r="T2897" s="8">
        <f t="shared" si="137"/>
        <v>19298.68</v>
      </c>
      <c r="U2897" s="8">
        <f>Sales[[#This Row],[Unit Cost]]*Sales[[#This Row],[Order Quantity]]</f>
        <v>14423.224</v>
      </c>
    </row>
    <row r="2898" spans="1:21" x14ac:dyDescent="0.2">
      <c r="A2898" s="6" t="s">
        <v>3111</v>
      </c>
      <c r="B2898" s="6" t="s">
        <v>24</v>
      </c>
      <c r="C2898" s="6" t="s">
        <v>146</v>
      </c>
      <c r="D2898" s="7">
        <v>43500</v>
      </c>
      <c r="E2898" s="7">
        <v>43590</v>
      </c>
      <c r="F2898" s="7">
        <v>43613</v>
      </c>
      <c r="G2898" s="7">
        <v>43615</v>
      </c>
      <c r="H2898" s="6">
        <f t="shared" si="135"/>
        <v>25</v>
      </c>
      <c r="I2898" s="6" t="s">
        <v>215</v>
      </c>
      <c r="J2898" s="6">
        <v>6</v>
      </c>
      <c r="K2898" s="6">
        <v>44</v>
      </c>
      <c r="L2898" s="6">
        <v>262</v>
      </c>
      <c r="M2898" s="6">
        <v>16</v>
      </c>
      <c r="N2898" s="6">
        <v>4</v>
      </c>
      <c r="O2898" s="6">
        <v>0.4</v>
      </c>
      <c r="P2898" s="8">
        <v>1956.4</v>
      </c>
      <c r="Q2898" s="8">
        <v>1604.248</v>
      </c>
      <c r="R2898" s="8">
        <f t="shared" si="136"/>
        <v>-1721.6319999999996</v>
      </c>
      <c r="S2898" s="8">
        <f>(((Sales[[#This Row],[Unit Price]]-(Sales[[#This Row],[Discount Applied]]*Sales[[#This Row],[Unit Price]]))-Q2898)/Q2898)*100</f>
        <v>-26.829268292682919</v>
      </c>
      <c r="T2898" s="8">
        <f t="shared" si="137"/>
        <v>4695.3600000000006</v>
      </c>
      <c r="U2898" s="8">
        <f>Sales[[#This Row],[Unit Cost]]*Sales[[#This Row],[Order Quantity]]</f>
        <v>6416.9920000000002</v>
      </c>
    </row>
    <row r="2899" spans="1:21" x14ac:dyDescent="0.2">
      <c r="A2899" s="6" t="s">
        <v>3112</v>
      </c>
      <c r="B2899" s="6" t="s">
        <v>23</v>
      </c>
      <c r="C2899" s="6" t="s">
        <v>145</v>
      </c>
      <c r="D2899" s="7">
        <v>43500</v>
      </c>
      <c r="E2899" s="7">
        <v>43590</v>
      </c>
      <c r="F2899" s="7">
        <v>43612</v>
      </c>
      <c r="G2899" s="7">
        <v>43621</v>
      </c>
      <c r="H2899" s="6">
        <f t="shared" si="135"/>
        <v>31</v>
      </c>
      <c r="I2899" s="6" t="s">
        <v>215</v>
      </c>
      <c r="J2899" s="6">
        <v>24</v>
      </c>
      <c r="K2899" s="6">
        <v>32</v>
      </c>
      <c r="L2899" s="6">
        <v>127</v>
      </c>
      <c r="M2899" s="6">
        <v>26</v>
      </c>
      <c r="N2899" s="6">
        <v>1</v>
      </c>
      <c r="O2899" s="6">
        <v>7.4999999999999997E-2</v>
      </c>
      <c r="P2899" s="8">
        <v>254.6</v>
      </c>
      <c r="Q2899" s="8">
        <v>117.116</v>
      </c>
      <c r="R2899" s="8">
        <f t="shared" si="136"/>
        <v>118.389</v>
      </c>
      <c r="S2899" s="8">
        <f>(((Sales[[#This Row],[Unit Price]]-(Sales[[#This Row],[Discount Applied]]*Sales[[#This Row],[Unit Price]]))-Q2899)/Q2899)*100</f>
        <v>101.08695652173914</v>
      </c>
      <c r="T2899" s="8">
        <f t="shared" si="137"/>
        <v>235.505</v>
      </c>
      <c r="U2899" s="8">
        <f>Sales[[#This Row],[Unit Cost]]*Sales[[#This Row],[Order Quantity]]</f>
        <v>117.116</v>
      </c>
    </row>
    <row r="2900" spans="1:21" x14ac:dyDescent="0.2">
      <c r="A2900" s="6" t="s">
        <v>3113</v>
      </c>
      <c r="B2900" s="6" t="s">
        <v>25</v>
      </c>
      <c r="C2900" s="6" t="s">
        <v>147</v>
      </c>
      <c r="D2900" s="7">
        <v>43500</v>
      </c>
      <c r="E2900" s="7">
        <v>43590</v>
      </c>
      <c r="F2900" s="7">
        <v>43605</v>
      </c>
      <c r="G2900" s="7">
        <v>43612</v>
      </c>
      <c r="H2900" s="6">
        <f t="shared" si="135"/>
        <v>22</v>
      </c>
      <c r="I2900" s="6" t="s">
        <v>215</v>
      </c>
      <c r="J2900" s="6">
        <v>16</v>
      </c>
      <c r="K2900" s="6">
        <v>34</v>
      </c>
      <c r="L2900" s="6">
        <v>232</v>
      </c>
      <c r="M2900" s="6">
        <v>28</v>
      </c>
      <c r="N2900" s="6">
        <v>4</v>
      </c>
      <c r="O2900" s="6">
        <v>0.05</v>
      </c>
      <c r="P2900" s="8">
        <v>1333.3</v>
      </c>
      <c r="Q2900" s="8">
        <v>599.98500000000001</v>
      </c>
      <c r="R2900" s="8">
        <f t="shared" si="136"/>
        <v>2666.6</v>
      </c>
      <c r="S2900" s="8">
        <f>(((Sales[[#This Row],[Unit Price]]-(Sales[[#This Row],[Discount Applied]]*Sales[[#This Row],[Unit Price]]))-Q2900)/Q2900)*100</f>
        <v>111.1111111111111</v>
      </c>
      <c r="T2900" s="8">
        <f t="shared" si="137"/>
        <v>5066.54</v>
      </c>
      <c r="U2900" s="8">
        <f>Sales[[#This Row],[Unit Cost]]*Sales[[#This Row],[Order Quantity]]</f>
        <v>2399.94</v>
      </c>
    </row>
    <row r="2901" spans="1:21" x14ac:dyDescent="0.2">
      <c r="A2901" s="6" t="s">
        <v>3114</v>
      </c>
      <c r="B2901" s="6" t="s">
        <v>25</v>
      </c>
      <c r="C2901" s="6" t="s">
        <v>147</v>
      </c>
      <c r="D2901" s="7">
        <v>43500</v>
      </c>
      <c r="E2901" s="7">
        <v>43591</v>
      </c>
      <c r="F2901" s="7">
        <v>43610</v>
      </c>
      <c r="G2901" s="7">
        <v>43615</v>
      </c>
      <c r="H2901" s="6">
        <f t="shared" si="135"/>
        <v>24</v>
      </c>
      <c r="I2901" s="6" t="s">
        <v>215</v>
      </c>
      <c r="J2901" s="6">
        <v>20</v>
      </c>
      <c r="K2901" s="6">
        <v>29</v>
      </c>
      <c r="L2901" s="6">
        <v>245</v>
      </c>
      <c r="M2901" s="6">
        <v>1</v>
      </c>
      <c r="N2901" s="6">
        <v>3</v>
      </c>
      <c r="O2901" s="6">
        <v>0.1</v>
      </c>
      <c r="P2901" s="8">
        <v>1259.6000000000001</v>
      </c>
      <c r="Q2901" s="8">
        <v>1020.2760000000002</v>
      </c>
      <c r="R2901" s="8">
        <f t="shared" si="136"/>
        <v>340.09199999999964</v>
      </c>
      <c r="S2901" s="8">
        <f>(((Sales[[#This Row],[Unit Price]]-(Sales[[#This Row],[Discount Applied]]*Sales[[#This Row],[Unit Price]]))-Q2901)/Q2901)*100</f>
        <v>11.1111111111111</v>
      </c>
      <c r="T2901" s="8">
        <f t="shared" si="137"/>
        <v>3400.92</v>
      </c>
      <c r="U2901" s="8">
        <f>Sales[[#This Row],[Unit Cost]]*Sales[[#This Row],[Order Quantity]]</f>
        <v>3060.8280000000004</v>
      </c>
    </row>
    <row r="2902" spans="1:21" x14ac:dyDescent="0.2">
      <c r="A2902" s="6" t="s">
        <v>3115</v>
      </c>
      <c r="B2902" s="6" t="s">
        <v>26</v>
      </c>
      <c r="C2902" s="6" t="s">
        <v>147</v>
      </c>
      <c r="D2902" s="7">
        <v>43500</v>
      </c>
      <c r="E2902" s="7">
        <v>43591</v>
      </c>
      <c r="F2902" s="7">
        <v>43593</v>
      </c>
      <c r="G2902" s="7">
        <v>43601</v>
      </c>
      <c r="H2902" s="6">
        <f t="shared" si="135"/>
        <v>10</v>
      </c>
      <c r="I2902" s="6" t="s">
        <v>215</v>
      </c>
      <c r="J2902" s="6">
        <v>28</v>
      </c>
      <c r="K2902" s="6">
        <v>46</v>
      </c>
      <c r="L2902" s="6">
        <v>213</v>
      </c>
      <c r="M2902" s="6">
        <v>4</v>
      </c>
      <c r="N2902" s="6">
        <v>8</v>
      </c>
      <c r="O2902" s="6">
        <v>0.2</v>
      </c>
      <c r="P2902" s="8">
        <v>2418.7000000000003</v>
      </c>
      <c r="Q2902" s="8">
        <v>1427.0330000000001</v>
      </c>
      <c r="R2902" s="8">
        <f t="shared" si="136"/>
        <v>4063.4160000000011</v>
      </c>
      <c r="S2902" s="8">
        <f>(((Sales[[#This Row],[Unit Price]]-(Sales[[#This Row],[Discount Applied]]*Sales[[#This Row],[Unit Price]]))-Q2902)/Q2902)*100</f>
        <v>35.593220338983059</v>
      </c>
      <c r="T2902" s="8">
        <f t="shared" si="137"/>
        <v>15479.680000000002</v>
      </c>
      <c r="U2902" s="8">
        <f>Sales[[#This Row],[Unit Cost]]*Sales[[#This Row],[Order Quantity]]</f>
        <v>11416.264000000001</v>
      </c>
    </row>
    <row r="2903" spans="1:21" x14ac:dyDescent="0.2">
      <c r="A2903" s="6" t="s">
        <v>3116</v>
      </c>
      <c r="B2903" s="6" t="s">
        <v>25</v>
      </c>
      <c r="C2903" s="6" t="s">
        <v>146</v>
      </c>
      <c r="D2903" s="7">
        <v>43500</v>
      </c>
      <c r="E2903" s="7">
        <v>43591</v>
      </c>
      <c r="F2903" s="7">
        <v>43619</v>
      </c>
      <c r="G2903" s="7">
        <v>43627</v>
      </c>
      <c r="H2903" s="6">
        <f t="shared" si="135"/>
        <v>36</v>
      </c>
      <c r="I2903" s="6" t="s">
        <v>215</v>
      </c>
      <c r="J2903" s="6">
        <v>18</v>
      </c>
      <c r="K2903" s="6">
        <v>8</v>
      </c>
      <c r="L2903" s="6">
        <v>270</v>
      </c>
      <c r="M2903" s="6">
        <v>2</v>
      </c>
      <c r="N2903" s="6">
        <v>7</v>
      </c>
      <c r="O2903" s="6">
        <v>0.3</v>
      </c>
      <c r="P2903" s="8">
        <v>2740.3</v>
      </c>
      <c r="Q2903" s="8">
        <v>1753.7920000000001</v>
      </c>
      <c r="R2903" s="8">
        <f t="shared" si="136"/>
        <v>1150.9259999999995</v>
      </c>
      <c r="S2903" s="8">
        <f>(((Sales[[#This Row],[Unit Price]]-(Sales[[#This Row],[Discount Applied]]*Sales[[#This Row],[Unit Price]]))-Q2903)/Q2903)*100</f>
        <v>9.3749999999999929</v>
      </c>
      <c r="T2903" s="8">
        <f t="shared" si="137"/>
        <v>13427.470000000001</v>
      </c>
      <c r="U2903" s="8">
        <f>Sales[[#This Row],[Unit Cost]]*Sales[[#This Row],[Order Quantity]]</f>
        <v>12276.544000000002</v>
      </c>
    </row>
    <row r="2904" spans="1:21" x14ac:dyDescent="0.2">
      <c r="A2904" s="6" t="s">
        <v>3117</v>
      </c>
      <c r="B2904" s="6" t="s">
        <v>24</v>
      </c>
      <c r="C2904" s="6" t="s">
        <v>146</v>
      </c>
      <c r="D2904" s="7">
        <v>43500</v>
      </c>
      <c r="E2904" s="7">
        <v>43591</v>
      </c>
      <c r="F2904" s="7">
        <v>43601</v>
      </c>
      <c r="G2904" s="7">
        <v>43605</v>
      </c>
      <c r="H2904" s="6">
        <f t="shared" si="135"/>
        <v>14</v>
      </c>
      <c r="I2904" s="6" t="s">
        <v>215</v>
      </c>
      <c r="J2904" s="6">
        <v>1</v>
      </c>
      <c r="K2904" s="6">
        <v>19</v>
      </c>
      <c r="L2904" s="6">
        <v>280</v>
      </c>
      <c r="M2904" s="6">
        <v>5</v>
      </c>
      <c r="N2904" s="6">
        <v>3</v>
      </c>
      <c r="O2904" s="6">
        <v>0.05</v>
      </c>
      <c r="P2904" s="8">
        <v>2425.4</v>
      </c>
      <c r="Q2904" s="8">
        <v>1576.5100000000002</v>
      </c>
      <c r="R2904" s="8">
        <f t="shared" si="136"/>
        <v>2182.8599999999997</v>
      </c>
      <c r="S2904" s="8">
        <f>(((Sales[[#This Row],[Unit Price]]-(Sales[[#This Row],[Discount Applied]]*Sales[[#This Row],[Unit Price]]))-Q2904)/Q2904)*100</f>
        <v>46.153846153846139</v>
      </c>
      <c r="T2904" s="8">
        <f t="shared" si="137"/>
        <v>6912.39</v>
      </c>
      <c r="U2904" s="8">
        <f>Sales[[#This Row],[Unit Cost]]*Sales[[#This Row],[Order Quantity]]</f>
        <v>4729.5300000000007</v>
      </c>
    </row>
    <row r="2905" spans="1:21" x14ac:dyDescent="0.2">
      <c r="A2905" s="6" t="s">
        <v>3118</v>
      </c>
      <c r="B2905" s="6" t="s">
        <v>26</v>
      </c>
      <c r="C2905" s="6" t="s">
        <v>147</v>
      </c>
      <c r="D2905" s="7">
        <v>43500</v>
      </c>
      <c r="E2905" s="7">
        <v>43591</v>
      </c>
      <c r="F2905" s="7">
        <v>43599</v>
      </c>
      <c r="G2905" s="7">
        <v>43604</v>
      </c>
      <c r="H2905" s="6">
        <f t="shared" si="135"/>
        <v>13</v>
      </c>
      <c r="I2905" s="6" t="s">
        <v>215</v>
      </c>
      <c r="J2905" s="6">
        <v>28</v>
      </c>
      <c r="K2905" s="6">
        <v>41</v>
      </c>
      <c r="L2905" s="6">
        <v>231</v>
      </c>
      <c r="M2905" s="6">
        <v>37</v>
      </c>
      <c r="N2905" s="6">
        <v>8</v>
      </c>
      <c r="O2905" s="6">
        <v>0.05</v>
      </c>
      <c r="P2905" s="8">
        <v>1742</v>
      </c>
      <c r="Q2905" s="8">
        <v>801.32</v>
      </c>
      <c r="R2905" s="8">
        <f t="shared" si="136"/>
        <v>6828.64</v>
      </c>
      <c r="S2905" s="8">
        <f>(((Sales[[#This Row],[Unit Price]]-(Sales[[#This Row],[Discount Applied]]*Sales[[#This Row],[Unit Price]]))-Q2905)/Q2905)*100</f>
        <v>106.5217391304348</v>
      </c>
      <c r="T2905" s="8">
        <f t="shared" si="137"/>
        <v>13239.2</v>
      </c>
      <c r="U2905" s="8">
        <f>Sales[[#This Row],[Unit Cost]]*Sales[[#This Row],[Order Quantity]]</f>
        <v>6410.56</v>
      </c>
    </row>
    <row r="2906" spans="1:21" x14ac:dyDescent="0.2">
      <c r="A2906" s="6" t="s">
        <v>3119</v>
      </c>
      <c r="B2906" s="6" t="s">
        <v>24</v>
      </c>
      <c r="C2906" s="6" t="s">
        <v>146</v>
      </c>
      <c r="D2906" s="7">
        <v>43500</v>
      </c>
      <c r="E2906" s="7">
        <v>43591</v>
      </c>
      <c r="F2906" s="7">
        <v>43614</v>
      </c>
      <c r="G2906" s="7">
        <v>43624</v>
      </c>
      <c r="H2906" s="6">
        <f t="shared" si="135"/>
        <v>33</v>
      </c>
      <c r="I2906" s="6" t="s">
        <v>215</v>
      </c>
      <c r="J2906" s="6">
        <v>9</v>
      </c>
      <c r="K2906" s="6">
        <v>20</v>
      </c>
      <c r="L2906" s="6">
        <v>325</v>
      </c>
      <c r="M2906" s="6">
        <v>7</v>
      </c>
      <c r="N2906" s="6">
        <v>5</v>
      </c>
      <c r="O2906" s="6">
        <v>0.1</v>
      </c>
      <c r="P2906" s="8">
        <v>1125.6000000000001</v>
      </c>
      <c r="Q2906" s="8">
        <v>675.36</v>
      </c>
      <c r="R2906" s="8">
        <f t="shared" si="136"/>
        <v>1688.4000000000005</v>
      </c>
      <c r="S2906" s="8">
        <f>(((Sales[[#This Row],[Unit Price]]-(Sales[[#This Row],[Discount Applied]]*Sales[[#This Row],[Unit Price]]))-Q2906)/Q2906)*100</f>
        <v>50.000000000000014</v>
      </c>
      <c r="T2906" s="8">
        <f t="shared" si="137"/>
        <v>5065.2000000000007</v>
      </c>
      <c r="U2906" s="8">
        <f>Sales[[#This Row],[Unit Cost]]*Sales[[#This Row],[Order Quantity]]</f>
        <v>3376.8</v>
      </c>
    </row>
    <row r="2907" spans="1:21" x14ac:dyDescent="0.2">
      <c r="A2907" s="6" t="s">
        <v>3120</v>
      </c>
      <c r="B2907" s="6" t="s">
        <v>24</v>
      </c>
      <c r="C2907" s="6" t="s">
        <v>145</v>
      </c>
      <c r="D2907" s="7">
        <v>43500</v>
      </c>
      <c r="E2907" s="7">
        <v>43591</v>
      </c>
      <c r="F2907" s="7">
        <v>43615</v>
      </c>
      <c r="G2907" s="7">
        <v>43618</v>
      </c>
      <c r="H2907" s="6">
        <f t="shared" si="135"/>
        <v>27</v>
      </c>
      <c r="I2907" s="6" t="s">
        <v>215</v>
      </c>
      <c r="J2907" s="6">
        <v>12</v>
      </c>
      <c r="K2907" s="6">
        <v>17</v>
      </c>
      <c r="L2907" s="6">
        <v>183</v>
      </c>
      <c r="M2907" s="6">
        <v>6</v>
      </c>
      <c r="N2907" s="6">
        <v>6</v>
      </c>
      <c r="O2907" s="6">
        <v>0.1</v>
      </c>
      <c r="P2907" s="8">
        <v>2472.3000000000002</v>
      </c>
      <c r="Q2907" s="8">
        <v>1483.38</v>
      </c>
      <c r="R2907" s="8">
        <f t="shared" si="136"/>
        <v>4450.1400000000012</v>
      </c>
      <c r="S2907" s="8">
        <f>(((Sales[[#This Row],[Unit Price]]-(Sales[[#This Row],[Discount Applied]]*Sales[[#This Row],[Unit Price]]))-Q2907)/Q2907)*100</f>
        <v>50</v>
      </c>
      <c r="T2907" s="8">
        <f t="shared" si="137"/>
        <v>13350.420000000002</v>
      </c>
      <c r="U2907" s="8">
        <f>Sales[[#This Row],[Unit Cost]]*Sales[[#This Row],[Order Quantity]]</f>
        <v>8900.2800000000007</v>
      </c>
    </row>
    <row r="2908" spans="1:21" x14ac:dyDescent="0.2">
      <c r="A2908" s="6" t="s">
        <v>3121</v>
      </c>
      <c r="B2908" s="6" t="s">
        <v>25</v>
      </c>
      <c r="C2908" s="6" t="s">
        <v>147</v>
      </c>
      <c r="D2908" s="7">
        <v>43500</v>
      </c>
      <c r="E2908" s="7">
        <v>43592</v>
      </c>
      <c r="F2908" s="7">
        <v>43595</v>
      </c>
      <c r="G2908" s="7">
        <v>43596</v>
      </c>
      <c r="H2908" s="6">
        <f t="shared" si="135"/>
        <v>4</v>
      </c>
      <c r="I2908" s="6" t="s">
        <v>215</v>
      </c>
      <c r="J2908" s="6">
        <v>19</v>
      </c>
      <c r="K2908" s="6">
        <v>13</v>
      </c>
      <c r="L2908" s="6">
        <v>258</v>
      </c>
      <c r="M2908" s="6">
        <v>19</v>
      </c>
      <c r="N2908" s="6">
        <v>7</v>
      </c>
      <c r="O2908" s="6">
        <v>0.1</v>
      </c>
      <c r="P2908" s="8">
        <v>2673.3</v>
      </c>
      <c r="Q2908" s="8">
        <v>1096.0530000000001</v>
      </c>
      <c r="R2908" s="8">
        <f t="shared" si="136"/>
        <v>9169.4189999999999</v>
      </c>
      <c r="S2908" s="8">
        <f>(((Sales[[#This Row],[Unit Price]]-(Sales[[#This Row],[Discount Applied]]*Sales[[#This Row],[Unit Price]]))-Q2908)/Q2908)*100</f>
        <v>119.51219512195121</v>
      </c>
      <c r="T2908" s="8">
        <f t="shared" si="137"/>
        <v>16841.79</v>
      </c>
      <c r="U2908" s="8">
        <f>Sales[[#This Row],[Unit Cost]]*Sales[[#This Row],[Order Quantity]]</f>
        <v>7672.371000000001</v>
      </c>
    </row>
    <row r="2909" spans="1:21" x14ac:dyDescent="0.2">
      <c r="A2909" s="6" t="s">
        <v>3122</v>
      </c>
      <c r="B2909" s="6" t="s">
        <v>25</v>
      </c>
      <c r="C2909" s="6" t="s">
        <v>145</v>
      </c>
      <c r="D2909" s="7">
        <v>43500</v>
      </c>
      <c r="E2909" s="7">
        <v>43592</v>
      </c>
      <c r="F2909" s="7">
        <v>43594</v>
      </c>
      <c r="G2909" s="7">
        <v>43596</v>
      </c>
      <c r="H2909" s="6">
        <f t="shared" si="135"/>
        <v>4</v>
      </c>
      <c r="I2909" s="6" t="s">
        <v>215</v>
      </c>
      <c r="J2909" s="6">
        <v>15</v>
      </c>
      <c r="K2909" s="6">
        <v>14</v>
      </c>
      <c r="L2909" s="6">
        <v>141</v>
      </c>
      <c r="M2909" s="6">
        <v>28</v>
      </c>
      <c r="N2909" s="6">
        <v>6</v>
      </c>
      <c r="O2909" s="6">
        <v>0.3</v>
      </c>
      <c r="P2909" s="8">
        <v>857.6</v>
      </c>
      <c r="Q2909" s="8">
        <v>403.072</v>
      </c>
      <c r="R2909" s="8">
        <f t="shared" si="136"/>
        <v>1183.4880000000007</v>
      </c>
      <c r="S2909" s="8">
        <f>(((Sales[[#This Row],[Unit Price]]-(Sales[[#This Row],[Discount Applied]]*Sales[[#This Row],[Unit Price]]))-Q2909)/Q2909)*100</f>
        <v>48.936170212765965</v>
      </c>
      <c r="T2909" s="8">
        <f t="shared" si="137"/>
        <v>3601.9200000000005</v>
      </c>
      <c r="U2909" s="8">
        <f>Sales[[#This Row],[Unit Cost]]*Sales[[#This Row],[Order Quantity]]</f>
        <v>2418.4319999999998</v>
      </c>
    </row>
    <row r="2910" spans="1:21" x14ac:dyDescent="0.2">
      <c r="A2910" s="6" t="s">
        <v>3123</v>
      </c>
      <c r="B2910" s="6" t="s">
        <v>25</v>
      </c>
      <c r="C2910" s="6" t="s">
        <v>148</v>
      </c>
      <c r="D2910" s="7">
        <v>43500</v>
      </c>
      <c r="E2910" s="7">
        <v>43592</v>
      </c>
      <c r="F2910" s="7">
        <v>43618</v>
      </c>
      <c r="G2910" s="7">
        <v>43627</v>
      </c>
      <c r="H2910" s="6">
        <f t="shared" si="135"/>
        <v>35</v>
      </c>
      <c r="I2910" s="6" t="s">
        <v>215</v>
      </c>
      <c r="J2910" s="6">
        <v>13</v>
      </c>
      <c r="K2910" s="6">
        <v>50</v>
      </c>
      <c r="L2910" s="6">
        <v>52</v>
      </c>
      <c r="M2910" s="6">
        <v>41</v>
      </c>
      <c r="N2910" s="6">
        <v>5</v>
      </c>
      <c r="O2910" s="6">
        <v>0.05</v>
      </c>
      <c r="P2910" s="8">
        <v>2485.7000000000003</v>
      </c>
      <c r="Q2910" s="8">
        <v>1019.1370000000001</v>
      </c>
      <c r="R2910" s="8">
        <f t="shared" si="136"/>
        <v>6711.39</v>
      </c>
      <c r="S2910" s="8">
        <f>(((Sales[[#This Row],[Unit Price]]-(Sales[[#This Row],[Discount Applied]]*Sales[[#This Row],[Unit Price]]))-Q2910)/Q2910)*100</f>
        <v>131.70731707317074</v>
      </c>
      <c r="T2910" s="8">
        <f t="shared" si="137"/>
        <v>11807.075000000001</v>
      </c>
      <c r="U2910" s="8">
        <f>Sales[[#This Row],[Unit Cost]]*Sales[[#This Row],[Order Quantity]]</f>
        <v>5095.6850000000004</v>
      </c>
    </row>
    <row r="2911" spans="1:21" x14ac:dyDescent="0.2">
      <c r="A2911" s="6" t="s">
        <v>3124</v>
      </c>
      <c r="B2911" s="6" t="s">
        <v>26</v>
      </c>
      <c r="C2911" s="6" t="s">
        <v>145</v>
      </c>
      <c r="D2911" s="7">
        <v>43500</v>
      </c>
      <c r="E2911" s="7">
        <v>43592</v>
      </c>
      <c r="F2911" s="7">
        <v>43612</v>
      </c>
      <c r="G2911" s="7">
        <v>43620</v>
      </c>
      <c r="H2911" s="6">
        <f t="shared" si="135"/>
        <v>28</v>
      </c>
      <c r="I2911" s="6" t="s">
        <v>215</v>
      </c>
      <c r="J2911" s="6">
        <v>27</v>
      </c>
      <c r="K2911" s="6">
        <v>47</v>
      </c>
      <c r="L2911" s="6">
        <v>148</v>
      </c>
      <c r="M2911" s="6">
        <v>36</v>
      </c>
      <c r="N2911" s="6">
        <v>7</v>
      </c>
      <c r="O2911" s="6">
        <v>0.05</v>
      </c>
      <c r="P2911" s="8">
        <v>2519.2000000000003</v>
      </c>
      <c r="Q2911" s="8">
        <v>1990.1680000000003</v>
      </c>
      <c r="R2911" s="8">
        <f t="shared" si="136"/>
        <v>2821.5039999999972</v>
      </c>
      <c r="S2911" s="8">
        <f>(((Sales[[#This Row],[Unit Price]]-(Sales[[#This Row],[Discount Applied]]*Sales[[#This Row],[Unit Price]]))-Q2911)/Q2911)*100</f>
        <v>20.253164556962016</v>
      </c>
      <c r="T2911" s="8">
        <f t="shared" si="137"/>
        <v>16752.68</v>
      </c>
      <c r="U2911" s="8">
        <f>Sales[[#This Row],[Unit Cost]]*Sales[[#This Row],[Order Quantity]]</f>
        <v>13931.176000000003</v>
      </c>
    </row>
    <row r="2912" spans="1:21" x14ac:dyDescent="0.2">
      <c r="A2912" s="6" t="s">
        <v>3125</v>
      </c>
      <c r="B2912" s="6" t="s">
        <v>24</v>
      </c>
      <c r="C2912" s="6" t="s">
        <v>144</v>
      </c>
      <c r="D2912" s="7">
        <v>43500</v>
      </c>
      <c r="E2912" s="7">
        <v>43592</v>
      </c>
      <c r="F2912" s="7">
        <v>43614</v>
      </c>
      <c r="G2912" s="7">
        <v>43622</v>
      </c>
      <c r="H2912" s="6">
        <f t="shared" si="135"/>
        <v>30</v>
      </c>
      <c r="I2912" s="6" t="s">
        <v>215</v>
      </c>
      <c r="J2912" s="6">
        <v>9</v>
      </c>
      <c r="K2912" s="6">
        <v>24</v>
      </c>
      <c r="L2912" s="6">
        <v>75</v>
      </c>
      <c r="M2912" s="6">
        <v>17</v>
      </c>
      <c r="N2912" s="6">
        <v>4</v>
      </c>
      <c r="O2912" s="6">
        <v>0.2</v>
      </c>
      <c r="P2912" s="8">
        <v>951.4</v>
      </c>
      <c r="Q2912" s="8">
        <v>618.41</v>
      </c>
      <c r="R2912" s="8">
        <f t="shared" si="136"/>
        <v>570.84000000000015</v>
      </c>
      <c r="S2912" s="8">
        <f>(((Sales[[#This Row],[Unit Price]]-(Sales[[#This Row],[Discount Applied]]*Sales[[#This Row],[Unit Price]]))-Q2912)/Q2912)*100</f>
        <v>23.076923076923084</v>
      </c>
      <c r="T2912" s="8">
        <f t="shared" si="137"/>
        <v>3044.48</v>
      </c>
      <c r="U2912" s="8">
        <f>Sales[[#This Row],[Unit Cost]]*Sales[[#This Row],[Order Quantity]]</f>
        <v>2473.64</v>
      </c>
    </row>
    <row r="2913" spans="1:21" x14ac:dyDescent="0.2">
      <c r="A2913" s="6" t="s">
        <v>3126</v>
      </c>
      <c r="B2913" s="6" t="s">
        <v>26</v>
      </c>
      <c r="C2913" s="6" t="s">
        <v>145</v>
      </c>
      <c r="D2913" s="7">
        <v>43500</v>
      </c>
      <c r="E2913" s="7">
        <v>43592</v>
      </c>
      <c r="F2913" s="7">
        <v>43615</v>
      </c>
      <c r="G2913" s="7">
        <v>43625</v>
      </c>
      <c r="H2913" s="6">
        <f t="shared" si="135"/>
        <v>33</v>
      </c>
      <c r="I2913" s="6" t="s">
        <v>215</v>
      </c>
      <c r="J2913" s="6">
        <v>28</v>
      </c>
      <c r="K2913" s="6">
        <v>41</v>
      </c>
      <c r="L2913" s="6">
        <v>181</v>
      </c>
      <c r="M2913" s="6">
        <v>18</v>
      </c>
      <c r="N2913" s="6">
        <v>5</v>
      </c>
      <c r="O2913" s="6">
        <v>7.4999999999999997E-2</v>
      </c>
      <c r="P2913" s="8">
        <v>3463.9</v>
      </c>
      <c r="Q2913" s="8">
        <v>2528.6469999999999</v>
      </c>
      <c r="R2913" s="8">
        <f t="shared" si="136"/>
        <v>3377.3024999999998</v>
      </c>
      <c r="S2913" s="8">
        <f>(((Sales[[#This Row],[Unit Price]]-(Sales[[#This Row],[Discount Applied]]*Sales[[#This Row],[Unit Price]]))-Q2913)/Q2913)*100</f>
        <v>26.712328767123296</v>
      </c>
      <c r="T2913" s="8">
        <f t="shared" si="137"/>
        <v>16020.5375</v>
      </c>
      <c r="U2913" s="8">
        <f>Sales[[#This Row],[Unit Cost]]*Sales[[#This Row],[Order Quantity]]</f>
        <v>12643.235000000001</v>
      </c>
    </row>
    <row r="2914" spans="1:21" x14ac:dyDescent="0.2">
      <c r="A2914" s="6" t="s">
        <v>3127</v>
      </c>
      <c r="B2914" s="6" t="s">
        <v>24</v>
      </c>
      <c r="C2914" s="6" t="s">
        <v>144</v>
      </c>
      <c r="D2914" s="7">
        <v>43500</v>
      </c>
      <c r="E2914" s="7">
        <v>43592</v>
      </c>
      <c r="F2914" s="7">
        <v>43608</v>
      </c>
      <c r="G2914" s="7">
        <v>43616</v>
      </c>
      <c r="H2914" s="6">
        <f t="shared" si="135"/>
        <v>24</v>
      </c>
      <c r="I2914" s="6" t="s">
        <v>215</v>
      </c>
      <c r="J2914" s="6">
        <v>5</v>
      </c>
      <c r="K2914" s="6">
        <v>7</v>
      </c>
      <c r="L2914" s="6">
        <v>87</v>
      </c>
      <c r="M2914" s="6">
        <v>36</v>
      </c>
      <c r="N2914" s="6">
        <v>6</v>
      </c>
      <c r="O2914" s="6">
        <v>7.4999999999999997E-2</v>
      </c>
      <c r="P2914" s="8">
        <v>944.7</v>
      </c>
      <c r="Q2914" s="8">
        <v>500.69100000000003</v>
      </c>
      <c r="R2914" s="8">
        <f t="shared" si="136"/>
        <v>2238.9390000000008</v>
      </c>
      <c r="S2914" s="8">
        <f>(((Sales[[#This Row],[Unit Price]]-(Sales[[#This Row],[Discount Applied]]*Sales[[#This Row],[Unit Price]]))-Q2914)/Q2914)*100</f>
        <v>74.528301886792462</v>
      </c>
      <c r="T2914" s="8">
        <f t="shared" si="137"/>
        <v>5243.0850000000009</v>
      </c>
      <c r="U2914" s="8">
        <f>Sales[[#This Row],[Unit Cost]]*Sales[[#This Row],[Order Quantity]]</f>
        <v>3004.1460000000002</v>
      </c>
    </row>
    <row r="2915" spans="1:21" x14ac:dyDescent="0.2">
      <c r="A2915" s="6" t="s">
        <v>3128</v>
      </c>
      <c r="B2915" s="6" t="s">
        <v>25</v>
      </c>
      <c r="C2915" s="6" t="s">
        <v>148</v>
      </c>
      <c r="D2915" s="7">
        <v>43500</v>
      </c>
      <c r="E2915" s="7">
        <v>43592</v>
      </c>
      <c r="F2915" s="7">
        <v>43604</v>
      </c>
      <c r="G2915" s="7">
        <v>43612</v>
      </c>
      <c r="H2915" s="6">
        <f t="shared" si="135"/>
        <v>20</v>
      </c>
      <c r="I2915" s="6" t="s">
        <v>215</v>
      </c>
      <c r="J2915" s="6">
        <v>18</v>
      </c>
      <c r="K2915" s="6">
        <v>27</v>
      </c>
      <c r="L2915" s="6">
        <v>42</v>
      </c>
      <c r="M2915" s="6">
        <v>21</v>
      </c>
      <c r="N2915" s="6">
        <v>2</v>
      </c>
      <c r="O2915" s="6">
        <v>7.4999999999999997E-2</v>
      </c>
      <c r="P2915" s="8">
        <v>3289.7000000000003</v>
      </c>
      <c r="Q2915" s="8">
        <v>2039.6140000000003</v>
      </c>
      <c r="R2915" s="8">
        <f t="shared" si="136"/>
        <v>2006.7170000000001</v>
      </c>
      <c r="S2915" s="8">
        <f>(((Sales[[#This Row],[Unit Price]]-(Sales[[#This Row],[Discount Applied]]*Sales[[#This Row],[Unit Price]]))-Q2915)/Q2915)*100</f>
        <v>49.193548387096769</v>
      </c>
      <c r="T2915" s="8">
        <f t="shared" si="137"/>
        <v>6085.9450000000006</v>
      </c>
      <c r="U2915" s="8">
        <f>Sales[[#This Row],[Unit Cost]]*Sales[[#This Row],[Order Quantity]]</f>
        <v>4079.2280000000005</v>
      </c>
    </row>
    <row r="2916" spans="1:21" x14ac:dyDescent="0.2">
      <c r="A2916" s="6" t="s">
        <v>3129</v>
      </c>
      <c r="B2916" s="6" t="s">
        <v>24</v>
      </c>
      <c r="C2916" s="6" t="s">
        <v>145</v>
      </c>
      <c r="D2916" s="7">
        <v>43500</v>
      </c>
      <c r="E2916" s="7">
        <v>43592</v>
      </c>
      <c r="F2916" s="7">
        <v>43617</v>
      </c>
      <c r="G2916" s="7">
        <v>43624</v>
      </c>
      <c r="H2916" s="6">
        <f t="shared" si="135"/>
        <v>32</v>
      </c>
      <c r="I2916" s="6" t="s">
        <v>215</v>
      </c>
      <c r="J2916" s="6">
        <v>9</v>
      </c>
      <c r="K2916" s="6">
        <v>46</v>
      </c>
      <c r="L2916" s="6">
        <v>121</v>
      </c>
      <c r="M2916" s="6">
        <v>14</v>
      </c>
      <c r="N2916" s="6">
        <v>5</v>
      </c>
      <c r="O2916" s="6">
        <v>0.05</v>
      </c>
      <c r="P2916" s="8">
        <v>2613</v>
      </c>
      <c r="Q2916" s="8">
        <v>1802.9699999999998</v>
      </c>
      <c r="R2916" s="8">
        <f t="shared" si="136"/>
        <v>3396.9000000000015</v>
      </c>
      <c r="S2916" s="8">
        <f>(((Sales[[#This Row],[Unit Price]]-(Sales[[#This Row],[Discount Applied]]*Sales[[#This Row],[Unit Price]]))-Q2916)/Q2916)*100</f>
        <v>37.681159420289866</v>
      </c>
      <c r="T2916" s="8">
        <f t="shared" si="137"/>
        <v>12411.75</v>
      </c>
      <c r="U2916" s="8">
        <f>Sales[[#This Row],[Unit Cost]]*Sales[[#This Row],[Order Quantity]]</f>
        <v>9014.8499999999985</v>
      </c>
    </row>
    <row r="2917" spans="1:21" x14ac:dyDescent="0.2">
      <c r="A2917" s="6" t="s">
        <v>3130</v>
      </c>
      <c r="B2917" s="6" t="s">
        <v>24</v>
      </c>
      <c r="C2917" s="6" t="s">
        <v>147</v>
      </c>
      <c r="D2917" s="7">
        <v>43500</v>
      </c>
      <c r="E2917" s="7">
        <v>43593</v>
      </c>
      <c r="F2917" s="7">
        <v>43615</v>
      </c>
      <c r="G2917" s="7">
        <v>43618</v>
      </c>
      <c r="H2917" s="6">
        <f t="shared" si="135"/>
        <v>25</v>
      </c>
      <c r="I2917" s="6" t="s">
        <v>215</v>
      </c>
      <c r="J2917" s="6">
        <v>8</v>
      </c>
      <c r="K2917" s="6">
        <v>2</v>
      </c>
      <c r="L2917" s="6">
        <v>210</v>
      </c>
      <c r="M2917" s="6">
        <v>35</v>
      </c>
      <c r="N2917" s="6">
        <v>4</v>
      </c>
      <c r="O2917" s="6">
        <v>7.4999999999999997E-2</v>
      </c>
      <c r="P2917" s="8">
        <v>3993.2000000000003</v>
      </c>
      <c r="Q2917" s="8">
        <v>2954.9680000000003</v>
      </c>
      <c r="R2917" s="8">
        <f t="shared" si="136"/>
        <v>2954.9679999999989</v>
      </c>
      <c r="S2917" s="8">
        <f>(((Sales[[#This Row],[Unit Price]]-(Sales[[#This Row],[Discount Applied]]*Sales[[#This Row],[Unit Price]]))-Q2917)/Q2917)*100</f>
        <v>24.999999999999989</v>
      </c>
      <c r="T2917" s="8">
        <f t="shared" si="137"/>
        <v>14774.84</v>
      </c>
      <c r="U2917" s="8">
        <f>Sales[[#This Row],[Unit Cost]]*Sales[[#This Row],[Order Quantity]]</f>
        <v>11819.872000000001</v>
      </c>
    </row>
    <row r="2918" spans="1:21" x14ac:dyDescent="0.2">
      <c r="A2918" s="6" t="s">
        <v>3131</v>
      </c>
      <c r="B2918" s="6" t="s">
        <v>25</v>
      </c>
      <c r="C2918" s="6" t="s">
        <v>146</v>
      </c>
      <c r="D2918" s="7">
        <v>43500</v>
      </c>
      <c r="E2918" s="7">
        <v>43593</v>
      </c>
      <c r="F2918" s="7">
        <v>43619</v>
      </c>
      <c r="G2918" s="7">
        <v>43622</v>
      </c>
      <c r="H2918" s="6">
        <f t="shared" si="135"/>
        <v>29</v>
      </c>
      <c r="I2918" s="6" t="s">
        <v>215</v>
      </c>
      <c r="J2918" s="6">
        <v>20</v>
      </c>
      <c r="K2918" s="6">
        <v>3</v>
      </c>
      <c r="L2918" s="6">
        <v>319</v>
      </c>
      <c r="M2918" s="6">
        <v>20</v>
      </c>
      <c r="N2918" s="6">
        <v>3</v>
      </c>
      <c r="O2918" s="6">
        <v>0.05</v>
      </c>
      <c r="P2918" s="8">
        <v>3343.3</v>
      </c>
      <c r="Q2918" s="8">
        <v>2540.9080000000004</v>
      </c>
      <c r="R2918" s="8">
        <f t="shared" si="136"/>
        <v>1905.6809999999996</v>
      </c>
      <c r="S2918" s="8">
        <f>(((Sales[[#This Row],[Unit Price]]-(Sales[[#This Row],[Discount Applied]]*Sales[[#This Row],[Unit Price]]))-Q2918)/Q2918)*100</f>
        <v>24.999999999999993</v>
      </c>
      <c r="T2918" s="8">
        <f t="shared" si="137"/>
        <v>9528.4050000000007</v>
      </c>
      <c r="U2918" s="8">
        <f>Sales[[#This Row],[Unit Cost]]*Sales[[#This Row],[Order Quantity]]</f>
        <v>7622.7240000000011</v>
      </c>
    </row>
    <row r="2919" spans="1:21" x14ac:dyDescent="0.2">
      <c r="A2919" s="6" t="s">
        <v>3132</v>
      </c>
      <c r="B2919" s="6" t="s">
        <v>24</v>
      </c>
      <c r="C2919" s="6" t="s">
        <v>146</v>
      </c>
      <c r="D2919" s="7">
        <v>43500</v>
      </c>
      <c r="E2919" s="7">
        <v>43593</v>
      </c>
      <c r="F2919" s="7">
        <v>43603</v>
      </c>
      <c r="G2919" s="7">
        <v>43604</v>
      </c>
      <c r="H2919" s="6">
        <f t="shared" si="135"/>
        <v>11</v>
      </c>
      <c r="I2919" s="6" t="s">
        <v>215</v>
      </c>
      <c r="J2919" s="6">
        <v>3</v>
      </c>
      <c r="K2919" s="6">
        <v>10</v>
      </c>
      <c r="L2919" s="6">
        <v>308</v>
      </c>
      <c r="M2919" s="6">
        <v>26</v>
      </c>
      <c r="N2919" s="6">
        <v>8</v>
      </c>
      <c r="O2919" s="6">
        <v>7.4999999999999997E-2</v>
      </c>
      <c r="P2919" s="8">
        <v>1025.1000000000001</v>
      </c>
      <c r="Q2919" s="8">
        <v>758.57400000000007</v>
      </c>
      <c r="R2919" s="8">
        <f t="shared" si="136"/>
        <v>1517.1480000000001</v>
      </c>
      <c r="S2919" s="8">
        <f>(((Sales[[#This Row],[Unit Price]]-(Sales[[#This Row],[Discount Applied]]*Sales[[#This Row],[Unit Price]]))-Q2919)/Q2919)*100</f>
        <v>25</v>
      </c>
      <c r="T2919" s="8">
        <f t="shared" si="137"/>
        <v>7585.7400000000007</v>
      </c>
      <c r="U2919" s="8">
        <f>Sales[[#This Row],[Unit Cost]]*Sales[[#This Row],[Order Quantity]]</f>
        <v>6068.5920000000006</v>
      </c>
    </row>
    <row r="2920" spans="1:21" x14ac:dyDescent="0.2">
      <c r="A2920" s="6" t="s">
        <v>3133</v>
      </c>
      <c r="B2920" s="6" t="s">
        <v>23</v>
      </c>
      <c r="C2920" s="6" t="s">
        <v>145</v>
      </c>
      <c r="D2920" s="7">
        <v>43500</v>
      </c>
      <c r="E2920" s="7">
        <v>43593</v>
      </c>
      <c r="F2920" s="7">
        <v>43613</v>
      </c>
      <c r="G2920" s="7">
        <v>43619</v>
      </c>
      <c r="H2920" s="6">
        <f t="shared" si="135"/>
        <v>26</v>
      </c>
      <c r="I2920" s="6" t="s">
        <v>215</v>
      </c>
      <c r="J2920" s="6">
        <v>24</v>
      </c>
      <c r="K2920" s="6">
        <v>47</v>
      </c>
      <c r="L2920" s="6">
        <v>197</v>
      </c>
      <c r="M2920" s="6">
        <v>1</v>
      </c>
      <c r="N2920" s="6">
        <v>3</v>
      </c>
      <c r="O2920" s="6">
        <v>7.4999999999999997E-2</v>
      </c>
      <c r="P2920" s="8">
        <v>254.6</v>
      </c>
      <c r="Q2920" s="8">
        <v>211.31799999999998</v>
      </c>
      <c r="R2920" s="8">
        <f t="shared" si="136"/>
        <v>72.561000000000035</v>
      </c>
      <c r="S2920" s="8">
        <f>(((Sales[[#This Row],[Unit Price]]-(Sales[[#This Row],[Discount Applied]]*Sales[[#This Row],[Unit Price]]))-Q2920)/Q2920)*100</f>
        <v>11.445783132530126</v>
      </c>
      <c r="T2920" s="8">
        <f t="shared" si="137"/>
        <v>706.51499999999999</v>
      </c>
      <c r="U2920" s="8">
        <f>Sales[[#This Row],[Unit Cost]]*Sales[[#This Row],[Order Quantity]]</f>
        <v>633.95399999999995</v>
      </c>
    </row>
    <row r="2921" spans="1:21" x14ac:dyDescent="0.2">
      <c r="A2921" s="6" t="s">
        <v>3134</v>
      </c>
      <c r="B2921" s="6" t="s">
        <v>26</v>
      </c>
      <c r="C2921" s="6" t="s">
        <v>148</v>
      </c>
      <c r="D2921" s="7">
        <v>43500</v>
      </c>
      <c r="E2921" s="7">
        <v>43593</v>
      </c>
      <c r="F2921" s="7">
        <v>43613</v>
      </c>
      <c r="G2921" s="7">
        <v>43622</v>
      </c>
      <c r="H2921" s="6">
        <f t="shared" si="135"/>
        <v>29</v>
      </c>
      <c r="I2921" s="6" t="s">
        <v>215</v>
      </c>
      <c r="J2921" s="6">
        <v>27</v>
      </c>
      <c r="K2921" s="6">
        <v>9</v>
      </c>
      <c r="L2921" s="6">
        <v>26</v>
      </c>
      <c r="M2921" s="6">
        <v>39</v>
      </c>
      <c r="N2921" s="6">
        <v>8</v>
      </c>
      <c r="O2921" s="6">
        <v>7.4999999999999997E-2</v>
      </c>
      <c r="P2921" s="8">
        <v>1078.7</v>
      </c>
      <c r="Q2921" s="8">
        <v>798.23800000000006</v>
      </c>
      <c r="R2921" s="8">
        <f t="shared" si="136"/>
        <v>1596.4759999999997</v>
      </c>
      <c r="S2921" s="8">
        <f>(((Sales[[#This Row],[Unit Price]]-(Sales[[#This Row],[Discount Applied]]*Sales[[#This Row],[Unit Price]]))-Q2921)/Q2921)*100</f>
        <v>24.999999999999993</v>
      </c>
      <c r="T2921" s="8">
        <f t="shared" si="137"/>
        <v>7982.38</v>
      </c>
      <c r="U2921" s="8">
        <f>Sales[[#This Row],[Unit Cost]]*Sales[[#This Row],[Order Quantity]]</f>
        <v>6385.9040000000005</v>
      </c>
    </row>
    <row r="2922" spans="1:21" x14ac:dyDescent="0.2">
      <c r="A2922" s="6" t="s">
        <v>3135</v>
      </c>
      <c r="B2922" s="6" t="s">
        <v>24</v>
      </c>
      <c r="C2922" s="6" t="s">
        <v>145</v>
      </c>
      <c r="D2922" s="7">
        <v>43500</v>
      </c>
      <c r="E2922" s="7">
        <v>43593</v>
      </c>
      <c r="F2922" s="7">
        <v>43607</v>
      </c>
      <c r="G2922" s="7">
        <v>43608</v>
      </c>
      <c r="H2922" s="6">
        <f t="shared" si="135"/>
        <v>15</v>
      </c>
      <c r="I2922" s="6" t="s">
        <v>215</v>
      </c>
      <c r="J2922" s="6">
        <v>4</v>
      </c>
      <c r="K2922" s="6">
        <v>9</v>
      </c>
      <c r="L2922" s="6">
        <v>100</v>
      </c>
      <c r="M2922" s="6">
        <v>29</v>
      </c>
      <c r="N2922" s="6">
        <v>8</v>
      </c>
      <c r="O2922" s="6">
        <v>0.1</v>
      </c>
      <c r="P2922" s="8">
        <v>897.80000000000007</v>
      </c>
      <c r="Q2922" s="8">
        <v>421.96600000000001</v>
      </c>
      <c r="R2922" s="8">
        <f t="shared" si="136"/>
        <v>3088.4320000000007</v>
      </c>
      <c r="S2922" s="8">
        <f>(((Sales[[#This Row],[Unit Price]]-(Sales[[#This Row],[Discount Applied]]*Sales[[#This Row],[Unit Price]]))-Q2922)/Q2922)*100</f>
        <v>91.489361702127681</v>
      </c>
      <c r="T2922" s="8">
        <f t="shared" si="137"/>
        <v>6464.1600000000008</v>
      </c>
      <c r="U2922" s="8">
        <f>Sales[[#This Row],[Unit Cost]]*Sales[[#This Row],[Order Quantity]]</f>
        <v>3375.7280000000001</v>
      </c>
    </row>
    <row r="2923" spans="1:21" x14ac:dyDescent="0.2">
      <c r="A2923" s="6" t="s">
        <v>3136</v>
      </c>
      <c r="B2923" s="6" t="s">
        <v>23</v>
      </c>
      <c r="C2923" s="6" t="s">
        <v>144</v>
      </c>
      <c r="D2923" s="7">
        <v>43500</v>
      </c>
      <c r="E2923" s="7">
        <v>43593</v>
      </c>
      <c r="F2923" s="7">
        <v>43613</v>
      </c>
      <c r="G2923" s="7">
        <v>43620</v>
      </c>
      <c r="H2923" s="6">
        <f t="shared" si="135"/>
        <v>27</v>
      </c>
      <c r="I2923" s="6" t="s">
        <v>215</v>
      </c>
      <c r="J2923" s="6">
        <v>21</v>
      </c>
      <c r="K2923" s="6">
        <v>25</v>
      </c>
      <c r="L2923" s="6">
        <v>74</v>
      </c>
      <c r="M2923" s="6">
        <v>38</v>
      </c>
      <c r="N2923" s="6">
        <v>3</v>
      </c>
      <c r="O2923" s="6">
        <v>0.05</v>
      </c>
      <c r="P2923" s="8">
        <v>2680</v>
      </c>
      <c r="Q2923" s="8">
        <v>1956.3999999999999</v>
      </c>
      <c r="R2923" s="8">
        <f t="shared" si="136"/>
        <v>1768.8000000000002</v>
      </c>
      <c r="S2923" s="8">
        <f>(((Sales[[#This Row],[Unit Price]]-(Sales[[#This Row],[Discount Applied]]*Sales[[#This Row],[Unit Price]]))-Q2923)/Q2923)*100</f>
        <v>30.136986301369873</v>
      </c>
      <c r="T2923" s="8">
        <f t="shared" si="137"/>
        <v>7638</v>
      </c>
      <c r="U2923" s="8">
        <f>Sales[[#This Row],[Unit Cost]]*Sales[[#This Row],[Order Quantity]]</f>
        <v>5869.2</v>
      </c>
    </row>
    <row r="2924" spans="1:21" x14ac:dyDescent="0.2">
      <c r="A2924" s="6" t="s">
        <v>3137</v>
      </c>
      <c r="B2924" s="6" t="s">
        <v>24</v>
      </c>
      <c r="C2924" s="6" t="s">
        <v>143</v>
      </c>
      <c r="D2924" s="7">
        <v>43500</v>
      </c>
      <c r="E2924" s="7">
        <v>43593</v>
      </c>
      <c r="F2924" s="7">
        <v>43599</v>
      </c>
      <c r="G2924" s="7">
        <v>43601</v>
      </c>
      <c r="H2924" s="6">
        <f t="shared" si="135"/>
        <v>8</v>
      </c>
      <c r="I2924" s="6" t="s">
        <v>215</v>
      </c>
      <c r="J2924" s="6">
        <v>7</v>
      </c>
      <c r="K2924" s="6">
        <v>17</v>
      </c>
      <c r="L2924" s="6">
        <v>367</v>
      </c>
      <c r="M2924" s="6">
        <v>2</v>
      </c>
      <c r="N2924" s="6">
        <v>4</v>
      </c>
      <c r="O2924" s="6">
        <v>0.15</v>
      </c>
      <c r="P2924" s="8">
        <v>5326.5</v>
      </c>
      <c r="Q2924" s="8">
        <v>2237.13</v>
      </c>
      <c r="R2924" s="8">
        <f t="shared" si="136"/>
        <v>9161.5799999999981</v>
      </c>
      <c r="S2924" s="8">
        <f>(((Sales[[#This Row],[Unit Price]]-(Sales[[#This Row],[Discount Applied]]*Sales[[#This Row],[Unit Price]]))-Q2924)/Q2924)*100</f>
        <v>102.38095238095235</v>
      </c>
      <c r="T2924" s="8">
        <f t="shared" si="137"/>
        <v>18110.099999999999</v>
      </c>
      <c r="U2924" s="8">
        <f>Sales[[#This Row],[Unit Cost]]*Sales[[#This Row],[Order Quantity]]</f>
        <v>8948.52</v>
      </c>
    </row>
    <row r="2925" spans="1:21" x14ac:dyDescent="0.2">
      <c r="A2925" s="6" t="s">
        <v>3138</v>
      </c>
      <c r="B2925" s="6" t="s">
        <v>24</v>
      </c>
      <c r="C2925" s="6" t="s">
        <v>145</v>
      </c>
      <c r="D2925" s="7">
        <v>43500</v>
      </c>
      <c r="E2925" s="7">
        <v>43594</v>
      </c>
      <c r="F2925" s="7">
        <v>43598</v>
      </c>
      <c r="G2925" s="7">
        <v>43604</v>
      </c>
      <c r="H2925" s="6">
        <f t="shared" si="135"/>
        <v>10</v>
      </c>
      <c r="I2925" s="6" t="s">
        <v>215</v>
      </c>
      <c r="J2925" s="6">
        <v>4</v>
      </c>
      <c r="K2925" s="6">
        <v>11</v>
      </c>
      <c r="L2925" s="6">
        <v>100</v>
      </c>
      <c r="M2925" s="6">
        <v>31</v>
      </c>
      <c r="N2925" s="6">
        <v>4</v>
      </c>
      <c r="O2925" s="6">
        <v>0.05</v>
      </c>
      <c r="P2925" s="8">
        <v>214.4</v>
      </c>
      <c r="Q2925" s="8">
        <v>147.93599999999998</v>
      </c>
      <c r="R2925" s="8">
        <f t="shared" si="136"/>
        <v>222.97600000000011</v>
      </c>
      <c r="S2925" s="8">
        <f>(((Sales[[#This Row],[Unit Price]]-(Sales[[#This Row],[Discount Applied]]*Sales[[#This Row],[Unit Price]]))-Q2925)/Q2925)*100</f>
        <v>37.68115942028988</v>
      </c>
      <c r="T2925" s="8">
        <f t="shared" si="137"/>
        <v>814.72</v>
      </c>
      <c r="U2925" s="8">
        <f>Sales[[#This Row],[Unit Cost]]*Sales[[#This Row],[Order Quantity]]</f>
        <v>591.74399999999991</v>
      </c>
    </row>
    <row r="2926" spans="1:21" x14ac:dyDescent="0.2">
      <c r="A2926" s="6" t="s">
        <v>3139</v>
      </c>
      <c r="B2926" s="6" t="s">
        <v>26</v>
      </c>
      <c r="C2926" s="6" t="s">
        <v>148</v>
      </c>
      <c r="D2926" s="7">
        <v>43500</v>
      </c>
      <c r="E2926" s="7">
        <v>43594</v>
      </c>
      <c r="F2926" s="7">
        <v>43597</v>
      </c>
      <c r="G2926" s="7">
        <v>43598</v>
      </c>
      <c r="H2926" s="6">
        <f t="shared" si="135"/>
        <v>4</v>
      </c>
      <c r="I2926" s="6" t="s">
        <v>215</v>
      </c>
      <c r="J2926" s="6">
        <v>25</v>
      </c>
      <c r="K2926" s="6">
        <v>31</v>
      </c>
      <c r="L2926" s="6">
        <v>53</v>
      </c>
      <c r="M2926" s="6">
        <v>33</v>
      </c>
      <c r="N2926" s="6">
        <v>3</v>
      </c>
      <c r="O2926" s="6">
        <v>0.05</v>
      </c>
      <c r="P2926" s="8">
        <v>1098.8</v>
      </c>
      <c r="Q2926" s="8">
        <v>461.49599999999998</v>
      </c>
      <c r="R2926" s="8">
        <f t="shared" si="136"/>
        <v>1747.0919999999996</v>
      </c>
      <c r="S2926" s="8">
        <f>(((Sales[[#This Row],[Unit Price]]-(Sales[[#This Row],[Discount Applied]]*Sales[[#This Row],[Unit Price]]))-Q2926)/Q2926)*100</f>
        <v>126.19047619047619</v>
      </c>
      <c r="T2926" s="8">
        <f t="shared" si="137"/>
        <v>3131.5799999999995</v>
      </c>
      <c r="U2926" s="8">
        <f>Sales[[#This Row],[Unit Cost]]*Sales[[#This Row],[Order Quantity]]</f>
        <v>1384.4879999999998</v>
      </c>
    </row>
    <row r="2927" spans="1:21" x14ac:dyDescent="0.2">
      <c r="A2927" s="6" t="s">
        <v>3140</v>
      </c>
      <c r="B2927" s="6" t="s">
        <v>26</v>
      </c>
      <c r="C2927" s="6" t="s">
        <v>145</v>
      </c>
      <c r="D2927" s="7">
        <v>43500</v>
      </c>
      <c r="E2927" s="7">
        <v>43594</v>
      </c>
      <c r="F2927" s="7">
        <v>43598</v>
      </c>
      <c r="G2927" s="7">
        <v>43601</v>
      </c>
      <c r="H2927" s="6">
        <f t="shared" si="135"/>
        <v>7</v>
      </c>
      <c r="I2927" s="6" t="s">
        <v>215</v>
      </c>
      <c r="J2927" s="6">
        <v>27</v>
      </c>
      <c r="K2927" s="6">
        <v>43</v>
      </c>
      <c r="L2927" s="6">
        <v>147</v>
      </c>
      <c r="M2927" s="6">
        <v>11</v>
      </c>
      <c r="N2927" s="6">
        <v>2</v>
      </c>
      <c r="O2927" s="6">
        <v>0.05</v>
      </c>
      <c r="P2927" s="8">
        <v>1949.7</v>
      </c>
      <c r="Q2927" s="8">
        <v>1228.3110000000001</v>
      </c>
      <c r="R2927" s="8">
        <f t="shared" si="136"/>
        <v>1247.808</v>
      </c>
      <c r="S2927" s="8">
        <f>(((Sales[[#This Row],[Unit Price]]-(Sales[[#This Row],[Discount Applied]]*Sales[[#This Row],[Unit Price]]))-Q2927)/Q2927)*100</f>
        <v>50.793650793650791</v>
      </c>
      <c r="T2927" s="8">
        <f t="shared" si="137"/>
        <v>3704.4300000000003</v>
      </c>
      <c r="U2927" s="8">
        <f>Sales[[#This Row],[Unit Cost]]*Sales[[#This Row],[Order Quantity]]</f>
        <v>2456.6220000000003</v>
      </c>
    </row>
    <row r="2928" spans="1:21" x14ac:dyDescent="0.2">
      <c r="A2928" s="6" t="s">
        <v>3141</v>
      </c>
      <c r="B2928" s="6" t="s">
        <v>25</v>
      </c>
      <c r="C2928" s="6" t="s">
        <v>144</v>
      </c>
      <c r="D2928" s="7">
        <v>43500</v>
      </c>
      <c r="E2928" s="7">
        <v>43594</v>
      </c>
      <c r="F2928" s="7">
        <v>43609</v>
      </c>
      <c r="G2928" s="7">
        <v>43619</v>
      </c>
      <c r="H2928" s="6">
        <f t="shared" si="135"/>
        <v>25</v>
      </c>
      <c r="I2928" s="6" t="s">
        <v>215</v>
      </c>
      <c r="J2928" s="6">
        <v>16</v>
      </c>
      <c r="K2928" s="6">
        <v>26</v>
      </c>
      <c r="L2928" s="6">
        <v>71</v>
      </c>
      <c r="M2928" s="6">
        <v>7</v>
      </c>
      <c r="N2928" s="6">
        <v>7</v>
      </c>
      <c r="O2928" s="6">
        <v>0.2</v>
      </c>
      <c r="P2928" s="8">
        <v>1085.4000000000001</v>
      </c>
      <c r="Q2928" s="8">
        <v>640.38599999999997</v>
      </c>
      <c r="R2928" s="8">
        <f t="shared" si="136"/>
        <v>1595.5380000000014</v>
      </c>
      <c r="S2928" s="8">
        <f>(((Sales[[#This Row],[Unit Price]]-(Sales[[#This Row],[Discount Applied]]*Sales[[#This Row],[Unit Price]]))-Q2928)/Q2928)*100</f>
        <v>35.593220338983066</v>
      </c>
      <c r="T2928" s="8">
        <f t="shared" si="137"/>
        <v>6078.2400000000007</v>
      </c>
      <c r="U2928" s="8">
        <f>Sales[[#This Row],[Unit Cost]]*Sales[[#This Row],[Order Quantity]]</f>
        <v>4482.7019999999993</v>
      </c>
    </row>
    <row r="2929" spans="1:21" x14ac:dyDescent="0.2">
      <c r="A2929" s="6" t="s">
        <v>3142</v>
      </c>
      <c r="B2929" s="6" t="s">
        <v>25</v>
      </c>
      <c r="C2929" s="6" t="s">
        <v>147</v>
      </c>
      <c r="D2929" s="7">
        <v>43500</v>
      </c>
      <c r="E2929" s="7">
        <v>43594</v>
      </c>
      <c r="F2929" s="7">
        <v>43603</v>
      </c>
      <c r="G2929" s="7">
        <v>43604</v>
      </c>
      <c r="H2929" s="6">
        <f t="shared" si="135"/>
        <v>10</v>
      </c>
      <c r="I2929" s="6" t="s">
        <v>215</v>
      </c>
      <c r="J2929" s="6">
        <v>17</v>
      </c>
      <c r="K2929" s="6">
        <v>13</v>
      </c>
      <c r="L2929" s="6">
        <v>209</v>
      </c>
      <c r="M2929" s="6">
        <v>22</v>
      </c>
      <c r="N2929" s="6">
        <v>8</v>
      </c>
      <c r="O2929" s="6">
        <v>0.15</v>
      </c>
      <c r="P2929" s="8">
        <v>1755.4</v>
      </c>
      <c r="Q2929" s="8">
        <v>1176.1180000000002</v>
      </c>
      <c r="R2929" s="8">
        <f t="shared" si="136"/>
        <v>2527.7759999999998</v>
      </c>
      <c r="S2929" s="8">
        <f>(((Sales[[#This Row],[Unit Price]]-(Sales[[#This Row],[Discount Applied]]*Sales[[#This Row],[Unit Price]]))-Q2929)/Q2929)*100</f>
        <v>26.865671641791039</v>
      </c>
      <c r="T2929" s="8">
        <f t="shared" si="137"/>
        <v>11936.720000000001</v>
      </c>
      <c r="U2929" s="8">
        <f>Sales[[#This Row],[Unit Cost]]*Sales[[#This Row],[Order Quantity]]</f>
        <v>9408.9440000000013</v>
      </c>
    </row>
    <row r="2930" spans="1:21" x14ac:dyDescent="0.2">
      <c r="A2930" s="6" t="s">
        <v>3143</v>
      </c>
      <c r="B2930" s="6" t="s">
        <v>24</v>
      </c>
      <c r="C2930" s="6" t="s">
        <v>146</v>
      </c>
      <c r="D2930" s="7">
        <v>43500</v>
      </c>
      <c r="E2930" s="7">
        <v>43594</v>
      </c>
      <c r="F2930" s="7">
        <v>43616</v>
      </c>
      <c r="G2930" s="7">
        <v>43619</v>
      </c>
      <c r="H2930" s="6">
        <f t="shared" si="135"/>
        <v>25</v>
      </c>
      <c r="I2930" s="6" t="s">
        <v>215</v>
      </c>
      <c r="J2930" s="6">
        <v>11</v>
      </c>
      <c r="K2930" s="6">
        <v>4</v>
      </c>
      <c r="L2930" s="6">
        <v>322</v>
      </c>
      <c r="M2930" s="6">
        <v>10</v>
      </c>
      <c r="N2930" s="6">
        <v>7</v>
      </c>
      <c r="O2930" s="6">
        <v>0.05</v>
      </c>
      <c r="P2930" s="8">
        <v>1929.6000000000001</v>
      </c>
      <c r="Q2930" s="8">
        <v>1022.6880000000001</v>
      </c>
      <c r="R2930" s="8">
        <f t="shared" si="136"/>
        <v>5673.0239999999994</v>
      </c>
      <c r="S2930" s="8">
        <f>(((Sales[[#This Row],[Unit Price]]-(Sales[[#This Row],[Discount Applied]]*Sales[[#This Row],[Unit Price]]))-Q2930)/Q2930)*100</f>
        <v>79.245283018867923</v>
      </c>
      <c r="T2930" s="8">
        <f t="shared" si="137"/>
        <v>12831.84</v>
      </c>
      <c r="U2930" s="8">
        <f>Sales[[#This Row],[Unit Cost]]*Sales[[#This Row],[Order Quantity]]</f>
        <v>7158.8160000000007</v>
      </c>
    </row>
    <row r="2931" spans="1:21" x14ac:dyDescent="0.2">
      <c r="A2931" s="6" t="s">
        <v>3144</v>
      </c>
      <c r="B2931" s="6" t="s">
        <v>26</v>
      </c>
      <c r="C2931" s="6" t="s">
        <v>147</v>
      </c>
      <c r="D2931" s="7">
        <v>43500</v>
      </c>
      <c r="E2931" s="7">
        <v>43594</v>
      </c>
      <c r="F2931" s="7">
        <v>43619</v>
      </c>
      <c r="G2931" s="7">
        <v>43620</v>
      </c>
      <c r="H2931" s="6">
        <f t="shared" si="135"/>
        <v>26</v>
      </c>
      <c r="I2931" s="6" t="s">
        <v>215</v>
      </c>
      <c r="J2931" s="6">
        <v>26</v>
      </c>
      <c r="K2931" s="6">
        <v>47</v>
      </c>
      <c r="L2931" s="6">
        <v>217</v>
      </c>
      <c r="M2931" s="6">
        <v>8</v>
      </c>
      <c r="N2931" s="6">
        <v>6</v>
      </c>
      <c r="O2931" s="6">
        <v>0.1</v>
      </c>
      <c r="P2931" s="8">
        <v>194.3</v>
      </c>
      <c r="Q2931" s="8">
        <v>153.49700000000001</v>
      </c>
      <c r="R2931" s="8">
        <f t="shared" si="136"/>
        <v>128.23800000000017</v>
      </c>
      <c r="S2931" s="8">
        <f>(((Sales[[#This Row],[Unit Price]]-(Sales[[#This Row],[Discount Applied]]*Sales[[#This Row],[Unit Price]]))-Q2931)/Q2931)*100</f>
        <v>13.924050632911387</v>
      </c>
      <c r="T2931" s="8">
        <f t="shared" si="137"/>
        <v>1049.2200000000003</v>
      </c>
      <c r="U2931" s="8">
        <f>Sales[[#This Row],[Unit Cost]]*Sales[[#This Row],[Order Quantity]]</f>
        <v>920.98200000000008</v>
      </c>
    </row>
    <row r="2932" spans="1:21" x14ac:dyDescent="0.2">
      <c r="A2932" s="6" t="s">
        <v>3145</v>
      </c>
      <c r="B2932" s="6" t="s">
        <v>25</v>
      </c>
      <c r="C2932" s="6" t="s">
        <v>146</v>
      </c>
      <c r="D2932" s="7">
        <v>43500</v>
      </c>
      <c r="E2932" s="7">
        <v>43594</v>
      </c>
      <c r="F2932" s="7">
        <v>43614</v>
      </c>
      <c r="G2932" s="7">
        <v>43618</v>
      </c>
      <c r="H2932" s="6">
        <f t="shared" si="135"/>
        <v>24</v>
      </c>
      <c r="I2932" s="6" t="s">
        <v>215</v>
      </c>
      <c r="J2932" s="6">
        <v>17</v>
      </c>
      <c r="K2932" s="6">
        <v>47</v>
      </c>
      <c r="L2932" s="6">
        <v>263</v>
      </c>
      <c r="M2932" s="6">
        <v>6</v>
      </c>
      <c r="N2932" s="6">
        <v>2</v>
      </c>
      <c r="O2932" s="6">
        <v>0.15</v>
      </c>
      <c r="P2932" s="8">
        <v>254.6</v>
      </c>
      <c r="Q2932" s="8">
        <v>180.76599999999999</v>
      </c>
      <c r="R2932" s="8">
        <f t="shared" si="136"/>
        <v>71.288000000000011</v>
      </c>
      <c r="S2932" s="8">
        <f>(((Sales[[#This Row],[Unit Price]]-(Sales[[#This Row],[Discount Applied]]*Sales[[#This Row],[Unit Price]]))-Q2932)/Q2932)*100</f>
        <v>19.718309859154935</v>
      </c>
      <c r="T2932" s="8">
        <f t="shared" si="137"/>
        <v>432.82</v>
      </c>
      <c r="U2932" s="8">
        <f>Sales[[#This Row],[Unit Cost]]*Sales[[#This Row],[Order Quantity]]</f>
        <v>361.53199999999998</v>
      </c>
    </row>
    <row r="2933" spans="1:21" x14ac:dyDescent="0.2">
      <c r="A2933" s="6" t="s">
        <v>3146</v>
      </c>
      <c r="B2933" s="6" t="s">
        <v>24</v>
      </c>
      <c r="C2933" s="6" t="s">
        <v>143</v>
      </c>
      <c r="D2933" s="7">
        <v>43500</v>
      </c>
      <c r="E2933" s="7">
        <v>43594</v>
      </c>
      <c r="F2933" s="7">
        <v>43606</v>
      </c>
      <c r="G2933" s="7">
        <v>43609</v>
      </c>
      <c r="H2933" s="6">
        <f t="shared" si="135"/>
        <v>15</v>
      </c>
      <c r="I2933" s="6" t="s">
        <v>215</v>
      </c>
      <c r="J2933" s="6">
        <v>4</v>
      </c>
      <c r="K2933" s="6">
        <v>10</v>
      </c>
      <c r="L2933" s="6">
        <v>357</v>
      </c>
      <c r="M2933" s="6">
        <v>21</v>
      </c>
      <c r="N2933" s="6">
        <v>4</v>
      </c>
      <c r="O2933" s="6">
        <v>0.15</v>
      </c>
      <c r="P2933" s="8">
        <v>1788.9</v>
      </c>
      <c r="Q2933" s="8">
        <v>948.11700000000008</v>
      </c>
      <c r="R2933" s="8">
        <f t="shared" si="136"/>
        <v>2289.7919999999999</v>
      </c>
      <c r="S2933" s="8">
        <f>(((Sales[[#This Row],[Unit Price]]-(Sales[[#This Row],[Discount Applied]]*Sales[[#This Row],[Unit Price]]))-Q2933)/Q2933)*100</f>
        <v>60.377358490566039</v>
      </c>
      <c r="T2933" s="8">
        <f t="shared" si="137"/>
        <v>6082.26</v>
      </c>
      <c r="U2933" s="8">
        <f>Sales[[#This Row],[Unit Cost]]*Sales[[#This Row],[Order Quantity]]</f>
        <v>3792.4680000000003</v>
      </c>
    </row>
    <row r="2934" spans="1:21" x14ac:dyDescent="0.2">
      <c r="A2934" s="6" t="s">
        <v>3147</v>
      </c>
      <c r="B2934" s="6" t="s">
        <v>24</v>
      </c>
      <c r="C2934" s="6" t="s">
        <v>143</v>
      </c>
      <c r="D2934" s="7">
        <v>43500</v>
      </c>
      <c r="E2934" s="7">
        <v>43595</v>
      </c>
      <c r="F2934" s="7">
        <v>43619</v>
      </c>
      <c r="G2934" s="7">
        <v>43624</v>
      </c>
      <c r="H2934" s="6">
        <f t="shared" si="135"/>
        <v>29</v>
      </c>
      <c r="I2934" s="6" t="s">
        <v>215</v>
      </c>
      <c r="J2934" s="6">
        <v>6</v>
      </c>
      <c r="K2934" s="6">
        <v>47</v>
      </c>
      <c r="L2934" s="6">
        <v>362</v>
      </c>
      <c r="M2934" s="6">
        <v>40</v>
      </c>
      <c r="N2934" s="6">
        <v>6</v>
      </c>
      <c r="O2934" s="6">
        <v>0.1</v>
      </c>
      <c r="P2934" s="8">
        <v>2499.1</v>
      </c>
      <c r="Q2934" s="8">
        <v>1124.595</v>
      </c>
      <c r="R2934" s="8">
        <f t="shared" si="136"/>
        <v>6747.57</v>
      </c>
      <c r="S2934" s="8">
        <f>(((Sales[[#This Row],[Unit Price]]-(Sales[[#This Row],[Discount Applied]]*Sales[[#This Row],[Unit Price]]))-Q2934)/Q2934)*100</f>
        <v>100</v>
      </c>
      <c r="T2934" s="8">
        <f t="shared" si="137"/>
        <v>13495.14</v>
      </c>
      <c r="U2934" s="8">
        <f>Sales[[#This Row],[Unit Cost]]*Sales[[#This Row],[Order Quantity]]</f>
        <v>6747.57</v>
      </c>
    </row>
    <row r="2935" spans="1:21" x14ac:dyDescent="0.2">
      <c r="A2935" s="6" t="s">
        <v>3148</v>
      </c>
      <c r="B2935" s="6" t="s">
        <v>25</v>
      </c>
      <c r="C2935" s="6" t="s">
        <v>145</v>
      </c>
      <c r="D2935" s="7">
        <v>43500</v>
      </c>
      <c r="E2935" s="7">
        <v>43595</v>
      </c>
      <c r="F2935" s="7">
        <v>43621</v>
      </c>
      <c r="G2935" s="7">
        <v>43625</v>
      </c>
      <c r="H2935" s="6">
        <f t="shared" si="135"/>
        <v>30</v>
      </c>
      <c r="I2935" s="6" t="s">
        <v>215</v>
      </c>
      <c r="J2935" s="6">
        <v>14</v>
      </c>
      <c r="K2935" s="6">
        <v>28</v>
      </c>
      <c r="L2935" s="6">
        <v>192</v>
      </c>
      <c r="M2935" s="6">
        <v>29</v>
      </c>
      <c r="N2935" s="6">
        <v>7</v>
      </c>
      <c r="O2935" s="6">
        <v>0.05</v>
      </c>
      <c r="P2935" s="8">
        <v>3195.9</v>
      </c>
      <c r="Q2935" s="8">
        <v>2588.6790000000001</v>
      </c>
      <c r="R2935" s="8">
        <f t="shared" si="136"/>
        <v>3131.982</v>
      </c>
      <c r="S2935" s="8">
        <f>(((Sales[[#This Row],[Unit Price]]-(Sales[[#This Row],[Discount Applied]]*Sales[[#This Row],[Unit Price]]))-Q2935)/Q2935)*100</f>
        <v>17.283950617283946</v>
      </c>
      <c r="T2935" s="8">
        <f t="shared" si="137"/>
        <v>21252.735000000001</v>
      </c>
      <c r="U2935" s="8">
        <f>Sales[[#This Row],[Unit Cost]]*Sales[[#This Row],[Order Quantity]]</f>
        <v>18120.753000000001</v>
      </c>
    </row>
    <row r="2936" spans="1:21" x14ac:dyDescent="0.2">
      <c r="A2936" s="6" t="s">
        <v>3149</v>
      </c>
      <c r="B2936" s="6" t="s">
        <v>26</v>
      </c>
      <c r="C2936" s="6" t="s">
        <v>145</v>
      </c>
      <c r="D2936" s="7">
        <v>43500</v>
      </c>
      <c r="E2936" s="7">
        <v>43595</v>
      </c>
      <c r="F2936" s="7">
        <v>43597</v>
      </c>
      <c r="G2936" s="7">
        <v>43600</v>
      </c>
      <c r="H2936" s="6">
        <f t="shared" si="135"/>
        <v>5</v>
      </c>
      <c r="I2936" s="6" t="s">
        <v>215</v>
      </c>
      <c r="J2936" s="6">
        <v>26</v>
      </c>
      <c r="K2936" s="6">
        <v>42</v>
      </c>
      <c r="L2936" s="6">
        <v>136</v>
      </c>
      <c r="M2936" s="6">
        <v>36</v>
      </c>
      <c r="N2936" s="6">
        <v>5</v>
      </c>
      <c r="O2936" s="6">
        <v>7.4999999999999997E-2</v>
      </c>
      <c r="P2936" s="8">
        <v>4006.6</v>
      </c>
      <c r="Q2936" s="8">
        <v>1843.0360000000001</v>
      </c>
      <c r="R2936" s="8">
        <f t="shared" si="136"/>
        <v>9315.3450000000012</v>
      </c>
      <c r="S2936" s="8">
        <f>(((Sales[[#This Row],[Unit Price]]-(Sales[[#This Row],[Discount Applied]]*Sales[[#This Row],[Unit Price]]))-Q2936)/Q2936)*100</f>
        <v>101.08695652173914</v>
      </c>
      <c r="T2936" s="8">
        <f t="shared" si="137"/>
        <v>18530.525000000001</v>
      </c>
      <c r="U2936" s="8">
        <f>Sales[[#This Row],[Unit Cost]]*Sales[[#This Row],[Order Quantity]]</f>
        <v>9215.18</v>
      </c>
    </row>
    <row r="2937" spans="1:21" x14ac:dyDescent="0.2">
      <c r="A2937" s="6" t="s">
        <v>3150</v>
      </c>
      <c r="B2937" s="6" t="s">
        <v>24</v>
      </c>
      <c r="C2937" s="6" t="s">
        <v>146</v>
      </c>
      <c r="D2937" s="7">
        <v>43500</v>
      </c>
      <c r="E2937" s="7">
        <v>43595</v>
      </c>
      <c r="F2937" s="7">
        <v>43599</v>
      </c>
      <c r="G2937" s="7">
        <v>43602</v>
      </c>
      <c r="H2937" s="6">
        <f t="shared" si="135"/>
        <v>7</v>
      </c>
      <c r="I2937" s="6" t="s">
        <v>215</v>
      </c>
      <c r="J2937" s="6">
        <v>1</v>
      </c>
      <c r="K2937" s="6">
        <v>31</v>
      </c>
      <c r="L2937" s="6">
        <v>327</v>
      </c>
      <c r="M2937" s="6">
        <v>35</v>
      </c>
      <c r="N2937" s="6">
        <v>5</v>
      </c>
      <c r="O2937" s="6">
        <v>0.15</v>
      </c>
      <c r="P2937" s="8">
        <v>194.3</v>
      </c>
      <c r="Q2937" s="8">
        <v>104.92200000000001</v>
      </c>
      <c r="R2937" s="8">
        <f t="shared" si="136"/>
        <v>301.16499999999996</v>
      </c>
      <c r="S2937" s="8">
        <f>(((Sales[[#This Row],[Unit Price]]-(Sales[[#This Row],[Discount Applied]]*Sales[[#This Row],[Unit Price]]))-Q2937)/Q2937)*100</f>
        <v>57.407407407407398</v>
      </c>
      <c r="T2937" s="8">
        <f t="shared" si="137"/>
        <v>825.77499999999998</v>
      </c>
      <c r="U2937" s="8">
        <f>Sales[[#This Row],[Unit Cost]]*Sales[[#This Row],[Order Quantity]]</f>
        <v>524.61</v>
      </c>
    </row>
    <row r="2938" spans="1:21" x14ac:dyDescent="0.2">
      <c r="A2938" s="6" t="s">
        <v>3151</v>
      </c>
      <c r="B2938" s="6" t="s">
        <v>24</v>
      </c>
      <c r="C2938" s="6" t="s">
        <v>146</v>
      </c>
      <c r="D2938" s="7">
        <v>43500</v>
      </c>
      <c r="E2938" s="7">
        <v>43595</v>
      </c>
      <c r="F2938" s="7">
        <v>43602</v>
      </c>
      <c r="G2938" s="7">
        <v>43607</v>
      </c>
      <c r="H2938" s="6">
        <f t="shared" si="135"/>
        <v>12</v>
      </c>
      <c r="I2938" s="6" t="s">
        <v>215</v>
      </c>
      <c r="J2938" s="6">
        <v>7</v>
      </c>
      <c r="K2938" s="6">
        <v>25</v>
      </c>
      <c r="L2938" s="6">
        <v>306</v>
      </c>
      <c r="M2938" s="6">
        <v>28</v>
      </c>
      <c r="N2938" s="6">
        <v>1</v>
      </c>
      <c r="O2938" s="6">
        <v>0.3</v>
      </c>
      <c r="P2938" s="8">
        <v>1018.4</v>
      </c>
      <c r="Q2938" s="8">
        <v>407.36</v>
      </c>
      <c r="R2938" s="8">
        <f t="shared" si="136"/>
        <v>305.52</v>
      </c>
      <c r="S2938" s="8">
        <f>(((Sales[[#This Row],[Unit Price]]-(Sales[[#This Row],[Discount Applied]]*Sales[[#This Row],[Unit Price]]))-Q2938)/Q2938)*100</f>
        <v>74.999999999999986</v>
      </c>
      <c r="T2938" s="8">
        <f t="shared" si="137"/>
        <v>712.88</v>
      </c>
      <c r="U2938" s="8">
        <f>Sales[[#This Row],[Unit Cost]]*Sales[[#This Row],[Order Quantity]]</f>
        <v>407.36</v>
      </c>
    </row>
    <row r="2939" spans="1:21" x14ac:dyDescent="0.2">
      <c r="A2939" s="6" t="s">
        <v>3152</v>
      </c>
      <c r="B2939" s="6" t="s">
        <v>25</v>
      </c>
      <c r="C2939" s="6" t="s">
        <v>145</v>
      </c>
      <c r="D2939" s="7">
        <v>43500</v>
      </c>
      <c r="E2939" s="7">
        <v>43595</v>
      </c>
      <c r="F2939" s="7">
        <v>43616</v>
      </c>
      <c r="G2939" s="7">
        <v>43617</v>
      </c>
      <c r="H2939" s="6">
        <f t="shared" si="135"/>
        <v>22</v>
      </c>
      <c r="I2939" s="6" t="s">
        <v>215</v>
      </c>
      <c r="J2939" s="6">
        <v>17</v>
      </c>
      <c r="K2939" s="6">
        <v>27</v>
      </c>
      <c r="L2939" s="6">
        <v>163</v>
      </c>
      <c r="M2939" s="6">
        <v>39</v>
      </c>
      <c r="N2939" s="6">
        <v>1</v>
      </c>
      <c r="O2939" s="6">
        <v>0.15</v>
      </c>
      <c r="P2939" s="8">
        <v>174.20000000000002</v>
      </c>
      <c r="Q2939" s="8">
        <v>97.552000000000021</v>
      </c>
      <c r="R2939" s="8">
        <f t="shared" si="136"/>
        <v>50.518000000000001</v>
      </c>
      <c r="S2939" s="8">
        <f>(((Sales[[#This Row],[Unit Price]]-(Sales[[#This Row],[Discount Applied]]*Sales[[#This Row],[Unit Price]]))-Q2939)/Q2939)*100</f>
        <v>51.785714285714278</v>
      </c>
      <c r="T2939" s="8">
        <f t="shared" si="137"/>
        <v>148.07000000000002</v>
      </c>
      <c r="U2939" s="8">
        <f>Sales[[#This Row],[Unit Cost]]*Sales[[#This Row],[Order Quantity]]</f>
        <v>97.552000000000021</v>
      </c>
    </row>
    <row r="2940" spans="1:21" x14ac:dyDescent="0.2">
      <c r="A2940" s="6" t="s">
        <v>3153</v>
      </c>
      <c r="B2940" s="6" t="s">
        <v>24</v>
      </c>
      <c r="C2940" s="6" t="s">
        <v>145</v>
      </c>
      <c r="D2940" s="7">
        <v>43500</v>
      </c>
      <c r="E2940" s="7">
        <v>43595</v>
      </c>
      <c r="F2940" s="7">
        <v>43604</v>
      </c>
      <c r="G2940" s="7">
        <v>43608</v>
      </c>
      <c r="H2940" s="6">
        <f t="shared" si="135"/>
        <v>13</v>
      </c>
      <c r="I2940" s="6" t="s">
        <v>215</v>
      </c>
      <c r="J2940" s="6">
        <v>9</v>
      </c>
      <c r="K2940" s="6">
        <v>9</v>
      </c>
      <c r="L2940" s="6">
        <v>182</v>
      </c>
      <c r="M2940" s="6">
        <v>8</v>
      </c>
      <c r="N2940" s="6">
        <v>5</v>
      </c>
      <c r="O2940" s="6">
        <v>0.05</v>
      </c>
      <c r="P2940" s="8">
        <v>1125.6000000000001</v>
      </c>
      <c r="Q2940" s="8">
        <v>731.6400000000001</v>
      </c>
      <c r="R2940" s="8">
        <f t="shared" si="136"/>
        <v>1688.4000000000005</v>
      </c>
      <c r="S2940" s="8">
        <f>(((Sales[[#This Row],[Unit Price]]-(Sales[[#This Row],[Discount Applied]]*Sales[[#This Row],[Unit Price]]))-Q2940)/Q2940)*100</f>
        <v>46.153846153846153</v>
      </c>
      <c r="T2940" s="8">
        <f t="shared" si="137"/>
        <v>5346.6000000000013</v>
      </c>
      <c r="U2940" s="8">
        <f>Sales[[#This Row],[Unit Cost]]*Sales[[#This Row],[Order Quantity]]</f>
        <v>3658.2000000000007</v>
      </c>
    </row>
    <row r="2941" spans="1:21" x14ac:dyDescent="0.2">
      <c r="A2941" s="6" t="s">
        <v>3154</v>
      </c>
      <c r="B2941" s="6" t="s">
        <v>26</v>
      </c>
      <c r="C2941" s="6" t="s">
        <v>148</v>
      </c>
      <c r="D2941" s="7">
        <v>43500</v>
      </c>
      <c r="E2941" s="7">
        <v>43596</v>
      </c>
      <c r="F2941" s="7">
        <v>43621</v>
      </c>
      <c r="G2941" s="7">
        <v>43624</v>
      </c>
      <c r="H2941" s="6">
        <f t="shared" si="135"/>
        <v>28</v>
      </c>
      <c r="I2941" s="6" t="s">
        <v>215</v>
      </c>
      <c r="J2941" s="6">
        <v>26</v>
      </c>
      <c r="K2941" s="6">
        <v>48</v>
      </c>
      <c r="L2941" s="6">
        <v>46</v>
      </c>
      <c r="M2941" s="6">
        <v>28</v>
      </c>
      <c r="N2941" s="6">
        <v>1</v>
      </c>
      <c r="O2941" s="6">
        <v>0.2</v>
      </c>
      <c r="P2941" s="8">
        <v>2854.2000000000003</v>
      </c>
      <c r="Q2941" s="8">
        <v>2426.0700000000002</v>
      </c>
      <c r="R2941" s="8">
        <f t="shared" si="136"/>
        <v>-142.71000000000004</v>
      </c>
      <c r="S2941" s="8">
        <f>(((Sales[[#This Row],[Unit Price]]-(Sales[[#This Row],[Discount Applied]]*Sales[[#This Row],[Unit Price]]))-Q2941)/Q2941)*100</f>
        <v>-5.8823529411764719</v>
      </c>
      <c r="T2941" s="8">
        <f t="shared" si="137"/>
        <v>2283.36</v>
      </c>
      <c r="U2941" s="8">
        <f>Sales[[#This Row],[Unit Cost]]*Sales[[#This Row],[Order Quantity]]</f>
        <v>2426.0700000000002</v>
      </c>
    </row>
    <row r="2942" spans="1:21" x14ac:dyDescent="0.2">
      <c r="A2942" s="6" t="s">
        <v>3155</v>
      </c>
      <c r="B2942" s="6" t="s">
        <v>24</v>
      </c>
      <c r="C2942" s="6" t="s">
        <v>147</v>
      </c>
      <c r="D2942" s="7">
        <v>43500</v>
      </c>
      <c r="E2942" s="7">
        <v>43596</v>
      </c>
      <c r="F2942" s="7">
        <v>43607</v>
      </c>
      <c r="G2942" s="7">
        <v>43609</v>
      </c>
      <c r="H2942" s="6">
        <f t="shared" si="135"/>
        <v>13</v>
      </c>
      <c r="I2942" s="6" t="s">
        <v>215</v>
      </c>
      <c r="J2942" s="6">
        <v>8</v>
      </c>
      <c r="K2942" s="6">
        <v>31</v>
      </c>
      <c r="L2942" s="6">
        <v>206</v>
      </c>
      <c r="M2942" s="6">
        <v>46</v>
      </c>
      <c r="N2942" s="6">
        <v>1</v>
      </c>
      <c r="O2942" s="6">
        <v>7.4999999999999997E-2</v>
      </c>
      <c r="P2942" s="8">
        <v>3383.5</v>
      </c>
      <c r="Q2942" s="8">
        <v>2131.605</v>
      </c>
      <c r="R2942" s="8">
        <f t="shared" si="136"/>
        <v>998.13250000000016</v>
      </c>
      <c r="S2942" s="8">
        <f>(((Sales[[#This Row],[Unit Price]]-(Sales[[#This Row],[Discount Applied]]*Sales[[#This Row],[Unit Price]]))-Q2942)/Q2942)*100</f>
        <v>46.82539682539683</v>
      </c>
      <c r="T2942" s="8">
        <f t="shared" si="137"/>
        <v>3129.7375000000002</v>
      </c>
      <c r="U2942" s="8">
        <f>Sales[[#This Row],[Unit Cost]]*Sales[[#This Row],[Order Quantity]]</f>
        <v>2131.605</v>
      </c>
    </row>
    <row r="2943" spans="1:21" x14ac:dyDescent="0.2">
      <c r="A2943" s="6" t="s">
        <v>3156</v>
      </c>
      <c r="B2943" s="6" t="s">
        <v>24</v>
      </c>
      <c r="C2943" s="6" t="s">
        <v>144</v>
      </c>
      <c r="D2943" s="7">
        <v>43500</v>
      </c>
      <c r="E2943" s="7">
        <v>43596</v>
      </c>
      <c r="F2943" s="7">
        <v>43600</v>
      </c>
      <c r="G2943" s="7">
        <v>43607</v>
      </c>
      <c r="H2943" s="6">
        <f t="shared" si="135"/>
        <v>11</v>
      </c>
      <c r="I2943" s="6" t="s">
        <v>215</v>
      </c>
      <c r="J2943" s="6">
        <v>12</v>
      </c>
      <c r="K2943" s="6">
        <v>5</v>
      </c>
      <c r="L2943" s="6">
        <v>81</v>
      </c>
      <c r="M2943" s="6">
        <v>4</v>
      </c>
      <c r="N2943" s="6">
        <v>1</v>
      </c>
      <c r="O2943" s="6">
        <v>0.15</v>
      </c>
      <c r="P2943" s="8">
        <v>3035.1</v>
      </c>
      <c r="Q2943" s="8">
        <v>2215.623</v>
      </c>
      <c r="R2943" s="8">
        <f t="shared" si="136"/>
        <v>364.21199999999999</v>
      </c>
      <c r="S2943" s="8">
        <f>(((Sales[[#This Row],[Unit Price]]-(Sales[[#This Row],[Discount Applied]]*Sales[[#This Row],[Unit Price]]))-Q2943)/Q2943)*100</f>
        <v>16.43835616438356</v>
      </c>
      <c r="T2943" s="8">
        <f t="shared" si="137"/>
        <v>2579.835</v>
      </c>
      <c r="U2943" s="8">
        <f>Sales[[#This Row],[Unit Cost]]*Sales[[#This Row],[Order Quantity]]</f>
        <v>2215.623</v>
      </c>
    </row>
    <row r="2944" spans="1:21" x14ac:dyDescent="0.2">
      <c r="A2944" s="6" t="s">
        <v>3157</v>
      </c>
      <c r="B2944" s="6" t="s">
        <v>25</v>
      </c>
      <c r="C2944" s="6" t="s">
        <v>145</v>
      </c>
      <c r="D2944" s="7">
        <v>43500</v>
      </c>
      <c r="E2944" s="7">
        <v>43596</v>
      </c>
      <c r="F2944" s="7">
        <v>43617</v>
      </c>
      <c r="G2944" s="7">
        <v>43624</v>
      </c>
      <c r="H2944" s="6">
        <f t="shared" si="135"/>
        <v>28</v>
      </c>
      <c r="I2944" s="6" t="s">
        <v>215</v>
      </c>
      <c r="J2944" s="6">
        <v>13</v>
      </c>
      <c r="K2944" s="6">
        <v>45</v>
      </c>
      <c r="L2944" s="6">
        <v>196</v>
      </c>
      <c r="M2944" s="6">
        <v>14</v>
      </c>
      <c r="N2944" s="6">
        <v>8</v>
      </c>
      <c r="O2944" s="6">
        <v>0.4</v>
      </c>
      <c r="P2944" s="8">
        <v>3939.6</v>
      </c>
      <c r="Q2944" s="8">
        <v>1891.0079999999998</v>
      </c>
      <c r="R2944" s="8">
        <f t="shared" si="136"/>
        <v>3782.0159999999996</v>
      </c>
      <c r="S2944" s="8">
        <f>(((Sales[[#This Row],[Unit Price]]-(Sales[[#This Row],[Discount Applied]]*Sales[[#This Row],[Unit Price]]))-Q2944)/Q2944)*100</f>
        <v>25</v>
      </c>
      <c r="T2944" s="8">
        <f t="shared" si="137"/>
        <v>18910.079999999998</v>
      </c>
      <c r="U2944" s="8">
        <f>Sales[[#This Row],[Unit Cost]]*Sales[[#This Row],[Order Quantity]]</f>
        <v>15128.063999999998</v>
      </c>
    </row>
    <row r="2945" spans="1:21" x14ac:dyDescent="0.2">
      <c r="A2945" s="6" t="s">
        <v>3158</v>
      </c>
      <c r="B2945" s="6" t="s">
        <v>24</v>
      </c>
      <c r="C2945" s="6" t="s">
        <v>148</v>
      </c>
      <c r="D2945" s="7">
        <v>43500</v>
      </c>
      <c r="E2945" s="7">
        <v>43596</v>
      </c>
      <c r="F2945" s="7">
        <v>43608</v>
      </c>
      <c r="G2945" s="7">
        <v>43613</v>
      </c>
      <c r="H2945" s="6">
        <f t="shared" si="135"/>
        <v>17</v>
      </c>
      <c r="I2945" s="6" t="s">
        <v>215</v>
      </c>
      <c r="J2945" s="6">
        <v>1</v>
      </c>
      <c r="K2945" s="6">
        <v>39</v>
      </c>
      <c r="L2945" s="6">
        <v>55</v>
      </c>
      <c r="M2945" s="6">
        <v>37</v>
      </c>
      <c r="N2945" s="6">
        <v>8</v>
      </c>
      <c r="O2945" s="6">
        <v>0.4</v>
      </c>
      <c r="P2945" s="8">
        <v>6023.3</v>
      </c>
      <c r="Q2945" s="8">
        <v>2770.7180000000003</v>
      </c>
      <c r="R2945" s="8">
        <f t="shared" si="136"/>
        <v>6746.0959999999977</v>
      </c>
      <c r="S2945" s="8">
        <f>(((Sales[[#This Row],[Unit Price]]-(Sales[[#This Row],[Discount Applied]]*Sales[[#This Row],[Unit Price]]))-Q2945)/Q2945)*100</f>
        <v>30.434782608695638</v>
      </c>
      <c r="T2945" s="8">
        <f t="shared" si="137"/>
        <v>28911.84</v>
      </c>
      <c r="U2945" s="8">
        <f>Sales[[#This Row],[Unit Cost]]*Sales[[#This Row],[Order Quantity]]</f>
        <v>22165.744000000002</v>
      </c>
    </row>
    <row r="2946" spans="1:21" x14ac:dyDescent="0.2">
      <c r="A2946" s="6" t="s">
        <v>3159</v>
      </c>
      <c r="B2946" s="6" t="s">
        <v>25</v>
      </c>
      <c r="C2946" s="6" t="s">
        <v>145</v>
      </c>
      <c r="D2946" s="7">
        <v>43500</v>
      </c>
      <c r="E2946" s="7">
        <v>43596</v>
      </c>
      <c r="F2946" s="7">
        <v>43608</v>
      </c>
      <c r="G2946" s="7">
        <v>43611</v>
      </c>
      <c r="H2946" s="6">
        <f t="shared" ref="H2946:H3009" si="138">G2946-E2946</f>
        <v>15</v>
      </c>
      <c r="I2946" s="6" t="s">
        <v>215</v>
      </c>
      <c r="J2946" s="6">
        <v>20</v>
      </c>
      <c r="K2946" s="6">
        <v>27</v>
      </c>
      <c r="L2946" s="6">
        <v>114</v>
      </c>
      <c r="M2946" s="6">
        <v>43</v>
      </c>
      <c r="N2946" s="6">
        <v>8</v>
      </c>
      <c r="O2946" s="6">
        <v>0.05</v>
      </c>
      <c r="P2946" s="8">
        <v>194.3</v>
      </c>
      <c r="Q2946" s="8">
        <v>101.03600000000002</v>
      </c>
      <c r="R2946" s="8">
        <f t="shared" ref="R2946:R3009" si="139">T2946-(Q2946*N2946)</f>
        <v>668.39199999999994</v>
      </c>
      <c r="S2946" s="8">
        <f>(((Sales[[#This Row],[Unit Price]]-(Sales[[#This Row],[Discount Applied]]*Sales[[#This Row],[Unit Price]]))-Q2946)/Q2946)*100</f>
        <v>82.692307692307679</v>
      </c>
      <c r="T2946" s="8">
        <f t="shared" ref="T2946:T3009" si="140">((P2946*N2946)-(P2946*O2946*N2946))</f>
        <v>1476.68</v>
      </c>
      <c r="U2946" s="8">
        <f>Sales[[#This Row],[Unit Cost]]*Sales[[#This Row],[Order Quantity]]</f>
        <v>808.28800000000012</v>
      </c>
    </row>
    <row r="2947" spans="1:21" x14ac:dyDescent="0.2">
      <c r="A2947" s="6" t="s">
        <v>3160</v>
      </c>
      <c r="B2947" s="6" t="s">
        <v>24</v>
      </c>
      <c r="C2947" s="6" t="s">
        <v>146</v>
      </c>
      <c r="D2947" s="7">
        <v>43500</v>
      </c>
      <c r="E2947" s="7">
        <v>43596</v>
      </c>
      <c r="F2947" s="7">
        <v>43601</v>
      </c>
      <c r="G2947" s="7">
        <v>43603</v>
      </c>
      <c r="H2947" s="6">
        <f t="shared" si="138"/>
        <v>7</v>
      </c>
      <c r="I2947" s="6" t="s">
        <v>215</v>
      </c>
      <c r="J2947" s="6">
        <v>7</v>
      </c>
      <c r="K2947" s="6">
        <v>19</v>
      </c>
      <c r="L2947" s="6">
        <v>274</v>
      </c>
      <c r="M2947" s="6">
        <v>40</v>
      </c>
      <c r="N2947" s="6">
        <v>4</v>
      </c>
      <c r="O2947" s="6">
        <v>0.05</v>
      </c>
      <c r="P2947" s="8">
        <v>5540.9000000000005</v>
      </c>
      <c r="Q2947" s="8">
        <v>4709.7650000000003</v>
      </c>
      <c r="R2947" s="8">
        <f t="shared" si="139"/>
        <v>2216.3600000000006</v>
      </c>
      <c r="S2947" s="8">
        <f>(((Sales[[#This Row],[Unit Price]]-(Sales[[#This Row],[Discount Applied]]*Sales[[#This Row],[Unit Price]]))-Q2947)/Q2947)*100</f>
        <v>11.764705882352944</v>
      </c>
      <c r="T2947" s="8">
        <f t="shared" si="140"/>
        <v>21055.420000000002</v>
      </c>
      <c r="U2947" s="8">
        <f>Sales[[#This Row],[Unit Cost]]*Sales[[#This Row],[Order Quantity]]</f>
        <v>18839.060000000001</v>
      </c>
    </row>
    <row r="2948" spans="1:21" x14ac:dyDescent="0.2">
      <c r="A2948" s="6" t="s">
        <v>3161</v>
      </c>
      <c r="B2948" s="6" t="s">
        <v>23</v>
      </c>
      <c r="C2948" s="6" t="s">
        <v>146</v>
      </c>
      <c r="D2948" s="7">
        <v>43500</v>
      </c>
      <c r="E2948" s="7">
        <v>43596</v>
      </c>
      <c r="F2948" s="7">
        <v>43599</v>
      </c>
      <c r="G2948" s="7">
        <v>43600</v>
      </c>
      <c r="H2948" s="6">
        <f t="shared" si="138"/>
        <v>4</v>
      </c>
      <c r="I2948" s="6" t="s">
        <v>215</v>
      </c>
      <c r="J2948" s="6">
        <v>20</v>
      </c>
      <c r="K2948" s="6">
        <v>12</v>
      </c>
      <c r="L2948" s="6">
        <v>320</v>
      </c>
      <c r="M2948" s="6">
        <v>28</v>
      </c>
      <c r="N2948" s="6">
        <v>4</v>
      </c>
      <c r="O2948" s="6">
        <v>0.05</v>
      </c>
      <c r="P2948" s="8">
        <v>3336.6</v>
      </c>
      <c r="Q2948" s="8">
        <v>2769.3779999999997</v>
      </c>
      <c r="R2948" s="8">
        <f t="shared" si="139"/>
        <v>1601.5680000000011</v>
      </c>
      <c r="S2948" s="8">
        <f>(((Sales[[#This Row],[Unit Price]]-(Sales[[#This Row],[Discount Applied]]*Sales[[#This Row],[Unit Price]]))-Q2948)/Q2948)*100</f>
        <v>14.457831325301216</v>
      </c>
      <c r="T2948" s="8">
        <f t="shared" si="140"/>
        <v>12679.08</v>
      </c>
      <c r="U2948" s="8">
        <f>Sales[[#This Row],[Unit Cost]]*Sales[[#This Row],[Order Quantity]]</f>
        <v>11077.511999999999</v>
      </c>
    </row>
    <row r="2949" spans="1:21" x14ac:dyDescent="0.2">
      <c r="A2949" s="6" t="s">
        <v>3162</v>
      </c>
      <c r="B2949" s="6" t="s">
        <v>24</v>
      </c>
      <c r="C2949" s="6" t="s">
        <v>147</v>
      </c>
      <c r="D2949" s="7">
        <v>43500</v>
      </c>
      <c r="E2949" s="7">
        <v>43596</v>
      </c>
      <c r="F2949" s="7">
        <v>43611</v>
      </c>
      <c r="G2949" s="7">
        <v>43612</v>
      </c>
      <c r="H2949" s="6">
        <f t="shared" si="138"/>
        <v>16</v>
      </c>
      <c r="I2949" s="6" t="s">
        <v>215</v>
      </c>
      <c r="J2949" s="6">
        <v>5</v>
      </c>
      <c r="K2949" s="6">
        <v>28</v>
      </c>
      <c r="L2949" s="6">
        <v>229</v>
      </c>
      <c r="M2949" s="6">
        <v>21</v>
      </c>
      <c r="N2949" s="6">
        <v>1</v>
      </c>
      <c r="O2949" s="6">
        <v>7.4999999999999997E-2</v>
      </c>
      <c r="P2949" s="8">
        <v>1775.5</v>
      </c>
      <c r="Q2949" s="8">
        <v>1065.3</v>
      </c>
      <c r="R2949" s="8">
        <f t="shared" si="139"/>
        <v>577.03750000000014</v>
      </c>
      <c r="S2949" s="8">
        <f>(((Sales[[#This Row],[Unit Price]]-(Sales[[#This Row],[Discount Applied]]*Sales[[#This Row],[Unit Price]]))-Q2949)/Q2949)*100</f>
        <v>54.166666666666686</v>
      </c>
      <c r="T2949" s="8">
        <f t="shared" si="140"/>
        <v>1642.3375000000001</v>
      </c>
      <c r="U2949" s="8">
        <f>Sales[[#This Row],[Unit Cost]]*Sales[[#This Row],[Order Quantity]]</f>
        <v>1065.3</v>
      </c>
    </row>
    <row r="2950" spans="1:21" x14ac:dyDescent="0.2">
      <c r="A2950" s="6" t="s">
        <v>3163</v>
      </c>
      <c r="B2950" s="6" t="s">
        <v>25</v>
      </c>
      <c r="C2950" s="6" t="s">
        <v>147</v>
      </c>
      <c r="D2950" s="7">
        <v>43500</v>
      </c>
      <c r="E2950" s="7">
        <v>43596</v>
      </c>
      <c r="F2950" s="7">
        <v>43624</v>
      </c>
      <c r="G2950" s="7">
        <v>43628</v>
      </c>
      <c r="H2950" s="6">
        <f t="shared" si="138"/>
        <v>32</v>
      </c>
      <c r="I2950" s="6" t="s">
        <v>215</v>
      </c>
      <c r="J2950" s="6">
        <v>18</v>
      </c>
      <c r="K2950" s="6">
        <v>49</v>
      </c>
      <c r="L2950" s="6">
        <v>245</v>
      </c>
      <c r="M2950" s="6">
        <v>21</v>
      </c>
      <c r="N2950" s="6">
        <v>4</v>
      </c>
      <c r="O2950" s="6">
        <v>0.1</v>
      </c>
      <c r="P2950" s="8">
        <v>737</v>
      </c>
      <c r="Q2950" s="8">
        <v>501.16</v>
      </c>
      <c r="R2950" s="8">
        <f t="shared" si="139"/>
        <v>648.55999999999972</v>
      </c>
      <c r="S2950" s="8">
        <f>(((Sales[[#This Row],[Unit Price]]-(Sales[[#This Row],[Discount Applied]]*Sales[[#This Row],[Unit Price]]))-Q2950)/Q2950)*100</f>
        <v>32.352941176470573</v>
      </c>
      <c r="T2950" s="8">
        <f t="shared" si="140"/>
        <v>2653.2</v>
      </c>
      <c r="U2950" s="8">
        <f>Sales[[#This Row],[Unit Cost]]*Sales[[#This Row],[Order Quantity]]</f>
        <v>2004.64</v>
      </c>
    </row>
    <row r="2951" spans="1:21" x14ac:dyDescent="0.2">
      <c r="A2951" s="6" t="s">
        <v>3164</v>
      </c>
      <c r="B2951" s="6" t="s">
        <v>25</v>
      </c>
      <c r="C2951" s="6" t="s">
        <v>147</v>
      </c>
      <c r="D2951" s="7">
        <v>43500</v>
      </c>
      <c r="E2951" s="7">
        <v>43596</v>
      </c>
      <c r="F2951" s="7">
        <v>43617</v>
      </c>
      <c r="G2951" s="7">
        <v>43618</v>
      </c>
      <c r="H2951" s="6">
        <f t="shared" si="138"/>
        <v>22</v>
      </c>
      <c r="I2951" s="6" t="s">
        <v>215</v>
      </c>
      <c r="J2951" s="6">
        <v>13</v>
      </c>
      <c r="K2951" s="6">
        <v>3</v>
      </c>
      <c r="L2951" s="6">
        <v>212</v>
      </c>
      <c r="M2951" s="6">
        <v>47</v>
      </c>
      <c r="N2951" s="6">
        <v>1</v>
      </c>
      <c r="O2951" s="6">
        <v>0.3</v>
      </c>
      <c r="P2951" s="8">
        <v>227.8</v>
      </c>
      <c r="Q2951" s="8">
        <v>123.01200000000001</v>
      </c>
      <c r="R2951" s="8">
        <f t="shared" si="139"/>
        <v>36.447999999999993</v>
      </c>
      <c r="S2951" s="8">
        <f>(((Sales[[#This Row],[Unit Price]]-(Sales[[#This Row],[Discount Applied]]*Sales[[#This Row],[Unit Price]]))-Q2951)/Q2951)*100</f>
        <v>29.629629629629623</v>
      </c>
      <c r="T2951" s="8">
        <f t="shared" si="140"/>
        <v>159.46</v>
      </c>
      <c r="U2951" s="8">
        <f>Sales[[#This Row],[Unit Cost]]*Sales[[#This Row],[Order Quantity]]</f>
        <v>123.01200000000001</v>
      </c>
    </row>
    <row r="2952" spans="1:21" x14ac:dyDescent="0.2">
      <c r="A2952" s="6" t="s">
        <v>3165</v>
      </c>
      <c r="B2952" s="6" t="s">
        <v>24</v>
      </c>
      <c r="C2952" s="6" t="s">
        <v>143</v>
      </c>
      <c r="D2952" s="7">
        <v>43500</v>
      </c>
      <c r="E2952" s="7">
        <v>43596</v>
      </c>
      <c r="F2952" s="7">
        <v>43618</v>
      </c>
      <c r="G2952" s="7">
        <v>43620</v>
      </c>
      <c r="H2952" s="6">
        <f t="shared" si="138"/>
        <v>24</v>
      </c>
      <c r="I2952" s="6" t="s">
        <v>215</v>
      </c>
      <c r="J2952" s="6">
        <v>10</v>
      </c>
      <c r="K2952" s="6">
        <v>30</v>
      </c>
      <c r="L2952" s="6">
        <v>335</v>
      </c>
      <c r="M2952" s="6">
        <v>9</v>
      </c>
      <c r="N2952" s="6">
        <v>7</v>
      </c>
      <c r="O2952" s="6">
        <v>0.1</v>
      </c>
      <c r="P2952" s="8">
        <v>5440.4000000000005</v>
      </c>
      <c r="Q2952" s="8">
        <v>2393.7760000000003</v>
      </c>
      <c r="R2952" s="8">
        <f t="shared" si="139"/>
        <v>17518.088000000003</v>
      </c>
      <c r="S2952" s="8">
        <f>(((Sales[[#This Row],[Unit Price]]-(Sales[[#This Row],[Discount Applied]]*Sales[[#This Row],[Unit Price]]))-Q2952)/Q2952)*100</f>
        <v>104.54545454545455</v>
      </c>
      <c r="T2952" s="8">
        <f t="shared" si="140"/>
        <v>34274.520000000004</v>
      </c>
      <c r="U2952" s="8">
        <f>Sales[[#This Row],[Unit Cost]]*Sales[[#This Row],[Order Quantity]]</f>
        <v>16756.432000000001</v>
      </c>
    </row>
    <row r="2953" spans="1:21" x14ac:dyDescent="0.2">
      <c r="A2953" s="6" t="s">
        <v>3166</v>
      </c>
      <c r="B2953" s="6" t="s">
        <v>25</v>
      </c>
      <c r="C2953" s="6" t="s">
        <v>148</v>
      </c>
      <c r="D2953" s="7">
        <v>43500</v>
      </c>
      <c r="E2953" s="7">
        <v>43596</v>
      </c>
      <c r="F2953" s="7">
        <v>43603</v>
      </c>
      <c r="G2953" s="7">
        <v>43609</v>
      </c>
      <c r="H2953" s="6">
        <f t="shared" si="138"/>
        <v>13</v>
      </c>
      <c r="I2953" s="6" t="s">
        <v>215</v>
      </c>
      <c r="J2953" s="6">
        <v>20</v>
      </c>
      <c r="K2953" s="6">
        <v>25</v>
      </c>
      <c r="L2953" s="6">
        <v>58</v>
      </c>
      <c r="M2953" s="6">
        <v>41</v>
      </c>
      <c r="N2953" s="6">
        <v>7</v>
      </c>
      <c r="O2953" s="6">
        <v>0.05</v>
      </c>
      <c r="P2953" s="8">
        <v>958.1</v>
      </c>
      <c r="Q2953" s="8">
        <v>756.899</v>
      </c>
      <c r="R2953" s="8">
        <f t="shared" si="139"/>
        <v>1073.0720000000001</v>
      </c>
      <c r="S2953" s="8">
        <f>(((Sales[[#This Row],[Unit Price]]-(Sales[[#This Row],[Discount Applied]]*Sales[[#This Row],[Unit Price]]))-Q2953)/Q2953)*100</f>
        <v>20.25316455696203</v>
      </c>
      <c r="T2953" s="8">
        <f t="shared" si="140"/>
        <v>6371.3649999999998</v>
      </c>
      <c r="U2953" s="8">
        <f>Sales[[#This Row],[Unit Cost]]*Sales[[#This Row],[Order Quantity]]</f>
        <v>5298.2929999999997</v>
      </c>
    </row>
    <row r="2954" spans="1:21" x14ac:dyDescent="0.2">
      <c r="A2954" s="6" t="s">
        <v>3167</v>
      </c>
      <c r="B2954" s="6" t="s">
        <v>24</v>
      </c>
      <c r="C2954" s="6" t="s">
        <v>145</v>
      </c>
      <c r="D2954" s="7">
        <v>43500</v>
      </c>
      <c r="E2954" s="7">
        <v>43596</v>
      </c>
      <c r="F2954" s="7">
        <v>43606</v>
      </c>
      <c r="G2954" s="7">
        <v>43611</v>
      </c>
      <c r="H2954" s="6">
        <f t="shared" si="138"/>
        <v>15</v>
      </c>
      <c r="I2954" s="6" t="s">
        <v>215</v>
      </c>
      <c r="J2954" s="6">
        <v>1</v>
      </c>
      <c r="K2954" s="6">
        <v>18</v>
      </c>
      <c r="L2954" s="6">
        <v>136</v>
      </c>
      <c r="M2954" s="6">
        <v>44</v>
      </c>
      <c r="N2954" s="6">
        <v>1</v>
      </c>
      <c r="O2954" s="6">
        <v>0.15</v>
      </c>
      <c r="P2954" s="8">
        <v>844.2</v>
      </c>
      <c r="Q2954" s="8">
        <v>354.56400000000002</v>
      </c>
      <c r="R2954" s="8">
        <f t="shared" si="139"/>
        <v>363.00600000000003</v>
      </c>
      <c r="S2954" s="8">
        <f>(((Sales[[#This Row],[Unit Price]]-(Sales[[#This Row],[Discount Applied]]*Sales[[#This Row],[Unit Price]]))-Q2954)/Q2954)*100</f>
        <v>102.38095238095238</v>
      </c>
      <c r="T2954" s="8">
        <f t="shared" si="140"/>
        <v>717.57</v>
      </c>
      <c r="U2954" s="8">
        <f>Sales[[#This Row],[Unit Cost]]*Sales[[#This Row],[Order Quantity]]</f>
        <v>354.56400000000002</v>
      </c>
    </row>
    <row r="2955" spans="1:21" x14ac:dyDescent="0.2">
      <c r="A2955" s="6" t="s">
        <v>3168</v>
      </c>
      <c r="B2955" s="6" t="s">
        <v>25</v>
      </c>
      <c r="C2955" s="6" t="s">
        <v>146</v>
      </c>
      <c r="D2955" s="7">
        <v>43500</v>
      </c>
      <c r="E2955" s="7">
        <v>43597</v>
      </c>
      <c r="F2955" s="7">
        <v>43618</v>
      </c>
      <c r="G2955" s="7">
        <v>43628</v>
      </c>
      <c r="H2955" s="6">
        <f t="shared" si="138"/>
        <v>31</v>
      </c>
      <c r="I2955" s="6" t="s">
        <v>215</v>
      </c>
      <c r="J2955" s="6">
        <v>18</v>
      </c>
      <c r="K2955" s="6">
        <v>27</v>
      </c>
      <c r="L2955" s="6">
        <v>301</v>
      </c>
      <c r="M2955" s="6">
        <v>24</v>
      </c>
      <c r="N2955" s="6">
        <v>1</v>
      </c>
      <c r="O2955" s="6">
        <v>0.05</v>
      </c>
      <c r="P2955" s="8">
        <v>2318.2000000000003</v>
      </c>
      <c r="Q2955" s="8">
        <v>1182.2820000000002</v>
      </c>
      <c r="R2955" s="8">
        <f t="shared" si="139"/>
        <v>1020.0080000000003</v>
      </c>
      <c r="S2955" s="8">
        <f>(((Sales[[#This Row],[Unit Price]]-(Sales[[#This Row],[Discount Applied]]*Sales[[#This Row],[Unit Price]]))-Q2955)/Q2955)*100</f>
        <v>86.274509803921589</v>
      </c>
      <c r="T2955" s="8">
        <f t="shared" si="140"/>
        <v>2202.2900000000004</v>
      </c>
      <c r="U2955" s="8">
        <f>Sales[[#This Row],[Unit Cost]]*Sales[[#This Row],[Order Quantity]]</f>
        <v>1182.2820000000002</v>
      </c>
    </row>
    <row r="2956" spans="1:21" x14ac:dyDescent="0.2">
      <c r="A2956" s="6" t="s">
        <v>3169</v>
      </c>
      <c r="B2956" s="6" t="s">
        <v>26</v>
      </c>
      <c r="C2956" s="6" t="s">
        <v>145</v>
      </c>
      <c r="D2956" s="7">
        <v>43500</v>
      </c>
      <c r="E2956" s="7">
        <v>43597</v>
      </c>
      <c r="F2956" s="7">
        <v>43599</v>
      </c>
      <c r="G2956" s="7">
        <v>43600</v>
      </c>
      <c r="H2956" s="6">
        <f t="shared" si="138"/>
        <v>3</v>
      </c>
      <c r="I2956" s="6" t="s">
        <v>215</v>
      </c>
      <c r="J2956" s="6">
        <v>26</v>
      </c>
      <c r="K2956" s="6">
        <v>20</v>
      </c>
      <c r="L2956" s="6">
        <v>146</v>
      </c>
      <c r="M2956" s="6">
        <v>46</v>
      </c>
      <c r="N2956" s="6">
        <v>5</v>
      </c>
      <c r="O2956" s="6">
        <v>0.1</v>
      </c>
      <c r="P2956" s="8">
        <v>2499.1</v>
      </c>
      <c r="Q2956" s="8">
        <v>1949.298</v>
      </c>
      <c r="R2956" s="8">
        <f t="shared" si="139"/>
        <v>1499.4600000000009</v>
      </c>
      <c r="S2956" s="8">
        <f>(((Sales[[#This Row],[Unit Price]]-(Sales[[#This Row],[Discount Applied]]*Sales[[#This Row],[Unit Price]]))-Q2956)/Q2956)*100</f>
        <v>15.384615384615389</v>
      </c>
      <c r="T2956" s="8">
        <f t="shared" si="140"/>
        <v>11245.95</v>
      </c>
      <c r="U2956" s="8">
        <f>Sales[[#This Row],[Unit Cost]]*Sales[[#This Row],[Order Quantity]]</f>
        <v>9746.49</v>
      </c>
    </row>
    <row r="2957" spans="1:21" x14ac:dyDescent="0.2">
      <c r="A2957" s="6" t="s">
        <v>3170</v>
      </c>
      <c r="B2957" s="6" t="s">
        <v>24</v>
      </c>
      <c r="C2957" s="6" t="s">
        <v>145</v>
      </c>
      <c r="D2957" s="7">
        <v>43500</v>
      </c>
      <c r="E2957" s="7">
        <v>43597</v>
      </c>
      <c r="F2957" s="7">
        <v>43616</v>
      </c>
      <c r="G2957" s="7">
        <v>43620</v>
      </c>
      <c r="H2957" s="6">
        <f t="shared" si="138"/>
        <v>23</v>
      </c>
      <c r="I2957" s="6" t="s">
        <v>215</v>
      </c>
      <c r="J2957" s="6">
        <v>1</v>
      </c>
      <c r="K2957" s="6">
        <v>33</v>
      </c>
      <c r="L2957" s="6">
        <v>119</v>
      </c>
      <c r="M2957" s="6">
        <v>38</v>
      </c>
      <c r="N2957" s="6">
        <v>8</v>
      </c>
      <c r="O2957" s="6">
        <v>0.05</v>
      </c>
      <c r="P2957" s="8">
        <v>3932.9</v>
      </c>
      <c r="Q2957" s="8">
        <v>2045.1080000000002</v>
      </c>
      <c r="R2957" s="8">
        <f t="shared" si="139"/>
        <v>13529.175999999999</v>
      </c>
      <c r="S2957" s="8">
        <f>(((Sales[[#This Row],[Unit Price]]-(Sales[[#This Row],[Discount Applied]]*Sales[[#This Row],[Unit Price]]))-Q2957)/Q2957)*100</f>
        <v>82.692307692307693</v>
      </c>
      <c r="T2957" s="8">
        <f t="shared" si="140"/>
        <v>29890.04</v>
      </c>
      <c r="U2957" s="8">
        <f>Sales[[#This Row],[Unit Cost]]*Sales[[#This Row],[Order Quantity]]</f>
        <v>16360.864000000001</v>
      </c>
    </row>
    <row r="2958" spans="1:21" x14ac:dyDescent="0.2">
      <c r="A2958" s="6" t="s">
        <v>3171</v>
      </c>
      <c r="B2958" s="6" t="s">
        <v>24</v>
      </c>
      <c r="C2958" s="6" t="s">
        <v>145</v>
      </c>
      <c r="D2958" s="7">
        <v>43500</v>
      </c>
      <c r="E2958" s="7">
        <v>43597</v>
      </c>
      <c r="F2958" s="7">
        <v>43607</v>
      </c>
      <c r="G2958" s="7">
        <v>43609</v>
      </c>
      <c r="H2958" s="6">
        <f t="shared" si="138"/>
        <v>12</v>
      </c>
      <c r="I2958" s="6" t="s">
        <v>215</v>
      </c>
      <c r="J2958" s="6">
        <v>10</v>
      </c>
      <c r="K2958" s="6">
        <v>29</v>
      </c>
      <c r="L2958" s="6">
        <v>93</v>
      </c>
      <c r="M2958" s="6">
        <v>22</v>
      </c>
      <c r="N2958" s="6">
        <v>7</v>
      </c>
      <c r="O2958" s="6">
        <v>0.15</v>
      </c>
      <c r="P2958" s="8">
        <v>3510.8</v>
      </c>
      <c r="Q2958" s="8">
        <v>1720.2920000000001</v>
      </c>
      <c r="R2958" s="8">
        <f t="shared" si="139"/>
        <v>8847.2160000000003</v>
      </c>
      <c r="S2958" s="8">
        <f>(((Sales[[#This Row],[Unit Price]]-(Sales[[#This Row],[Discount Applied]]*Sales[[#This Row],[Unit Price]]))-Q2958)/Q2958)*100</f>
        <v>73.469387755102048</v>
      </c>
      <c r="T2958" s="8">
        <f t="shared" si="140"/>
        <v>20889.260000000002</v>
      </c>
      <c r="U2958" s="8">
        <f>Sales[[#This Row],[Unit Cost]]*Sales[[#This Row],[Order Quantity]]</f>
        <v>12042.044000000002</v>
      </c>
    </row>
    <row r="2959" spans="1:21" x14ac:dyDescent="0.2">
      <c r="A2959" s="6" t="s">
        <v>3172</v>
      </c>
      <c r="B2959" s="6" t="s">
        <v>24</v>
      </c>
      <c r="C2959" s="6" t="s">
        <v>145</v>
      </c>
      <c r="D2959" s="7">
        <v>43500</v>
      </c>
      <c r="E2959" s="7">
        <v>43597</v>
      </c>
      <c r="F2959" s="7">
        <v>43609</v>
      </c>
      <c r="G2959" s="7">
        <v>43613</v>
      </c>
      <c r="H2959" s="6">
        <f t="shared" si="138"/>
        <v>16</v>
      </c>
      <c r="I2959" s="6" t="s">
        <v>215</v>
      </c>
      <c r="J2959" s="6">
        <v>3</v>
      </c>
      <c r="K2959" s="6">
        <v>6</v>
      </c>
      <c r="L2959" s="6">
        <v>99</v>
      </c>
      <c r="M2959" s="6">
        <v>9</v>
      </c>
      <c r="N2959" s="6">
        <v>4</v>
      </c>
      <c r="O2959" s="6">
        <v>7.4999999999999997E-2</v>
      </c>
      <c r="P2959" s="8">
        <v>194.3</v>
      </c>
      <c r="Q2959" s="8">
        <v>163.21200000000002</v>
      </c>
      <c r="R2959" s="8">
        <f t="shared" si="139"/>
        <v>66.062000000000012</v>
      </c>
      <c r="S2959" s="8">
        <f>(((Sales[[#This Row],[Unit Price]]-(Sales[[#This Row],[Discount Applied]]*Sales[[#This Row],[Unit Price]]))-Q2959)/Q2959)*100</f>
        <v>10.119047619047619</v>
      </c>
      <c r="T2959" s="8">
        <f t="shared" si="140"/>
        <v>718.91000000000008</v>
      </c>
      <c r="U2959" s="8">
        <f>Sales[[#This Row],[Unit Cost]]*Sales[[#This Row],[Order Quantity]]</f>
        <v>652.84800000000007</v>
      </c>
    </row>
    <row r="2960" spans="1:21" x14ac:dyDescent="0.2">
      <c r="A2960" s="6" t="s">
        <v>3173</v>
      </c>
      <c r="B2960" s="6" t="s">
        <v>23</v>
      </c>
      <c r="C2960" s="6" t="s">
        <v>143</v>
      </c>
      <c r="D2960" s="7">
        <v>43500</v>
      </c>
      <c r="E2960" s="7">
        <v>43597</v>
      </c>
      <c r="F2960" s="7">
        <v>43614</v>
      </c>
      <c r="G2960" s="7">
        <v>43615</v>
      </c>
      <c r="H2960" s="6">
        <f t="shared" si="138"/>
        <v>18</v>
      </c>
      <c r="I2960" s="6" t="s">
        <v>215</v>
      </c>
      <c r="J2960" s="6">
        <v>23</v>
      </c>
      <c r="K2960" s="6">
        <v>13</v>
      </c>
      <c r="L2960" s="6">
        <v>366</v>
      </c>
      <c r="M2960" s="6">
        <v>14</v>
      </c>
      <c r="N2960" s="6">
        <v>2</v>
      </c>
      <c r="O2960" s="6">
        <v>0.15</v>
      </c>
      <c r="P2960" s="8">
        <v>3946.3</v>
      </c>
      <c r="Q2960" s="8">
        <v>2328.317</v>
      </c>
      <c r="R2960" s="8">
        <f t="shared" si="139"/>
        <v>2052.076</v>
      </c>
      <c r="S2960" s="8">
        <f>(((Sales[[#This Row],[Unit Price]]-(Sales[[#This Row],[Discount Applied]]*Sales[[#This Row],[Unit Price]]))-Q2960)/Q2960)*100</f>
        <v>44.067796610169488</v>
      </c>
      <c r="T2960" s="8">
        <f t="shared" si="140"/>
        <v>6708.71</v>
      </c>
      <c r="U2960" s="8">
        <f>Sales[[#This Row],[Unit Cost]]*Sales[[#This Row],[Order Quantity]]</f>
        <v>4656.634</v>
      </c>
    </row>
    <row r="2961" spans="1:21" x14ac:dyDescent="0.2">
      <c r="A2961" s="6" t="s">
        <v>3174</v>
      </c>
      <c r="B2961" s="6" t="s">
        <v>26</v>
      </c>
      <c r="C2961" s="6" t="s">
        <v>143</v>
      </c>
      <c r="D2961" s="7">
        <v>43500</v>
      </c>
      <c r="E2961" s="7">
        <v>43597</v>
      </c>
      <c r="F2961" s="7">
        <v>43620</v>
      </c>
      <c r="G2961" s="7">
        <v>43623</v>
      </c>
      <c r="H2961" s="6">
        <f t="shared" si="138"/>
        <v>26</v>
      </c>
      <c r="I2961" s="6" t="s">
        <v>215</v>
      </c>
      <c r="J2961" s="6">
        <v>26</v>
      </c>
      <c r="K2961" s="6">
        <v>19</v>
      </c>
      <c r="L2961" s="6">
        <v>341</v>
      </c>
      <c r="M2961" s="6">
        <v>41</v>
      </c>
      <c r="N2961" s="6">
        <v>6</v>
      </c>
      <c r="O2961" s="6">
        <v>0.05</v>
      </c>
      <c r="P2961" s="8">
        <v>1118.9000000000001</v>
      </c>
      <c r="Q2961" s="8">
        <v>693.71800000000007</v>
      </c>
      <c r="R2961" s="8">
        <f t="shared" si="139"/>
        <v>2215.4219999999996</v>
      </c>
      <c r="S2961" s="8">
        <f>(((Sales[[#This Row],[Unit Price]]-(Sales[[#This Row],[Discount Applied]]*Sales[[#This Row],[Unit Price]]))-Q2961)/Q2961)*100</f>
        <v>53.225806451612911</v>
      </c>
      <c r="T2961" s="8">
        <f t="shared" si="140"/>
        <v>6377.7300000000005</v>
      </c>
      <c r="U2961" s="8">
        <f>Sales[[#This Row],[Unit Cost]]*Sales[[#This Row],[Order Quantity]]</f>
        <v>4162.3080000000009</v>
      </c>
    </row>
    <row r="2962" spans="1:21" x14ac:dyDescent="0.2">
      <c r="A2962" s="6" t="s">
        <v>3175</v>
      </c>
      <c r="B2962" s="6" t="s">
        <v>24</v>
      </c>
      <c r="C2962" s="6" t="s">
        <v>145</v>
      </c>
      <c r="D2962" s="7">
        <v>43500</v>
      </c>
      <c r="E2962" s="7">
        <v>43597</v>
      </c>
      <c r="F2962" s="7">
        <v>43621</v>
      </c>
      <c r="G2962" s="7">
        <v>43626</v>
      </c>
      <c r="H2962" s="6">
        <f t="shared" si="138"/>
        <v>29</v>
      </c>
      <c r="I2962" s="6" t="s">
        <v>215</v>
      </c>
      <c r="J2962" s="6">
        <v>5</v>
      </c>
      <c r="K2962" s="6">
        <v>31</v>
      </c>
      <c r="L2962" s="6">
        <v>170</v>
      </c>
      <c r="M2962" s="6">
        <v>22</v>
      </c>
      <c r="N2962" s="6">
        <v>3</v>
      </c>
      <c r="O2962" s="6">
        <v>0.2</v>
      </c>
      <c r="P2962" s="8">
        <v>1688.4</v>
      </c>
      <c r="Q2962" s="8">
        <v>1401.3720000000001</v>
      </c>
      <c r="R2962" s="8">
        <f t="shared" si="139"/>
        <v>-151.95599999999922</v>
      </c>
      <c r="S2962" s="8">
        <f>(((Sales[[#This Row],[Unit Price]]-(Sales[[#This Row],[Discount Applied]]*Sales[[#This Row],[Unit Price]]))-Q2962)/Q2962)*100</f>
        <v>-3.614457831325304</v>
      </c>
      <c r="T2962" s="8">
        <f t="shared" si="140"/>
        <v>4052.1600000000008</v>
      </c>
      <c r="U2962" s="8">
        <f>Sales[[#This Row],[Unit Cost]]*Sales[[#This Row],[Order Quantity]]</f>
        <v>4204.116</v>
      </c>
    </row>
    <row r="2963" spans="1:21" x14ac:dyDescent="0.2">
      <c r="A2963" s="6" t="s">
        <v>3176</v>
      </c>
      <c r="B2963" s="6" t="s">
        <v>25</v>
      </c>
      <c r="C2963" s="6" t="s">
        <v>146</v>
      </c>
      <c r="D2963" s="7">
        <v>43500</v>
      </c>
      <c r="E2963" s="7">
        <v>43597</v>
      </c>
      <c r="F2963" s="7">
        <v>43604</v>
      </c>
      <c r="G2963" s="7">
        <v>43614</v>
      </c>
      <c r="H2963" s="6">
        <f t="shared" si="138"/>
        <v>17</v>
      </c>
      <c r="I2963" s="6" t="s">
        <v>215</v>
      </c>
      <c r="J2963" s="6">
        <v>13</v>
      </c>
      <c r="K2963" s="6">
        <v>28</v>
      </c>
      <c r="L2963" s="6">
        <v>296</v>
      </c>
      <c r="M2963" s="6">
        <v>41</v>
      </c>
      <c r="N2963" s="6">
        <v>8</v>
      </c>
      <c r="O2963" s="6">
        <v>0.2</v>
      </c>
      <c r="P2963" s="8">
        <v>2291.4</v>
      </c>
      <c r="Q2963" s="8">
        <v>1856.0340000000001</v>
      </c>
      <c r="R2963" s="8">
        <f t="shared" si="139"/>
        <v>-183.3119999999999</v>
      </c>
      <c r="S2963" s="8">
        <f>(((Sales[[#This Row],[Unit Price]]-(Sales[[#This Row],[Discount Applied]]*Sales[[#This Row],[Unit Price]]))-Q2963)/Q2963)*100</f>
        <v>-1.2345679012345672</v>
      </c>
      <c r="T2963" s="8">
        <f t="shared" si="140"/>
        <v>14664.960000000001</v>
      </c>
      <c r="U2963" s="8">
        <f>Sales[[#This Row],[Unit Cost]]*Sales[[#This Row],[Order Quantity]]</f>
        <v>14848.272000000001</v>
      </c>
    </row>
    <row r="2964" spans="1:21" x14ac:dyDescent="0.2">
      <c r="A2964" s="6" t="s">
        <v>3177</v>
      </c>
      <c r="B2964" s="6" t="s">
        <v>24</v>
      </c>
      <c r="C2964" s="6" t="s">
        <v>148</v>
      </c>
      <c r="D2964" s="7">
        <v>43500</v>
      </c>
      <c r="E2964" s="7">
        <v>43598</v>
      </c>
      <c r="F2964" s="7">
        <v>43607</v>
      </c>
      <c r="G2964" s="7">
        <v>43617</v>
      </c>
      <c r="H2964" s="6">
        <f t="shared" si="138"/>
        <v>19</v>
      </c>
      <c r="I2964" s="6" t="s">
        <v>215</v>
      </c>
      <c r="J2964" s="6">
        <v>9</v>
      </c>
      <c r="K2964" s="6">
        <v>28</v>
      </c>
      <c r="L2964" s="6">
        <v>49</v>
      </c>
      <c r="M2964" s="6">
        <v>27</v>
      </c>
      <c r="N2964" s="6">
        <v>6</v>
      </c>
      <c r="O2964" s="6">
        <v>0.05</v>
      </c>
      <c r="P2964" s="8">
        <v>1936.3</v>
      </c>
      <c r="Q2964" s="8">
        <v>1123.0539999999999</v>
      </c>
      <c r="R2964" s="8">
        <f t="shared" si="139"/>
        <v>4298.5860000000011</v>
      </c>
      <c r="S2964" s="8">
        <f>(((Sales[[#This Row],[Unit Price]]-(Sales[[#This Row],[Discount Applied]]*Sales[[#This Row],[Unit Price]]))-Q2964)/Q2964)*100</f>
        <v>63.793103448275879</v>
      </c>
      <c r="T2964" s="8">
        <f t="shared" si="140"/>
        <v>11036.91</v>
      </c>
      <c r="U2964" s="8">
        <f>Sales[[#This Row],[Unit Cost]]*Sales[[#This Row],[Order Quantity]]</f>
        <v>6738.3239999999987</v>
      </c>
    </row>
    <row r="2965" spans="1:21" x14ac:dyDescent="0.2">
      <c r="A2965" s="6" t="s">
        <v>3178</v>
      </c>
      <c r="B2965" s="6" t="s">
        <v>25</v>
      </c>
      <c r="C2965" s="6" t="s">
        <v>145</v>
      </c>
      <c r="D2965" s="7">
        <v>43500</v>
      </c>
      <c r="E2965" s="7">
        <v>43598</v>
      </c>
      <c r="F2965" s="7">
        <v>43601</v>
      </c>
      <c r="G2965" s="7">
        <v>43604</v>
      </c>
      <c r="H2965" s="6">
        <f t="shared" si="138"/>
        <v>6</v>
      </c>
      <c r="I2965" s="6" t="s">
        <v>215</v>
      </c>
      <c r="J2965" s="6">
        <v>19</v>
      </c>
      <c r="K2965" s="6">
        <v>47</v>
      </c>
      <c r="L2965" s="6">
        <v>194</v>
      </c>
      <c r="M2965" s="6">
        <v>14</v>
      </c>
      <c r="N2965" s="6">
        <v>5</v>
      </c>
      <c r="O2965" s="6">
        <v>0.1</v>
      </c>
      <c r="P2965" s="8">
        <v>1876</v>
      </c>
      <c r="Q2965" s="8">
        <v>1106.8399999999999</v>
      </c>
      <c r="R2965" s="8">
        <f t="shared" si="139"/>
        <v>2907.8</v>
      </c>
      <c r="S2965" s="8">
        <f>(((Sales[[#This Row],[Unit Price]]-(Sales[[#This Row],[Discount Applied]]*Sales[[#This Row],[Unit Price]]))-Q2965)/Q2965)*100</f>
        <v>52.542372881355945</v>
      </c>
      <c r="T2965" s="8">
        <f t="shared" si="140"/>
        <v>8442</v>
      </c>
      <c r="U2965" s="8">
        <f>Sales[[#This Row],[Unit Cost]]*Sales[[#This Row],[Order Quantity]]</f>
        <v>5534.2</v>
      </c>
    </row>
    <row r="2966" spans="1:21" x14ac:dyDescent="0.2">
      <c r="A2966" s="6" t="s">
        <v>3179</v>
      </c>
      <c r="B2966" s="6" t="s">
        <v>24</v>
      </c>
      <c r="C2966" s="6" t="s">
        <v>143</v>
      </c>
      <c r="D2966" s="7">
        <v>43500</v>
      </c>
      <c r="E2966" s="7">
        <v>43598</v>
      </c>
      <c r="F2966" s="7">
        <v>43622</v>
      </c>
      <c r="G2966" s="7">
        <v>43625</v>
      </c>
      <c r="H2966" s="6">
        <f t="shared" si="138"/>
        <v>27</v>
      </c>
      <c r="I2966" s="6" t="s">
        <v>215</v>
      </c>
      <c r="J2966" s="6">
        <v>10</v>
      </c>
      <c r="K2966" s="6">
        <v>39</v>
      </c>
      <c r="L2966" s="6">
        <v>331</v>
      </c>
      <c r="M2966" s="6">
        <v>27</v>
      </c>
      <c r="N2966" s="6">
        <v>7</v>
      </c>
      <c r="O2966" s="6">
        <v>7.4999999999999997E-2</v>
      </c>
      <c r="P2966" s="8">
        <v>3658.2000000000003</v>
      </c>
      <c r="Q2966" s="8">
        <v>2780.2320000000004</v>
      </c>
      <c r="R2966" s="8">
        <f t="shared" si="139"/>
        <v>4225.2209999999977</v>
      </c>
      <c r="S2966" s="8">
        <f>(((Sales[[#This Row],[Unit Price]]-(Sales[[#This Row],[Discount Applied]]*Sales[[#This Row],[Unit Price]]))-Q2966)/Q2966)*100</f>
        <v>21.710526315789455</v>
      </c>
      <c r="T2966" s="8">
        <f t="shared" si="140"/>
        <v>23686.845000000001</v>
      </c>
      <c r="U2966" s="8">
        <f>Sales[[#This Row],[Unit Cost]]*Sales[[#This Row],[Order Quantity]]</f>
        <v>19461.624000000003</v>
      </c>
    </row>
    <row r="2967" spans="1:21" x14ac:dyDescent="0.2">
      <c r="A2967" s="6" t="s">
        <v>3180</v>
      </c>
      <c r="B2967" s="6" t="s">
        <v>23</v>
      </c>
      <c r="C2967" s="6" t="s">
        <v>148</v>
      </c>
      <c r="D2967" s="7">
        <v>43500</v>
      </c>
      <c r="E2967" s="7">
        <v>43598</v>
      </c>
      <c r="F2967" s="7">
        <v>43611</v>
      </c>
      <c r="G2967" s="7">
        <v>43621</v>
      </c>
      <c r="H2967" s="6">
        <f t="shared" si="138"/>
        <v>23</v>
      </c>
      <c r="I2967" s="6" t="s">
        <v>215</v>
      </c>
      <c r="J2967" s="6">
        <v>24</v>
      </c>
      <c r="K2967" s="6">
        <v>38</v>
      </c>
      <c r="L2967" s="6">
        <v>14</v>
      </c>
      <c r="M2967" s="6">
        <v>28</v>
      </c>
      <c r="N2967" s="6">
        <v>4</v>
      </c>
      <c r="O2967" s="6">
        <v>0.4</v>
      </c>
      <c r="P2967" s="8">
        <v>180.9</v>
      </c>
      <c r="Q2967" s="8">
        <v>117.58500000000001</v>
      </c>
      <c r="R2967" s="8">
        <f t="shared" si="139"/>
        <v>-36.180000000000007</v>
      </c>
      <c r="S2967" s="8">
        <f>(((Sales[[#This Row],[Unit Price]]-(Sales[[#This Row],[Discount Applied]]*Sales[[#This Row],[Unit Price]]))-Q2967)/Q2967)*100</f>
        <v>-7.6923076923076925</v>
      </c>
      <c r="T2967" s="8">
        <f t="shared" si="140"/>
        <v>434.16</v>
      </c>
      <c r="U2967" s="8">
        <f>Sales[[#This Row],[Unit Cost]]*Sales[[#This Row],[Order Quantity]]</f>
        <v>470.34000000000003</v>
      </c>
    </row>
    <row r="2968" spans="1:21" x14ac:dyDescent="0.2">
      <c r="A2968" s="6" t="s">
        <v>3181</v>
      </c>
      <c r="B2968" s="6" t="s">
        <v>25</v>
      </c>
      <c r="C2968" s="6" t="s">
        <v>148</v>
      </c>
      <c r="D2968" s="7">
        <v>43500</v>
      </c>
      <c r="E2968" s="7">
        <v>43598</v>
      </c>
      <c r="F2968" s="7">
        <v>43604</v>
      </c>
      <c r="G2968" s="7">
        <v>43606</v>
      </c>
      <c r="H2968" s="6">
        <f t="shared" si="138"/>
        <v>8</v>
      </c>
      <c r="I2968" s="6" t="s">
        <v>215</v>
      </c>
      <c r="J2968" s="6">
        <v>18</v>
      </c>
      <c r="K2968" s="6">
        <v>3</v>
      </c>
      <c r="L2968" s="6">
        <v>19</v>
      </c>
      <c r="M2968" s="6">
        <v>21</v>
      </c>
      <c r="N2968" s="6">
        <v>6</v>
      </c>
      <c r="O2968" s="6">
        <v>0.1</v>
      </c>
      <c r="P2968" s="8">
        <v>1038.5</v>
      </c>
      <c r="Q2968" s="8">
        <v>467.32499999999999</v>
      </c>
      <c r="R2968" s="8">
        <f t="shared" si="139"/>
        <v>2803.95</v>
      </c>
      <c r="S2968" s="8">
        <f>(((Sales[[#This Row],[Unit Price]]-(Sales[[#This Row],[Discount Applied]]*Sales[[#This Row],[Unit Price]]))-Q2968)/Q2968)*100</f>
        <v>100</v>
      </c>
      <c r="T2968" s="8">
        <f t="shared" si="140"/>
        <v>5607.9</v>
      </c>
      <c r="U2968" s="8">
        <f>Sales[[#This Row],[Unit Cost]]*Sales[[#This Row],[Order Quantity]]</f>
        <v>2803.95</v>
      </c>
    </row>
    <row r="2969" spans="1:21" x14ac:dyDescent="0.2">
      <c r="A2969" s="6" t="s">
        <v>3182</v>
      </c>
      <c r="B2969" s="6" t="s">
        <v>23</v>
      </c>
      <c r="C2969" s="6" t="s">
        <v>144</v>
      </c>
      <c r="D2969" s="7">
        <v>43500</v>
      </c>
      <c r="E2969" s="7">
        <v>43598</v>
      </c>
      <c r="F2969" s="7">
        <v>43613</v>
      </c>
      <c r="G2969" s="7">
        <v>43619</v>
      </c>
      <c r="H2969" s="6">
        <f t="shared" si="138"/>
        <v>21</v>
      </c>
      <c r="I2969" s="6" t="s">
        <v>215</v>
      </c>
      <c r="J2969" s="6">
        <v>22</v>
      </c>
      <c r="K2969" s="6">
        <v>20</v>
      </c>
      <c r="L2969" s="6">
        <v>68</v>
      </c>
      <c r="M2969" s="6">
        <v>40</v>
      </c>
      <c r="N2969" s="6">
        <v>5</v>
      </c>
      <c r="O2969" s="6">
        <v>0.15</v>
      </c>
      <c r="P2969" s="8">
        <v>227.8</v>
      </c>
      <c r="Q2969" s="8">
        <v>152.626</v>
      </c>
      <c r="R2969" s="8">
        <f t="shared" si="139"/>
        <v>205.01999999999998</v>
      </c>
      <c r="S2969" s="8">
        <f>(((Sales[[#This Row],[Unit Price]]-(Sales[[#This Row],[Discount Applied]]*Sales[[#This Row],[Unit Price]]))-Q2969)/Q2969)*100</f>
        <v>26.865671641791039</v>
      </c>
      <c r="T2969" s="8">
        <f t="shared" si="140"/>
        <v>968.15</v>
      </c>
      <c r="U2969" s="8">
        <f>Sales[[#This Row],[Unit Cost]]*Sales[[#This Row],[Order Quantity]]</f>
        <v>763.13</v>
      </c>
    </row>
    <row r="2970" spans="1:21" x14ac:dyDescent="0.2">
      <c r="A2970" s="6" t="s">
        <v>3183</v>
      </c>
      <c r="B2970" s="6" t="s">
        <v>24</v>
      </c>
      <c r="C2970" s="6" t="s">
        <v>143</v>
      </c>
      <c r="D2970" s="7">
        <v>43500</v>
      </c>
      <c r="E2970" s="7">
        <v>43598</v>
      </c>
      <c r="F2970" s="7">
        <v>43600</v>
      </c>
      <c r="G2970" s="7">
        <v>43603</v>
      </c>
      <c r="H2970" s="6">
        <f t="shared" si="138"/>
        <v>5</v>
      </c>
      <c r="I2970" s="6" t="s">
        <v>215</v>
      </c>
      <c r="J2970" s="6">
        <v>7</v>
      </c>
      <c r="K2970" s="6">
        <v>48</v>
      </c>
      <c r="L2970" s="6">
        <v>343</v>
      </c>
      <c r="M2970" s="6">
        <v>40</v>
      </c>
      <c r="N2970" s="6">
        <v>4</v>
      </c>
      <c r="O2970" s="6">
        <v>0.15</v>
      </c>
      <c r="P2970" s="8">
        <v>1252.9000000000001</v>
      </c>
      <c r="Q2970" s="8">
        <v>826.9140000000001</v>
      </c>
      <c r="R2970" s="8">
        <f t="shared" si="139"/>
        <v>952.20400000000018</v>
      </c>
      <c r="S2970" s="8">
        <f>(((Sales[[#This Row],[Unit Price]]-(Sales[[#This Row],[Discount Applied]]*Sales[[#This Row],[Unit Price]]))-Q2970)/Q2970)*100</f>
        <v>28.787878787878789</v>
      </c>
      <c r="T2970" s="8">
        <f t="shared" si="140"/>
        <v>4259.8600000000006</v>
      </c>
      <c r="U2970" s="8">
        <f>Sales[[#This Row],[Unit Cost]]*Sales[[#This Row],[Order Quantity]]</f>
        <v>3307.6560000000004</v>
      </c>
    </row>
    <row r="2971" spans="1:21" x14ac:dyDescent="0.2">
      <c r="A2971" s="6" t="s">
        <v>3184</v>
      </c>
      <c r="B2971" s="6" t="s">
        <v>23</v>
      </c>
      <c r="C2971" s="6" t="s">
        <v>144</v>
      </c>
      <c r="D2971" s="7">
        <v>43500</v>
      </c>
      <c r="E2971" s="7">
        <v>43599</v>
      </c>
      <c r="F2971" s="7">
        <v>43604</v>
      </c>
      <c r="G2971" s="7">
        <v>43609</v>
      </c>
      <c r="H2971" s="6">
        <f t="shared" si="138"/>
        <v>10</v>
      </c>
      <c r="I2971" s="6" t="s">
        <v>215</v>
      </c>
      <c r="J2971" s="6">
        <v>22</v>
      </c>
      <c r="K2971" s="6">
        <v>45</v>
      </c>
      <c r="L2971" s="6">
        <v>66</v>
      </c>
      <c r="M2971" s="6">
        <v>15</v>
      </c>
      <c r="N2971" s="6">
        <v>1</v>
      </c>
      <c r="O2971" s="6">
        <v>7.4999999999999997E-2</v>
      </c>
      <c r="P2971" s="8">
        <v>1246.2</v>
      </c>
      <c r="Q2971" s="8">
        <v>797.5680000000001</v>
      </c>
      <c r="R2971" s="8">
        <f t="shared" si="139"/>
        <v>355.16700000000003</v>
      </c>
      <c r="S2971" s="8">
        <f>(((Sales[[#This Row],[Unit Price]]-(Sales[[#This Row],[Discount Applied]]*Sales[[#This Row],[Unit Price]]))-Q2971)/Q2971)*100</f>
        <v>44.53125</v>
      </c>
      <c r="T2971" s="8">
        <f t="shared" si="140"/>
        <v>1152.7350000000001</v>
      </c>
      <c r="U2971" s="8">
        <f>Sales[[#This Row],[Unit Cost]]*Sales[[#This Row],[Order Quantity]]</f>
        <v>797.5680000000001</v>
      </c>
    </row>
    <row r="2972" spans="1:21" x14ac:dyDescent="0.2">
      <c r="A2972" s="6" t="s">
        <v>3185</v>
      </c>
      <c r="B2972" s="6" t="s">
        <v>24</v>
      </c>
      <c r="C2972" s="6" t="s">
        <v>144</v>
      </c>
      <c r="D2972" s="7">
        <v>43500</v>
      </c>
      <c r="E2972" s="7">
        <v>43599</v>
      </c>
      <c r="F2972" s="7">
        <v>43618</v>
      </c>
      <c r="G2972" s="7">
        <v>43621</v>
      </c>
      <c r="H2972" s="6">
        <f t="shared" si="138"/>
        <v>22</v>
      </c>
      <c r="I2972" s="6" t="s">
        <v>215</v>
      </c>
      <c r="J2972" s="6">
        <v>7</v>
      </c>
      <c r="K2972" s="6">
        <v>41</v>
      </c>
      <c r="L2972" s="6">
        <v>59</v>
      </c>
      <c r="M2972" s="6">
        <v>42</v>
      </c>
      <c r="N2972" s="6">
        <v>5</v>
      </c>
      <c r="O2972" s="6">
        <v>0.2</v>
      </c>
      <c r="P2972" s="8">
        <v>2271.3000000000002</v>
      </c>
      <c r="Q2972" s="8">
        <v>1408.2060000000001</v>
      </c>
      <c r="R2972" s="8">
        <f t="shared" si="139"/>
        <v>2044.17</v>
      </c>
      <c r="S2972" s="8">
        <f>(((Sales[[#This Row],[Unit Price]]-(Sales[[#This Row],[Discount Applied]]*Sales[[#This Row],[Unit Price]]))-Q2972)/Q2972)*100</f>
        <v>29.032258064516132</v>
      </c>
      <c r="T2972" s="8">
        <f t="shared" si="140"/>
        <v>9085.2000000000007</v>
      </c>
      <c r="U2972" s="8">
        <f>Sales[[#This Row],[Unit Cost]]*Sales[[#This Row],[Order Quantity]]</f>
        <v>7041.0300000000007</v>
      </c>
    </row>
    <row r="2973" spans="1:21" x14ac:dyDescent="0.2">
      <c r="A2973" s="6" t="s">
        <v>3186</v>
      </c>
      <c r="B2973" s="6" t="s">
        <v>23</v>
      </c>
      <c r="C2973" s="6" t="s">
        <v>145</v>
      </c>
      <c r="D2973" s="7">
        <v>43500</v>
      </c>
      <c r="E2973" s="7">
        <v>43599</v>
      </c>
      <c r="F2973" s="7">
        <v>43609</v>
      </c>
      <c r="G2973" s="7">
        <v>43616</v>
      </c>
      <c r="H2973" s="6">
        <f t="shared" si="138"/>
        <v>17</v>
      </c>
      <c r="I2973" s="6" t="s">
        <v>215</v>
      </c>
      <c r="J2973" s="6">
        <v>21</v>
      </c>
      <c r="K2973" s="6">
        <v>37</v>
      </c>
      <c r="L2973" s="6">
        <v>182</v>
      </c>
      <c r="M2973" s="6">
        <v>47</v>
      </c>
      <c r="N2973" s="6">
        <v>2</v>
      </c>
      <c r="O2973" s="6">
        <v>0.2</v>
      </c>
      <c r="P2973" s="8">
        <v>1721.9</v>
      </c>
      <c r="Q2973" s="8">
        <v>1308.644</v>
      </c>
      <c r="R2973" s="8">
        <f t="shared" si="139"/>
        <v>137.75199999999995</v>
      </c>
      <c r="S2973" s="8">
        <f>(((Sales[[#This Row],[Unit Price]]-(Sales[[#This Row],[Discount Applied]]*Sales[[#This Row],[Unit Price]]))-Q2973)/Q2973)*100</f>
        <v>5.2631578947368407</v>
      </c>
      <c r="T2973" s="8">
        <f t="shared" si="140"/>
        <v>2755.04</v>
      </c>
      <c r="U2973" s="8">
        <f>Sales[[#This Row],[Unit Cost]]*Sales[[#This Row],[Order Quantity]]</f>
        <v>2617.288</v>
      </c>
    </row>
    <row r="2974" spans="1:21" x14ac:dyDescent="0.2">
      <c r="A2974" s="6" t="s">
        <v>3187</v>
      </c>
      <c r="B2974" s="6" t="s">
        <v>24</v>
      </c>
      <c r="C2974" s="6" t="s">
        <v>145</v>
      </c>
      <c r="D2974" s="7">
        <v>43500</v>
      </c>
      <c r="E2974" s="7">
        <v>43599</v>
      </c>
      <c r="F2974" s="7">
        <v>43624</v>
      </c>
      <c r="G2974" s="7">
        <v>43625</v>
      </c>
      <c r="H2974" s="6">
        <f t="shared" si="138"/>
        <v>26</v>
      </c>
      <c r="I2974" s="6" t="s">
        <v>215</v>
      </c>
      <c r="J2974" s="6">
        <v>4</v>
      </c>
      <c r="K2974" s="6">
        <v>11</v>
      </c>
      <c r="L2974" s="6">
        <v>124</v>
      </c>
      <c r="M2974" s="6">
        <v>6</v>
      </c>
      <c r="N2974" s="6">
        <v>4</v>
      </c>
      <c r="O2974" s="6">
        <v>0.1</v>
      </c>
      <c r="P2974" s="8">
        <v>5045.1000000000004</v>
      </c>
      <c r="Q2974" s="8">
        <v>2623.4520000000002</v>
      </c>
      <c r="R2974" s="8">
        <f t="shared" si="139"/>
        <v>7668.5519999999997</v>
      </c>
      <c r="S2974" s="8">
        <f>(((Sales[[#This Row],[Unit Price]]-(Sales[[#This Row],[Discount Applied]]*Sales[[#This Row],[Unit Price]]))-Q2974)/Q2974)*100</f>
        <v>73.076923076923066</v>
      </c>
      <c r="T2974" s="8">
        <f t="shared" si="140"/>
        <v>18162.36</v>
      </c>
      <c r="U2974" s="8">
        <f>Sales[[#This Row],[Unit Cost]]*Sales[[#This Row],[Order Quantity]]</f>
        <v>10493.808000000001</v>
      </c>
    </row>
    <row r="2975" spans="1:21" x14ac:dyDescent="0.2">
      <c r="A2975" s="6" t="s">
        <v>3188</v>
      </c>
      <c r="B2975" s="6" t="s">
        <v>26</v>
      </c>
      <c r="C2975" s="6" t="s">
        <v>144</v>
      </c>
      <c r="D2975" s="7">
        <v>43500</v>
      </c>
      <c r="E2975" s="7">
        <v>43599</v>
      </c>
      <c r="F2975" s="7">
        <v>43619</v>
      </c>
      <c r="G2975" s="7">
        <v>43628</v>
      </c>
      <c r="H2975" s="6">
        <f t="shared" si="138"/>
        <v>29</v>
      </c>
      <c r="I2975" s="6" t="s">
        <v>215</v>
      </c>
      <c r="J2975" s="6">
        <v>27</v>
      </c>
      <c r="K2975" s="6">
        <v>31</v>
      </c>
      <c r="L2975" s="6">
        <v>77</v>
      </c>
      <c r="M2975" s="6">
        <v>29</v>
      </c>
      <c r="N2975" s="6">
        <v>6</v>
      </c>
      <c r="O2975" s="6">
        <v>0.05</v>
      </c>
      <c r="P2975" s="8">
        <v>3839.1</v>
      </c>
      <c r="Q2975" s="8">
        <v>3148.0619999999999</v>
      </c>
      <c r="R2975" s="8">
        <f t="shared" si="139"/>
        <v>2994.4979999999996</v>
      </c>
      <c r="S2975" s="8">
        <f>(((Sales[[#This Row],[Unit Price]]-(Sales[[#This Row],[Discount Applied]]*Sales[[#This Row],[Unit Price]]))-Q2975)/Q2975)*100</f>
        <v>15.853658536585369</v>
      </c>
      <c r="T2975" s="8">
        <f t="shared" si="140"/>
        <v>21882.87</v>
      </c>
      <c r="U2975" s="8">
        <f>Sales[[#This Row],[Unit Cost]]*Sales[[#This Row],[Order Quantity]]</f>
        <v>18888.371999999999</v>
      </c>
    </row>
    <row r="2976" spans="1:21" x14ac:dyDescent="0.2">
      <c r="A2976" s="6" t="s">
        <v>3189</v>
      </c>
      <c r="B2976" s="6" t="s">
        <v>25</v>
      </c>
      <c r="C2976" s="6" t="s">
        <v>147</v>
      </c>
      <c r="D2976" s="7">
        <v>43500</v>
      </c>
      <c r="E2976" s="7">
        <v>43599</v>
      </c>
      <c r="F2976" s="7">
        <v>43617</v>
      </c>
      <c r="G2976" s="7">
        <v>43623</v>
      </c>
      <c r="H2976" s="6">
        <f t="shared" si="138"/>
        <v>24</v>
      </c>
      <c r="I2976" s="6" t="s">
        <v>215</v>
      </c>
      <c r="J2976" s="6">
        <v>18</v>
      </c>
      <c r="K2976" s="6">
        <v>28</v>
      </c>
      <c r="L2976" s="6">
        <v>221</v>
      </c>
      <c r="M2976" s="6">
        <v>42</v>
      </c>
      <c r="N2976" s="6">
        <v>7</v>
      </c>
      <c r="O2976" s="6">
        <v>0.05</v>
      </c>
      <c r="P2976" s="8">
        <v>1058.6000000000001</v>
      </c>
      <c r="Q2976" s="8">
        <v>455.19800000000004</v>
      </c>
      <c r="R2976" s="8">
        <f t="shared" si="139"/>
        <v>3853.3040000000001</v>
      </c>
      <c r="S2976" s="8">
        <f>(((Sales[[#This Row],[Unit Price]]-(Sales[[#This Row],[Discount Applied]]*Sales[[#This Row],[Unit Price]]))-Q2976)/Q2976)*100</f>
        <v>120.93023255813952</v>
      </c>
      <c r="T2976" s="8">
        <f t="shared" si="140"/>
        <v>7039.6900000000005</v>
      </c>
      <c r="U2976" s="8">
        <f>Sales[[#This Row],[Unit Cost]]*Sales[[#This Row],[Order Quantity]]</f>
        <v>3186.3860000000004</v>
      </c>
    </row>
    <row r="2977" spans="1:21" x14ac:dyDescent="0.2">
      <c r="A2977" s="6" t="s">
        <v>3190</v>
      </c>
      <c r="B2977" s="6" t="s">
        <v>24</v>
      </c>
      <c r="C2977" s="6" t="s">
        <v>146</v>
      </c>
      <c r="D2977" s="7">
        <v>43500</v>
      </c>
      <c r="E2977" s="7">
        <v>43599</v>
      </c>
      <c r="F2977" s="7">
        <v>43613</v>
      </c>
      <c r="G2977" s="7">
        <v>43617</v>
      </c>
      <c r="H2977" s="6">
        <f t="shared" si="138"/>
        <v>18</v>
      </c>
      <c r="I2977" s="6" t="s">
        <v>215</v>
      </c>
      <c r="J2977" s="6">
        <v>5</v>
      </c>
      <c r="K2977" s="6">
        <v>14</v>
      </c>
      <c r="L2977" s="6">
        <v>312</v>
      </c>
      <c r="M2977" s="6">
        <v>21</v>
      </c>
      <c r="N2977" s="6">
        <v>2</v>
      </c>
      <c r="O2977" s="6">
        <v>0.1</v>
      </c>
      <c r="P2977" s="8">
        <v>3946.3</v>
      </c>
      <c r="Q2977" s="8">
        <v>3354.355</v>
      </c>
      <c r="R2977" s="8">
        <f t="shared" si="139"/>
        <v>394.63000000000011</v>
      </c>
      <c r="S2977" s="8">
        <f>(((Sales[[#This Row],[Unit Price]]-(Sales[[#This Row],[Discount Applied]]*Sales[[#This Row],[Unit Price]]))-Q2977)/Q2977)*100</f>
        <v>5.8823529411764719</v>
      </c>
      <c r="T2977" s="8">
        <f t="shared" si="140"/>
        <v>7103.34</v>
      </c>
      <c r="U2977" s="8">
        <f>Sales[[#This Row],[Unit Cost]]*Sales[[#This Row],[Order Quantity]]</f>
        <v>6708.71</v>
      </c>
    </row>
    <row r="2978" spans="1:21" x14ac:dyDescent="0.2">
      <c r="A2978" s="6" t="s">
        <v>3191</v>
      </c>
      <c r="B2978" s="6" t="s">
        <v>24</v>
      </c>
      <c r="C2978" s="6" t="s">
        <v>145</v>
      </c>
      <c r="D2978" s="7">
        <v>43500</v>
      </c>
      <c r="E2978" s="7">
        <v>43599</v>
      </c>
      <c r="F2978" s="7">
        <v>43616</v>
      </c>
      <c r="G2978" s="7">
        <v>43617</v>
      </c>
      <c r="H2978" s="6">
        <f t="shared" si="138"/>
        <v>18</v>
      </c>
      <c r="I2978" s="6" t="s">
        <v>215</v>
      </c>
      <c r="J2978" s="6">
        <v>3</v>
      </c>
      <c r="K2978" s="6">
        <v>30</v>
      </c>
      <c r="L2978" s="6">
        <v>188</v>
      </c>
      <c r="M2978" s="6">
        <v>28</v>
      </c>
      <c r="N2978" s="6">
        <v>7</v>
      </c>
      <c r="O2978" s="6">
        <v>7.4999999999999997E-2</v>
      </c>
      <c r="P2978" s="8">
        <v>824.1</v>
      </c>
      <c r="Q2978" s="8">
        <v>395.56799999999998</v>
      </c>
      <c r="R2978" s="8">
        <f t="shared" si="139"/>
        <v>2567.0715</v>
      </c>
      <c r="S2978" s="8">
        <f>(((Sales[[#This Row],[Unit Price]]-(Sales[[#This Row],[Discount Applied]]*Sales[[#This Row],[Unit Price]]))-Q2978)/Q2978)*100</f>
        <v>92.708333333333343</v>
      </c>
      <c r="T2978" s="8">
        <f t="shared" si="140"/>
        <v>5336.0474999999997</v>
      </c>
      <c r="U2978" s="8">
        <f>Sales[[#This Row],[Unit Cost]]*Sales[[#This Row],[Order Quantity]]</f>
        <v>2768.9759999999997</v>
      </c>
    </row>
    <row r="2979" spans="1:21" x14ac:dyDescent="0.2">
      <c r="A2979" s="6" t="s">
        <v>3192</v>
      </c>
      <c r="B2979" s="6" t="s">
        <v>25</v>
      </c>
      <c r="C2979" s="6" t="s">
        <v>145</v>
      </c>
      <c r="D2979" s="7">
        <v>43500</v>
      </c>
      <c r="E2979" s="7">
        <v>43599</v>
      </c>
      <c r="F2979" s="7">
        <v>43621</v>
      </c>
      <c r="G2979" s="7">
        <v>43623</v>
      </c>
      <c r="H2979" s="6">
        <f t="shared" si="138"/>
        <v>24</v>
      </c>
      <c r="I2979" s="6" t="s">
        <v>215</v>
      </c>
      <c r="J2979" s="6">
        <v>17</v>
      </c>
      <c r="K2979" s="6">
        <v>26</v>
      </c>
      <c r="L2979" s="6">
        <v>89</v>
      </c>
      <c r="M2979" s="6">
        <v>43</v>
      </c>
      <c r="N2979" s="6">
        <v>6</v>
      </c>
      <c r="O2979" s="6">
        <v>0.05</v>
      </c>
      <c r="P2979" s="8">
        <v>797.30000000000007</v>
      </c>
      <c r="Q2979" s="8">
        <v>645.8130000000001</v>
      </c>
      <c r="R2979" s="8">
        <f t="shared" si="139"/>
        <v>669.73199999999997</v>
      </c>
      <c r="S2979" s="8">
        <f>(((Sales[[#This Row],[Unit Price]]-(Sales[[#This Row],[Discount Applied]]*Sales[[#This Row],[Unit Price]]))-Q2979)/Q2979)*100</f>
        <v>17.283950617283942</v>
      </c>
      <c r="T2979" s="8">
        <f t="shared" si="140"/>
        <v>4544.6100000000006</v>
      </c>
      <c r="U2979" s="8">
        <f>Sales[[#This Row],[Unit Cost]]*Sales[[#This Row],[Order Quantity]]</f>
        <v>3874.8780000000006</v>
      </c>
    </row>
    <row r="2980" spans="1:21" x14ac:dyDescent="0.2">
      <c r="A2980" s="6" t="s">
        <v>3193</v>
      </c>
      <c r="B2980" s="6" t="s">
        <v>24</v>
      </c>
      <c r="C2980" s="6" t="s">
        <v>148</v>
      </c>
      <c r="D2980" s="7">
        <v>43500</v>
      </c>
      <c r="E2980" s="7">
        <v>43600</v>
      </c>
      <c r="F2980" s="7">
        <v>43628</v>
      </c>
      <c r="G2980" s="7">
        <v>43630</v>
      </c>
      <c r="H2980" s="6">
        <f t="shared" si="138"/>
        <v>30</v>
      </c>
      <c r="I2980" s="6" t="s">
        <v>215</v>
      </c>
      <c r="J2980" s="6">
        <v>7</v>
      </c>
      <c r="K2980" s="6">
        <v>45</v>
      </c>
      <c r="L2980" s="6">
        <v>29</v>
      </c>
      <c r="M2980" s="6">
        <v>5</v>
      </c>
      <c r="N2980" s="6">
        <v>3</v>
      </c>
      <c r="O2980" s="6">
        <v>0.1</v>
      </c>
      <c r="P2980" s="8">
        <v>1688.4</v>
      </c>
      <c r="Q2980" s="8">
        <v>827.31600000000003</v>
      </c>
      <c r="R2980" s="8">
        <f t="shared" si="139"/>
        <v>2076.732</v>
      </c>
      <c r="S2980" s="8">
        <f>(((Sales[[#This Row],[Unit Price]]-(Sales[[#This Row],[Discount Applied]]*Sales[[#This Row],[Unit Price]]))-Q2980)/Q2980)*100</f>
        <v>83.673469387755091</v>
      </c>
      <c r="T2980" s="8">
        <f t="shared" si="140"/>
        <v>4558.68</v>
      </c>
      <c r="U2980" s="8">
        <f>Sales[[#This Row],[Unit Cost]]*Sales[[#This Row],[Order Quantity]]</f>
        <v>2481.9480000000003</v>
      </c>
    </row>
    <row r="2981" spans="1:21" x14ac:dyDescent="0.2">
      <c r="A2981" s="6" t="s">
        <v>3194</v>
      </c>
      <c r="B2981" s="6" t="s">
        <v>24</v>
      </c>
      <c r="C2981" s="6" t="s">
        <v>143</v>
      </c>
      <c r="D2981" s="7">
        <v>43500</v>
      </c>
      <c r="E2981" s="7">
        <v>43600</v>
      </c>
      <c r="F2981" s="7">
        <v>43610</v>
      </c>
      <c r="G2981" s="7">
        <v>43613</v>
      </c>
      <c r="H2981" s="6">
        <f t="shared" si="138"/>
        <v>13</v>
      </c>
      <c r="I2981" s="6" t="s">
        <v>215</v>
      </c>
      <c r="J2981" s="6">
        <v>1</v>
      </c>
      <c r="K2981" s="6">
        <v>19</v>
      </c>
      <c r="L2981" s="6">
        <v>345</v>
      </c>
      <c r="M2981" s="6">
        <v>38</v>
      </c>
      <c r="N2981" s="6">
        <v>3</v>
      </c>
      <c r="O2981" s="6">
        <v>0.05</v>
      </c>
      <c r="P2981" s="8">
        <v>1728.6000000000001</v>
      </c>
      <c r="Q2981" s="8">
        <v>1175.4480000000001</v>
      </c>
      <c r="R2981" s="8">
        <f t="shared" si="139"/>
        <v>1400.1660000000002</v>
      </c>
      <c r="S2981" s="8">
        <f>(((Sales[[#This Row],[Unit Price]]-(Sales[[#This Row],[Discount Applied]]*Sales[[#This Row],[Unit Price]]))-Q2981)/Q2981)*100</f>
        <v>39.705882352941174</v>
      </c>
      <c r="T2981" s="8">
        <f t="shared" si="140"/>
        <v>4926.51</v>
      </c>
      <c r="U2981" s="8">
        <f>Sales[[#This Row],[Unit Cost]]*Sales[[#This Row],[Order Quantity]]</f>
        <v>3526.3440000000001</v>
      </c>
    </row>
    <row r="2982" spans="1:21" x14ac:dyDescent="0.2">
      <c r="A2982" s="6" t="s">
        <v>3195</v>
      </c>
      <c r="B2982" s="6" t="s">
        <v>26</v>
      </c>
      <c r="C2982" s="6" t="s">
        <v>143</v>
      </c>
      <c r="D2982" s="7">
        <v>43500</v>
      </c>
      <c r="E2982" s="7">
        <v>43600</v>
      </c>
      <c r="F2982" s="7">
        <v>43602</v>
      </c>
      <c r="G2982" s="7">
        <v>43604</v>
      </c>
      <c r="H2982" s="6">
        <f t="shared" si="138"/>
        <v>4</v>
      </c>
      <c r="I2982" s="6" t="s">
        <v>215</v>
      </c>
      <c r="J2982" s="6">
        <v>28</v>
      </c>
      <c r="K2982" s="6">
        <v>13</v>
      </c>
      <c r="L2982" s="6">
        <v>341</v>
      </c>
      <c r="M2982" s="6">
        <v>38</v>
      </c>
      <c r="N2982" s="6">
        <v>5</v>
      </c>
      <c r="O2982" s="6">
        <v>7.4999999999999997E-2</v>
      </c>
      <c r="P2982" s="8">
        <v>931.30000000000007</v>
      </c>
      <c r="Q2982" s="8">
        <v>512.21500000000003</v>
      </c>
      <c r="R2982" s="8">
        <f t="shared" si="139"/>
        <v>1746.1874999999995</v>
      </c>
      <c r="S2982" s="8">
        <f>(((Sales[[#This Row],[Unit Price]]-(Sales[[#This Row],[Discount Applied]]*Sales[[#This Row],[Unit Price]]))-Q2982)/Q2982)*100</f>
        <v>68.181818181818187</v>
      </c>
      <c r="T2982" s="8">
        <f t="shared" si="140"/>
        <v>4307.2624999999998</v>
      </c>
      <c r="U2982" s="8">
        <f>Sales[[#This Row],[Unit Cost]]*Sales[[#This Row],[Order Quantity]]</f>
        <v>2561.0750000000003</v>
      </c>
    </row>
    <row r="2983" spans="1:21" x14ac:dyDescent="0.2">
      <c r="A2983" s="6" t="s">
        <v>3196</v>
      </c>
      <c r="B2983" s="6" t="s">
        <v>23</v>
      </c>
      <c r="C2983" s="6" t="s">
        <v>144</v>
      </c>
      <c r="D2983" s="7">
        <v>43500</v>
      </c>
      <c r="E2983" s="7">
        <v>43600</v>
      </c>
      <c r="F2983" s="7">
        <v>43614</v>
      </c>
      <c r="G2983" s="7">
        <v>43616</v>
      </c>
      <c r="H2983" s="6">
        <f t="shared" si="138"/>
        <v>16</v>
      </c>
      <c r="I2983" s="6" t="s">
        <v>215</v>
      </c>
      <c r="J2983" s="6">
        <v>21</v>
      </c>
      <c r="K2983" s="6">
        <v>50</v>
      </c>
      <c r="L2983" s="6">
        <v>68</v>
      </c>
      <c r="M2983" s="6">
        <v>32</v>
      </c>
      <c r="N2983" s="6">
        <v>6</v>
      </c>
      <c r="O2983" s="6">
        <v>0.05</v>
      </c>
      <c r="P2983" s="8">
        <v>2492.4</v>
      </c>
      <c r="Q2983" s="8">
        <v>1520.364</v>
      </c>
      <c r="R2983" s="8">
        <f t="shared" si="139"/>
        <v>5084.496000000001</v>
      </c>
      <c r="S2983" s="8">
        <f>(((Sales[[#This Row],[Unit Price]]-(Sales[[#This Row],[Discount Applied]]*Sales[[#This Row],[Unit Price]]))-Q2983)/Q2983)*100</f>
        <v>55.73770491803279</v>
      </c>
      <c r="T2983" s="8">
        <f t="shared" si="140"/>
        <v>14206.680000000002</v>
      </c>
      <c r="U2983" s="8">
        <f>Sales[[#This Row],[Unit Cost]]*Sales[[#This Row],[Order Quantity]]</f>
        <v>9122.1840000000011</v>
      </c>
    </row>
    <row r="2984" spans="1:21" x14ac:dyDescent="0.2">
      <c r="A2984" s="6" t="s">
        <v>3197</v>
      </c>
      <c r="B2984" s="6" t="s">
        <v>24</v>
      </c>
      <c r="C2984" s="6" t="s">
        <v>143</v>
      </c>
      <c r="D2984" s="7">
        <v>43500</v>
      </c>
      <c r="E2984" s="7">
        <v>43600</v>
      </c>
      <c r="F2984" s="7">
        <v>43628</v>
      </c>
      <c r="G2984" s="7">
        <v>43634</v>
      </c>
      <c r="H2984" s="6">
        <f t="shared" si="138"/>
        <v>34</v>
      </c>
      <c r="I2984" s="6" t="s">
        <v>215</v>
      </c>
      <c r="J2984" s="6">
        <v>10</v>
      </c>
      <c r="K2984" s="6">
        <v>11</v>
      </c>
      <c r="L2984" s="6">
        <v>344</v>
      </c>
      <c r="M2984" s="6">
        <v>42</v>
      </c>
      <c r="N2984" s="6">
        <v>5</v>
      </c>
      <c r="O2984" s="6">
        <v>7.4999999999999997E-2</v>
      </c>
      <c r="P2984" s="8">
        <v>1862.6000000000001</v>
      </c>
      <c r="Q2984" s="8">
        <v>1303.82</v>
      </c>
      <c r="R2984" s="8">
        <f t="shared" si="139"/>
        <v>2095.4250000000002</v>
      </c>
      <c r="S2984" s="8">
        <f>(((Sales[[#This Row],[Unit Price]]-(Sales[[#This Row],[Discount Applied]]*Sales[[#This Row],[Unit Price]]))-Q2984)/Q2984)*100</f>
        <v>32.14285714285716</v>
      </c>
      <c r="T2984" s="8">
        <f t="shared" si="140"/>
        <v>8614.5249999999996</v>
      </c>
      <c r="U2984" s="8">
        <f>Sales[[#This Row],[Unit Cost]]*Sales[[#This Row],[Order Quantity]]</f>
        <v>6519.0999999999995</v>
      </c>
    </row>
    <row r="2985" spans="1:21" x14ac:dyDescent="0.2">
      <c r="A2985" s="6" t="s">
        <v>3198</v>
      </c>
      <c r="B2985" s="6" t="s">
        <v>24</v>
      </c>
      <c r="C2985" s="6" t="s">
        <v>145</v>
      </c>
      <c r="D2985" s="7">
        <v>43500</v>
      </c>
      <c r="E2985" s="7">
        <v>43600</v>
      </c>
      <c r="F2985" s="7">
        <v>43604</v>
      </c>
      <c r="G2985" s="7">
        <v>43612</v>
      </c>
      <c r="H2985" s="6">
        <f t="shared" si="138"/>
        <v>12</v>
      </c>
      <c r="I2985" s="6" t="s">
        <v>215</v>
      </c>
      <c r="J2985" s="6">
        <v>7</v>
      </c>
      <c r="K2985" s="6">
        <v>8</v>
      </c>
      <c r="L2985" s="6">
        <v>199</v>
      </c>
      <c r="M2985" s="6">
        <v>24</v>
      </c>
      <c r="N2985" s="6">
        <v>2</v>
      </c>
      <c r="O2985" s="6">
        <v>0.05</v>
      </c>
      <c r="P2985" s="8">
        <v>2003.3</v>
      </c>
      <c r="Q2985" s="8">
        <v>821.35299999999995</v>
      </c>
      <c r="R2985" s="8">
        <f t="shared" si="139"/>
        <v>2163.5640000000003</v>
      </c>
      <c r="S2985" s="8">
        <f>(((Sales[[#This Row],[Unit Price]]-(Sales[[#This Row],[Discount Applied]]*Sales[[#This Row],[Unit Price]]))-Q2985)/Q2985)*100</f>
        <v>131.70731707317077</v>
      </c>
      <c r="T2985" s="8">
        <f t="shared" si="140"/>
        <v>3806.27</v>
      </c>
      <c r="U2985" s="8">
        <f>Sales[[#This Row],[Unit Cost]]*Sales[[#This Row],[Order Quantity]]</f>
        <v>1642.7059999999999</v>
      </c>
    </row>
    <row r="2986" spans="1:21" x14ac:dyDescent="0.2">
      <c r="A2986" s="6" t="s">
        <v>3199</v>
      </c>
      <c r="B2986" s="6" t="s">
        <v>23</v>
      </c>
      <c r="C2986" s="6" t="s">
        <v>146</v>
      </c>
      <c r="D2986" s="7">
        <v>43500</v>
      </c>
      <c r="E2986" s="7">
        <v>43600</v>
      </c>
      <c r="F2986" s="7">
        <v>43613</v>
      </c>
      <c r="G2986" s="7">
        <v>43621</v>
      </c>
      <c r="H2986" s="6">
        <f t="shared" si="138"/>
        <v>21</v>
      </c>
      <c r="I2986" s="6" t="s">
        <v>215</v>
      </c>
      <c r="J2986" s="6">
        <v>22</v>
      </c>
      <c r="K2986" s="6">
        <v>37</v>
      </c>
      <c r="L2986" s="6">
        <v>303</v>
      </c>
      <c r="M2986" s="6">
        <v>34</v>
      </c>
      <c r="N2986" s="6">
        <v>8</v>
      </c>
      <c r="O2986" s="6">
        <v>0.05</v>
      </c>
      <c r="P2986" s="8">
        <v>3852.5</v>
      </c>
      <c r="Q2986" s="8">
        <v>1695.1</v>
      </c>
      <c r="R2986" s="8">
        <f t="shared" si="139"/>
        <v>15718.2</v>
      </c>
      <c r="S2986" s="8">
        <f>(((Sales[[#This Row],[Unit Price]]-(Sales[[#This Row],[Discount Applied]]*Sales[[#This Row],[Unit Price]]))-Q2986)/Q2986)*100</f>
        <v>115.90909090909092</v>
      </c>
      <c r="T2986" s="8">
        <f t="shared" si="140"/>
        <v>29279</v>
      </c>
      <c r="U2986" s="8">
        <f>Sales[[#This Row],[Unit Cost]]*Sales[[#This Row],[Order Quantity]]</f>
        <v>13560.8</v>
      </c>
    </row>
    <row r="2987" spans="1:21" x14ac:dyDescent="0.2">
      <c r="A2987" s="6" t="s">
        <v>3200</v>
      </c>
      <c r="B2987" s="6" t="s">
        <v>24</v>
      </c>
      <c r="C2987" s="6" t="s">
        <v>147</v>
      </c>
      <c r="D2987" s="7">
        <v>43500</v>
      </c>
      <c r="E2987" s="7">
        <v>43601</v>
      </c>
      <c r="F2987" s="7">
        <v>43611</v>
      </c>
      <c r="G2987" s="7">
        <v>43616</v>
      </c>
      <c r="H2987" s="6">
        <f t="shared" si="138"/>
        <v>15</v>
      </c>
      <c r="I2987" s="6" t="s">
        <v>215</v>
      </c>
      <c r="J2987" s="6">
        <v>7</v>
      </c>
      <c r="K2987" s="6">
        <v>13</v>
      </c>
      <c r="L2987" s="6">
        <v>228</v>
      </c>
      <c r="M2987" s="6">
        <v>2</v>
      </c>
      <c r="N2987" s="6">
        <v>6</v>
      </c>
      <c r="O2987" s="6">
        <v>0.15</v>
      </c>
      <c r="P2987" s="8">
        <v>201</v>
      </c>
      <c r="Q2987" s="8">
        <v>136.68</v>
      </c>
      <c r="R2987" s="8">
        <f t="shared" si="139"/>
        <v>205.01999999999987</v>
      </c>
      <c r="S2987" s="8">
        <f>(((Sales[[#This Row],[Unit Price]]-(Sales[[#This Row],[Discount Applied]]*Sales[[#This Row],[Unit Price]]))-Q2987)/Q2987)*100</f>
        <v>24.999999999999989</v>
      </c>
      <c r="T2987" s="8">
        <f t="shared" si="140"/>
        <v>1025.0999999999999</v>
      </c>
      <c r="U2987" s="8">
        <f>Sales[[#This Row],[Unit Cost]]*Sales[[#This Row],[Order Quantity]]</f>
        <v>820.08</v>
      </c>
    </row>
    <row r="2988" spans="1:21" x14ac:dyDescent="0.2">
      <c r="A2988" s="6" t="s">
        <v>3201</v>
      </c>
      <c r="B2988" s="6" t="s">
        <v>23</v>
      </c>
      <c r="C2988" s="6" t="s">
        <v>145</v>
      </c>
      <c r="D2988" s="7">
        <v>43500</v>
      </c>
      <c r="E2988" s="7">
        <v>43601</v>
      </c>
      <c r="F2988" s="7">
        <v>43616</v>
      </c>
      <c r="G2988" s="7">
        <v>43620</v>
      </c>
      <c r="H2988" s="6">
        <f t="shared" si="138"/>
        <v>19</v>
      </c>
      <c r="I2988" s="6" t="s">
        <v>215</v>
      </c>
      <c r="J2988" s="6">
        <v>22</v>
      </c>
      <c r="K2988" s="6">
        <v>30</v>
      </c>
      <c r="L2988" s="6">
        <v>182</v>
      </c>
      <c r="M2988" s="6">
        <v>29</v>
      </c>
      <c r="N2988" s="6">
        <v>4</v>
      </c>
      <c r="O2988" s="6">
        <v>0.2</v>
      </c>
      <c r="P2988" s="8">
        <v>1695.1000000000001</v>
      </c>
      <c r="Q2988" s="8">
        <v>915.35400000000016</v>
      </c>
      <c r="R2988" s="8">
        <f t="shared" si="139"/>
        <v>1762.904</v>
      </c>
      <c r="S2988" s="8">
        <f>(((Sales[[#This Row],[Unit Price]]-(Sales[[#This Row],[Discount Applied]]*Sales[[#This Row],[Unit Price]]))-Q2988)/Q2988)*100</f>
        <v>48.148148148148138</v>
      </c>
      <c r="T2988" s="8">
        <f t="shared" si="140"/>
        <v>5424.3200000000006</v>
      </c>
      <c r="U2988" s="8">
        <f>Sales[[#This Row],[Unit Cost]]*Sales[[#This Row],[Order Quantity]]</f>
        <v>3661.4160000000006</v>
      </c>
    </row>
    <row r="2989" spans="1:21" x14ac:dyDescent="0.2">
      <c r="A2989" s="6" t="s">
        <v>3202</v>
      </c>
      <c r="B2989" s="6" t="s">
        <v>25</v>
      </c>
      <c r="C2989" s="6" t="s">
        <v>145</v>
      </c>
      <c r="D2989" s="7">
        <v>43500</v>
      </c>
      <c r="E2989" s="7">
        <v>43601</v>
      </c>
      <c r="F2989" s="7">
        <v>43617</v>
      </c>
      <c r="G2989" s="7">
        <v>43623</v>
      </c>
      <c r="H2989" s="6">
        <f t="shared" si="138"/>
        <v>22</v>
      </c>
      <c r="I2989" s="6" t="s">
        <v>215</v>
      </c>
      <c r="J2989" s="6">
        <v>19</v>
      </c>
      <c r="K2989" s="6">
        <v>42</v>
      </c>
      <c r="L2989" s="6">
        <v>192</v>
      </c>
      <c r="M2989" s="6">
        <v>3</v>
      </c>
      <c r="N2989" s="6">
        <v>5</v>
      </c>
      <c r="O2989" s="6">
        <v>7.4999999999999997E-2</v>
      </c>
      <c r="P2989" s="8">
        <v>6445.4000000000005</v>
      </c>
      <c r="Q2989" s="8">
        <v>2835.9760000000001</v>
      </c>
      <c r="R2989" s="8">
        <f t="shared" si="139"/>
        <v>15630.095000000001</v>
      </c>
      <c r="S2989" s="8">
        <f>(((Sales[[#This Row],[Unit Price]]-(Sales[[#This Row],[Discount Applied]]*Sales[[#This Row],[Unit Price]]))-Q2989)/Q2989)*100</f>
        <v>110.22727272727275</v>
      </c>
      <c r="T2989" s="8">
        <f t="shared" si="140"/>
        <v>29809.975000000002</v>
      </c>
      <c r="U2989" s="8">
        <f>Sales[[#This Row],[Unit Cost]]*Sales[[#This Row],[Order Quantity]]</f>
        <v>14179.880000000001</v>
      </c>
    </row>
    <row r="2990" spans="1:21" x14ac:dyDescent="0.2">
      <c r="A2990" s="6" t="s">
        <v>3203</v>
      </c>
      <c r="B2990" s="6" t="s">
        <v>23</v>
      </c>
      <c r="C2990" s="6" t="s">
        <v>144</v>
      </c>
      <c r="D2990" s="7">
        <v>43500</v>
      </c>
      <c r="E2990" s="7">
        <v>43601</v>
      </c>
      <c r="F2990" s="7">
        <v>43604</v>
      </c>
      <c r="G2990" s="7">
        <v>43614</v>
      </c>
      <c r="H2990" s="6">
        <f t="shared" si="138"/>
        <v>13</v>
      </c>
      <c r="I2990" s="6" t="s">
        <v>215</v>
      </c>
      <c r="J2990" s="6">
        <v>24</v>
      </c>
      <c r="K2990" s="6">
        <v>29</v>
      </c>
      <c r="L2990" s="6">
        <v>65</v>
      </c>
      <c r="M2990" s="6">
        <v>8</v>
      </c>
      <c r="N2990" s="6">
        <v>5</v>
      </c>
      <c r="O2990" s="6">
        <v>7.4999999999999997E-2</v>
      </c>
      <c r="P2990" s="8">
        <v>1085.4000000000001</v>
      </c>
      <c r="Q2990" s="8">
        <v>445.01400000000001</v>
      </c>
      <c r="R2990" s="8">
        <f t="shared" si="139"/>
        <v>2794.9050000000002</v>
      </c>
      <c r="S2990" s="8">
        <f>(((Sales[[#This Row],[Unit Price]]-(Sales[[#This Row],[Discount Applied]]*Sales[[#This Row],[Unit Price]]))-Q2990)/Q2990)*100</f>
        <v>125.609756097561</v>
      </c>
      <c r="T2990" s="8">
        <f t="shared" si="140"/>
        <v>5019.9750000000004</v>
      </c>
      <c r="U2990" s="8">
        <f>Sales[[#This Row],[Unit Cost]]*Sales[[#This Row],[Order Quantity]]</f>
        <v>2225.0700000000002</v>
      </c>
    </row>
    <row r="2991" spans="1:21" x14ac:dyDescent="0.2">
      <c r="A2991" s="6" t="s">
        <v>3204</v>
      </c>
      <c r="B2991" s="6" t="s">
        <v>24</v>
      </c>
      <c r="C2991" s="6" t="s">
        <v>143</v>
      </c>
      <c r="D2991" s="7">
        <v>43500</v>
      </c>
      <c r="E2991" s="7">
        <v>43601</v>
      </c>
      <c r="F2991" s="7">
        <v>43625</v>
      </c>
      <c r="G2991" s="7">
        <v>43631</v>
      </c>
      <c r="H2991" s="6">
        <f t="shared" si="138"/>
        <v>30</v>
      </c>
      <c r="I2991" s="6" t="s">
        <v>215</v>
      </c>
      <c r="J2991" s="6">
        <v>7</v>
      </c>
      <c r="K2991" s="6">
        <v>25</v>
      </c>
      <c r="L2991" s="6">
        <v>348</v>
      </c>
      <c r="M2991" s="6">
        <v>33</v>
      </c>
      <c r="N2991" s="6">
        <v>3</v>
      </c>
      <c r="O2991" s="6">
        <v>0.15</v>
      </c>
      <c r="P2991" s="8">
        <v>1085.4000000000001</v>
      </c>
      <c r="Q2991" s="8">
        <v>716.36400000000015</v>
      </c>
      <c r="R2991" s="8">
        <f t="shared" si="139"/>
        <v>618.67799999999988</v>
      </c>
      <c r="S2991" s="8">
        <f>(((Sales[[#This Row],[Unit Price]]-(Sales[[#This Row],[Discount Applied]]*Sales[[#This Row],[Unit Price]]))-Q2991)/Q2991)*100</f>
        <v>28.787878787878785</v>
      </c>
      <c r="T2991" s="8">
        <f t="shared" si="140"/>
        <v>2767.7700000000004</v>
      </c>
      <c r="U2991" s="8">
        <f>Sales[[#This Row],[Unit Cost]]*Sales[[#This Row],[Order Quantity]]</f>
        <v>2149.0920000000006</v>
      </c>
    </row>
    <row r="2992" spans="1:21" x14ac:dyDescent="0.2">
      <c r="A2992" s="6" t="s">
        <v>3205</v>
      </c>
      <c r="B2992" s="6" t="s">
        <v>24</v>
      </c>
      <c r="C2992" s="6" t="s">
        <v>147</v>
      </c>
      <c r="D2992" s="7">
        <v>43500</v>
      </c>
      <c r="E2992" s="7">
        <v>43602</v>
      </c>
      <c r="F2992" s="7">
        <v>43614</v>
      </c>
      <c r="G2992" s="7">
        <v>43622</v>
      </c>
      <c r="H2992" s="6">
        <f t="shared" si="138"/>
        <v>20</v>
      </c>
      <c r="I2992" s="6" t="s">
        <v>215</v>
      </c>
      <c r="J2992" s="6">
        <v>7</v>
      </c>
      <c r="K2992" s="6">
        <v>47</v>
      </c>
      <c r="L2992" s="6">
        <v>226</v>
      </c>
      <c r="M2992" s="6">
        <v>5</v>
      </c>
      <c r="N2992" s="6">
        <v>8</v>
      </c>
      <c r="O2992" s="6">
        <v>0.05</v>
      </c>
      <c r="P2992" s="8">
        <v>6083.6</v>
      </c>
      <c r="Q2992" s="8">
        <v>3041.8</v>
      </c>
      <c r="R2992" s="8">
        <f t="shared" si="139"/>
        <v>21900.959999999999</v>
      </c>
      <c r="S2992" s="8">
        <f>(((Sales[[#This Row],[Unit Price]]-(Sales[[#This Row],[Discount Applied]]*Sales[[#This Row],[Unit Price]]))-Q2992)/Q2992)*100</f>
        <v>89.999999999999986</v>
      </c>
      <c r="T2992" s="8">
        <f t="shared" si="140"/>
        <v>46235.360000000001</v>
      </c>
      <c r="U2992" s="8">
        <f>Sales[[#This Row],[Unit Cost]]*Sales[[#This Row],[Order Quantity]]</f>
        <v>24334.400000000001</v>
      </c>
    </row>
    <row r="2993" spans="1:21" x14ac:dyDescent="0.2">
      <c r="A2993" s="6" t="s">
        <v>3206</v>
      </c>
      <c r="B2993" s="6" t="s">
        <v>26</v>
      </c>
      <c r="C2993" s="6" t="s">
        <v>148</v>
      </c>
      <c r="D2993" s="7">
        <v>43500</v>
      </c>
      <c r="E2993" s="7">
        <v>43602</v>
      </c>
      <c r="F2993" s="7">
        <v>43630</v>
      </c>
      <c r="G2993" s="7">
        <v>43632</v>
      </c>
      <c r="H2993" s="6">
        <f t="shared" si="138"/>
        <v>30</v>
      </c>
      <c r="I2993" s="6" t="s">
        <v>215</v>
      </c>
      <c r="J2993" s="6">
        <v>27</v>
      </c>
      <c r="K2993" s="6">
        <v>48</v>
      </c>
      <c r="L2993" s="6">
        <v>36</v>
      </c>
      <c r="M2993" s="6">
        <v>23</v>
      </c>
      <c r="N2993" s="6">
        <v>8</v>
      </c>
      <c r="O2993" s="6">
        <v>0.05</v>
      </c>
      <c r="P2993" s="8">
        <v>676.7</v>
      </c>
      <c r="Q2993" s="8">
        <v>345.11700000000002</v>
      </c>
      <c r="R2993" s="8">
        <f t="shared" si="139"/>
        <v>2381.9839999999999</v>
      </c>
      <c r="S2993" s="8">
        <f>(((Sales[[#This Row],[Unit Price]]-(Sales[[#This Row],[Discount Applied]]*Sales[[#This Row],[Unit Price]]))-Q2993)/Q2993)*100</f>
        <v>86.274509803921561</v>
      </c>
      <c r="T2993" s="8">
        <f t="shared" si="140"/>
        <v>5142.92</v>
      </c>
      <c r="U2993" s="8">
        <f>Sales[[#This Row],[Unit Cost]]*Sales[[#This Row],[Order Quantity]]</f>
        <v>2760.9360000000001</v>
      </c>
    </row>
    <row r="2994" spans="1:21" x14ac:dyDescent="0.2">
      <c r="A2994" s="6" t="s">
        <v>3207</v>
      </c>
      <c r="B2994" s="6" t="s">
        <v>24</v>
      </c>
      <c r="C2994" s="6" t="s">
        <v>146</v>
      </c>
      <c r="D2994" s="7">
        <v>43500</v>
      </c>
      <c r="E2994" s="7">
        <v>43602</v>
      </c>
      <c r="F2994" s="7">
        <v>43611</v>
      </c>
      <c r="G2994" s="7">
        <v>43621</v>
      </c>
      <c r="H2994" s="6">
        <f t="shared" si="138"/>
        <v>19</v>
      </c>
      <c r="I2994" s="6" t="s">
        <v>215</v>
      </c>
      <c r="J2994" s="6">
        <v>1</v>
      </c>
      <c r="K2994" s="6">
        <v>6</v>
      </c>
      <c r="L2994" s="6">
        <v>324</v>
      </c>
      <c r="M2994" s="6">
        <v>18</v>
      </c>
      <c r="N2994" s="6">
        <v>1</v>
      </c>
      <c r="O2994" s="6">
        <v>7.4999999999999997E-2</v>
      </c>
      <c r="P2994" s="8">
        <v>2010</v>
      </c>
      <c r="Q2994" s="8">
        <v>964.8</v>
      </c>
      <c r="R2994" s="8">
        <f t="shared" si="139"/>
        <v>894.45</v>
      </c>
      <c r="S2994" s="8">
        <f>(((Sales[[#This Row],[Unit Price]]-(Sales[[#This Row],[Discount Applied]]*Sales[[#This Row],[Unit Price]]))-Q2994)/Q2994)*100</f>
        <v>92.708333333333343</v>
      </c>
      <c r="T2994" s="8">
        <f t="shared" si="140"/>
        <v>1859.25</v>
      </c>
      <c r="U2994" s="8">
        <f>Sales[[#This Row],[Unit Cost]]*Sales[[#This Row],[Order Quantity]]</f>
        <v>964.8</v>
      </c>
    </row>
    <row r="2995" spans="1:21" x14ac:dyDescent="0.2">
      <c r="A2995" s="6" t="s">
        <v>3208</v>
      </c>
      <c r="B2995" s="6" t="s">
        <v>26</v>
      </c>
      <c r="C2995" s="6" t="s">
        <v>146</v>
      </c>
      <c r="D2995" s="7">
        <v>43500</v>
      </c>
      <c r="E2995" s="7">
        <v>43602</v>
      </c>
      <c r="F2995" s="7">
        <v>43610</v>
      </c>
      <c r="G2995" s="7">
        <v>43617</v>
      </c>
      <c r="H2995" s="6">
        <f t="shared" si="138"/>
        <v>15</v>
      </c>
      <c r="I2995" s="6" t="s">
        <v>215</v>
      </c>
      <c r="J2995" s="6">
        <v>27</v>
      </c>
      <c r="K2995" s="6">
        <v>25</v>
      </c>
      <c r="L2995" s="6">
        <v>285</v>
      </c>
      <c r="M2995" s="6">
        <v>40</v>
      </c>
      <c r="N2995" s="6">
        <v>8</v>
      </c>
      <c r="O2995" s="6">
        <v>0.15</v>
      </c>
      <c r="P2995" s="8">
        <v>2586.2000000000003</v>
      </c>
      <c r="Q2995" s="8">
        <v>1603.4440000000002</v>
      </c>
      <c r="R2995" s="8">
        <f t="shared" si="139"/>
        <v>4758.608000000002</v>
      </c>
      <c r="S2995" s="8">
        <f>(((Sales[[#This Row],[Unit Price]]-(Sales[[#This Row],[Discount Applied]]*Sales[[#This Row],[Unit Price]]))-Q2995)/Q2995)*100</f>
        <v>37.096774193548399</v>
      </c>
      <c r="T2995" s="8">
        <f t="shared" si="140"/>
        <v>17586.160000000003</v>
      </c>
      <c r="U2995" s="8">
        <f>Sales[[#This Row],[Unit Cost]]*Sales[[#This Row],[Order Quantity]]</f>
        <v>12827.552000000001</v>
      </c>
    </row>
    <row r="2996" spans="1:21" x14ac:dyDescent="0.2">
      <c r="A2996" s="6" t="s">
        <v>3209</v>
      </c>
      <c r="B2996" s="6" t="s">
        <v>25</v>
      </c>
      <c r="C2996" s="6" t="s">
        <v>145</v>
      </c>
      <c r="D2996" s="7">
        <v>43500</v>
      </c>
      <c r="E2996" s="7">
        <v>43602</v>
      </c>
      <c r="F2996" s="7">
        <v>43623</v>
      </c>
      <c r="G2996" s="7">
        <v>43630</v>
      </c>
      <c r="H2996" s="6">
        <f t="shared" si="138"/>
        <v>28</v>
      </c>
      <c r="I2996" s="6" t="s">
        <v>215</v>
      </c>
      <c r="J2996" s="6">
        <v>16</v>
      </c>
      <c r="K2996" s="6">
        <v>23</v>
      </c>
      <c r="L2996" s="6">
        <v>199</v>
      </c>
      <c r="M2996" s="6">
        <v>24</v>
      </c>
      <c r="N2996" s="6">
        <v>1</v>
      </c>
      <c r="O2996" s="6">
        <v>0.1</v>
      </c>
      <c r="P2996" s="8">
        <v>850.9</v>
      </c>
      <c r="Q2996" s="8">
        <v>655.19299999999998</v>
      </c>
      <c r="R2996" s="8">
        <f t="shared" si="139"/>
        <v>110.61699999999996</v>
      </c>
      <c r="S2996" s="8">
        <f>(((Sales[[#This Row],[Unit Price]]-(Sales[[#This Row],[Discount Applied]]*Sales[[#This Row],[Unit Price]]))-Q2996)/Q2996)*100</f>
        <v>16.883116883116877</v>
      </c>
      <c r="T2996" s="8">
        <f t="shared" si="140"/>
        <v>765.81</v>
      </c>
      <c r="U2996" s="8">
        <f>Sales[[#This Row],[Unit Cost]]*Sales[[#This Row],[Order Quantity]]</f>
        <v>655.19299999999998</v>
      </c>
    </row>
    <row r="2997" spans="1:21" x14ac:dyDescent="0.2">
      <c r="A2997" s="6" t="s">
        <v>3210</v>
      </c>
      <c r="B2997" s="6" t="s">
        <v>26</v>
      </c>
      <c r="C2997" s="6" t="s">
        <v>145</v>
      </c>
      <c r="D2997" s="7">
        <v>43500</v>
      </c>
      <c r="E2997" s="7">
        <v>43602</v>
      </c>
      <c r="F2997" s="7">
        <v>43629</v>
      </c>
      <c r="G2997" s="7">
        <v>43634</v>
      </c>
      <c r="H2997" s="6">
        <f t="shared" si="138"/>
        <v>32</v>
      </c>
      <c r="I2997" s="6" t="s">
        <v>215</v>
      </c>
      <c r="J2997" s="6">
        <v>27</v>
      </c>
      <c r="K2997" s="6">
        <v>7</v>
      </c>
      <c r="L2997" s="6">
        <v>133</v>
      </c>
      <c r="M2997" s="6">
        <v>47</v>
      </c>
      <c r="N2997" s="6">
        <v>2</v>
      </c>
      <c r="O2997" s="6">
        <v>0.3</v>
      </c>
      <c r="P2997" s="8">
        <v>1976.5</v>
      </c>
      <c r="Q2997" s="8">
        <v>1442.845</v>
      </c>
      <c r="R2997" s="8">
        <f t="shared" si="139"/>
        <v>-118.58999999999969</v>
      </c>
      <c r="S2997" s="8">
        <f>(((Sales[[#This Row],[Unit Price]]-(Sales[[#This Row],[Discount Applied]]*Sales[[#This Row],[Unit Price]]))-Q2997)/Q2997)*100</f>
        <v>-4.1095890410958802</v>
      </c>
      <c r="T2997" s="8">
        <f t="shared" si="140"/>
        <v>2767.1000000000004</v>
      </c>
      <c r="U2997" s="8">
        <f>Sales[[#This Row],[Unit Cost]]*Sales[[#This Row],[Order Quantity]]</f>
        <v>2885.69</v>
      </c>
    </row>
    <row r="2998" spans="1:21" x14ac:dyDescent="0.2">
      <c r="A2998" s="6" t="s">
        <v>3211</v>
      </c>
      <c r="B2998" s="6" t="s">
        <v>25</v>
      </c>
      <c r="C2998" s="6" t="s">
        <v>144</v>
      </c>
      <c r="D2998" s="7">
        <v>43500</v>
      </c>
      <c r="E2998" s="7">
        <v>43602</v>
      </c>
      <c r="F2998" s="7">
        <v>43606</v>
      </c>
      <c r="G2998" s="7">
        <v>43611</v>
      </c>
      <c r="H2998" s="6">
        <f t="shared" si="138"/>
        <v>9</v>
      </c>
      <c r="I2998" s="6" t="s">
        <v>215</v>
      </c>
      <c r="J2998" s="6">
        <v>13</v>
      </c>
      <c r="K2998" s="6">
        <v>29</v>
      </c>
      <c r="L2998" s="6">
        <v>85</v>
      </c>
      <c r="M2998" s="6">
        <v>1</v>
      </c>
      <c r="N2998" s="6">
        <v>5</v>
      </c>
      <c r="O2998" s="6">
        <v>0.05</v>
      </c>
      <c r="P2998" s="8">
        <v>1179.2</v>
      </c>
      <c r="Q2998" s="8">
        <v>601.39200000000005</v>
      </c>
      <c r="R2998" s="8">
        <f t="shared" si="139"/>
        <v>2594.2399999999998</v>
      </c>
      <c r="S2998" s="8">
        <f>(((Sales[[#This Row],[Unit Price]]-(Sales[[#This Row],[Discount Applied]]*Sales[[#This Row],[Unit Price]]))-Q2998)/Q2998)*100</f>
        <v>86.274509803921546</v>
      </c>
      <c r="T2998" s="8">
        <f t="shared" si="140"/>
        <v>5601.2</v>
      </c>
      <c r="U2998" s="8">
        <f>Sales[[#This Row],[Unit Cost]]*Sales[[#This Row],[Order Quantity]]</f>
        <v>3006.96</v>
      </c>
    </row>
    <row r="2999" spans="1:21" x14ac:dyDescent="0.2">
      <c r="A2999" s="6" t="s">
        <v>3212</v>
      </c>
      <c r="B2999" s="6" t="s">
        <v>25</v>
      </c>
      <c r="C2999" s="6" t="s">
        <v>147</v>
      </c>
      <c r="D2999" s="7">
        <v>43500</v>
      </c>
      <c r="E2999" s="7">
        <v>43602</v>
      </c>
      <c r="F2999" s="7">
        <v>43626</v>
      </c>
      <c r="G2999" s="7">
        <v>43635</v>
      </c>
      <c r="H2999" s="6">
        <f t="shared" si="138"/>
        <v>33</v>
      </c>
      <c r="I2999" s="6" t="s">
        <v>215</v>
      </c>
      <c r="J2999" s="6">
        <v>15</v>
      </c>
      <c r="K2999" s="6">
        <v>17</v>
      </c>
      <c r="L2999" s="6">
        <v>205</v>
      </c>
      <c r="M2999" s="6">
        <v>30</v>
      </c>
      <c r="N2999" s="6">
        <v>2</v>
      </c>
      <c r="O2999" s="6">
        <v>0.2</v>
      </c>
      <c r="P2999" s="8">
        <v>207.70000000000002</v>
      </c>
      <c r="Q2999" s="8">
        <v>95.542000000000016</v>
      </c>
      <c r="R2999" s="8">
        <f t="shared" si="139"/>
        <v>141.23600000000002</v>
      </c>
      <c r="S2999" s="8">
        <f>(((Sales[[#This Row],[Unit Price]]-(Sales[[#This Row],[Discount Applied]]*Sales[[#This Row],[Unit Price]]))-Q2999)/Q2999)*100</f>
        <v>73.91304347826086</v>
      </c>
      <c r="T2999" s="8">
        <f t="shared" si="140"/>
        <v>332.32000000000005</v>
      </c>
      <c r="U2999" s="8">
        <f>Sales[[#This Row],[Unit Cost]]*Sales[[#This Row],[Order Quantity]]</f>
        <v>191.08400000000003</v>
      </c>
    </row>
    <row r="3000" spans="1:21" x14ac:dyDescent="0.2">
      <c r="A3000" s="6" t="s">
        <v>3213</v>
      </c>
      <c r="B3000" s="6" t="s">
        <v>25</v>
      </c>
      <c r="C3000" s="6" t="s">
        <v>143</v>
      </c>
      <c r="D3000" s="7">
        <v>43500</v>
      </c>
      <c r="E3000" s="7">
        <v>43603</v>
      </c>
      <c r="F3000" s="7">
        <v>43617</v>
      </c>
      <c r="G3000" s="7">
        <v>43624</v>
      </c>
      <c r="H3000" s="6">
        <f t="shared" si="138"/>
        <v>21</v>
      </c>
      <c r="I3000" s="6" t="s">
        <v>215</v>
      </c>
      <c r="J3000" s="6">
        <v>13</v>
      </c>
      <c r="K3000" s="6">
        <v>22</v>
      </c>
      <c r="L3000" s="6">
        <v>353</v>
      </c>
      <c r="M3000" s="6">
        <v>9</v>
      </c>
      <c r="N3000" s="6">
        <v>5</v>
      </c>
      <c r="O3000" s="6">
        <v>0.05</v>
      </c>
      <c r="P3000" s="8">
        <v>1943</v>
      </c>
      <c r="Q3000" s="8">
        <v>1224.0899999999999</v>
      </c>
      <c r="R3000" s="8">
        <f t="shared" si="139"/>
        <v>3108.8</v>
      </c>
      <c r="S3000" s="8">
        <f>(((Sales[[#This Row],[Unit Price]]-(Sales[[#This Row],[Discount Applied]]*Sales[[#This Row],[Unit Price]]))-Q3000)/Q3000)*100</f>
        <v>50.793650793650791</v>
      </c>
      <c r="T3000" s="8">
        <f t="shared" si="140"/>
        <v>9229.25</v>
      </c>
      <c r="U3000" s="8">
        <f>Sales[[#This Row],[Unit Cost]]*Sales[[#This Row],[Order Quantity]]</f>
        <v>6120.45</v>
      </c>
    </row>
    <row r="3001" spans="1:21" x14ac:dyDescent="0.2">
      <c r="A3001" s="6" t="s">
        <v>3214</v>
      </c>
      <c r="B3001" s="6" t="s">
        <v>24</v>
      </c>
      <c r="C3001" s="6" t="s">
        <v>148</v>
      </c>
      <c r="D3001" s="7">
        <v>43500</v>
      </c>
      <c r="E3001" s="7">
        <v>43603</v>
      </c>
      <c r="F3001" s="7">
        <v>43609</v>
      </c>
      <c r="G3001" s="7">
        <v>43612</v>
      </c>
      <c r="H3001" s="6">
        <f t="shared" si="138"/>
        <v>9</v>
      </c>
      <c r="I3001" s="6" t="s">
        <v>215</v>
      </c>
      <c r="J3001" s="6">
        <v>12</v>
      </c>
      <c r="K3001" s="6">
        <v>45</v>
      </c>
      <c r="L3001" s="6">
        <v>17</v>
      </c>
      <c r="M3001" s="6">
        <v>47</v>
      </c>
      <c r="N3001" s="6">
        <v>1</v>
      </c>
      <c r="O3001" s="6">
        <v>0.05</v>
      </c>
      <c r="P3001" s="8">
        <v>3886</v>
      </c>
      <c r="Q3001" s="8">
        <v>3108.8</v>
      </c>
      <c r="R3001" s="8">
        <f t="shared" si="139"/>
        <v>582.89999999999964</v>
      </c>
      <c r="S3001" s="8">
        <f>(((Sales[[#This Row],[Unit Price]]-(Sales[[#This Row],[Discount Applied]]*Sales[[#This Row],[Unit Price]]))-Q3001)/Q3001)*100</f>
        <v>18.749999999999986</v>
      </c>
      <c r="T3001" s="8">
        <f t="shared" si="140"/>
        <v>3691.7</v>
      </c>
      <c r="U3001" s="8">
        <f>Sales[[#This Row],[Unit Cost]]*Sales[[#This Row],[Order Quantity]]</f>
        <v>3108.8</v>
      </c>
    </row>
    <row r="3002" spans="1:21" x14ac:dyDescent="0.2">
      <c r="A3002" s="6" t="s">
        <v>3215</v>
      </c>
      <c r="B3002" s="6" t="s">
        <v>23</v>
      </c>
      <c r="C3002" s="6" t="s">
        <v>147</v>
      </c>
      <c r="D3002" s="7">
        <v>43500</v>
      </c>
      <c r="E3002" s="7">
        <v>43604</v>
      </c>
      <c r="F3002" s="7">
        <v>43632</v>
      </c>
      <c r="G3002" s="7">
        <v>43640</v>
      </c>
      <c r="H3002" s="6">
        <f t="shared" si="138"/>
        <v>36</v>
      </c>
      <c r="I3002" s="6" t="s">
        <v>215</v>
      </c>
      <c r="J3002" s="6">
        <v>24</v>
      </c>
      <c r="K3002" s="6">
        <v>22</v>
      </c>
      <c r="L3002" s="6">
        <v>218</v>
      </c>
      <c r="M3002" s="6">
        <v>11</v>
      </c>
      <c r="N3002" s="6">
        <v>5</v>
      </c>
      <c r="O3002" s="6">
        <v>7.4999999999999997E-2</v>
      </c>
      <c r="P3002" s="8">
        <v>884.4</v>
      </c>
      <c r="Q3002" s="8">
        <v>512.952</v>
      </c>
      <c r="R3002" s="8">
        <f t="shared" si="139"/>
        <v>1525.5899999999997</v>
      </c>
      <c r="S3002" s="8">
        <f>(((Sales[[#This Row],[Unit Price]]-(Sales[[#This Row],[Discount Applied]]*Sales[[#This Row],[Unit Price]]))-Q3002)/Q3002)*100</f>
        <v>59.482758620689644</v>
      </c>
      <c r="T3002" s="8">
        <f t="shared" si="140"/>
        <v>4090.35</v>
      </c>
      <c r="U3002" s="8">
        <f>Sales[[#This Row],[Unit Cost]]*Sales[[#This Row],[Order Quantity]]</f>
        <v>2564.7600000000002</v>
      </c>
    </row>
    <row r="3003" spans="1:21" x14ac:dyDescent="0.2">
      <c r="A3003" s="6" t="s">
        <v>3216</v>
      </c>
      <c r="B3003" s="6" t="s">
        <v>24</v>
      </c>
      <c r="C3003" s="6" t="s">
        <v>145</v>
      </c>
      <c r="D3003" s="7">
        <v>43500</v>
      </c>
      <c r="E3003" s="7">
        <v>43604</v>
      </c>
      <c r="F3003" s="7">
        <v>43606</v>
      </c>
      <c r="G3003" s="7">
        <v>43615</v>
      </c>
      <c r="H3003" s="6">
        <f t="shared" si="138"/>
        <v>11</v>
      </c>
      <c r="I3003" s="6" t="s">
        <v>215</v>
      </c>
      <c r="J3003" s="6">
        <v>11</v>
      </c>
      <c r="K3003" s="6">
        <v>25</v>
      </c>
      <c r="L3003" s="6">
        <v>180</v>
      </c>
      <c r="M3003" s="6">
        <v>34</v>
      </c>
      <c r="N3003" s="6">
        <v>8</v>
      </c>
      <c r="O3003" s="6">
        <v>0.2</v>
      </c>
      <c r="P3003" s="8">
        <v>2599.6</v>
      </c>
      <c r="Q3003" s="8">
        <v>1195.816</v>
      </c>
      <c r="R3003" s="8">
        <f t="shared" si="139"/>
        <v>7070.9119999999984</v>
      </c>
      <c r="S3003" s="8">
        <f>(((Sales[[#This Row],[Unit Price]]-(Sales[[#This Row],[Discount Applied]]*Sales[[#This Row],[Unit Price]]))-Q3003)/Q3003)*100</f>
        <v>73.91304347826086</v>
      </c>
      <c r="T3003" s="8">
        <f t="shared" si="140"/>
        <v>16637.439999999999</v>
      </c>
      <c r="U3003" s="8">
        <f>Sales[[#This Row],[Unit Cost]]*Sales[[#This Row],[Order Quantity]]</f>
        <v>9566.5280000000002</v>
      </c>
    </row>
    <row r="3004" spans="1:21" x14ac:dyDescent="0.2">
      <c r="A3004" s="6" t="s">
        <v>3217</v>
      </c>
      <c r="B3004" s="6" t="s">
        <v>24</v>
      </c>
      <c r="C3004" s="6" t="s">
        <v>145</v>
      </c>
      <c r="D3004" s="7">
        <v>43500</v>
      </c>
      <c r="E3004" s="7">
        <v>43604</v>
      </c>
      <c r="F3004" s="7">
        <v>43622</v>
      </c>
      <c r="G3004" s="7">
        <v>43626</v>
      </c>
      <c r="H3004" s="6">
        <f t="shared" si="138"/>
        <v>22</v>
      </c>
      <c r="I3004" s="6" t="s">
        <v>215</v>
      </c>
      <c r="J3004" s="6">
        <v>6</v>
      </c>
      <c r="K3004" s="6">
        <v>5</v>
      </c>
      <c r="L3004" s="6">
        <v>131</v>
      </c>
      <c r="M3004" s="6">
        <v>4</v>
      </c>
      <c r="N3004" s="6">
        <v>8</v>
      </c>
      <c r="O3004" s="6">
        <v>0.4</v>
      </c>
      <c r="P3004" s="8">
        <v>1695.1000000000001</v>
      </c>
      <c r="Q3004" s="8">
        <v>966.20699999999999</v>
      </c>
      <c r="R3004" s="8">
        <f t="shared" si="139"/>
        <v>406.82400000000052</v>
      </c>
      <c r="S3004" s="8">
        <f>(((Sales[[#This Row],[Unit Price]]-(Sales[[#This Row],[Discount Applied]]*Sales[[#This Row],[Unit Price]]))-Q3004)/Q3004)*100</f>
        <v>5.2631578947368487</v>
      </c>
      <c r="T3004" s="8">
        <f t="shared" si="140"/>
        <v>8136.4800000000005</v>
      </c>
      <c r="U3004" s="8">
        <f>Sales[[#This Row],[Unit Cost]]*Sales[[#This Row],[Order Quantity]]</f>
        <v>7729.6559999999999</v>
      </c>
    </row>
    <row r="3005" spans="1:21" x14ac:dyDescent="0.2">
      <c r="A3005" s="6" t="s">
        <v>3218</v>
      </c>
      <c r="B3005" s="6" t="s">
        <v>25</v>
      </c>
      <c r="C3005" s="6" t="s">
        <v>145</v>
      </c>
      <c r="D3005" s="7">
        <v>43500</v>
      </c>
      <c r="E3005" s="7">
        <v>43604</v>
      </c>
      <c r="F3005" s="7">
        <v>43631</v>
      </c>
      <c r="G3005" s="7">
        <v>43632</v>
      </c>
      <c r="H3005" s="6">
        <f t="shared" si="138"/>
        <v>28</v>
      </c>
      <c r="I3005" s="6" t="s">
        <v>215</v>
      </c>
      <c r="J3005" s="6">
        <v>18</v>
      </c>
      <c r="K3005" s="6">
        <v>44</v>
      </c>
      <c r="L3005" s="6">
        <v>195</v>
      </c>
      <c r="M3005" s="6">
        <v>10</v>
      </c>
      <c r="N3005" s="6">
        <v>5</v>
      </c>
      <c r="O3005" s="6">
        <v>0.1</v>
      </c>
      <c r="P3005" s="8">
        <v>1112.2</v>
      </c>
      <c r="Q3005" s="8">
        <v>934.24800000000005</v>
      </c>
      <c r="R3005" s="8">
        <f t="shared" si="139"/>
        <v>333.65999999999985</v>
      </c>
      <c r="S3005" s="8">
        <f>(((Sales[[#This Row],[Unit Price]]-(Sales[[#This Row],[Discount Applied]]*Sales[[#This Row],[Unit Price]]))-Q3005)/Q3005)*100</f>
        <v>7.1428571428571397</v>
      </c>
      <c r="T3005" s="8">
        <f t="shared" si="140"/>
        <v>5004.8999999999996</v>
      </c>
      <c r="U3005" s="8">
        <f>Sales[[#This Row],[Unit Cost]]*Sales[[#This Row],[Order Quantity]]</f>
        <v>4671.24</v>
      </c>
    </row>
    <row r="3006" spans="1:21" x14ac:dyDescent="0.2">
      <c r="A3006" s="6" t="s">
        <v>3219</v>
      </c>
      <c r="B3006" s="6" t="s">
        <v>24</v>
      </c>
      <c r="C3006" s="6" t="s">
        <v>145</v>
      </c>
      <c r="D3006" s="7">
        <v>43500</v>
      </c>
      <c r="E3006" s="7">
        <v>43604</v>
      </c>
      <c r="F3006" s="7">
        <v>43616</v>
      </c>
      <c r="G3006" s="7">
        <v>43617</v>
      </c>
      <c r="H3006" s="6">
        <f t="shared" si="138"/>
        <v>13</v>
      </c>
      <c r="I3006" s="6" t="s">
        <v>215</v>
      </c>
      <c r="J3006" s="6">
        <v>2</v>
      </c>
      <c r="K3006" s="6">
        <v>47</v>
      </c>
      <c r="L3006" s="6">
        <v>140</v>
      </c>
      <c r="M3006" s="6">
        <v>3</v>
      </c>
      <c r="N3006" s="6">
        <v>3</v>
      </c>
      <c r="O3006" s="6">
        <v>0.15</v>
      </c>
      <c r="P3006" s="8">
        <v>5038.4000000000005</v>
      </c>
      <c r="Q3006" s="8">
        <v>2267.2800000000002</v>
      </c>
      <c r="R3006" s="8">
        <f t="shared" si="139"/>
        <v>6046.08</v>
      </c>
      <c r="S3006" s="8">
        <f>(((Sales[[#This Row],[Unit Price]]-(Sales[[#This Row],[Discount Applied]]*Sales[[#This Row],[Unit Price]]))-Q3006)/Q3006)*100</f>
        <v>88.888888888888886</v>
      </c>
      <c r="T3006" s="8">
        <f t="shared" si="140"/>
        <v>12847.92</v>
      </c>
      <c r="U3006" s="8">
        <f>Sales[[#This Row],[Unit Cost]]*Sales[[#This Row],[Order Quantity]]</f>
        <v>6801.84</v>
      </c>
    </row>
    <row r="3007" spans="1:21" x14ac:dyDescent="0.2">
      <c r="A3007" s="6" t="s">
        <v>3220</v>
      </c>
      <c r="B3007" s="6" t="s">
        <v>25</v>
      </c>
      <c r="C3007" s="6" t="s">
        <v>147</v>
      </c>
      <c r="D3007" s="7">
        <v>43500</v>
      </c>
      <c r="E3007" s="7">
        <v>43604</v>
      </c>
      <c r="F3007" s="7">
        <v>43613</v>
      </c>
      <c r="G3007" s="7">
        <v>43622</v>
      </c>
      <c r="H3007" s="6">
        <f t="shared" si="138"/>
        <v>18</v>
      </c>
      <c r="I3007" s="6" t="s">
        <v>215</v>
      </c>
      <c r="J3007" s="6">
        <v>13</v>
      </c>
      <c r="K3007" s="6">
        <v>49</v>
      </c>
      <c r="L3007" s="6">
        <v>238</v>
      </c>
      <c r="M3007" s="6">
        <v>47</v>
      </c>
      <c r="N3007" s="6">
        <v>2</v>
      </c>
      <c r="O3007" s="6">
        <v>0.05</v>
      </c>
      <c r="P3007" s="8">
        <v>1943</v>
      </c>
      <c r="Q3007" s="8">
        <v>874.35</v>
      </c>
      <c r="R3007" s="8">
        <f t="shared" si="139"/>
        <v>1942.9999999999998</v>
      </c>
      <c r="S3007" s="8">
        <f>(((Sales[[#This Row],[Unit Price]]-(Sales[[#This Row],[Discount Applied]]*Sales[[#This Row],[Unit Price]]))-Q3007)/Q3007)*100</f>
        <v>111.1111111111111</v>
      </c>
      <c r="T3007" s="8">
        <f t="shared" si="140"/>
        <v>3691.7</v>
      </c>
      <c r="U3007" s="8">
        <f>Sales[[#This Row],[Unit Cost]]*Sales[[#This Row],[Order Quantity]]</f>
        <v>1748.7</v>
      </c>
    </row>
    <row r="3008" spans="1:21" x14ac:dyDescent="0.2">
      <c r="A3008" s="6" t="s">
        <v>3221</v>
      </c>
      <c r="B3008" s="6" t="s">
        <v>24</v>
      </c>
      <c r="C3008" s="6" t="s">
        <v>147</v>
      </c>
      <c r="D3008" s="7">
        <v>43500</v>
      </c>
      <c r="E3008" s="7">
        <v>43604</v>
      </c>
      <c r="F3008" s="7">
        <v>43618</v>
      </c>
      <c r="G3008" s="7">
        <v>43628</v>
      </c>
      <c r="H3008" s="6">
        <f t="shared" si="138"/>
        <v>24</v>
      </c>
      <c r="I3008" s="6" t="s">
        <v>215</v>
      </c>
      <c r="J3008" s="6">
        <v>5</v>
      </c>
      <c r="K3008" s="6">
        <v>43</v>
      </c>
      <c r="L3008" s="6">
        <v>206</v>
      </c>
      <c r="M3008" s="6">
        <v>9</v>
      </c>
      <c r="N3008" s="6">
        <v>8</v>
      </c>
      <c r="O3008" s="6">
        <v>0.05</v>
      </c>
      <c r="P3008" s="8">
        <v>1688.4</v>
      </c>
      <c r="Q3008" s="8">
        <v>861.08400000000006</v>
      </c>
      <c r="R3008" s="8">
        <f t="shared" si="139"/>
        <v>5943.1679999999997</v>
      </c>
      <c r="S3008" s="8">
        <f>(((Sales[[#This Row],[Unit Price]]-(Sales[[#This Row],[Discount Applied]]*Sales[[#This Row],[Unit Price]]))-Q3008)/Q3008)*100</f>
        <v>86.274509803921561</v>
      </c>
      <c r="T3008" s="8">
        <f t="shared" si="140"/>
        <v>12831.84</v>
      </c>
      <c r="U3008" s="8">
        <f>Sales[[#This Row],[Unit Cost]]*Sales[[#This Row],[Order Quantity]]</f>
        <v>6888.6720000000005</v>
      </c>
    </row>
    <row r="3009" spans="1:21" x14ac:dyDescent="0.2">
      <c r="A3009" s="6" t="s">
        <v>3222</v>
      </c>
      <c r="B3009" s="6" t="s">
        <v>25</v>
      </c>
      <c r="C3009" s="6" t="s">
        <v>148</v>
      </c>
      <c r="D3009" s="7">
        <v>43500</v>
      </c>
      <c r="E3009" s="7">
        <v>43604</v>
      </c>
      <c r="F3009" s="7">
        <v>43628</v>
      </c>
      <c r="G3009" s="7">
        <v>43638</v>
      </c>
      <c r="H3009" s="6">
        <f t="shared" si="138"/>
        <v>34</v>
      </c>
      <c r="I3009" s="6" t="s">
        <v>215</v>
      </c>
      <c r="J3009" s="6">
        <v>17</v>
      </c>
      <c r="K3009" s="6">
        <v>5</v>
      </c>
      <c r="L3009" s="6">
        <v>44</v>
      </c>
      <c r="M3009" s="6">
        <v>12</v>
      </c>
      <c r="N3009" s="6">
        <v>3</v>
      </c>
      <c r="O3009" s="6">
        <v>0.15</v>
      </c>
      <c r="P3009" s="8">
        <v>1125.6000000000001</v>
      </c>
      <c r="Q3009" s="8">
        <v>529.03200000000004</v>
      </c>
      <c r="R3009" s="8">
        <f t="shared" si="139"/>
        <v>1283.1840000000002</v>
      </c>
      <c r="S3009" s="8">
        <f>(((Sales[[#This Row],[Unit Price]]-(Sales[[#This Row],[Discount Applied]]*Sales[[#This Row],[Unit Price]]))-Q3009)/Q3009)*100</f>
        <v>80.851063829787236</v>
      </c>
      <c r="T3009" s="8">
        <f t="shared" si="140"/>
        <v>2870.28</v>
      </c>
      <c r="U3009" s="8">
        <f>Sales[[#This Row],[Unit Cost]]*Sales[[#This Row],[Order Quantity]]</f>
        <v>1587.096</v>
      </c>
    </row>
    <row r="3010" spans="1:21" x14ac:dyDescent="0.2">
      <c r="A3010" s="6" t="s">
        <v>3223</v>
      </c>
      <c r="B3010" s="6" t="s">
        <v>23</v>
      </c>
      <c r="C3010" s="6" t="s">
        <v>145</v>
      </c>
      <c r="D3010" s="7">
        <v>43500</v>
      </c>
      <c r="E3010" s="7">
        <v>43604</v>
      </c>
      <c r="F3010" s="7">
        <v>43621</v>
      </c>
      <c r="G3010" s="7">
        <v>43623</v>
      </c>
      <c r="H3010" s="6">
        <f t="shared" ref="H3010:H3073" si="141">G3010-E3010</f>
        <v>19</v>
      </c>
      <c r="I3010" s="6" t="s">
        <v>215</v>
      </c>
      <c r="J3010" s="6">
        <v>24</v>
      </c>
      <c r="K3010" s="6">
        <v>48</v>
      </c>
      <c r="L3010" s="6">
        <v>92</v>
      </c>
      <c r="M3010" s="6">
        <v>4</v>
      </c>
      <c r="N3010" s="6">
        <v>3</v>
      </c>
      <c r="O3010" s="6">
        <v>0.1</v>
      </c>
      <c r="P3010" s="8">
        <v>1065.3</v>
      </c>
      <c r="Q3010" s="8">
        <v>575.26200000000006</v>
      </c>
      <c r="R3010" s="8">
        <f t="shared" ref="R3010:R3073" si="142">T3010-(Q3010*N3010)</f>
        <v>1150.5239999999994</v>
      </c>
      <c r="S3010" s="8">
        <f>(((Sales[[#This Row],[Unit Price]]-(Sales[[#This Row],[Discount Applied]]*Sales[[#This Row],[Unit Price]]))-Q3010)/Q3010)*100</f>
        <v>66.666666666666657</v>
      </c>
      <c r="T3010" s="8">
        <f t="shared" ref="T3010:T3073" si="143">((P3010*N3010)-(P3010*O3010*N3010))</f>
        <v>2876.3099999999995</v>
      </c>
      <c r="U3010" s="8">
        <f>Sales[[#This Row],[Unit Cost]]*Sales[[#This Row],[Order Quantity]]</f>
        <v>1725.7860000000001</v>
      </c>
    </row>
    <row r="3011" spans="1:21" x14ac:dyDescent="0.2">
      <c r="A3011" s="6" t="s">
        <v>3224</v>
      </c>
      <c r="B3011" s="6" t="s">
        <v>24</v>
      </c>
      <c r="C3011" s="6" t="s">
        <v>145</v>
      </c>
      <c r="D3011" s="7">
        <v>43500</v>
      </c>
      <c r="E3011" s="7">
        <v>43605</v>
      </c>
      <c r="F3011" s="7">
        <v>43612</v>
      </c>
      <c r="G3011" s="7">
        <v>43615</v>
      </c>
      <c r="H3011" s="6">
        <f t="shared" si="141"/>
        <v>10</v>
      </c>
      <c r="I3011" s="6" t="s">
        <v>215</v>
      </c>
      <c r="J3011" s="6">
        <v>2</v>
      </c>
      <c r="K3011" s="6">
        <v>50</v>
      </c>
      <c r="L3011" s="6">
        <v>140</v>
      </c>
      <c r="M3011" s="6">
        <v>39</v>
      </c>
      <c r="N3011" s="6">
        <v>4</v>
      </c>
      <c r="O3011" s="6">
        <v>0.05</v>
      </c>
      <c r="P3011" s="8">
        <v>964.80000000000007</v>
      </c>
      <c r="Q3011" s="8">
        <v>569.23199999999997</v>
      </c>
      <c r="R3011" s="8">
        <f t="shared" si="142"/>
        <v>1389.3120000000004</v>
      </c>
      <c r="S3011" s="8">
        <f>(((Sales[[#This Row],[Unit Price]]-(Sales[[#This Row],[Discount Applied]]*Sales[[#This Row],[Unit Price]]))-Q3011)/Q3011)*100</f>
        <v>61.016949152542388</v>
      </c>
      <c r="T3011" s="8">
        <f t="shared" si="143"/>
        <v>3666.2400000000002</v>
      </c>
      <c r="U3011" s="8">
        <f>Sales[[#This Row],[Unit Cost]]*Sales[[#This Row],[Order Quantity]]</f>
        <v>2276.9279999999999</v>
      </c>
    </row>
    <row r="3012" spans="1:21" x14ac:dyDescent="0.2">
      <c r="A3012" s="6" t="s">
        <v>3225</v>
      </c>
      <c r="B3012" s="6" t="s">
        <v>25</v>
      </c>
      <c r="C3012" s="6" t="s">
        <v>147</v>
      </c>
      <c r="D3012" s="7">
        <v>43500</v>
      </c>
      <c r="E3012" s="7">
        <v>43605</v>
      </c>
      <c r="F3012" s="7">
        <v>43621</v>
      </c>
      <c r="G3012" s="7">
        <v>43629</v>
      </c>
      <c r="H3012" s="6">
        <f t="shared" si="141"/>
        <v>24</v>
      </c>
      <c r="I3012" s="6" t="s">
        <v>215</v>
      </c>
      <c r="J3012" s="6">
        <v>18</v>
      </c>
      <c r="K3012" s="6">
        <v>38</v>
      </c>
      <c r="L3012" s="6">
        <v>221</v>
      </c>
      <c r="M3012" s="6">
        <v>16</v>
      </c>
      <c r="N3012" s="6">
        <v>1</v>
      </c>
      <c r="O3012" s="6">
        <v>0.3</v>
      </c>
      <c r="P3012" s="8">
        <v>1065.3</v>
      </c>
      <c r="Q3012" s="8">
        <v>873.54599999999994</v>
      </c>
      <c r="R3012" s="8">
        <f t="shared" si="142"/>
        <v>-127.8359999999999</v>
      </c>
      <c r="S3012" s="8">
        <f>(((Sales[[#This Row],[Unit Price]]-(Sales[[#This Row],[Discount Applied]]*Sales[[#This Row],[Unit Price]]))-Q3012)/Q3012)*100</f>
        <v>-14.634146341463406</v>
      </c>
      <c r="T3012" s="8">
        <f t="shared" si="143"/>
        <v>745.71</v>
      </c>
      <c r="U3012" s="8">
        <f>Sales[[#This Row],[Unit Cost]]*Sales[[#This Row],[Order Quantity]]</f>
        <v>873.54599999999994</v>
      </c>
    </row>
    <row r="3013" spans="1:21" x14ac:dyDescent="0.2">
      <c r="A3013" s="6" t="s">
        <v>3226</v>
      </c>
      <c r="B3013" s="6" t="s">
        <v>25</v>
      </c>
      <c r="C3013" s="6" t="s">
        <v>145</v>
      </c>
      <c r="D3013" s="7">
        <v>43500</v>
      </c>
      <c r="E3013" s="7">
        <v>43605</v>
      </c>
      <c r="F3013" s="7">
        <v>43624</v>
      </c>
      <c r="G3013" s="7">
        <v>43631</v>
      </c>
      <c r="H3013" s="6">
        <f t="shared" si="141"/>
        <v>26</v>
      </c>
      <c r="I3013" s="6" t="s">
        <v>215</v>
      </c>
      <c r="J3013" s="6">
        <v>13</v>
      </c>
      <c r="K3013" s="6">
        <v>38</v>
      </c>
      <c r="L3013" s="6">
        <v>202</v>
      </c>
      <c r="M3013" s="6">
        <v>9</v>
      </c>
      <c r="N3013" s="6">
        <v>8</v>
      </c>
      <c r="O3013" s="6">
        <v>7.4999999999999997E-2</v>
      </c>
      <c r="P3013" s="8">
        <v>1098.8</v>
      </c>
      <c r="Q3013" s="8">
        <v>769.16</v>
      </c>
      <c r="R3013" s="8">
        <f t="shared" si="142"/>
        <v>1977.8400000000001</v>
      </c>
      <c r="S3013" s="8">
        <f>(((Sales[[#This Row],[Unit Price]]-(Sales[[#This Row],[Discount Applied]]*Sales[[#This Row],[Unit Price]]))-Q3013)/Q3013)*100</f>
        <v>32.142857142857146</v>
      </c>
      <c r="T3013" s="8">
        <f t="shared" si="143"/>
        <v>8131.12</v>
      </c>
      <c r="U3013" s="8">
        <f>Sales[[#This Row],[Unit Cost]]*Sales[[#This Row],[Order Quantity]]</f>
        <v>6153.28</v>
      </c>
    </row>
    <row r="3014" spans="1:21" x14ac:dyDescent="0.2">
      <c r="A3014" s="6" t="s">
        <v>3227</v>
      </c>
      <c r="B3014" s="6" t="s">
        <v>23</v>
      </c>
      <c r="C3014" s="6" t="s">
        <v>147</v>
      </c>
      <c r="D3014" s="7">
        <v>43500</v>
      </c>
      <c r="E3014" s="7">
        <v>43605</v>
      </c>
      <c r="F3014" s="7">
        <v>43628</v>
      </c>
      <c r="G3014" s="7">
        <v>43635</v>
      </c>
      <c r="H3014" s="6">
        <f t="shared" si="141"/>
        <v>30</v>
      </c>
      <c r="I3014" s="6" t="s">
        <v>215</v>
      </c>
      <c r="J3014" s="6">
        <v>24</v>
      </c>
      <c r="K3014" s="6">
        <v>5</v>
      </c>
      <c r="L3014" s="6">
        <v>204</v>
      </c>
      <c r="M3014" s="6">
        <v>14</v>
      </c>
      <c r="N3014" s="6">
        <v>8</v>
      </c>
      <c r="O3014" s="6">
        <v>7.4999999999999997E-2</v>
      </c>
      <c r="P3014" s="8">
        <v>1802.3</v>
      </c>
      <c r="Q3014" s="8">
        <v>1297.6559999999999</v>
      </c>
      <c r="R3014" s="8">
        <f t="shared" si="142"/>
        <v>2955.7720000000008</v>
      </c>
      <c r="S3014" s="8">
        <f>(((Sales[[#This Row],[Unit Price]]-(Sales[[#This Row],[Discount Applied]]*Sales[[#This Row],[Unit Price]]))-Q3014)/Q3014)*100</f>
        <v>28.472222222222232</v>
      </c>
      <c r="T3014" s="8">
        <f t="shared" si="143"/>
        <v>13337.02</v>
      </c>
      <c r="U3014" s="8">
        <f>Sales[[#This Row],[Unit Cost]]*Sales[[#This Row],[Order Quantity]]</f>
        <v>10381.248</v>
      </c>
    </row>
    <row r="3015" spans="1:21" x14ac:dyDescent="0.2">
      <c r="A3015" s="6" t="s">
        <v>3228</v>
      </c>
      <c r="B3015" s="6" t="s">
        <v>23</v>
      </c>
      <c r="C3015" s="6" t="s">
        <v>143</v>
      </c>
      <c r="D3015" s="7">
        <v>43500</v>
      </c>
      <c r="E3015" s="7">
        <v>43605</v>
      </c>
      <c r="F3015" s="7">
        <v>43633</v>
      </c>
      <c r="G3015" s="7">
        <v>43643</v>
      </c>
      <c r="H3015" s="6">
        <f t="shared" si="141"/>
        <v>38</v>
      </c>
      <c r="I3015" s="6" t="s">
        <v>215</v>
      </c>
      <c r="J3015" s="6">
        <v>24</v>
      </c>
      <c r="K3015" s="6">
        <v>29</v>
      </c>
      <c r="L3015" s="6">
        <v>345</v>
      </c>
      <c r="M3015" s="6">
        <v>11</v>
      </c>
      <c r="N3015" s="6">
        <v>3</v>
      </c>
      <c r="O3015" s="6">
        <v>7.4999999999999997E-2</v>
      </c>
      <c r="P3015" s="8">
        <v>254.6</v>
      </c>
      <c r="Q3015" s="8">
        <v>206.226</v>
      </c>
      <c r="R3015" s="8">
        <f t="shared" si="142"/>
        <v>87.836999999999989</v>
      </c>
      <c r="S3015" s="8">
        <f>(((Sales[[#This Row],[Unit Price]]-(Sales[[#This Row],[Discount Applied]]*Sales[[#This Row],[Unit Price]]))-Q3015)/Q3015)*100</f>
        <v>14.19753086419753</v>
      </c>
      <c r="T3015" s="8">
        <f t="shared" si="143"/>
        <v>706.51499999999999</v>
      </c>
      <c r="U3015" s="8">
        <f>Sales[[#This Row],[Unit Cost]]*Sales[[#This Row],[Order Quantity]]</f>
        <v>618.678</v>
      </c>
    </row>
    <row r="3016" spans="1:21" x14ac:dyDescent="0.2">
      <c r="A3016" s="6" t="s">
        <v>3229</v>
      </c>
      <c r="B3016" s="6" t="s">
        <v>24</v>
      </c>
      <c r="C3016" s="6" t="s">
        <v>146</v>
      </c>
      <c r="D3016" s="7">
        <v>43500</v>
      </c>
      <c r="E3016" s="7">
        <v>43605</v>
      </c>
      <c r="F3016" s="7">
        <v>43631</v>
      </c>
      <c r="G3016" s="7">
        <v>43640</v>
      </c>
      <c r="H3016" s="6">
        <f t="shared" si="141"/>
        <v>35</v>
      </c>
      <c r="I3016" s="6" t="s">
        <v>215</v>
      </c>
      <c r="J3016" s="6">
        <v>3</v>
      </c>
      <c r="K3016" s="6">
        <v>11</v>
      </c>
      <c r="L3016" s="6">
        <v>283</v>
      </c>
      <c r="M3016" s="6">
        <v>9</v>
      </c>
      <c r="N3016" s="6">
        <v>2</v>
      </c>
      <c r="O3016" s="6">
        <v>0.1</v>
      </c>
      <c r="P3016" s="8">
        <v>1996.6000000000001</v>
      </c>
      <c r="Q3016" s="8">
        <v>1397.6200000000001</v>
      </c>
      <c r="R3016" s="8">
        <f t="shared" si="142"/>
        <v>798.63999999999987</v>
      </c>
      <c r="S3016" s="8">
        <f>(((Sales[[#This Row],[Unit Price]]-(Sales[[#This Row],[Discount Applied]]*Sales[[#This Row],[Unit Price]]))-Q3016)/Q3016)*100</f>
        <v>28.571428571428566</v>
      </c>
      <c r="T3016" s="8">
        <f t="shared" si="143"/>
        <v>3593.88</v>
      </c>
      <c r="U3016" s="8">
        <f>Sales[[#This Row],[Unit Cost]]*Sales[[#This Row],[Order Quantity]]</f>
        <v>2795.2400000000002</v>
      </c>
    </row>
    <row r="3017" spans="1:21" x14ac:dyDescent="0.2">
      <c r="A3017" s="6" t="s">
        <v>3230</v>
      </c>
      <c r="B3017" s="6" t="s">
        <v>23</v>
      </c>
      <c r="C3017" s="6" t="s">
        <v>146</v>
      </c>
      <c r="D3017" s="7">
        <v>43500</v>
      </c>
      <c r="E3017" s="7">
        <v>43605</v>
      </c>
      <c r="F3017" s="7">
        <v>43626</v>
      </c>
      <c r="G3017" s="7">
        <v>43627</v>
      </c>
      <c r="H3017" s="6">
        <f t="shared" si="141"/>
        <v>22</v>
      </c>
      <c r="I3017" s="6" t="s">
        <v>215</v>
      </c>
      <c r="J3017" s="6">
        <v>22</v>
      </c>
      <c r="K3017" s="6">
        <v>48</v>
      </c>
      <c r="L3017" s="6">
        <v>278</v>
      </c>
      <c r="M3017" s="6">
        <v>30</v>
      </c>
      <c r="N3017" s="6">
        <v>1</v>
      </c>
      <c r="O3017" s="6">
        <v>0.1</v>
      </c>
      <c r="P3017" s="8">
        <v>1058.6000000000001</v>
      </c>
      <c r="Q3017" s="8">
        <v>476.37000000000006</v>
      </c>
      <c r="R3017" s="8">
        <f t="shared" si="142"/>
        <v>476.37000000000006</v>
      </c>
      <c r="S3017" s="8">
        <f>(((Sales[[#This Row],[Unit Price]]-(Sales[[#This Row],[Discount Applied]]*Sales[[#This Row],[Unit Price]]))-Q3017)/Q3017)*100</f>
        <v>100</v>
      </c>
      <c r="T3017" s="8">
        <f t="shared" si="143"/>
        <v>952.74000000000012</v>
      </c>
      <c r="U3017" s="8">
        <f>Sales[[#This Row],[Unit Cost]]*Sales[[#This Row],[Order Quantity]]</f>
        <v>476.37000000000006</v>
      </c>
    </row>
    <row r="3018" spans="1:21" x14ac:dyDescent="0.2">
      <c r="A3018" s="6" t="s">
        <v>3231</v>
      </c>
      <c r="B3018" s="6" t="s">
        <v>26</v>
      </c>
      <c r="C3018" s="6" t="s">
        <v>148</v>
      </c>
      <c r="D3018" s="7">
        <v>43500</v>
      </c>
      <c r="E3018" s="7">
        <v>43605</v>
      </c>
      <c r="F3018" s="7">
        <v>43633</v>
      </c>
      <c r="G3018" s="7">
        <v>43641</v>
      </c>
      <c r="H3018" s="6">
        <f t="shared" si="141"/>
        <v>36</v>
      </c>
      <c r="I3018" s="6" t="s">
        <v>215</v>
      </c>
      <c r="J3018" s="6">
        <v>25</v>
      </c>
      <c r="K3018" s="6">
        <v>49</v>
      </c>
      <c r="L3018" s="6">
        <v>16</v>
      </c>
      <c r="M3018" s="6">
        <v>13</v>
      </c>
      <c r="N3018" s="6">
        <v>4</v>
      </c>
      <c r="O3018" s="6">
        <v>0.1</v>
      </c>
      <c r="P3018" s="8">
        <v>6438.7</v>
      </c>
      <c r="Q3018" s="8">
        <v>4120.768</v>
      </c>
      <c r="R3018" s="8">
        <f t="shared" si="142"/>
        <v>6696.2479999999996</v>
      </c>
      <c r="S3018" s="8">
        <f>(((Sales[[#This Row],[Unit Price]]-(Sales[[#This Row],[Discount Applied]]*Sales[[#This Row],[Unit Price]]))-Q3018)/Q3018)*100</f>
        <v>40.625</v>
      </c>
      <c r="T3018" s="8">
        <f t="shared" si="143"/>
        <v>23179.32</v>
      </c>
      <c r="U3018" s="8">
        <f>Sales[[#This Row],[Unit Cost]]*Sales[[#This Row],[Order Quantity]]</f>
        <v>16483.072</v>
      </c>
    </row>
    <row r="3019" spans="1:21" x14ac:dyDescent="0.2">
      <c r="A3019" s="6" t="s">
        <v>3232</v>
      </c>
      <c r="B3019" s="6" t="s">
        <v>26</v>
      </c>
      <c r="C3019" s="6" t="s">
        <v>145</v>
      </c>
      <c r="D3019" s="7">
        <v>43500</v>
      </c>
      <c r="E3019" s="7">
        <v>43605</v>
      </c>
      <c r="F3019" s="7">
        <v>43631</v>
      </c>
      <c r="G3019" s="7">
        <v>43632</v>
      </c>
      <c r="H3019" s="6">
        <f t="shared" si="141"/>
        <v>27</v>
      </c>
      <c r="I3019" s="6" t="s">
        <v>215</v>
      </c>
      <c r="J3019" s="6">
        <v>26</v>
      </c>
      <c r="K3019" s="6">
        <v>36</v>
      </c>
      <c r="L3019" s="6">
        <v>142</v>
      </c>
      <c r="M3019" s="6">
        <v>28</v>
      </c>
      <c r="N3019" s="6">
        <v>3</v>
      </c>
      <c r="O3019" s="6">
        <v>0.1</v>
      </c>
      <c r="P3019" s="8">
        <v>3946.3</v>
      </c>
      <c r="Q3019" s="8">
        <v>3354.355</v>
      </c>
      <c r="R3019" s="8">
        <f t="shared" si="142"/>
        <v>591.94500000000153</v>
      </c>
      <c r="S3019" s="8">
        <f>(((Sales[[#This Row],[Unit Price]]-(Sales[[#This Row],[Discount Applied]]*Sales[[#This Row],[Unit Price]]))-Q3019)/Q3019)*100</f>
        <v>5.8823529411764719</v>
      </c>
      <c r="T3019" s="8">
        <f t="shared" si="143"/>
        <v>10655.010000000002</v>
      </c>
      <c r="U3019" s="8">
        <f>Sales[[#This Row],[Unit Cost]]*Sales[[#This Row],[Order Quantity]]</f>
        <v>10063.065000000001</v>
      </c>
    </row>
    <row r="3020" spans="1:21" x14ac:dyDescent="0.2">
      <c r="A3020" s="6" t="s">
        <v>3233</v>
      </c>
      <c r="B3020" s="6" t="s">
        <v>25</v>
      </c>
      <c r="C3020" s="6" t="s">
        <v>143</v>
      </c>
      <c r="D3020" s="7">
        <v>43500</v>
      </c>
      <c r="E3020" s="7">
        <v>43605</v>
      </c>
      <c r="F3020" s="7">
        <v>43616</v>
      </c>
      <c r="G3020" s="7">
        <v>43617</v>
      </c>
      <c r="H3020" s="6">
        <f t="shared" si="141"/>
        <v>12</v>
      </c>
      <c r="I3020" s="6" t="s">
        <v>215</v>
      </c>
      <c r="J3020" s="6">
        <v>16</v>
      </c>
      <c r="K3020" s="6">
        <v>45</v>
      </c>
      <c r="L3020" s="6">
        <v>349</v>
      </c>
      <c r="M3020" s="6">
        <v>23</v>
      </c>
      <c r="N3020" s="6">
        <v>2</v>
      </c>
      <c r="O3020" s="6">
        <v>0.15</v>
      </c>
      <c r="P3020" s="8">
        <v>1112.2</v>
      </c>
      <c r="Q3020" s="8">
        <v>444.88000000000005</v>
      </c>
      <c r="R3020" s="8">
        <f t="shared" si="142"/>
        <v>1000.9799999999999</v>
      </c>
      <c r="S3020" s="8">
        <f>(((Sales[[#This Row],[Unit Price]]-(Sales[[#This Row],[Discount Applied]]*Sales[[#This Row],[Unit Price]]))-Q3020)/Q3020)*100</f>
        <v>112.49999999999997</v>
      </c>
      <c r="T3020" s="8">
        <f t="shared" si="143"/>
        <v>1890.74</v>
      </c>
      <c r="U3020" s="8">
        <f>Sales[[#This Row],[Unit Cost]]*Sales[[#This Row],[Order Quantity]]</f>
        <v>889.7600000000001</v>
      </c>
    </row>
    <row r="3021" spans="1:21" x14ac:dyDescent="0.2">
      <c r="A3021" s="6" t="s">
        <v>3234</v>
      </c>
      <c r="B3021" s="6" t="s">
        <v>25</v>
      </c>
      <c r="C3021" s="6" t="s">
        <v>143</v>
      </c>
      <c r="D3021" s="7">
        <v>43500</v>
      </c>
      <c r="E3021" s="7">
        <v>43605</v>
      </c>
      <c r="F3021" s="7">
        <v>43614</v>
      </c>
      <c r="G3021" s="7">
        <v>43617</v>
      </c>
      <c r="H3021" s="6">
        <f t="shared" si="141"/>
        <v>12</v>
      </c>
      <c r="I3021" s="6" t="s">
        <v>215</v>
      </c>
      <c r="J3021" s="6">
        <v>20</v>
      </c>
      <c r="K3021" s="6">
        <v>1</v>
      </c>
      <c r="L3021" s="6">
        <v>330</v>
      </c>
      <c r="M3021" s="6">
        <v>40</v>
      </c>
      <c r="N3021" s="6">
        <v>6</v>
      </c>
      <c r="O3021" s="6">
        <v>0.05</v>
      </c>
      <c r="P3021" s="8">
        <v>1165.8</v>
      </c>
      <c r="Q3021" s="8">
        <v>722.79599999999994</v>
      </c>
      <c r="R3021" s="8">
        <f t="shared" si="142"/>
        <v>2308.2839999999997</v>
      </c>
      <c r="S3021" s="8">
        <f>(((Sales[[#This Row],[Unit Price]]-(Sales[[#This Row],[Discount Applied]]*Sales[[#This Row],[Unit Price]]))-Q3021)/Q3021)*100</f>
        <v>53.225806451612911</v>
      </c>
      <c r="T3021" s="8">
        <f t="shared" si="143"/>
        <v>6645.0599999999995</v>
      </c>
      <c r="U3021" s="8">
        <f>Sales[[#This Row],[Unit Cost]]*Sales[[#This Row],[Order Quantity]]</f>
        <v>4336.7759999999998</v>
      </c>
    </row>
    <row r="3022" spans="1:21" x14ac:dyDescent="0.2">
      <c r="A3022" s="6" t="s">
        <v>3235</v>
      </c>
      <c r="B3022" s="6" t="s">
        <v>25</v>
      </c>
      <c r="C3022" s="6" t="s">
        <v>146</v>
      </c>
      <c r="D3022" s="7">
        <v>43500</v>
      </c>
      <c r="E3022" s="7">
        <v>43605</v>
      </c>
      <c r="F3022" s="7">
        <v>43627</v>
      </c>
      <c r="G3022" s="7">
        <v>43629</v>
      </c>
      <c r="H3022" s="6">
        <f t="shared" si="141"/>
        <v>24</v>
      </c>
      <c r="I3022" s="6" t="s">
        <v>215</v>
      </c>
      <c r="J3022" s="6">
        <v>14</v>
      </c>
      <c r="K3022" s="6">
        <v>40</v>
      </c>
      <c r="L3022" s="6">
        <v>300</v>
      </c>
      <c r="M3022" s="6">
        <v>26</v>
      </c>
      <c r="N3022" s="6">
        <v>7</v>
      </c>
      <c r="O3022" s="6">
        <v>0.1</v>
      </c>
      <c r="P3022" s="8">
        <v>1172.5</v>
      </c>
      <c r="Q3022" s="8">
        <v>656.6</v>
      </c>
      <c r="R3022" s="8">
        <f t="shared" si="142"/>
        <v>2790.55</v>
      </c>
      <c r="S3022" s="8">
        <f>(((Sales[[#This Row],[Unit Price]]-(Sales[[#This Row],[Discount Applied]]*Sales[[#This Row],[Unit Price]]))-Q3022)/Q3022)*100</f>
        <v>60.714285714285708</v>
      </c>
      <c r="T3022" s="8">
        <f t="shared" si="143"/>
        <v>7386.75</v>
      </c>
      <c r="U3022" s="8">
        <f>Sales[[#This Row],[Unit Cost]]*Sales[[#This Row],[Order Quantity]]</f>
        <v>4596.2</v>
      </c>
    </row>
    <row r="3023" spans="1:21" x14ac:dyDescent="0.2">
      <c r="A3023" s="6" t="s">
        <v>3236</v>
      </c>
      <c r="B3023" s="6" t="s">
        <v>24</v>
      </c>
      <c r="C3023" s="6" t="s">
        <v>146</v>
      </c>
      <c r="D3023" s="7">
        <v>43500</v>
      </c>
      <c r="E3023" s="7">
        <v>43606</v>
      </c>
      <c r="F3023" s="7">
        <v>43625</v>
      </c>
      <c r="G3023" s="7">
        <v>43628</v>
      </c>
      <c r="H3023" s="6">
        <f t="shared" si="141"/>
        <v>22</v>
      </c>
      <c r="I3023" s="6" t="s">
        <v>215</v>
      </c>
      <c r="J3023" s="6">
        <v>9</v>
      </c>
      <c r="K3023" s="6">
        <v>25</v>
      </c>
      <c r="L3023" s="6">
        <v>265</v>
      </c>
      <c r="M3023" s="6">
        <v>17</v>
      </c>
      <c r="N3023" s="6">
        <v>5</v>
      </c>
      <c r="O3023" s="6">
        <v>0.1</v>
      </c>
      <c r="P3023" s="8">
        <v>1983.2</v>
      </c>
      <c r="Q3023" s="8">
        <v>1685.72</v>
      </c>
      <c r="R3023" s="8">
        <f t="shared" si="142"/>
        <v>495.79999999999927</v>
      </c>
      <c r="S3023" s="8">
        <f>(((Sales[[#This Row],[Unit Price]]-(Sales[[#This Row],[Discount Applied]]*Sales[[#This Row],[Unit Price]]))-Q3023)/Q3023)*100</f>
        <v>5.8823529411764754</v>
      </c>
      <c r="T3023" s="8">
        <f t="shared" si="143"/>
        <v>8924.4</v>
      </c>
      <c r="U3023" s="8">
        <f>Sales[[#This Row],[Unit Cost]]*Sales[[#This Row],[Order Quantity]]</f>
        <v>8428.6</v>
      </c>
    </row>
    <row r="3024" spans="1:21" x14ac:dyDescent="0.2">
      <c r="A3024" s="6" t="s">
        <v>3237</v>
      </c>
      <c r="B3024" s="6" t="s">
        <v>24</v>
      </c>
      <c r="C3024" s="6" t="s">
        <v>144</v>
      </c>
      <c r="D3024" s="7">
        <v>43500</v>
      </c>
      <c r="E3024" s="7">
        <v>43606</v>
      </c>
      <c r="F3024" s="7">
        <v>43627</v>
      </c>
      <c r="G3024" s="7">
        <v>43630</v>
      </c>
      <c r="H3024" s="6">
        <f t="shared" si="141"/>
        <v>24</v>
      </c>
      <c r="I3024" s="6" t="s">
        <v>215</v>
      </c>
      <c r="J3024" s="6">
        <v>5</v>
      </c>
      <c r="K3024" s="6">
        <v>48</v>
      </c>
      <c r="L3024" s="6">
        <v>76</v>
      </c>
      <c r="M3024" s="6">
        <v>31</v>
      </c>
      <c r="N3024" s="6">
        <v>5</v>
      </c>
      <c r="O3024" s="6">
        <v>0.4</v>
      </c>
      <c r="P3024" s="8">
        <v>5313.1</v>
      </c>
      <c r="Q3024" s="8">
        <v>4091.0870000000004</v>
      </c>
      <c r="R3024" s="8">
        <f t="shared" si="142"/>
        <v>-4516.135000000002</v>
      </c>
      <c r="S3024" s="8">
        <f>(((Sales[[#This Row],[Unit Price]]-(Sales[[#This Row],[Discount Applied]]*Sales[[#This Row],[Unit Price]]))-Q3024)/Q3024)*100</f>
        <v>-22.077922077922082</v>
      </c>
      <c r="T3024" s="8">
        <f t="shared" si="143"/>
        <v>15939.3</v>
      </c>
      <c r="U3024" s="8">
        <f>Sales[[#This Row],[Unit Cost]]*Sales[[#This Row],[Order Quantity]]</f>
        <v>20455.435000000001</v>
      </c>
    </row>
    <row r="3025" spans="1:21" x14ac:dyDescent="0.2">
      <c r="A3025" s="6" t="s">
        <v>3238</v>
      </c>
      <c r="B3025" s="6" t="s">
        <v>23</v>
      </c>
      <c r="C3025" s="6" t="s">
        <v>147</v>
      </c>
      <c r="D3025" s="7">
        <v>43500</v>
      </c>
      <c r="E3025" s="7">
        <v>43606</v>
      </c>
      <c r="F3025" s="7">
        <v>43612</v>
      </c>
      <c r="G3025" s="7">
        <v>43615</v>
      </c>
      <c r="H3025" s="6">
        <f t="shared" si="141"/>
        <v>9</v>
      </c>
      <c r="I3025" s="6" t="s">
        <v>215</v>
      </c>
      <c r="J3025" s="6">
        <v>24</v>
      </c>
      <c r="K3025" s="6">
        <v>36</v>
      </c>
      <c r="L3025" s="6">
        <v>221</v>
      </c>
      <c r="M3025" s="6">
        <v>10</v>
      </c>
      <c r="N3025" s="6">
        <v>4</v>
      </c>
      <c r="O3025" s="6">
        <v>7.4999999999999997E-2</v>
      </c>
      <c r="P3025" s="8">
        <v>3832.4</v>
      </c>
      <c r="Q3025" s="8">
        <v>2989.2720000000004</v>
      </c>
      <c r="R3025" s="8">
        <f t="shared" si="142"/>
        <v>2222.7919999999995</v>
      </c>
      <c r="S3025" s="8">
        <f>(((Sales[[#This Row],[Unit Price]]-(Sales[[#This Row],[Discount Applied]]*Sales[[#This Row],[Unit Price]]))-Q3025)/Q3025)*100</f>
        <v>18.589743589743581</v>
      </c>
      <c r="T3025" s="8">
        <f t="shared" si="143"/>
        <v>14179.880000000001</v>
      </c>
      <c r="U3025" s="8">
        <f>Sales[[#This Row],[Unit Cost]]*Sales[[#This Row],[Order Quantity]]</f>
        <v>11957.088000000002</v>
      </c>
    </row>
    <row r="3026" spans="1:21" x14ac:dyDescent="0.2">
      <c r="A3026" s="6" t="s">
        <v>3239</v>
      </c>
      <c r="B3026" s="6" t="s">
        <v>25</v>
      </c>
      <c r="C3026" s="6" t="s">
        <v>145</v>
      </c>
      <c r="D3026" s="7">
        <v>43500</v>
      </c>
      <c r="E3026" s="7">
        <v>43606</v>
      </c>
      <c r="F3026" s="7">
        <v>43613</v>
      </c>
      <c r="G3026" s="7">
        <v>43623</v>
      </c>
      <c r="H3026" s="6">
        <f t="shared" si="141"/>
        <v>17</v>
      </c>
      <c r="I3026" s="6" t="s">
        <v>215</v>
      </c>
      <c r="J3026" s="6">
        <v>16</v>
      </c>
      <c r="K3026" s="6">
        <v>12</v>
      </c>
      <c r="L3026" s="6">
        <v>199</v>
      </c>
      <c r="M3026" s="6">
        <v>11</v>
      </c>
      <c r="N3026" s="6">
        <v>8</v>
      </c>
      <c r="O3026" s="6">
        <v>0.05</v>
      </c>
      <c r="P3026" s="8">
        <v>2592.9</v>
      </c>
      <c r="Q3026" s="8">
        <v>1348.308</v>
      </c>
      <c r="R3026" s="8">
        <f t="shared" si="142"/>
        <v>8919.5760000000009</v>
      </c>
      <c r="S3026" s="8">
        <f>(((Sales[[#This Row],[Unit Price]]-(Sales[[#This Row],[Discount Applied]]*Sales[[#This Row],[Unit Price]]))-Q3026)/Q3026)*100</f>
        <v>82.692307692307693</v>
      </c>
      <c r="T3026" s="8">
        <f t="shared" si="143"/>
        <v>19706.04</v>
      </c>
      <c r="U3026" s="8">
        <f>Sales[[#This Row],[Unit Cost]]*Sales[[#This Row],[Order Quantity]]</f>
        <v>10786.464</v>
      </c>
    </row>
    <row r="3027" spans="1:21" x14ac:dyDescent="0.2">
      <c r="A3027" s="6" t="s">
        <v>3240</v>
      </c>
      <c r="B3027" s="6" t="s">
        <v>23</v>
      </c>
      <c r="C3027" s="6" t="s">
        <v>145</v>
      </c>
      <c r="D3027" s="7">
        <v>43500</v>
      </c>
      <c r="E3027" s="7">
        <v>43606</v>
      </c>
      <c r="F3027" s="7">
        <v>43623</v>
      </c>
      <c r="G3027" s="7">
        <v>43628</v>
      </c>
      <c r="H3027" s="6">
        <f t="shared" si="141"/>
        <v>22</v>
      </c>
      <c r="I3027" s="6" t="s">
        <v>215</v>
      </c>
      <c r="J3027" s="6">
        <v>21</v>
      </c>
      <c r="K3027" s="6">
        <v>39</v>
      </c>
      <c r="L3027" s="6">
        <v>102</v>
      </c>
      <c r="M3027" s="6">
        <v>11</v>
      </c>
      <c r="N3027" s="6">
        <v>1</v>
      </c>
      <c r="O3027" s="6">
        <v>0.2</v>
      </c>
      <c r="P3027" s="8">
        <v>2941.3</v>
      </c>
      <c r="Q3027" s="8">
        <v>2176.5619999999999</v>
      </c>
      <c r="R3027" s="8">
        <f t="shared" si="142"/>
        <v>176.47800000000007</v>
      </c>
      <c r="S3027" s="8">
        <f>(((Sales[[#This Row],[Unit Price]]-(Sales[[#This Row],[Discount Applied]]*Sales[[#This Row],[Unit Price]]))-Q3027)/Q3027)*100</f>
        <v>8.1081081081081106</v>
      </c>
      <c r="T3027" s="8">
        <f t="shared" si="143"/>
        <v>2353.04</v>
      </c>
      <c r="U3027" s="8">
        <f>Sales[[#This Row],[Unit Cost]]*Sales[[#This Row],[Order Quantity]]</f>
        <v>2176.5619999999999</v>
      </c>
    </row>
    <row r="3028" spans="1:21" x14ac:dyDescent="0.2">
      <c r="A3028" s="6" t="s">
        <v>3241</v>
      </c>
      <c r="B3028" s="6" t="s">
        <v>24</v>
      </c>
      <c r="C3028" s="6" t="s">
        <v>147</v>
      </c>
      <c r="D3028" s="7">
        <v>43500</v>
      </c>
      <c r="E3028" s="7">
        <v>43606</v>
      </c>
      <c r="F3028" s="7">
        <v>43620</v>
      </c>
      <c r="G3028" s="7">
        <v>43623</v>
      </c>
      <c r="H3028" s="6">
        <f t="shared" si="141"/>
        <v>17</v>
      </c>
      <c r="I3028" s="6" t="s">
        <v>215</v>
      </c>
      <c r="J3028" s="6">
        <v>2</v>
      </c>
      <c r="K3028" s="6">
        <v>27</v>
      </c>
      <c r="L3028" s="6">
        <v>219</v>
      </c>
      <c r="M3028" s="6">
        <v>21</v>
      </c>
      <c r="N3028" s="6">
        <v>4</v>
      </c>
      <c r="O3028" s="6">
        <v>0.3</v>
      </c>
      <c r="P3028" s="8">
        <v>4006.6</v>
      </c>
      <c r="Q3028" s="8">
        <v>2444.0259999999998</v>
      </c>
      <c r="R3028" s="8">
        <f t="shared" si="142"/>
        <v>1442.3760000000002</v>
      </c>
      <c r="S3028" s="8">
        <f>(((Sales[[#This Row],[Unit Price]]-(Sales[[#This Row],[Discount Applied]]*Sales[[#This Row],[Unit Price]]))-Q3028)/Q3028)*100</f>
        <v>14.754098360655741</v>
      </c>
      <c r="T3028" s="8">
        <f t="shared" si="143"/>
        <v>11218.48</v>
      </c>
      <c r="U3028" s="8">
        <f>Sales[[#This Row],[Unit Cost]]*Sales[[#This Row],[Order Quantity]]</f>
        <v>9776.1039999999994</v>
      </c>
    </row>
    <row r="3029" spans="1:21" x14ac:dyDescent="0.2">
      <c r="A3029" s="6" t="s">
        <v>3242</v>
      </c>
      <c r="B3029" s="6" t="s">
        <v>25</v>
      </c>
      <c r="C3029" s="6" t="s">
        <v>145</v>
      </c>
      <c r="D3029" s="7">
        <v>43500</v>
      </c>
      <c r="E3029" s="7">
        <v>43606</v>
      </c>
      <c r="F3029" s="7">
        <v>43612</v>
      </c>
      <c r="G3029" s="7">
        <v>43616</v>
      </c>
      <c r="H3029" s="6">
        <f t="shared" si="141"/>
        <v>10</v>
      </c>
      <c r="I3029" s="6" t="s">
        <v>215</v>
      </c>
      <c r="J3029" s="6">
        <v>19</v>
      </c>
      <c r="K3029" s="6">
        <v>1</v>
      </c>
      <c r="L3029" s="6">
        <v>186</v>
      </c>
      <c r="M3029" s="6">
        <v>45</v>
      </c>
      <c r="N3029" s="6">
        <v>8</v>
      </c>
      <c r="O3029" s="6">
        <v>7.4999999999999997E-2</v>
      </c>
      <c r="P3029" s="8">
        <v>991.6</v>
      </c>
      <c r="Q3029" s="8">
        <v>664.37200000000007</v>
      </c>
      <c r="R3029" s="8">
        <f t="shared" si="142"/>
        <v>2022.8639999999996</v>
      </c>
      <c r="S3029" s="8">
        <f>(((Sales[[#This Row],[Unit Price]]-(Sales[[#This Row],[Discount Applied]]*Sales[[#This Row],[Unit Price]]))-Q3029)/Q3029)*100</f>
        <v>38.0597014925373</v>
      </c>
      <c r="T3029" s="8">
        <f t="shared" si="143"/>
        <v>7337.84</v>
      </c>
      <c r="U3029" s="8">
        <f>Sales[[#This Row],[Unit Cost]]*Sales[[#This Row],[Order Quantity]]</f>
        <v>5314.9760000000006</v>
      </c>
    </row>
    <row r="3030" spans="1:21" x14ac:dyDescent="0.2">
      <c r="A3030" s="6" t="s">
        <v>3243</v>
      </c>
      <c r="B3030" s="6" t="s">
        <v>25</v>
      </c>
      <c r="C3030" s="6" t="s">
        <v>146</v>
      </c>
      <c r="D3030" s="7">
        <v>43500</v>
      </c>
      <c r="E3030" s="7">
        <v>43607</v>
      </c>
      <c r="F3030" s="7">
        <v>43626</v>
      </c>
      <c r="G3030" s="7">
        <v>43630</v>
      </c>
      <c r="H3030" s="6">
        <f t="shared" si="141"/>
        <v>23</v>
      </c>
      <c r="I3030" s="6" t="s">
        <v>215</v>
      </c>
      <c r="J3030" s="6">
        <v>16</v>
      </c>
      <c r="K3030" s="6">
        <v>25</v>
      </c>
      <c r="L3030" s="6">
        <v>324</v>
      </c>
      <c r="M3030" s="6">
        <v>46</v>
      </c>
      <c r="N3030" s="6">
        <v>3</v>
      </c>
      <c r="O3030" s="6">
        <v>7.4999999999999997E-2</v>
      </c>
      <c r="P3030" s="8">
        <v>857.6</v>
      </c>
      <c r="Q3030" s="8">
        <v>428.8</v>
      </c>
      <c r="R3030" s="8">
        <f t="shared" si="142"/>
        <v>1093.44</v>
      </c>
      <c r="S3030" s="8">
        <f>(((Sales[[#This Row],[Unit Price]]-(Sales[[#This Row],[Discount Applied]]*Sales[[#This Row],[Unit Price]]))-Q3030)/Q3030)*100</f>
        <v>84.999999999999986</v>
      </c>
      <c r="T3030" s="8">
        <f t="shared" si="143"/>
        <v>2379.84</v>
      </c>
      <c r="U3030" s="8">
        <f>Sales[[#This Row],[Unit Cost]]*Sales[[#This Row],[Order Quantity]]</f>
        <v>1286.4000000000001</v>
      </c>
    </row>
    <row r="3031" spans="1:21" x14ac:dyDescent="0.2">
      <c r="A3031" s="6" t="s">
        <v>3244</v>
      </c>
      <c r="B3031" s="6" t="s">
        <v>25</v>
      </c>
      <c r="C3031" s="6" t="s">
        <v>145</v>
      </c>
      <c r="D3031" s="7">
        <v>43500</v>
      </c>
      <c r="E3031" s="7">
        <v>43607</v>
      </c>
      <c r="F3031" s="7">
        <v>43631</v>
      </c>
      <c r="G3031" s="7">
        <v>43632</v>
      </c>
      <c r="H3031" s="6">
        <f t="shared" si="141"/>
        <v>25</v>
      </c>
      <c r="I3031" s="6" t="s">
        <v>215</v>
      </c>
      <c r="J3031" s="6">
        <v>15</v>
      </c>
      <c r="K3031" s="6">
        <v>40</v>
      </c>
      <c r="L3031" s="6">
        <v>134</v>
      </c>
      <c r="M3031" s="6">
        <v>19</v>
      </c>
      <c r="N3031" s="6">
        <v>8</v>
      </c>
      <c r="O3031" s="6">
        <v>0.1</v>
      </c>
      <c r="P3031" s="8">
        <v>1835.8</v>
      </c>
      <c r="Q3031" s="8">
        <v>1009.69</v>
      </c>
      <c r="R3031" s="8">
        <f t="shared" si="142"/>
        <v>5140.24</v>
      </c>
      <c r="S3031" s="8">
        <f>(((Sales[[#This Row],[Unit Price]]-(Sales[[#This Row],[Discount Applied]]*Sales[[#This Row],[Unit Price]]))-Q3031)/Q3031)*100</f>
        <v>63.636363636363633</v>
      </c>
      <c r="T3031" s="8">
        <f t="shared" si="143"/>
        <v>13217.76</v>
      </c>
      <c r="U3031" s="8">
        <f>Sales[[#This Row],[Unit Cost]]*Sales[[#This Row],[Order Quantity]]</f>
        <v>8077.52</v>
      </c>
    </row>
    <row r="3032" spans="1:21" x14ac:dyDescent="0.2">
      <c r="A3032" s="6" t="s">
        <v>3245</v>
      </c>
      <c r="B3032" s="6" t="s">
        <v>25</v>
      </c>
      <c r="C3032" s="6" t="s">
        <v>145</v>
      </c>
      <c r="D3032" s="7">
        <v>43500</v>
      </c>
      <c r="E3032" s="7">
        <v>43607</v>
      </c>
      <c r="F3032" s="7">
        <v>43629</v>
      </c>
      <c r="G3032" s="7">
        <v>43633</v>
      </c>
      <c r="H3032" s="6">
        <f t="shared" si="141"/>
        <v>26</v>
      </c>
      <c r="I3032" s="6" t="s">
        <v>215</v>
      </c>
      <c r="J3032" s="6">
        <v>20</v>
      </c>
      <c r="K3032" s="6">
        <v>20</v>
      </c>
      <c r="L3032" s="6">
        <v>94</v>
      </c>
      <c r="M3032" s="6">
        <v>2</v>
      </c>
      <c r="N3032" s="6">
        <v>5</v>
      </c>
      <c r="O3032" s="6">
        <v>7.4999999999999997E-2</v>
      </c>
      <c r="P3032" s="8">
        <v>1916.2</v>
      </c>
      <c r="Q3032" s="8">
        <v>1073.0720000000001</v>
      </c>
      <c r="R3032" s="8">
        <f t="shared" si="142"/>
        <v>3497.0649999999987</v>
      </c>
      <c r="S3032" s="8">
        <f>(((Sales[[#This Row],[Unit Price]]-(Sales[[#This Row],[Discount Applied]]*Sales[[#This Row],[Unit Price]]))-Q3032)/Q3032)*100</f>
        <v>65.178571428571416</v>
      </c>
      <c r="T3032" s="8">
        <f t="shared" si="143"/>
        <v>8862.4249999999993</v>
      </c>
      <c r="U3032" s="8">
        <f>Sales[[#This Row],[Unit Cost]]*Sales[[#This Row],[Order Quantity]]</f>
        <v>5365.3600000000006</v>
      </c>
    </row>
    <row r="3033" spans="1:21" x14ac:dyDescent="0.2">
      <c r="A3033" s="6" t="s">
        <v>3246</v>
      </c>
      <c r="B3033" s="6" t="s">
        <v>24</v>
      </c>
      <c r="C3033" s="6" t="s">
        <v>143</v>
      </c>
      <c r="D3033" s="7">
        <v>43500</v>
      </c>
      <c r="E3033" s="7">
        <v>43607</v>
      </c>
      <c r="F3033" s="7">
        <v>43609</v>
      </c>
      <c r="G3033" s="7">
        <v>43617</v>
      </c>
      <c r="H3033" s="6">
        <f t="shared" si="141"/>
        <v>10</v>
      </c>
      <c r="I3033" s="6" t="s">
        <v>215</v>
      </c>
      <c r="J3033" s="6">
        <v>3</v>
      </c>
      <c r="K3033" s="6">
        <v>47</v>
      </c>
      <c r="L3033" s="6">
        <v>367</v>
      </c>
      <c r="M3033" s="6">
        <v>4</v>
      </c>
      <c r="N3033" s="6">
        <v>1</v>
      </c>
      <c r="O3033" s="6">
        <v>7.4999999999999997E-2</v>
      </c>
      <c r="P3033" s="8">
        <v>1112.2</v>
      </c>
      <c r="Q3033" s="8">
        <v>456.00200000000001</v>
      </c>
      <c r="R3033" s="8">
        <f t="shared" si="142"/>
        <v>572.78300000000013</v>
      </c>
      <c r="S3033" s="8">
        <f>(((Sales[[#This Row],[Unit Price]]-(Sales[[#This Row],[Discount Applied]]*Sales[[#This Row],[Unit Price]]))-Q3033)/Q3033)*100</f>
        <v>125.609756097561</v>
      </c>
      <c r="T3033" s="8">
        <f t="shared" si="143"/>
        <v>1028.7850000000001</v>
      </c>
      <c r="U3033" s="8">
        <f>Sales[[#This Row],[Unit Cost]]*Sales[[#This Row],[Order Quantity]]</f>
        <v>456.00200000000001</v>
      </c>
    </row>
    <row r="3034" spans="1:21" x14ac:dyDescent="0.2">
      <c r="A3034" s="6" t="s">
        <v>3247</v>
      </c>
      <c r="B3034" s="6" t="s">
        <v>25</v>
      </c>
      <c r="C3034" s="6" t="s">
        <v>144</v>
      </c>
      <c r="D3034" s="7">
        <v>43500</v>
      </c>
      <c r="E3034" s="7">
        <v>43607</v>
      </c>
      <c r="F3034" s="7">
        <v>43625</v>
      </c>
      <c r="G3034" s="7">
        <v>43630</v>
      </c>
      <c r="H3034" s="6">
        <f t="shared" si="141"/>
        <v>23</v>
      </c>
      <c r="I3034" s="6" t="s">
        <v>215</v>
      </c>
      <c r="J3034" s="6">
        <v>17</v>
      </c>
      <c r="K3034" s="6">
        <v>29</v>
      </c>
      <c r="L3034" s="6">
        <v>81</v>
      </c>
      <c r="M3034" s="6">
        <v>47</v>
      </c>
      <c r="N3034" s="6">
        <v>3</v>
      </c>
      <c r="O3034" s="6">
        <v>0.05</v>
      </c>
      <c r="P3034" s="8">
        <v>3946.3</v>
      </c>
      <c r="Q3034" s="8">
        <v>2999.1880000000001</v>
      </c>
      <c r="R3034" s="8">
        <f t="shared" si="142"/>
        <v>2249.3910000000014</v>
      </c>
      <c r="S3034" s="8">
        <f>(((Sales[[#This Row],[Unit Price]]-(Sales[[#This Row],[Discount Applied]]*Sales[[#This Row],[Unit Price]]))-Q3034)/Q3034)*100</f>
        <v>25</v>
      </c>
      <c r="T3034" s="8">
        <f t="shared" si="143"/>
        <v>11246.955000000002</v>
      </c>
      <c r="U3034" s="8">
        <f>Sales[[#This Row],[Unit Cost]]*Sales[[#This Row],[Order Quantity]]</f>
        <v>8997.5640000000003</v>
      </c>
    </row>
    <row r="3035" spans="1:21" x14ac:dyDescent="0.2">
      <c r="A3035" s="6" t="s">
        <v>3248</v>
      </c>
      <c r="B3035" s="6" t="s">
        <v>23</v>
      </c>
      <c r="C3035" s="6" t="s">
        <v>148</v>
      </c>
      <c r="D3035" s="7">
        <v>43500</v>
      </c>
      <c r="E3035" s="7">
        <v>43607</v>
      </c>
      <c r="F3035" s="7">
        <v>43628</v>
      </c>
      <c r="G3035" s="7">
        <v>43631</v>
      </c>
      <c r="H3035" s="6">
        <f t="shared" si="141"/>
        <v>24</v>
      </c>
      <c r="I3035" s="6" t="s">
        <v>215</v>
      </c>
      <c r="J3035" s="6">
        <v>21</v>
      </c>
      <c r="K3035" s="6">
        <v>16</v>
      </c>
      <c r="L3035" s="6">
        <v>57</v>
      </c>
      <c r="M3035" s="6">
        <v>9</v>
      </c>
      <c r="N3035" s="6">
        <v>2</v>
      </c>
      <c r="O3035" s="6">
        <v>0.15</v>
      </c>
      <c r="P3035" s="8">
        <v>2311.5</v>
      </c>
      <c r="Q3035" s="8">
        <v>1271.325</v>
      </c>
      <c r="R3035" s="8">
        <f t="shared" si="142"/>
        <v>1386.9</v>
      </c>
      <c r="S3035" s="8">
        <f>(((Sales[[#This Row],[Unit Price]]-(Sales[[#This Row],[Discount Applied]]*Sales[[#This Row],[Unit Price]]))-Q3035)/Q3035)*100</f>
        <v>54.545454545454554</v>
      </c>
      <c r="T3035" s="8">
        <f t="shared" si="143"/>
        <v>3929.55</v>
      </c>
      <c r="U3035" s="8">
        <f>Sales[[#This Row],[Unit Cost]]*Sales[[#This Row],[Order Quantity]]</f>
        <v>2542.65</v>
      </c>
    </row>
    <row r="3036" spans="1:21" x14ac:dyDescent="0.2">
      <c r="A3036" s="6" t="s">
        <v>3249</v>
      </c>
      <c r="B3036" s="6" t="s">
        <v>24</v>
      </c>
      <c r="C3036" s="6" t="s">
        <v>146</v>
      </c>
      <c r="D3036" s="7">
        <v>43500</v>
      </c>
      <c r="E3036" s="7">
        <v>43607</v>
      </c>
      <c r="F3036" s="7">
        <v>43633</v>
      </c>
      <c r="G3036" s="7">
        <v>43636</v>
      </c>
      <c r="H3036" s="6">
        <f t="shared" si="141"/>
        <v>29</v>
      </c>
      <c r="I3036" s="6" t="s">
        <v>215</v>
      </c>
      <c r="J3036" s="6">
        <v>1</v>
      </c>
      <c r="K3036" s="6">
        <v>45</v>
      </c>
      <c r="L3036" s="6">
        <v>271</v>
      </c>
      <c r="M3036" s="6">
        <v>13</v>
      </c>
      <c r="N3036" s="6">
        <v>6</v>
      </c>
      <c r="O3036" s="6">
        <v>0.4</v>
      </c>
      <c r="P3036" s="8">
        <v>6405.2</v>
      </c>
      <c r="Q3036" s="8">
        <v>4803.8999999999996</v>
      </c>
      <c r="R3036" s="8">
        <f t="shared" si="142"/>
        <v>-5764.68</v>
      </c>
      <c r="S3036" s="8">
        <f>(((Sales[[#This Row],[Unit Price]]-(Sales[[#This Row],[Discount Applied]]*Sales[[#This Row],[Unit Price]]))-Q3036)/Q3036)*100</f>
        <v>-19.999999999999996</v>
      </c>
      <c r="T3036" s="8">
        <f t="shared" si="143"/>
        <v>23058.719999999998</v>
      </c>
      <c r="U3036" s="8">
        <f>Sales[[#This Row],[Unit Cost]]*Sales[[#This Row],[Order Quantity]]</f>
        <v>28823.399999999998</v>
      </c>
    </row>
    <row r="3037" spans="1:21" x14ac:dyDescent="0.2">
      <c r="A3037" s="6" t="s">
        <v>3250</v>
      </c>
      <c r="B3037" s="6" t="s">
        <v>24</v>
      </c>
      <c r="C3037" s="6" t="s">
        <v>145</v>
      </c>
      <c r="D3037" s="7">
        <v>43500</v>
      </c>
      <c r="E3037" s="7">
        <v>43607</v>
      </c>
      <c r="F3037" s="7">
        <v>43628</v>
      </c>
      <c r="G3037" s="7">
        <v>43633</v>
      </c>
      <c r="H3037" s="6">
        <f t="shared" si="141"/>
        <v>26</v>
      </c>
      <c r="I3037" s="6" t="s">
        <v>215</v>
      </c>
      <c r="J3037" s="6">
        <v>6</v>
      </c>
      <c r="K3037" s="6">
        <v>34</v>
      </c>
      <c r="L3037" s="6">
        <v>94</v>
      </c>
      <c r="M3037" s="6">
        <v>31</v>
      </c>
      <c r="N3037" s="6">
        <v>6</v>
      </c>
      <c r="O3037" s="6">
        <v>0.05</v>
      </c>
      <c r="P3037" s="8">
        <v>1876</v>
      </c>
      <c r="Q3037" s="8">
        <v>1557.08</v>
      </c>
      <c r="R3037" s="8">
        <f t="shared" si="142"/>
        <v>1350.7200000000012</v>
      </c>
      <c r="S3037" s="8">
        <f>(((Sales[[#This Row],[Unit Price]]-(Sales[[#This Row],[Discount Applied]]*Sales[[#This Row],[Unit Price]]))-Q3037)/Q3037)*100</f>
        <v>14.457831325301212</v>
      </c>
      <c r="T3037" s="8">
        <f t="shared" si="143"/>
        <v>10693.2</v>
      </c>
      <c r="U3037" s="8">
        <f>Sales[[#This Row],[Unit Cost]]*Sales[[#This Row],[Order Quantity]]</f>
        <v>9342.48</v>
      </c>
    </row>
    <row r="3038" spans="1:21" x14ac:dyDescent="0.2">
      <c r="A3038" s="6" t="s">
        <v>3251</v>
      </c>
      <c r="B3038" s="6" t="s">
        <v>24</v>
      </c>
      <c r="C3038" s="6" t="s">
        <v>147</v>
      </c>
      <c r="D3038" s="7">
        <v>43500</v>
      </c>
      <c r="E3038" s="7">
        <v>43607</v>
      </c>
      <c r="F3038" s="7">
        <v>43618</v>
      </c>
      <c r="G3038" s="7">
        <v>43620</v>
      </c>
      <c r="H3038" s="6">
        <f t="shared" si="141"/>
        <v>13</v>
      </c>
      <c r="I3038" s="6" t="s">
        <v>215</v>
      </c>
      <c r="J3038" s="6">
        <v>4</v>
      </c>
      <c r="K3038" s="6">
        <v>47</v>
      </c>
      <c r="L3038" s="6">
        <v>220</v>
      </c>
      <c r="M3038" s="6">
        <v>27</v>
      </c>
      <c r="N3038" s="6">
        <v>7</v>
      </c>
      <c r="O3038" s="6">
        <v>7.4999999999999997E-2</v>
      </c>
      <c r="P3038" s="8">
        <v>3993.2000000000003</v>
      </c>
      <c r="Q3038" s="8">
        <v>3154.6280000000002</v>
      </c>
      <c r="R3038" s="8">
        <f t="shared" si="142"/>
        <v>3773.5740000000005</v>
      </c>
      <c r="S3038" s="8">
        <f>(((Sales[[#This Row],[Unit Price]]-(Sales[[#This Row],[Discount Applied]]*Sales[[#This Row],[Unit Price]]))-Q3038)/Q3038)*100</f>
        <v>17.088607594936704</v>
      </c>
      <c r="T3038" s="8">
        <f t="shared" si="143"/>
        <v>25855.97</v>
      </c>
      <c r="U3038" s="8">
        <f>Sales[[#This Row],[Unit Cost]]*Sales[[#This Row],[Order Quantity]]</f>
        <v>22082.396000000001</v>
      </c>
    </row>
    <row r="3039" spans="1:21" x14ac:dyDescent="0.2">
      <c r="A3039" s="6" t="s">
        <v>3252</v>
      </c>
      <c r="B3039" s="6" t="s">
        <v>23</v>
      </c>
      <c r="C3039" s="6" t="s">
        <v>146</v>
      </c>
      <c r="D3039" s="7">
        <v>43500</v>
      </c>
      <c r="E3039" s="7">
        <v>43607</v>
      </c>
      <c r="F3039" s="7">
        <v>43609</v>
      </c>
      <c r="G3039" s="7">
        <v>43611</v>
      </c>
      <c r="H3039" s="6">
        <f t="shared" si="141"/>
        <v>4</v>
      </c>
      <c r="I3039" s="6" t="s">
        <v>215</v>
      </c>
      <c r="J3039" s="6">
        <v>23</v>
      </c>
      <c r="K3039" s="6">
        <v>38</v>
      </c>
      <c r="L3039" s="6">
        <v>303</v>
      </c>
      <c r="M3039" s="6">
        <v>41</v>
      </c>
      <c r="N3039" s="6">
        <v>6</v>
      </c>
      <c r="O3039" s="6">
        <v>0.05</v>
      </c>
      <c r="P3039" s="8">
        <v>917.9</v>
      </c>
      <c r="Q3039" s="8">
        <v>761.85699999999997</v>
      </c>
      <c r="R3039" s="8">
        <f t="shared" si="142"/>
        <v>660.88799999999992</v>
      </c>
      <c r="S3039" s="8">
        <f>(((Sales[[#This Row],[Unit Price]]-(Sales[[#This Row],[Discount Applied]]*Sales[[#This Row],[Unit Price]]))-Q3039)/Q3039)*100</f>
        <v>14.457831325301211</v>
      </c>
      <c r="T3039" s="8">
        <f t="shared" si="143"/>
        <v>5232.03</v>
      </c>
      <c r="U3039" s="8">
        <f>Sales[[#This Row],[Unit Cost]]*Sales[[#This Row],[Order Quantity]]</f>
        <v>4571.1419999999998</v>
      </c>
    </row>
    <row r="3040" spans="1:21" x14ac:dyDescent="0.2">
      <c r="A3040" s="6" t="s">
        <v>3253</v>
      </c>
      <c r="B3040" s="6" t="s">
        <v>24</v>
      </c>
      <c r="C3040" s="6" t="s">
        <v>147</v>
      </c>
      <c r="D3040" s="7">
        <v>43500</v>
      </c>
      <c r="E3040" s="7">
        <v>43607</v>
      </c>
      <c r="F3040" s="7">
        <v>43613</v>
      </c>
      <c r="G3040" s="7">
        <v>43621</v>
      </c>
      <c r="H3040" s="6">
        <f t="shared" si="141"/>
        <v>14</v>
      </c>
      <c r="I3040" s="6" t="s">
        <v>215</v>
      </c>
      <c r="J3040" s="6">
        <v>8</v>
      </c>
      <c r="K3040" s="6">
        <v>10</v>
      </c>
      <c r="L3040" s="6">
        <v>210</v>
      </c>
      <c r="M3040" s="6">
        <v>11</v>
      </c>
      <c r="N3040" s="6">
        <v>7</v>
      </c>
      <c r="O3040" s="6">
        <v>0.05</v>
      </c>
      <c r="P3040" s="8">
        <v>3591.2000000000003</v>
      </c>
      <c r="Q3040" s="8">
        <v>2729.3120000000004</v>
      </c>
      <c r="R3040" s="8">
        <f t="shared" si="142"/>
        <v>4776.2959999999985</v>
      </c>
      <c r="S3040" s="8">
        <f>(((Sales[[#This Row],[Unit Price]]-(Sales[[#This Row],[Discount Applied]]*Sales[[#This Row],[Unit Price]]))-Q3040)/Q3040)*100</f>
        <v>24.999999999999993</v>
      </c>
      <c r="T3040" s="8">
        <f t="shared" si="143"/>
        <v>23881.48</v>
      </c>
      <c r="U3040" s="8">
        <f>Sales[[#This Row],[Unit Cost]]*Sales[[#This Row],[Order Quantity]]</f>
        <v>19105.184000000001</v>
      </c>
    </row>
    <row r="3041" spans="1:21" x14ac:dyDescent="0.2">
      <c r="A3041" s="6" t="s">
        <v>3254</v>
      </c>
      <c r="B3041" s="6" t="s">
        <v>25</v>
      </c>
      <c r="C3041" s="6" t="s">
        <v>145</v>
      </c>
      <c r="D3041" s="7">
        <v>43500</v>
      </c>
      <c r="E3041" s="7">
        <v>43607</v>
      </c>
      <c r="F3041" s="7">
        <v>43619</v>
      </c>
      <c r="G3041" s="7">
        <v>43624</v>
      </c>
      <c r="H3041" s="6">
        <f t="shared" si="141"/>
        <v>17</v>
      </c>
      <c r="I3041" s="6" t="s">
        <v>215</v>
      </c>
      <c r="J3041" s="6">
        <v>14</v>
      </c>
      <c r="K3041" s="6">
        <v>1</v>
      </c>
      <c r="L3041" s="6">
        <v>181</v>
      </c>
      <c r="M3041" s="6">
        <v>5</v>
      </c>
      <c r="N3041" s="6">
        <v>4</v>
      </c>
      <c r="O3041" s="6">
        <v>0.1</v>
      </c>
      <c r="P3041" s="8">
        <v>2492.4</v>
      </c>
      <c r="Q3041" s="8">
        <v>1694.8320000000001</v>
      </c>
      <c r="R3041" s="8">
        <f t="shared" si="142"/>
        <v>2193.311999999999</v>
      </c>
      <c r="S3041" s="8">
        <f>(((Sales[[#This Row],[Unit Price]]-(Sales[[#This Row],[Discount Applied]]*Sales[[#This Row],[Unit Price]]))-Q3041)/Q3041)*100</f>
        <v>32.352941176470573</v>
      </c>
      <c r="T3041" s="8">
        <f t="shared" si="143"/>
        <v>8972.64</v>
      </c>
      <c r="U3041" s="8">
        <f>Sales[[#This Row],[Unit Cost]]*Sales[[#This Row],[Order Quantity]]</f>
        <v>6779.3280000000004</v>
      </c>
    </row>
    <row r="3042" spans="1:21" x14ac:dyDescent="0.2">
      <c r="A3042" s="6" t="s">
        <v>3255</v>
      </c>
      <c r="B3042" s="6" t="s">
        <v>25</v>
      </c>
      <c r="C3042" s="6" t="s">
        <v>143</v>
      </c>
      <c r="D3042" s="7">
        <v>43500</v>
      </c>
      <c r="E3042" s="7">
        <v>43608</v>
      </c>
      <c r="F3042" s="7">
        <v>43618</v>
      </c>
      <c r="G3042" s="7">
        <v>43622</v>
      </c>
      <c r="H3042" s="6">
        <f t="shared" si="141"/>
        <v>14</v>
      </c>
      <c r="I3042" s="6" t="s">
        <v>215</v>
      </c>
      <c r="J3042" s="6">
        <v>15</v>
      </c>
      <c r="K3042" s="6">
        <v>14</v>
      </c>
      <c r="L3042" s="6">
        <v>342</v>
      </c>
      <c r="M3042" s="6">
        <v>30</v>
      </c>
      <c r="N3042" s="6">
        <v>4</v>
      </c>
      <c r="O3042" s="6">
        <v>0.05</v>
      </c>
      <c r="P3042" s="8">
        <v>1025.1000000000001</v>
      </c>
      <c r="Q3042" s="8">
        <v>850.83300000000008</v>
      </c>
      <c r="R3042" s="8">
        <f t="shared" si="142"/>
        <v>492.04800000000023</v>
      </c>
      <c r="S3042" s="8">
        <f>(((Sales[[#This Row],[Unit Price]]-(Sales[[#This Row],[Discount Applied]]*Sales[[#This Row],[Unit Price]]))-Q3042)/Q3042)*100</f>
        <v>14.457831325301211</v>
      </c>
      <c r="T3042" s="8">
        <f t="shared" si="143"/>
        <v>3895.3800000000006</v>
      </c>
      <c r="U3042" s="8">
        <f>Sales[[#This Row],[Unit Cost]]*Sales[[#This Row],[Order Quantity]]</f>
        <v>3403.3320000000003</v>
      </c>
    </row>
    <row r="3043" spans="1:21" x14ac:dyDescent="0.2">
      <c r="A3043" s="6" t="s">
        <v>3256</v>
      </c>
      <c r="B3043" s="6" t="s">
        <v>24</v>
      </c>
      <c r="C3043" s="6" t="s">
        <v>143</v>
      </c>
      <c r="D3043" s="7">
        <v>43500</v>
      </c>
      <c r="E3043" s="7">
        <v>43608</v>
      </c>
      <c r="F3043" s="7">
        <v>43617</v>
      </c>
      <c r="G3043" s="7">
        <v>43621</v>
      </c>
      <c r="H3043" s="6">
        <f t="shared" si="141"/>
        <v>13</v>
      </c>
      <c r="I3043" s="6" t="s">
        <v>215</v>
      </c>
      <c r="J3043" s="6">
        <v>2</v>
      </c>
      <c r="K3043" s="6">
        <v>43</v>
      </c>
      <c r="L3043" s="6">
        <v>346</v>
      </c>
      <c r="M3043" s="6">
        <v>34</v>
      </c>
      <c r="N3043" s="6">
        <v>8</v>
      </c>
      <c r="O3043" s="6">
        <v>7.4999999999999997E-2</v>
      </c>
      <c r="P3043" s="8">
        <v>2271.3000000000002</v>
      </c>
      <c r="Q3043" s="8">
        <v>1635.336</v>
      </c>
      <c r="R3043" s="8">
        <f t="shared" si="142"/>
        <v>3724.9320000000025</v>
      </c>
      <c r="S3043" s="8">
        <f>(((Sales[[#This Row],[Unit Price]]-(Sales[[#This Row],[Discount Applied]]*Sales[[#This Row],[Unit Price]]))-Q3043)/Q3043)*100</f>
        <v>28.472222222222243</v>
      </c>
      <c r="T3043" s="8">
        <f t="shared" si="143"/>
        <v>16807.620000000003</v>
      </c>
      <c r="U3043" s="8">
        <f>Sales[[#This Row],[Unit Cost]]*Sales[[#This Row],[Order Quantity]]</f>
        <v>13082.688</v>
      </c>
    </row>
    <row r="3044" spans="1:21" x14ac:dyDescent="0.2">
      <c r="A3044" s="6" t="s">
        <v>3257</v>
      </c>
      <c r="B3044" s="6" t="s">
        <v>25</v>
      </c>
      <c r="C3044" s="6" t="s">
        <v>148</v>
      </c>
      <c r="D3044" s="7">
        <v>43500</v>
      </c>
      <c r="E3044" s="7">
        <v>43608</v>
      </c>
      <c r="F3044" s="7">
        <v>43610</v>
      </c>
      <c r="G3044" s="7">
        <v>43615</v>
      </c>
      <c r="H3044" s="6">
        <f t="shared" si="141"/>
        <v>7</v>
      </c>
      <c r="I3044" s="6" t="s">
        <v>215</v>
      </c>
      <c r="J3044" s="6">
        <v>20</v>
      </c>
      <c r="K3044" s="6">
        <v>39</v>
      </c>
      <c r="L3044" s="6">
        <v>37</v>
      </c>
      <c r="M3044" s="6">
        <v>40</v>
      </c>
      <c r="N3044" s="6">
        <v>8</v>
      </c>
      <c r="O3044" s="6">
        <v>0.1</v>
      </c>
      <c r="P3044" s="8">
        <v>174.20000000000002</v>
      </c>
      <c r="Q3044" s="8">
        <v>118.45600000000002</v>
      </c>
      <c r="R3044" s="8">
        <f t="shared" si="142"/>
        <v>306.5920000000001</v>
      </c>
      <c r="S3044" s="8">
        <f>(((Sales[[#This Row],[Unit Price]]-(Sales[[#This Row],[Discount Applied]]*Sales[[#This Row],[Unit Price]]))-Q3044)/Q3044)*100</f>
        <v>32.352941176470594</v>
      </c>
      <c r="T3044" s="8">
        <f t="shared" si="143"/>
        <v>1254.2400000000002</v>
      </c>
      <c r="U3044" s="8">
        <f>Sales[[#This Row],[Unit Cost]]*Sales[[#This Row],[Order Quantity]]</f>
        <v>947.64800000000014</v>
      </c>
    </row>
    <row r="3045" spans="1:21" x14ac:dyDescent="0.2">
      <c r="A3045" s="6" t="s">
        <v>3258</v>
      </c>
      <c r="B3045" s="6" t="s">
        <v>24</v>
      </c>
      <c r="C3045" s="6" t="s">
        <v>145</v>
      </c>
      <c r="D3045" s="7">
        <v>43500</v>
      </c>
      <c r="E3045" s="7">
        <v>43608</v>
      </c>
      <c r="F3045" s="7">
        <v>43612</v>
      </c>
      <c r="G3045" s="7">
        <v>43615</v>
      </c>
      <c r="H3045" s="6">
        <f t="shared" si="141"/>
        <v>7</v>
      </c>
      <c r="I3045" s="6" t="s">
        <v>215</v>
      </c>
      <c r="J3045" s="6">
        <v>3</v>
      </c>
      <c r="K3045" s="6">
        <v>49</v>
      </c>
      <c r="L3045" s="6">
        <v>178</v>
      </c>
      <c r="M3045" s="6">
        <v>2</v>
      </c>
      <c r="N3045" s="6">
        <v>4</v>
      </c>
      <c r="O3045" s="6">
        <v>0.1</v>
      </c>
      <c r="P3045" s="8">
        <v>750.4</v>
      </c>
      <c r="Q3045" s="8">
        <v>630.33600000000001</v>
      </c>
      <c r="R3045" s="8">
        <f t="shared" si="142"/>
        <v>180.096</v>
      </c>
      <c r="S3045" s="8">
        <f>(((Sales[[#This Row],[Unit Price]]-(Sales[[#This Row],[Discount Applied]]*Sales[[#This Row],[Unit Price]]))-Q3045)/Q3045)*100</f>
        <v>7.1428571428571423</v>
      </c>
      <c r="T3045" s="8">
        <f t="shared" si="143"/>
        <v>2701.44</v>
      </c>
      <c r="U3045" s="8">
        <f>Sales[[#This Row],[Unit Cost]]*Sales[[#This Row],[Order Quantity]]</f>
        <v>2521.3440000000001</v>
      </c>
    </row>
    <row r="3046" spans="1:21" x14ac:dyDescent="0.2">
      <c r="A3046" s="6" t="s">
        <v>3259</v>
      </c>
      <c r="B3046" s="6" t="s">
        <v>24</v>
      </c>
      <c r="C3046" s="6" t="s">
        <v>145</v>
      </c>
      <c r="D3046" s="7">
        <v>43500</v>
      </c>
      <c r="E3046" s="7">
        <v>43608</v>
      </c>
      <c r="F3046" s="7">
        <v>43610</v>
      </c>
      <c r="G3046" s="7">
        <v>43614</v>
      </c>
      <c r="H3046" s="6">
        <f t="shared" si="141"/>
        <v>6</v>
      </c>
      <c r="I3046" s="6" t="s">
        <v>215</v>
      </c>
      <c r="J3046" s="6">
        <v>6</v>
      </c>
      <c r="K3046" s="6">
        <v>32</v>
      </c>
      <c r="L3046" s="6">
        <v>167</v>
      </c>
      <c r="M3046" s="6">
        <v>32</v>
      </c>
      <c r="N3046" s="6">
        <v>2</v>
      </c>
      <c r="O3046" s="6">
        <v>0.05</v>
      </c>
      <c r="P3046" s="8">
        <v>1889.4</v>
      </c>
      <c r="Q3046" s="8">
        <v>1209.2160000000001</v>
      </c>
      <c r="R3046" s="8">
        <f t="shared" si="142"/>
        <v>1171.4279999999999</v>
      </c>
      <c r="S3046" s="8">
        <f>(((Sales[[#This Row],[Unit Price]]-(Sales[[#This Row],[Discount Applied]]*Sales[[#This Row],[Unit Price]]))-Q3046)/Q3046)*100</f>
        <v>48.437499999999986</v>
      </c>
      <c r="T3046" s="8">
        <f t="shared" si="143"/>
        <v>3589.86</v>
      </c>
      <c r="U3046" s="8">
        <f>Sales[[#This Row],[Unit Cost]]*Sales[[#This Row],[Order Quantity]]</f>
        <v>2418.4320000000002</v>
      </c>
    </row>
    <row r="3047" spans="1:21" x14ac:dyDescent="0.2">
      <c r="A3047" s="6" t="s">
        <v>3260</v>
      </c>
      <c r="B3047" s="6" t="s">
        <v>25</v>
      </c>
      <c r="C3047" s="6" t="s">
        <v>148</v>
      </c>
      <c r="D3047" s="7">
        <v>43500</v>
      </c>
      <c r="E3047" s="7">
        <v>43608</v>
      </c>
      <c r="F3047" s="7">
        <v>43618</v>
      </c>
      <c r="G3047" s="7">
        <v>43626</v>
      </c>
      <c r="H3047" s="6">
        <f t="shared" si="141"/>
        <v>18</v>
      </c>
      <c r="I3047" s="6" t="s">
        <v>215</v>
      </c>
      <c r="J3047" s="6">
        <v>19</v>
      </c>
      <c r="K3047" s="6">
        <v>16</v>
      </c>
      <c r="L3047" s="6">
        <v>45</v>
      </c>
      <c r="M3047" s="6">
        <v>16</v>
      </c>
      <c r="N3047" s="6">
        <v>8</v>
      </c>
      <c r="O3047" s="6">
        <v>7.4999999999999997E-2</v>
      </c>
      <c r="P3047" s="8">
        <v>5983.1</v>
      </c>
      <c r="Q3047" s="8">
        <v>3111.2120000000004</v>
      </c>
      <c r="R3047" s="8">
        <f t="shared" si="142"/>
        <v>19385.243999999999</v>
      </c>
      <c r="S3047" s="8">
        <f>(((Sales[[#This Row],[Unit Price]]-(Sales[[#This Row],[Discount Applied]]*Sales[[#This Row],[Unit Price]]))-Q3047)/Q3047)*100</f>
        <v>77.884615384615358</v>
      </c>
      <c r="T3047" s="8">
        <f t="shared" si="143"/>
        <v>44274.94</v>
      </c>
      <c r="U3047" s="8">
        <f>Sales[[#This Row],[Unit Cost]]*Sales[[#This Row],[Order Quantity]]</f>
        <v>24889.696000000004</v>
      </c>
    </row>
    <row r="3048" spans="1:21" x14ac:dyDescent="0.2">
      <c r="A3048" s="6" t="s">
        <v>3261</v>
      </c>
      <c r="B3048" s="6" t="s">
        <v>26</v>
      </c>
      <c r="C3048" s="6" t="s">
        <v>147</v>
      </c>
      <c r="D3048" s="7">
        <v>43500</v>
      </c>
      <c r="E3048" s="7">
        <v>43608</v>
      </c>
      <c r="F3048" s="7">
        <v>43621</v>
      </c>
      <c r="G3048" s="7">
        <v>43626</v>
      </c>
      <c r="H3048" s="6">
        <f t="shared" si="141"/>
        <v>18</v>
      </c>
      <c r="I3048" s="6" t="s">
        <v>215</v>
      </c>
      <c r="J3048" s="6">
        <v>26</v>
      </c>
      <c r="K3048" s="6">
        <v>50</v>
      </c>
      <c r="L3048" s="6">
        <v>208</v>
      </c>
      <c r="M3048" s="6">
        <v>5</v>
      </c>
      <c r="N3048" s="6">
        <v>4</v>
      </c>
      <c r="O3048" s="6">
        <v>7.4999999999999997E-2</v>
      </c>
      <c r="P3048" s="8">
        <v>241.20000000000002</v>
      </c>
      <c r="Q3048" s="8">
        <v>108.54</v>
      </c>
      <c r="R3048" s="8">
        <f t="shared" si="142"/>
        <v>458.28000000000003</v>
      </c>
      <c r="S3048" s="8">
        <f>(((Sales[[#This Row],[Unit Price]]-(Sales[[#This Row],[Discount Applied]]*Sales[[#This Row],[Unit Price]]))-Q3048)/Q3048)*100</f>
        <v>105.55555555555556</v>
      </c>
      <c r="T3048" s="8">
        <f t="shared" si="143"/>
        <v>892.44</v>
      </c>
      <c r="U3048" s="8">
        <f>Sales[[#This Row],[Unit Cost]]*Sales[[#This Row],[Order Quantity]]</f>
        <v>434.16</v>
      </c>
    </row>
    <row r="3049" spans="1:21" x14ac:dyDescent="0.2">
      <c r="A3049" s="6" t="s">
        <v>3262</v>
      </c>
      <c r="B3049" s="6" t="s">
        <v>24</v>
      </c>
      <c r="C3049" s="6" t="s">
        <v>145</v>
      </c>
      <c r="D3049" s="7">
        <v>43500</v>
      </c>
      <c r="E3049" s="7">
        <v>43608</v>
      </c>
      <c r="F3049" s="7">
        <v>43617</v>
      </c>
      <c r="G3049" s="7">
        <v>43620</v>
      </c>
      <c r="H3049" s="6">
        <f t="shared" si="141"/>
        <v>12</v>
      </c>
      <c r="I3049" s="6" t="s">
        <v>215</v>
      </c>
      <c r="J3049" s="6">
        <v>11</v>
      </c>
      <c r="K3049" s="6">
        <v>34</v>
      </c>
      <c r="L3049" s="6">
        <v>122</v>
      </c>
      <c r="M3049" s="6">
        <v>9</v>
      </c>
      <c r="N3049" s="6">
        <v>5</v>
      </c>
      <c r="O3049" s="6">
        <v>0.05</v>
      </c>
      <c r="P3049" s="8">
        <v>2512.5</v>
      </c>
      <c r="Q3049" s="8">
        <v>1080.375</v>
      </c>
      <c r="R3049" s="8">
        <f t="shared" si="142"/>
        <v>6532.5</v>
      </c>
      <c r="S3049" s="8">
        <f>(((Sales[[#This Row],[Unit Price]]-(Sales[[#This Row],[Discount Applied]]*Sales[[#This Row],[Unit Price]]))-Q3049)/Q3049)*100</f>
        <v>120.93023255813952</v>
      </c>
      <c r="T3049" s="8">
        <f t="shared" si="143"/>
        <v>11934.375</v>
      </c>
      <c r="U3049" s="8">
        <f>Sales[[#This Row],[Unit Cost]]*Sales[[#This Row],[Order Quantity]]</f>
        <v>5401.875</v>
      </c>
    </row>
    <row r="3050" spans="1:21" x14ac:dyDescent="0.2">
      <c r="A3050" s="6" t="s">
        <v>3263</v>
      </c>
      <c r="B3050" s="6" t="s">
        <v>26</v>
      </c>
      <c r="C3050" s="6" t="s">
        <v>145</v>
      </c>
      <c r="D3050" s="7">
        <v>43500</v>
      </c>
      <c r="E3050" s="7">
        <v>43609</v>
      </c>
      <c r="F3050" s="7">
        <v>43621</v>
      </c>
      <c r="G3050" s="7">
        <v>43631</v>
      </c>
      <c r="H3050" s="6">
        <f t="shared" si="141"/>
        <v>22</v>
      </c>
      <c r="I3050" s="6" t="s">
        <v>215</v>
      </c>
      <c r="J3050" s="6">
        <v>26</v>
      </c>
      <c r="K3050" s="6">
        <v>35</v>
      </c>
      <c r="L3050" s="6">
        <v>157</v>
      </c>
      <c r="M3050" s="6">
        <v>39</v>
      </c>
      <c r="N3050" s="6">
        <v>6</v>
      </c>
      <c r="O3050" s="6">
        <v>0.15</v>
      </c>
      <c r="P3050" s="8">
        <v>984.9</v>
      </c>
      <c r="Q3050" s="8">
        <v>699.279</v>
      </c>
      <c r="R3050" s="8">
        <f t="shared" si="142"/>
        <v>827.3159999999998</v>
      </c>
      <c r="S3050" s="8">
        <f>(((Sales[[#This Row],[Unit Price]]-(Sales[[#This Row],[Discount Applied]]*Sales[[#This Row],[Unit Price]]))-Q3050)/Q3050)*100</f>
        <v>19.718309859154925</v>
      </c>
      <c r="T3050" s="8">
        <f t="shared" si="143"/>
        <v>5022.99</v>
      </c>
      <c r="U3050" s="8">
        <f>Sales[[#This Row],[Unit Cost]]*Sales[[#This Row],[Order Quantity]]</f>
        <v>4195.674</v>
      </c>
    </row>
    <row r="3051" spans="1:21" x14ac:dyDescent="0.2">
      <c r="A3051" s="6" t="s">
        <v>3264</v>
      </c>
      <c r="B3051" s="6" t="s">
        <v>24</v>
      </c>
      <c r="C3051" s="6" t="s">
        <v>143</v>
      </c>
      <c r="D3051" s="7">
        <v>43500</v>
      </c>
      <c r="E3051" s="7">
        <v>43609</v>
      </c>
      <c r="F3051" s="7">
        <v>43616</v>
      </c>
      <c r="G3051" s="7">
        <v>43619</v>
      </c>
      <c r="H3051" s="6">
        <f t="shared" si="141"/>
        <v>10</v>
      </c>
      <c r="I3051" s="6" t="s">
        <v>215</v>
      </c>
      <c r="J3051" s="6">
        <v>3</v>
      </c>
      <c r="K3051" s="6">
        <v>46</v>
      </c>
      <c r="L3051" s="6">
        <v>329</v>
      </c>
      <c r="M3051" s="6">
        <v>14</v>
      </c>
      <c r="N3051" s="6">
        <v>4</v>
      </c>
      <c r="O3051" s="6">
        <v>0.05</v>
      </c>
      <c r="P3051" s="8">
        <v>2847.5</v>
      </c>
      <c r="Q3051" s="8">
        <v>1822.4</v>
      </c>
      <c r="R3051" s="8">
        <f t="shared" si="142"/>
        <v>3530.8999999999996</v>
      </c>
      <c r="S3051" s="8">
        <f>(((Sales[[#This Row],[Unit Price]]-(Sales[[#This Row],[Discount Applied]]*Sales[[#This Row],[Unit Price]]))-Q3051)/Q3051)*100</f>
        <v>48.437499999999993</v>
      </c>
      <c r="T3051" s="8">
        <f t="shared" si="143"/>
        <v>10820.5</v>
      </c>
      <c r="U3051" s="8">
        <f>Sales[[#This Row],[Unit Cost]]*Sales[[#This Row],[Order Quantity]]</f>
        <v>7289.6</v>
      </c>
    </row>
    <row r="3052" spans="1:21" x14ac:dyDescent="0.2">
      <c r="A3052" s="6" t="s">
        <v>3265</v>
      </c>
      <c r="B3052" s="6" t="s">
        <v>24</v>
      </c>
      <c r="C3052" s="6" t="s">
        <v>145</v>
      </c>
      <c r="D3052" s="7">
        <v>43500</v>
      </c>
      <c r="E3052" s="7">
        <v>43609</v>
      </c>
      <c r="F3052" s="7">
        <v>43634</v>
      </c>
      <c r="G3052" s="7">
        <v>43643</v>
      </c>
      <c r="H3052" s="6">
        <f t="shared" si="141"/>
        <v>34</v>
      </c>
      <c r="I3052" s="6" t="s">
        <v>215</v>
      </c>
      <c r="J3052" s="6">
        <v>3</v>
      </c>
      <c r="K3052" s="6">
        <v>9</v>
      </c>
      <c r="L3052" s="6">
        <v>155</v>
      </c>
      <c r="M3052" s="6">
        <v>7</v>
      </c>
      <c r="N3052" s="6">
        <v>1</v>
      </c>
      <c r="O3052" s="6">
        <v>0.15</v>
      </c>
      <c r="P3052" s="8">
        <v>1005</v>
      </c>
      <c r="Q3052" s="8">
        <v>603</v>
      </c>
      <c r="R3052" s="8">
        <f t="shared" si="142"/>
        <v>251.25</v>
      </c>
      <c r="S3052" s="8">
        <f>(((Sales[[#This Row],[Unit Price]]-(Sales[[#This Row],[Discount Applied]]*Sales[[#This Row],[Unit Price]]))-Q3052)/Q3052)*100</f>
        <v>41.666666666666671</v>
      </c>
      <c r="T3052" s="8">
        <f t="shared" si="143"/>
        <v>854.25</v>
      </c>
      <c r="U3052" s="8">
        <f>Sales[[#This Row],[Unit Cost]]*Sales[[#This Row],[Order Quantity]]</f>
        <v>603</v>
      </c>
    </row>
    <row r="3053" spans="1:21" x14ac:dyDescent="0.2">
      <c r="A3053" s="6" t="s">
        <v>3266</v>
      </c>
      <c r="B3053" s="6" t="s">
        <v>23</v>
      </c>
      <c r="C3053" s="6" t="s">
        <v>145</v>
      </c>
      <c r="D3053" s="7">
        <v>43500</v>
      </c>
      <c r="E3053" s="7">
        <v>43609</v>
      </c>
      <c r="F3053" s="7">
        <v>43612</v>
      </c>
      <c r="G3053" s="7">
        <v>43618</v>
      </c>
      <c r="H3053" s="6">
        <f t="shared" si="141"/>
        <v>9</v>
      </c>
      <c r="I3053" s="6" t="s">
        <v>215</v>
      </c>
      <c r="J3053" s="6">
        <v>21</v>
      </c>
      <c r="K3053" s="6">
        <v>25</v>
      </c>
      <c r="L3053" s="6">
        <v>177</v>
      </c>
      <c r="M3053" s="6">
        <v>26</v>
      </c>
      <c r="N3053" s="6">
        <v>7</v>
      </c>
      <c r="O3053" s="6">
        <v>0.1</v>
      </c>
      <c r="P3053" s="8">
        <v>2338.3000000000002</v>
      </c>
      <c r="Q3053" s="8">
        <v>1894.0230000000004</v>
      </c>
      <c r="R3053" s="8">
        <f t="shared" si="142"/>
        <v>1473.128999999999</v>
      </c>
      <c r="S3053" s="8">
        <f>(((Sales[[#This Row],[Unit Price]]-(Sales[[#This Row],[Discount Applied]]*Sales[[#This Row],[Unit Price]]))-Q3053)/Q3053)*100</f>
        <v>11.111111111111104</v>
      </c>
      <c r="T3053" s="8">
        <f t="shared" si="143"/>
        <v>14731.29</v>
      </c>
      <c r="U3053" s="8">
        <f>Sales[[#This Row],[Unit Cost]]*Sales[[#This Row],[Order Quantity]]</f>
        <v>13258.161000000002</v>
      </c>
    </row>
    <row r="3054" spans="1:21" x14ac:dyDescent="0.2">
      <c r="A3054" s="6" t="s">
        <v>3267</v>
      </c>
      <c r="B3054" s="6" t="s">
        <v>24</v>
      </c>
      <c r="C3054" s="6" t="s">
        <v>148</v>
      </c>
      <c r="D3054" s="7">
        <v>43500</v>
      </c>
      <c r="E3054" s="7">
        <v>43609</v>
      </c>
      <c r="F3054" s="7">
        <v>43622</v>
      </c>
      <c r="G3054" s="7">
        <v>43625</v>
      </c>
      <c r="H3054" s="6">
        <f t="shared" si="141"/>
        <v>16</v>
      </c>
      <c r="I3054" s="6" t="s">
        <v>215</v>
      </c>
      <c r="J3054" s="6">
        <v>7</v>
      </c>
      <c r="K3054" s="6">
        <v>19</v>
      </c>
      <c r="L3054" s="6">
        <v>31</v>
      </c>
      <c r="M3054" s="6">
        <v>19</v>
      </c>
      <c r="N3054" s="6">
        <v>2</v>
      </c>
      <c r="O3054" s="6">
        <v>0.05</v>
      </c>
      <c r="P3054" s="8">
        <v>6170.7</v>
      </c>
      <c r="Q3054" s="8">
        <v>5121.6809999999996</v>
      </c>
      <c r="R3054" s="8">
        <f t="shared" si="142"/>
        <v>1480.9680000000008</v>
      </c>
      <c r="S3054" s="8">
        <f>(((Sales[[#This Row],[Unit Price]]-(Sales[[#This Row],[Discount Applied]]*Sales[[#This Row],[Unit Price]]))-Q3054)/Q3054)*100</f>
        <v>14.457831325301212</v>
      </c>
      <c r="T3054" s="8">
        <f t="shared" si="143"/>
        <v>11724.33</v>
      </c>
      <c r="U3054" s="8">
        <f>Sales[[#This Row],[Unit Cost]]*Sales[[#This Row],[Order Quantity]]</f>
        <v>10243.361999999999</v>
      </c>
    </row>
    <row r="3055" spans="1:21" x14ac:dyDescent="0.2">
      <c r="A3055" s="6" t="s">
        <v>3268</v>
      </c>
      <c r="B3055" s="6" t="s">
        <v>24</v>
      </c>
      <c r="C3055" s="6" t="s">
        <v>146</v>
      </c>
      <c r="D3055" s="7">
        <v>43500</v>
      </c>
      <c r="E3055" s="7">
        <v>43609</v>
      </c>
      <c r="F3055" s="7">
        <v>43625</v>
      </c>
      <c r="G3055" s="7">
        <v>43627</v>
      </c>
      <c r="H3055" s="6">
        <f t="shared" si="141"/>
        <v>18</v>
      </c>
      <c r="I3055" s="6" t="s">
        <v>215</v>
      </c>
      <c r="J3055" s="6">
        <v>6</v>
      </c>
      <c r="K3055" s="6">
        <v>34</v>
      </c>
      <c r="L3055" s="6">
        <v>319</v>
      </c>
      <c r="M3055" s="6">
        <v>41</v>
      </c>
      <c r="N3055" s="6">
        <v>1</v>
      </c>
      <c r="O3055" s="6">
        <v>0.1</v>
      </c>
      <c r="P3055" s="8">
        <v>2465.6</v>
      </c>
      <c r="Q3055" s="8">
        <v>1972.48</v>
      </c>
      <c r="R3055" s="8">
        <f t="shared" si="142"/>
        <v>246.55999999999995</v>
      </c>
      <c r="S3055" s="8">
        <f>(((Sales[[#This Row],[Unit Price]]-(Sales[[#This Row],[Discount Applied]]*Sales[[#This Row],[Unit Price]]))-Q3055)/Q3055)*100</f>
        <v>12.499999999999996</v>
      </c>
      <c r="T3055" s="8">
        <f t="shared" si="143"/>
        <v>2219.04</v>
      </c>
      <c r="U3055" s="8">
        <f>Sales[[#This Row],[Unit Cost]]*Sales[[#This Row],[Order Quantity]]</f>
        <v>1972.48</v>
      </c>
    </row>
    <row r="3056" spans="1:21" x14ac:dyDescent="0.2">
      <c r="A3056" s="6" t="s">
        <v>3269</v>
      </c>
      <c r="B3056" s="6" t="s">
        <v>23</v>
      </c>
      <c r="C3056" s="6" t="s">
        <v>143</v>
      </c>
      <c r="D3056" s="7">
        <v>43500</v>
      </c>
      <c r="E3056" s="7">
        <v>43609</v>
      </c>
      <c r="F3056" s="7">
        <v>43612</v>
      </c>
      <c r="G3056" s="7">
        <v>43613</v>
      </c>
      <c r="H3056" s="6">
        <f t="shared" si="141"/>
        <v>4</v>
      </c>
      <c r="I3056" s="6" t="s">
        <v>215</v>
      </c>
      <c r="J3056" s="6">
        <v>22</v>
      </c>
      <c r="K3056" s="6">
        <v>38</v>
      </c>
      <c r="L3056" s="6">
        <v>339</v>
      </c>
      <c r="M3056" s="6">
        <v>44</v>
      </c>
      <c r="N3056" s="6">
        <v>7</v>
      </c>
      <c r="O3056" s="6">
        <v>0.05</v>
      </c>
      <c r="P3056" s="8">
        <v>2385.2000000000003</v>
      </c>
      <c r="Q3056" s="8">
        <v>1240.3040000000001</v>
      </c>
      <c r="R3056" s="8">
        <f t="shared" si="142"/>
        <v>7179.4520000000011</v>
      </c>
      <c r="S3056" s="8">
        <f>(((Sales[[#This Row],[Unit Price]]-(Sales[[#This Row],[Discount Applied]]*Sales[[#This Row],[Unit Price]]))-Q3056)/Q3056)*100</f>
        <v>82.692307692307693</v>
      </c>
      <c r="T3056" s="8">
        <f t="shared" si="143"/>
        <v>15861.580000000002</v>
      </c>
      <c r="U3056" s="8">
        <f>Sales[[#This Row],[Unit Cost]]*Sales[[#This Row],[Order Quantity]]</f>
        <v>8682.1280000000006</v>
      </c>
    </row>
    <row r="3057" spans="1:21" x14ac:dyDescent="0.2">
      <c r="A3057" s="6" t="s">
        <v>3270</v>
      </c>
      <c r="B3057" s="6" t="s">
        <v>23</v>
      </c>
      <c r="C3057" s="6" t="s">
        <v>143</v>
      </c>
      <c r="D3057" s="7">
        <v>43500</v>
      </c>
      <c r="E3057" s="7">
        <v>43609</v>
      </c>
      <c r="F3057" s="7">
        <v>43625</v>
      </c>
      <c r="G3057" s="7">
        <v>43630</v>
      </c>
      <c r="H3057" s="6">
        <f t="shared" si="141"/>
        <v>21</v>
      </c>
      <c r="I3057" s="6" t="s">
        <v>215</v>
      </c>
      <c r="J3057" s="6">
        <v>22</v>
      </c>
      <c r="K3057" s="6">
        <v>24</v>
      </c>
      <c r="L3057" s="6">
        <v>359</v>
      </c>
      <c r="M3057" s="6">
        <v>44</v>
      </c>
      <c r="N3057" s="6">
        <v>4</v>
      </c>
      <c r="O3057" s="6">
        <v>0.05</v>
      </c>
      <c r="P3057" s="8">
        <v>1045.2</v>
      </c>
      <c r="Q3057" s="8">
        <v>470.34000000000003</v>
      </c>
      <c r="R3057" s="8">
        <f t="shared" si="142"/>
        <v>2090.4</v>
      </c>
      <c r="S3057" s="8">
        <f>(((Sales[[#This Row],[Unit Price]]-(Sales[[#This Row],[Discount Applied]]*Sales[[#This Row],[Unit Price]]))-Q3057)/Q3057)*100</f>
        <v>111.11111111111111</v>
      </c>
      <c r="T3057" s="8">
        <f t="shared" si="143"/>
        <v>3971.76</v>
      </c>
      <c r="U3057" s="8">
        <f>Sales[[#This Row],[Unit Cost]]*Sales[[#This Row],[Order Quantity]]</f>
        <v>1881.3600000000001</v>
      </c>
    </row>
    <row r="3058" spans="1:21" x14ac:dyDescent="0.2">
      <c r="A3058" s="6" t="s">
        <v>3271</v>
      </c>
      <c r="B3058" s="6" t="s">
        <v>24</v>
      </c>
      <c r="C3058" s="6" t="s">
        <v>146</v>
      </c>
      <c r="D3058" s="7">
        <v>43500</v>
      </c>
      <c r="E3058" s="7">
        <v>43609</v>
      </c>
      <c r="F3058" s="7">
        <v>43636</v>
      </c>
      <c r="G3058" s="7">
        <v>43639</v>
      </c>
      <c r="H3058" s="6">
        <f t="shared" si="141"/>
        <v>30</v>
      </c>
      <c r="I3058" s="6" t="s">
        <v>215</v>
      </c>
      <c r="J3058" s="6">
        <v>7</v>
      </c>
      <c r="K3058" s="6">
        <v>33</v>
      </c>
      <c r="L3058" s="6">
        <v>310</v>
      </c>
      <c r="M3058" s="6">
        <v>15</v>
      </c>
      <c r="N3058" s="6">
        <v>6</v>
      </c>
      <c r="O3058" s="6">
        <v>0.05</v>
      </c>
      <c r="P3058" s="8">
        <v>2566.1</v>
      </c>
      <c r="Q3058" s="8">
        <v>1616.643</v>
      </c>
      <c r="R3058" s="8">
        <f t="shared" si="142"/>
        <v>4926.9119999999984</v>
      </c>
      <c r="S3058" s="8">
        <f>(((Sales[[#This Row],[Unit Price]]-(Sales[[#This Row],[Discount Applied]]*Sales[[#This Row],[Unit Price]]))-Q3058)/Q3058)*100</f>
        <v>50.793650793650791</v>
      </c>
      <c r="T3058" s="8">
        <f t="shared" si="143"/>
        <v>14626.769999999999</v>
      </c>
      <c r="U3058" s="8">
        <f>Sales[[#This Row],[Unit Cost]]*Sales[[#This Row],[Order Quantity]]</f>
        <v>9699.8580000000002</v>
      </c>
    </row>
    <row r="3059" spans="1:21" x14ac:dyDescent="0.2">
      <c r="A3059" s="6" t="s">
        <v>3272</v>
      </c>
      <c r="B3059" s="6" t="s">
        <v>24</v>
      </c>
      <c r="C3059" s="6" t="s">
        <v>148</v>
      </c>
      <c r="D3059" s="7">
        <v>43500</v>
      </c>
      <c r="E3059" s="7">
        <v>43609</v>
      </c>
      <c r="F3059" s="7">
        <v>43632</v>
      </c>
      <c r="G3059" s="7">
        <v>43638</v>
      </c>
      <c r="H3059" s="6">
        <f t="shared" si="141"/>
        <v>29</v>
      </c>
      <c r="I3059" s="6" t="s">
        <v>215</v>
      </c>
      <c r="J3059" s="6">
        <v>8</v>
      </c>
      <c r="K3059" s="6">
        <v>23</v>
      </c>
      <c r="L3059" s="6">
        <v>36</v>
      </c>
      <c r="M3059" s="6">
        <v>9</v>
      </c>
      <c r="N3059" s="6">
        <v>4</v>
      </c>
      <c r="O3059" s="6">
        <v>0.1</v>
      </c>
      <c r="P3059" s="8">
        <v>2559.4</v>
      </c>
      <c r="Q3059" s="8">
        <v>1970.7380000000001</v>
      </c>
      <c r="R3059" s="8">
        <f t="shared" si="142"/>
        <v>1330.8879999999999</v>
      </c>
      <c r="S3059" s="8">
        <f>(((Sales[[#This Row],[Unit Price]]-(Sales[[#This Row],[Discount Applied]]*Sales[[#This Row],[Unit Price]]))-Q3059)/Q3059)*100</f>
        <v>16.88311688311688</v>
      </c>
      <c r="T3059" s="8">
        <f t="shared" si="143"/>
        <v>9213.84</v>
      </c>
      <c r="U3059" s="8">
        <f>Sales[[#This Row],[Unit Cost]]*Sales[[#This Row],[Order Quantity]]</f>
        <v>7882.9520000000002</v>
      </c>
    </row>
    <row r="3060" spans="1:21" x14ac:dyDescent="0.2">
      <c r="A3060" s="6" t="s">
        <v>3273</v>
      </c>
      <c r="B3060" s="6" t="s">
        <v>25</v>
      </c>
      <c r="C3060" s="6" t="s">
        <v>143</v>
      </c>
      <c r="D3060" s="7">
        <v>43500</v>
      </c>
      <c r="E3060" s="7">
        <v>43610</v>
      </c>
      <c r="F3060" s="7">
        <v>43613</v>
      </c>
      <c r="G3060" s="7">
        <v>43619</v>
      </c>
      <c r="H3060" s="6">
        <f t="shared" si="141"/>
        <v>9</v>
      </c>
      <c r="I3060" s="6" t="s">
        <v>215</v>
      </c>
      <c r="J3060" s="6">
        <v>18</v>
      </c>
      <c r="K3060" s="6">
        <v>36</v>
      </c>
      <c r="L3060" s="6">
        <v>350</v>
      </c>
      <c r="M3060" s="6">
        <v>42</v>
      </c>
      <c r="N3060" s="6">
        <v>2</v>
      </c>
      <c r="O3060" s="6">
        <v>0.05</v>
      </c>
      <c r="P3060" s="8">
        <v>3363.4</v>
      </c>
      <c r="Q3060" s="8">
        <v>2657.0860000000002</v>
      </c>
      <c r="R3060" s="8">
        <f t="shared" si="142"/>
        <v>1076.2879999999996</v>
      </c>
      <c r="S3060" s="8">
        <f>(((Sales[[#This Row],[Unit Price]]-(Sales[[#This Row],[Discount Applied]]*Sales[[#This Row],[Unit Price]]))-Q3060)/Q3060)*100</f>
        <v>20.253164556962012</v>
      </c>
      <c r="T3060" s="8">
        <f t="shared" si="143"/>
        <v>6390.46</v>
      </c>
      <c r="U3060" s="8">
        <f>Sales[[#This Row],[Unit Cost]]*Sales[[#This Row],[Order Quantity]]</f>
        <v>5314.1720000000005</v>
      </c>
    </row>
    <row r="3061" spans="1:21" x14ac:dyDescent="0.2">
      <c r="A3061" s="6" t="s">
        <v>3274</v>
      </c>
      <c r="B3061" s="6" t="s">
        <v>25</v>
      </c>
      <c r="C3061" s="6" t="s">
        <v>143</v>
      </c>
      <c r="D3061" s="7">
        <v>43500</v>
      </c>
      <c r="E3061" s="7">
        <v>43610</v>
      </c>
      <c r="F3061" s="7">
        <v>43629</v>
      </c>
      <c r="G3061" s="7">
        <v>43630</v>
      </c>
      <c r="H3061" s="6">
        <f t="shared" si="141"/>
        <v>20</v>
      </c>
      <c r="I3061" s="6" t="s">
        <v>215</v>
      </c>
      <c r="J3061" s="6">
        <v>13</v>
      </c>
      <c r="K3061" s="6">
        <v>46</v>
      </c>
      <c r="L3061" s="6">
        <v>363</v>
      </c>
      <c r="M3061" s="6">
        <v>26</v>
      </c>
      <c r="N3061" s="6">
        <v>2</v>
      </c>
      <c r="O3061" s="6">
        <v>0.05</v>
      </c>
      <c r="P3061" s="8">
        <v>1078.7</v>
      </c>
      <c r="Q3061" s="8">
        <v>647.22</v>
      </c>
      <c r="R3061" s="8">
        <f t="shared" si="142"/>
        <v>755.09000000000015</v>
      </c>
      <c r="S3061" s="8">
        <f>(((Sales[[#This Row],[Unit Price]]-(Sales[[#This Row],[Discount Applied]]*Sales[[#This Row],[Unit Price]]))-Q3061)/Q3061)*100</f>
        <v>58.333333333333336</v>
      </c>
      <c r="T3061" s="8">
        <f t="shared" si="143"/>
        <v>2049.5300000000002</v>
      </c>
      <c r="U3061" s="8">
        <f>Sales[[#This Row],[Unit Cost]]*Sales[[#This Row],[Order Quantity]]</f>
        <v>1294.44</v>
      </c>
    </row>
    <row r="3062" spans="1:21" x14ac:dyDescent="0.2">
      <c r="A3062" s="6" t="s">
        <v>3275</v>
      </c>
      <c r="B3062" s="6" t="s">
        <v>25</v>
      </c>
      <c r="C3062" s="6" t="s">
        <v>146</v>
      </c>
      <c r="D3062" s="7">
        <v>43500</v>
      </c>
      <c r="E3062" s="7">
        <v>43610</v>
      </c>
      <c r="F3062" s="7">
        <v>43614</v>
      </c>
      <c r="G3062" s="7">
        <v>43622</v>
      </c>
      <c r="H3062" s="6">
        <f t="shared" si="141"/>
        <v>12</v>
      </c>
      <c r="I3062" s="6" t="s">
        <v>215</v>
      </c>
      <c r="J3062" s="6">
        <v>19</v>
      </c>
      <c r="K3062" s="6">
        <v>34</v>
      </c>
      <c r="L3062" s="6">
        <v>279</v>
      </c>
      <c r="M3062" s="6">
        <v>11</v>
      </c>
      <c r="N3062" s="6">
        <v>6</v>
      </c>
      <c r="O3062" s="6">
        <v>0.1</v>
      </c>
      <c r="P3062" s="8">
        <v>5929.5</v>
      </c>
      <c r="Q3062" s="8">
        <v>3913.4700000000003</v>
      </c>
      <c r="R3062" s="8">
        <f t="shared" si="142"/>
        <v>8538.48</v>
      </c>
      <c r="S3062" s="8">
        <f>(((Sales[[#This Row],[Unit Price]]-(Sales[[#This Row],[Discount Applied]]*Sales[[#This Row],[Unit Price]]))-Q3062)/Q3062)*100</f>
        <v>36.36363636363636</v>
      </c>
      <c r="T3062" s="8">
        <f t="shared" si="143"/>
        <v>32019.3</v>
      </c>
      <c r="U3062" s="8">
        <f>Sales[[#This Row],[Unit Cost]]*Sales[[#This Row],[Order Quantity]]</f>
        <v>23480.82</v>
      </c>
    </row>
    <row r="3063" spans="1:21" x14ac:dyDescent="0.2">
      <c r="A3063" s="6" t="s">
        <v>3276</v>
      </c>
      <c r="B3063" s="6" t="s">
        <v>25</v>
      </c>
      <c r="C3063" s="6" t="s">
        <v>146</v>
      </c>
      <c r="D3063" s="7">
        <v>43500</v>
      </c>
      <c r="E3063" s="7">
        <v>43610</v>
      </c>
      <c r="F3063" s="7">
        <v>43622</v>
      </c>
      <c r="G3063" s="7">
        <v>43627</v>
      </c>
      <c r="H3063" s="6">
        <f t="shared" si="141"/>
        <v>17</v>
      </c>
      <c r="I3063" s="6" t="s">
        <v>215</v>
      </c>
      <c r="J3063" s="6">
        <v>20</v>
      </c>
      <c r="K3063" s="6">
        <v>35</v>
      </c>
      <c r="L3063" s="6">
        <v>273</v>
      </c>
      <c r="M3063" s="6">
        <v>25</v>
      </c>
      <c r="N3063" s="6">
        <v>4</v>
      </c>
      <c r="O3063" s="6">
        <v>7.4999999999999997E-2</v>
      </c>
      <c r="P3063" s="8">
        <v>1909.5</v>
      </c>
      <c r="Q3063" s="8">
        <v>1451.22</v>
      </c>
      <c r="R3063" s="8">
        <f t="shared" si="142"/>
        <v>1260.2699999999995</v>
      </c>
      <c r="S3063" s="8">
        <f>(((Sales[[#This Row],[Unit Price]]-(Sales[[#This Row],[Discount Applied]]*Sales[[#This Row],[Unit Price]]))-Q3063)/Q3063)*100</f>
        <v>21.710526315789465</v>
      </c>
      <c r="T3063" s="8">
        <f t="shared" si="143"/>
        <v>7065.15</v>
      </c>
      <c r="U3063" s="8">
        <f>Sales[[#This Row],[Unit Cost]]*Sales[[#This Row],[Order Quantity]]</f>
        <v>5804.88</v>
      </c>
    </row>
    <row r="3064" spans="1:21" x14ac:dyDescent="0.2">
      <c r="A3064" s="6" t="s">
        <v>3277</v>
      </c>
      <c r="B3064" s="6" t="s">
        <v>25</v>
      </c>
      <c r="C3064" s="6" t="s">
        <v>148</v>
      </c>
      <c r="D3064" s="7">
        <v>43500</v>
      </c>
      <c r="E3064" s="7">
        <v>43610</v>
      </c>
      <c r="F3064" s="7">
        <v>43615</v>
      </c>
      <c r="G3064" s="7">
        <v>43616</v>
      </c>
      <c r="H3064" s="6">
        <f t="shared" si="141"/>
        <v>6</v>
      </c>
      <c r="I3064" s="6" t="s">
        <v>215</v>
      </c>
      <c r="J3064" s="6">
        <v>18</v>
      </c>
      <c r="K3064" s="6">
        <v>17</v>
      </c>
      <c r="L3064" s="6">
        <v>34</v>
      </c>
      <c r="M3064" s="6">
        <v>47</v>
      </c>
      <c r="N3064" s="6">
        <v>4</v>
      </c>
      <c r="O3064" s="6">
        <v>0.3</v>
      </c>
      <c r="P3064" s="8">
        <v>1098.8</v>
      </c>
      <c r="Q3064" s="8">
        <v>780.14799999999991</v>
      </c>
      <c r="R3064" s="8">
        <f t="shared" si="142"/>
        <v>-43.951999999999771</v>
      </c>
      <c r="S3064" s="8">
        <f>(((Sales[[#This Row],[Unit Price]]-(Sales[[#This Row],[Discount Applied]]*Sales[[#This Row],[Unit Price]]))-Q3064)/Q3064)*100</f>
        <v>-1.4084507042253449</v>
      </c>
      <c r="T3064" s="8">
        <f t="shared" si="143"/>
        <v>3076.64</v>
      </c>
      <c r="U3064" s="8">
        <f>Sales[[#This Row],[Unit Cost]]*Sales[[#This Row],[Order Quantity]]</f>
        <v>3120.5919999999996</v>
      </c>
    </row>
    <row r="3065" spans="1:21" x14ac:dyDescent="0.2">
      <c r="A3065" s="6" t="s">
        <v>3278</v>
      </c>
      <c r="B3065" s="6" t="s">
        <v>26</v>
      </c>
      <c r="C3065" s="6" t="s">
        <v>147</v>
      </c>
      <c r="D3065" s="7">
        <v>43500</v>
      </c>
      <c r="E3065" s="7">
        <v>43610</v>
      </c>
      <c r="F3065" s="7">
        <v>43638</v>
      </c>
      <c r="G3065" s="7">
        <v>43639</v>
      </c>
      <c r="H3065" s="6">
        <f t="shared" si="141"/>
        <v>29</v>
      </c>
      <c r="I3065" s="6" t="s">
        <v>215</v>
      </c>
      <c r="J3065" s="6">
        <v>27</v>
      </c>
      <c r="K3065" s="6">
        <v>14</v>
      </c>
      <c r="L3065" s="6">
        <v>212</v>
      </c>
      <c r="M3065" s="6">
        <v>3</v>
      </c>
      <c r="N3065" s="6">
        <v>5</v>
      </c>
      <c r="O3065" s="6">
        <v>7.4999999999999997E-2</v>
      </c>
      <c r="P3065" s="8">
        <v>884.4</v>
      </c>
      <c r="Q3065" s="8">
        <v>353.76</v>
      </c>
      <c r="R3065" s="8">
        <f t="shared" si="142"/>
        <v>2321.5500000000002</v>
      </c>
      <c r="S3065" s="8">
        <f>(((Sales[[#This Row],[Unit Price]]-(Sales[[#This Row],[Discount Applied]]*Sales[[#This Row],[Unit Price]]))-Q3065)/Q3065)*100</f>
        <v>131.24999999999997</v>
      </c>
      <c r="T3065" s="8">
        <f t="shared" si="143"/>
        <v>4090.35</v>
      </c>
      <c r="U3065" s="8">
        <f>Sales[[#This Row],[Unit Cost]]*Sales[[#This Row],[Order Quantity]]</f>
        <v>1768.8</v>
      </c>
    </row>
    <row r="3066" spans="1:21" x14ac:dyDescent="0.2">
      <c r="A3066" s="6" t="s">
        <v>3279</v>
      </c>
      <c r="B3066" s="6" t="s">
        <v>24</v>
      </c>
      <c r="C3066" s="6" t="s">
        <v>144</v>
      </c>
      <c r="D3066" s="7">
        <v>43500</v>
      </c>
      <c r="E3066" s="7">
        <v>43610</v>
      </c>
      <c r="F3066" s="7">
        <v>43627</v>
      </c>
      <c r="G3066" s="7">
        <v>43633</v>
      </c>
      <c r="H3066" s="6">
        <f t="shared" si="141"/>
        <v>23</v>
      </c>
      <c r="I3066" s="6" t="s">
        <v>215</v>
      </c>
      <c r="J3066" s="6">
        <v>2</v>
      </c>
      <c r="K3066" s="6">
        <v>2</v>
      </c>
      <c r="L3066" s="6">
        <v>79</v>
      </c>
      <c r="M3066" s="6">
        <v>21</v>
      </c>
      <c r="N3066" s="6">
        <v>5</v>
      </c>
      <c r="O3066" s="6">
        <v>0.15</v>
      </c>
      <c r="P3066" s="8">
        <v>1051.9000000000001</v>
      </c>
      <c r="Q3066" s="8">
        <v>420.76000000000005</v>
      </c>
      <c r="R3066" s="8">
        <f t="shared" si="142"/>
        <v>2366.7749999999996</v>
      </c>
      <c r="S3066" s="8">
        <f>(((Sales[[#This Row],[Unit Price]]-(Sales[[#This Row],[Discount Applied]]*Sales[[#This Row],[Unit Price]]))-Q3066)/Q3066)*100</f>
        <v>112.5</v>
      </c>
      <c r="T3066" s="8">
        <f t="shared" si="143"/>
        <v>4470.5749999999998</v>
      </c>
      <c r="U3066" s="8">
        <f>Sales[[#This Row],[Unit Cost]]*Sales[[#This Row],[Order Quantity]]</f>
        <v>2103.8000000000002</v>
      </c>
    </row>
    <row r="3067" spans="1:21" x14ac:dyDescent="0.2">
      <c r="A3067" s="6" t="s">
        <v>3280</v>
      </c>
      <c r="B3067" s="6" t="s">
        <v>24</v>
      </c>
      <c r="C3067" s="6" t="s">
        <v>143</v>
      </c>
      <c r="D3067" s="7">
        <v>43500</v>
      </c>
      <c r="E3067" s="7">
        <v>43610</v>
      </c>
      <c r="F3067" s="7">
        <v>43625</v>
      </c>
      <c r="G3067" s="7">
        <v>43632</v>
      </c>
      <c r="H3067" s="6">
        <f t="shared" si="141"/>
        <v>22</v>
      </c>
      <c r="I3067" s="6" t="s">
        <v>215</v>
      </c>
      <c r="J3067" s="6">
        <v>10</v>
      </c>
      <c r="K3067" s="6">
        <v>20</v>
      </c>
      <c r="L3067" s="6">
        <v>351</v>
      </c>
      <c r="M3067" s="6">
        <v>43</v>
      </c>
      <c r="N3067" s="6">
        <v>8</v>
      </c>
      <c r="O3067" s="6">
        <v>0.15</v>
      </c>
      <c r="P3067" s="8">
        <v>864.30000000000007</v>
      </c>
      <c r="Q3067" s="8">
        <v>449.43600000000004</v>
      </c>
      <c r="R3067" s="8">
        <f t="shared" si="142"/>
        <v>2281.7520000000004</v>
      </c>
      <c r="S3067" s="8">
        <f>(((Sales[[#This Row],[Unit Price]]-(Sales[[#This Row],[Discount Applied]]*Sales[[#This Row],[Unit Price]]))-Q3067)/Q3067)*100</f>
        <v>63.461538461538467</v>
      </c>
      <c r="T3067" s="8">
        <f t="shared" si="143"/>
        <v>5877.2400000000007</v>
      </c>
      <c r="U3067" s="8">
        <f>Sales[[#This Row],[Unit Cost]]*Sales[[#This Row],[Order Quantity]]</f>
        <v>3595.4880000000003</v>
      </c>
    </row>
    <row r="3068" spans="1:21" x14ac:dyDescent="0.2">
      <c r="A3068" s="6" t="s">
        <v>3281</v>
      </c>
      <c r="B3068" s="6" t="s">
        <v>25</v>
      </c>
      <c r="C3068" s="6" t="s">
        <v>143</v>
      </c>
      <c r="D3068" s="7">
        <v>43500</v>
      </c>
      <c r="E3068" s="7">
        <v>43610</v>
      </c>
      <c r="F3068" s="7">
        <v>43619</v>
      </c>
      <c r="G3068" s="7">
        <v>43626</v>
      </c>
      <c r="H3068" s="6">
        <f t="shared" si="141"/>
        <v>16</v>
      </c>
      <c r="I3068" s="6" t="s">
        <v>215</v>
      </c>
      <c r="J3068" s="6">
        <v>14</v>
      </c>
      <c r="K3068" s="6">
        <v>6</v>
      </c>
      <c r="L3068" s="6">
        <v>353</v>
      </c>
      <c r="M3068" s="6">
        <v>1</v>
      </c>
      <c r="N3068" s="6">
        <v>2</v>
      </c>
      <c r="O3068" s="6">
        <v>0.05</v>
      </c>
      <c r="P3068" s="8">
        <v>2619.7000000000003</v>
      </c>
      <c r="Q3068" s="8">
        <v>1231.259</v>
      </c>
      <c r="R3068" s="8">
        <f t="shared" si="142"/>
        <v>2514.9120000000003</v>
      </c>
      <c r="S3068" s="8">
        <f>(((Sales[[#This Row],[Unit Price]]-(Sales[[#This Row],[Discount Applied]]*Sales[[#This Row],[Unit Price]]))-Q3068)/Q3068)*100</f>
        <v>102.1276595744681</v>
      </c>
      <c r="T3068" s="8">
        <f t="shared" si="143"/>
        <v>4977.43</v>
      </c>
      <c r="U3068" s="8">
        <f>Sales[[#This Row],[Unit Cost]]*Sales[[#This Row],[Order Quantity]]</f>
        <v>2462.518</v>
      </c>
    </row>
    <row r="3069" spans="1:21" x14ac:dyDescent="0.2">
      <c r="A3069" s="6" t="s">
        <v>3282</v>
      </c>
      <c r="B3069" s="6" t="s">
        <v>24</v>
      </c>
      <c r="C3069" s="6" t="s">
        <v>147</v>
      </c>
      <c r="D3069" s="7">
        <v>43500</v>
      </c>
      <c r="E3069" s="7">
        <v>43610</v>
      </c>
      <c r="F3069" s="7">
        <v>43628</v>
      </c>
      <c r="G3069" s="7">
        <v>43630</v>
      </c>
      <c r="H3069" s="6">
        <f t="shared" si="141"/>
        <v>20</v>
      </c>
      <c r="I3069" s="6" t="s">
        <v>215</v>
      </c>
      <c r="J3069" s="6">
        <v>4</v>
      </c>
      <c r="K3069" s="6">
        <v>21</v>
      </c>
      <c r="L3069" s="6">
        <v>259</v>
      </c>
      <c r="M3069" s="6">
        <v>35</v>
      </c>
      <c r="N3069" s="6">
        <v>3</v>
      </c>
      <c r="O3069" s="6">
        <v>0.15</v>
      </c>
      <c r="P3069" s="8">
        <v>6123.8</v>
      </c>
      <c r="Q3069" s="8">
        <v>2816.9480000000003</v>
      </c>
      <c r="R3069" s="8">
        <f t="shared" si="142"/>
        <v>7164.8460000000014</v>
      </c>
      <c r="S3069" s="8">
        <f>(((Sales[[#This Row],[Unit Price]]-(Sales[[#This Row],[Discount Applied]]*Sales[[#This Row],[Unit Price]]))-Q3069)/Q3069)*100</f>
        <v>84.782608695652172</v>
      </c>
      <c r="T3069" s="8">
        <f t="shared" si="143"/>
        <v>15615.690000000002</v>
      </c>
      <c r="U3069" s="8">
        <f>Sales[[#This Row],[Unit Cost]]*Sales[[#This Row],[Order Quantity]]</f>
        <v>8450.844000000001</v>
      </c>
    </row>
    <row r="3070" spans="1:21" x14ac:dyDescent="0.2">
      <c r="A3070" s="6" t="s">
        <v>3283</v>
      </c>
      <c r="B3070" s="6" t="s">
        <v>24</v>
      </c>
      <c r="C3070" s="6" t="s">
        <v>146</v>
      </c>
      <c r="D3070" s="7">
        <v>43500</v>
      </c>
      <c r="E3070" s="7">
        <v>43611</v>
      </c>
      <c r="F3070" s="7">
        <v>43627</v>
      </c>
      <c r="G3070" s="7">
        <v>43634</v>
      </c>
      <c r="H3070" s="6">
        <f t="shared" si="141"/>
        <v>23</v>
      </c>
      <c r="I3070" s="6" t="s">
        <v>215</v>
      </c>
      <c r="J3070" s="6">
        <v>10</v>
      </c>
      <c r="K3070" s="6">
        <v>19</v>
      </c>
      <c r="L3070" s="6">
        <v>328</v>
      </c>
      <c r="M3070" s="6">
        <v>22</v>
      </c>
      <c r="N3070" s="6">
        <v>6</v>
      </c>
      <c r="O3070" s="6">
        <v>0.05</v>
      </c>
      <c r="P3070" s="8">
        <v>247.9</v>
      </c>
      <c r="Q3070" s="8">
        <v>123.95</v>
      </c>
      <c r="R3070" s="8">
        <f t="shared" si="142"/>
        <v>669.33000000000015</v>
      </c>
      <c r="S3070" s="8">
        <f>(((Sales[[#This Row],[Unit Price]]-(Sales[[#This Row],[Discount Applied]]*Sales[[#This Row],[Unit Price]]))-Q3070)/Q3070)*100</f>
        <v>89.999999999999986</v>
      </c>
      <c r="T3070" s="8">
        <f t="shared" si="143"/>
        <v>1413.0300000000002</v>
      </c>
      <c r="U3070" s="8">
        <f>Sales[[#This Row],[Unit Cost]]*Sales[[#This Row],[Order Quantity]]</f>
        <v>743.7</v>
      </c>
    </row>
    <row r="3071" spans="1:21" x14ac:dyDescent="0.2">
      <c r="A3071" s="6" t="s">
        <v>3284</v>
      </c>
      <c r="B3071" s="6" t="s">
        <v>26</v>
      </c>
      <c r="C3071" s="6" t="s">
        <v>148</v>
      </c>
      <c r="D3071" s="7">
        <v>43500</v>
      </c>
      <c r="E3071" s="7">
        <v>43611</v>
      </c>
      <c r="F3071" s="7">
        <v>43613</v>
      </c>
      <c r="G3071" s="7">
        <v>43616</v>
      </c>
      <c r="H3071" s="6">
        <f t="shared" si="141"/>
        <v>5</v>
      </c>
      <c r="I3071" s="6" t="s">
        <v>215</v>
      </c>
      <c r="J3071" s="6">
        <v>28</v>
      </c>
      <c r="K3071" s="6">
        <v>23</v>
      </c>
      <c r="L3071" s="6">
        <v>5</v>
      </c>
      <c r="M3071" s="6">
        <v>44</v>
      </c>
      <c r="N3071" s="6">
        <v>6</v>
      </c>
      <c r="O3071" s="6">
        <v>0.4</v>
      </c>
      <c r="P3071" s="8">
        <v>1969.8</v>
      </c>
      <c r="Q3071" s="8">
        <v>827.31599999999992</v>
      </c>
      <c r="R3071" s="8">
        <f t="shared" si="142"/>
        <v>2127.3839999999991</v>
      </c>
      <c r="S3071" s="8">
        <f>(((Sales[[#This Row],[Unit Price]]-(Sales[[#This Row],[Discount Applied]]*Sales[[#This Row],[Unit Price]]))-Q3071)/Q3071)*100</f>
        <v>42.857142857142854</v>
      </c>
      <c r="T3071" s="8">
        <f t="shared" si="143"/>
        <v>7091.2799999999988</v>
      </c>
      <c r="U3071" s="8">
        <f>Sales[[#This Row],[Unit Cost]]*Sales[[#This Row],[Order Quantity]]</f>
        <v>4963.8959999999997</v>
      </c>
    </row>
    <row r="3072" spans="1:21" x14ac:dyDescent="0.2">
      <c r="A3072" s="6" t="s">
        <v>3285</v>
      </c>
      <c r="B3072" s="6" t="s">
        <v>24</v>
      </c>
      <c r="C3072" s="6" t="s">
        <v>146</v>
      </c>
      <c r="D3072" s="7">
        <v>43500</v>
      </c>
      <c r="E3072" s="7">
        <v>43611</v>
      </c>
      <c r="F3072" s="7">
        <v>43634</v>
      </c>
      <c r="G3072" s="7">
        <v>43637</v>
      </c>
      <c r="H3072" s="6">
        <f t="shared" si="141"/>
        <v>26</v>
      </c>
      <c r="I3072" s="6" t="s">
        <v>215</v>
      </c>
      <c r="J3072" s="6">
        <v>8</v>
      </c>
      <c r="K3072" s="6">
        <v>1</v>
      </c>
      <c r="L3072" s="6">
        <v>288</v>
      </c>
      <c r="M3072" s="6">
        <v>1</v>
      </c>
      <c r="N3072" s="6">
        <v>1</v>
      </c>
      <c r="O3072" s="6">
        <v>0.3</v>
      </c>
      <c r="P3072" s="8">
        <v>3966.4</v>
      </c>
      <c r="Q3072" s="8">
        <v>2816.1439999999998</v>
      </c>
      <c r="R3072" s="8">
        <f t="shared" si="142"/>
        <v>-39.66399999999976</v>
      </c>
      <c r="S3072" s="8">
        <f>(((Sales[[#This Row],[Unit Price]]-(Sales[[#This Row],[Discount Applied]]*Sales[[#This Row],[Unit Price]]))-Q3072)/Q3072)*100</f>
        <v>-1.4084507042253436</v>
      </c>
      <c r="T3072" s="8">
        <f t="shared" si="143"/>
        <v>2776.48</v>
      </c>
      <c r="U3072" s="8">
        <f>Sales[[#This Row],[Unit Cost]]*Sales[[#This Row],[Order Quantity]]</f>
        <v>2816.1439999999998</v>
      </c>
    </row>
    <row r="3073" spans="1:21" x14ac:dyDescent="0.2">
      <c r="A3073" s="6" t="s">
        <v>3286</v>
      </c>
      <c r="B3073" s="6" t="s">
        <v>26</v>
      </c>
      <c r="C3073" s="6" t="s">
        <v>145</v>
      </c>
      <c r="D3073" s="7">
        <v>43500</v>
      </c>
      <c r="E3073" s="7">
        <v>43611</v>
      </c>
      <c r="F3073" s="7">
        <v>43634</v>
      </c>
      <c r="G3073" s="7">
        <v>43636</v>
      </c>
      <c r="H3073" s="6">
        <f t="shared" si="141"/>
        <v>25</v>
      </c>
      <c r="I3073" s="6" t="s">
        <v>215</v>
      </c>
      <c r="J3073" s="6">
        <v>28</v>
      </c>
      <c r="K3073" s="6">
        <v>41</v>
      </c>
      <c r="L3073" s="6">
        <v>183</v>
      </c>
      <c r="M3073" s="6">
        <v>43</v>
      </c>
      <c r="N3073" s="6">
        <v>3</v>
      </c>
      <c r="O3073" s="6">
        <v>7.4999999999999997E-2</v>
      </c>
      <c r="P3073" s="8">
        <v>2472.3000000000002</v>
      </c>
      <c r="Q3073" s="8">
        <v>1211.4270000000001</v>
      </c>
      <c r="R3073" s="8">
        <f t="shared" si="142"/>
        <v>3226.3515000000002</v>
      </c>
      <c r="S3073" s="8">
        <f>(((Sales[[#This Row],[Unit Price]]-(Sales[[#This Row],[Discount Applied]]*Sales[[#This Row],[Unit Price]]))-Q3073)/Q3073)*100</f>
        <v>88.775510204081627</v>
      </c>
      <c r="T3073" s="8">
        <f t="shared" si="143"/>
        <v>6860.6325000000006</v>
      </c>
      <c r="U3073" s="8">
        <f>Sales[[#This Row],[Unit Cost]]*Sales[[#This Row],[Order Quantity]]</f>
        <v>3634.2810000000004</v>
      </c>
    </row>
    <row r="3074" spans="1:21" x14ac:dyDescent="0.2">
      <c r="A3074" s="6" t="s">
        <v>3287</v>
      </c>
      <c r="B3074" s="6" t="s">
        <v>25</v>
      </c>
      <c r="C3074" s="6" t="s">
        <v>143</v>
      </c>
      <c r="D3074" s="7">
        <v>43500</v>
      </c>
      <c r="E3074" s="7">
        <v>43611</v>
      </c>
      <c r="F3074" s="7">
        <v>43629</v>
      </c>
      <c r="G3074" s="7">
        <v>43634</v>
      </c>
      <c r="H3074" s="6">
        <f t="shared" ref="H3074:H3137" si="144">G3074-E3074</f>
        <v>23</v>
      </c>
      <c r="I3074" s="6" t="s">
        <v>215</v>
      </c>
      <c r="J3074" s="6">
        <v>17</v>
      </c>
      <c r="K3074" s="6">
        <v>11</v>
      </c>
      <c r="L3074" s="6">
        <v>352</v>
      </c>
      <c r="M3074" s="6">
        <v>27</v>
      </c>
      <c r="N3074" s="6">
        <v>7</v>
      </c>
      <c r="O3074" s="6">
        <v>0.1</v>
      </c>
      <c r="P3074" s="8">
        <v>3470.6</v>
      </c>
      <c r="Q3074" s="8">
        <v>1943.5360000000001</v>
      </c>
      <c r="R3074" s="8">
        <f t="shared" ref="R3074:R3137" si="145">T3074-(Q3074*N3074)</f>
        <v>8260.0279999999984</v>
      </c>
      <c r="S3074" s="8">
        <f>(((Sales[[#This Row],[Unit Price]]-(Sales[[#This Row],[Discount Applied]]*Sales[[#This Row],[Unit Price]]))-Q3074)/Q3074)*100</f>
        <v>60.714285714285708</v>
      </c>
      <c r="T3074" s="8">
        <f t="shared" ref="T3074:T3137" si="146">((P3074*N3074)-(P3074*O3074*N3074))</f>
        <v>21864.78</v>
      </c>
      <c r="U3074" s="8">
        <f>Sales[[#This Row],[Unit Cost]]*Sales[[#This Row],[Order Quantity]]</f>
        <v>13604.752</v>
      </c>
    </row>
    <row r="3075" spans="1:21" x14ac:dyDescent="0.2">
      <c r="A3075" s="6" t="s">
        <v>3288</v>
      </c>
      <c r="B3075" s="6" t="s">
        <v>26</v>
      </c>
      <c r="C3075" s="6" t="s">
        <v>146</v>
      </c>
      <c r="D3075" s="7">
        <v>43500</v>
      </c>
      <c r="E3075" s="7">
        <v>43611</v>
      </c>
      <c r="F3075" s="7">
        <v>43627</v>
      </c>
      <c r="G3075" s="7">
        <v>43631</v>
      </c>
      <c r="H3075" s="6">
        <f t="shared" si="144"/>
        <v>20</v>
      </c>
      <c r="I3075" s="6" t="s">
        <v>215</v>
      </c>
      <c r="J3075" s="6">
        <v>27</v>
      </c>
      <c r="K3075" s="6">
        <v>6</v>
      </c>
      <c r="L3075" s="6">
        <v>262</v>
      </c>
      <c r="M3075" s="6">
        <v>37</v>
      </c>
      <c r="N3075" s="6">
        <v>3</v>
      </c>
      <c r="O3075" s="6">
        <v>0.05</v>
      </c>
      <c r="P3075" s="8">
        <v>6150.6</v>
      </c>
      <c r="Q3075" s="8">
        <v>4920.4800000000005</v>
      </c>
      <c r="R3075" s="8">
        <f t="shared" si="145"/>
        <v>2767.7700000000004</v>
      </c>
      <c r="S3075" s="8">
        <f>(((Sales[[#This Row],[Unit Price]]-(Sales[[#This Row],[Discount Applied]]*Sales[[#This Row],[Unit Price]]))-Q3075)/Q3075)*100</f>
        <v>18.75</v>
      </c>
      <c r="T3075" s="8">
        <f t="shared" si="146"/>
        <v>17529.210000000003</v>
      </c>
      <c r="U3075" s="8">
        <f>Sales[[#This Row],[Unit Cost]]*Sales[[#This Row],[Order Quantity]]</f>
        <v>14761.440000000002</v>
      </c>
    </row>
    <row r="3076" spans="1:21" x14ac:dyDescent="0.2">
      <c r="A3076" s="6" t="s">
        <v>3289</v>
      </c>
      <c r="B3076" s="6" t="s">
        <v>24</v>
      </c>
      <c r="C3076" s="6" t="s">
        <v>144</v>
      </c>
      <c r="D3076" s="7">
        <v>43500</v>
      </c>
      <c r="E3076" s="7">
        <v>43611</v>
      </c>
      <c r="F3076" s="7">
        <v>43632</v>
      </c>
      <c r="G3076" s="7">
        <v>43635</v>
      </c>
      <c r="H3076" s="6">
        <f t="shared" si="144"/>
        <v>24</v>
      </c>
      <c r="I3076" s="6" t="s">
        <v>215</v>
      </c>
      <c r="J3076" s="6">
        <v>6</v>
      </c>
      <c r="K3076" s="6">
        <v>41</v>
      </c>
      <c r="L3076" s="6">
        <v>85</v>
      </c>
      <c r="M3076" s="6">
        <v>7</v>
      </c>
      <c r="N3076" s="6">
        <v>2</v>
      </c>
      <c r="O3076" s="6">
        <v>0.05</v>
      </c>
      <c r="P3076" s="8">
        <v>2284.7000000000003</v>
      </c>
      <c r="Q3076" s="8">
        <v>1804.9130000000002</v>
      </c>
      <c r="R3076" s="8">
        <f t="shared" si="145"/>
        <v>731.10399999999981</v>
      </c>
      <c r="S3076" s="8">
        <f>(((Sales[[#This Row],[Unit Price]]-(Sales[[#This Row],[Discount Applied]]*Sales[[#This Row],[Unit Price]]))-Q3076)/Q3076)*100</f>
        <v>20.253164556962016</v>
      </c>
      <c r="T3076" s="8">
        <f t="shared" si="146"/>
        <v>4340.93</v>
      </c>
      <c r="U3076" s="8">
        <f>Sales[[#This Row],[Unit Cost]]*Sales[[#This Row],[Order Quantity]]</f>
        <v>3609.8260000000005</v>
      </c>
    </row>
    <row r="3077" spans="1:21" x14ac:dyDescent="0.2">
      <c r="A3077" s="6" t="s">
        <v>3290</v>
      </c>
      <c r="B3077" s="6" t="s">
        <v>25</v>
      </c>
      <c r="C3077" s="6" t="s">
        <v>146</v>
      </c>
      <c r="D3077" s="7">
        <v>43500</v>
      </c>
      <c r="E3077" s="7">
        <v>43611</v>
      </c>
      <c r="F3077" s="7">
        <v>43618</v>
      </c>
      <c r="G3077" s="7">
        <v>43623</v>
      </c>
      <c r="H3077" s="6">
        <f t="shared" si="144"/>
        <v>12</v>
      </c>
      <c r="I3077" s="6" t="s">
        <v>215</v>
      </c>
      <c r="J3077" s="6">
        <v>20</v>
      </c>
      <c r="K3077" s="6">
        <v>17</v>
      </c>
      <c r="L3077" s="6">
        <v>285</v>
      </c>
      <c r="M3077" s="6">
        <v>35</v>
      </c>
      <c r="N3077" s="6">
        <v>2</v>
      </c>
      <c r="O3077" s="6">
        <v>0.2</v>
      </c>
      <c r="P3077" s="8">
        <v>3530.9</v>
      </c>
      <c r="Q3077" s="8">
        <v>2930.6469999999999</v>
      </c>
      <c r="R3077" s="8">
        <f t="shared" si="145"/>
        <v>-211.85399999999936</v>
      </c>
      <c r="S3077" s="8">
        <f>(((Sales[[#This Row],[Unit Price]]-(Sales[[#This Row],[Discount Applied]]*Sales[[#This Row],[Unit Price]]))-Q3077)/Q3077)*100</f>
        <v>-3.6144578313252906</v>
      </c>
      <c r="T3077" s="8">
        <f t="shared" si="146"/>
        <v>5649.4400000000005</v>
      </c>
      <c r="U3077" s="8">
        <f>Sales[[#This Row],[Unit Cost]]*Sales[[#This Row],[Order Quantity]]</f>
        <v>5861.2939999999999</v>
      </c>
    </row>
    <row r="3078" spans="1:21" x14ac:dyDescent="0.2">
      <c r="A3078" s="6" t="s">
        <v>3291</v>
      </c>
      <c r="B3078" s="6" t="s">
        <v>24</v>
      </c>
      <c r="C3078" s="6" t="s">
        <v>145</v>
      </c>
      <c r="D3078" s="7">
        <v>43500</v>
      </c>
      <c r="E3078" s="7">
        <v>43612</v>
      </c>
      <c r="F3078" s="7">
        <v>43630</v>
      </c>
      <c r="G3078" s="7">
        <v>43634</v>
      </c>
      <c r="H3078" s="6">
        <f t="shared" si="144"/>
        <v>22</v>
      </c>
      <c r="I3078" s="6" t="s">
        <v>215</v>
      </c>
      <c r="J3078" s="6">
        <v>3</v>
      </c>
      <c r="K3078" s="6">
        <v>1</v>
      </c>
      <c r="L3078" s="6">
        <v>197</v>
      </c>
      <c r="M3078" s="6">
        <v>34</v>
      </c>
      <c r="N3078" s="6">
        <v>6</v>
      </c>
      <c r="O3078" s="6">
        <v>7.4999999999999997E-2</v>
      </c>
      <c r="P3078" s="8">
        <v>194.3</v>
      </c>
      <c r="Q3078" s="8">
        <v>128.238</v>
      </c>
      <c r="R3078" s="8">
        <f t="shared" si="145"/>
        <v>308.93700000000024</v>
      </c>
      <c r="S3078" s="8">
        <f>(((Sales[[#This Row],[Unit Price]]-(Sales[[#This Row],[Discount Applied]]*Sales[[#This Row],[Unit Price]]))-Q3078)/Q3078)*100</f>
        <v>40.151515151515163</v>
      </c>
      <c r="T3078" s="8">
        <f t="shared" si="146"/>
        <v>1078.3650000000002</v>
      </c>
      <c r="U3078" s="8">
        <f>Sales[[#This Row],[Unit Cost]]*Sales[[#This Row],[Order Quantity]]</f>
        <v>769.428</v>
      </c>
    </row>
    <row r="3079" spans="1:21" x14ac:dyDescent="0.2">
      <c r="A3079" s="6" t="s">
        <v>3292</v>
      </c>
      <c r="B3079" s="6" t="s">
        <v>24</v>
      </c>
      <c r="C3079" s="6" t="s">
        <v>148</v>
      </c>
      <c r="D3079" s="7">
        <v>43500</v>
      </c>
      <c r="E3079" s="7">
        <v>43612</v>
      </c>
      <c r="F3079" s="7">
        <v>43627</v>
      </c>
      <c r="G3079" s="7">
        <v>43634</v>
      </c>
      <c r="H3079" s="6">
        <f t="shared" si="144"/>
        <v>22</v>
      </c>
      <c r="I3079" s="6" t="s">
        <v>215</v>
      </c>
      <c r="J3079" s="6">
        <v>5</v>
      </c>
      <c r="K3079" s="6">
        <v>38</v>
      </c>
      <c r="L3079" s="6">
        <v>6</v>
      </c>
      <c r="M3079" s="6">
        <v>31</v>
      </c>
      <c r="N3079" s="6">
        <v>2</v>
      </c>
      <c r="O3079" s="6">
        <v>0.1</v>
      </c>
      <c r="P3079" s="8">
        <v>737</v>
      </c>
      <c r="Q3079" s="8">
        <v>368.5</v>
      </c>
      <c r="R3079" s="8">
        <f t="shared" si="145"/>
        <v>589.59999999999991</v>
      </c>
      <c r="S3079" s="8">
        <f>(((Sales[[#This Row],[Unit Price]]-(Sales[[#This Row],[Discount Applied]]*Sales[[#This Row],[Unit Price]]))-Q3079)/Q3079)*100</f>
        <v>79.999999999999986</v>
      </c>
      <c r="T3079" s="8">
        <f t="shared" si="146"/>
        <v>1326.6</v>
      </c>
      <c r="U3079" s="8">
        <f>Sales[[#This Row],[Unit Cost]]*Sales[[#This Row],[Order Quantity]]</f>
        <v>737</v>
      </c>
    </row>
    <row r="3080" spans="1:21" x14ac:dyDescent="0.2">
      <c r="A3080" s="6" t="s">
        <v>3293</v>
      </c>
      <c r="B3080" s="6" t="s">
        <v>24</v>
      </c>
      <c r="C3080" s="6" t="s">
        <v>145</v>
      </c>
      <c r="D3080" s="7">
        <v>43500</v>
      </c>
      <c r="E3080" s="7">
        <v>43612</v>
      </c>
      <c r="F3080" s="7">
        <v>43634</v>
      </c>
      <c r="G3080" s="7">
        <v>43636</v>
      </c>
      <c r="H3080" s="6">
        <f t="shared" si="144"/>
        <v>24</v>
      </c>
      <c r="I3080" s="6" t="s">
        <v>215</v>
      </c>
      <c r="J3080" s="6">
        <v>2</v>
      </c>
      <c r="K3080" s="6">
        <v>48</v>
      </c>
      <c r="L3080" s="6">
        <v>177</v>
      </c>
      <c r="M3080" s="6">
        <v>31</v>
      </c>
      <c r="N3080" s="6">
        <v>8</v>
      </c>
      <c r="O3080" s="6">
        <v>7.4999999999999997E-2</v>
      </c>
      <c r="P3080" s="8">
        <v>1708.5</v>
      </c>
      <c r="Q3080" s="8">
        <v>734.65499999999997</v>
      </c>
      <c r="R3080" s="8">
        <f t="shared" si="145"/>
        <v>6765.66</v>
      </c>
      <c r="S3080" s="8">
        <f>(((Sales[[#This Row],[Unit Price]]-(Sales[[#This Row],[Discount Applied]]*Sales[[#This Row],[Unit Price]]))-Q3080)/Q3080)*100</f>
        <v>115.11627906976744</v>
      </c>
      <c r="T3080" s="8">
        <f t="shared" si="146"/>
        <v>12642.9</v>
      </c>
      <c r="U3080" s="8">
        <f>Sales[[#This Row],[Unit Cost]]*Sales[[#This Row],[Order Quantity]]</f>
        <v>5877.24</v>
      </c>
    </row>
    <row r="3081" spans="1:21" x14ac:dyDescent="0.2">
      <c r="A3081" s="6" t="s">
        <v>3294</v>
      </c>
      <c r="B3081" s="6" t="s">
        <v>24</v>
      </c>
      <c r="C3081" s="6" t="s">
        <v>146</v>
      </c>
      <c r="D3081" s="7">
        <v>43500</v>
      </c>
      <c r="E3081" s="7">
        <v>43612</v>
      </c>
      <c r="F3081" s="7">
        <v>43627</v>
      </c>
      <c r="G3081" s="7">
        <v>43636</v>
      </c>
      <c r="H3081" s="6">
        <f t="shared" si="144"/>
        <v>24</v>
      </c>
      <c r="I3081" s="6" t="s">
        <v>215</v>
      </c>
      <c r="J3081" s="6">
        <v>8</v>
      </c>
      <c r="K3081" s="6">
        <v>5</v>
      </c>
      <c r="L3081" s="6">
        <v>294</v>
      </c>
      <c r="M3081" s="6">
        <v>2</v>
      </c>
      <c r="N3081" s="6">
        <v>5</v>
      </c>
      <c r="O3081" s="6">
        <v>0.2</v>
      </c>
      <c r="P3081" s="8">
        <v>2673.3</v>
      </c>
      <c r="Q3081" s="8">
        <v>2031.7080000000001</v>
      </c>
      <c r="R3081" s="8">
        <f t="shared" si="145"/>
        <v>534.65999999999985</v>
      </c>
      <c r="S3081" s="8">
        <f>(((Sales[[#This Row],[Unit Price]]-(Sales[[#This Row],[Discount Applied]]*Sales[[#This Row],[Unit Price]]))-Q3081)/Q3081)*100</f>
        <v>5.263157894736854</v>
      </c>
      <c r="T3081" s="8">
        <f t="shared" si="146"/>
        <v>10693.2</v>
      </c>
      <c r="U3081" s="8">
        <f>Sales[[#This Row],[Unit Cost]]*Sales[[#This Row],[Order Quantity]]</f>
        <v>10158.540000000001</v>
      </c>
    </row>
    <row r="3082" spans="1:21" x14ac:dyDescent="0.2">
      <c r="A3082" s="6" t="s">
        <v>3295</v>
      </c>
      <c r="B3082" s="6" t="s">
        <v>24</v>
      </c>
      <c r="C3082" s="6" t="s">
        <v>145</v>
      </c>
      <c r="D3082" s="7">
        <v>43500</v>
      </c>
      <c r="E3082" s="7">
        <v>43612</v>
      </c>
      <c r="F3082" s="7">
        <v>43621</v>
      </c>
      <c r="G3082" s="7">
        <v>43627</v>
      </c>
      <c r="H3082" s="6">
        <f t="shared" si="144"/>
        <v>15</v>
      </c>
      <c r="I3082" s="6" t="s">
        <v>215</v>
      </c>
      <c r="J3082" s="6">
        <v>12</v>
      </c>
      <c r="K3082" s="6">
        <v>28</v>
      </c>
      <c r="L3082" s="6">
        <v>142</v>
      </c>
      <c r="M3082" s="6">
        <v>34</v>
      </c>
      <c r="N3082" s="6">
        <v>3</v>
      </c>
      <c r="O3082" s="6">
        <v>7.4999999999999997E-2</v>
      </c>
      <c r="P3082" s="8">
        <v>2251.2000000000003</v>
      </c>
      <c r="Q3082" s="8">
        <v>1710.9120000000003</v>
      </c>
      <c r="R3082" s="8">
        <f t="shared" si="145"/>
        <v>1114.3439999999991</v>
      </c>
      <c r="S3082" s="8">
        <f>(((Sales[[#This Row],[Unit Price]]-(Sales[[#This Row],[Discount Applied]]*Sales[[#This Row],[Unit Price]]))-Q3082)/Q3082)*100</f>
        <v>21.710526315789462</v>
      </c>
      <c r="T3082" s="8">
        <f t="shared" si="146"/>
        <v>6247.08</v>
      </c>
      <c r="U3082" s="8">
        <f>Sales[[#This Row],[Unit Cost]]*Sales[[#This Row],[Order Quantity]]</f>
        <v>5132.7360000000008</v>
      </c>
    </row>
    <row r="3083" spans="1:21" x14ac:dyDescent="0.2">
      <c r="A3083" s="6" t="s">
        <v>3296</v>
      </c>
      <c r="B3083" s="6" t="s">
        <v>24</v>
      </c>
      <c r="C3083" s="6" t="s">
        <v>143</v>
      </c>
      <c r="D3083" s="7">
        <v>43500</v>
      </c>
      <c r="E3083" s="7">
        <v>43612</v>
      </c>
      <c r="F3083" s="7">
        <v>43616</v>
      </c>
      <c r="G3083" s="7">
        <v>43620</v>
      </c>
      <c r="H3083" s="6">
        <f t="shared" si="144"/>
        <v>8</v>
      </c>
      <c r="I3083" s="6" t="s">
        <v>215</v>
      </c>
      <c r="J3083" s="6">
        <v>6</v>
      </c>
      <c r="K3083" s="6">
        <v>45</v>
      </c>
      <c r="L3083" s="6">
        <v>343</v>
      </c>
      <c r="M3083" s="6">
        <v>15</v>
      </c>
      <c r="N3083" s="6">
        <v>2</v>
      </c>
      <c r="O3083" s="6">
        <v>0.15</v>
      </c>
      <c r="P3083" s="8">
        <v>2499.1</v>
      </c>
      <c r="Q3083" s="8">
        <v>1449.4779999999998</v>
      </c>
      <c r="R3083" s="8">
        <f t="shared" si="145"/>
        <v>1349.5140000000006</v>
      </c>
      <c r="S3083" s="8">
        <f>(((Sales[[#This Row],[Unit Price]]-(Sales[[#This Row],[Discount Applied]]*Sales[[#This Row],[Unit Price]]))-Q3083)/Q3083)*100</f>
        <v>46.55172413793106</v>
      </c>
      <c r="T3083" s="8">
        <f t="shared" si="146"/>
        <v>4248.47</v>
      </c>
      <c r="U3083" s="8">
        <f>Sales[[#This Row],[Unit Cost]]*Sales[[#This Row],[Order Quantity]]</f>
        <v>2898.9559999999997</v>
      </c>
    </row>
    <row r="3084" spans="1:21" x14ac:dyDescent="0.2">
      <c r="A3084" s="6" t="s">
        <v>3297</v>
      </c>
      <c r="B3084" s="6" t="s">
        <v>24</v>
      </c>
      <c r="C3084" s="6" t="s">
        <v>147</v>
      </c>
      <c r="D3084" s="7">
        <v>43500</v>
      </c>
      <c r="E3084" s="7">
        <v>43612</v>
      </c>
      <c r="F3084" s="7">
        <v>43623</v>
      </c>
      <c r="G3084" s="7">
        <v>43632</v>
      </c>
      <c r="H3084" s="6">
        <f t="shared" si="144"/>
        <v>20</v>
      </c>
      <c r="I3084" s="6" t="s">
        <v>215</v>
      </c>
      <c r="J3084" s="6">
        <v>5</v>
      </c>
      <c r="K3084" s="6">
        <v>17</v>
      </c>
      <c r="L3084" s="6">
        <v>207</v>
      </c>
      <c r="M3084" s="6">
        <v>5</v>
      </c>
      <c r="N3084" s="6">
        <v>1</v>
      </c>
      <c r="O3084" s="6">
        <v>0.05</v>
      </c>
      <c r="P3084" s="8">
        <v>1011.7</v>
      </c>
      <c r="Q3084" s="8">
        <v>485.61599999999999</v>
      </c>
      <c r="R3084" s="8">
        <f t="shared" si="145"/>
        <v>475.49900000000002</v>
      </c>
      <c r="S3084" s="8">
        <f>(((Sales[[#This Row],[Unit Price]]-(Sales[[#This Row],[Discount Applied]]*Sales[[#This Row],[Unit Price]]))-Q3084)/Q3084)*100</f>
        <v>97.916666666666671</v>
      </c>
      <c r="T3084" s="8">
        <f t="shared" si="146"/>
        <v>961.11500000000001</v>
      </c>
      <c r="U3084" s="8">
        <f>Sales[[#This Row],[Unit Cost]]*Sales[[#This Row],[Order Quantity]]</f>
        <v>485.61599999999999</v>
      </c>
    </row>
    <row r="3085" spans="1:21" x14ac:dyDescent="0.2">
      <c r="A3085" s="6" t="s">
        <v>3298</v>
      </c>
      <c r="B3085" s="6" t="s">
        <v>25</v>
      </c>
      <c r="C3085" s="6" t="s">
        <v>145</v>
      </c>
      <c r="D3085" s="7">
        <v>43500</v>
      </c>
      <c r="E3085" s="7">
        <v>43612</v>
      </c>
      <c r="F3085" s="7">
        <v>43614</v>
      </c>
      <c r="G3085" s="7">
        <v>43615</v>
      </c>
      <c r="H3085" s="6">
        <f t="shared" si="144"/>
        <v>3</v>
      </c>
      <c r="I3085" s="6" t="s">
        <v>215</v>
      </c>
      <c r="J3085" s="6">
        <v>14</v>
      </c>
      <c r="K3085" s="6">
        <v>29</v>
      </c>
      <c r="L3085" s="6">
        <v>112</v>
      </c>
      <c r="M3085" s="6">
        <v>28</v>
      </c>
      <c r="N3085" s="6">
        <v>6</v>
      </c>
      <c r="O3085" s="6">
        <v>0.4</v>
      </c>
      <c r="P3085" s="8">
        <v>1943</v>
      </c>
      <c r="Q3085" s="8">
        <v>1398.96</v>
      </c>
      <c r="R3085" s="8">
        <f t="shared" si="145"/>
        <v>-1398.9600000000009</v>
      </c>
      <c r="S3085" s="8">
        <f>(((Sales[[#This Row],[Unit Price]]-(Sales[[#This Row],[Discount Applied]]*Sales[[#This Row],[Unit Price]]))-Q3085)/Q3085)*100</f>
        <v>-16.666666666666671</v>
      </c>
      <c r="T3085" s="8">
        <f t="shared" si="146"/>
        <v>6994.7999999999993</v>
      </c>
      <c r="U3085" s="8">
        <f>Sales[[#This Row],[Unit Cost]]*Sales[[#This Row],[Order Quantity]]</f>
        <v>8393.76</v>
      </c>
    </row>
    <row r="3086" spans="1:21" x14ac:dyDescent="0.2">
      <c r="A3086" s="6" t="s">
        <v>3299</v>
      </c>
      <c r="B3086" s="6" t="s">
        <v>24</v>
      </c>
      <c r="C3086" s="6" t="s">
        <v>146</v>
      </c>
      <c r="D3086" s="7">
        <v>43500</v>
      </c>
      <c r="E3086" s="7">
        <v>43612</v>
      </c>
      <c r="F3086" s="7">
        <v>43615</v>
      </c>
      <c r="G3086" s="7">
        <v>43622</v>
      </c>
      <c r="H3086" s="6">
        <f t="shared" si="144"/>
        <v>10</v>
      </c>
      <c r="I3086" s="6" t="s">
        <v>215</v>
      </c>
      <c r="J3086" s="6">
        <v>5</v>
      </c>
      <c r="K3086" s="6">
        <v>23</v>
      </c>
      <c r="L3086" s="6">
        <v>324</v>
      </c>
      <c r="M3086" s="6">
        <v>24</v>
      </c>
      <c r="N3086" s="6">
        <v>7</v>
      </c>
      <c r="O3086" s="6">
        <v>0.2</v>
      </c>
      <c r="P3086" s="8">
        <v>5346.6</v>
      </c>
      <c r="Q3086" s="8">
        <v>3475.2900000000004</v>
      </c>
      <c r="R3086" s="8">
        <f t="shared" si="145"/>
        <v>5613.93</v>
      </c>
      <c r="S3086" s="8">
        <f>(((Sales[[#This Row],[Unit Price]]-(Sales[[#This Row],[Discount Applied]]*Sales[[#This Row],[Unit Price]]))-Q3086)/Q3086)*100</f>
        <v>23.07692307692308</v>
      </c>
      <c r="T3086" s="8">
        <f t="shared" si="146"/>
        <v>29940.960000000003</v>
      </c>
      <c r="U3086" s="8">
        <f>Sales[[#This Row],[Unit Cost]]*Sales[[#This Row],[Order Quantity]]</f>
        <v>24327.030000000002</v>
      </c>
    </row>
    <row r="3087" spans="1:21" x14ac:dyDescent="0.2">
      <c r="A3087" s="6" t="s">
        <v>3300</v>
      </c>
      <c r="B3087" s="6" t="s">
        <v>23</v>
      </c>
      <c r="C3087" s="6" t="s">
        <v>147</v>
      </c>
      <c r="D3087" s="7">
        <v>43500</v>
      </c>
      <c r="E3087" s="7">
        <v>43612</v>
      </c>
      <c r="F3087" s="7">
        <v>43627</v>
      </c>
      <c r="G3087" s="7">
        <v>43632</v>
      </c>
      <c r="H3087" s="6">
        <f t="shared" si="144"/>
        <v>20</v>
      </c>
      <c r="I3087" s="6" t="s">
        <v>215</v>
      </c>
      <c r="J3087" s="6">
        <v>25</v>
      </c>
      <c r="K3087" s="6">
        <v>27</v>
      </c>
      <c r="L3087" s="6">
        <v>246</v>
      </c>
      <c r="M3087" s="6">
        <v>41</v>
      </c>
      <c r="N3087" s="6">
        <v>5</v>
      </c>
      <c r="O3087" s="6">
        <v>0.05</v>
      </c>
      <c r="P3087" s="8">
        <v>1159.1000000000001</v>
      </c>
      <c r="Q3087" s="8">
        <v>938.87100000000021</v>
      </c>
      <c r="R3087" s="8">
        <f t="shared" si="145"/>
        <v>811.36999999999898</v>
      </c>
      <c r="S3087" s="8">
        <f>(((Sales[[#This Row],[Unit Price]]-(Sales[[#This Row],[Discount Applied]]*Sales[[#This Row],[Unit Price]]))-Q3087)/Q3087)*100</f>
        <v>17.283950617283946</v>
      </c>
      <c r="T3087" s="8">
        <f t="shared" si="146"/>
        <v>5505.7250000000004</v>
      </c>
      <c r="U3087" s="8">
        <f>Sales[[#This Row],[Unit Cost]]*Sales[[#This Row],[Order Quantity]]</f>
        <v>4694.3550000000014</v>
      </c>
    </row>
    <row r="3088" spans="1:21" x14ac:dyDescent="0.2">
      <c r="A3088" s="6" t="s">
        <v>3301</v>
      </c>
      <c r="B3088" s="6" t="s">
        <v>25</v>
      </c>
      <c r="C3088" s="6" t="s">
        <v>143</v>
      </c>
      <c r="D3088" s="7">
        <v>43500</v>
      </c>
      <c r="E3088" s="7">
        <v>43612</v>
      </c>
      <c r="F3088" s="7">
        <v>43631</v>
      </c>
      <c r="G3088" s="7">
        <v>43633</v>
      </c>
      <c r="H3088" s="6">
        <f t="shared" si="144"/>
        <v>21</v>
      </c>
      <c r="I3088" s="6" t="s">
        <v>215</v>
      </c>
      <c r="J3088" s="6">
        <v>13</v>
      </c>
      <c r="K3088" s="6">
        <v>35</v>
      </c>
      <c r="L3088" s="6">
        <v>340</v>
      </c>
      <c r="M3088" s="6">
        <v>47</v>
      </c>
      <c r="N3088" s="6">
        <v>3</v>
      </c>
      <c r="O3088" s="6">
        <v>7.4999999999999997E-2</v>
      </c>
      <c r="P3088" s="8">
        <v>1835.8</v>
      </c>
      <c r="Q3088" s="8">
        <v>1248.3440000000001</v>
      </c>
      <c r="R3088" s="8">
        <f t="shared" si="145"/>
        <v>1349.3129999999992</v>
      </c>
      <c r="S3088" s="8">
        <f>(((Sales[[#This Row],[Unit Price]]-(Sales[[#This Row],[Discount Applied]]*Sales[[#This Row],[Unit Price]]))-Q3088)/Q3088)*100</f>
        <v>36.029411764705877</v>
      </c>
      <c r="T3088" s="8">
        <f t="shared" si="146"/>
        <v>5094.3449999999993</v>
      </c>
      <c r="U3088" s="8">
        <f>Sales[[#This Row],[Unit Cost]]*Sales[[#This Row],[Order Quantity]]</f>
        <v>3745.0320000000002</v>
      </c>
    </row>
    <row r="3089" spans="1:21" x14ac:dyDescent="0.2">
      <c r="A3089" s="6" t="s">
        <v>3302</v>
      </c>
      <c r="B3089" s="6" t="s">
        <v>23</v>
      </c>
      <c r="C3089" s="6" t="s">
        <v>146</v>
      </c>
      <c r="D3089" s="7">
        <v>43500</v>
      </c>
      <c r="E3089" s="7">
        <v>43612</v>
      </c>
      <c r="F3089" s="7">
        <v>43632</v>
      </c>
      <c r="G3089" s="7">
        <v>43641</v>
      </c>
      <c r="H3089" s="6">
        <f t="shared" si="144"/>
        <v>29</v>
      </c>
      <c r="I3089" s="6" t="s">
        <v>215</v>
      </c>
      <c r="J3089" s="6">
        <v>24</v>
      </c>
      <c r="K3089" s="6">
        <v>50</v>
      </c>
      <c r="L3089" s="6">
        <v>275</v>
      </c>
      <c r="M3089" s="6">
        <v>27</v>
      </c>
      <c r="N3089" s="6">
        <v>8</v>
      </c>
      <c r="O3089" s="6">
        <v>0.05</v>
      </c>
      <c r="P3089" s="8">
        <v>2619.7000000000003</v>
      </c>
      <c r="Q3089" s="8">
        <v>1047.8800000000001</v>
      </c>
      <c r="R3089" s="8">
        <f t="shared" si="145"/>
        <v>11526.68</v>
      </c>
      <c r="S3089" s="8">
        <f>(((Sales[[#This Row],[Unit Price]]-(Sales[[#This Row],[Discount Applied]]*Sales[[#This Row],[Unit Price]]))-Q3089)/Q3089)*100</f>
        <v>137.5</v>
      </c>
      <c r="T3089" s="8">
        <f t="shared" si="146"/>
        <v>19909.72</v>
      </c>
      <c r="U3089" s="8">
        <f>Sales[[#This Row],[Unit Cost]]*Sales[[#This Row],[Order Quantity]]</f>
        <v>8383.0400000000009</v>
      </c>
    </row>
    <row r="3090" spans="1:21" x14ac:dyDescent="0.2">
      <c r="A3090" s="6" t="s">
        <v>3303</v>
      </c>
      <c r="B3090" s="6" t="s">
        <v>25</v>
      </c>
      <c r="C3090" s="6" t="s">
        <v>144</v>
      </c>
      <c r="D3090" s="7">
        <v>43500</v>
      </c>
      <c r="E3090" s="7">
        <v>43612</v>
      </c>
      <c r="F3090" s="7">
        <v>43633</v>
      </c>
      <c r="G3090" s="7">
        <v>43641</v>
      </c>
      <c r="H3090" s="6">
        <f t="shared" si="144"/>
        <v>29</v>
      </c>
      <c r="I3090" s="6" t="s">
        <v>215</v>
      </c>
      <c r="J3090" s="6">
        <v>19</v>
      </c>
      <c r="K3090" s="6">
        <v>1</v>
      </c>
      <c r="L3090" s="6">
        <v>73</v>
      </c>
      <c r="M3090" s="6">
        <v>43</v>
      </c>
      <c r="N3090" s="6">
        <v>3</v>
      </c>
      <c r="O3090" s="6">
        <v>0.05</v>
      </c>
      <c r="P3090" s="8">
        <v>864.30000000000007</v>
      </c>
      <c r="Q3090" s="8">
        <v>406.221</v>
      </c>
      <c r="R3090" s="8">
        <f t="shared" si="145"/>
        <v>1244.5920000000001</v>
      </c>
      <c r="S3090" s="8">
        <f>(((Sales[[#This Row],[Unit Price]]-(Sales[[#This Row],[Discount Applied]]*Sales[[#This Row],[Unit Price]]))-Q3090)/Q3090)*100</f>
        <v>102.1276595744681</v>
      </c>
      <c r="T3090" s="8">
        <f t="shared" si="146"/>
        <v>2463.2550000000001</v>
      </c>
      <c r="U3090" s="8">
        <f>Sales[[#This Row],[Unit Cost]]*Sales[[#This Row],[Order Quantity]]</f>
        <v>1218.663</v>
      </c>
    </row>
    <row r="3091" spans="1:21" x14ac:dyDescent="0.2">
      <c r="A3091" s="6" t="s">
        <v>3304</v>
      </c>
      <c r="B3091" s="6" t="s">
        <v>26</v>
      </c>
      <c r="C3091" s="6" t="s">
        <v>148</v>
      </c>
      <c r="D3091" s="7">
        <v>43500</v>
      </c>
      <c r="E3091" s="7">
        <v>43613</v>
      </c>
      <c r="F3091" s="7">
        <v>43631</v>
      </c>
      <c r="G3091" s="7">
        <v>43637</v>
      </c>
      <c r="H3091" s="6">
        <f t="shared" si="144"/>
        <v>24</v>
      </c>
      <c r="I3091" s="6" t="s">
        <v>215</v>
      </c>
      <c r="J3091" s="6">
        <v>27</v>
      </c>
      <c r="K3091" s="6">
        <v>28</v>
      </c>
      <c r="L3091" s="6">
        <v>5</v>
      </c>
      <c r="M3091" s="6">
        <v>41</v>
      </c>
      <c r="N3091" s="6">
        <v>5</v>
      </c>
      <c r="O3091" s="6">
        <v>0.15</v>
      </c>
      <c r="P3091" s="8">
        <v>201</v>
      </c>
      <c r="Q3091" s="8">
        <v>160.80000000000001</v>
      </c>
      <c r="R3091" s="8">
        <f t="shared" si="145"/>
        <v>50.25</v>
      </c>
      <c r="S3091" s="8">
        <f>(((Sales[[#This Row],[Unit Price]]-(Sales[[#This Row],[Discount Applied]]*Sales[[#This Row],[Unit Price]]))-Q3091)/Q3091)*100</f>
        <v>6.2499999999999893</v>
      </c>
      <c r="T3091" s="8">
        <f t="shared" si="146"/>
        <v>854.25</v>
      </c>
      <c r="U3091" s="8">
        <f>Sales[[#This Row],[Unit Cost]]*Sales[[#This Row],[Order Quantity]]</f>
        <v>804</v>
      </c>
    </row>
    <row r="3092" spans="1:21" x14ac:dyDescent="0.2">
      <c r="A3092" s="6" t="s">
        <v>3305</v>
      </c>
      <c r="B3092" s="6" t="s">
        <v>24</v>
      </c>
      <c r="C3092" s="6" t="s">
        <v>145</v>
      </c>
      <c r="D3092" s="7">
        <v>43500</v>
      </c>
      <c r="E3092" s="7">
        <v>43613</v>
      </c>
      <c r="F3092" s="7">
        <v>43631</v>
      </c>
      <c r="G3092" s="7">
        <v>43636</v>
      </c>
      <c r="H3092" s="6">
        <f t="shared" si="144"/>
        <v>23</v>
      </c>
      <c r="I3092" s="6" t="s">
        <v>215</v>
      </c>
      <c r="J3092" s="6">
        <v>2</v>
      </c>
      <c r="K3092" s="6">
        <v>43</v>
      </c>
      <c r="L3092" s="6">
        <v>99</v>
      </c>
      <c r="M3092" s="6">
        <v>20</v>
      </c>
      <c r="N3092" s="6">
        <v>2</v>
      </c>
      <c r="O3092" s="6">
        <v>0.05</v>
      </c>
      <c r="P3092" s="8">
        <v>964.80000000000007</v>
      </c>
      <c r="Q3092" s="8">
        <v>627.12000000000012</v>
      </c>
      <c r="R3092" s="8">
        <f t="shared" si="145"/>
        <v>578.87999999999988</v>
      </c>
      <c r="S3092" s="8">
        <f>(((Sales[[#This Row],[Unit Price]]-(Sales[[#This Row],[Discount Applied]]*Sales[[#This Row],[Unit Price]]))-Q3092)/Q3092)*100</f>
        <v>46.153846153846132</v>
      </c>
      <c r="T3092" s="8">
        <f t="shared" si="146"/>
        <v>1833.1200000000001</v>
      </c>
      <c r="U3092" s="8">
        <f>Sales[[#This Row],[Unit Cost]]*Sales[[#This Row],[Order Quantity]]</f>
        <v>1254.2400000000002</v>
      </c>
    </row>
    <row r="3093" spans="1:21" x14ac:dyDescent="0.2">
      <c r="A3093" s="6" t="s">
        <v>3306</v>
      </c>
      <c r="B3093" s="6" t="s">
        <v>26</v>
      </c>
      <c r="C3093" s="6" t="s">
        <v>146</v>
      </c>
      <c r="D3093" s="7">
        <v>43500</v>
      </c>
      <c r="E3093" s="7">
        <v>43613</v>
      </c>
      <c r="F3093" s="7">
        <v>43621</v>
      </c>
      <c r="G3093" s="7">
        <v>43622</v>
      </c>
      <c r="H3093" s="6">
        <f t="shared" si="144"/>
        <v>9</v>
      </c>
      <c r="I3093" s="6" t="s">
        <v>215</v>
      </c>
      <c r="J3093" s="6">
        <v>28</v>
      </c>
      <c r="K3093" s="6">
        <v>3</v>
      </c>
      <c r="L3093" s="6">
        <v>311</v>
      </c>
      <c r="M3093" s="6">
        <v>10</v>
      </c>
      <c r="N3093" s="6">
        <v>5</v>
      </c>
      <c r="O3093" s="6">
        <v>0.1</v>
      </c>
      <c r="P3093" s="8">
        <v>214.4</v>
      </c>
      <c r="Q3093" s="8">
        <v>150.07999999999998</v>
      </c>
      <c r="R3093" s="8">
        <f t="shared" si="145"/>
        <v>214.40000000000009</v>
      </c>
      <c r="S3093" s="8">
        <f>(((Sales[[#This Row],[Unit Price]]-(Sales[[#This Row],[Discount Applied]]*Sales[[#This Row],[Unit Price]]))-Q3093)/Q3093)*100</f>
        <v>28.571428571428591</v>
      </c>
      <c r="T3093" s="8">
        <f t="shared" si="146"/>
        <v>964.8</v>
      </c>
      <c r="U3093" s="8">
        <f>Sales[[#This Row],[Unit Cost]]*Sales[[#This Row],[Order Quantity]]</f>
        <v>750.39999999999986</v>
      </c>
    </row>
    <row r="3094" spans="1:21" x14ac:dyDescent="0.2">
      <c r="A3094" s="6" t="s">
        <v>3307</v>
      </c>
      <c r="B3094" s="6" t="s">
        <v>23</v>
      </c>
      <c r="C3094" s="6" t="s">
        <v>146</v>
      </c>
      <c r="D3094" s="7">
        <v>43500</v>
      </c>
      <c r="E3094" s="7">
        <v>43613</v>
      </c>
      <c r="F3094" s="7">
        <v>43636</v>
      </c>
      <c r="G3094" s="7">
        <v>43640</v>
      </c>
      <c r="H3094" s="6">
        <f t="shared" si="144"/>
        <v>27</v>
      </c>
      <c r="I3094" s="6" t="s">
        <v>215</v>
      </c>
      <c r="J3094" s="6">
        <v>24</v>
      </c>
      <c r="K3094" s="6">
        <v>15</v>
      </c>
      <c r="L3094" s="6">
        <v>283</v>
      </c>
      <c r="M3094" s="6">
        <v>26</v>
      </c>
      <c r="N3094" s="6">
        <v>7</v>
      </c>
      <c r="O3094" s="6">
        <v>0.1</v>
      </c>
      <c r="P3094" s="8">
        <v>1152.4000000000001</v>
      </c>
      <c r="Q3094" s="8">
        <v>460.96000000000004</v>
      </c>
      <c r="R3094" s="8">
        <f t="shared" si="145"/>
        <v>4033.4000000000005</v>
      </c>
      <c r="S3094" s="8">
        <f>(((Sales[[#This Row],[Unit Price]]-(Sales[[#This Row],[Discount Applied]]*Sales[[#This Row],[Unit Price]]))-Q3094)/Q3094)*100</f>
        <v>125</v>
      </c>
      <c r="T3094" s="8">
        <f t="shared" si="146"/>
        <v>7260.1200000000008</v>
      </c>
      <c r="U3094" s="8">
        <f>Sales[[#This Row],[Unit Cost]]*Sales[[#This Row],[Order Quantity]]</f>
        <v>3226.7200000000003</v>
      </c>
    </row>
    <row r="3095" spans="1:21" x14ac:dyDescent="0.2">
      <c r="A3095" s="6" t="s">
        <v>3308</v>
      </c>
      <c r="B3095" s="6" t="s">
        <v>26</v>
      </c>
      <c r="C3095" s="6" t="s">
        <v>143</v>
      </c>
      <c r="D3095" s="7">
        <v>43500</v>
      </c>
      <c r="E3095" s="7">
        <v>43613</v>
      </c>
      <c r="F3095" s="7">
        <v>43616</v>
      </c>
      <c r="G3095" s="7">
        <v>43617</v>
      </c>
      <c r="H3095" s="6">
        <f t="shared" si="144"/>
        <v>4</v>
      </c>
      <c r="I3095" s="6" t="s">
        <v>215</v>
      </c>
      <c r="J3095" s="6">
        <v>27</v>
      </c>
      <c r="K3095" s="6">
        <v>27</v>
      </c>
      <c r="L3095" s="6">
        <v>357</v>
      </c>
      <c r="M3095" s="6">
        <v>33</v>
      </c>
      <c r="N3095" s="6">
        <v>5</v>
      </c>
      <c r="O3095" s="6">
        <v>0.05</v>
      </c>
      <c r="P3095" s="8">
        <v>3872.6</v>
      </c>
      <c r="Q3095" s="8">
        <v>1820.1219999999998</v>
      </c>
      <c r="R3095" s="8">
        <f t="shared" si="145"/>
        <v>9294.24</v>
      </c>
      <c r="S3095" s="8">
        <f>(((Sales[[#This Row],[Unit Price]]-(Sales[[#This Row],[Discount Applied]]*Sales[[#This Row],[Unit Price]]))-Q3095)/Q3095)*100</f>
        <v>102.1276595744681</v>
      </c>
      <c r="T3095" s="8">
        <f t="shared" si="146"/>
        <v>18394.849999999999</v>
      </c>
      <c r="U3095" s="8">
        <f>Sales[[#This Row],[Unit Cost]]*Sales[[#This Row],[Order Quantity]]</f>
        <v>9100.6099999999988</v>
      </c>
    </row>
    <row r="3096" spans="1:21" x14ac:dyDescent="0.2">
      <c r="A3096" s="6" t="s">
        <v>3309</v>
      </c>
      <c r="B3096" s="6" t="s">
        <v>25</v>
      </c>
      <c r="C3096" s="6" t="s">
        <v>147</v>
      </c>
      <c r="D3096" s="7">
        <v>43500</v>
      </c>
      <c r="E3096" s="7">
        <v>43613</v>
      </c>
      <c r="F3096" s="7">
        <v>43623</v>
      </c>
      <c r="G3096" s="7">
        <v>43626</v>
      </c>
      <c r="H3096" s="6">
        <f t="shared" si="144"/>
        <v>13</v>
      </c>
      <c r="I3096" s="6" t="s">
        <v>215</v>
      </c>
      <c r="J3096" s="6">
        <v>15</v>
      </c>
      <c r="K3096" s="6">
        <v>33</v>
      </c>
      <c r="L3096" s="6">
        <v>230</v>
      </c>
      <c r="M3096" s="6">
        <v>7</v>
      </c>
      <c r="N3096" s="6">
        <v>8</v>
      </c>
      <c r="O3096" s="6">
        <v>0.15</v>
      </c>
      <c r="P3096" s="8">
        <v>1105.5</v>
      </c>
      <c r="Q3096" s="8">
        <v>707.52</v>
      </c>
      <c r="R3096" s="8">
        <f t="shared" si="145"/>
        <v>1857.2399999999998</v>
      </c>
      <c r="S3096" s="8">
        <f>(((Sales[[#This Row],[Unit Price]]-(Sales[[#This Row],[Discount Applied]]*Sales[[#This Row],[Unit Price]]))-Q3096)/Q3096)*100</f>
        <v>32.812499999999993</v>
      </c>
      <c r="T3096" s="8">
        <f t="shared" si="146"/>
        <v>7517.4</v>
      </c>
      <c r="U3096" s="8">
        <f>Sales[[#This Row],[Unit Cost]]*Sales[[#This Row],[Order Quantity]]</f>
        <v>5660.16</v>
      </c>
    </row>
    <row r="3097" spans="1:21" x14ac:dyDescent="0.2">
      <c r="A3097" s="6" t="s">
        <v>3310</v>
      </c>
      <c r="B3097" s="6" t="s">
        <v>24</v>
      </c>
      <c r="C3097" s="6" t="s">
        <v>145</v>
      </c>
      <c r="D3097" s="7">
        <v>43500</v>
      </c>
      <c r="E3097" s="7">
        <v>43613</v>
      </c>
      <c r="F3097" s="7">
        <v>43626</v>
      </c>
      <c r="G3097" s="7">
        <v>43630</v>
      </c>
      <c r="H3097" s="6">
        <f t="shared" si="144"/>
        <v>17</v>
      </c>
      <c r="I3097" s="6" t="s">
        <v>215</v>
      </c>
      <c r="J3097" s="6">
        <v>4</v>
      </c>
      <c r="K3097" s="6">
        <v>36</v>
      </c>
      <c r="L3097" s="6">
        <v>116</v>
      </c>
      <c r="M3097" s="6">
        <v>37</v>
      </c>
      <c r="N3097" s="6">
        <v>7</v>
      </c>
      <c r="O3097" s="6">
        <v>0.05</v>
      </c>
      <c r="P3097" s="8">
        <v>3959.7000000000003</v>
      </c>
      <c r="Q3097" s="8">
        <v>2811.3870000000002</v>
      </c>
      <c r="R3097" s="8">
        <f t="shared" si="145"/>
        <v>6652.2959999999985</v>
      </c>
      <c r="S3097" s="8">
        <f>(((Sales[[#This Row],[Unit Price]]-(Sales[[#This Row],[Discount Applied]]*Sales[[#This Row],[Unit Price]]))-Q3097)/Q3097)*100</f>
        <v>33.802816901408448</v>
      </c>
      <c r="T3097" s="8">
        <f t="shared" si="146"/>
        <v>26332.005000000001</v>
      </c>
      <c r="U3097" s="8">
        <f>Sales[[#This Row],[Unit Cost]]*Sales[[#This Row],[Order Quantity]]</f>
        <v>19679.709000000003</v>
      </c>
    </row>
    <row r="3098" spans="1:21" x14ac:dyDescent="0.2">
      <c r="A3098" s="6" t="s">
        <v>3311</v>
      </c>
      <c r="B3098" s="6" t="s">
        <v>25</v>
      </c>
      <c r="C3098" s="6" t="s">
        <v>143</v>
      </c>
      <c r="D3098" s="7">
        <v>43500</v>
      </c>
      <c r="E3098" s="7">
        <v>43613</v>
      </c>
      <c r="F3098" s="7">
        <v>43625</v>
      </c>
      <c r="G3098" s="7">
        <v>43633</v>
      </c>
      <c r="H3098" s="6">
        <f t="shared" si="144"/>
        <v>20</v>
      </c>
      <c r="I3098" s="6" t="s">
        <v>215</v>
      </c>
      <c r="J3098" s="6">
        <v>20</v>
      </c>
      <c r="K3098" s="6">
        <v>24</v>
      </c>
      <c r="L3098" s="6">
        <v>364</v>
      </c>
      <c r="M3098" s="6">
        <v>39</v>
      </c>
      <c r="N3098" s="6">
        <v>4</v>
      </c>
      <c r="O3098" s="6">
        <v>0.1</v>
      </c>
      <c r="P3098" s="8">
        <v>1735.3</v>
      </c>
      <c r="Q3098" s="8">
        <v>954.41500000000008</v>
      </c>
      <c r="R3098" s="8">
        <f t="shared" si="145"/>
        <v>2429.4199999999996</v>
      </c>
      <c r="S3098" s="8">
        <f>(((Sales[[#This Row],[Unit Price]]-(Sales[[#This Row],[Discount Applied]]*Sales[[#This Row],[Unit Price]]))-Q3098)/Q3098)*100</f>
        <v>63.636363636363626</v>
      </c>
      <c r="T3098" s="8">
        <f t="shared" si="146"/>
        <v>6247.08</v>
      </c>
      <c r="U3098" s="8">
        <f>Sales[[#This Row],[Unit Cost]]*Sales[[#This Row],[Order Quantity]]</f>
        <v>3817.6600000000003</v>
      </c>
    </row>
    <row r="3099" spans="1:21" x14ac:dyDescent="0.2">
      <c r="A3099" s="6" t="s">
        <v>3312</v>
      </c>
      <c r="B3099" s="6" t="s">
        <v>25</v>
      </c>
      <c r="C3099" s="6" t="s">
        <v>147</v>
      </c>
      <c r="D3099" s="7">
        <v>43500</v>
      </c>
      <c r="E3099" s="7">
        <v>43613</v>
      </c>
      <c r="F3099" s="7">
        <v>43625</v>
      </c>
      <c r="G3099" s="7">
        <v>43626</v>
      </c>
      <c r="H3099" s="6">
        <f t="shared" si="144"/>
        <v>13</v>
      </c>
      <c r="I3099" s="6" t="s">
        <v>215</v>
      </c>
      <c r="J3099" s="6">
        <v>16</v>
      </c>
      <c r="K3099" s="6">
        <v>40</v>
      </c>
      <c r="L3099" s="6">
        <v>248</v>
      </c>
      <c r="M3099" s="6">
        <v>2</v>
      </c>
      <c r="N3099" s="6">
        <v>5</v>
      </c>
      <c r="O3099" s="6">
        <v>0.05</v>
      </c>
      <c r="P3099" s="8">
        <v>3423.7000000000003</v>
      </c>
      <c r="Q3099" s="8">
        <v>1540.6650000000002</v>
      </c>
      <c r="R3099" s="8">
        <f t="shared" si="145"/>
        <v>8559.25</v>
      </c>
      <c r="S3099" s="8">
        <f>(((Sales[[#This Row],[Unit Price]]-(Sales[[#This Row],[Discount Applied]]*Sales[[#This Row],[Unit Price]]))-Q3099)/Q3099)*100</f>
        <v>111.11111111111111</v>
      </c>
      <c r="T3099" s="8">
        <f t="shared" si="146"/>
        <v>16262.575000000001</v>
      </c>
      <c r="U3099" s="8">
        <f>Sales[[#This Row],[Unit Cost]]*Sales[[#This Row],[Order Quantity]]</f>
        <v>7703.3250000000007</v>
      </c>
    </row>
    <row r="3100" spans="1:21" x14ac:dyDescent="0.2">
      <c r="A3100" s="6" t="s">
        <v>3313</v>
      </c>
      <c r="B3100" s="6" t="s">
        <v>24</v>
      </c>
      <c r="C3100" s="6" t="s">
        <v>147</v>
      </c>
      <c r="D3100" s="7">
        <v>43500</v>
      </c>
      <c r="E3100" s="7">
        <v>43613</v>
      </c>
      <c r="F3100" s="7">
        <v>43638</v>
      </c>
      <c r="G3100" s="7">
        <v>43642</v>
      </c>
      <c r="H3100" s="6">
        <f t="shared" si="144"/>
        <v>29</v>
      </c>
      <c r="I3100" s="6" t="s">
        <v>215</v>
      </c>
      <c r="J3100" s="6">
        <v>10</v>
      </c>
      <c r="K3100" s="6">
        <v>35</v>
      </c>
      <c r="L3100" s="6">
        <v>251</v>
      </c>
      <c r="M3100" s="6">
        <v>40</v>
      </c>
      <c r="N3100" s="6">
        <v>3</v>
      </c>
      <c r="O3100" s="6">
        <v>0.05</v>
      </c>
      <c r="P3100" s="8">
        <v>3865.9</v>
      </c>
      <c r="Q3100" s="8">
        <v>1700.9960000000001</v>
      </c>
      <c r="R3100" s="8">
        <f t="shared" si="145"/>
        <v>5914.8270000000002</v>
      </c>
      <c r="S3100" s="8">
        <f>(((Sales[[#This Row],[Unit Price]]-(Sales[[#This Row],[Discount Applied]]*Sales[[#This Row],[Unit Price]]))-Q3100)/Q3100)*100</f>
        <v>115.90909090909089</v>
      </c>
      <c r="T3100" s="8">
        <f t="shared" si="146"/>
        <v>11017.815000000001</v>
      </c>
      <c r="U3100" s="8">
        <f>Sales[[#This Row],[Unit Cost]]*Sales[[#This Row],[Order Quantity]]</f>
        <v>5102.9880000000003</v>
      </c>
    </row>
    <row r="3101" spans="1:21" x14ac:dyDescent="0.2">
      <c r="A3101" s="6" t="s">
        <v>3314</v>
      </c>
      <c r="B3101" s="6" t="s">
        <v>24</v>
      </c>
      <c r="C3101" s="6" t="s">
        <v>143</v>
      </c>
      <c r="D3101" s="7">
        <v>43500</v>
      </c>
      <c r="E3101" s="7">
        <v>43613</v>
      </c>
      <c r="F3101" s="7">
        <v>43626</v>
      </c>
      <c r="G3101" s="7">
        <v>43632</v>
      </c>
      <c r="H3101" s="6">
        <f t="shared" si="144"/>
        <v>19</v>
      </c>
      <c r="I3101" s="6" t="s">
        <v>215</v>
      </c>
      <c r="J3101" s="6">
        <v>3</v>
      </c>
      <c r="K3101" s="6">
        <v>19</v>
      </c>
      <c r="L3101" s="6">
        <v>334</v>
      </c>
      <c r="M3101" s="6">
        <v>40</v>
      </c>
      <c r="N3101" s="6">
        <v>6</v>
      </c>
      <c r="O3101" s="6">
        <v>0.15</v>
      </c>
      <c r="P3101" s="8">
        <v>1058.6000000000001</v>
      </c>
      <c r="Q3101" s="8">
        <v>868.05200000000002</v>
      </c>
      <c r="R3101" s="8">
        <f t="shared" si="145"/>
        <v>190.54800000000068</v>
      </c>
      <c r="S3101" s="8">
        <f>(((Sales[[#This Row],[Unit Price]]-(Sales[[#This Row],[Discount Applied]]*Sales[[#This Row],[Unit Price]]))-Q3101)/Q3101)*100</f>
        <v>3.6585365853658707</v>
      </c>
      <c r="T3101" s="8">
        <f t="shared" si="146"/>
        <v>5398.8600000000006</v>
      </c>
      <c r="U3101" s="8">
        <f>Sales[[#This Row],[Unit Cost]]*Sales[[#This Row],[Order Quantity]]</f>
        <v>5208.3119999999999</v>
      </c>
    </row>
    <row r="3102" spans="1:21" x14ac:dyDescent="0.2">
      <c r="A3102" s="6" t="s">
        <v>3315</v>
      </c>
      <c r="B3102" s="6" t="s">
        <v>23</v>
      </c>
      <c r="C3102" s="6" t="s">
        <v>144</v>
      </c>
      <c r="D3102" s="7">
        <v>43500</v>
      </c>
      <c r="E3102" s="7">
        <v>43613</v>
      </c>
      <c r="F3102" s="7">
        <v>43629</v>
      </c>
      <c r="G3102" s="7">
        <v>43634</v>
      </c>
      <c r="H3102" s="6">
        <f t="shared" si="144"/>
        <v>21</v>
      </c>
      <c r="I3102" s="6" t="s">
        <v>215</v>
      </c>
      <c r="J3102" s="6">
        <v>21</v>
      </c>
      <c r="K3102" s="6">
        <v>21</v>
      </c>
      <c r="L3102" s="6">
        <v>63</v>
      </c>
      <c r="M3102" s="6">
        <v>23</v>
      </c>
      <c r="N3102" s="6">
        <v>2</v>
      </c>
      <c r="O3102" s="6">
        <v>0.1</v>
      </c>
      <c r="P3102" s="8">
        <v>2257.9</v>
      </c>
      <c r="Q3102" s="8">
        <v>925.73900000000003</v>
      </c>
      <c r="R3102" s="8">
        <f t="shared" si="145"/>
        <v>2212.7420000000002</v>
      </c>
      <c r="S3102" s="8">
        <f>(((Sales[[#This Row],[Unit Price]]-(Sales[[#This Row],[Discount Applied]]*Sales[[#This Row],[Unit Price]]))-Q3102)/Q3102)*100</f>
        <v>119.51219512195121</v>
      </c>
      <c r="T3102" s="8">
        <f t="shared" si="146"/>
        <v>4064.2200000000003</v>
      </c>
      <c r="U3102" s="8">
        <f>Sales[[#This Row],[Unit Cost]]*Sales[[#This Row],[Order Quantity]]</f>
        <v>1851.4780000000001</v>
      </c>
    </row>
    <row r="3103" spans="1:21" x14ac:dyDescent="0.2">
      <c r="A3103" s="6" t="s">
        <v>3316</v>
      </c>
      <c r="B3103" s="6" t="s">
        <v>23</v>
      </c>
      <c r="C3103" s="6" t="s">
        <v>145</v>
      </c>
      <c r="D3103" s="7">
        <v>43500</v>
      </c>
      <c r="E3103" s="7">
        <v>43613</v>
      </c>
      <c r="F3103" s="7">
        <v>43624</v>
      </c>
      <c r="G3103" s="7">
        <v>43634</v>
      </c>
      <c r="H3103" s="6">
        <f t="shared" si="144"/>
        <v>21</v>
      </c>
      <c r="I3103" s="6" t="s">
        <v>215</v>
      </c>
      <c r="J3103" s="6">
        <v>24</v>
      </c>
      <c r="K3103" s="6">
        <v>31</v>
      </c>
      <c r="L3103" s="6">
        <v>183</v>
      </c>
      <c r="M3103" s="6">
        <v>37</v>
      </c>
      <c r="N3103" s="6">
        <v>1</v>
      </c>
      <c r="O3103" s="6">
        <v>0.1</v>
      </c>
      <c r="P3103" s="8">
        <v>5849.1</v>
      </c>
      <c r="Q3103" s="8">
        <v>2632.0950000000003</v>
      </c>
      <c r="R3103" s="8">
        <f t="shared" si="145"/>
        <v>2632.0950000000003</v>
      </c>
      <c r="S3103" s="8">
        <f>(((Sales[[#This Row],[Unit Price]]-(Sales[[#This Row],[Discount Applied]]*Sales[[#This Row],[Unit Price]]))-Q3103)/Q3103)*100</f>
        <v>100</v>
      </c>
      <c r="T3103" s="8">
        <f t="shared" si="146"/>
        <v>5264.1900000000005</v>
      </c>
      <c r="U3103" s="8">
        <f>Sales[[#This Row],[Unit Cost]]*Sales[[#This Row],[Order Quantity]]</f>
        <v>2632.0950000000003</v>
      </c>
    </row>
    <row r="3104" spans="1:21" x14ac:dyDescent="0.2">
      <c r="A3104" s="6" t="s">
        <v>3317</v>
      </c>
      <c r="B3104" s="6" t="s">
        <v>24</v>
      </c>
      <c r="C3104" s="6" t="s">
        <v>145</v>
      </c>
      <c r="D3104" s="7">
        <v>43500</v>
      </c>
      <c r="E3104" s="7">
        <v>43614</v>
      </c>
      <c r="F3104" s="7">
        <v>43642</v>
      </c>
      <c r="G3104" s="7">
        <v>43643</v>
      </c>
      <c r="H3104" s="6">
        <f t="shared" si="144"/>
        <v>29</v>
      </c>
      <c r="I3104" s="6" t="s">
        <v>215</v>
      </c>
      <c r="J3104" s="6">
        <v>12</v>
      </c>
      <c r="K3104" s="6">
        <v>35</v>
      </c>
      <c r="L3104" s="6">
        <v>133</v>
      </c>
      <c r="M3104" s="6">
        <v>29</v>
      </c>
      <c r="N3104" s="6">
        <v>4</v>
      </c>
      <c r="O3104" s="6">
        <v>0.05</v>
      </c>
      <c r="P3104" s="8">
        <v>2338.3000000000002</v>
      </c>
      <c r="Q3104" s="8">
        <v>1964.172</v>
      </c>
      <c r="R3104" s="8">
        <f t="shared" si="145"/>
        <v>1028.8520000000008</v>
      </c>
      <c r="S3104" s="8">
        <f>(((Sales[[#This Row],[Unit Price]]-(Sales[[#This Row],[Discount Applied]]*Sales[[#This Row],[Unit Price]]))-Q3104)/Q3104)*100</f>
        <v>13.095238095238104</v>
      </c>
      <c r="T3104" s="8">
        <f t="shared" si="146"/>
        <v>8885.5400000000009</v>
      </c>
      <c r="U3104" s="8">
        <f>Sales[[#This Row],[Unit Cost]]*Sales[[#This Row],[Order Quantity]]</f>
        <v>7856.6880000000001</v>
      </c>
    </row>
    <row r="3105" spans="1:21" x14ac:dyDescent="0.2">
      <c r="A3105" s="6" t="s">
        <v>3318</v>
      </c>
      <c r="B3105" s="6" t="s">
        <v>24</v>
      </c>
      <c r="C3105" s="6" t="s">
        <v>147</v>
      </c>
      <c r="D3105" s="7">
        <v>43500</v>
      </c>
      <c r="E3105" s="7">
        <v>43614</v>
      </c>
      <c r="F3105" s="7">
        <v>43616</v>
      </c>
      <c r="G3105" s="7">
        <v>43622</v>
      </c>
      <c r="H3105" s="6">
        <f t="shared" si="144"/>
        <v>8</v>
      </c>
      <c r="I3105" s="6" t="s">
        <v>215</v>
      </c>
      <c r="J3105" s="6">
        <v>7</v>
      </c>
      <c r="K3105" s="6">
        <v>14</v>
      </c>
      <c r="L3105" s="6">
        <v>246</v>
      </c>
      <c r="M3105" s="6">
        <v>29</v>
      </c>
      <c r="N3105" s="6">
        <v>3</v>
      </c>
      <c r="O3105" s="6">
        <v>0.1</v>
      </c>
      <c r="P3105" s="8">
        <v>1025.1000000000001</v>
      </c>
      <c r="Q3105" s="8">
        <v>809.82900000000018</v>
      </c>
      <c r="R3105" s="8">
        <f t="shared" si="145"/>
        <v>338.28299999999945</v>
      </c>
      <c r="S3105" s="8">
        <f>(((Sales[[#This Row],[Unit Price]]-(Sales[[#This Row],[Discount Applied]]*Sales[[#This Row],[Unit Price]]))-Q3105)/Q3105)*100</f>
        <v>13.924050632911387</v>
      </c>
      <c r="T3105" s="8">
        <f t="shared" si="146"/>
        <v>2767.77</v>
      </c>
      <c r="U3105" s="8">
        <f>Sales[[#This Row],[Unit Cost]]*Sales[[#This Row],[Order Quantity]]</f>
        <v>2429.4870000000005</v>
      </c>
    </row>
    <row r="3106" spans="1:21" x14ac:dyDescent="0.2">
      <c r="A3106" s="6" t="s">
        <v>3319</v>
      </c>
      <c r="B3106" s="6" t="s">
        <v>25</v>
      </c>
      <c r="C3106" s="6" t="s">
        <v>146</v>
      </c>
      <c r="D3106" s="7">
        <v>43500</v>
      </c>
      <c r="E3106" s="7">
        <v>43614</v>
      </c>
      <c r="F3106" s="7">
        <v>43638</v>
      </c>
      <c r="G3106" s="7">
        <v>43640</v>
      </c>
      <c r="H3106" s="6">
        <f t="shared" si="144"/>
        <v>26</v>
      </c>
      <c r="I3106" s="6" t="s">
        <v>215</v>
      </c>
      <c r="J3106" s="6">
        <v>20</v>
      </c>
      <c r="K3106" s="6">
        <v>21</v>
      </c>
      <c r="L3106" s="6">
        <v>272</v>
      </c>
      <c r="M3106" s="6">
        <v>7</v>
      </c>
      <c r="N3106" s="6">
        <v>6</v>
      </c>
      <c r="O3106" s="6">
        <v>0.1</v>
      </c>
      <c r="P3106" s="8">
        <v>2291.4</v>
      </c>
      <c r="Q3106" s="8">
        <v>1764.3780000000002</v>
      </c>
      <c r="R3106" s="8">
        <f t="shared" si="145"/>
        <v>1787.2920000000013</v>
      </c>
      <c r="S3106" s="8">
        <f>(((Sales[[#This Row],[Unit Price]]-(Sales[[#This Row],[Discount Applied]]*Sales[[#This Row],[Unit Price]]))-Q3106)/Q3106)*100</f>
        <v>16.883116883116887</v>
      </c>
      <c r="T3106" s="8">
        <f t="shared" si="146"/>
        <v>12373.560000000001</v>
      </c>
      <c r="U3106" s="8">
        <f>Sales[[#This Row],[Unit Cost]]*Sales[[#This Row],[Order Quantity]]</f>
        <v>10586.268</v>
      </c>
    </row>
    <row r="3107" spans="1:21" x14ac:dyDescent="0.2">
      <c r="A3107" s="6" t="s">
        <v>3320</v>
      </c>
      <c r="B3107" s="6" t="s">
        <v>24</v>
      </c>
      <c r="C3107" s="6" t="s">
        <v>145</v>
      </c>
      <c r="D3107" s="7">
        <v>43500</v>
      </c>
      <c r="E3107" s="7">
        <v>43614</v>
      </c>
      <c r="F3107" s="7">
        <v>43623</v>
      </c>
      <c r="G3107" s="7">
        <v>43633</v>
      </c>
      <c r="H3107" s="6">
        <f t="shared" si="144"/>
        <v>19</v>
      </c>
      <c r="I3107" s="6" t="s">
        <v>215</v>
      </c>
      <c r="J3107" s="6">
        <v>7</v>
      </c>
      <c r="K3107" s="6">
        <v>41</v>
      </c>
      <c r="L3107" s="6">
        <v>173</v>
      </c>
      <c r="M3107" s="6">
        <v>6</v>
      </c>
      <c r="N3107" s="6">
        <v>1</v>
      </c>
      <c r="O3107" s="6">
        <v>0.1</v>
      </c>
      <c r="P3107" s="8">
        <v>1058.6000000000001</v>
      </c>
      <c r="Q3107" s="8">
        <v>476.37000000000006</v>
      </c>
      <c r="R3107" s="8">
        <f t="shared" si="145"/>
        <v>476.37000000000006</v>
      </c>
      <c r="S3107" s="8">
        <f>(((Sales[[#This Row],[Unit Price]]-(Sales[[#This Row],[Discount Applied]]*Sales[[#This Row],[Unit Price]]))-Q3107)/Q3107)*100</f>
        <v>100</v>
      </c>
      <c r="T3107" s="8">
        <f t="shared" si="146"/>
        <v>952.74000000000012</v>
      </c>
      <c r="U3107" s="8">
        <f>Sales[[#This Row],[Unit Cost]]*Sales[[#This Row],[Order Quantity]]</f>
        <v>476.37000000000006</v>
      </c>
    </row>
    <row r="3108" spans="1:21" x14ac:dyDescent="0.2">
      <c r="A3108" s="6" t="s">
        <v>3321</v>
      </c>
      <c r="B3108" s="6" t="s">
        <v>26</v>
      </c>
      <c r="C3108" s="6" t="s">
        <v>147</v>
      </c>
      <c r="D3108" s="7">
        <v>43500</v>
      </c>
      <c r="E3108" s="7">
        <v>43614</v>
      </c>
      <c r="F3108" s="7">
        <v>43631</v>
      </c>
      <c r="G3108" s="7">
        <v>43633</v>
      </c>
      <c r="H3108" s="6">
        <f t="shared" si="144"/>
        <v>19</v>
      </c>
      <c r="I3108" s="6" t="s">
        <v>215</v>
      </c>
      <c r="J3108" s="6">
        <v>27</v>
      </c>
      <c r="K3108" s="6">
        <v>41</v>
      </c>
      <c r="L3108" s="6">
        <v>238</v>
      </c>
      <c r="M3108" s="6">
        <v>37</v>
      </c>
      <c r="N3108" s="6">
        <v>7</v>
      </c>
      <c r="O3108" s="6">
        <v>0.2</v>
      </c>
      <c r="P3108" s="8">
        <v>1139</v>
      </c>
      <c r="Q3108" s="8">
        <v>523.94000000000005</v>
      </c>
      <c r="R3108" s="8">
        <f t="shared" si="145"/>
        <v>2710.8199999999993</v>
      </c>
      <c r="S3108" s="8">
        <f>(((Sales[[#This Row],[Unit Price]]-(Sales[[#This Row],[Discount Applied]]*Sales[[#This Row],[Unit Price]]))-Q3108)/Q3108)*100</f>
        <v>73.91304347826086</v>
      </c>
      <c r="T3108" s="8">
        <f t="shared" si="146"/>
        <v>6378.4</v>
      </c>
      <c r="U3108" s="8">
        <f>Sales[[#This Row],[Unit Cost]]*Sales[[#This Row],[Order Quantity]]</f>
        <v>3667.5800000000004</v>
      </c>
    </row>
    <row r="3109" spans="1:21" x14ac:dyDescent="0.2">
      <c r="A3109" s="6" t="s">
        <v>3322</v>
      </c>
      <c r="B3109" s="6" t="s">
        <v>23</v>
      </c>
      <c r="C3109" s="6" t="s">
        <v>145</v>
      </c>
      <c r="D3109" s="7">
        <v>43500</v>
      </c>
      <c r="E3109" s="7">
        <v>43614</v>
      </c>
      <c r="F3109" s="7">
        <v>43629</v>
      </c>
      <c r="G3109" s="7">
        <v>43635</v>
      </c>
      <c r="H3109" s="6">
        <f t="shared" si="144"/>
        <v>21</v>
      </c>
      <c r="I3109" s="6" t="s">
        <v>215</v>
      </c>
      <c r="J3109" s="6">
        <v>23</v>
      </c>
      <c r="K3109" s="6">
        <v>6</v>
      </c>
      <c r="L3109" s="6">
        <v>167</v>
      </c>
      <c r="M3109" s="6">
        <v>33</v>
      </c>
      <c r="N3109" s="6">
        <v>7</v>
      </c>
      <c r="O3109" s="6">
        <v>0.15</v>
      </c>
      <c r="P3109" s="8">
        <v>1139</v>
      </c>
      <c r="Q3109" s="8">
        <v>455.6</v>
      </c>
      <c r="R3109" s="8">
        <f t="shared" si="145"/>
        <v>3587.85</v>
      </c>
      <c r="S3109" s="8">
        <f>(((Sales[[#This Row],[Unit Price]]-(Sales[[#This Row],[Discount Applied]]*Sales[[#This Row],[Unit Price]]))-Q3109)/Q3109)*100</f>
        <v>112.49999999999997</v>
      </c>
      <c r="T3109" s="8">
        <f t="shared" si="146"/>
        <v>6777.05</v>
      </c>
      <c r="U3109" s="8">
        <f>Sales[[#This Row],[Unit Cost]]*Sales[[#This Row],[Order Quantity]]</f>
        <v>3189.2000000000003</v>
      </c>
    </row>
    <row r="3110" spans="1:21" x14ac:dyDescent="0.2">
      <c r="A3110" s="6" t="s">
        <v>3323</v>
      </c>
      <c r="B3110" s="6" t="s">
        <v>25</v>
      </c>
      <c r="C3110" s="6" t="s">
        <v>147</v>
      </c>
      <c r="D3110" s="7">
        <v>43500</v>
      </c>
      <c r="E3110" s="7">
        <v>43614</v>
      </c>
      <c r="F3110" s="7">
        <v>43619</v>
      </c>
      <c r="G3110" s="7">
        <v>43624</v>
      </c>
      <c r="H3110" s="6">
        <f t="shared" si="144"/>
        <v>10</v>
      </c>
      <c r="I3110" s="6" t="s">
        <v>215</v>
      </c>
      <c r="J3110" s="6">
        <v>15</v>
      </c>
      <c r="K3110" s="6">
        <v>21</v>
      </c>
      <c r="L3110" s="6">
        <v>258</v>
      </c>
      <c r="M3110" s="6">
        <v>12</v>
      </c>
      <c r="N3110" s="6">
        <v>7</v>
      </c>
      <c r="O3110" s="6">
        <v>0.1</v>
      </c>
      <c r="P3110" s="8">
        <v>3410.3</v>
      </c>
      <c r="Q3110" s="8">
        <v>2319.0040000000004</v>
      </c>
      <c r="R3110" s="8">
        <f t="shared" si="145"/>
        <v>5251.862000000001</v>
      </c>
      <c r="S3110" s="8">
        <f>(((Sales[[#This Row],[Unit Price]]-(Sales[[#This Row],[Discount Applied]]*Sales[[#This Row],[Unit Price]]))-Q3110)/Q3110)*100</f>
        <v>32.352941176470566</v>
      </c>
      <c r="T3110" s="8">
        <f t="shared" si="146"/>
        <v>21484.890000000003</v>
      </c>
      <c r="U3110" s="8">
        <f>Sales[[#This Row],[Unit Cost]]*Sales[[#This Row],[Order Quantity]]</f>
        <v>16233.028000000002</v>
      </c>
    </row>
    <row r="3111" spans="1:21" x14ac:dyDescent="0.2">
      <c r="A3111" s="6" t="s">
        <v>3324</v>
      </c>
      <c r="B3111" s="6" t="s">
        <v>24</v>
      </c>
      <c r="C3111" s="6" t="s">
        <v>143</v>
      </c>
      <c r="D3111" s="7">
        <v>43500</v>
      </c>
      <c r="E3111" s="7">
        <v>43614</v>
      </c>
      <c r="F3111" s="7">
        <v>43616</v>
      </c>
      <c r="G3111" s="7">
        <v>43621</v>
      </c>
      <c r="H3111" s="6">
        <f t="shared" si="144"/>
        <v>7</v>
      </c>
      <c r="I3111" s="6" t="s">
        <v>215</v>
      </c>
      <c r="J3111" s="6">
        <v>6</v>
      </c>
      <c r="K3111" s="6">
        <v>20</v>
      </c>
      <c r="L3111" s="6">
        <v>331</v>
      </c>
      <c r="M3111" s="6">
        <v>39</v>
      </c>
      <c r="N3111" s="6">
        <v>7</v>
      </c>
      <c r="O3111" s="6">
        <v>0.1</v>
      </c>
      <c r="P3111" s="8">
        <v>1085.4000000000001</v>
      </c>
      <c r="Q3111" s="8">
        <v>640.38599999999997</v>
      </c>
      <c r="R3111" s="8">
        <f t="shared" si="145"/>
        <v>2355.3180000000011</v>
      </c>
      <c r="S3111" s="8">
        <f>(((Sales[[#This Row],[Unit Price]]-(Sales[[#This Row],[Discount Applied]]*Sales[[#This Row],[Unit Price]]))-Q3111)/Q3111)*100</f>
        <v>52.542372881355959</v>
      </c>
      <c r="T3111" s="8">
        <f t="shared" si="146"/>
        <v>6838.02</v>
      </c>
      <c r="U3111" s="8">
        <f>Sales[[#This Row],[Unit Cost]]*Sales[[#This Row],[Order Quantity]]</f>
        <v>4482.7019999999993</v>
      </c>
    </row>
    <row r="3112" spans="1:21" x14ac:dyDescent="0.2">
      <c r="A3112" s="6" t="s">
        <v>3325</v>
      </c>
      <c r="B3112" s="6" t="s">
        <v>23</v>
      </c>
      <c r="C3112" s="6" t="s">
        <v>147</v>
      </c>
      <c r="D3112" s="7">
        <v>43500</v>
      </c>
      <c r="E3112" s="7">
        <v>43615</v>
      </c>
      <c r="F3112" s="7">
        <v>43643</v>
      </c>
      <c r="G3112" s="7">
        <v>43645</v>
      </c>
      <c r="H3112" s="6">
        <f t="shared" si="144"/>
        <v>30</v>
      </c>
      <c r="I3112" s="6" t="s">
        <v>215</v>
      </c>
      <c r="J3112" s="6">
        <v>22</v>
      </c>
      <c r="K3112" s="6">
        <v>25</v>
      </c>
      <c r="L3112" s="6">
        <v>247</v>
      </c>
      <c r="M3112" s="6">
        <v>41</v>
      </c>
      <c r="N3112" s="6">
        <v>3</v>
      </c>
      <c r="O3112" s="6">
        <v>0.2</v>
      </c>
      <c r="P3112" s="8">
        <v>2385.2000000000003</v>
      </c>
      <c r="Q3112" s="8">
        <v>1550.3800000000003</v>
      </c>
      <c r="R3112" s="8">
        <f t="shared" si="145"/>
        <v>1073.3399999999983</v>
      </c>
      <c r="S3112" s="8">
        <f>(((Sales[[#This Row],[Unit Price]]-(Sales[[#This Row],[Discount Applied]]*Sales[[#This Row],[Unit Price]]))-Q3112)/Q3112)*100</f>
        <v>23.07692307692307</v>
      </c>
      <c r="T3112" s="8">
        <f t="shared" si="146"/>
        <v>5724.48</v>
      </c>
      <c r="U3112" s="8">
        <f>Sales[[#This Row],[Unit Cost]]*Sales[[#This Row],[Order Quantity]]</f>
        <v>4651.1400000000012</v>
      </c>
    </row>
    <row r="3113" spans="1:21" x14ac:dyDescent="0.2">
      <c r="A3113" s="6" t="s">
        <v>3326</v>
      </c>
      <c r="B3113" s="6" t="s">
        <v>25</v>
      </c>
      <c r="C3113" s="6" t="s">
        <v>147</v>
      </c>
      <c r="D3113" s="7">
        <v>43500</v>
      </c>
      <c r="E3113" s="7">
        <v>43615</v>
      </c>
      <c r="F3113" s="7">
        <v>43633</v>
      </c>
      <c r="G3113" s="7">
        <v>43637</v>
      </c>
      <c r="H3113" s="6">
        <f t="shared" si="144"/>
        <v>22</v>
      </c>
      <c r="I3113" s="6" t="s">
        <v>215</v>
      </c>
      <c r="J3113" s="6">
        <v>17</v>
      </c>
      <c r="K3113" s="6">
        <v>50</v>
      </c>
      <c r="L3113" s="6">
        <v>254</v>
      </c>
      <c r="M3113" s="6">
        <v>6</v>
      </c>
      <c r="N3113" s="6">
        <v>2</v>
      </c>
      <c r="O3113" s="6">
        <v>0.05</v>
      </c>
      <c r="P3113" s="8">
        <v>227.8</v>
      </c>
      <c r="Q3113" s="8">
        <v>109.34400000000001</v>
      </c>
      <c r="R3113" s="8">
        <f t="shared" si="145"/>
        <v>214.13200000000003</v>
      </c>
      <c r="S3113" s="8">
        <f>(((Sales[[#This Row],[Unit Price]]-(Sales[[#This Row],[Discount Applied]]*Sales[[#This Row],[Unit Price]]))-Q3113)/Q3113)*100</f>
        <v>97.916666666666671</v>
      </c>
      <c r="T3113" s="8">
        <f t="shared" si="146"/>
        <v>432.82000000000005</v>
      </c>
      <c r="U3113" s="8">
        <f>Sales[[#This Row],[Unit Cost]]*Sales[[#This Row],[Order Quantity]]</f>
        <v>218.68800000000002</v>
      </c>
    </row>
    <row r="3114" spans="1:21" x14ac:dyDescent="0.2">
      <c r="A3114" s="6" t="s">
        <v>3327</v>
      </c>
      <c r="B3114" s="6" t="s">
        <v>23</v>
      </c>
      <c r="C3114" s="6" t="s">
        <v>145</v>
      </c>
      <c r="D3114" s="7">
        <v>43500</v>
      </c>
      <c r="E3114" s="7">
        <v>43615</v>
      </c>
      <c r="F3114" s="7">
        <v>43629</v>
      </c>
      <c r="G3114" s="7">
        <v>43638</v>
      </c>
      <c r="H3114" s="6">
        <f t="shared" si="144"/>
        <v>23</v>
      </c>
      <c r="I3114" s="6" t="s">
        <v>215</v>
      </c>
      <c r="J3114" s="6">
        <v>25</v>
      </c>
      <c r="K3114" s="6">
        <v>13</v>
      </c>
      <c r="L3114" s="6">
        <v>120</v>
      </c>
      <c r="M3114" s="6">
        <v>9</v>
      </c>
      <c r="N3114" s="6">
        <v>4</v>
      </c>
      <c r="O3114" s="6">
        <v>0.05</v>
      </c>
      <c r="P3114" s="8">
        <v>690.1</v>
      </c>
      <c r="Q3114" s="8">
        <v>324.34699999999998</v>
      </c>
      <c r="R3114" s="8">
        <f t="shared" si="145"/>
        <v>1324.9920000000002</v>
      </c>
      <c r="S3114" s="8">
        <f>(((Sales[[#This Row],[Unit Price]]-(Sales[[#This Row],[Discount Applied]]*Sales[[#This Row],[Unit Price]]))-Q3114)/Q3114)*100</f>
        <v>102.1276595744681</v>
      </c>
      <c r="T3114" s="8">
        <f t="shared" si="146"/>
        <v>2622.38</v>
      </c>
      <c r="U3114" s="8">
        <f>Sales[[#This Row],[Unit Cost]]*Sales[[#This Row],[Order Quantity]]</f>
        <v>1297.3879999999999</v>
      </c>
    </row>
    <row r="3115" spans="1:21" x14ac:dyDescent="0.2">
      <c r="A3115" s="6" t="s">
        <v>3328</v>
      </c>
      <c r="B3115" s="6" t="s">
        <v>25</v>
      </c>
      <c r="C3115" s="6" t="s">
        <v>145</v>
      </c>
      <c r="D3115" s="7">
        <v>43500</v>
      </c>
      <c r="E3115" s="7">
        <v>43615</v>
      </c>
      <c r="F3115" s="7">
        <v>43624</v>
      </c>
      <c r="G3115" s="7">
        <v>43625</v>
      </c>
      <c r="H3115" s="6">
        <f t="shared" si="144"/>
        <v>10</v>
      </c>
      <c r="I3115" s="6" t="s">
        <v>215</v>
      </c>
      <c r="J3115" s="6">
        <v>17</v>
      </c>
      <c r="K3115" s="6">
        <v>36</v>
      </c>
      <c r="L3115" s="6">
        <v>102</v>
      </c>
      <c r="M3115" s="6">
        <v>38</v>
      </c>
      <c r="N3115" s="6">
        <v>8</v>
      </c>
      <c r="O3115" s="6">
        <v>7.4999999999999997E-2</v>
      </c>
      <c r="P3115" s="8">
        <v>6271.2</v>
      </c>
      <c r="Q3115" s="8">
        <v>4640.6880000000001</v>
      </c>
      <c r="R3115" s="8">
        <f t="shared" si="145"/>
        <v>9281.3759999999966</v>
      </c>
      <c r="S3115" s="8">
        <f>(((Sales[[#This Row],[Unit Price]]-(Sales[[#This Row],[Discount Applied]]*Sales[[#This Row],[Unit Price]]))-Q3115)/Q3115)*100</f>
        <v>24.999999999999989</v>
      </c>
      <c r="T3115" s="8">
        <f t="shared" si="146"/>
        <v>46406.879999999997</v>
      </c>
      <c r="U3115" s="8">
        <f>Sales[[#This Row],[Unit Cost]]*Sales[[#This Row],[Order Quantity]]</f>
        <v>37125.504000000001</v>
      </c>
    </row>
    <row r="3116" spans="1:21" x14ac:dyDescent="0.2">
      <c r="A3116" s="6" t="s">
        <v>3329</v>
      </c>
      <c r="B3116" s="6" t="s">
        <v>25</v>
      </c>
      <c r="C3116" s="6" t="s">
        <v>148</v>
      </c>
      <c r="D3116" s="7">
        <v>43500</v>
      </c>
      <c r="E3116" s="7">
        <v>43615</v>
      </c>
      <c r="F3116" s="7">
        <v>43617</v>
      </c>
      <c r="G3116" s="7">
        <v>43625</v>
      </c>
      <c r="H3116" s="6">
        <f t="shared" si="144"/>
        <v>10</v>
      </c>
      <c r="I3116" s="6" t="s">
        <v>215</v>
      </c>
      <c r="J3116" s="6">
        <v>15</v>
      </c>
      <c r="K3116" s="6">
        <v>16</v>
      </c>
      <c r="L3116" s="6">
        <v>11</v>
      </c>
      <c r="M3116" s="6">
        <v>43</v>
      </c>
      <c r="N3116" s="6">
        <v>5</v>
      </c>
      <c r="O3116" s="6">
        <v>0.1</v>
      </c>
      <c r="P3116" s="8">
        <v>174.20000000000002</v>
      </c>
      <c r="Q3116" s="8">
        <v>127.16600000000001</v>
      </c>
      <c r="R3116" s="8">
        <f t="shared" si="145"/>
        <v>148.07000000000005</v>
      </c>
      <c r="S3116" s="8">
        <f>(((Sales[[#This Row],[Unit Price]]-(Sales[[#This Row],[Discount Applied]]*Sales[[#This Row],[Unit Price]]))-Q3116)/Q3116)*100</f>
        <v>23.287671232876725</v>
      </c>
      <c r="T3116" s="8">
        <f t="shared" si="146"/>
        <v>783.90000000000009</v>
      </c>
      <c r="U3116" s="8">
        <f>Sales[[#This Row],[Unit Cost]]*Sales[[#This Row],[Order Quantity]]</f>
        <v>635.83000000000004</v>
      </c>
    </row>
    <row r="3117" spans="1:21" x14ac:dyDescent="0.2">
      <c r="A3117" s="6" t="s">
        <v>3330</v>
      </c>
      <c r="B3117" s="6" t="s">
        <v>25</v>
      </c>
      <c r="C3117" s="6" t="s">
        <v>145</v>
      </c>
      <c r="D3117" s="7">
        <v>43500</v>
      </c>
      <c r="E3117" s="7">
        <v>43615</v>
      </c>
      <c r="F3117" s="7">
        <v>43629</v>
      </c>
      <c r="G3117" s="7">
        <v>43631</v>
      </c>
      <c r="H3117" s="6">
        <f t="shared" si="144"/>
        <v>16</v>
      </c>
      <c r="I3117" s="6" t="s">
        <v>215</v>
      </c>
      <c r="J3117" s="6">
        <v>17</v>
      </c>
      <c r="K3117" s="6">
        <v>25</v>
      </c>
      <c r="L3117" s="6">
        <v>146</v>
      </c>
      <c r="M3117" s="6">
        <v>18</v>
      </c>
      <c r="N3117" s="6">
        <v>5</v>
      </c>
      <c r="O3117" s="6">
        <v>0.2</v>
      </c>
      <c r="P3117" s="8">
        <v>221.1</v>
      </c>
      <c r="Q3117" s="8">
        <v>119.39400000000001</v>
      </c>
      <c r="R3117" s="8">
        <f t="shared" si="145"/>
        <v>287.42999999999995</v>
      </c>
      <c r="S3117" s="8">
        <f>(((Sales[[#This Row],[Unit Price]]-(Sales[[#This Row],[Discount Applied]]*Sales[[#This Row],[Unit Price]]))-Q3117)/Q3117)*100</f>
        <v>48.148148148148138</v>
      </c>
      <c r="T3117" s="8">
        <f t="shared" si="146"/>
        <v>884.4</v>
      </c>
      <c r="U3117" s="8">
        <f>Sales[[#This Row],[Unit Cost]]*Sales[[#This Row],[Order Quantity]]</f>
        <v>596.97</v>
      </c>
    </row>
    <row r="3118" spans="1:21" x14ac:dyDescent="0.2">
      <c r="A3118" s="6" t="s">
        <v>3331</v>
      </c>
      <c r="B3118" s="6" t="s">
        <v>24</v>
      </c>
      <c r="C3118" s="6" t="s">
        <v>148</v>
      </c>
      <c r="D3118" s="7">
        <v>43500</v>
      </c>
      <c r="E3118" s="7">
        <v>43616</v>
      </c>
      <c r="F3118" s="7">
        <v>43630</v>
      </c>
      <c r="G3118" s="7">
        <v>43638</v>
      </c>
      <c r="H3118" s="6">
        <f t="shared" si="144"/>
        <v>22</v>
      </c>
      <c r="I3118" s="6" t="s">
        <v>215</v>
      </c>
      <c r="J3118" s="6">
        <v>9</v>
      </c>
      <c r="K3118" s="6">
        <v>12</v>
      </c>
      <c r="L3118" s="6">
        <v>44</v>
      </c>
      <c r="M3118" s="6">
        <v>30</v>
      </c>
      <c r="N3118" s="6">
        <v>4</v>
      </c>
      <c r="O3118" s="6">
        <v>0.05</v>
      </c>
      <c r="P3118" s="8">
        <v>234.5</v>
      </c>
      <c r="Q3118" s="8">
        <v>93.800000000000011</v>
      </c>
      <c r="R3118" s="8">
        <f t="shared" si="145"/>
        <v>515.9</v>
      </c>
      <c r="S3118" s="8">
        <f>(((Sales[[#This Row],[Unit Price]]-(Sales[[#This Row],[Discount Applied]]*Sales[[#This Row],[Unit Price]]))-Q3118)/Q3118)*100</f>
        <v>137.49999999999997</v>
      </c>
      <c r="T3118" s="8">
        <f t="shared" si="146"/>
        <v>891.1</v>
      </c>
      <c r="U3118" s="8">
        <f>Sales[[#This Row],[Unit Cost]]*Sales[[#This Row],[Order Quantity]]</f>
        <v>375.20000000000005</v>
      </c>
    </row>
    <row r="3119" spans="1:21" x14ac:dyDescent="0.2">
      <c r="A3119" s="6" t="s">
        <v>3332</v>
      </c>
      <c r="B3119" s="6" t="s">
        <v>24</v>
      </c>
      <c r="C3119" s="6" t="s">
        <v>145</v>
      </c>
      <c r="D3119" s="7">
        <v>43500</v>
      </c>
      <c r="E3119" s="7">
        <v>43616</v>
      </c>
      <c r="F3119" s="7">
        <v>43618</v>
      </c>
      <c r="G3119" s="7">
        <v>43623</v>
      </c>
      <c r="H3119" s="6">
        <f t="shared" si="144"/>
        <v>7</v>
      </c>
      <c r="I3119" s="6" t="s">
        <v>215</v>
      </c>
      <c r="J3119" s="6">
        <v>5</v>
      </c>
      <c r="K3119" s="6">
        <v>32</v>
      </c>
      <c r="L3119" s="6">
        <v>151</v>
      </c>
      <c r="M3119" s="6">
        <v>1</v>
      </c>
      <c r="N3119" s="6">
        <v>7</v>
      </c>
      <c r="O3119" s="6">
        <v>0.4</v>
      </c>
      <c r="P3119" s="8">
        <v>1909.5</v>
      </c>
      <c r="Q3119" s="8">
        <v>1355.7449999999999</v>
      </c>
      <c r="R3119" s="8">
        <f t="shared" si="145"/>
        <v>-1470.3150000000005</v>
      </c>
      <c r="S3119" s="8">
        <f>(((Sales[[#This Row],[Unit Price]]-(Sales[[#This Row],[Discount Applied]]*Sales[[#This Row],[Unit Price]]))-Q3119)/Q3119)*100</f>
        <v>-15.492957746478881</v>
      </c>
      <c r="T3119" s="8">
        <f t="shared" si="146"/>
        <v>8019.9</v>
      </c>
      <c r="U3119" s="8">
        <f>Sales[[#This Row],[Unit Cost]]*Sales[[#This Row],[Order Quantity]]</f>
        <v>9490.2150000000001</v>
      </c>
    </row>
    <row r="3120" spans="1:21" x14ac:dyDescent="0.2">
      <c r="A3120" s="6" t="s">
        <v>3333</v>
      </c>
      <c r="B3120" s="6" t="s">
        <v>25</v>
      </c>
      <c r="C3120" s="6" t="s">
        <v>145</v>
      </c>
      <c r="D3120" s="7">
        <v>43500</v>
      </c>
      <c r="E3120" s="7">
        <v>43616</v>
      </c>
      <c r="F3120" s="7">
        <v>43630</v>
      </c>
      <c r="G3120" s="7">
        <v>43640</v>
      </c>
      <c r="H3120" s="6">
        <f t="shared" si="144"/>
        <v>24</v>
      </c>
      <c r="I3120" s="6" t="s">
        <v>215</v>
      </c>
      <c r="J3120" s="6">
        <v>12</v>
      </c>
      <c r="K3120" s="6">
        <v>10</v>
      </c>
      <c r="L3120" s="6">
        <v>134</v>
      </c>
      <c r="M3120" s="6">
        <v>41</v>
      </c>
      <c r="N3120" s="6">
        <v>6</v>
      </c>
      <c r="O3120" s="6">
        <v>0.15</v>
      </c>
      <c r="P3120" s="8">
        <v>1112.2</v>
      </c>
      <c r="Q3120" s="8">
        <v>878.63800000000003</v>
      </c>
      <c r="R3120" s="8">
        <f t="shared" si="145"/>
        <v>400.39200000000073</v>
      </c>
      <c r="S3120" s="8">
        <f>(((Sales[[#This Row],[Unit Price]]-(Sales[[#This Row],[Discount Applied]]*Sales[[#This Row],[Unit Price]]))-Q3120)/Q3120)*100</f>
        <v>7.5949367088607556</v>
      </c>
      <c r="T3120" s="8">
        <f t="shared" si="146"/>
        <v>5672.2200000000012</v>
      </c>
      <c r="U3120" s="8">
        <f>Sales[[#This Row],[Unit Cost]]*Sales[[#This Row],[Order Quantity]]</f>
        <v>5271.8280000000004</v>
      </c>
    </row>
    <row r="3121" spans="1:21" x14ac:dyDescent="0.2">
      <c r="A3121" s="6" t="s">
        <v>3334</v>
      </c>
      <c r="B3121" s="6" t="s">
        <v>24</v>
      </c>
      <c r="C3121" s="6" t="s">
        <v>145</v>
      </c>
      <c r="D3121" s="7">
        <v>43500</v>
      </c>
      <c r="E3121" s="7">
        <v>43616</v>
      </c>
      <c r="F3121" s="7">
        <v>43620</v>
      </c>
      <c r="G3121" s="7">
        <v>43624</v>
      </c>
      <c r="H3121" s="6">
        <f t="shared" si="144"/>
        <v>8</v>
      </c>
      <c r="I3121" s="6" t="s">
        <v>215</v>
      </c>
      <c r="J3121" s="6">
        <v>9</v>
      </c>
      <c r="K3121" s="6">
        <v>4</v>
      </c>
      <c r="L3121" s="6">
        <v>167</v>
      </c>
      <c r="M3121" s="6">
        <v>1</v>
      </c>
      <c r="N3121" s="6">
        <v>8</v>
      </c>
      <c r="O3121" s="6">
        <v>7.4999999999999997E-2</v>
      </c>
      <c r="P3121" s="8">
        <v>857.6</v>
      </c>
      <c r="Q3121" s="8">
        <v>497.40799999999996</v>
      </c>
      <c r="R3121" s="8">
        <f t="shared" si="145"/>
        <v>2366.9760000000001</v>
      </c>
      <c r="S3121" s="8">
        <f>(((Sales[[#This Row],[Unit Price]]-(Sales[[#This Row],[Discount Applied]]*Sales[[#This Row],[Unit Price]]))-Q3121)/Q3121)*100</f>
        <v>59.482758620689658</v>
      </c>
      <c r="T3121" s="8">
        <f t="shared" si="146"/>
        <v>6346.24</v>
      </c>
      <c r="U3121" s="8">
        <f>Sales[[#This Row],[Unit Cost]]*Sales[[#This Row],[Order Quantity]]</f>
        <v>3979.2639999999997</v>
      </c>
    </row>
    <row r="3122" spans="1:21" x14ac:dyDescent="0.2">
      <c r="A3122" s="6" t="s">
        <v>3335</v>
      </c>
      <c r="B3122" s="6" t="s">
        <v>24</v>
      </c>
      <c r="C3122" s="6" t="s">
        <v>148</v>
      </c>
      <c r="D3122" s="7">
        <v>43500</v>
      </c>
      <c r="E3122" s="7">
        <v>43616</v>
      </c>
      <c r="F3122" s="7">
        <v>43628</v>
      </c>
      <c r="G3122" s="7">
        <v>43634</v>
      </c>
      <c r="H3122" s="6">
        <f t="shared" si="144"/>
        <v>18</v>
      </c>
      <c r="I3122" s="6" t="s">
        <v>215</v>
      </c>
      <c r="J3122" s="6">
        <v>8</v>
      </c>
      <c r="K3122" s="6">
        <v>49</v>
      </c>
      <c r="L3122" s="6">
        <v>4</v>
      </c>
      <c r="M3122" s="6">
        <v>14</v>
      </c>
      <c r="N3122" s="6">
        <v>6</v>
      </c>
      <c r="O3122" s="6">
        <v>0.3</v>
      </c>
      <c r="P3122" s="8">
        <v>2237.8000000000002</v>
      </c>
      <c r="Q3122" s="8">
        <v>1409.8140000000001</v>
      </c>
      <c r="R3122" s="8">
        <f t="shared" si="145"/>
        <v>939.87600000000202</v>
      </c>
      <c r="S3122" s="8">
        <f>(((Sales[[#This Row],[Unit Price]]-(Sales[[#This Row],[Discount Applied]]*Sales[[#This Row],[Unit Price]]))-Q3122)/Q3122)*100</f>
        <v>11.111111111111107</v>
      </c>
      <c r="T3122" s="8">
        <f t="shared" si="146"/>
        <v>9398.760000000002</v>
      </c>
      <c r="U3122" s="8">
        <f>Sales[[#This Row],[Unit Cost]]*Sales[[#This Row],[Order Quantity]]</f>
        <v>8458.884</v>
      </c>
    </row>
    <row r="3123" spans="1:21" x14ac:dyDescent="0.2">
      <c r="A3123" s="6" t="s">
        <v>3336</v>
      </c>
      <c r="B3123" s="6" t="s">
        <v>24</v>
      </c>
      <c r="C3123" s="6" t="s">
        <v>146</v>
      </c>
      <c r="D3123" s="7">
        <v>43500</v>
      </c>
      <c r="E3123" s="7">
        <v>43616</v>
      </c>
      <c r="F3123" s="7">
        <v>43619</v>
      </c>
      <c r="G3123" s="7">
        <v>43622</v>
      </c>
      <c r="H3123" s="6">
        <f t="shared" si="144"/>
        <v>6</v>
      </c>
      <c r="I3123" s="6" t="s">
        <v>215</v>
      </c>
      <c r="J3123" s="6">
        <v>5</v>
      </c>
      <c r="K3123" s="6">
        <v>6</v>
      </c>
      <c r="L3123" s="6">
        <v>297</v>
      </c>
      <c r="M3123" s="6">
        <v>21</v>
      </c>
      <c r="N3123" s="6">
        <v>4</v>
      </c>
      <c r="O3123" s="6">
        <v>0.1</v>
      </c>
      <c r="P3123" s="8">
        <v>2345</v>
      </c>
      <c r="Q3123" s="8">
        <v>1031.8</v>
      </c>
      <c r="R3123" s="8">
        <f t="shared" si="145"/>
        <v>4314.8</v>
      </c>
      <c r="S3123" s="8">
        <f>(((Sales[[#This Row],[Unit Price]]-(Sales[[#This Row],[Discount Applied]]*Sales[[#This Row],[Unit Price]]))-Q3123)/Q3123)*100</f>
        <v>104.54545454545456</v>
      </c>
      <c r="T3123" s="8">
        <f t="shared" si="146"/>
        <v>8442</v>
      </c>
      <c r="U3123" s="8">
        <f>Sales[[#This Row],[Unit Cost]]*Sales[[#This Row],[Order Quantity]]</f>
        <v>4127.2</v>
      </c>
    </row>
    <row r="3124" spans="1:21" x14ac:dyDescent="0.2">
      <c r="A3124" s="6" t="s">
        <v>3337</v>
      </c>
      <c r="B3124" s="6" t="s">
        <v>24</v>
      </c>
      <c r="C3124" s="6" t="s">
        <v>144</v>
      </c>
      <c r="D3124" s="7">
        <v>43500</v>
      </c>
      <c r="E3124" s="7">
        <v>43616</v>
      </c>
      <c r="F3124" s="7">
        <v>43618</v>
      </c>
      <c r="G3124" s="7">
        <v>43619</v>
      </c>
      <c r="H3124" s="6">
        <f t="shared" si="144"/>
        <v>3</v>
      </c>
      <c r="I3124" s="6" t="s">
        <v>215</v>
      </c>
      <c r="J3124" s="6">
        <v>2</v>
      </c>
      <c r="K3124" s="6">
        <v>46</v>
      </c>
      <c r="L3124" s="6">
        <v>74</v>
      </c>
      <c r="M3124" s="6">
        <v>26</v>
      </c>
      <c r="N3124" s="6">
        <v>7</v>
      </c>
      <c r="O3124" s="6">
        <v>0.15</v>
      </c>
      <c r="P3124" s="8">
        <v>3202.6</v>
      </c>
      <c r="Q3124" s="8">
        <v>1377.1179999999999</v>
      </c>
      <c r="R3124" s="8">
        <f t="shared" si="145"/>
        <v>9415.6440000000021</v>
      </c>
      <c r="S3124" s="8">
        <f>(((Sales[[#This Row],[Unit Price]]-(Sales[[#This Row],[Discount Applied]]*Sales[[#This Row],[Unit Price]]))-Q3124)/Q3124)*100</f>
        <v>97.674418604651166</v>
      </c>
      <c r="T3124" s="8">
        <f t="shared" si="146"/>
        <v>19055.47</v>
      </c>
      <c r="U3124" s="8">
        <f>Sales[[#This Row],[Unit Cost]]*Sales[[#This Row],[Order Quantity]]</f>
        <v>9639.8259999999991</v>
      </c>
    </row>
    <row r="3125" spans="1:21" x14ac:dyDescent="0.2">
      <c r="A3125" s="6" t="s">
        <v>3338</v>
      </c>
      <c r="B3125" s="6" t="s">
        <v>26</v>
      </c>
      <c r="C3125" s="6" t="s">
        <v>148</v>
      </c>
      <c r="D3125" s="7">
        <v>43500</v>
      </c>
      <c r="E3125" s="7">
        <v>43616</v>
      </c>
      <c r="F3125" s="7">
        <v>43634</v>
      </c>
      <c r="G3125" s="7">
        <v>43636</v>
      </c>
      <c r="H3125" s="6">
        <f t="shared" si="144"/>
        <v>20</v>
      </c>
      <c r="I3125" s="6" t="s">
        <v>215</v>
      </c>
      <c r="J3125" s="6">
        <v>26</v>
      </c>
      <c r="K3125" s="6">
        <v>39</v>
      </c>
      <c r="L3125" s="6">
        <v>39</v>
      </c>
      <c r="M3125" s="6">
        <v>15</v>
      </c>
      <c r="N3125" s="6">
        <v>6</v>
      </c>
      <c r="O3125" s="6">
        <v>0.15</v>
      </c>
      <c r="P3125" s="8">
        <v>1051.9000000000001</v>
      </c>
      <c r="Q3125" s="8">
        <v>736.33</v>
      </c>
      <c r="R3125" s="8">
        <f t="shared" si="145"/>
        <v>946.71</v>
      </c>
      <c r="S3125" s="8">
        <f>(((Sales[[#This Row],[Unit Price]]-(Sales[[#This Row],[Discount Applied]]*Sales[[#This Row],[Unit Price]]))-Q3125)/Q3125)*100</f>
        <v>21.428571428571438</v>
      </c>
      <c r="T3125" s="8">
        <f t="shared" si="146"/>
        <v>5364.6900000000005</v>
      </c>
      <c r="U3125" s="8">
        <f>Sales[[#This Row],[Unit Cost]]*Sales[[#This Row],[Order Quantity]]</f>
        <v>4417.9800000000005</v>
      </c>
    </row>
    <row r="3126" spans="1:21" x14ac:dyDescent="0.2">
      <c r="A3126" s="6" t="s">
        <v>3339</v>
      </c>
      <c r="B3126" s="6" t="s">
        <v>24</v>
      </c>
      <c r="C3126" s="6" t="s">
        <v>146</v>
      </c>
      <c r="D3126" s="7">
        <v>43500</v>
      </c>
      <c r="E3126" s="7">
        <v>43617</v>
      </c>
      <c r="F3126" s="7">
        <v>43627</v>
      </c>
      <c r="G3126" s="7">
        <v>43630</v>
      </c>
      <c r="H3126" s="6">
        <f t="shared" si="144"/>
        <v>13</v>
      </c>
      <c r="I3126" s="6" t="s">
        <v>215</v>
      </c>
      <c r="J3126" s="6">
        <v>3</v>
      </c>
      <c r="K3126" s="6">
        <v>26</v>
      </c>
      <c r="L3126" s="6">
        <v>301</v>
      </c>
      <c r="M3126" s="6">
        <v>34</v>
      </c>
      <c r="N3126" s="6">
        <v>3</v>
      </c>
      <c r="O3126" s="6">
        <v>0.4</v>
      </c>
      <c r="P3126" s="8">
        <v>1031.8</v>
      </c>
      <c r="Q3126" s="8">
        <v>567.49</v>
      </c>
      <c r="R3126" s="8">
        <f t="shared" si="145"/>
        <v>154.76999999999953</v>
      </c>
      <c r="S3126" s="8">
        <f>(((Sales[[#This Row],[Unit Price]]-(Sales[[#This Row],[Discount Applied]]*Sales[[#This Row],[Unit Price]]))-Q3126)/Q3126)*100</f>
        <v>9.0909090909090757</v>
      </c>
      <c r="T3126" s="8">
        <f t="shared" si="146"/>
        <v>1857.2399999999996</v>
      </c>
      <c r="U3126" s="8">
        <f>Sales[[#This Row],[Unit Cost]]*Sales[[#This Row],[Order Quantity]]</f>
        <v>1702.47</v>
      </c>
    </row>
    <row r="3127" spans="1:21" x14ac:dyDescent="0.2">
      <c r="A3127" s="6" t="s">
        <v>3340</v>
      </c>
      <c r="B3127" s="6" t="s">
        <v>24</v>
      </c>
      <c r="C3127" s="6" t="s">
        <v>145</v>
      </c>
      <c r="D3127" s="7">
        <v>43500</v>
      </c>
      <c r="E3127" s="7">
        <v>43617</v>
      </c>
      <c r="F3127" s="7">
        <v>43633</v>
      </c>
      <c r="G3127" s="7">
        <v>43635</v>
      </c>
      <c r="H3127" s="6">
        <f t="shared" si="144"/>
        <v>18</v>
      </c>
      <c r="I3127" s="6" t="s">
        <v>215</v>
      </c>
      <c r="J3127" s="6">
        <v>7</v>
      </c>
      <c r="K3127" s="6">
        <v>44</v>
      </c>
      <c r="L3127" s="6">
        <v>123</v>
      </c>
      <c r="M3127" s="6">
        <v>25</v>
      </c>
      <c r="N3127" s="6">
        <v>1</v>
      </c>
      <c r="O3127" s="6">
        <v>0.15</v>
      </c>
      <c r="P3127" s="8">
        <v>3912.8</v>
      </c>
      <c r="Q3127" s="8">
        <v>1721.6320000000001</v>
      </c>
      <c r="R3127" s="8">
        <f t="shared" si="145"/>
        <v>1604.248</v>
      </c>
      <c r="S3127" s="8">
        <f>(((Sales[[#This Row],[Unit Price]]-(Sales[[#This Row],[Discount Applied]]*Sales[[#This Row],[Unit Price]]))-Q3127)/Q3127)*100</f>
        <v>93.181818181818173</v>
      </c>
      <c r="T3127" s="8">
        <f t="shared" si="146"/>
        <v>3325.88</v>
      </c>
      <c r="U3127" s="8">
        <f>Sales[[#This Row],[Unit Cost]]*Sales[[#This Row],[Order Quantity]]</f>
        <v>1721.6320000000001</v>
      </c>
    </row>
    <row r="3128" spans="1:21" x14ac:dyDescent="0.2">
      <c r="A3128" s="6" t="s">
        <v>3341</v>
      </c>
      <c r="B3128" s="6" t="s">
        <v>25</v>
      </c>
      <c r="C3128" s="6" t="s">
        <v>148</v>
      </c>
      <c r="D3128" s="7">
        <v>43500</v>
      </c>
      <c r="E3128" s="7">
        <v>43617</v>
      </c>
      <c r="F3128" s="7">
        <v>43642</v>
      </c>
      <c r="G3128" s="7">
        <v>43649</v>
      </c>
      <c r="H3128" s="6">
        <f t="shared" si="144"/>
        <v>32</v>
      </c>
      <c r="I3128" s="6" t="s">
        <v>215</v>
      </c>
      <c r="J3128" s="6">
        <v>20</v>
      </c>
      <c r="K3128" s="6">
        <v>39</v>
      </c>
      <c r="L3128" s="6">
        <v>5</v>
      </c>
      <c r="M3128" s="6">
        <v>23</v>
      </c>
      <c r="N3128" s="6">
        <v>5</v>
      </c>
      <c r="O3128" s="6">
        <v>0.2</v>
      </c>
      <c r="P3128" s="8">
        <v>1065.3</v>
      </c>
      <c r="Q3128" s="8">
        <v>862.89300000000003</v>
      </c>
      <c r="R3128" s="8">
        <f t="shared" si="145"/>
        <v>-53.265000000000327</v>
      </c>
      <c r="S3128" s="8">
        <f>(((Sales[[#This Row],[Unit Price]]-(Sales[[#This Row],[Discount Applied]]*Sales[[#This Row],[Unit Price]]))-Q3128)/Q3128)*100</f>
        <v>-1.2345679012345703</v>
      </c>
      <c r="T3128" s="8">
        <f t="shared" si="146"/>
        <v>4261.2</v>
      </c>
      <c r="U3128" s="8">
        <f>Sales[[#This Row],[Unit Cost]]*Sales[[#This Row],[Order Quantity]]</f>
        <v>4314.4650000000001</v>
      </c>
    </row>
    <row r="3129" spans="1:21" x14ac:dyDescent="0.2">
      <c r="A3129" s="6" t="s">
        <v>3342</v>
      </c>
      <c r="B3129" s="6" t="s">
        <v>23</v>
      </c>
      <c r="C3129" s="6" t="s">
        <v>146</v>
      </c>
      <c r="D3129" s="7">
        <v>43500</v>
      </c>
      <c r="E3129" s="7">
        <v>43617</v>
      </c>
      <c r="F3129" s="7">
        <v>43619</v>
      </c>
      <c r="G3129" s="7">
        <v>43625</v>
      </c>
      <c r="H3129" s="6">
        <f t="shared" si="144"/>
        <v>8</v>
      </c>
      <c r="I3129" s="6" t="s">
        <v>215</v>
      </c>
      <c r="J3129" s="6">
        <v>24</v>
      </c>
      <c r="K3129" s="6">
        <v>1</v>
      </c>
      <c r="L3129" s="6">
        <v>272</v>
      </c>
      <c r="M3129" s="6">
        <v>9</v>
      </c>
      <c r="N3129" s="6">
        <v>5</v>
      </c>
      <c r="O3129" s="6">
        <v>0.05</v>
      </c>
      <c r="P3129" s="8">
        <v>3959.7000000000003</v>
      </c>
      <c r="Q3129" s="8">
        <v>3365.7450000000003</v>
      </c>
      <c r="R3129" s="8">
        <f t="shared" si="145"/>
        <v>1979.8499999999985</v>
      </c>
      <c r="S3129" s="8">
        <f>(((Sales[[#This Row],[Unit Price]]-(Sales[[#This Row],[Discount Applied]]*Sales[[#This Row],[Unit Price]]))-Q3129)/Q3129)*100</f>
        <v>11.764705882352935</v>
      </c>
      <c r="T3129" s="8">
        <f t="shared" si="146"/>
        <v>18808.575000000001</v>
      </c>
      <c r="U3129" s="8">
        <f>Sales[[#This Row],[Unit Cost]]*Sales[[#This Row],[Order Quantity]]</f>
        <v>16828.725000000002</v>
      </c>
    </row>
    <row r="3130" spans="1:21" x14ac:dyDescent="0.2">
      <c r="A3130" s="6" t="s">
        <v>3343</v>
      </c>
      <c r="B3130" s="6" t="s">
        <v>24</v>
      </c>
      <c r="C3130" s="6" t="s">
        <v>143</v>
      </c>
      <c r="D3130" s="7">
        <v>43500</v>
      </c>
      <c r="E3130" s="7">
        <v>43617</v>
      </c>
      <c r="F3130" s="7">
        <v>43641</v>
      </c>
      <c r="G3130" s="7">
        <v>43650</v>
      </c>
      <c r="H3130" s="6">
        <f t="shared" si="144"/>
        <v>33</v>
      </c>
      <c r="I3130" s="6" t="s">
        <v>215</v>
      </c>
      <c r="J3130" s="6">
        <v>3</v>
      </c>
      <c r="K3130" s="6">
        <v>29</v>
      </c>
      <c r="L3130" s="6">
        <v>348</v>
      </c>
      <c r="M3130" s="6">
        <v>21</v>
      </c>
      <c r="N3130" s="6">
        <v>5</v>
      </c>
      <c r="O3130" s="6">
        <v>0.4</v>
      </c>
      <c r="P3130" s="8">
        <v>3973.1</v>
      </c>
      <c r="Q3130" s="8">
        <v>1708.433</v>
      </c>
      <c r="R3130" s="8">
        <f t="shared" si="145"/>
        <v>3377.1349999999984</v>
      </c>
      <c r="S3130" s="8">
        <f>(((Sales[[#This Row],[Unit Price]]-(Sales[[#This Row],[Discount Applied]]*Sales[[#This Row],[Unit Price]]))-Q3130)/Q3130)*100</f>
        <v>39.53488372093021</v>
      </c>
      <c r="T3130" s="8">
        <f t="shared" si="146"/>
        <v>11919.3</v>
      </c>
      <c r="U3130" s="8">
        <f>Sales[[#This Row],[Unit Cost]]*Sales[[#This Row],[Order Quantity]]</f>
        <v>8542.1650000000009</v>
      </c>
    </row>
    <row r="3131" spans="1:21" x14ac:dyDescent="0.2">
      <c r="A3131" s="6" t="s">
        <v>3344</v>
      </c>
      <c r="B3131" s="6" t="s">
        <v>23</v>
      </c>
      <c r="C3131" s="6" t="s">
        <v>148</v>
      </c>
      <c r="D3131" s="7">
        <v>43500</v>
      </c>
      <c r="E3131" s="7">
        <v>43617</v>
      </c>
      <c r="F3131" s="7">
        <v>43643</v>
      </c>
      <c r="G3131" s="7">
        <v>43647</v>
      </c>
      <c r="H3131" s="6">
        <f t="shared" si="144"/>
        <v>30</v>
      </c>
      <c r="I3131" s="6" t="s">
        <v>215</v>
      </c>
      <c r="J3131" s="6">
        <v>22</v>
      </c>
      <c r="K3131" s="6">
        <v>27</v>
      </c>
      <c r="L3131" s="6">
        <v>34</v>
      </c>
      <c r="M3131" s="6">
        <v>33</v>
      </c>
      <c r="N3131" s="6">
        <v>2</v>
      </c>
      <c r="O3131" s="6">
        <v>0.15</v>
      </c>
      <c r="P3131" s="8">
        <v>1072</v>
      </c>
      <c r="Q3131" s="8">
        <v>428.8</v>
      </c>
      <c r="R3131" s="8">
        <f t="shared" si="145"/>
        <v>964.80000000000007</v>
      </c>
      <c r="S3131" s="8">
        <f>(((Sales[[#This Row],[Unit Price]]-(Sales[[#This Row],[Discount Applied]]*Sales[[#This Row],[Unit Price]]))-Q3131)/Q3131)*100</f>
        <v>112.5</v>
      </c>
      <c r="T3131" s="8">
        <f t="shared" si="146"/>
        <v>1822.4</v>
      </c>
      <c r="U3131" s="8">
        <f>Sales[[#This Row],[Unit Cost]]*Sales[[#This Row],[Order Quantity]]</f>
        <v>857.6</v>
      </c>
    </row>
    <row r="3132" spans="1:21" x14ac:dyDescent="0.2">
      <c r="A3132" s="6" t="s">
        <v>3345</v>
      </c>
      <c r="B3132" s="6" t="s">
        <v>24</v>
      </c>
      <c r="C3132" s="6" t="s">
        <v>147</v>
      </c>
      <c r="D3132" s="7">
        <v>43500</v>
      </c>
      <c r="E3132" s="7">
        <v>43617</v>
      </c>
      <c r="F3132" s="7">
        <v>43637</v>
      </c>
      <c r="G3132" s="7">
        <v>43640</v>
      </c>
      <c r="H3132" s="6">
        <f t="shared" si="144"/>
        <v>23</v>
      </c>
      <c r="I3132" s="6" t="s">
        <v>215</v>
      </c>
      <c r="J3132" s="6">
        <v>12</v>
      </c>
      <c r="K3132" s="6">
        <v>27</v>
      </c>
      <c r="L3132" s="6">
        <v>205</v>
      </c>
      <c r="M3132" s="6">
        <v>12</v>
      </c>
      <c r="N3132" s="6">
        <v>5</v>
      </c>
      <c r="O3132" s="6">
        <v>7.4999999999999997E-2</v>
      </c>
      <c r="P3132" s="8">
        <v>2800.6</v>
      </c>
      <c r="Q3132" s="8">
        <v>1260.27</v>
      </c>
      <c r="R3132" s="8">
        <f t="shared" si="145"/>
        <v>6651.4249999999993</v>
      </c>
      <c r="S3132" s="8">
        <f>(((Sales[[#This Row],[Unit Price]]-(Sales[[#This Row],[Discount Applied]]*Sales[[#This Row],[Unit Price]]))-Q3132)/Q3132)*100</f>
        <v>105.55555555555554</v>
      </c>
      <c r="T3132" s="8">
        <f t="shared" si="146"/>
        <v>12952.775</v>
      </c>
      <c r="U3132" s="8">
        <f>Sales[[#This Row],[Unit Cost]]*Sales[[#This Row],[Order Quantity]]</f>
        <v>6301.35</v>
      </c>
    </row>
    <row r="3133" spans="1:21" x14ac:dyDescent="0.2">
      <c r="A3133" s="6" t="s">
        <v>3346</v>
      </c>
      <c r="B3133" s="6" t="s">
        <v>23</v>
      </c>
      <c r="C3133" s="6" t="s">
        <v>143</v>
      </c>
      <c r="D3133" s="7">
        <v>43500</v>
      </c>
      <c r="E3133" s="7">
        <v>43617</v>
      </c>
      <c r="F3133" s="7">
        <v>43644</v>
      </c>
      <c r="G3133" s="7">
        <v>43649</v>
      </c>
      <c r="H3133" s="6">
        <f t="shared" si="144"/>
        <v>32</v>
      </c>
      <c r="I3133" s="6" t="s">
        <v>215</v>
      </c>
      <c r="J3133" s="6">
        <v>22</v>
      </c>
      <c r="K3133" s="6">
        <v>42</v>
      </c>
      <c r="L3133" s="6">
        <v>331</v>
      </c>
      <c r="M3133" s="6">
        <v>19</v>
      </c>
      <c r="N3133" s="6">
        <v>5</v>
      </c>
      <c r="O3133" s="6">
        <v>0.1</v>
      </c>
      <c r="P3133" s="8">
        <v>6545.9000000000005</v>
      </c>
      <c r="Q3133" s="8">
        <v>4713.0479999999998</v>
      </c>
      <c r="R3133" s="8">
        <f t="shared" si="145"/>
        <v>5891.3100000000049</v>
      </c>
      <c r="S3133" s="8">
        <f>(((Sales[[#This Row],[Unit Price]]-(Sales[[#This Row],[Discount Applied]]*Sales[[#This Row],[Unit Price]]))-Q3133)/Q3133)*100</f>
        <v>25.000000000000018</v>
      </c>
      <c r="T3133" s="8">
        <f t="shared" si="146"/>
        <v>29456.550000000003</v>
      </c>
      <c r="U3133" s="8">
        <f>Sales[[#This Row],[Unit Cost]]*Sales[[#This Row],[Order Quantity]]</f>
        <v>23565.239999999998</v>
      </c>
    </row>
    <row r="3134" spans="1:21" x14ac:dyDescent="0.2">
      <c r="A3134" s="6" t="s">
        <v>3347</v>
      </c>
      <c r="B3134" s="6" t="s">
        <v>24</v>
      </c>
      <c r="C3134" s="6" t="s">
        <v>145</v>
      </c>
      <c r="D3134" s="7">
        <v>43500</v>
      </c>
      <c r="E3134" s="7">
        <v>43617</v>
      </c>
      <c r="F3134" s="7">
        <v>43627</v>
      </c>
      <c r="G3134" s="7">
        <v>43634</v>
      </c>
      <c r="H3134" s="6">
        <f t="shared" si="144"/>
        <v>17</v>
      </c>
      <c r="I3134" s="6" t="s">
        <v>215</v>
      </c>
      <c r="J3134" s="6">
        <v>11</v>
      </c>
      <c r="K3134" s="6">
        <v>10</v>
      </c>
      <c r="L3134" s="6">
        <v>125</v>
      </c>
      <c r="M3134" s="6">
        <v>21</v>
      </c>
      <c r="N3134" s="6">
        <v>6</v>
      </c>
      <c r="O3134" s="6">
        <v>0.1</v>
      </c>
      <c r="P3134" s="8">
        <v>2365.1</v>
      </c>
      <c r="Q3134" s="8">
        <v>1016.9929999999999</v>
      </c>
      <c r="R3134" s="8">
        <f t="shared" si="145"/>
        <v>6669.5819999999994</v>
      </c>
      <c r="S3134" s="8">
        <f>(((Sales[[#This Row],[Unit Price]]-(Sales[[#This Row],[Discount Applied]]*Sales[[#This Row],[Unit Price]]))-Q3134)/Q3134)*100</f>
        <v>109.30232558139537</v>
      </c>
      <c r="T3134" s="8">
        <f t="shared" si="146"/>
        <v>12771.539999999999</v>
      </c>
      <c r="U3134" s="8">
        <f>Sales[[#This Row],[Unit Cost]]*Sales[[#This Row],[Order Quantity]]</f>
        <v>6101.9579999999996</v>
      </c>
    </row>
    <row r="3135" spans="1:21" x14ac:dyDescent="0.2">
      <c r="A3135" s="6" t="s">
        <v>3348</v>
      </c>
      <c r="B3135" s="6" t="s">
        <v>24</v>
      </c>
      <c r="C3135" s="6" t="s">
        <v>147</v>
      </c>
      <c r="D3135" s="7">
        <v>43500</v>
      </c>
      <c r="E3135" s="7">
        <v>43617</v>
      </c>
      <c r="F3135" s="7">
        <v>43629</v>
      </c>
      <c r="G3135" s="7">
        <v>43639</v>
      </c>
      <c r="H3135" s="6">
        <f t="shared" si="144"/>
        <v>22</v>
      </c>
      <c r="I3135" s="6" t="s">
        <v>215</v>
      </c>
      <c r="J3135" s="6">
        <v>10</v>
      </c>
      <c r="K3135" s="6">
        <v>39</v>
      </c>
      <c r="L3135" s="6">
        <v>207</v>
      </c>
      <c r="M3135" s="6">
        <v>6</v>
      </c>
      <c r="N3135" s="6">
        <v>6</v>
      </c>
      <c r="O3135" s="6">
        <v>0.05</v>
      </c>
      <c r="P3135" s="8">
        <v>1092.1000000000001</v>
      </c>
      <c r="Q3135" s="8">
        <v>829.99600000000009</v>
      </c>
      <c r="R3135" s="8">
        <f t="shared" si="145"/>
        <v>1244.9939999999997</v>
      </c>
      <c r="S3135" s="8">
        <f>(((Sales[[#This Row],[Unit Price]]-(Sales[[#This Row],[Discount Applied]]*Sales[[#This Row],[Unit Price]]))-Q3135)/Q3135)*100</f>
        <v>25</v>
      </c>
      <c r="T3135" s="8">
        <f t="shared" si="146"/>
        <v>6224.97</v>
      </c>
      <c r="U3135" s="8">
        <f>Sales[[#This Row],[Unit Cost]]*Sales[[#This Row],[Order Quantity]]</f>
        <v>4979.9760000000006</v>
      </c>
    </row>
    <row r="3136" spans="1:21" x14ac:dyDescent="0.2">
      <c r="A3136" s="6" t="s">
        <v>3349</v>
      </c>
      <c r="B3136" s="6" t="s">
        <v>24</v>
      </c>
      <c r="C3136" s="6" t="s">
        <v>145</v>
      </c>
      <c r="D3136" s="7">
        <v>43500</v>
      </c>
      <c r="E3136" s="7">
        <v>43617</v>
      </c>
      <c r="F3136" s="7">
        <v>43634</v>
      </c>
      <c r="G3136" s="7">
        <v>43636</v>
      </c>
      <c r="H3136" s="6">
        <f t="shared" si="144"/>
        <v>19</v>
      </c>
      <c r="I3136" s="6" t="s">
        <v>215</v>
      </c>
      <c r="J3136" s="6">
        <v>1</v>
      </c>
      <c r="K3136" s="6">
        <v>32</v>
      </c>
      <c r="L3136" s="6">
        <v>167</v>
      </c>
      <c r="M3136" s="6">
        <v>1</v>
      </c>
      <c r="N3136" s="6">
        <v>5</v>
      </c>
      <c r="O3136" s="6">
        <v>0.05</v>
      </c>
      <c r="P3136" s="8">
        <v>3403.6</v>
      </c>
      <c r="Q3136" s="8">
        <v>2416.556</v>
      </c>
      <c r="R3136" s="8">
        <f t="shared" si="145"/>
        <v>4084.3199999999997</v>
      </c>
      <c r="S3136" s="8">
        <f>(((Sales[[#This Row],[Unit Price]]-(Sales[[#This Row],[Discount Applied]]*Sales[[#This Row],[Unit Price]]))-Q3136)/Q3136)*100</f>
        <v>33.802816901408448</v>
      </c>
      <c r="T3136" s="8">
        <f t="shared" si="146"/>
        <v>16167.1</v>
      </c>
      <c r="U3136" s="8">
        <f>Sales[[#This Row],[Unit Cost]]*Sales[[#This Row],[Order Quantity]]</f>
        <v>12082.78</v>
      </c>
    </row>
    <row r="3137" spans="1:21" x14ac:dyDescent="0.2">
      <c r="A3137" s="6" t="s">
        <v>3350</v>
      </c>
      <c r="B3137" s="6" t="s">
        <v>25</v>
      </c>
      <c r="C3137" s="6" t="s">
        <v>145</v>
      </c>
      <c r="D3137" s="7">
        <v>43500</v>
      </c>
      <c r="E3137" s="7">
        <v>43617</v>
      </c>
      <c r="F3137" s="7">
        <v>43641</v>
      </c>
      <c r="G3137" s="7">
        <v>43644</v>
      </c>
      <c r="H3137" s="6">
        <f t="shared" si="144"/>
        <v>27</v>
      </c>
      <c r="I3137" s="6" t="s">
        <v>215</v>
      </c>
      <c r="J3137" s="6">
        <v>12</v>
      </c>
      <c r="K3137" s="6">
        <v>8</v>
      </c>
      <c r="L3137" s="6">
        <v>198</v>
      </c>
      <c r="M3137" s="6">
        <v>3</v>
      </c>
      <c r="N3137" s="6">
        <v>3</v>
      </c>
      <c r="O3137" s="6">
        <v>7.4999999999999997E-2</v>
      </c>
      <c r="P3137" s="8">
        <v>194.3</v>
      </c>
      <c r="Q3137" s="8">
        <v>120.46600000000001</v>
      </c>
      <c r="R3137" s="8">
        <f t="shared" si="145"/>
        <v>177.78450000000009</v>
      </c>
      <c r="S3137" s="8">
        <f>(((Sales[[#This Row],[Unit Price]]-(Sales[[#This Row],[Discount Applied]]*Sales[[#This Row],[Unit Price]]))-Q3137)/Q3137)*100</f>
        <v>49.193548387096783</v>
      </c>
      <c r="T3137" s="8">
        <f t="shared" si="146"/>
        <v>539.18250000000012</v>
      </c>
      <c r="U3137" s="8">
        <f>Sales[[#This Row],[Unit Cost]]*Sales[[#This Row],[Order Quantity]]</f>
        <v>361.39800000000002</v>
      </c>
    </row>
    <row r="3138" spans="1:21" x14ac:dyDescent="0.2">
      <c r="A3138" s="6" t="s">
        <v>3351</v>
      </c>
      <c r="B3138" s="6" t="s">
        <v>24</v>
      </c>
      <c r="C3138" s="6" t="s">
        <v>147</v>
      </c>
      <c r="D3138" s="7">
        <v>43500</v>
      </c>
      <c r="E3138" s="7">
        <v>43618</v>
      </c>
      <c r="F3138" s="7">
        <v>43646</v>
      </c>
      <c r="G3138" s="7">
        <v>43654</v>
      </c>
      <c r="H3138" s="6">
        <f t="shared" ref="H3138:H3201" si="147">G3138-E3138</f>
        <v>36</v>
      </c>
      <c r="I3138" s="6" t="s">
        <v>215</v>
      </c>
      <c r="J3138" s="6">
        <v>8</v>
      </c>
      <c r="K3138" s="6">
        <v>27</v>
      </c>
      <c r="L3138" s="6">
        <v>251</v>
      </c>
      <c r="M3138" s="6">
        <v>31</v>
      </c>
      <c r="N3138" s="6">
        <v>6</v>
      </c>
      <c r="O3138" s="6">
        <v>0.05</v>
      </c>
      <c r="P3138" s="8">
        <v>2646.5</v>
      </c>
      <c r="Q3138" s="8">
        <v>1826.0849999999998</v>
      </c>
      <c r="R3138" s="8">
        <f t="shared" ref="R3138:R3201" si="148">T3138-(Q3138*N3138)</f>
        <v>4128.5400000000009</v>
      </c>
      <c r="S3138" s="8">
        <f>(((Sales[[#This Row],[Unit Price]]-(Sales[[#This Row],[Discount Applied]]*Sales[[#This Row],[Unit Price]]))-Q3138)/Q3138)*100</f>
        <v>37.68115942028988</v>
      </c>
      <c r="T3138" s="8">
        <f t="shared" ref="T3138:T3201" si="149">((P3138*N3138)-(P3138*O3138*N3138))</f>
        <v>15085.05</v>
      </c>
      <c r="U3138" s="8">
        <f>Sales[[#This Row],[Unit Cost]]*Sales[[#This Row],[Order Quantity]]</f>
        <v>10956.509999999998</v>
      </c>
    </row>
    <row r="3139" spans="1:21" x14ac:dyDescent="0.2">
      <c r="A3139" s="6" t="s">
        <v>3352</v>
      </c>
      <c r="B3139" s="6" t="s">
        <v>24</v>
      </c>
      <c r="C3139" s="6" t="s">
        <v>143</v>
      </c>
      <c r="D3139" s="7">
        <v>43500</v>
      </c>
      <c r="E3139" s="7">
        <v>43618</v>
      </c>
      <c r="F3139" s="7">
        <v>43627</v>
      </c>
      <c r="G3139" s="7">
        <v>43633</v>
      </c>
      <c r="H3139" s="6">
        <f t="shared" si="147"/>
        <v>15</v>
      </c>
      <c r="I3139" s="6" t="s">
        <v>215</v>
      </c>
      <c r="J3139" s="6">
        <v>7</v>
      </c>
      <c r="K3139" s="6">
        <v>49</v>
      </c>
      <c r="L3139" s="6">
        <v>366</v>
      </c>
      <c r="M3139" s="6">
        <v>45</v>
      </c>
      <c r="N3139" s="6">
        <v>3</v>
      </c>
      <c r="O3139" s="6">
        <v>0.2</v>
      </c>
      <c r="P3139" s="8">
        <v>1058.6000000000001</v>
      </c>
      <c r="Q3139" s="8">
        <v>709.26200000000017</v>
      </c>
      <c r="R3139" s="8">
        <f t="shared" si="148"/>
        <v>412.85399999999981</v>
      </c>
      <c r="S3139" s="8">
        <f>(((Sales[[#This Row],[Unit Price]]-(Sales[[#This Row],[Discount Applied]]*Sales[[#This Row],[Unit Price]]))-Q3139)/Q3139)*100</f>
        <v>19.402985074626852</v>
      </c>
      <c r="T3139" s="8">
        <f t="shared" si="149"/>
        <v>2540.6400000000003</v>
      </c>
      <c r="U3139" s="8">
        <f>Sales[[#This Row],[Unit Cost]]*Sales[[#This Row],[Order Quantity]]</f>
        <v>2127.7860000000005</v>
      </c>
    </row>
    <row r="3140" spans="1:21" x14ac:dyDescent="0.2">
      <c r="A3140" s="6" t="s">
        <v>3353</v>
      </c>
      <c r="B3140" s="6" t="s">
        <v>23</v>
      </c>
      <c r="C3140" s="6" t="s">
        <v>148</v>
      </c>
      <c r="D3140" s="7">
        <v>43500</v>
      </c>
      <c r="E3140" s="7">
        <v>43618</v>
      </c>
      <c r="F3140" s="7">
        <v>43642</v>
      </c>
      <c r="G3140" s="7">
        <v>43650</v>
      </c>
      <c r="H3140" s="6">
        <f t="shared" si="147"/>
        <v>32</v>
      </c>
      <c r="I3140" s="6" t="s">
        <v>215</v>
      </c>
      <c r="J3140" s="6">
        <v>21</v>
      </c>
      <c r="K3140" s="6">
        <v>34</v>
      </c>
      <c r="L3140" s="6">
        <v>4</v>
      </c>
      <c r="M3140" s="6">
        <v>13</v>
      </c>
      <c r="N3140" s="6">
        <v>1</v>
      </c>
      <c r="O3140" s="6">
        <v>0.05</v>
      </c>
      <c r="P3140" s="8">
        <v>3966.4</v>
      </c>
      <c r="Q3140" s="8">
        <v>1586.5600000000002</v>
      </c>
      <c r="R3140" s="8">
        <f t="shared" si="148"/>
        <v>2181.5199999999995</v>
      </c>
      <c r="S3140" s="8">
        <f>(((Sales[[#This Row],[Unit Price]]-(Sales[[#This Row],[Discount Applied]]*Sales[[#This Row],[Unit Price]]))-Q3140)/Q3140)*100</f>
        <v>137.49999999999994</v>
      </c>
      <c r="T3140" s="8">
        <f t="shared" si="149"/>
        <v>3768.08</v>
      </c>
      <c r="U3140" s="8">
        <f>Sales[[#This Row],[Unit Cost]]*Sales[[#This Row],[Order Quantity]]</f>
        <v>1586.5600000000002</v>
      </c>
    </row>
    <row r="3141" spans="1:21" x14ac:dyDescent="0.2">
      <c r="A3141" s="6" t="s">
        <v>3354</v>
      </c>
      <c r="B3141" s="6" t="s">
        <v>24</v>
      </c>
      <c r="C3141" s="6" t="s">
        <v>147</v>
      </c>
      <c r="D3141" s="7">
        <v>43500</v>
      </c>
      <c r="E3141" s="7">
        <v>43618</v>
      </c>
      <c r="F3141" s="7">
        <v>43624</v>
      </c>
      <c r="G3141" s="7">
        <v>43630</v>
      </c>
      <c r="H3141" s="6">
        <f t="shared" si="147"/>
        <v>12</v>
      </c>
      <c r="I3141" s="6" t="s">
        <v>215</v>
      </c>
      <c r="J3141" s="6">
        <v>5</v>
      </c>
      <c r="K3141" s="6">
        <v>29</v>
      </c>
      <c r="L3141" s="6">
        <v>203</v>
      </c>
      <c r="M3141" s="6">
        <v>16</v>
      </c>
      <c r="N3141" s="6">
        <v>8</v>
      </c>
      <c r="O3141" s="6">
        <v>0.05</v>
      </c>
      <c r="P3141" s="8">
        <v>2941.3</v>
      </c>
      <c r="Q3141" s="8">
        <v>1911.8450000000003</v>
      </c>
      <c r="R3141" s="8">
        <f t="shared" si="148"/>
        <v>7059.119999999999</v>
      </c>
      <c r="S3141" s="8">
        <f>(((Sales[[#This Row],[Unit Price]]-(Sales[[#This Row],[Discount Applied]]*Sales[[#This Row],[Unit Price]]))-Q3141)/Q3141)*100</f>
        <v>46.153846153846139</v>
      </c>
      <c r="T3141" s="8">
        <f t="shared" si="149"/>
        <v>22353.88</v>
      </c>
      <c r="U3141" s="8">
        <f>Sales[[#This Row],[Unit Cost]]*Sales[[#This Row],[Order Quantity]]</f>
        <v>15294.760000000002</v>
      </c>
    </row>
    <row r="3142" spans="1:21" x14ac:dyDescent="0.2">
      <c r="A3142" s="6" t="s">
        <v>3355</v>
      </c>
      <c r="B3142" s="6" t="s">
        <v>25</v>
      </c>
      <c r="C3142" s="6" t="s">
        <v>146</v>
      </c>
      <c r="D3142" s="7">
        <v>43500</v>
      </c>
      <c r="E3142" s="7">
        <v>43618</v>
      </c>
      <c r="F3142" s="7">
        <v>43627</v>
      </c>
      <c r="G3142" s="7">
        <v>43632</v>
      </c>
      <c r="H3142" s="6">
        <f t="shared" si="147"/>
        <v>14</v>
      </c>
      <c r="I3142" s="6" t="s">
        <v>215</v>
      </c>
      <c r="J3142" s="6">
        <v>17</v>
      </c>
      <c r="K3142" s="6">
        <v>49</v>
      </c>
      <c r="L3142" s="6">
        <v>316</v>
      </c>
      <c r="M3142" s="6">
        <v>2</v>
      </c>
      <c r="N3142" s="6">
        <v>7</v>
      </c>
      <c r="O3142" s="6">
        <v>0.1</v>
      </c>
      <c r="P3142" s="8">
        <v>1125.6000000000001</v>
      </c>
      <c r="Q3142" s="8">
        <v>675.36</v>
      </c>
      <c r="R3142" s="8">
        <f t="shared" si="148"/>
        <v>2363.7600000000002</v>
      </c>
      <c r="S3142" s="8">
        <f>(((Sales[[#This Row],[Unit Price]]-(Sales[[#This Row],[Discount Applied]]*Sales[[#This Row],[Unit Price]]))-Q3142)/Q3142)*100</f>
        <v>50.000000000000014</v>
      </c>
      <c r="T3142" s="8">
        <f t="shared" si="149"/>
        <v>7091.2800000000007</v>
      </c>
      <c r="U3142" s="8">
        <f>Sales[[#This Row],[Unit Cost]]*Sales[[#This Row],[Order Quantity]]</f>
        <v>4727.5200000000004</v>
      </c>
    </row>
    <row r="3143" spans="1:21" x14ac:dyDescent="0.2">
      <c r="A3143" s="6" t="s">
        <v>3356</v>
      </c>
      <c r="B3143" s="6" t="s">
        <v>25</v>
      </c>
      <c r="C3143" s="6" t="s">
        <v>148</v>
      </c>
      <c r="D3143" s="7">
        <v>43500</v>
      </c>
      <c r="E3143" s="7">
        <v>43618</v>
      </c>
      <c r="F3143" s="7">
        <v>43625</v>
      </c>
      <c r="G3143" s="7">
        <v>43632</v>
      </c>
      <c r="H3143" s="6">
        <f t="shared" si="147"/>
        <v>14</v>
      </c>
      <c r="I3143" s="6" t="s">
        <v>215</v>
      </c>
      <c r="J3143" s="6">
        <v>19</v>
      </c>
      <c r="K3143" s="6">
        <v>40</v>
      </c>
      <c r="L3143" s="6">
        <v>22</v>
      </c>
      <c r="M3143" s="6">
        <v>24</v>
      </c>
      <c r="N3143" s="6">
        <v>7</v>
      </c>
      <c r="O3143" s="6">
        <v>0.15</v>
      </c>
      <c r="P3143" s="8">
        <v>2827.4</v>
      </c>
      <c r="Q3143" s="8">
        <v>1781.2620000000002</v>
      </c>
      <c r="R3143" s="8">
        <f t="shared" si="148"/>
        <v>4354.1959999999981</v>
      </c>
      <c r="S3143" s="8">
        <f>(((Sales[[#This Row],[Unit Price]]-(Sales[[#This Row],[Discount Applied]]*Sales[[#This Row],[Unit Price]]))-Q3143)/Q3143)*100</f>
        <v>34.92063492063491</v>
      </c>
      <c r="T3143" s="8">
        <f t="shared" si="149"/>
        <v>16823.03</v>
      </c>
      <c r="U3143" s="8">
        <f>Sales[[#This Row],[Unit Cost]]*Sales[[#This Row],[Order Quantity]]</f>
        <v>12468.834000000001</v>
      </c>
    </row>
    <row r="3144" spans="1:21" x14ac:dyDescent="0.2">
      <c r="A3144" s="6" t="s">
        <v>3357</v>
      </c>
      <c r="B3144" s="6" t="s">
        <v>24</v>
      </c>
      <c r="C3144" s="6" t="s">
        <v>145</v>
      </c>
      <c r="D3144" s="7">
        <v>43500</v>
      </c>
      <c r="E3144" s="7">
        <v>43618</v>
      </c>
      <c r="F3144" s="7">
        <v>43638</v>
      </c>
      <c r="G3144" s="7">
        <v>43646</v>
      </c>
      <c r="H3144" s="6">
        <f t="shared" si="147"/>
        <v>28</v>
      </c>
      <c r="I3144" s="6" t="s">
        <v>215</v>
      </c>
      <c r="J3144" s="6">
        <v>12</v>
      </c>
      <c r="K3144" s="6">
        <v>2</v>
      </c>
      <c r="L3144" s="6">
        <v>108</v>
      </c>
      <c r="M3144" s="6">
        <v>39</v>
      </c>
      <c r="N3144" s="6">
        <v>2</v>
      </c>
      <c r="O3144" s="6">
        <v>7.4999999999999997E-2</v>
      </c>
      <c r="P3144" s="8">
        <v>1105.5</v>
      </c>
      <c r="Q3144" s="8">
        <v>740.68500000000006</v>
      </c>
      <c r="R3144" s="8">
        <f t="shared" si="148"/>
        <v>563.80499999999984</v>
      </c>
      <c r="S3144" s="8">
        <f>(((Sales[[#This Row],[Unit Price]]-(Sales[[#This Row],[Discount Applied]]*Sales[[#This Row],[Unit Price]]))-Q3144)/Q3144)*100</f>
        <v>38.0597014925373</v>
      </c>
      <c r="T3144" s="8">
        <f t="shared" si="149"/>
        <v>2045.175</v>
      </c>
      <c r="U3144" s="8">
        <f>Sales[[#This Row],[Unit Cost]]*Sales[[#This Row],[Order Quantity]]</f>
        <v>1481.3700000000001</v>
      </c>
    </row>
    <row r="3145" spans="1:21" x14ac:dyDescent="0.2">
      <c r="A3145" s="6" t="s">
        <v>3358</v>
      </c>
      <c r="B3145" s="6" t="s">
        <v>25</v>
      </c>
      <c r="C3145" s="6" t="s">
        <v>145</v>
      </c>
      <c r="D3145" s="7">
        <v>43500</v>
      </c>
      <c r="E3145" s="7">
        <v>43618</v>
      </c>
      <c r="F3145" s="7">
        <v>43643</v>
      </c>
      <c r="G3145" s="7">
        <v>43645</v>
      </c>
      <c r="H3145" s="6">
        <f t="shared" si="147"/>
        <v>27</v>
      </c>
      <c r="I3145" s="6" t="s">
        <v>215</v>
      </c>
      <c r="J3145" s="6">
        <v>14</v>
      </c>
      <c r="K3145" s="6">
        <v>8</v>
      </c>
      <c r="L3145" s="6">
        <v>197</v>
      </c>
      <c r="M3145" s="6">
        <v>15</v>
      </c>
      <c r="N3145" s="6">
        <v>4</v>
      </c>
      <c r="O3145" s="6">
        <v>0.05</v>
      </c>
      <c r="P3145" s="8">
        <v>4020</v>
      </c>
      <c r="Q3145" s="8">
        <v>1809</v>
      </c>
      <c r="R3145" s="8">
        <f t="shared" si="148"/>
        <v>8040</v>
      </c>
      <c r="S3145" s="8">
        <f>(((Sales[[#This Row],[Unit Price]]-(Sales[[#This Row],[Discount Applied]]*Sales[[#This Row],[Unit Price]]))-Q3145)/Q3145)*100</f>
        <v>111.11111111111111</v>
      </c>
      <c r="T3145" s="8">
        <f t="shared" si="149"/>
        <v>15276</v>
      </c>
      <c r="U3145" s="8">
        <f>Sales[[#This Row],[Unit Cost]]*Sales[[#This Row],[Order Quantity]]</f>
        <v>7236</v>
      </c>
    </row>
    <row r="3146" spans="1:21" x14ac:dyDescent="0.2">
      <c r="A3146" s="6" t="s">
        <v>3359</v>
      </c>
      <c r="B3146" s="6" t="s">
        <v>23</v>
      </c>
      <c r="C3146" s="6" t="s">
        <v>147</v>
      </c>
      <c r="D3146" s="7">
        <v>43500</v>
      </c>
      <c r="E3146" s="7">
        <v>43618</v>
      </c>
      <c r="F3146" s="7">
        <v>43632</v>
      </c>
      <c r="G3146" s="7">
        <v>43635</v>
      </c>
      <c r="H3146" s="6">
        <f t="shared" si="147"/>
        <v>17</v>
      </c>
      <c r="I3146" s="6" t="s">
        <v>215</v>
      </c>
      <c r="J3146" s="6">
        <v>24</v>
      </c>
      <c r="K3146" s="6">
        <v>20</v>
      </c>
      <c r="L3146" s="6">
        <v>240</v>
      </c>
      <c r="M3146" s="6">
        <v>25</v>
      </c>
      <c r="N3146" s="6">
        <v>8</v>
      </c>
      <c r="O3146" s="6">
        <v>0.1</v>
      </c>
      <c r="P3146" s="8">
        <v>3269.6</v>
      </c>
      <c r="Q3146" s="8">
        <v>1405.9279999999999</v>
      </c>
      <c r="R3146" s="8">
        <f t="shared" si="148"/>
        <v>12293.696</v>
      </c>
      <c r="S3146" s="8">
        <f>(((Sales[[#This Row],[Unit Price]]-(Sales[[#This Row],[Discount Applied]]*Sales[[#This Row],[Unit Price]]))-Q3146)/Q3146)*100</f>
        <v>109.30232558139537</v>
      </c>
      <c r="T3146" s="8">
        <f t="shared" si="149"/>
        <v>23541.119999999999</v>
      </c>
      <c r="U3146" s="8">
        <f>Sales[[#This Row],[Unit Cost]]*Sales[[#This Row],[Order Quantity]]</f>
        <v>11247.423999999999</v>
      </c>
    </row>
    <row r="3147" spans="1:21" x14ac:dyDescent="0.2">
      <c r="A3147" s="6" t="s">
        <v>3360</v>
      </c>
      <c r="B3147" s="6" t="s">
        <v>23</v>
      </c>
      <c r="C3147" s="6" t="s">
        <v>146</v>
      </c>
      <c r="D3147" s="7">
        <v>43500</v>
      </c>
      <c r="E3147" s="7">
        <v>43618</v>
      </c>
      <c r="F3147" s="7">
        <v>43644</v>
      </c>
      <c r="G3147" s="7">
        <v>43647</v>
      </c>
      <c r="H3147" s="6">
        <f t="shared" si="147"/>
        <v>29</v>
      </c>
      <c r="I3147" s="6" t="s">
        <v>215</v>
      </c>
      <c r="J3147" s="6">
        <v>21</v>
      </c>
      <c r="K3147" s="6">
        <v>19</v>
      </c>
      <c r="L3147" s="6">
        <v>262</v>
      </c>
      <c r="M3147" s="6">
        <v>44</v>
      </c>
      <c r="N3147" s="6">
        <v>7</v>
      </c>
      <c r="O3147" s="6">
        <v>0.05</v>
      </c>
      <c r="P3147" s="8">
        <v>5246.1</v>
      </c>
      <c r="Q3147" s="8">
        <v>3882.114</v>
      </c>
      <c r="R3147" s="8">
        <f t="shared" si="148"/>
        <v>7711.7670000000035</v>
      </c>
      <c r="S3147" s="8">
        <f>(((Sales[[#This Row],[Unit Price]]-(Sales[[#This Row],[Discount Applied]]*Sales[[#This Row],[Unit Price]]))-Q3147)/Q3147)*100</f>
        <v>28.378378378378379</v>
      </c>
      <c r="T3147" s="8">
        <f t="shared" si="149"/>
        <v>34886.565000000002</v>
      </c>
      <c r="U3147" s="8">
        <f>Sales[[#This Row],[Unit Cost]]*Sales[[#This Row],[Order Quantity]]</f>
        <v>27174.797999999999</v>
      </c>
    </row>
    <row r="3148" spans="1:21" x14ac:dyDescent="0.2">
      <c r="A3148" s="6" t="s">
        <v>3361</v>
      </c>
      <c r="B3148" s="6" t="s">
        <v>26</v>
      </c>
      <c r="C3148" s="6" t="s">
        <v>145</v>
      </c>
      <c r="D3148" s="7">
        <v>43500</v>
      </c>
      <c r="E3148" s="7">
        <v>43619</v>
      </c>
      <c r="F3148" s="7">
        <v>43636</v>
      </c>
      <c r="G3148" s="7">
        <v>43638</v>
      </c>
      <c r="H3148" s="6">
        <f t="shared" si="147"/>
        <v>19</v>
      </c>
      <c r="I3148" s="6" t="s">
        <v>215</v>
      </c>
      <c r="J3148" s="6">
        <v>28</v>
      </c>
      <c r="K3148" s="6">
        <v>49</v>
      </c>
      <c r="L3148" s="6">
        <v>176</v>
      </c>
      <c r="M3148" s="6">
        <v>4</v>
      </c>
      <c r="N3148" s="6">
        <v>4</v>
      </c>
      <c r="O3148" s="6">
        <v>0.05</v>
      </c>
      <c r="P3148" s="8">
        <v>2405.3000000000002</v>
      </c>
      <c r="Q3148" s="8">
        <v>1611.5510000000002</v>
      </c>
      <c r="R3148" s="8">
        <f t="shared" si="148"/>
        <v>2693.9360000000006</v>
      </c>
      <c r="S3148" s="8">
        <f>(((Sales[[#This Row],[Unit Price]]-(Sales[[#This Row],[Discount Applied]]*Sales[[#This Row],[Unit Price]]))-Q3148)/Q3148)*100</f>
        <v>41.791044776119406</v>
      </c>
      <c r="T3148" s="8">
        <f t="shared" si="149"/>
        <v>9140.1400000000012</v>
      </c>
      <c r="U3148" s="8">
        <f>Sales[[#This Row],[Unit Cost]]*Sales[[#This Row],[Order Quantity]]</f>
        <v>6446.2040000000006</v>
      </c>
    </row>
    <row r="3149" spans="1:21" x14ac:dyDescent="0.2">
      <c r="A3149" s="6" t="s">
        <v>3362</v>
      </c>
      <c r="B3149" s="6" t="s">
        <v>25</v>
      </c>
      <c r="C3149" s="6" t="s">
        <v>146</v>
      </c>
      <c r="D3149" s="7">
        <v>43500</v>
      </c>
      <c r="E3149" s="7">
        <v>43619</v>
      </c>
      <c r="F3149" s="7">
        <v>43630</v>
      </c>
      <c r="G3149" s="7">
        <v>43631</v>
      </c>
      <c r="H3149" s="6">
        <f t="shared" si="147"/>
        <v>12</v>
      </c>
      <c r="I3149" s="6" t="s">
        <v>215</v>
      </c>
      <c r="J3149" s="6">
        <v>20</v>
      </c>
      <c r="K3149" s="6">
        <v>28</v>
      </c>
      <c r="L3149" s="6">
        <v>292</v>
      </c>
      <c r="M3149" s="6">
        <v>14</v>
      </c>
      <c r="N3149" s="6">
        <v>2</v>
      </c>
      <c r="O3149" s="6">
        <v>0.05</v>
      </c>
      <c r="P3149" s="8">
        <v>6137.2</v>
      </c>
      <c r="Q3149" s="8">
        <v>2823.1120000000001</v>
      </c>
      <c r="R3149" s="8">
        <f t="shared" si="148"/>
        <v>6014.4560000000001</v>
      </c>
      <c r="S3149" s="8">
        <f>(((Sales[[#This Row],[Unit Price]]-(Sales[[#This Row],[Discount Applied]]*Sales[[#This Row],[Unit Price]]))-Q3149)/Q3149)*100</f>
        <v>106.5217391304348</v>
      </c>
      <c r="T3149" s="8">
        <f t="shared" si="149"/>
        <v>11660.68</v>
      </c>
      <c r="U3149" s="8">
        <f>Sales[[#This Row],[Unit Cost]]*Sales[[#This Row],[Order Quantity]]</f>
        <v>5646.2240000000002</v>
      </c>
    </row>
    <row r="3150" spans="1:21" x14ac:dyDescent="0.2">
      <c r="A3150" s="6" t="s">
        <v>3363</v>
      </c>
      <c r="B3150" s="6" t="s">
        <v>25</v>
      </c>
      <c r="C3150" s="6" t="s">
        <v>147</v>
      </c>
      <c r="D3150" s="7">
        <v>43500</v>
      </c>
      <c r="E3150" s="7">
        <v>43619</v>
      </c>
      <c r="F3150" s="7">
        <v>43631</v>
      </c>
      <c r="G3150" s="7">
        <v>43641</v>
      </c>
      <c r="H3150" s="6">
        <f t="shared" si="147"/>
        <v>22</v>
      </c>
      <c r="I3150" s="6" t="s">
        <v>215</v>
      </c>
      <c r="J3150" s="6">
        <v>19</v>
      </c>
      <c r="K3150" s="6">
        <v>42</v>
      </c>
      <c r="L3150" s="6">
        <v>257</v>
      </c>
      <c r="M3150" s="6">
        <v>28</v>
      </c>
      <c r="N3150" s="6">
        <v>2</v>
      </c>
      <c r="O3150" s="6">
        <v>7.4999999999999997E-2</v>
      </c>
      <c r="P3150" s="8">
        <v>2365.1</v>
      </c>
      <c r="Q3150" s="8">
        <v>993.34199999999987</v>
      </c>
      <c r="R3150" s="8">
        <f t="shared" si="148"/>
        <v>2388.7509999999997</v>
      </c>
      <c r="S3150" s="8">
        <f>(((Sales[[#This Row],[Unit Price]]-(Sales[[#This Row],[Discount Applied]]*Sales[[#This Row],[Unit Price]]))-Q3150)/Q3150)*100</f>
        <v>120.23809523809523</v>
      </c>
      <c r="T3150" s="8">
        <f t="shared" si="149"/>
        <v>4375.4349999999995</v>
      </c>
      <c r="U3150" s="8">
        <f>Sales[[#This Row],[Unit Cost]]*Sales[[#This Row],[Order Quantity]]</f>
        <v>1986.6839999999997</v>
      </c>
    </row>
    <row r="3151" spans="1:21" x14ac:dyDescent="0.2">
      <c r="A3151" s="6" t="s">
        <v>3364</v>
      </c>
      <c r="B3151" s="6" t="s">
        <v>24</v>
      </c>
      <c r="C3151" s="6" t="s">
        <v>145</v>
      </c>
      <c r="D3151" s="7">
        <v>43500</v>
      </c>
      <c r="E3151" s="7">
        <v>43619</v>
      </c>
      <c r="F3151" s="7">
        <v>43634</v>
      </c>
      <c r="G3151" s="7">
        <v>43638</v>
      </c>
      <c r="H3151" s="6">
        <f t="shared" si="147"/>
        <v>19</v>
      </c>
      <c r="I3151" s="6" t="s">
        <v>215</v>
      </c>
      <c r="J3151" s="6">
        <v>2</v>
      </c>
      <c r="K3151" s="6">
        <v>25</v>
      </c>
      <c r="L3151" s="6">
        <v>135</v>
      </c>
      <c r="M3151" s="6">
        <v>45</v>
      </c>
      <c r="N3151" s="6">
        <v>6</v>
      </c>
      <c r="O3151" s="6">
        <v>0.05</v>
      </c>
      <c r="P3151" s="8">
        <v>1159.1000000000001</v>
      </c>
      <c r="Q3151" s="8">
        <v>950.4620000000001</v>
      </c>
      <c r="R3151" s="8">
        <f t="shared" si="148"/>
        <v>904.09799999999905</v>
      </c>
      <c r="S3151" s="8">
        <f>(((Sales[[#This Row],[Unit Price]]-(Sales[[#This Row],[Discount Applied]]*Sales[[#This Row],[Unit Price]]))-Q3151)/Q3151)*100</f>
        <v>15.853658536585375</v>
      </c>
      <c r="T3151" s="8">
        <f t="shared" si="149"/>
        <v>6606.87</v>
      </c>
      <c r="U3151" s="8">
        <f>Sales[[#This Row],[Unit Cost]]*Sales[[#This Row],[Order Quantity]]</f>
        <v>5702.7720000000008</v>
      </c>
    </row>
    <row r="3152" spans="1:21" x14ac:dyDescent="0.2">
      <c r="A3152" s="6" t="s">
        <v>3365</v>
      </c>
      <c r="B3152" s="6" t="s">
        <v>26</v>
      </c>
      <c r="C3152" s="6" t="s">
        <v>145</v>
      </c>
      <c r="D3152" s="7">
        <v>43500</v>
      </c>
      <c r="E3152" s="7">
        <v>43619</v>
      </c>
      <c r="F3152" s="7">
        <v>43631</v>
      </c>
      <c r="G3152" s="7">
        <v>43641</v>
      </c>
      <c r="H3152" s="6">
        <f t="shared" si="147"/>
        <v>22</v>
      </c>
      <c r="I3152" s="6" t="s">
        <v>215</v>
      </c>
      <c r="J3152" s="6">
        <v>28</v>
      </c>
      <c r="K3152" s="6">
        <v>34</v>
      </c>
      <c r="L3152" s="6">
        <v>148</v>
      </c>
      <c r="M3152" s="6">
        <v>28</v>
      </c>
      <c r="N3152" s="6">
        <v>7</v>
      </c>
      <c r="O3152" s="6">
        <v>0.05</v>
      </c>
      <c r="P3152" s="8">
        <v>1072</v>
      </c>
      <c r="Q3152" s="8">
        <v>450.24</v>
      </c>
      <c r="R3152" s="8">
        <f t="shared" si="148"/>
        <v>3977.12</v>
      </c>
      <c r="S3152" s="8">
        <f>(((Sales[[#This Row],[Unit Price]]-(Sales[[#This Row],[Discount Applied]]*Sales[[#This Row],[Unit Price]]))-Q3152)/Q3152)*100</f>
        <v>126.19047619047619</v>
      </c>
      <c r="T3152" s="8">
        <f t="shared" si="149"/>
        <v>7128.8</v>
      </c>
      <c r="U3152" s="8">
        <f>Sales[[#This Row],[Unit Cost]]*Sales[[#This Row],[Order Quantity]]</f>
        <v>3151.6800000000003</v>
      </c>
    </row>
    <row r="3153" spans="1:21" x14ac:dyDescent="0.2">
      <c r="A3153" s="6" t="s">
        <v>3366</v>
      </c>
      <c r="B3153" s="6" t="s">
        <v>24</v>
      </c>
      <c r="C3153" s="6" t="s">
        <v>147</v>
      </c>
      <c r="D3153" s="7">
        <v>43500</v>
      </c>
      <c r="E3153" s="7">
        <v>43619</v>
      </c>
      <c r="F3153" s="7">
        <v>43635</v>
      </c>
      <c r="G3153" s="7">
        <v>43645</v>
      </c>
      <c r="H3153" s="6">
        <f t="shared" si="147"/>
        <v>26</v>
      </c>
      <c r="I3153" s="6" t="s">
        <v>215</v>
      </c>
      <c r="J3153" s="6">
        <v>7</v>
      </c>
      <c r="K3153" s="6">
        <v>24</v>
      </c>
      <c r="L3153" s="6">
        <v>228</v>
      </c>
      <c r="M3153" s="6">
        <v>10</v>
      </c>
      <c r="N3153" s="6">
        <v>3</v>
      </c>
      <c r="O3153" s="6">
        <v>0.1</v>
      </c>
      <c r="P3153" s="8">
        <v>3845.8</v>
      </c>
      <c r="Q3153" s="8">
        <v>1922.9</v>
      </c>
      <c r="R3153" s="8">
        <f t="shared" si="148"/>
        <v>4614.9600000000009</v>
      </c>
      <c r="S3153" s="8">
        <f>(((Sales[[#This Row],[Unit Price]]-(Sales[[#This Row],[Discount Applied]]*Sales[[#This Row],[Unit Price]]))-Q3153)/Q3153)*100</f>
        <v>80</v>
      </c>
      <c r="T3153" s="8">
        <f t="shared" si="149"/>
        <v>10383.660000000002</v>
      </c>
      <c r="U3153" s="8">
        <f>Sales[[#This Row],[Unit Cost]]*Sales[[#This Row],[Order Quantity]]</f>
        <v>5768.7000000000007</v>
      </c>
    </row>
    <row r="3154" spans="1:21" x14ac:dyDescent="0.2">
      <c r="A3154" s="6" t="s">
        <v>3367</v>
      </c>
      <c r="B3154" s="6" t="s">
        <v>25</v>
      </c>
      <c r="C3154" s="6" t="s">
        <v>147</v>
      </c>
      <c r="D3154" s="7">
        <v>43500</v>
      </c>
      <c r="E3154" s="7">
        <v>43619</v>
      </c>
      <c r="F3154" s="7">
        <v>43638</v>
      </c>
      <c r="G3154" s="7">
        <v>43648</v>
      </c>
      <c r="H3154" s="6">
        <f t="shared" si="147"/>
        <v>29</v>
      </c>
      <c r="I3154" s="6" t="s">
        <v>215</v>
      </c>
      <c r="J3154" s="6">
        <v>19</v>
      </c>
      <c r="K3154" s="6">
        <v>10</v>
      </c>
      <c r="L3154" s="6">
        <v>252</v>
      </c>
      <c r="M3154" s="6">
        <v>36</v>
      </c>
      <c r="N3154" s="6">
        <v>7</v>
      </c>
      <c r="O3154" s="6">
        <v>0.05</v>
      </c>
      <c r="P3154" s="8">
        <v>3886</v>
      </c>
      <c r="Q3154" s="8">
        <v>3069.94</v>
      </c>
      <c r="R3154" s="8">
        <f t="shared" si="148"/>
        <v>4352.32</v>
      </c>
      <c r="S3154" s="8">
        <f>(((Sales[[#This Row],[Unit Price]]-(Sales[[#This Row],[Discount Applied]]*Sales[[#This Row],[Unit Price]]))-Q3154)/Q3154)*100</f>
        <v>20.253164556962016</v>
      </c>
      <c r="T3154" s="8">
        <f t="shared" si="149"/>
        <v>25841.9</v>
      </c>
      <c r="U3154" s="8">
        <f>Sales[[#This Row],[Unit Cost]]*Sales[[#This Row],[Order Quantity]]</f>
        <v>21489.58</v>
      </c>
    </row>
    <row r="3155" spans="1:21" x14ac:dyDescent="0.2">
      <c r="A3155" s="6" t="s">
        <v>3368</v>
      </c>
      <c r="B3155" s="6" t="s">
        <v>24</v>
      </c>
      <c r="C3155" s="6" t="s">
        <v>145</v>
      </c>
      <c r="D3155" s="7">
        <v>43500</v>
      </c>
      <c r="E3155" s="7">
        <v>43619</v>
      </c>
      <c r="F3155" s="7">
        <v>43634</v>
      </c>
      <c r="G3155" s="7">
        <v>43635</v>
      </c>
      <c r="H3155" s="6">
        <f t="shared" si="147"/>
        <v>16</v>
      </c>
      <c r="I3155" s="6" t="s">
        <v>215</v>
      </c>
      <c r="J3155" s="6">
        <v>9</v>
      </c>
      <c r="K3155" s="6">
        <v>7</v>
      </c>
      <c r="L3155" s="6">
        <v>96</v>
      </c>
      <c r="M3155" s="6">
        <v>3</v>
      </c>
      <c r="N3155" s="6">
        <v>5</v>
      </c>
      <c r="O3155" s="6">
        <v>0.2</v>
      </c>
      <c r="P3155" s="8">
        <v>777.2</v>
      </c>
      <c r="Q3155" s="8">
        <v>528.49600000000009</v>
      </c>
      <c r="R3155" s="8">
        <f t="shared" si="148"/>
        <v>466.31999999999925</v>
      </c>
      <c r="S3155" s="8">
        <f>(((Sales[[#This Row],[Unit Price]]-(Sales[[#This Row],[Discount Applied]]*Sales[[#This Row],[Unit Price]]))-Q3155)/Q3155)*100</f>
        <v>17.647058823529388</v>
      </c>
      <c r="T3155" s="8">
        <f t="shared" si="149"/>
        <v>3108.7999999999997</v>
      </c>
      <c r="U3155" s="8">
        <f>Sales[[#This Row],[Unit Cost]]*Sales[[#This Row],[Order Quantity]]</f>
        <v>2642.4800000000005</v>
      </c>
    </row>
    <row r="3156" spans="1:21" x14ac:dyDescent="0.2">
      <c r="A3156" s="6" t="s">
        <v>3369</v>
      </c>
      <c r="B3156" s="6" t="s">
        <v>25</v>
      </c>
      <c r="C3156" s="6" t="s">
        <v>145</v>
      </c>
      <c r="D3156" s="7">
        <v>43500</v>
      </c>
      <c r="E3156" s="7">
        <v>43619</v>
      </c>
      <c r="F3156" s="7">
        <v>43642</v>
      </c>
      <c r="G3156" s="7">
        <v>43645</v>
      </c>
      <c r="H3156" s="6">
        <f t="shared" si="147"/>
        <v>26</v>
      </c>
      <c r="I3156" s="6" t="s">
        <v>215</v>
      </c>
      <c r="J3156" s="6">
        <v>14</v>
      </c>
      <c r="K3156" s="6">
        <v>40</v>
      </c>
      <c r="L3156" s="6">
        <v>149</v>
      </c>
      <c r="M3156" s="6">
        <v>37</v>
      </c>
      <c r="N3156" s="6">
        <v>1</v>
      </c>
      <c r="O3156" s="6">
        <v>0.1</v>
      </c>
      <c r="P3156" s="8">
        <v>911.2</v>
      </c>
      <c r="Q3156" s="8">
        <v>756.29600000000005</v>
      </c>
      <c r="R3156" s="8">
        <f t="shared" si="148"/>
        <v>63.783999999999992</v>
      </c>
      <c r="S3156" s="8">
        <f>(((Sales[[#This Row],[Unit Price]]-(Sales[[#This Row],[Discount Applied]]*Sales[[#This Row],[Unit Price]]))-Q3156)/Q3156)*100</f>
        <v>8.4337349397590344</v>
      </c>
      <c r="T3156" s="8">
        <f t="shared" si="149"/>
        <v>820.08</v>
      </c>
      <c r="U3156" s="8">
        <f>Sales[[#This Row],[Unit Cost]]*Sales[[#This Row],[Order Quantity]]</f>
        <v>756.29600000000005</v>
      </c>
    </row>
    <row r="3157" spans="1:21" x14ac:dyDescent="0.2">
      <c r="A3157" s="6" t="s">
        <v>3370</v>
      </c>
      <c r="B3157" s="6" t="s">
        <v>23</v>
      </c>
      <c r="C3157" s="6" t="s">
        <v>146</v>
      </c>
      <c r="D3157" s="7">
        <v>43500</v>
      </c>
      <c r="E3157" s="7">
        <v>43619</v>
      </c>
      <c r="F3157" s="7">
        <v>43632</v>
      </c>
      <c r="G3157" s="7">
        <v>43642</v>
      </c>
      <c r="H3157" s="6">
        <f t="shared" si="147"/>
        <v>23</v>
      </c>
      <c r="I3157" s="6" t="s">
        <v>215</v>
      </c>
      <c r="J3157" s="6">
        <v>24</v>
      </c>
      <c r="K3157" s="6">
        <v>16</v>
      </c>
      <c r="L3157" s="6">
        <v>294</v>
      </c>
      <c r="M3157" s="6">
        <v>15</v>
      </c>
      <c r="N3157" s="6">
        <v>8</v>
      </c>
      <c r="O3157" s="6">
        <v>0.05</v>
      </c>
      <c r="P3157" s="8">
        <v>3932.9</v>
      </c>
      <c r="Q3157" s="8">
        <v>3106.991</v>
      </c>
      <c r="R3157" s="8">
        <f t="shared" si="148"/>
        <v>5034.112000000001</v>
      </c>
      <c r="S3157" s="8">
        <f>(((Sales[[#This Row],[Unit Price]]-(Sales[[#This Row],[Discount Applied]]*Sales[[#This Row],[Unit Price]]))-Q3157)/Q3157)*100</f>
        <v>20.25316455696203</v>
      </c>
      <c r="T3157" s="8">
        <f t="shared" si="149"/>
        <v>29890.04</v>
      </c>
      <c r="U3157" s="8">
        <f>Sales[[#This Row],[Unit Cost]]*Sales[[#This Row],[Order Quantity]]</f>
        <v>24855.928</v>
      </c>
    </row>
    <row r="3158" spans="1:21" x14ac:dyDescent="0.2">
      <c r="A3158" s="6" t="s">
        <v>3371</v>
      </c>
      <c r="B3158" s="6" t="s">
        <v>25</v>
      </c>
      <c r="C3158" s="6" t="s">
        <v>146</v>
      </c>
      <c r="D3158" s="7">
        <v>43500</v>
      </c>
      <c r="E3158" s="7">
        <v>43619</v>
      </c>
      <c r="F3158" s="7">
        <v>43636</v>
      </c>
      <c r="G3158" s="7">
        <v>43637</v>
      </c>
      <c r="H3158" s="6">
        <f t="shared" si="147"/>
        <v>18</v>
      </c>
      <c r="I3158" s="6" t="s">
        <v>215</v>
      </c>
      <c r="J3158" s="6">
        <v>13</v>
      </c>
      <c r="K3158" s="6">
        <v>23</v>
      </c>
      <c r="L3158" s="6">
        <v>299</v>
      </c>
      <c r="M3158" s="6">
        <v>25</v>
      </c>
      <c r="N3158" s="6">
        <v>5</v>
      </c>
      <c r="O3158" s="6">
        <v>7.4999999999999997E-2</v>
      </c>
      <c r="P3158" s="8">
        <v>2566.1</v>
      </c>
      <c r="Q3158" s="8">
        <v>1437.0160000000001</v>
      </c>
      <c r="R3158" s="8">
        <f t="shared" si="148"/>
        <v>4683.1324999999997</v>
      </c>
      <c r="S3158" s="8">
        <f>(((Sales[[#This Row],[Unit Price]]-(Sales[[#This Row],[Discount Applied]]*Sales[[#This Row],[Unit Price]]))-Q3158)/Q3158)*100</f>
        <v>65.178571428571416</v>
      </c>
      <c r="T3158" s="8">
        <f t="shared" si="149"/>
        <v>11868.2125</v>
      </c>
      <c r="U3158" s="8">
        <f>Sales[[#This Row],[Unit Cost]]*Sales[[#This Row],[Order Quantity]]</f>
        <v>7185.08</v>
      </c>
    </row>
    <row r="3159" spans="1:21" x14ac:dyDescent="0.2">
      <c r="A3159" s="6" t="s">
        <v>3372</v>
      </c>
      <c r="B3159" s="6" t="s">
        <v>24</v>
      </c>
      <c r="C3159" s="6" t="s">
        <v>148</v>
      </c>
      <c r="D3159" s="7">
        <v>43500</v>
      </c>
      <c r="E3159" s="7">
        <v>43619</v>
      </c>
      <c r="F3159" s="7">
        <v>43626</v>
      </c>
      <c r="G3159" s="7">
        <v>43635</v>
      </c>
      <c r="H3159" s="6">
        <f t="shared" si="147"/>
        <v>16</v>
      </c>
      <c r="I3159" s="6" t="s">
        <v>215</v>
      </c>
      <c r="J3159" s="6">
        <v>11</v>
      </c>
      <c r="K3159" s="6">
        <v>11</v>
      </c>
      <c r="L3159" s="6">
        <v>40</v>
      </c>
      <c r="M3159" s="6">
        <v>34</v>
      </c>
      <c r="N3159" s="6">
        <v>6</v>
      </c>
      <c r="O3159" s="6">
        <v>7.4999999999999997E-2</v>
      </c>
      <c r="P3159" s="8">
        <v>5788.8</v>
      </c>
      <c r="Q3159" s="8">
        <v>2952.288</v>
      </c>
      <c r="R3159" s="8">
        <f t="shared" si="148"/>
        <v>14414.112000000005</v>
      </c>
      <c r="S3159" s="8">
        <f>(((Sales[[#This Row],[Unit Price]]-(Sales[[#This Row],[Discount Applied]]*Sales[[#This Row],[Unit Price]]))-Q3159)/Q3159)*100</f>
        <v>81.37254901960786</v>
      </c>
      <c r="T3159" s="8">
        <f t="shared" si="149"/>
        <v>32127.840000000004</v>
      </c>
      <c r="U3159" s="8">
        <f>Sales[[#This Row],[Unit Cost]]*Sales[[#This Row],[Order Quantity]]</f>
        <v>17713.727999999999</v>
      </c>
    </row>
    <row r="3160" spans="1:21" x14ac:dyDescent="0.2">
      <c r="A3160" s="6" t="s">
        <v>3373</v>
      </c>
      <c r="B3160" s="6" t="s">
        <v>24</v>
      </c>
      <c r="C3160" s="6" t="s">
        <v>145</v>
      </c>
      <c r="D3160" s="7">
        <v>43500</v>
      </c>
      <c r="E3160" s="7">
        <v>43619</v>
      </c>
      <c r="F3160" s="7">
        <v>43631</v>
      </c>
      <c r="G3160" s="7">
        <v>43633</v>
      </c>
      <c r="H3160" s="6">
        <f t="shared" si="147"/>
        <v>14</v>
      </c>
      <c r="I3160" s="6" t="s">
        <v>215</v>
      </c>
      <c r="J3160" s="6">
        <v>11</v>
      </c>
      <c r="K3160" s="6">
        <v>5</v>
      </c>
      <c r="L3160" s="6">
        <v>151</v>
      </c>
      <c r="M3160" s="6">
        <v>2</v>
      </c>
      <c r="N3160" s="6">
        <v>1</v>
      </c>
      <c r="O3160" s="6">
        <v>0.05</v>
      </c>
      <c r="P3160" s="8">
        <v>6358.3</v>
      </c>
      <c r="Q3160" s="8">
        <v>5023.0570000000007</v>
      </c>
      <c r="R3160" s="8">
        <f t="shared" si="148"/>
        <v>1017.3279999999995</v>
      </c>
      <c r="S3160" s="8">
        <f>(((Sales[[#This Row],[Unit Price]]-(Sales[[#This Row],[Discount Applied]]*Sales[[#This Row],[Unit Price]]))-Q3160)/Q3160)*100</f>
        <v>20.253164556962012</v>
      </c>
      <c r="T3160" s="8">
        <f t="shared" si="149"/>
        <v>6040.3850000000002</v>
      </c>
      <c r="U3160" s="8">
        <f>Sales[[#This Row],[Unit Cost]]*Sales[[#This Row],[Order Quantity]]</f>
        <v>5023.0570000000007</v>
      </c>
    </row>
    <row r="3161" spans="1:21" x14ac:dyDescent="0.2">
      <c r="A3161" s="6" t="s">
        <v>3374</v>
      </c>
      <c r="B3161" s="6" t="s">
        <v>24</v>
      </c>
      <c r="C3161" s="6" t="s">
        <v>145</v>
      </c>
      <c r="D3161" s="7">
        <v>43500</v>
      </c>
      <c r="E3161" s="7">
        <v>43619</v>
      </c>
      <c r="F3161" s="7">
        <v>43629</v>
      </c>
      <c r="G3161" s="7">
        <v>43637</v>
      </c>
      <c r="H3161" s="6">
        <f t="shared" si="147"/>
        <v>18</v>
      </c>
      <c r="I3161" s="6" t="s">
        <v>215</v>
      </c>
      <c r="J3161" s="6">
        <v>6</v>
      </c>
      <c r="K3161" s="6">
        <v>49</v>
      </c>
      <c r="L3161" s="6">
        <v>143</v>
      </c>
      <c r="M3161" s="6">
        <v>8</v>
      </c>
      <c r="N3161" s="6">
        <v>1</v>
      </c>
      <c r="O3161" s="6">
        <v>7.4999999999999997E-2</v>
      </c>
      <c r="P3161" s="8">
        <v>924.6</v>
      </c>
      <c r="Q3161" s="8">
        <v>711.94200000000001</v>
      </c>
      <c r="R3161" s="8">
        <f t="shared" si="148"/>
        <v>143.31299999999999</v>
      </c>
      <c r="S3161" s="8">
        <f>(((Sales[[#This Row],[Unit Price]]-(Sales[[#This Row],[Discount Applied]]*Sales[[#This Row],[Unit Price]]))-Q3161)/Q3161)*100</f>
        <v>20.129870129870127</v>
      </c>
      <c r="T3161" s="8">
        <f t="shared" si="149"/>
        <v>855.255</v>
      </c>
      <c r="U3161" s="8">
        <f>Sales[[#This Row],[Unit Cost]]*Sales[[#This Row],[Order Quantity]]</f>
        <v>711.94200000000001</v>
      </c>
    </row>
    <row r="3162" spans="1:21" x14ac:dyDescent="0.2">
      <c r="A3162" s="6" t="s">
        <v>3375</v>
      </c>
      <c r="B3162" s="6" t="s">
        <v>23</v>
      </c>
      <c r="C3162" s="6" t="s">
        <v>145</v>
      </c>
      <c r="D3162" s="7">
        <v>43500</v>
      </c>
      <c r="E3162" s="7">
        <v>43619</v>
      </c>
      <c r="F3162" s="7">
        <v>43623</v>
      </c>
      <c r="G3162" s="7">
        <v>43629</v>
      </c>
      <c r="H3162" s="6">
        <f t="shared" si="147"/>
        <v>10</v>
      </c>
      <c r="I3162" s="6" t="s">
        <v>215</v>
      </c>
      <c r="J3162" s="6">
        <v>22</v>
      </c>
      <c r="K3162" s="6">
        <v>48</v>
      </c>
      <c r="L3162" s="6">
        <v>182</v>
      </c>
      <c r="M3162" s="6">
        <v>28</v>
      </c>
      <c r="N3162" s="6">
        <v>1</v>
      </c>
      <c r="O3162" s="6">
        <v>0.2</v>
      </c>
      <c r="P3162" s="8">
        <v>1031.8</v>
      </c>
      <c r="Q3162" s="8">
        <v>639.71600000000001</v>
      </c>
      <c r="R3162" s="8">
        <f t="shared" si="148"/>
        <v>185.72399999999993</v>
      </c>
      <c r="S3162" s="8">
        <f>(((Sales[[#This Row],[Unit Price]]-(Sales[[#This Row],[Discount Applied]]*Sales[[#This Row],[Unit Price]]))-Q3162)/Q3162)*100</f>
        <v>29.032258064516121</v>
      </c>
      <c r="T3162" s="8">
        <f t="shared" si="149"/>
        <v>825.43999999999994</v>
      </c>
      <c r="U3162" s="8">
        <f>Sales[[#This Row],[Unit Cost]]*Sales[[#This Row],[Order Quantity]]</f>
        <v>639.71600000000001</v>
      </c>
    </row>
    <row r="3163" spans="1:21" x14ac:dyDescent="0.2">
      <c r="A3163" s="6" t="s">
        <v>3376</v>
      </c>
      <c r="B3163" s="6" t="s">
        <v>25</v>
      </c>
      <c r="C3163" s="6" t="s">
        <v>143</v>
      </c>
      <c r="D3163" s="7">
        <v>43500</v>
      </c>
      <c r="E3163" s="7">
        <v>43619</v>
      </c>
      <c r="F3163" s="7">
        <v>43624</v>
      </c>
      <c r="G3163" s="7">
        <v>43633</v>
      </c>
      <c r="H3163" s="6">
        <f t="shared" si="147"/>
        <v>14</v>
      </c>
      <c r="I3163" s="6" t="s">
        <v>215</v>
      </c>
      <c r="J3163" s="6">
        <v>12</v>
      </c>
      <c r="K3163" s="6">
        <v>31</v>
      </c>
      <c r="L3163" s="6">
        <v>363</v>
      </c>
      <c r="M3163" s="6">
        <v>3</v>
      </c>
      <c r="N3163" s="6">
        <v>3</v>
      </c>
      <c r="O3163" s="6">
        <v>0.15</v>
      </c>
      <c r="P3163" s="8">
        <v>3845.8</v>
      </c>
      <c r="Q3163" s="8">
        <v>1730.6100000000001</v>
      </c>
      <c r="R3163" s="8">
        <f t="shared" si="148"/>
        <v>4614.9600000000009</v>
      </c>
      <c r="S3163" s="8">
        <f>(((Sales[[#This Row],[Unit Price]]-(Sales[[#This Row],[Discount Applied]]*Sales[[#This Row],[Unit Price]]))-Q3163)/Q3163)*100</f>
        <v>88.8888888888889</v>
      </c>
      <c r="T3163" s="8">
        <f t="shared" si="149"/>
        <v>9806.7900000000009</v>
      </c>
      <c r="U3163" s="8">
        <f>Sales[[#This Row],[Unit Cost]]*Sales[[#This Row],[Order Quantity]]</f>
        <v>5191.83</v>
      </c>
    </row>
    <row r="3164" spans="1:21" x14ac:dyDescent="0.2">
      <c r="A3164" s="6" t="s">
        <v>3377</v>
      </c>
      <c r="B3164" s="6" t="s">
        <v>25</v>
      </c>
      <c r="C3164" s="6" t="s">
        <v>145</v>
      </c>
      <c r="D3164" s="7">
        <v>43500</v>
      </c>
      <c r="E3164" s="7">
        <v>43619</v>
      </c>
      <c r="F3164" s="7">
        <v>43639</v>
      </c>
      <c r="G3164" s="7">
        <v>43645</v>
      </c>
      <c r="H3164" s="6">
        <f t="shared" si="147"/>
        <v>26</v>
      </c>
      <c r="I3164" s="6" t="s">
        <v>215</v>
      </c>
      <c r="J3164" s="6">
        <v>13</v>
      </c>
      <c r="K3164" s="6">
        <v>26</v>
      </c>
      <c r="L3164" s="6">
        <v>90</v>
      </c>
      <c r="M3164" s="6">
        <v>38</v>
      </c>
      <c r="N3164" s="6">
        <v>7</v>
      </c>
      <c r="O3164" s="6">
        <v>0.05</v>
      </c>
      <c r="P3164" s="8">
        <v>904.5</v>
      </c>
      <c r="Q3164" s="8">
        <v>669.33</v>
      </c>
      <c r="R3164" s="8">
        <f t="shared" si="148"/>
        <v>1329.6149999999998</v>
      </c>
      <c r="S3164" s="8">
        <f>(((Sales[[#This Row],[Unit Price]]-(Sales[[#This Row],[Discount Applied]]*Sales[[#This Row],[Unit Price]]))-Q3164)/Q3164)*100</f>
        <v>28.378378378378365</v>
      </c>
      <c r="T3164" s="8">
        <f t="shared" si="149"/>
        <v>6014.9250000000002</v>
      </c>
      <c r="U3164" s="8">
        <f>Sales[[#This Row],[Unit Cost]]*Sales[[#This Row],[Order Quantity]]</f>
        <v>4685.3100000000004</v>
      </c>
    </row>
    <row r="3165" spans="1:21" x14ac:dyDescent="0.2">
      <c r="A3165" s="6" t="s">
        <v>3378</v>
      </c>
      <c r="B3165" s="6" t="s">
        <v>23</v>
      </c>
      <c r="C3165" s="6" t="s">
        <v>147</v>
      </c>
      <c r="D3165" s="7">
        <v>43500</v>
      </c>
      <c r="E3165" s="7">
        <v>43620</v>
      </c>
      <c r="F3165" s="7">
        <v>43633</v>
      </c>
      <c r="G3165" s="7">
        <v>43636</v>
      </c>
      <c r="H3165" s="6">
        <f t="shared" si="147"/>
        <v>16</v>
      </c>
      <c r="I3165" s="6" t="s">
        <v>215</v>
      </c>
      <c r="J3165" s="6">
        <v>21</v>
      </c>
      <c r="K3165" s="6">
        <v>3</v>
      </c>
      <c r="L3165" s="6">
        <v>260</v>
      </c>
      <c r="M3165" s="6">
        <v>37</v>
      </c>
      <c r="N3165" s="6">
        <v>3</v>
      </c>
      <c r="O3165" s="6">
        <v>0.05</v>
      </c>
      <c r="P3165" s="8">
        <v>234.5</v>
      </c>
      <c r="Q3165" s="8">
        <v>192.29</v>
      </c>
      <c r="R3165" s="8">
        <f t="shared" si="148"/>
        <v>91.455000000000041</v>
      </c>
      <c r="S3165" s="8">
        <f>(((Sales[[#This Row],[Unit Price]]-(Sales[[#This Row],[Discount Applied]]*Sales[[#This Row],[Unit Price]]))-Q3165)/Q3165)*100</f>
        <v>15.853658536585375</v>
      </c>
      <c r="T3165" s="8">
        <f t="shared" si="149"/>
        <v>668.32500000000005</v>
      </c>
      <c r="U3165" s="8">
        <f>Sales[[#This Row],[Unit Cost]]*Sales[[#This Row],[Order Quantity]]</f>
        <v>576.87</v>
      </c>
    </row>
    <row r="3166" spans="1:21" x14ac:dyDescent="0.2">
      <c r="A3166" s="6" t="s">
        <v>3379</v>
      </c>
      <c r="B3166" s="6" t="s">
        <v>24</v>
      </c>
      <c r="C3166" s="6" t="s">
        <v>145</v>
      </c>
      <c r="D3166" s="7">
        <v>43500</v>
      </c>
      <c r="E3166" s="7">
        <v>43620</v>
      </c>
      <c r="F3166" s="7">
        <v>43622</v>
      </c>
      <c r="G3166" s="7">
        <v>43626</v>
      </c>
      <c r="H3166" s="6">
        <f t="shared" si="147"/>
        <v>6</v>
      </c>
      <c r="I3166" s="6" t="s">
        <v>215</v>
      </c>
      <c r="J3166" s="6">
        <v>7</v>
      </c>
      <c r="K3166" s="6">
        <v>45</v>
      </c>
      <c r="L3166" s="6">
        <v>113</v>
      </c>
      <c r="M3166" s="6">
        <v>4</v>
      </c>
      <c r="N3166" s="6">
        <v>5</v>
      </c>
      <c r="O3166" s="6">
        <v>0.15</v>
      </c>
      <c r="P3166" s="8">
        <v>3973.1</v>
      </c>
      <c r="Q3166" s="8">
        <v>1708.433</v>
      </c>
      <c r="R3166" s="8">
        <f t="shared" si="148"/>
        <v>8343.5099999999984</v>
      </c>
      <c r="S3166" s="8">
        <f>(((Sales[[#This Row],[Unit Price]]-(Sales[[#This Row],[Discount Applied]]*Sales[[#This Row],[Unit Price]]))-Q3166)/Q3166)*100</f>
        <v>97.67441860465118</v>
      </c>
      <c r="T3166" s="8">
        <f t="shared" si="149"/>
        <v>16885.674999999999</v>
      </c>
      <c r="U3166" s="8">
        <f>Sales[[#This Row],[Unit Cost]]*Sales[[#This Row],[Order Quantity]]</f>
        <v>8542.1650000000009</v>
      </c>
    </row>
    <row r="3167" spans="1:21" x14ac:dyDescent="0.2">
      <c r="A3167" s="6" t="s">
        <v>3380</v>
      </c>
      <c r="B3167" s="6" t="s">
        <v>24</v>
      </c>
      <c r="C3167" s="6" t="s">
        <v>145</v>
      </c>
      <c r="D3167" s="7">
        <v>43500</v>
      </c>
      <c r="E3167" s="7">
        <v>43620</v>
      </c>
      <c r="F3167" s="7">
        <v>43643</v>
      </c>
      <c r="G3167" s="7">
        <v>43651</v>
      </c>
      <c r="H3167" s="6">
        <f t="shared" si="147"/>
        <v>31</v>
      </c>
      <c r="I3167" s="6" t="s">
        <v>215</v>
      </c>
      <c r="J3167" s="6">
        <v>9</v>
      </c>
      <c r="K3167" s="6">
        <v>24</v>
      </c>
      <c r="L3167" s="6">
        <v>178</v>
      </c>
      <c r="M3167" s="6">
        <v>28</v>
      </c>
      <c r="N3167" s="6">
        <v>2</v>
      </c>
      <c r="O3167" s="6">
        <v>0.1</v>
      </c>
      <c r="P3167" s="8">
        <v>207.70000000000002</v>
      </c>
      <c r="Q3167" s="8">
        <v>153.69800000000001</v>
      </c>
      <c r="R3167" s="8">
        <f t="shared" si="148"/>
        <v>66.463999999999999</v>
      </c>
      <c r="S3167" s="8">
        <f>(((Sales[[#This Row],[Unit Price]]-(Sales[[#This Row],[Discount Applied]]*Sales[[#This Row],[Unit Price]]))-Q3167)/Q3167)*100</f>
        <v>21.621621621621621</v>
      </c>
      <c r="T3167" s="8">
        <f t="shared" si="149"/>
        <v>373.86</v>
      </c>
      <c r="U3167" s="8">
        <f>Sales[[#This Row],[Unit Cost]]*Sales[[#This Row],[Order Quantity]]</f>
        <v>307.39600000000002</v>
      </c>
    </row>
    <row r="3168" spans="1:21" x14ac:dyDescent="0.2">
      <c r="A3168" s="6" t="s">
        <v>3381</v>
      </c>
      <c r="B3168" s="6" t="s">
        <v>24</v>
      </c>
      <c r="C3168" s="6" t="s">
        <v>144</v>
      </c>
      <c r="D3168" s="7">
        <v>43500</v>
      </c>
      <c r="E3168" s="7">
        <v>43620</v>
      </c>
      <c r="F3168" s="7">
        <v>43633</v>
      </c>
      <c r="G3168" s="7">
        <v>43643</v>
      </c>
      <c r="H3168" s="6">
        <f t="shared" si="147"/>
        <v>23</v>
      </c>
      <c r="I3168" s="6" t="s">
        <v>215</v>
      </c>
      <c r="J3168" s="6">
        <v>10</v>
      </c>
      <c r="K3168" s="6">
        <v>13</v>
      </c>
      <c r="L3168" s="6">
        <v>82</v>
      </c>
      <c r="M3168" s="6">
        <v>14</v>
      </c>
      <c r="N3168" s="6">
        <v>2</v>
      </c>
      <c r="O3168" s="6">
        <v>0.1</v>
      </c>
      <c r="P3168" s="8">
        <v>1005</v>
      </c>
      <c r="Q3168" s="8">
        <v>783.9</v>
      </c>
      <c r="R3168" s="8">
        <f t="shared" si="148"/>
        <v>241.20000000000005</v>
      </c>
      <c r="S3168" s="8">
        <f>(((Sales[[#This Row],[Unit Price]]-(Sales[[#This Row],[Discount Applied]]*Sales[[#This Row],[Unit Price]]))-Q3168)/Q3168)*100</f>
        <v>15.384615384615389</v>
      </c>
      <c r="T3168" s="8">
        <f t="shared" si="149"/>
        <v>1809</v>
      </c>
      <c r="U3168" s="8">
        <f>Sales[[#This Row],[Unit Cost]]*Sales[[#This Row],[Order Quantity]]</f>
        <v>1567.8</v>
      </c>
    </row>
    <row r="3169" spans="1:21" x14ac:dyDescent="0.2">
      <c r="A3169" s="6" t="s">
        <v>3382</v>
      </c>
      <c r="B3169" s="6" t="s">
        <v>25</v>
      </c>
      <c r="C3169" s="6" t="s">
        <v>147</v>
      </c>
      <c r="D3169" s="7">
        <v>43500</v>
      </c>
      <c r="E3169" s="7">
        <v>43620</v>
      </c>
      <c r="F3169" s="7">
        <v>43625</v>
      </c>
      <c r="G3169" s="7">
        <v>43630</v>
      </c>
      <c r="H3169" s="6">
        <f t="shared" si="147"/>
        <v>10</v>
      </c>
      <c r="I3169" s="6" t="s">
        <v>215</v>
      </c>
      <c r="J3169" s="6">
        <v>19</v>
      </c>
      <c r="K3169" s="6">
        <v>14</v>
      </c>
      <c r="L3169" s="6">
        <v>234</v>
      </c>
      <c r="M3169" s="6">
        <v>10</v>
      </c>
      <c r="N3169" s="6">
        <v>3</v>
      </c>
      <c r="O3169" s="6">
        <v>0.15</v>
      </c>
      <c r="P3169" s="8">
        <v>221.1</v>
      </c>
      <c r="Q3169" s="8">
        <v>187.935</v>
      </c>
      <c r="R3169" s="8">
        <f t="shared" si="148"/>
        <v>0</v>
      </c>
      <c r="S3169" s="8">
        <f>(((Sales[[#This Row],[Unit Price]]-(Sales[[#This Row],[Discount Applied]]*Sales[[#This Row],[Unit Price]]))-Q3169)/Q3169)*100</f>
        <v>0</v>
      </c>
      <c r="T3169" s="8">
        <f t="shared" si="149"/>
        <v>563.80499999999995</v>
      </c>
      <c r="U3169" s="8">
        <f>Sales[[#This Row],[Unit Cost]]*Sales[[#This Row],[Order Quantity]]</f>
        <v>563.80500000000006</v>
      </c>
    </row>
    <row r="3170" spans="1:21" x14ac:dyDescent="0.2">
      <c r="A3170" s="6" t="s">
        <v>3383</v>
      </c>
      <c r="B3170" s="6" t="s">
        <v>23</v>
      </c>
      <c r="C3170" s="6" t="s">
        <v>144</v>
      </c>
      <c r="D3170" s="7">
        <v>43500</v>
      </c>
      <c r="E3170" s="7">
        <v>43620</v>
      </c>
      <c r="F3170" s="7">
        <v>43635</v>
      </c>
      <c r="G3170" s="7">
        <v>43637</v>
      </c>
      <c r="H3170" s="6">
        <f t="shared" si="147"/>
        <v>17</v>
      </c>
      <c r="I3170" s="6" t="s">
        <v>215</v>
      </c>
      <c r="J3170" s="6">
        <v>25</v>
      </c>
      <c r="K3170" s="6">
        <v>13</v>
      </c>
      <c r="L3170" s="6">
        <v>71</v>
      </c>
      <c r="M3170" s="6">
        <v>18</v>
      </c>
      <c r="N3170" s="6">
        <v>7</v>
      </c>
      <c r="O3170" s="6">
        <v>0.1</v>
      </c>
      <c r="P3170" s="8">
        <v>3852.5</v>
      </c>
      <c r="Q3170" s="8">
        <v>1656.575</v>
      </c>
      <c r="R3170" s="8">
        <f t="shared" si="148"/>
        <v>12674.725</v>
      </c>
      <c r="S3170" s="8">
        <f>(((Sales[[#This Row],[Unit Price]]-(Sales[[#This Row],[Discount Applied]]*Sales[[#This Row],[Unit Price]]))-Q3170)/Q3170)*100</f>
        <v>109.30232558139534</v>
      </c>
      <c r="T3170" s="8">
        <f t="shared" si="149"/>
        <v>24270.75</v>
      </c>
      <c r="U3170" s="8">
        <f>Sales[[#This Row],[Unit Cost]]*Sales[[#This Row],[Order Quantity]]</f>
        <v>11596.025</v>
      </c>
    </row>
    <row r="3171" spans="1:21" x14ac:dyDescent="0.2">
      <c r="A3171" s="6" t="s">
        <v>3384</v>
      </c>
      <c r="B3171" s="6" t="s">
        <v>24</v>
      </c>
      <c r="C3171" s="6" t="s">
        <v>148</v>
      </c>
      <c r="D3171" s="7">
        <v>43500</v>
      </c>
      <c r="E3171" s="7">
        <v>43620</v>
      </c>
      <c r="F3171" s="7">
        <v>43646</v>
      </c>
      <c r="G3171" s="7">
        <v>43652</v>
      </c>
      <c r="H3171" s="6">
        <f t="shared" si="147"/>
        <v>32</v>
      </c>
      <c r="I3171" s="6" t="s">
        <v>215</v>
      </c>
      <c r="J3171" s="6">
        <v>12</v>
      </c>
      <c r="K3171" s="6">
        <v>31</v>
      </c>
      <c r="L3171" s="6">
        <v>27</v>
      </c>
      <c r="M3171" s="6">
        <v>19</v>
      </c>
      <c r="N3171" s="6">
        <v>4</v>
      </c>
      <c r="O3171" s="6">
        <v>0.05</v>
      </c>
      <c r="P3171" s="8">
        <v>268</v>
      </c>
      <c r="Q3171" s="8">
        <v>160.79999999999998</v>
      </c>
      <c r="R3171" s="8">
        <f t="shared" si="148"/>
        <v>375.20000000000005</v>
      </c>
      <c r="S3171" s="8">
        <f>(((Sales[[#This Row],[Unit Price]]-(Sales[[#This Row],[Discount Applied]]*Sales[[#This Row],[Unit Price]]))-Q3171)/Q3171)*100</f>
        <v>58.33333333333335</v>
      </c>
      <c r="T3171" s="8">
        <f t="shared" si="149"/>
        <v>1018.4</v>
      </c>
      <c r="U3171" s="8">
        <f>Sales[[#This Row],[Unit Cost]]*Sales[[#This Row],[Order Quantity]]</f>
        <v>643.19999999999993</v>
      </c>
    </row>
    <row r="3172" spans="1:21" x14ac:dyDescent="0.2">
      <c r="A3172" s="6" t="s">
        <v>3385</v>
      </c>
      <c r="B3172" s="6" t="s">
        <v>24</v>
      </c>
      <c r="C3172" s="6" t="s">
        <v>143</v>
      </c>
      <c r="D3172" s="7">
        <v>43500</v>
      </c>
      <c r="E3172" s="7">
        <v>43620</v>
      </c>
      <c r="F3172" s="7">
        <v>43632</v>
      </c>
      <c r="G3172" s="7">
        <v>43641</v>
      </c>
      <c r="H3172" s="6">
        <f t="shared" si="147"/>
        <v>21</v>
      </c>
      <c r="I3172" s="6" t="s">
        <v>215</v>
      </c>
      <c r="J3172" s="6">
        <v>8</v>
      </c>
      <c r="K3172" s="6">
        <v>14</v>
      </c>
      <c r="L3172" s="6">
        <v>356</v>
      </c>
      <c r="M3172" s="6">
        <v>8</v>
      </c>
      <c r="N3172" s="6">
        <v>1</v>
      </c>
      <c r="O3172" s="6">
        <v>7.4999999999999997E-2</v>
      </c>
      <c r="P3172" s="8">
        <v>3497.4</v>
      </c>
      <c r="Q3172" s="8">
        <v>1398.96</v>
      </c>
      <c r="R3172" s="8">
        <f t="shared" si="148"/>
        <v>1836.1350000000002</v>
      </c>
      <c r="S3172" s="8">
        <f>(((Sales[[#This Row],[Unit Price]]-(Sales[[#This Row],[Discount Applied]]*Sales[[#This Row],[Unit Price]]))-Q3172)/Q3172)*100</f>
        <v>131.25000000000003</v>
      </c>
      <c r="T3172" s="8">
        <f t="shared" si="149"/>
        <v>3235.0950000000003</v>
      </c>
      <c r="U3172" s="8">
        <f>Sales[[#This Row],[Unit Cost]]*Sales[[#This Row],[Order Quantity]]</f>
        <v>1398.96</v>
      </c>
    </row>
    <row r="3173" spans="1:21" x14ac:dyDescent="0.2">
      <c r="A3173" s="6" t="s">
        <v>3386</v>
      </c>
      <c r="B3173" s="6" t="s">
        <v>24</v>
      </c>
      <c r="C3173" s="6" t="s">
        <v>148</v>
      </c>
      <c r="D3173" s="7">
        <v>43500</v>
      </c>
      <c r="E3173" s="7">
        <v>43621</v>
      </c>
      <c r="F3173" s="7">
        <v>43627</v>
      </c>
      <c r="G3173" s="7">
        <v>43637</v>
      </c>
      <c r="H3173" s="6">
        <f t="shared" si="147"/>
        <v>16</v>
      </c>
      <c r="I3173" s="6" t="s">
        <v>215</v>
      </c>
      <c r="J3173" s="6">
        <v>12</v>
      </c>
      <c r="K3173" s="6">
        <v>2</v>
      </c>
      <c r="L3173" s="6">
        <v>38</v>
      </c>
      <c r="M3173" s="6">
        <v>2</v>
      </c>
      <c r="N3173" s="6">
        <v>8</v>
      </c>
      <c r="O3173" s="6">
        <v>0.4</v>
      </c>
      <c r="P3173" s="8">
        <v>6438.7</v>
      </c>
      <c r="Q3173" s="8">
        <v>2575.48</v>
      </c>
      <c r="R3173" s="8">
        <f t="shared" si="148"/>
        <v>10301.919999999998</v>
      </c>
      <c r="S3173" s="8">
        <f>(((Sales[[#This Row],[Unit Price]]-(Sales[[#This Row],[Discount Applied]]*Sales[[#This Row],[Unit Price]]))-Q3173)/Q3173)*100</f>
        <v>49.999999999999986</v>
      </c>
      <c r="T3173" s="8">
        <f t="shared" si="149"/>
        <v>30905.759999999998</v>
      </c>
      <c r="U3173" s="8">
        <f>Sales[[#This Row],[Unit Cost]]*Sales[[#This Row],[Order Quantity]]</f>
        <v>20603.84</v>
      </c>
    </row>
    <row r="3174" spans="1:21" x14ac:dyDescent="0.2">
      <c r="A3174" s="6" t="s">
        <v>3387</v>
      </c>
      <c r="B3174" s="6" t="s">
        <v>24</v>
      </c>
      <c r="C3174" s="6" t="s">
        <v>143</v>
      </c>
      <c r="D3174" s="7">
        <v>43500</v>
      </c>
      <c r="E3174" s="7">
        <v>43621</v>
      </c>
      <c r="F3174" s="7">
        <v>43649</v>
      </c>
      <c r="G3174" s="7">
        <v>43654</v>
      </c>
      <c r="H3174" s="6">
        <f t="shared" si="147"/>
        <v>33</v>
      </c>
      <c r="I3174" s="6" t="s">
        <v>215</v>
      </c>
      <c r="J3174" s="6">
        <v>8</v>
      </c>
      <c r="K3174" s="6">
        <v>43</v>
      </c>
      <c r="L3174" s="6">
        <v>337</v>
      </c>
      <c r="M3174" s="6">
        <v>39</v>
      </c>
      <c r="N3174" s="6">
        <v>3</v>
      </c>
      <c r="O3174" s="6">
        <v>0.4</v>
      </c>
      <c r="P3174" s="8">
        <v>871</v>
      </c>
      <c r="Q3174" s="8">
        <v>679.38</v>
      </c>
      <c r="R3174" s="8">
        <f t="shared" si="148"/>
        <v>-470.33999999999992</v>
      </c>
      <c r="S3174" s="8">
        <f>(((Sales[[#This Row],[Unit Price]]-(Sales[[#This Row],[Discount Applied]]*Sales[[#This Row],[Unit Price]]))-Q3174)/Q3174)*100</f>
        <v>-23.076923076923091</v>
      </c>
      <c r="T3174" s="8">
        <f t="shared" si="149"/>
        <v>1567.8</v>
      </c>
      <c r="U3174" s="8">
        <f>Sales[[#This Row],[Unit Cost]]*Sales[[#This Row],[Order Quantity]]</f>
        <v>2038.1399999999999</v>
      </c>
    </row>
    <row r="3175" spans="1:21" x14ac:dyDescent="0.2">
      <c r="A3175" s="6" t="s">
        <v>3388</v>
      </c>
      <c r="B3175" s="6" t="s">
        <v>25</v>
      </c>
      <c r="C3175" s="6" t="s">
        <v>146</v>
      </c>
      <c r="D3175" s="7">
        <v>43500</v>
      </c>
      <c r="E3175" s="7">
        <v>43621</v>
      </c>
      <c r="F3175" s="7">
        <v>43648</v>
      </c>
      <c r="G3175" s="7">
        <v>43658</v>
      </c>
      <c r="H3175" s="6">
        <f t="shared" si="147"/>
        <v>37</v>
      </c>
      <c r="I3175" s="6" t="s">
        <v>215</v>
      </c>
      <c r="J3175" s="6">
        <v>15</v>
      </c>
      <c r="K3175" s="6">
        <v>24</v>
      </c>
      <c r="L3175" s="6">
        <v>283</v>
      </c>
      <c r="M3175" s="6">
        <v>18</v>
      </c>
      <c r="N3175" s="6">
        <v>6</v>
      </c>
      <c r="O3175" s="6">
        <v>0.3</v>
      </c>
      <c r="P3175" s="8">
        <v>3912.8</v>
      </c>
      <c r="Q3175" s="8">
        <v>1799.8880000000001</v>
      </c>
      <c r="R3175" s="8">
        <f t="shared" si="148"/>
        <v>5634.4320000000007</v>
      </c>
      <c r="S3175" s="8">
        <f>(((Sales[[#This Row],[Unit Price]]-(Sales[[#This Row],[Discount Applied]]*Sales[[#This Row],[Unit Price]]))-Q3175)/Q3175)*100</f>
        <v>52.173913043478251</v>
      </c>
      <c r="T3175" s="8">
        <f t="shared" si="149"/>
        <v>16433.760000000002</v>
      </c>
      <c r="U3175" s="8">
        <f>Sales[[#This Row],[Unit Cost]]*Sales[[#This Row],[Order Quantity]]</f>
        <v>10799.328000000001</v>
      </c>
    </row>
    <row r="3176" spans="1:21" x14ac:dyDescent="0.2">
      <c r="A3176" s="6" t="s">
        <v>3389</v>
      </c>
      <c r="B3176" s="6" t="s">
        <v>24</v>
      </c>
      <c r="C3176" s="6" t="s">
        <v>145</v>
      </c>
      <c r="D3176" s="7">
        <v>43500</v>
      </c>
      <c r="E3176" s="7">
        <v>43621</v>
      </c>
      <c r="F3176" s="7">
        <v>43635</v>
      </c>
      <c r="G3176" s="7">
        <v>43637</v>
      </c>
      <c r="H3176" s="6">
        <f t="shared" si="147"/>
        <v>16</v>
      </c>
      <c r="I3176" s="6" t="s">
        <v>215</v>
      </c>
      <c r="J3176" s="6">
        <v>6</v>
      </c>
      <c r="K3176" s="6">
        <v>50</v>
      </c>
      <c r="L3176" s="6">
        <v>186</v>
      </c>
      <c r="M3176" s="6">
        <v>23</v>
      </c>
      <c r="N3176" s="6">
        <v>3</v>
      </c>
      <c r="O3176" s="6">
        <v>0.3</v>
      </c>
      <c r="P3176" s="8">
        <v>998.30000000000007</v>
      </c>
      <c r="Q3176" s="8">
        <v>499.15000000000003</v>
      </c>
      <c r="R3176" s="8">
        <f t="shared" si="148"/>
        <v>598.98000000000025</v>
      </c>
      <c r="S3176" s="8">
        <f>(((Sales[[#This Row],[Unit Price]]-(Sales[[#This Row],[Discount Applied]]*Sales[[#This Row],[Unit Price]]))-Q3176)/Q3176)*100</f>
        <v>40</v>
      </c>
      <c r="T3176" s="8">
        <f t="shared" si="149"/>
        <v>2096.4300000000003</v>
      </c>
      <c r="U3176" s="8">
        <f>Sales[[#This Row],[Unit Cost]]*Sales[[#This Row],[Order Quantity]]</f>
        <v>1497.45</v>
      </c>
    </row>
    <row r="3177" spans="1:21" x14ac:dyDescent="0.2">
      <c r="A3177" s="6" t="s">
        <v>3390</v>
      </c>
      <c r="B3177" s="6" t="s">
        <v>24</v>
      </c>
      <c r="C3177" s="6" t="s">
        <v>146</v>
      </c>
      <c r="D3177" s="7">
        <v>43500</v>
      </c>
      <c r="E3177" s="7">
        <v>43622</v>
      </c>
      <c r="F3177" s="7">
        <v>43641</v>
      </c>
      <c r="G3177" s="7">
        <v>43648</v>
      </c>
      <c r="H3177" s="6">
        <f t="shared" si="147"/>
        <v>26</v>
      </c>
      <c r="I3177" s="6" t="s">
        <v>215</v>
      </c>
      <c r="J3177" s="6">
        <v>3</v>
      </c>
      <c r="K3177" s="6">
        <v>18</v>
      </c>
      <c r="L3177" s="6">
        <v>318</v>
      </c>
      <c r="M3177" s="6">
        <v>26</v>
      </c>
      <c r="N3177" s="6">
        <v>3</v>
      </c>
      <c r="O3177" s="6">
        <v>0.05</v>
      </c>
      <c r="P3177" s="8">
        <v>6170.7</v>
      </c>
      <c r="Q3177" s="8">
        <v>4010.9549999999999</v>
      </c>
      <c r="R3177" s="8">
        <f t="shared" si="148"/>
        <v>5553.6299999999992</v>
      </c>
      <c r="S3177" s="8">
        <f>(((Sales[[#This Row],[Unit Price]]-(Sales[[#This Row],[Discount Applied]]*Sales[[#This Row],[Unit Price]]))-Q3177)/Q3177)*100</f>
        <v>46.153846153846153</v>
      </c>
      <c r="T3177" s="8">
        <f t="shared" si="149"/>
        <v>17586.494999999999</v>
      </c>
      <c r="U3177" s="8">
        <f>Sales[[#This Row],[Unit Cost]]*Sales[[#This Row],[Order Quantity]]</f>
        <v>12032.865</v>
      </c>
    </row>
    <row r="3178" spans="1:21" x14ac:dyDescent="0.2">
      <c r="A3178" s="6" t="s">
        <v>3391</v>
      </c>
      <c r="B3178" s="6" t="s">
        <v>23</v>
      </c>
      <c r="C3178" s="6" t="s">
        <v>146</v>
      </c>
      <c r="D3178" s="7">
        <v>43500</v>
      </c>
      <c r="E3178" s="7">
        <v>43622</v>
      </c>
      <c r="F3178" s="7">
        <v>43640</v>
      </c>
      <c r="G3178" s="7">
        <v>43646</v>
      </c>
      <c r="H3178" s="6">
        <f t="shared" si="147"/>
        <v>24</v>
      </c>
      <c r="I3178" s="6" t="s">
        <v>215</v>
      </c>
      <c r="J3178" s="6">
        <v>24</v>
      </c>
      <c r="K3178" s="6">
        <v>34</v>
      </c>
      <c r="L3178" s="6">
        <v>284</v>
      </c>
      <c r="M3178" s="6">
        <v>2</v>
      </c>
      <c r="N3178" s="6">
        <v>6</v>
      </c>
      <c r="O3178" s="6">
        <v>7.4999999999999997E-2</v>
      </c>
      <c r="P3178" s="8">
        <v>3999.9</v>
      </c>
      <c r="Q3178" s="8">
        <v>3079.9230000000002</v>
      </c>
      <c r="R3178" s="8">
        <f t="shared" si="148"/>
        <v>3719.9069999999992</v>
      </c>
      <c r="S3178" s="8">
        <f>(((Sales[[#This Row],[Unit Price]]-(Sales[[#This Row],[Discount Applied]]*Sales[[#This Row],[Unit Price]]))-Q3178)/Q3178)*100</f>
        <v>20.129870129870127</v>
      </c>
      <c r="T3178" s="8">
        <f t="shared" si="149"/>
        <v>22199.445</v>
      </c>
      <c r="U3178" s="8">
        <f>Sales[[#This Row],[Unit Cost]]*Sales[[#This Row],[Order Quantity]]</f>
        <v>18479.538</v>
      </c>
    </row>
    <row r="3179" spans="1:21" x14ac:dyDescent="0.2">
      <c r="A3179" s="6" t="s">
        <v>3392</v>
      </c>
      <c r="B3179" s="6" t="s">
        <v>26</v>
      </c>
      <c r="C3179" s="6" t="s">
        <v>148</v>
      </c>
      <c r="D3179" s="7">
        <v>43500</v>
      </c>
      <c r="E3179" s="7">
        <v>43622</v>
      </c>
      <c r="F3179" s="7">
        <v>43638</v>
      </c>
      <c r="G3179" s="7">
        <v>43642</v>
      </c>
      <c r="H3179" s="6">
        <f t="shared" si="147"/>
        <v>20</v>
      </c>
      <c r="I3179" s="6" t="s">
        <v>215</v>
      </c>
      <c r="J3179" s="6">
        <v>28</v>
      </c>
      <c r="K3179" s="6">
        <v>46</v>
      </c>
      <c r="L3179" s="6">
        <v>7</v>
      </c>
      <c r="M3179" s="6">
        <v>39</v>
      </c>
      <c r="N3179" s="6">
        <v>3</v>
      </c>
      <c r="O3179" s="6">
        <v>0.2</v>
      </c>
      <c r="P3179" s="8">
        <v>3819</v>
      </c>
      <c r="Q3179" s="8">
        <v>2405.9699999999998</v>
      </c>
      <c r="R3179" s="8">
        <f t="shared" si="148"/>
        <v>1947.6900000000005</v>
      </c>
      <c r="S3179" s="8">
        <f>(((Sales[[#This Row],[Unit Price]]-(Sales[[#This Row],[Discount Applied]]*Sales[[#This Row],[Unit Price]]))-Q3179)/Q3179)*100</f>
        <v>26.984126984126988</v>
      </c>
      <c r="T3179" s="8">
        <f t="shared" si="149"/>
        <v>9165.6</v>
      </c>
      <c r="U3179" s="8">
        <f>Sales[[#This Row],[Unit Cost]]*Sales[[#This Row],[Order Quantity]]</f>
        <v>7217.91</v>
      </c>
    </row>
    <row r="3180" spans="1:21" x14ac:dyDescent="0.2">
      <c r="A3180" s="6" t="s">
        <v>3393</v>
      </c>
      <c r="B3180" s="6" t="s">
        <v>24</v>
      </c>
      <c r="C3180" s="6" t="s">
        <v>147</v>
      </c>
      <c r="D3180" s="7">
        <v>43500</v>
      </c>
      <c r="E3180" s="7">
        <v>43622</v>
      </c>
      <c r="F3180" s="7">
        <v>43646</v>
      </c>
      <c r="G3180" s="7">
        <v>43648</v>
      </c>
      <c r="H3180" s="6">
        <f t="shared" si="147"/>
        <v>26</v>
      </c>
      <c r="I3180" s="6" t="s">
        <v>215</v>
      </c>
      <c r="J3180" s="6">
        <v>8</v>
      </c>
      <c r="K3180" s="6">
        <v>13</v>
      </c>
      <c r="L3180" s="6">
        <v>208</v>
      </c>
      <c r="M3180" s="6">
        <v>7</v>
      </c>
      <c r="N3180" s="6">
        <v>1</v>
      </c>
      <c r="O3180" s="6">
        <v>0.1</v>
      </c>
      <c r="P3180" s="8">
        <v>5433.7</v>
      </c>
      <c r="Q3180" s="8">
        <v>3097.2089999999998</v>
      </c>
      <c r="R3180" s="8">
        <f t="shared" si="148"/>
        <v>1793.1210000000001</v>
      </c>
      <c r="S3180" s="8">
        <f>(((Sales[[#This Row],[Unit Price]]-(Sales[[#This Row],[Discount Applied]]*Sales[[#This Row],[Unit Price]]))-Q3180)/Q3180)*100</f>
        <v>57.894736842105267</v>
      </c>
      <c r="T3180" s="8">
        <f t="shared" si="149"/>
        <v>4890.33</v>
      </c>
      <c r="U3180" s="8">
        <f>Sales[[#This Row],[Unit Cost]]*Sales[[#This Row],[Order Quantity]]</f>
        <v>3097.2089999999998</v>
      </c>
    </row>
    <row r="3181" spans="1:21" x14ac:dyDescent="0.2">
      <c r="A3181" s="6" t="s">
        <v>3394</v>
      </c>
      <c r="B3181" s="6" t="s">
        <v>25</v>
      </c>
      <c r="C3181" s="6" t="s">
        <v>145</v>
      </c>
      <c r="D3181" s="7">
        <v>43500</v>
      </c>
      <c r="E3181" s="7">
        <v>43623</v>
      </c>
      <c r="F3181" s="7">
        <v>43640</v>
      </c>
      <c r="G3181" s="7">
        <v>43647</v>
      </c>
      <c r="H3181" s="6">
        <f t="shared" si="147"/>
        <v>24</v>
      </c>
      <c r="I3181" s="6" t="s">
        <v>215</v>
      </c>
      <c r="J3181" s="6">
        <v>13</v>
      </c>
      <c r="K3181" s="6">
        <v>2</v>
      </c>
      <c r="L3181" s="6">
        <v>192</v>
      </c>
      <c r="M3181" s="6">
        <v>37</v>
      </c>
      <c r="N3181" s="6">
        <v>8</v>
      </c>
      <c r="O3181" s="6">
        <v>7.4999999999999997E-2</v>
      </c>
      <c r="P3181" s="8">
        <v>6009.9000000000005</v>
      </c>
      <c r="Q3181" s="8">
        <v>4026.6330000000007</v>
      </c>
      <c r="R3181" s="8">
        <f t="shared" si="148"/>
        <v>12260.195999999996</v>
      </c>
      <c r="S3181" s="8">
        <f>(((Sales[[#This Row],[Unit Price]]-(Sales[[#This Row],[Discount Applied]]*Sales[[#This Row],[Unit Price]]))-Q3181)/Q3181)*100</f>
        <v>38.059701492537293</v>
      </c>
      <c r="T3181" s="8">
        <f t="shared" si="149"/>
        <v>44473.26</v>
      </c>
      <c r="U3181" s="8">
        <f>Sales[[#This Row],[Unit Cost]]*Sales[[#This Row],[Order Quantity]]</f>
        <v>32213.064000000006</v>
      </c>
    </row>
    <row r="3182" spans="1:21" x14ac:dyDescent="0.2">
      <c r="A3182" s="6" t="s">
        <v>3395</v>
      </c>
      <c r="B3182" s="6" t="s">
        <v>24</v>
      </c>
      <c r="C3182" s="6" t="s">
        <v>145</v>
      </c>
      <c r="D3182" s="7">
        <v>43500</v>
      </c>
      <c r="E3182" s="7">
        <v>43623</v>
      </c>
      <c r="F3182" s="7">
        <v>43639</v>
      </c>
      <c r="G3182" s="7">
        <v>43647</v>
      </c>
      <c r="H3182" s="6">
        <f t="shared" si="147"/>
        <v>24</v>
      </c>
      <c r="I3182" s="6" t="s">
        <v>215</v>
      </c>
      <c r="J3182" s="6">
        <v>9</v>
      </c>
      <c r="K3182" s="6">
        <v>21</v>
      </c>
      <c r="L3182" s="6">
        <v>194</v>
      </c>
      <c r="M3182" s="6">
        <v>7</v>
      </c>
      <c r="N3182" s="6">
        <v>5</v>
      </c>
      <c r="O3182" s="6">
        <v>0.2</v>
      </c>
      <c r="P3182" s="8">
        <v>5775.4000000000005</v>
      </c>
      <c r="Q3182" s="8">
        <v>3580.7480000000005</v>
      </c>
      <c r="R3182" s="8">
        <f t="shared" si="148"/>
        <v>5197.8600000000006</v>
      </c>
      <c r="S3182" s="8">
        <f>(((Sales[[#This Row],[Unit Price]]-(Sales[[#This Row],[Discount Applied]]*Sales[[#This Row],[Unit Price]]))-Q3182)/Q3182)*100</f>
        <v>29.032258064516125</v>
      </c>
      <c r="T3182" s="8">
        <f t="shared" si="149"/>
        <v>23101.600000000002</v>
      </c>
      <c r="U3182" s="8">
        <f>Sales[[#This Row],[Unit Cost]]*Sales[[#This Row],[Order Quantity]]</f>
        <v>17903.740000000002</v>
      </c>
    </row>
    <row r="3183" spans="1:21" x14ac:dyDescent="0.2">
      <c r="A3183" s="6" t="s">
        <v>3396</v>
      </c>
      <c r="B3183" s="6" t="s">
        <v>24</v>
      </c>
      <c r="C3183" s="6" t="s">
        <v>146</v>
      </c>
      <c r="D3183" s="7">
        <v>43500</v>
      </c>
      <c r="E3183" s="7">
        <v>43623</v>
      </c>
      <c r="F3183" s="7">
        <v>43637</v>
      </c>
      <c r="G3183" s="7">
        <v>43638</v>
      </c>
      <c r="H3183" s="6">
        <f t="shared" si="147"/>
        <v>15</v>
      </c>
      <c r="I3183" s="6" t="s">
        <v>215</v>
      </c>
      <c r="J3183" s="6">
        <v>11</v>
      </c>
      <c r="K3183" s="6">
        <v>32</v>
      </c>
      <c r="L3183" s="6">
        <v>302</v>
      </c>
      <c r="M3183" s="6">
        <v>17</v>
      </c>
      <c r="N3183" s="6">
        <v>7</v>
      </c>
      <c r="O3183" s="6">
        <v>0.2</v>
      </c>
      <c r="P3183" s="8">
        <v>3825.7000000000003</v>
      </c>
      <c r="Q3183" s="8">
        <v>1912.8500000000001</v>
      </c>
      <c r="R3183" s="8">
        <f t="shared" si="148"/>
        <v>8033.9700000000012</v>
      </c>
      <c r="S3183" s="8">
        <f>(((Sales[[#This Row],[Unit Price]]-(Sales[[#This Row],[Discount Applied]]*Sales[[#This Row],[Unit Price]]))-Q3183)/Q3183)*100</f>
        <v>60.000000000000007</v>
      </c>
      <c r="T3183" s="8">
        <f t="shared" si="149"/>
        <v>21423.920000000002</v>
      </c>
      <c r="U3183" s="8">
        <f>Sales[[#This Row],[Unit Cost]]*Sales[[#This Row],[Order Quantity]]</f>
        <v>13389.95</v>
      </c>
    </row>
    <row r="3184" spans="1:21" x14ac:dyDescent="0.2">
      <c r="A3184" s="6" t="s">
        <v>3397</v>
      </c>
      <c r="B3184" s="6" t="s">
        <v>24</v>
      </c>
      <c r="C3184" s="6" t="s">
        <v>144</v>
      </c>
      <c r="D3184" s="7">
        <v>43500</v>
      </c>
      <c r="E3184" s="7">
        <v>43623</v>
      </c>
      <c r="F3184" s="7">
        <v>43640</v>
      </c>
      <c r="G3184" s="7">
        <v>43641</v>
      </c>
      <c r="H3184" s="6">
        <f t="shared" si="147"/>
        <v>18</v>
      </c>
      <c r="I3184" s="6" t="s">
        <v>215</v>
      </c>
      <c r="J3184" s="6">
        <v>11</v>
      </c>
      <c r="K3184" s="6">
        <v>27</v>
      </c>
      <c r="L3184" s="6">
        <v>70</v>
      </c>
      <c r="M3184" s="6">
        <v>8</v>
      </c>
      <c r="N3184" s="6">
        <v>8</v>
      </c>
      <c r="O3184" s="6">
        <v>7.4999999999999997E-2</v>
      </c>
      <c r="P3184" s="8">
        <v>6418.6</v>
      </c>
      <c r="Q3184" s="8">
        <v>3145.114</v>
      </c>
      <c r="R3184" s="8">
        <f t="shared" si="148"/>
        <v>22336.727999999999</v>
      </c>
      <c r="S3184" s="8">
        <f>(((Sales[[#This Row],[Unit Price]]-(Sales[[#This Row],[Discount Applied]]*Sales[[#This Row],[Unit Price]]))-Q3184)/Q3184)*100</f>
        <v>88.775510204081627</v>
      </c>
      <c r="T3184" s="8">
        <f t="shared" si="149"/>
        <v>47497.64</v>
      </c>
      <c r="U3184" s="8">
        <f>Sales[[#This Row],[Unit Cost]]*Sales[[#This Row],[Order Quantity]]</f>
        <v>25160.912</v>
      </c>
    </row>
    <row r="3185" spans="1:21" x14ac:dyDescent="0.2">
      <c r="A3185" s="6" t="s">
        <v>3398</v>
      </c>
      <c r="B3185" s="6" t="s">
        <v>23</v>
      </c>
      <c r="C3185" s="6" t="s">
        <v>146</v>
      </c>
      <c r="D3185" s="7">
        <v>43500</v>
      </c>
      <c r="E3185" s="7">
        <v>43623</v>
      </c>
      <c r="F3185" s="7">
        <v>43649</v>
      </c>
      <c r="G3185" s="7">
        <v>43654</v>
      </c>
      <c r="H3185" s="6">
        <f t="shared" si="147"/>
        <v>31</v>
      </c>
      <c r="I3185" s="6" t="s">
        <v>215</v>
      </c>
      <c r="J3185" s="6">
        <v>24</v>
      </c>
      <c r="K3185" s="6">
        <v>50</v>
      </c>
      <c r="L3185" s="6">
        <v>286</v>
      </c>
      <c r="M3185" s="6">
        <v>2</v>
      </c>
      <c r="N3185" s="6">
        <v>4</v>
      </c>
      <c r="O3185" s="6">
        <v>7.4999999999999997E-2</v>
      </c>
      <c r="P3185" s="8">
        <v>2378.5</v>
      </c>
      <c r="Q3185" s="8">
        <v>1379.53</v>
      </c>
      <c r="R3185" s="8">
        <f t="shared" si="148"/>
        <v>3282.3300000000008</v>
      </c>
      <c r="S3185" s="8">
        <f>(((Sales[[#This Row],[Unit Price]]-(Sales[[#This Row],[Discount Applied]]*Sales[[#This Row],[Unit Price]]))-Q3185)/Q3185)*100</f>
        <v>59.482758620689665</v>
      </c>
      <c r="T3185" s="8">
        <f t="shared" si="149"/>
        <v>8800.4500000000007</v>
      </c>
      <c r="U3185" s="8">
        <f>Sales[[#This Row],[Unit Cost]]*Sales[[#This Row],[Order Quantity]]</f>
        <v>5518.12</v>
      </c>
    </row>
    <row r="3186" spans="1:21" x14ac:dyDescent="0.2">
      <c r="A3186" s="6" t="s">
        <v>3399</v>
      </c>
      <c r="B3186" s="6" t="s">
        <v>24</v>
      </c>
      <c r="C3186" s="6" t="s">
        <v>147</v>
      </c>
      <c r="D3186" s="7">
        <v>43500</v>
      </c>
      <c r="E3186" s="7">
        <v>43623</v>
      </c>
      <c r="F3186" s="7">
        <v>43648</v>
      </c>
      <c r="G3186" s="7">
        <v>43654</v>
      </c>
      <c r="H3186" s="6">
        <f t="shared" si="147"/>
        <v>31</v>
      </c>
      <c r="I3186" s="6" t="s">
        <v>215</v>
      </c>
      <c r="J3186" s="6">
        <v>11</v>
      </c>
      <c r="K3186" s="6">
        <v>16</v>
      </c>
      <c r="L3186" s="6">
        <v>232</v>
      </c>
      <c r="M3186" s="6">
        <v>26</v>
      </c>
      <c r="N3186" s="6">
        <v>5</v>
      </c>
      <c r="O3186" s="6">
        <v>7.4999999999999997E-2</v>
      </c>
      <c r="P3186" s="8">
        <v>4006.6</v>
      </c>
      <c r="Q3186" s="8">
        <v>2444.0259999999998</v>
      </c>
      <c r="R3186" s="8">
        <f t="shared" si="148"/>
        <v>6310.3950000000023</v>
      </c>
      <c r="S3186" s="8">
        <f>(((Sales[[#This Row],[Unit Price]]-(Sales[[#This Row],[Discount Applied]]*Sales[[#This Row],[Unit Price]]))-Q3186)/Q3186)*100</f>
        <v>51.639344262295097</v>
      </c>
      <c r="T3186" s="8">
        <f t="shared" si="149"/>
        <v>18530.525000000001</v>
      </c>
      <c r="U3186" s="8">
        <f>Sales[[#This Row],[Unit Cost]]*Sales[[#This Row],[Order Quantity]]</f>
        <v>12220.13</v>
      </c>
    </row>
    <row r="3187" spans="1:21" x14ac:dyDescent="0.2">
      <c r="A3187" s="6" t="s">
        <v>3400</v>
      </c>
      <c r="B3187" s="6" t="s">
        <v>23</v>
      </c>
      <c r="C3187" s="6" t="s">
        <v>148</v>
      </c>
      <c r="D3187" s="7">
        <v>43500</v>
      </c>
      <c r="E3187" s="7">
        <v>43623</v>
      </c>
      <c r="F3187" s="7">
        <v>43627</v>
      </c>
      <c r="G3187" s="7">
        <v>43637</v>
      </c>
      <c r="H3187" s="6">
        <f t="shared" si="147"/>
        <v>14</v>
      </c>
      <c r="I3187" s="6" t="s">
        <v>215</v>
      </c>
      <c r="J3187" s="6">
        <v>24</v>
      </c>
      <c r="K3187" s="6">
        <v>34</v>
      </c>
      <c r="L3187" s="6">
        <v>57</v>
      </c>
      <c r="M3187" s="6">
        <v>41</v>
      </c>
      <c r="N3187" s="6">
        <v>2</v>
      </c>
      <c r="O3187" s="6">
        <v>0.2</v>
      </c>
      <c r="P3187" s="8">
        <v>2331.6</v>
      </c>
      <c r="Q3187" s="8">
        <v>1538.856</v>
      </c>
      <c r="R3187" s="8">
        <f t="shared" si="148"/>
        <v>652.84799999999996</v>
      </c>
      <c r="S3187" s="8">
        <f>(((Sales[[#This Row],[Unit Price]]-(Sales[[#This Row],[Discount Applied]]*Sales[[#This Row],[Unit Price]]))-Q3187)/Q3187)*100</f>
        <v>21.212121212121211</v>
      </c>
      <c r="T3187" s="8">
        <f t="shared" si="149"/>
        <v>3730.56</v>
      </c>
      <c r="U3187" s="8">
        <f>Sales[[#This Row],[Unit Cost]]*Sales[[#This Row],[Order Quantity]]</f>
        <v>3077.712</v>
      </c>
    </row>
    <row r="3188" spans="1:21" x14ac:dyDescent="0.2">
      <c r="A3188" s="6" t="s">
        <v>3401</v>
      </c>
      <c r="B3188" s="6" t="s">
        <v>24</v>
      </c>
      <c r="C3188" s="6" t="s">
        <v>145</v>
      </c>
      <c r="D3188" s="7">
        <v>43500</v>
      </c>
      <c r="E3188" s="7">
        <v>43623</v>
      </c>
      <c r="F3188" s="7">
        <v>43640</v>
      </c>
      <c r="G3188" s="7">
        <v>43649</v>
      </c>
      <c r="H3188" s="6">
        <f t="shared" si="147"/>
        <v>26</v>
      </c>
      <c r="I3188" s="6" t="s">
        <v>215</v>
      </c>
      <c r="J3188" s="6">
        <v>4</v>
      </c>
      <c r="K3188" s="6">
        <v>18</v>
      </c>
      <c r="L3188" s="6">
        <v>197</v>
      </c>
      <c r="M3188" s="6">
        <v>33</v>
      </c>
      <c r="N3188" s="6">
        <v>2</v>
      </c>
      <c r="O3188" s="6">
        <v>7.4999999999999997E-2</v>
      </c>
      <c r="P3188" s="8">
        <v>6210.9000000000005</v>
      </c>
      <c r="Q3188" s="8">
        <v>4409.7390000000005</v>
      </c>
      <c r="R3188" s="8">
        <f t="shared" si="148"/>
        <v>2670.6869999999999</v>
      </c>
      <c r="S3188" s="8">
        <f>(((Sales[[#This Row],[Unit Price]]-(Sales[[#This Row],[Discount Applied]]*Sales[[#This Row],[Unit Price]]))-Q3188)/Q3188)*100</f>
        <v>30.281690140845065</v>
      </c>
      <c r="T3188" s="8">
        <f t="shared" si="149"/>
        <v>11490.165000000001</v>
      </c>
      <c r="U3188" s="8">
        <f>Sales[[#This Row],[Unit Cost]]*Sales[[#This Row],[Order Quantity]]</f>
        <v>8819.478000000001</v>
      </c>
    </row>
    <row r="3189" spans="1:21" x14ac:dyDescent="0.2">
      <c r="A3189" s="6" t="s">
        <v>3402</v>
      </c>
      <c r="B3189" s="6" t="s">
        <v>25</v>
      </c>
      <c r="C3189" s="6" t="s">
        <v>143</v>
      </c>
      <c r="D3189" s="7">
        <v>43500</v>
      </c>
      <c r="E3189" s="7">
        <v>43623</v>
      </c>
      <c r="F3189" s="7">
        <v>43639</v>
      </c>
      <c r="G3189" s="7">
        <v>43646</v>
      </c>
      <c r="H3189" s="6">
        <f t="shared" si="147"/>
        <v>23</v>
      </c>
      <c r="I3189" s="6" t="s">
        <v>215</v>
      </c>
      <c r="J3189" s="6">
        <v>15</v>
      </c>
      <c r="K3189" s="6">
        <v>49</v>
      </c>
      <c r="L3189" s="6">
        <v>353</v>
      </c>
      <c r="M3189" s="6">
        <v>28</v>
      </c>
      <c r="N3189" s="6">
        <v>7</v>
      </c>
      <c r="O3189" s="6">
        <v>0.2</v>
      </c>
      <c r="P3189" s="8">
        <v>1045.2</v>
      </c>
      <c r="Q3189" s="8">
        <v>731.64</v>
      </c>
      <c r="R3189" s="8">
        <f t="shared" si="148"/>
        <v>731.64000000000124</v>
      </c>
      <c r="S3189" s="8">
        <f>(((Sales[[#This Row],[Unit Price]]-(Sales[[#This Row],[Discount Applied]]*Sales[[#This Row],[Unit Price]]))-Q3189)/Q3189)*100</f>
        <v>14.285714285714299</v>
      </c>
      <c r="T3189" s="8">
        <f t="shared" si="149"/>
        <v>5853.1200000000008</v>
      </c>
      <c r="U3189" s="8">
        <f>Sales[[#This Row],[Unit Cost]]*Sales[[#This Row],[Order Quantity]]</f>
        <v>5121.4799999999996</v>
      </c>
    </row>
    <row r="3190" spans="1:21" x14ac:dyDescent="0.2">
      <c r="A3190" s="6" t="s">
        <v>3403</v>
      </c>
      <c r="B3190" s="6" t="s">
        <v>26</v>
      </c>
      <c r="C3190" s="6" t="s">
        <v>147</v>
      </c>
      <c r="D3190" s="7">
        <v>43500</v>
      </c>
      <c r="E3190" s="7">
        <v>43623</v>
      </c>
      <c r="F3190" s="7">
        <v>43633</v>
      </c>
      <c r="G3190" s="7">
        <v>43640</v>
      </c>
      <c r="H3190" s="6">
        <f t="shared" si="147"/>
        <v>17</v>
      </c>
      <c r="I3190" s="6" t="s">
        <v>215</v>
      </c>
      <c r="J3190" s="6">
        <v>27</v>
      </c>
      <c r="K3190" s="6">
        <v>16</v>
      </c>
      <c r="L3190" s="6">
        <v>243</v>
      </c>
      <c r="M3190" s="6">
        <v>36</v>
      </c>
      <c r="N3190" s="6">
        <v>8</v>
      </c>
      <c r="O3190" s="6">
        <v>0.1</v>
      </c>
      <c r="P3190" s="8">
        <v>1916.2</v>
      </c>
      <c r="Q3190" s="8">
        <v>1475.4740000000002</v>
      </c>
      <c r="R3190" s="8">
        <f t="shared" si="148"/>
        <v>1992.8479999999981</v>
      </c>
      <c r="S3190" s="8">
        <f>(((Sales[[#This Row],[Unit Price]]-(Sales[[#This Row],[Discount Applied]]*Sales[[#This Row],[Unit Price]]))-Q3190)/Q3190)*100</f>
        <v>16.883116883116866</v>
      </c>
      <c r="T3190" s="8">
        <f t="shared" si="149"/>
        <v>13796.64</v>
      </c>
      <c r="U3190" s="8">
        <f>Sales[[#This Row],[Unit Cost]]*Sales[[#This Row],[Order Quantity]]</f>
        <v>11803.792000000001</v>
      </c>
    </row>
    <row r="3191" spans="1:21" x14ac:dyDescent="0.2">
      <c r="A3191" s="6" t="s">
        <v>3404</v>
      </c>
      <c r="B3191" s="6" t="s">
        <v>24</v>
      </c>
      <c r="C3191" s="6" t="s">
        <v>147</v>
      </c>
      <c r="D3191" s="7">
        <v>43500</v>
      </c>
      <c r="E3191" s="7">
        <v>43623</v>
      </c>
      <c r="F3191" s="7">
        <v>43641</v>
      </c>
      <c r="G3191" s="7">
        <v>43647</v>
      </c>
      <c r="H3191" s="6">
        <f t="shared" si="147"/>
        <v>24</v>
      </c>
      <c r="I3191" s="6" t="s">
        <v>215</v>
      </c>
      <c r="J3191" s="6">
        <v>11</v>
      </c>
      <c r="K3191" s="6">
        <v>6</v>
      </c>
      <c r="L3191" s="6">
        <v>212</v>
      </c>
      <c r="M3191" s="6">
        <v>43</v>
      </c>
      <c r="N3191" s="6">
        <v>2</v>
      </c>
      <c r="O3191" s="6">
        <v>7.4999999999999997E-2</v>
      </c>
      <c r="P3191" s="8">
        <v>1058.6000000000001</v>
      </c>
      <c r="Q3191" s="8">
        <v>561.05800000000011</v>
      </c>
      <c r="R3191" s="8">
        <f t="shared" si="148"/>
        <v>836.2940000000001</v>
      </c>
      <c r="S3191" s="8">
        <f>(((Sales[[#This Row],[Unit Price]]-(Sales[[#This Row],[Discount Applied]]*Sales[[#This Row],[Unit Price]]))-Q3191)/Q3191)*100</f>
        <v>74.528301886792448</v>
      </c>
      <c r="T3191" s="8">
        <f t="shared" si="149"/>
        <v>1958.4100000000003</v>
      </c>
      <c r="U3191" s="8">
        <f>Sales[[#This Row],[Unit Cost]]*Sales[[#This Row],[Order Quantity]]</f>
        <v>1122.1160000000002</v>
      </c>
    </row>
    <row r="3192" spans="1:21" x14ac:dyDescent="0.2">
      <c r="A3192" s="6" t="s">
        <v>3405</v>
      </c>
      <c r="B3192" s="6" t="s">
        <v>23</v>
      </c>
      <c r="C3192" s="6" t="s">
        <v>143</v>
      </c>
      <c r="D3192" s="7">
        <v>43500</v>
      </c>
      <c r="E3192" s="7">
        <v>43624</v>
      </c>
      <c r="F3192" s="7">
        <v>43631</v>
      </c>
      <c r="G3192" s="7">
        <v>43636</v>
      </c>
      <c r="H3192" s="6">
        <f t="shared" si="147"/>
        <v>12</v>
      </c>
      <c r="I3192" s="6" t="s">
        <v>215</v>
      </c>
      <c r="J3192" s="6">
        <v>24</v>
      </c>
      <c r="K3192" s="6">
        <v>1</v>
      </c>
      <c r="L3192" s="6">
        <v>358</v>
      </c>
      <c r="M3192" s="6">
        <v>40</v>
      </c>
      <c r="N3192" s="6">
        <v>2</v>
      </c>
      <c r="O3192" s="6">
        <v>0.05</v>
      </c>
      <c r="P3192" s="8">
        <v>1038.5</v>
      </c>
      <c r="Q3192" s="8">
        <v>612.71499999999992</v>
      </c>
      <c r="R3192" s="8">
        <f t="shared" si="148"/>
        <v>747.72000000000025</v>
      </c>
      <c r="S3192" s="8">
        <f>(((Sales[[#This Row],[Unit Price]]-(Sales[[#This Row],[Discount Applied]]*Sales[[#This Row],[Unit Price]]))-Q3192)/Q3192)*100</f>
        <v>61.016949152542402</v>
      </c>
      <c r="T3192" s="8">
        <f t="shared" si="149"/>
        <v>1973.15</v>
      </c>
      <c r="U3192" s="8">
        <f>Sales[[#This Row],[Unit Cost]]*Sales[[#This Row],[Order Quantity]]</f>
        <v>1225.4299999999998</v>
      </c>
    </row>
    <row r="3193" spans="1:21" x14ac:dyDescent="0.2">
      <c r="A3193" s="6" t="s">
        <v>3406</v>
      </c>
      <c r="B3193" s="6" t="s">
        <v>24</v>
      </c>
      <c r="C3193" s="6" t="s">
        <v>146</v>
      </c>
      <c r="D3193" s="7">
        <v>43500</v>
      </c>
      <c r="E3193" s="7">
        <v>43624</v>
      </c>
      <c r="F3193" s="7">
        <v>43639</v>
      </c>
      <c r="G3193" s="7">
        <v>43647</v>
      </c>
      <c r="H3193" s="6">
        <f t="shared" si="147"/>
        <v>23</v>
      </c>
      <c r="I3193" s="6" t="s">
        <v>215</v>
      </c>
      <c r="J3193" s="6">
        <v>12</v>
      </c>
      <c r="K3193" s="6">
        <v>19</v>
      </c>
      <c r="L3193" s="6">
        <v>288</v>
      </c>
      <c r="M3193" s="6">
        <v>29</v>
      </c>
      <c r="N3193" s="6">
        <v>2</v>
      </c>
      <c r="O3193" s="6">
        <v>0.1</v>
      </c>
      <c r="P3193" s="8">
        <v>2680</v>
      </c>
      <c r="Q3193" s="8">
        <v>1152.4000000000001</v>
      </c>
      <c r="R3193" s="8">
        <f t="shared" si="148"/>
        <v>2519.1999999999998</v>
      </c>
      <c r="S3193" s="8">
        <f>(((Sales[[#This Row],[Unit Price]]-(Sales[[#This Row],[Discount Applied]]*Sales[[#This Row],[Unit Price]]))-Q3193)/Q3193)*100</f>
        <v>109.30232558139534</v>
      </c>
      <c r="T3193" s="8">
        <f t="shared" si="149"/>
        <v>4824</v>
      </c>
      <c r="U3193" s="8">
        <f>Sales[[#This Row],[Unit Cost]]*Sales[[#This Row],[Order Quantity]]</f>
        <v>2304.8000000000002</v>
      </c>
    </row>
    <row r="3194" spans="1:21" x14ac:dyDescent="0.2">
      <c r="A3194" s="6" t="s">
        <v>3407</v>
      </c>
      <c r="B3194" s="6" t="s">
        <v>24</v>
      </c>
      <c r="C3194" s="6" t="s">
        <v>148</v>
      </c>
      <c r="D3194" s="7">
        <v>43500</v>
      </c>
      <c r="E3194" s="7">
        <v>43624</v>
      </c>
      <c r="F3194" s="7">
        <v>43635</v>
      </c>
      <c r="G3194" s="7">
        <v>43637</v>
      </c>
      <c r="H3194" s="6">
        <f t="shared" si="147"/>
        <v>13</v>
      </c>
      <c r="I3194" s="6" t="s">
        <v>215</v>
      </c>
      <c r="J3194" s="6">
        <v>8</v>
      </c>
      <c r="K3194" s="6">
        <v>15</v>
      </c>
      <c r="L3194" s="6">
        <v>15</v>
      </c>
      <c r="M3194" s="6">
        <v>25</v>
      </c>
      <c r="N3194" s="6">
        <v>7</v>
      </c>
      <c r="O3194" s="6">
        <v>7.4999999999999997E-2</v>
      </c>
      <c r="P3194" s="8">
        <v>3618</v>
      </c>
      <c r="Q3194" s="8">
        <v>2858.2200000000003</v>
      </c>
      <c r="R3194" s="8">
        <f t="shared" si="148"/>
        <v>3419.0099999999984</v>
      </c>
      <c r="S3194" s="8">
        <f>(((Sales[[#This Row],[Unit Price]]-(Sales[[#This Row],[Discount Applied]]*Sales[[#This Row],[Unit Price]]))-Q3194)/Q3194)*100</f>
        <v>17.088607594936704</v>
      </c>
      <c r="T3194" s="8">
        <f t="shared" si="149"/>
        <v>23426.55</v>
      </c>
      <c r="U3194" s="8">
        <f>Sales[[#This Row],[Unit Cost]]*Sales[[#This Row],[Order Quantity]]</f>
        <v>20007.54</v>
      </c>
    </row>
    <row r="3195" spans="1:21" x14ac:dyDescent="0.2">
      <c r="A3195" s="6" t="s">
        <v>3408</v>
      </c>
      <c r="B3195" s="6" t="s">
        <v>26</v>
      </c>
      <c r="C3195" s="6" t="s">
        <v>148</v>
      </c>
      <c r="D3195" s="7">
        <v>43500</v>
      </c>
      <c r="E3195" s="7">
        <v>43624</v>
      </c>
      <c r="F3195" s="7">
        <v>43630</v>
      </c>
      <c r="G3195" s="7">
        <v>43632</v>
      </c>
      <c r="H3195" s="6">
        <f t="shared" si="147"/>
        <v>8</v>
      </c>
      <c r="I3195" s="6" t="s">
        <v>215</v>
      </c>
      <c r="J3195" s="6">
        <v>26</v>
      </c>
      <c r="K3195" s="6">
        <v>6</v>
      </c>
      <c r="L3195" s="6">
        <v>54</v>
      </c>
      <c r="M3195" s="6">
        <v>14</v>
      </c>
      <c r="N3195" s="6">
        <v>1</v>
      </c>
      <c r="O3195" s="6">
        <v>0.4</v>
      </c>
      <c r="P3195" s="8">
        <v>1098.8</v>
      </c>
      <c r="Q3195" s="8">
        <v>736.19600000000003</v>
      </c>
      <c r="R3195" s="8">
        <f t="shared" si="148"/>
        <v>-76.916000000000054</v>
      </c>
      <c r="S3195" s="8">
        <f>(((Sales[[#This Row],[Unit Price]]-(Sales[[#This Row],[Discount Applied]]*Sales[[#This Row],[Unit Price]]))-Q3195)/Q3195)*100</f>
        <v>-10.447761194029857</v>
      </c>
      <c r="T3195" s="8">
        <f t="shared" si="149"/>
        <v>659.28</v>
      </c>
      <c r="U3195" s="8">
        <f>Sales[[#This Row],[Unit Cost]]*Sales[[#This Row],[Order Quantity]]</f>
        <v>736.19600000000003</v>
      </c>
    </row>
    <row r="3196" spans="1:21" x14ac:dyDescent="0.2">
      <c r="A3196" s="6" t="s">
        <v>3409</v>
      </c>
      <c r="B3196" s="6" t="s">
        <v>24</v>
      </c>
      <c r="C3196" s="6" t="s">
        <v>145</v>
      </c>
      <c r="D3196" s="7">
        <v>43500</v>
      </c>
      <c r="E3196" s="7">
        <v>43624</v>
      </c>
      <c r="F3196" s="7">
        <v>43644</v>
      </c>
      <c r="G3196" s="7">
        <v>43645</v>
      </c>
      <c r="H3196" s="6">
        <f t="shared" si="147"/>
        <v>21</v>
      </c>
      <c r="I3196" s="6" t="s">
        <v>215</v>
      </c>
      <c r="J3196" s="6">
        <v>7</v>
      </c>
      <c r="K3196" s="6">
        <v>29</v>
      </c>
      <c r="L3196" s="6">
        <v>147</v>
      </c>
      <c r="M3196" s="6">
        <v>1</v>
      </c>
      <c r="N3196" s="6">
        <v>3</v>
      </c>
      <c r="O3196" s="6">
        <v>0.1</v>
      </c>
      <c r="P3196" s="8">
        <v>3872.6</v>
      </c>
      <c r="Q3196" s="8">
        <v>2478.4639999999999</v>
      </c>
      <c r="R3196" s="8">
        <f t="shared" si="148"/>
        <v>3020.6279999999988</v>
      </c>
      <c r="S3196" s="8">
        <f>(((Sales[[#This Row],[Unit Price]]-(Sales[[#This Row],[Discount Applied]]*Sales[[#This Row],[Unit Price]]))-Q3196)/Q3196)*100</f>
        <v>40.625000000000014</v>
      </c>
      <c r="T3196" s="8">
        <f t="shared" si="149"/>
        <v>10456.019999999999</v>
      </c>
      <c r="U3196" s="8">
        <f>Sales[[#This Row],[Unit Cost]]*Sales[[#This Row],[Order Quantity]]</f>
        <v>7435.3919999999998</v>
      </c>
    </row>
    <row r="3197" spans="1:21" x14ac:dyDescent="0.2">
      <c r="A3197" s="6" t="s">
        <v>3410</v>
      </c>
      <c r="B3197" s="6" t="s">
        <v>25</v>
      </c>
      <c r="C3197" s="6" t="s">
        <v>145</v>
      </c>
      <c r="D3197" s="7">
        <v>43500</v>
      </c>
      <c r="E3197" s="7">
        <v>43624</v>
      </c>
      <c r="F3197" s="7">
        <v>43632</v>
      </c>
      <c r="G3197" s="7">
        <v>43638</v>
      </c>
      <c r="H3197" s="6">
        <f t="shared" si="147"/>
        <v>14</v>
      </c>
      <c r="I3197" s="6" t="s">
        <v>215</v>
      </c>
      <c r="J3197" s="6">
        <v>20</v>
      </c>
      <c r="K3197" s="6">
        <v>18</v>
      </c>
      <c r="L3197" s="6">
        <v>135</v>
      </c>
      <c r="M3197" s="6">
        <v>21</v>
      </c>
      <c r="N3197" s="6">
        <v>5</v>
      </c>
      <c r="O3197" s="6">
        <v>0.05</v>
      </c>
      <c r="P3197" s="8">
        <v>2512.5</v>
      </c>
      <c r="Q3197" s="8">
        <v>2110.5</v>
      </c>
      <c r="R3197" s="8">
        <f t="shared" si="148"/>
        <v>1381.875</v>
      </c>
      <c r="S3197" s="8">
        <f>(((Sales[[#This Row],[Unit Price]]-(Sales[[#This Row],[Discount Applied]]*Sales[[#This Row],[Unit Price]]))-Q3197)/Q3197)*100</f>
        <v>13.095238095238097</v>
      </c>
      <c r="T3197" s="8">
        <f t="shared" si="149"/>
        <v>11934.375</v>
      </c>
      <c r="U3197" s="8">
        <f>Sales[[#This Row],[Unit Cost]]*Sales[[#This Row],[Order Quantity]]</f>
        <v>10552.5</v>
      </c>
    </row>
    <row r="3198" spans="1:21" x14ac:dyDescent="0.2">
      <c r="A3198" s="6" t="s">
        <v>3411</v>
      </c>
      <c r="B3198" s="6" t="s">
        <v>24</v>
      </c>
      <c r="C3198" s="6" t="s">
        <v>143</v>
      </c>
      <c r="D3198" s="7">
        <v>43500</v>
      </c>
      <c r="E3198" s="7">
        <v>43624</v>
      </c>
      <c r="F3198" s="7">
        <v>43646</v>
      </c>
      <c r="G3198" s="7">
        <v>43653</v>
      </c>
      <c r="H3198" s="6">
        <f t="shared" si="147"/>
        <v>29</v>
      </c>
      <c r="I3198" s="6" t="s">
        <v>215</v>
      </c>
      <c r="J3198" s="6">
        <v>11</v>
      </c>
      <c r="K3198" s="6">
        <v>33</v>
      </c>
      <c r="L3198" s="6">
        <v>359</v>
      </c>
      <c r="M3198" s="6">
        <v>11</v>
      </c>
      <c r="N3198" s="6">
        <v>3</v>
      </c>
      <c r="O3198" s="6">
        <v>0.1</v>
      </c>
      <c r="P3198" s="8">
        <v>3946.3</v>
      </c>
      <c r="Q3198" s="8">
        <v>3157.0400000000004</v>
      </c>
      <c r="R3198" s="8">
        <f t="shared" si="148"/>
        <v>1183.8900000000012</v>
      </c>
      <c r="S3198" s="8">
        <f>(((Sales[[#This Row],[Unit Price]]-(Sales[[#This Row],[Discount Applied]]*Sales[[#This Row],[Unit Price]]))-Q3198)/Q3198)*100</f>
        <v>12.499999999999988</v>
      </c>
      <c r="T3198" s="8">
        <f t="shared" si="149"/>
        <v>10655.010000000002</v>
      </c>
      <c r="U3198" s="8">
        <f>Sales[[#This Row],[Unit Cost]]*Sales[[#This Row],[Order Quantity]]</f>
        <v>9471.1200000000008</v>
      </c>
    </row>
    <row r="3199" spans="1:21" x14ac:dyDescent="0.2">
      <c r="A3199" s="6" t="s">
        <v>3412</v>
      </c>
      <c r="B3199" s="6" t="s">
        <v>25</v>
      </c>
      <c r="C3199" s="6" t="s">
        <v>145</v>
      </c>
      <c r="D3199" s="7">
        <v>43500</v>
      </c>
      <c r="E3199" s="7">
        <v>43625</v>
      </c>
      <c r="F3199" s="7">
        <v>43644</v>
      </c>
      <c r="G3199" s="7">
        <v>43654</v>
      </c>
      <c r="H3199" s="6">
        <f t="shared" si="147"/>
        <v>29</v>
      </c>
      <c r="I3199" s="6" t="s">
        <v>215</v>
      </c>
      <c r="J3199" s="6">
        <v>20</v>
      </c>
      <c r="K3199" s="6">
        <v>11</v>
      </c>
      <c r="L3199" s="6">
        <v>200</v>
      </c>
      <c r="M3199" s="6">
        <v>40</v>
      </c>
      <c r="N3199" s="6">
        <v>4</v>
      </c>
      <c r="O3199" s="6">
        <v>0.05</v>
      </c>
      <c r="P3199" s="8">
        <v>5152.3</v>
      </c>
      <c r="Q3199" s="8">
        <v>3452.0410000000002</v>
      </c>
      <c r="R3199" s="8">
        <f t="shared" si="148"/>
        <v>5770.5760000000009</v>
      </c>
      <c r="S3199" s="8">
        <f>(((Sales[[#This Row],[Unit Price]]-(Sales[[#This Row],[Discount Applied]]*Sales[[#This Row],[Unit Price]]))-Q3199)/Q3199)*100</f>
        <v>41.791044776119406</v>
      </c>
      <c r="T3199" s="8">
        <f t="shared" si="149"/>
        <v>19578.740000000002</v>
      </c>
      <c r="U3199" s="8">
        <f>Sales[[#This Row],[Unit Cost]]*Sales[[#This Row],[Order Quantity]]</f>
        <v>13808.164000000001</v>
      </c>
    </row>
    <row r="3200" spans="1:21" x14ac:dyDescent="0.2">
      <c r="A3200" s="6" t="s">
        <v>3413</v>
      </c>
      <c r="B3200" s="6" t="s">
        <v>25</v>
      </c>
      <c r="C3200" s="6" t="s">
        <v>146</v>
      </c>
      <c r="D3200" s="7">
        <v>43500</v>
      </c>
      <c r="E3200" s="7">
        <v>43625</v>
      </c>
      <c r="F3200" s="7">
        <v>43629</v>
      </c>
      <c r="G3200" s="7">
        <v>43631</v>
      </c>
      <c r="H3200" s="6">
        <f t="shared" si="147"/>
        <v>6</v>
      </c>
      <c r="I3200" s="6" t="s">
        <v>215</v>
      </c>
      <c r="J3200" s="6">
        <v>19</v>
      </c>
      <c r="K3200" s="6">
        <v>48</v>
      </c>
      <c r="L3200" s="6">
        <v>302</v>
      </c>
      <c r="M3200" s="6">
        <v>22</v>
      </c>
      <c r="N3200" s="6">
        <v>7</v>
      </c>
      <c r="O3200" s="6">
        <v>7.4999999999999997E-2</v>
      </c>
      <c r="P3200" s="8">
        <v>241.20000000000002</v>
      </c>
      <c r="Q3200" s="8">
        <v>151.95600000000002</v>
      </c>
      <c r="R3200" s="8">
        <f t="shared" si="148"/>
        <v>498.07799999999997</v>
      </c>
      <c r="S3200" s="8">
        <f>(((Sales[[#This Row],[Unit Price]]-(Sales[[#This Row],[Discount Applied]]*Sales[[#This Row],[Unit Price]]))-Q3200)/Q3200)*100</f>
        <v>46.825396825396822</v>
      </c>
      <c r="T3200" s="8">
        <f t="shared" si="149"/>
        <v>1561.77</v>
      </c>
      <c r="U3200" s="8">
        <f>Sales[[#This Row],[Unit Cost]]*Sales[[#This Row],[Order Quantity]]</f>
        <v>1063.692</v>
      </c>
    </row>
    <row r="3201" spans="1:21" x14ac:dyDescent="0.2">
      <c r="A3201" s="6" t="s">
        <v>3414</v>
      </c>
      <c r="B3201" s="6" t="s">
        <v>24</v>
      </c>
      <c r="C3201" s="6" t="s">
        <v>145</v>
      </c>
      <c r="D3201" s="7">
        <v>43500</v>
      </c>
      <c r="E3201" s="7">
        <v>43625</v>
      </c>
      <c r="F3201" s="7">
        <v>43641</v>
      </c>
      <c r="G3201" s="7">
        <v>43649</v>
      </c>
      <c r="H3201" s="6">
        <f t="shared" si="147"/>
        <v>24</v>
      </c>
      <c r="I3201" s="6" t="s">
        <v>215</v>
      </c>
      <c r="J3201" s="6">
        <v>4</v>
      </c>
      <c r="K3201" s="6">
        <v>20</v>
      </c>
      <c r="L3201" s="6">
        <v>181</v>
      </c>
      <c r="M3201" s="6">
        <v>44</v>
      </c>
      <c r="N3201" s="6">
        <v>3</v>
      </c>
      <c r="O3201" s="6">
        <v>7.4999999999999997E-2</v>
      </c>
      <c r="P3201" s="8">
        <v>1018.4</v>
      </c>
      <c r="Q3201" s="8">
        <v>539.75200000000007</v>
      </c>
      <c r="R3201" s="8">
        <f t="shared" si="148"/>
        <v>1206.8039999999996</v>
      </c>
      <c r="S3201" s="8">
        <f>(((Sales[[#This Row],[Unit Price]]-(Sales[[#This Row],[Discount Applied]]*Sales[[#This Row],[Unit Price]]))-Q3201)/Q3201)*100</f>
        <v>74.52830188679242</v>
      </c>
      <c r="T3201" s="8">
        <f t="shared" si="149"/>
        <v>2826.06</v>
      </c>
      <c r="U3201" s="8">
        <f>Sales[[#This Row],[Unit Cost]]*Sales[[#This Row],[Order Quantity]]</f>
        <v>1619.2560000000003</v>
      </c>
    </row>
    <row r="3202" spans="1:21" x14ac:dyDescent="0.2">
      <c r="A3202" s="6" t="s">
        <v>3415</v>
      </c>
      <c r="B3202" s="6" t="s">
        <v>24</v>
      </c>
      <c r="C3202" s="6" t="s">
        <v>147</v>
      </c>
      <c r="D3202" s="7">
        <v>43500</v>
      </c>
      <c r="E3202" s="7">
        <v>43625</v>
      </c>
      <c r="F3202" s="7">
        <v>43648</v>
      </c>
      <c r="G3202" s="7">
        <v>43651</v>
      </c>
      <c r="H3202" s="6">
        <f t="shared" ref="H3202:H3265" si="150">G3202-E3202</f>
        <v>26</v>
      </c>
      <c r="I3202" s="6" t="s">
        <v>215</v>
      </c>
      <c r="J3202" s="6">
        <v>1</v>
      </c>
      <c r="K3202" s="6">
        <v>11</v>
      </c>
      <c r="L3202" s="6">
        <v>248</v>
      </c>
      <c r="M3202" s="6">
        <v>28</v>
      </c>
      <c r="N3202" s="6">
        <v>1</v>
      </c>
      <c r="O3202" s="6">
        <v>0.15</v>
      </c>
      <c r="P3202" s="8">
        <v>1742</v>
      </c>
      <c r="Q3202" s="8">
        <v>1027.78</v>
      </c>
      <c r="R3202" s="8">
        <f t="shared" ref="R3202:R3265" si="151">T3202-(Q3202*N3202)</f>
        <v>452.92000000000007</v>
      </c>
      <c r="S3202" s="8">
        <f>(((Sales[[#This Row],[Unit Price]]-(Sales[[#This Row],[Discount Applied]]*Sales[[#This Row],[Unit Price]]))-Q3202)/Q3202)*100</f>
        <v>44.067796610169502</v>
      </c>
      <c r="T3202" s="8">
        <f t="shared" ref="T3202:T3265" si="152">((P3202*N3202)-(P3202*O3202*N3202))</f>
        <v>1480.7</v>
      </c>
      <c r="U3202" s="8">
        <f>Sales[[#This Row],[Unit Cost]]*Sales[[#This Row],[Order Quantity]]</f>
        <v>1027.78</v>
      </c>
    </row>
    <row r="3203" spans="1:21" x14ac:dyDescent="0.2">
      <c r="A3203" s="6" t="s">
        <v>3416</v>
      </c>
      <c r="B3203" s="6" t="s">
        <v>24</v>
      </c>
      <c r="C3203" s="6" t="s">
        <v>145</v>
      </c>
      <c r="D3203" s="7">
        <v>43500</v>
      </c>
      <c r="E3203" s="7">
        <v>43625</v>
      </c>
      <c r="F3203" s="7">
        <v>43648</v>
      </c>
      <c r="G3203" s="7">
        <v>43649</v>
      </c>
      <c r="H3203" s="6">
        <f t="shared" si="150"/>
        <v>24</v>
      </c>
      <c r="I3203" s="6" t="s">
        <v>215</v>
      </c>
      <c r="J3203" s="6">
        <v>4</v>
      </c>
      <c r="K3203" s="6">
        <v>41</v>
      </c>
      <c r="L3203" s="6">
        <v>176</v>
      </c>
      <c r="M3203" s="6">
        <v>29</v>
      </c>
      <c r="N3203" s="6">
        <v>5</v>
      </c>
      <c r="O3203" s="6">
        <v>0.05</v>
      </c>
      <c r="P3203" s="8">
        <v>3899.4</v>
      </c>
      <c r="Q3203" s="8">
        <v>3002.538</v>
      </c>
      <c r="R3203" s="8">
        <f t="shared" si="151"/>
        <v>3509.4600000000009</v>
      </c>
      <c r="S3203" s="8">
        <f>(((Sales[[#This Row],[Unit Price]]-(Sales[[#This Row],[Discount Applied]]*Sales[[#This Row],[Unit Price]]))-Q3203)/Q3203)*100</f>
        <v>23.376623376623389</v>
      </c>
      <c r="T3203" s="8">
        <f t="shared" si="152"/>
        <v>18522.150000000001</v>
      </c>
      <c r="U3203" s="8">
        <f>Sales[[#This Row],[Unit Cost]]*Sales[[#This Row],[Order Quantity]]</f>
        <v>15012.69</v>
      </c>
    </row>
    <row r="3204" spans="1:21" x14ac:dyDescent="0.2">
      <c r="A3204" s="6" t="s">
        <v>3417</v>
      </c>
      <c r="B3204" s="6" t="s">
        <v>24</v>
      </c>
      <c r="C3204" s="6" t="s">
        <v>144</v>
      </c>
      <c r="D3204" s="7">
        <v>43500</v>
      </c>
      <c r="E3204" s="7">
        <v>43625</v>
      </c>
      <c r="F3204" s="7">
        <v>43627</v>
      </c>
      <c r="G3204" s="7">
        <v>43628</v>
      </c>
      <c r="H3204" s="6">
        <f t="shared" si="150"/>
        <v>3</v>
      </c>
      <c r="I3204" s="6" t="s">
        <v>215</v>
      </c>
      <c r="J3204" s="6">
        <v>11</v>
      </c>
      <c r="K3204" s="6">
        <v>27</v>
      </c>
      <c r="L3204" s="6">
        <v>69</v>
      </c>
      <c r="M3204" s="6">
        <v>46</v>
      </c>
      <c r="N3204" s="6">
        <v>1</v>
      </c>
      <c r="O3204" s="6">
        <v>0.05</v>
      </c>
      <c r="P3204" s="8">
        <v>877.7</v>
      </c>
      <c r="Q3204" s="8">
        <v>614.39</v>
      </c>
      <c r="R3204" s="8">
        <f t="shared" si="151"/>
        <v>219.42500000000007</v>
      </c>
      <c r="S3204" s="8">
        <f>(((Sales[[#This Row],[Unit Price]]-(Sales[[#This Row],[Discount Applied]]*Sales[[#This Row],[Unit Price]]))-Q3204)/Q3204)*100</f>
        <v>35.71428571428573</v>
      </c>
      <c r="T3204" s="8">
        <f t="shared" si="152"/>
        <v>833.81500000000005</v>
      </c>
      <c r="U3204" s="8">
        <f>Sales[[#This Row],[Unit Cost]]*Sales[[#This Row],[Order Quantity]]</f>
        <v>614.39</v>
      </c>
    </row>
    <row r="3205" spans="1:21" x14ac:dyDescent="0.2">
      <c r="A3205" s="6" t="s">
        <v>3418</v>
      </c>
      <c r="B3205" s="6" t="s">
        <v>24</v>
      </c>
      <c r="C3205" s="6" t="s">
        <v>148</v>
      </c>
      <c r="D3205" s="7">
        <v>43500</v>
      </c>
      <c r="E3205" s="7">
        <v>43626</v>
      </c>
      <c r="F3205" s="7">
        <v>43641</v>
      </c>
      <c r="G3205" s="7">
        <v>43646</v>
      </c>
      <c r="H3205" s="6">
        <f t="shared" si="150"/>
        <v>20</v>
      </c>
      <c r="I3205" s="6" t="s">
        <v>215</v>
      </c>
      <c r="J3205" s="6">
        <v>5</v>
      </c>
      <c r="K3205" s="6">
        <v>37</v>
      </c>
      <c r="L3205" s="6">
        <v>49</v>
      </c>
      <c r="M3205" s="6">
        <v>11</v>
      </c>
      <c r="N3205" s="6">
        <v>4</v>
      </c>
      <c r="O3205" s="6">
        <v>0.15</v>
      </c>
      <c r="P3205" s="8">
        <v>1051.9000000000001</v>
      </c>
      <c r="Q3205" s="8">
        <v>778.40600000000006</v>
      </c>
      <c r="R3205" s="8">
        <f t="shared" si="151"/>
        <v>462.83600000000024</v>
      </c>
      <c r="S3205" s="8">
        <f>(((Sales[[#This Row],[Unit Price]]-(Sales[[#This Row],[Discount Applied]]*Sales[[#This Row],[Unit Price]]))-Q3205)/Q3205)*100</f>
        <v>14.864864864864872</v>
      </c>
      <c r="T3205" s="8">
        <f t="shared" si="152"/>
        <v>3576.4600000000005</v>
      </c>
      <c r="U3205" s="8">
        <f>Sales[[#This Row],[Unit Cost]]*Sales[[#This Row],[Order Quantity]]</f>
        <v>3113.6240000000003</v>
      </c>
    </row>
    <row r="3206" spans="1:21" x14ac:dyDescent="0.2">
      <c r="A3206" s="6" t="s">
        <v>3419</v>
      </c>
      <c r="B3206" s="6" t="s">
        <v>25</v>
      </c>
      <c r="C3206" s="6" t="s">
        <v>146</v>
      </c>
      <c r="D3206" s="7">
        <v>43500</v>
      </c>
      <c r="E3206" s="7">
        <v>43626</v>
      </c>
      <c r="F3206" s="7">
        <v>43648</v>
      </c>
      <c r="G3206" s="7">
        <v>43651</v>
      </c>
      <c r="H3206" s="6">
        <f t="shared" si="150"/>
        <v>25</v>
      </c>
      <c r="I3206" s="6" t="s">
        <v>215</v>
      </c>
      <c r="J3206" s="6">
        <v>18</v>
      </c>
      <c r="K3206" s="6">
        <v>12</v>
      </c>
      <c r="L3206" s="6">
        <v>287</v>
      </c>
      <c r="M3206" s="6">
        <v>21</v>
      </c>
      <c r="N3206" s="6">
        <v>5</v>
      </c>
      <c r="O3206" s="6">
        <v>7.4999999999999997E-2</v>
      </c>
      <c r="P3206" s="8">
        <v>2572.8000000000002</v>
      </c>
      <c r="Q3206" s="8">
        <v>1698.0480000000002</v>
      </c>
      <c r="R3206" s="8">
        <f t="shared" si="151"/>
        <v>3408.9599999999991</v>
      </c>
      <c r="S3206" s="8">
        <f>(((Sales[[#This Row],[Unit Price]]-(Sales[[#This Row],[Discount Applied]]*Sales[[#This Row],[Unit Price]]))-Q3206)/Q3206)*100</f>
        <v>40.151515151515142</v>
      </c>
      <c r="T3206" s="8">
        <f t="shared" si="152"/>
        <v>11899.2</v>
      </c>
      <c r="U3206" s="8">
        <f>Sales[[#This Row],[Unit Cost]]*Sales[[#This Row],[Order Quantity]]</f>
        <v>8490.2400000000016</v>
      </c>
    </row>
    <row r="3207" spans="1:21" x14ac:dyDescent="0.2">
      <c r="A3207" s="6" t="s">
        <v>3420</v>
      </c>
      <c r="B3207" s="6" t="s">
        <v>25</v>
      </c>
      <c r="C3207" s="6" t="s">
        <v>145</v>
      </c>
      <c r="D3207" s="7">
        <v>43500</v>
      </c>
      <c r="E3207" s="7">
        <v>43626</v>
      </c>
      <c r="F3207" s="7">
        <v>43654</v>
      </c>
      <c r="G3207" s="7">
        <v>43655</v>
      </c>
      <c r="H3207" s="6">
        <f t="shared" si="150"/>
        <v>29</v>
      </c>
      <c r="I3207" s="6" t="s">
        <v>215</v>
      </c>
      <c r="J3207" s="6">
        <v>18</v>
      </c>
      <c r="K3207" s="6">
        <v>48</v>
      </c>
      <c r="L3207" s="6">
        <v>117</v>
      </c>
      <c r="M3207" s="6">
        <v>3</v>
      </c>
      <c r="N3207" s="6">
        <v>4</v>
      </c>
      <c r="O3207" s="6">
        <v>0.05</v>
      </c>
      <c r="P3207" s="8">
        <v>3899.4</v>
      </c>
      <c r="Q3207" s="8">
        <v>3314.49</v>
      </c>
      <c r="R3207" s="8">
        <f t="shared" si="151"/>
        <v>1559.760000000002</v>
      </c>
      <c r="S3207" s="8">
        <f>(((Sales[[#This Row],[Unit Price]]-(Sales[[#This Row],[Discount Applied]]*Sales[[#This Row],[Unit Price]]))-Q3207)/Q3207)*100</f>
        <v>11.764705882352958</v>
      </c>
      <c r="T3207" s="8">
        <f t="shared" si="152"/>
        <v>14817.720000000001</v>
      </c>
      <c r="U3207" s="8">
        <f>Sales[[#This Row],[Unit Cost]]*Sales[[#This Row],[Order Quantity]]</f>
        <v>13257.96</v>
      </c>
    </row>
    <row r="3208" spans="1:21" x14ac:dyDescent="0.2">
      <c r="A3208" s="6" t="s">
        <v>3421</v>
      </c>
      <c r="B3208" s="6" t="s">
        <v>25</v>
      </c>
      <c r="C3208" s="6" t="s">
        <v>145</v>
      </c>
      <c r="D3208" s="7">
        <v>43500</v>
      </c>
      <c r="E3208" s="7">
        <v>43626</v>
      </c>
      <c r="F3208" s="7">
        <v>43647</v>
      </c>
      <c r="G3208" s="7">
        <v>43650</v>
      </c>
      <c r="H3208" s="6">
        <f t="shared" si="150"/>
        <v>24</v>
      </c>
      <c r="I3208" s="6" t="s">
        <v>215</v>
      </c>
      <c r="J3208" s="6">
        <v>13</v>
      </c>
      <c r="K3208" s="6">
        <v>38</v>
      </c>
      <c r="L3208" s="6">
        <v>169</v>
      </c>
      <c r="M3208" s="6">
        <v>45</v>
      </c>
      <c r="N3208" s="6">
        <v>2</v>
      </c>
      <c r="O3208" s="6">
        <v>7.4999999999999997E-2</v>
      </c>
      <c r="P3208" s="8">
        <v>2606.3000000000002</v>
      </c>
      <c r="Q3208" s="8">
        <v>1615.9060000000002</v>
      </c>
      <c r="R3208" s="8">
        <f t="shared" si="151"/>
        <v>1589.8430000000003</v>
      </c>
      <c r="S3208" s="8">
        <f>(((Sales[[#This Row],[Unit Price]]-(Sales[[#This Row],[Discount Applied]]*Sales[[#This Row],[Unit Price]]))-Q3208)/Q3208)*100</f>
        <v>49.193548387096783</v>
      </c>
      <c r="T3208" s="8">
        <f t="shared" si="152"/>
        <v>4821.6550000000007</v>
      </c>
      <c r="U3208" s="8">
        <f>Sales[[#This Row],[Unit Cost]]*Sales[[#This Row],[Order Quantity]]</f>
        <v>3231.8120000000004</v>
      </c>
    </row>
    <row r="3209" spans="1:21" x14ac:dyDescent="0.2">
      <c r="A3209" s="6" t="s">
        <v>3422</v>
      </c>
      <c r="B3209" s="6" t="s">
        <v>25</v>
      </c>
      <c r="C3209" s="6" t="s">
        <v>144</v>
      </c>
      <c r="D3209" s="7">
        <v>43500</v>
      </c>
      <c r="E3209" s="7">
        <v>43626</v>
      </c>
      <c r="F3209" s="7">
        <v>43647</v>
      </c>
      <c r="G3209" s="7">
        <v>43657</v>
      </c>
      <c r="H3209" s="6">
        <f t="shared" si="150"/>
        <v>31</v>
      </c>
      <c r="I3209" s="6" t="s">
        <v>215</v>
      </c>
      <c r="J3209" s="6">
        <v>18</v>
      </c>
      <c r="K3209" s="6">
        <v>19</v>
      </c>
      <c r="L3209" s="6">
        <v>78</v>
      </c>
      <c r="M3209" s="6">
        <v>34</v>
      </c>
      <c r="N3209" s="6">
        <v>8</v>
      </c>
      <c r="O3209" s="6">
        <v>7.4999999999999997E-2</v>
      </c>
      <c r="P3209" s="8">
        <v>167.5</v>
      </c>
      <c r="Q3209" s="8">
        <v>93.800000000000011</v>
      </c>
      <c r="R3209" s="8">
        <f t="shared" si="151"/>
        <v>489.09999999999991</v>
      </c>
      <c r="S3209" s="8">
        <f>(((Sales[[#This Row],[Unit Price]]-(Sales[[#This Row],[Discount Applied]]*Sales[[#This Row],[Unit Price]]))-Q3209)/Q3209)*100</f>
        <v>65.178571428571402</v>
      </c>
      <c r="T3209" s="8">
        <f t="shared" si="152"/>
        <v>1239.5</v>
      </c>
      <c r="U3209" s="8">
        <f>Sales[[#This Row],[Unit Cost]]*Sales[[#This Row],[Order Quantity]]</f>
        <v>750.40000000000009</v>
      </c>
    </row>
    <row r="3210" spans="1:21" x14ac:dyDescent="0.2">
      <c r="A3210" s="6" t="s">
        <v>3423</v>
      </c>
      <c r="B3210" s="6" t="s">
        <v>25</v>
      </c>
      <c r="C3210" s="6" t="s">
        <v>148</v>
      </c>
      <c r="D3210" s="7">
        <v>43500</v>
      </c>
      <c r="E3210" s="7">
        <v>43626</v>
      </c>
      <c r="F3210" s="7">
        <v>43644</v>
      </c>
      <c r="G3210" s="7">
        <v>43652</v>
      </c>
      <c r="H3210" s="6">
        <f t="shared" si="150"/>
        <v>26</v>
      </c>
      <c r="I3210" s="6" t="s">
        <v>215</v>
      </c>
      <c r="J3210" s="6">
        <v>13</v>
      </c>
      <c r="K3210" s="6">
        <v>37</v>
      </c>
      <c r="L3210" s="6">
        <v>35</v>
      </c>
      <c r="M3210" s="6">
        <v>46</v>
      </c>
      <c r="N3210" s="6">
        <v>5</v>
      </c>
      <c r="O3210" s="6">
        <v>7.4999999999999997E-2</v>
      </c>
      <c r="P3210" s="8">
        <v>2351.7000000000003</v>
      </c>
      <c r="Q3210" s="8">
        <v>1622.673</v>
      </c>
      <c r="R3210" s="8">
        <f t="shared" si="151"/>
        <v>2763.2475000000013</v>
      </c>
      <c r="S3210" s="8">
        <f>(((Sales[[#This Row],[Unit Price]]-(Sales[[#This Row],[Discount Applied]]*Sales[[#This Row],[Unit Price]]))-Q3210)/Q3210)*100</f>
        <v>34.057971014492765</v>
      </c>
      <c r="T3210" s="8">
        <f t="shared" si="152"/>
        <v>10876.612500000001</v>
      </c>
      <c r="U3210" s="8">
        <f>Sales[[#This Row],[Unit Cost]]*Sales[[#This Row],[Order Quantity]]</f>
        <v>8113.3649999999998</v>
      </c>
    </row>
    <row r="3211" spans="1:21" x14ac:dyDescent="0.2">
      <c r="A3211" s="6" t="s">
        <v>3424</v>
      </c>
      <c r="B3211" s="6" t="s">
        <v>23</v>
      </c>
      <c r="C3211" s="6" t="s">
        <v>143</v>
      </c>
      <c r="D3211" s="7">
        <v>43500</v>
      </c>
      <c r="E3211" s="7">
        <v>43626</v>
      </c>
      <c r="F3211" s="7">
        <v>43640</v>
      </c>
      <c r="G3211" s="7">
        <v>43641</v>
      </c>
      <c r="H3211" s="6">
        <f t="shared" si="150"/>
        <v>15</v>
      </c>
      <c r="I3211" s="6" t="s">
        <v>215</v>
      </c>
      <c r="J3211" s="6">
        <v>23</v>
      </c>
      <c r="K3211" s="6">
        <v>18</v>
      </c>
      <c r="L3211" s="6">
        <v>358</v>
      </c>
      <c r="M3211" s="6">
        <v>32</v>
      </c>
      <c r="N3211" s="6">
        <v>6</v>
      </c>
      <c r="O3211" s="6">
        <v>0.3</v>
      </c>
      <c r="P3211" s="8">
        <v>1038.5</v>
      </c>
      <c r="Q3211" s="8">
        <v>529.63499999999999</v>
      </c>
      <c r="R3211" s="8">
        <f t="shared" si="151"/>
        <v>1183.8899999999999</v>
      </c>
      <c r="S3211" s="8">
        <f>(((Sales[[#This Row],[Unit Price]]-(Sales[[#This Row],[Discount Applied]]*Sales[[#This Row],[Unit Price]]))-Q3211)/Q3211)*100</f>
        <v>37.254901960784323</v>
      </c>
      <c r="T3211" s="8">
        <f t="shared" si="152"/>
        <v>4361.7</v>
      </c>
      <c r="U3211" s="8">
        <f>Sales[[#This Row],[Unit Cost]]*Sales[[#This Row],[Order Quantity]]</f>
        <v>3177.81</v>
      </c>
    </row>
    <row r="3212" spans="1:21" x14ac:dyDescent="0.2">
      <c r="A3212" s="6" t="s">
        <v>3425</v>
      </c>
      <c r="B3212" s="6" t="s">
        <v>24</v>
      </c>
      <c r="C3212" s="6" t="s">
        <v>143</v>
      </c>
      <c r="D3212" s="7">
        <v>43500</v>
      </c>
      <c r="E3212" s="7">
        <v>43626</v>
      </c>
      <c r="F3212" s="7">
        <v>43629</v>
      </c>
      <c r="G3212" s="7">
        <v>43632</v>
      </c>
      <c r="H3212" s="6">
        <f t="shared" si="150"/>
        <v>6</v>
      </c>
      <c r="I3212" s="6" t="s">
        <v>215</v>
      </c>
      <c r="J3212" s="6">
        <v>7</v>
      </c>
      <c r="K3212" s="6">
        <v>3</v>
      </c>
      <c r="L3212" s="6">
        <v>349</v>
      </c>
      <c r="M3212" s="6">
        <v>30</v>
      </c>
      <c r="N3212" s="6">
        <v>5</v>
      </c>
      <c r="O3212" s="6">
        <v>0.05</v>
      </c>
      <c r="P3212" s="8">
        <v>1976.5</v>
      </c>
      <c r="Q3212" s="8">
        <v>1264.96</v>
      </c>
      <c r="R3212" s="8">
        <f t="shared" si="151"/>
        <v>3063.5749999999998</v>
      </c>
      <c r="S3212" s="8">
        <f>(((Sales[[#This Row],[Unit Price]]-(Sales[[#This Row],[Discount Applied]]*Sales[[#This Row],[Unit Price]]))-Q3212)/Q3212)*100</f>
        <v>48.437499999999993</v>
      </c>
      <c r="T3212" s="8">
        <f t="shared" si="152"/>
        <v>9388.375</v>
      </c>
      <c r="U3212" s="8">
        <f>Sales[[#This Row],[Unit Cost]]*Sales[[#This Row],[Order Quantity]]</f>
        <v>6324.8</v>
      </c>
    </row>
    <row r="3213" spans="1:21" x14ac:dyDescent="0.2">
      <c r="A3213" s="6" t="s">
        <v>3426</v>
      </c>
      <c r="B3213" s="6" t="s">
        <v>25</v>
      </c>
      <c r="C3213" s="6" t="s">
        <v>147</v>
      </c>
      <c r="D3213" s="7">
        <v>43500</v>
      </c>
      <c r="E3213" s="7">
        <v>43626</v>
      </c>
      <c r="F3213" s="7">
        <v>43638</v>
      </c>
      <c r="G3213" s="7">
        <v>43648</v>
      </c>
      <c r="H3213" s="6">
        <f t="shared" si="150"/>
        <v>22</v>
      </c>
      <c r="I3213" s="6" t="s">
        <v>215</v>
      </c>
      <c r="J3213" s="6">
        <v>16</v>
      </c>
      <c r="K3213" s="6">
        <v>11</v>
      </c>
      <c r="L3213" s="6">
        <v>227</v>
      </c>
      <c r="M3213" s="6">
        <v>10</v>
      </c>
      <c r="N3213" s="6">
        <v>5</v>
      </c>
      <c r="O3213" s="6">
        <v>0.1</v>
      </c>
      <c r="P3213" s="8">
        <v>1849.2</v>
      </c>
      <c r="Q3213" s="8">
        <v>795.15600000000006</v>
      </c>
      <c r="R3213" s="8">
        <f t="shared" si="151"/>
        <v>4345.619999999999</v>
      </c>
      <c r="S3213" s="8">
        <f>(((Sales[[#This Row],[Unit Price]]-(Sales[[#This Row],[Discount Applied]]*Sales[[#This Row],[Unit Price]]))-Q3213)/Q3213)*100</f>
        <v>109.30232558139532</v>
      </c>
      <c r="T3213" s="8">
        <f t="shared" si="152"/>
        <v>8321.4</v>
      </c>
      <c r="U3213" s="8">
        <f>Sales[[#This Row],[Unit Cost]]*Sales[[#This Row],[Order Quantity]]</f>
        <v>3975.78</v>
      </c>
    </row>
    <row r="3214" spans="1:21" x14ac:dyDescent="0.2">
      <c r="A3214" s="6" t="s">
        <v>3427</v>
      </c>
      <c r="B3214" s="6" t="s">
        <v>24</v>
      </c>
      <c r="C3214" s="6" t="s">
        <v>145</v>
      </c>
      <c r="D3214" s="7">
        <v>43500</v>
      </c>
      <c r="E3214" s="7">
        <v>43626</v>
      </c>
      <c r="F3214" s="7">
        <v>43642</v>
      </c>
      <c r="G3214" s="7">
        <v>43644</v>
      </c>
      <c r="H3214" s="6">
        <f t="shared" si="150"/>
        <v>18</v>
      </c>
      <c r="I3214" s="6" t="s">
        <v>215</v>
      </c>
      <c r="J3214" s="6">
        <v>7</v>
      </c>
      <c r="K3214" s="6">
        <v>7</v>
      </c>
      <c r="L3214" s="6">
        <v>190</v>
      </c>
      <c r="M3214" s="6">
        <v>4</v>
      </c>
      <c r="N3214" s="6">
        <v>1</v>
      </c>
      <c r="O3214" s="6">
        <v>0.2</v>
      </c>
      <c r="P3214" s="8">
        <v>1051.9000000000001</v>
      </c>
      <c r="Q3214" s="8">
        <v>462.83600000000007</v>
      </c>
      <c r="R3214" s="8">
        <f t="shared" si="151"/>
        <v>378.68400000000003</v>
      </c>
      <c r="S3214" s="8">
        <f>(((Sales[[#This Row],[Unit Price]]-(Sales[[#This Row],[Discount Applied]]*Sales[[#This Row],[Unit Price]]))-Q3214)/Q3214)*100</f>
        <v>81.818181818181813</v>
      </c>
      <c r="T3214" s="8">
        <f t="shared" si="152"/>
        <v>841.5200000000001</v>
      </c>
      <c r="U3214" s="8">
        <f>Sales[[#This Row],[Unit Cost]]*Sales[[#This Row],[Order Quantity]]</f>
        <v>462.83600000000007</v>
      </c>
    </row>
    <row r="3215" spans="1:21" x14ac:dyDescent="0.2">
      <c r="A3215" s="6" t="s">
        <v>3428</v>
      </c>
      <c r="B3215" s="6" t="s">
        <v>24</v>
      </c>
      <c r="C3215" s="6" t="s">
        <v>148</v>
      </c>
      <c r="D3215" s="7">
        <v>43500</v>
      </c>
      <c r="E3215" s="7">
        <v>43627</v>
      </c>
      <c r="F3215" s="7">
        <v>43649</v>
      </c>
      <c r="G3215" s="7">
        <v>43657</v>
      </c>
      <c r="H3215" s="6">
        <f t="shared" si="150"/>
        <v>30</v>
      </c>
      <c r="I3215" s="6" t="s">
        <v>215</v>
      </c>
      <c r="J3215" s="6">
        <v>2</v>
      </c>
      <c r="K3215" s="6">
        <v>31</v>
      </c>
      <c r="L3215" s="6">
        <v>22</v>
      </c>
      <c r="M3215" s="6">
        <v>42</v>
      </c>
      <c r="N3215" s="6">
        <v>2</v>
      </c>
      <c r="O3215" s="6">
        <v>0.05</v>
      </c>
      <c r="P3215" s="8">
        <v>4006.6</v>
      </c>
      <c r="Q3215" s="8">
        <v>2123.498</v>
      </c>
      <c r="R3215" s="8">
        <f t="shared" si="151"/>
        <v>3365.5439999999999</v>
      </c>
      <c r="S3215" s="8">
        <f>(((Sales[[#This Row],[Unit Price]]-(Sales[[#This Row],[Discount Applied]]*Sales[[#This Row],[Unit Price]]))-Q3215)/Q3215)*100</f>
        <v>79.245283018867923</v>
      </c>
      <c r="T3215" s="8">
        <f t="shared" si="152"/>
        <v>7612.54</v>
      </c>
      <c r="U3215" s="8">
        <f>Sales[[#This Row],[Unit Cost]]*Sales[[#This Row],[Order Quantity]]</f>
        <v>4246.9960000000001</v>
      </c>
    </row>
    <row r="3216" spans="1:21" x14ac:dyDescent="0.2">
      <c r="A3216" s="6" t="s">
        <v>3429</v>
      </c>
      <c r="B3216" s="6" t="s">
        <v>26</v>
      </c>
      <c r="C3216" s="6" t="s">
        <v>146</v>
      </c>
      <c r="D3216" s="7">
        <v>43500</v>
      </c>
      <c r="E3216" s="7">
        <v>43627</v>
      </c>
      <c r="F3216" s="7">
        <v>43637</v>
      </c>
      <c r="G3216" s="7">
        <v>43647</v>
      </c>
      <c r="H3216" s="6">
        <f t="shared" si="150"/>
        <v>20</v>
      </c>
      <c r="I3216" s="6" t="s">
        <v>215</v>
      </c>
      <c r="J3216" s="6">
        <v>27</v>
      </c>
      <c r="K3216" s="6">
        <v>10</v>
      </c>
      <c r="L3216" s="6">
        <v>326</v>
      </c>
      <c r="M3216" s="6">
        <v>31</v>
      </c>
      <c r="N3216" s="6">
        <v>1</v>
      </c>
      <c r="O3216" s="6">
        <v>0.1</v>
      </c>
      <c r="P3216" s="8">
        <v>2740.3</v>
      </c>
      <c r="Q3216" s="8">
        <v>1561.971</v>
      </c>
      <c r="R3216" s="8">
        <f t="shared" si="151"/>
        <v>904.29899999999998</v>
      </c>
      <c r="S3216" s="8">
        <f>(((Sales[[#This Row],[Unit Price]]-(Sales[[#This Row],[Discount Applied]]*Sales[[#This Row],[Unit Price]]))-Q3216)/Q3216)*100</f>
        <v>57.894736842105267</v>
      </c>
      <c r="T3216" s="8">
        <f t="shared" si="152"/>
        <v>2466.27</v>
      </c>
      <c r="U3216" s="8">
        <f>Sales[[#This Row],[Unit Cost]]*Sales[[#This Row],[Order Quantity]]</f>
        <v>1561.971</v>
      </c>
    </row>
    <row r="3217" spans="1:21" x14ac:dyDescent="0.2">
      <c r="A3217" s="6" t="s">
        <v>3430</v>
      </c>
      <c r="B3217" s="6" t="s">
        <v>24</v>
      </c>
      <c r="C3217" s="6" t="s">
        <v>145</v>
      </c>
      <c r="D3217" s="7">
        <v>43500</v>
      </c>
      <c r="E3217" s="7">
        <v>43627</v>
      </c>
      <c r="F3217" s="7">
        <v>43644</v>
      </c>
      <c r="G3217" s="7">
        <v>43646</v>
      </c>
      <c r="H3217" s="6">
        <f t="shared" si="150"/>
        <v>19</v>
      </c>
      <c r="I3217" s="6" t="s">
        <v>215</v>
      </c>
      <c r="J3217" s="6">
        <v>7</v>
      </c>
      <c r="K3217" s="6">
        <v>21</v>
      </c>
      <c r="L3217" s="6">
        <v>170</v>
      </c>
      <c r="M3217" s="6">
        <v>18</v>
      </c>
      <c r="N3217" s="6">
        <v>8</v>
      </c>
      <c r="O3217" s="6">
        <v>0.05</v>
      </c>
      <c r="P3217" s="8">
        <v>6478.9000000000005</v>
      </c>
      <c r="Q3217" s="8">
        <v>4923.9640000000009</v>
      </c>
      <c r="R3217" s="8">
        <f t="shared" si="151"/>
        <v>9847.9279999999999</v>
      </c>
      <c r="S3217" s="8">
        <f>(((Sales[[#This Row],[Unit Price]]-(Sales[[#This Row],[Discount Applied]]*Sales[[#This Row],[Unit Price]]))-Q3217)/Q3217)*100</f>
        <v>24.999999999999993</v>
      </c>
      <c r="T3217" s="8">
        <f t="shared" si="152"/>
        <v>49239.640000000007</v>
      </c>
      <c r="U3217" s="8">
        <f>Sales[[#This Row],[Unit Cost]]*Sales[[#This Row],[Order Quantity]]</f>
        <v>39391.712000000007</v>
      </c>
    </row>
    <row r="3218" spans="1:21" x14ac:dyDescent="0.2">
      <c r="A3218" s="6" t="s">
        <v>3431</v>
      </c>
      <c r="B3218" s="6" t="s">
        <v>26</v>
      </c>
      <c r="C3218" s="6" t="s">
        <v>145</v>
      </c>
      <c r="D3218" s="7">
        <v>43500</v>
      </c>
      <c r="E3218" s="7">
        <v>43627</v>
      </c>
      <c r="F3218" s="7">
        <v>43646</v>
      </c>
      <c r="G3218" s="7">
        <v>43654</v>
      </c>
      <c r="H3218" s="6">
        <f t="shared" si="150"/>
        <v>27</v>
      </c>
      <c r="I3218" s="6" t="s">
        <v>215</v>
      </c>
      <c r="J3218" s="6">
        <v>26</v>
      </c>
      <c r="K3218" s="6">
        <v>1</v>
      </c>
      <c r="L3218" s="6">
        <v>92</v>
      </c>
      <c r="M3218" s="6">
        <v>47</v>
      </c>
      <c r="N3218" s="6">
        <v>6</v>
      </c>
      <c r="O3218" s="6">
        <v>7.4999999999999997E-2</v>
      </c>
      <c r="P3218" s="8">
        <v>2807.3</v>
      </c>
      <c r="Q3218" s="8">
        <v>1908.9640000000002</v>
      </c>
      <c r="R3218" s="8">
        <f t="shared" si="151"/>
        <v>4126.7310000000016</v>
      </c>
      <c r="S3218" s="8">
        <f>(((Sales[[#This Row],[Unit Price]]-(Sales[[#This Row],[Discount Applied]]*Sales[[#This Row],[Unit Price]]))-Q3218)/Q3218)*100</f>
        <v>36.02941176470587</v>
      </c>
      <c r="T3218" s="8">
        <f t="shared" si="152"/>
        <v>15580.515000000003</v>
      </c>
      <c r="U3218" s="8">
        <f>Sales[[#This Row],[Unit Cost]]*Sales[[#This Row],[Order Quantity]]</f>
        <v>11453.784000000001</v>
      </c>
    </row>
    <row r="3219" spans="1:21" x14ac:dyDescent="0.2">
      <c r="A3219" s="6" t="s">
        <v>3432</v>
      </c>
      <c r="B3219" s="6" t="s">
        <v>24</v>
      </c>
      <c r="C3219" s="6" t="s">
        <v>145</v>
      </c>
      <c r="D3219" s="7">
        <v>43500</v>
      </c>
      <c r="E3219" s="7">
        <v>43627</v>
      </c>
      <c r="F3219" s="7">
        <v>43655</v>
      </c>
      <c r="G3219" s="7">
        <v>43661</v>
      </c>
      <c r="H3219" s="6">
        <f t="shared" si="150"/>
        <v>34</v>
      </c>
      <c r="I3219" s="6" t="s">
        <v>215</v>
      </c>
      <c r="J3219" s="6">
        <v>3</v>
      </c>
      <c r="K3219" s="6">
        <v>39</v>
      </c>
      <c r="L3219" s="6">
        <v>100</v>
      </c>
      <c r="M3219" s="6">
        <v>2</v>
      </c>
      <c r="N3219" s="6">
        <v>5</v>
      </c>
      <c r="O3219" s="6">
        <v>7.4999999999999997E-2</v>
      </c>
      <c r="P3219" s="8">
        <v>6251.1</v>
      </c>
      <c r="Q3219" s="8">
        <v>2938.0169999999998</v>
      </c>
      <c r="R3219" s="8">
        <f t="shared" si="151"/>
        <v>14221.252500000002</v>
      </c>
      <c r="S3219" s="8">
        <f>(((Sales[[#This Row],[Unit Price]]-(Sales[[#This Row],[Discount Applied]]*Sales[[#This Row],[Unit Price]]))-Q3219)/Q3219)*100</f>
        <v>96.808510638297889</v>
      </c>
      <c r="T3219" s="8">
        <f t="shared" si="152"/>
        <v>28911.337500000001</v>
      </c>
      <c r="U3219" s="8">
        <f>Sales[[#This Row],[Unit Cost]]*Sales[[#This Row],[Order Quantity]]</f>
        <v>14690.084999999999</v>
      </c>
    </row>
    <row r="3220" spans="1:21" x14ac:dyDescent="0.2">
      <c r="A3220" s="6" t="s">
        <v>3433</v>
      </c>
      <c r="B3220" s="6" t="s">
        <v>25</v>
      </c>
      <c r="C3220" s="6" t="s">
        <v>145</v>
      </c>
      <c r="D3220" s="7">
        <v>43500</v>
      </c>
      <c r="E3220" s="7">
        <v>43627</v>
      </c>
      <c r="F3220" s="7">
        <v>43649</v>
      </c>
      <c r="G3220" s="7">
        <v>43650</v>
      </c>
      <c r="H3220" s="6">
        <f t="shared" si="150"/>
        <v>23</v>
      </c>
      <c r="I3220" s="6" t="s">
        <v>215</v>
      </c>
      <c r="J3220" s="6">
        <v>20</v>
      </c>
      <c r="K3220" s="6">
        <v>28</v>
      </c>
      <c r="L3220" s="6">
        <v>93</v>
      </c>
      <c r="M3220" s="6">
        <v>37</v>
      </c>
      <c r="N3220" s="6">
        <v>2</v>
      </c>
      <c r="O3220" s="6">
        <v>0.05</v>
      </c>
      <c r="P3220" s="8">
        <v>3015</v>
      </c>
      <c r="Q3220" s="8">
        <v>2381.85</v>
      </c>
      <c r="R3220" s="8">
        <f t="shared" si="151"/>
        <v>964.80000000000018</v>
      </c>
      <c r="S3220" s="8">
        <f>(((Sales[[#This Row],[Unit Price]]-(Sales[[#This Row],[Discount Applied]]*Sales[[#This Row],[Unit Price]]))-Q3220)/Q3220)*100</f>
        <v>20.25316455696203</v>
      </c>
      <c r="T3220" s="8">
        <f t="shared" si="152"/>
        <v>5728.5</v>
      </c>
      <c r="U3220" s="8">
        <f>Sales[[#This Row],[Unit Cost]]*Sales[[#This Row],[Order Quantity]]</f>
        <v>4763.7</v>
      </c>
    </row>
    <row r="3221" spans="1:21" x14ac:dyDescent="0.2">
      <c r="A3221" s="6" t="s">
        <v>3434</v>
      </c>
      <c r="B3221" s="6" t="s">
        <v>25</v>
      </c>
      <c r="C3221" s="6" t="s">
        <v>147</v>
      </c>
      <c r="D3221" s="7">
        <v>43500</v>
      </c>
      <c r="E3221" s="7">
        <v>43628</v>
      </c>
      <c r="F3221" s="7">
        <v>43634</v>
      </c>
      <c r="G3221" s="7">
        <v>43643</v>
      </c>
      <c r="H3221" s="6">
        <f t="shared" si="150"/>
        <v>15</v>
      </c>
      <c r="I3221" s="6" t="s">
        <v>215</v>
      </c>
      <c r="J3221" s="6">
        <v>15</v>
      </c>
      <c r="K3221" s="6">
        <v>3</v>
      </c>
      <c r="L3221" s="6">
        <v>228</v>
      </c>
      <c r="M3221" s="6">
        <v>25</v>
      </c>
      <c r="N3221" s="6">
        <v>1</v>
      </c>
      <c r="O3221" s="6">
        <v>7.4999999999999997E-2</v>
      </c>
      <c r="P3221" s="8">
        <v>1949.7</v>
      </c>
      <c r="Q3221" s="8">
        <v>1169.82</v>
      </c>
      <c r="R3221" s="8">
        <f t="shared" si="151"/>
        <v>633.65250000000015</v>
      </c>
      <c r="S3221" s="8">
        <f>(((Sales[[#This Row],[Unit Price]]-(Sales[[#This Row],[Discount Applied]]*Sales[[#This Row],[Unit Price]]))-Q3221)/Q3221)*100</f>
        <v>54.166666666666686</v>
      </c>
      <c r="T3221" s="8">
        <f t="shared" si="152"/>
        <v>1803.4725000000001</v>
      </c>
      <c r="U3221" s="8">
        <f>Sales[[#This Row],[Unit Cost]]*Sales[[#This Row],[Order Quantity]]</f>
        <v>1169.82</v>
      </c>
    </row>
    <row r="3222" spans="1:21" x14ac:dyDescent="0.2">
      <c r="A3222" s="6" t="s">
        <v>3435</v>
      </c>
      <c r="B3222" s="6" t="s">
        <v>25</v>
      </c>
      <c r="C3222" s="6" t="s">
        <v>145</v>
      </c>
      <c r="D3222" s="7">
        <v>43500</v>
      </c>
      <c r="E3222" s="7">
        <v>43628</v>
      </c>
      <c r="F3222" s="7">
        <v>43643</v>
      </c>
      <c r="G3222" s="7">
        <v>43652</v>
      </c>
      <c r="H3222" s="6">
        <f t="shared" si="150"/>
        <v>24</v>
      </c>
      <c r="I3222" s="6" t="s">
        <v>215</v>
      </c>
      <c r="J3222" s="6">
        <v>19</v>
      </c>
      <c r="K3222" s="6">
        <v>12</v>
      </c>
      <c r="L3222" s="6">
        <v>98</v>
      </c>
      <c r="M3222" s="6">
        <v>9</v>
      </c>
      <c r="N3222" s="6">
        <v>6</v>
      </c>
      <c r="O3222" s="6">
        <v>0.05</v>
      </c>
      <c r="P3222" s="8">
        <v>1078.7</v>
      </c>
      <c r="Q3222" s="8">
        <v>690.36800000000005</v>
      </c>
      <c r="R3222" s="8">
        <f t="shared" si="151"/>
        <v>2006.3820000000005</v>
      </c>
      <c r="S3222" s="8">
        <f>(((Sales[[#This Row],[Unit Price]]-(Sales[[#This Row],[Discount Applied]]*Sales[[#This Row],[Unit Price]]))-Q3222)/Q3222)*100</f>
        <v>48.437500000000007</v>
      </c>
      <c r="T3222" s="8">
        <f t="shared" si="152"/>
        <v>6148.5900000000011</v>
      </c>
      <c r="U3222" s="8">
        <f>Sales[[#This Row],[Unit Cost]]*Sales[[#This Row],[Order Quantity]]</f>
        <v>4142.2080000000005</v>
      </c>
    </row>
    <row r="3223" spans="1:21" x14ac:dyDescent="0.2">
      <c r="A3223" s="6" t="s">
        <v>3436</v>
      </c>
      <c r="B3223" s="6" t="s">
        <v>24</v>
      </c>
      <c r="C3223" s="6" t="s">
        <v>148</v>
      </c>
      <c r="D3223" s="7">
        <v>43500</v>
      </c>
      <c r="E3223" s="7">
        <v>43628</v>
      </c>
      <c r="F3223" s="7">
        <v>43640</v>
      </c>
      <c r="G3223" s="7">
        <v>43648</v>
      </c>
      <c r="H3223" s="6">
        <f t="shared" si="150"/>
        <v>20</v>
      </c>
      <c r="I3223" s="6" t="s">
        <v>215</v>
      </c>
      <c r="J3223" s="6">
        <v>3</v>
      </c>
      <c r="K3223" s="6">
        <v>5</v>
      </c>
      <c r="L3223" s="6">
        <v>9</v>
      </c>
      <c r="M3223" s="6">
        <v>36</v>
      </c>
      <c r="N3223" s="6">
        <v>3</v>
      </c>
      <c r="O3223" s="6">
        <v>0.05</v>
      </c>
      <c r="P3223" s="8">
        <v>5272.9000000000005</v>
      </c>
      <c r="Q3223" s="8">
        <v>4165.5910000000003</v>
      </c>
      <c r="R3223" s="8">
        <f t="shared" si="151"/>
        <v>2530.9920000000002</v>
      </c>
      <c r="S3223" s="8">
        <f>(((Sales[[#This Row],[Unit Price]]-(Sales[[#This Row],[Discount Applied]]*Sales[[#This Row],[Unit Price]]))-Q3223)/Q3223)*100</f>
        <v>20.253164556962016</v>
      </c>
      <c r="T3223" s="8">
        <f t="shared" si="152"/>
        <v>15027.765000000001</v>
      </c>
      <c r="U3223" s="8">
        <f>Sales[[#This Row],[Unit Cost]]*Sales[[#This Row],[Order Quantity]]</f>
        <v>12496.773000000001</v>
      </c>
    </row>
    <row r="3224" spans="1:21" x14ac:dyDescent="0.2">
      <c r="A3224" s="6" t="s">
        <v>3437</v>
      </c>
      <c r="B3224" s="6" t="s">
        <v>25</v>
      </c>
      <c r="C3224" s="6" t="s">
        <v>146</v>
      </c>
      <c r="D3224" s="7">
        <v>43500</v>
      </c>
      <c r="E3224" s="7">
        <v>43628</v>
      </c>
      <c r="F3224" s="7">
        <v>43646</v>
      </c>
      <c r="G3224" s="7">
        <v>43650</v>
      </c>
      <c r="H3224" s="6">
        <f t="shared" si="150"/>
        <v>22</v>
      </c>
      <c r="I3224" s="6" t="s">
        <v>215</v>
      </c>
      <c r="J3224" s="6">
        <v>13</v>
      </c>
      <c r="K3224" s="6">
        <v>48</v>
      </c>
      <c r="L3224" s="6">
        <v>316</v>
      </c>
      <c r="M3224" s="6">
        <v>44</v>
      </c>
      <c r="N3224" s="6">
        <v>4</v>
      </c>
      <c r="O3224" s="6">
        <v>7.4999999999999997E-2</v>
      </c>
      <c r="P3224" s="8">
        <v>3999.9</v>
      </c>
      <c r="Q3224" s="8">
        <v>2759.931</v>
      </c>
      <c r="R3224" s="8">
        <f t="shared" si="151"/>
        <v>3759.9060000000009</v>
      </c>
      <c r="S3224" s="8">
        <f>(((Sales[[#This Row],[Unit Price]]-(Sales[[#This Row],[Discount Applied]]*Sales[[#This Row],[Unit Price]]))-Q3224)/Q3224)*100</f>
        <v>34.057971014492757</v>
      </c>
      <c r="T3224" s="8">
        <f t="shared" si="152"/>
        <v>14799.630000000001</v>
      </c>
      <c r="U3224" s="8">
        <f>Sales[[#This Row],[Unit Cost]]*Sales[[#This Row],[Order Quantity]]</f>
        <v>11039.724</v>
      </c>
    </row>
    <row r="3225" spans="1:21" x14ac:dyDescent="0.2">
      <c r="A3225" s="6" t="s">
        <v>3438</v>
      </c>
      <c r="B3225" s="6" t="s">
        <v>25</v>
      </c>
      <c r="C3225" s="6" t="s">
        <v>145</v>
      </c>
      <c r="D3225" s="7">
        <v>43500</v>
      </c>
      <c r="E3225" s="7">
        <v>43628</v>
      </c>
      <c r="F3225" s="7">
        <v>43635</v>
      </c>
      <c r="G3225" s="7">
        <v>43645</v>
      </c>
      <c r="H3225" s="6">
        <f t="shared" si="150"/>
        <v>17</v>
      </c>
      <c r="I3225" s="6" t="s">
        <v>215</v>
      </c>
      <c r="J3225" s="6">
        <v>16</v>
      </c>
      <c r="K3225" s="6">
        <v>49</v>
      </c>
      <c r="L3225" s="6">
        <v>171</v>
      </c>
      <c r="M3225" s="6">
        <v>22</v>
      </c>
      <c r="N3225" s="6">
        <v>1</v>
      </c>
      <c r="O3225" s="6">
        <v>0.05</v>
      </c>
      <c r="P3225" s="8">
        <v>247.9</v>
      </c>
      <c r="Q3225" s="8">
        <v>173.53</v>
      </c>
      <c r="R3225" s="8">
        <f t="shared" si="151"/>
        <v>61.974999999999994</v>
      </c>
      <c r="S3225" s="8">
        <f>(((Sales[[#This Row],[Unit Price]]-(Sales[[#This Row],[Discount Applied]]*Sales[[#This Row],[Unit Price]]))-Q3225)/Q3225)*100</f>
        <v>35.714285714285708</v>
      </c>
      <c r="T3225" s="8">
        <f t="shared" si="152"/>
        <v>235.505</v>
      </c>
      <c r="U3225" s="8">
        <f>Sales[[#This Row],[Unit Cost]]*Sales[[#This Row],[Order Quantity]]</f>
        <v>173.53</v>
      </c>
    </row>
    <row r="3226" spans="1:21" x14ac:dyDescent="0.2">
      <c r="A3226" s="6" t="s">
        <v>3439</v>
      </c>
      <c r="B3226" s="6" t="s">
        <v>24</v>
      </c>
      <c r="C3226" s="6" t="s">
        <v>143</v>
      </c>
      <c r="D3226" s="7">
        <v>43500</v>
      </c>
      <c r="E3226" s="7">
        <v>43628</v>
      </c>
      <c r="F3226" s="7">
        <v>43635</v>
      </c>
      <c r="G3226" s="7">
        <v>43640</v>
      </c>
      <c r="H3226" s="6">
        <f t="shared" si="150"/>
        <v>12</v>
      </c>
      <c r="I3226" s="6" t="s">
        <v>215</v>
      </c>
      <c r="J3226" s="6">
        <v>3</v>
      </c>
      <c r="K3226" s="6">
        <v>12</v>
      </c>
      <c r="L3226" s="6">
        <v>363</v>
      </c>
      <c r="M3226" s="6">
        <v>25</v>
      </c>
      <c r="N3226" s="6">
        <v>5</v>
      </c>
      <c r="O3226" s="6">
        <v>0.2</v>
      </c>
      <c r="P3226" s="8">
        <v>6056.8</v>
      </c>
      <c r="Q3226" s="8">
        <v>3694.6480000000001</v>
      </c>
      <c r="R3226" s="8">
        <f t="shared" si="151"/>
        <v>5753.9599999999955</v>
      </c>
      <c r="S3226" s="8">
        <f>(((Sales[[#This Row],[Unit Price]]-(Sales[[#This Row],[Discount Applied]]*Sales[[#This Row],[Unit Price]]))-Q3226)/Q3226)*100</f>
        <v>31.147540983606564</v>
      </c>
      <c r="T3226" s="8">
        <f t="shared" si="152"/>
        <v>24227.199999999997</v>
      </c>
      <c r="U3226" s="8">
        <f>Sales[[#This Row],[Unit Cost]]*Sales[[#This Row],[Order Quantity]]</f>
        <v>18473.240000000002</v>
      </c>
    </row>
    <row r="3227" spans="1:21" x14ac:dyDescent="0.2">
      <c r="A3227" s="6" t="s">
        <v>3440</v>
      </c>
      <c r="B3227" s="6" t="s">
        <v>25</v>
      </c>
      <c r="C3227" s="6" t="s">
        <v>145</v>
      </c>
      <c r="D3227" s="7">
        <v>43500</v>
      </c>
      <c r="E3227" s="7">
        <v>43628</v>
      </c>
      <c r="F3227" s="7">
        <v>43654</v>
      </c>
      <c r="G3227" s="7">
        <v>43655</v>
      </c>
      <c r="H3227" s="6">
        <f t="shared" si="150"/>
        <v>27</v>
      </c>
      <c r="I3227" s="6" t="s">
        <v>215</v>
      </c>
      <c r="J3227" s="6">
        <v>18</v>
      </c>
      <c r="K3227" s="6">
        <v>2</v>
      </c>
      <c r="L3227" s="6">
        <v>127</v>
      </c>
      <c r="M3227" s="6">
        <v>25</v>
      </c>
      <c r="N3227" s="6">
        <v>6</v>
      </c>
      <c r="O3227" s="6">
        <v>0.15</v>
      </c>
      <c r="P3227" s="8">
        <v>241.20000000000002</v>
      </c>
      <c r="Q3227" s="8">
        <v>161.60400000000001</v>
      </c>
      <c r="R3227" s="8">
        <f t="shared" si="151"/>
        <v>260.49600000000009</v>
      </c>
      <c r="S3227" s="8">
        <f>(((Sales[[#This Row],[Unit Price]]-(Sales[[#This Row],[Discount Applied]]*Sales[[#This Row],[Unit Price]]))-Q3227)/Q3227)*100</f>
        <v>26.865671641791039</v>
      </c>
      <c r="T3227" s="8">
        <f t="shared" si="152"/>
        <v>1230.1200000000001</v>
      </c>
      <c r="U3227" s="8">
        <f>Sales[[#This Row],[Unit Cost]]*Sales[[#This Row],[Order Quantity]]</f>
        <v>969.62400000000002</v>
      </c>
    </row>
    <row r="3228" spans="1:21" x14ac:dyDescent="0.2">
      <c r="A3228" s="6" t="s">
        <v>3441</v>
      </c>
      <c r="B3228" s="6" t="s">
        <v>25</v>
      </c>
      <c r="C3228" s="6" t="s">
        <v>147</v>
      </c>
      <c r="D3228" s="7">
        <v>43500</v>
      </c>
      <c r="E3228" s="7">
        <v>43628</v>
      </c>
      <c r="F3228" s="7">
        <v>43630</v>
      </c>
      <c r="G3228" s="7">
        <v>43639</v>
      </c>
      <c r="H3228" s="6">
        <f t="shared" si="150"/>
        <v>11</v>
      </c>
      <c r="I3228" s="6" t="s">
        <v>215</v>
      </c>
      <c r="J3228" s="6">
        <v>16</v>
      </c>
      <c r="K3228" s="6">
        <v>30</v>
      </c>
      <c r="L3228" s="6">
        <v>248</v>
      </c>
      <c r="M3228" s="6">
        <v>20</v>
      </c>
      <c r="N3228" s="6">
        <v>3</v>
      </c>
      <c r="O3228" s="6">
        <v>7.4999999999999997E-2</v>
      </c>
      <c r="P3228" s="8">
        <v>241.20000000000002</v>
      </c>
      <c r="Q3228" s="8">
        <v>202.608</v>
      </c>
      <c r="R3228" s="8">
        <f t="shared" si="151"/>
        <v>61.505999999999972</v>
      </c>
      <c r="S3228" s="8">
        <f>(((Sales[[#This Row],[Unit Price]]-(Sales[[#This Row],[Discount Applied]]*Sales[[#This Row],[Unit Price]]))-Q3228)/Q3228)*100</f>
        <v>10.119047619047624</v>
      </c>
      <c r="T3228" s="8">
        <f t="shared" si="152"/>
        <v>669.33</v>
      </c>
      <c r="U3228" s="8">
        <f>Sales[[#This Row],[Unit Cost]]*Sales[[#This Row],[Order Quantity]]</f>
        <v>607.82400000000007</v>
      </c>
    </row>
    <row r="3229" spans="1:21" x14ac:dyDescent="0.2">
      <c r="A3229" s="6" t="s">
        <v>3442</v>
      </c>
      <c r="B3229" s="6" t="s">
        <v>24</v>
      </c>
      <c r="C3229" s="6" t="s">
        <v>143</v>
      </c>
      <c r="D3229" s="7">
        <v>43500</v>
      </c>
      <c r="E3229" s="7">
        <v>43628</v>
      </c>
      <c r="F3229" s="7">
        <v>43637</v>
      </c>
      <c r="G3229" s="7">
        <v>43640</v>
      </c>
      <c r="H3229" s="6">
        <f t="shared" si="150"/>
        <v>12</v>
      </c>
      <c r="I3229" s="6" t="s">
        <v>215</v>
      </c>
      <c r="J3229" s="6">
        <v>9</v>
      </c>
      <c r="K3229" s="6">
        <v>1</v>
      </c>
      <c r="L3229" s="6">
        <v>332</v>
      </c>
      <c r="M3229" s="6">
        <v>36</v>
      </c>
      <c r="N3229" s="6">
        <v>7</v>
      </c>
      <c r="O3229" s="6">
        <v>7.4999999999999997E-2</v>
      </c>
      <c r="P3229" s="8">
        <v>1031.8</v>
      </c>
      <c r="Q3229" s="8">
        <v>526.21799999999996</v>
      </c>
      <c r="R3229" s="8">
        <f t="shared" si="151"/>
        <v>2997.3789999999999</v>
      </c>
      <c r="S3229" s="8">
        <f>(((Sales[[#This Row],[Unit Price]]-(Sales[[#This Row],[Discount Applied]]*Sales[[#This Row],[Unit Price]]))-Q3229)/Q3229)*100</f>
        <v>81.37254901960786</v>
      </c>
      <c r="T3229" s="8">
        <f t="shared" si="152"/>
        <v>6680.9049999999997</v>
      </c>
      <c r="U3229" s="8">
        <f>Sales[[#This Row],[Unit Cost]]*Sales[[#This Row],[Order Quantity]]</f>
        <v>3683.5259999999998</v>
      </c>
    </row>
    <row r="3230" spans="1:21" x14ac:dyDescent="0.2">
      <c r="A3230" s="6" t="s">
        <v>3443</v>
      </c>
      <c r="B3230" s="6" t="s">
        <v>23</v>
      </c>
      <c r="C3230" s="6" t="s">
        <v>145</v>
      </c>
      <c r="D3230" s="7">
        <v>43500</v>
      </c>
      <c r="E3230" s="7">
        <v>43628</v>
      </c>
      <c r="F3230" s="7">
        <v>43637</v>
      </c>
      <c r="G3230" s="7">
        <v>43640</v>
      </c>
      <c r="H3230" s="6">
        <f t="shared" si="150"/>
        <v>12</v>
      </c>
      <c r="I3230" s="6" t="s">
        <v>215</v>
      </c>
      <c r="J3230" s="6">
        <v>24</v>
      </c>
      <c r="K3230" s="6">
        <v>32</v>
      </c>
      <c r="L3230" s="6">
        <v>95</v>
      </c>
      <c r="M3230" s="6">
        <v>31</v>
      </c>
      <c r="N3230" s="6">
        <v>3</v>
      </c>
      <c r="O3230" s="6">
        <v>0.2</v>
      </c>
      <c r="P3230" s="8">
        <v>1118.9000000000001</v>
      </c>
      <c r="Q3230" s="8">
        <v>559.45000000000005</v>
      </c>
      <c r="R3230" s="8">
        <f t="shared" si="151"/>
        <v>1007.01</v>
      </c>
      <c r="S3230" s="8">
        <f>(((Sales[[#This Row],[Unit Price]]-(Sales[[#This Row],[Discount Applied]]*Sales[[#This Row],[Unit Price]]))-Q3230)/Q3230)*100</f>
        <v>60.000000000000007</v>
      </c>
      <c r="T3230" s="8">
        <f t="shared" si="152"/>
        <v>2685.36</v>
      </c>
      <c r="U3230" s="8">
        <f>Sales[[#This Row],[Unit Cost]]*Sales[[#This Row],[Order Quantity]]</f>
        <v>1678.3500000000001</v>
      </c>
    </row>
    <row r="3231" spans="1:21" x14ac:dyDescent="0.2">
      <c r="A3231" s="6" t="s">
        <v>3444</v>
      </c>
      <c r="B3231" s="6" t="s">
        <v>24</v>
      </c>
      <c r="C3231" s="6" t="s">
        <v>148</v>
      </c>
      <c r="D3231" s="7">
        <v>43500</v>
      </c>
      <c r="E3231" s="7">
        <v>43628</v>
      </c>
      <c r="F3231" s="7">
        <v>43645</v>
      </c>
      <c r="G3231" s="7">
        <v>43649</v>
      </c>
      <c r="H3231" s="6">
        <f t="shared" si="150"/>
        <v>21</v>
      </c>
      <c r="I3231" s="6" t="s">
        <v>215</v>
      </c>
      <c r="J3231" s="6">
        <v>12</v>
      </c>
      <c r="K3231" s="6">
        <v>27</v>
      </c>
      <c r="L3231" s="6">
        <v>11</v>
      </c>
      <c r="M3231" s="6">
        <v>26</v>
      </c>
      <c r="N3231" s="6">
        <v>2</v>
      </c>
      <c r="O3231" s="6">
        <v>7.4999999999999997E-2</v>
      </c>
      <c r="P3231" s="8">
        <v>1306.5</v>
      </c>
      <c r="Q3231" s="8">
        <v>535.66499999999996</v>
      </c>
      <c r="R3231" s="8">
        <f t="shared" si="151"/>
        <v>1345.6950000000002</v>
      </c>
      <c r="S3231" s="8">
        <f>(((Sales[[#This Row],[Unit Price]]-(Sales[[#This Row],[Discount Applied]]*Sales[[#This Row],[Unit Price]]))-Q3231)/Q3231)*100</f>
        <v>125.609756097561</v>
      </c>
      <c r="T3231" s="8">
        <f t="shared" si="152"/>
        <v>2417.0250000000001</v>
      </c>
      <c r="U3231" s="8">
        <f>Sales[[#This Row],[Unit Cost]]*Sales[[#This Row],[Order Quantity]]</f>
        <v>1071.33</v>
      </c>
    </row>
    <row r="3232" spans="1:21" x14ac:dyDescent="0.2">
      <c r="A3232" s="6" t="s">
        <v>3445</v>
      </c>
      <c r="B3232" s="6" t="s">
        <v>24</v>
      </c>
      <c r="C3232" s="6" t="s">
        <v>145</v>
      </c>
      <c r="D3232" s="7">
        <v>43500</v>
      </c>
      <c r="E3232" s="7">
        <v>43628</v>
      </c>
      <c r="F3232" s="7">
        <v>43639</v>
      </c>
      <c r="G3232" s="7">
        <v>43646</v>
      </c>
      <c r="H3232" s="6">
        <f t="shared" si="150"/>
        <v>18</v>
      </c>
      <c r="I3232" s="6" t="s">
        <v>215</v>
      </c>
      <c r="J3232" s="6">
        <v>9</v>
      </c>
      <c r="K3232" s="6">
        <v>8</v>
      </c>
      <c r="L3232" s="6">
        <v>149</v>
      </c>
      <c r="M3232" s="6">
        <v>26</v>
      </c>
      <c r="N3232" s="6">
        <v>1</v>
      </c>
      <c r="O3232" s="6">
        <v>7.4999999999999997E-2</v>
      </c>
      <c r="P3232" s="8">
        <v>167.5</v>
      </c>
      <c r="Q3232" s="8">
        <v>118.925</v>
      </c>
      <c r="R3232" s="8">
        <f t="shared" si="151"/>
        <v>36.012500000000003</v>
      </c>
      <c r="S3232" s="8">
        <f>(((Sales[[#This Row],[Unit Price]]-(Sales[[#This Row],[Discount Applied]]*Sales[[#This Row],[Unit Price]]))-Q3232)/Q3232)*100</f>
        <v>30.281690140845075</v>
      </c>
      <c r="T3232" s="8">
        <f t="shared" si="152"/>
        <v>154.9375</v>
      </c>
      <c r="U3232" s="8">
        <f>Sales[[#This Row],[Unit Cost]]*Sales[[#This Row],[Order Quantity]]</f>
        <v>118.925</v>
      </c>
    </row>
    <row r="3233" spans="1:21" x14ac:dyDescent="0.2">
      <c r="A3233" s="6" t="s">
        <v>3446</v>
      </c>
      <c r="B3233" s="6" t="s">
        <v>26</v>
      </c>
      <c r="C3233" s="6" t="s">
        <v>147</v>
      </c>
      <c r="D3233" s="7">
        <v>43500</v>
      </c>
      <c r="E3233" s="7">
        <v>43628</v>
      </c>
      <c r="F3233" s="7">
        <v>43651</v>
      </c>
      <c r="G3233" s="7">
        <v>43661</v>
      </c>
      <c r="H3233" s="6">
        <f t="shared" si="150"/>
        <v>33</v>
      </c>
      <c r="I3233" s="6" t="s">
        <v>215</v>
      </c>
      <c r="J3233" s="6">
        <v>28</v>
      </c>
      <c r="K3233" s="6">
        <v>15</v>
      </c>
      <c r="L3233" s="6">
        <v>234</v>
      </c>
      <c r="M3233" s="6">
        <v>7</v>
      </c>
      <c r="N3233" s="6">
        <v>4</v>
      </c>
      <c r="O3233" s="6">
        <v>0.1</v>
      </c>
      <c r="P3233" s="8">
        <v>1072</v>
      </c>
      <c r="Q3233" s="8">
        <v>546.72</v>
      </c>
      <c r="R3233" s="8">
        <f t="shared" si="151"/>
        <v>1672.3199999999997</v>
      </c>
      <c r="S3233" s="8">
        <f>(((Sales[[#This Row],[Unit Price]]-(Sales[[#This Row],[Discount Applied]]*Sales[[#This Row],[Unit Price]]))-Q3233)/Q3233)*100</f>
        <v>76.470588235294102</v>
      </c>
      <c r="T3233" s="8">
        <f t="shared" si="152"/>
        <v>3859.2</v>
      </c>
      <c r="U3233" s="8">
        <f>Sales[[#This Row],[Unit Cost]]*Sales[[#This Row],[Order Quantity]]</f>
        <v>2186.88</v>
      </c>
    </row>
    <row r="3234" spans="1:21" x14ac:dyDescent="0.2">
      <c r="A3234" s="6" t="s">
        <v>3447</v>
      </c>
      <c r="B3234" s="6" t="s">
        <v>24</v>
      </c>
      <c r="C3234" s="6" t="s">
        <v>145</v>
      </c>
      <c r="D3234" s="7">
        <v>43500</v>
      </c>
      <c r="E3234" s="7">
        <v>43628</v>
      </c>
      <c r="F3234" s="7">
        <v>43656</v>
      </c>
      <c r="G3234" s="7">
        <v>43660</v>
      </c>
      <c r="H3234" s="6">
        <f t="shared" si="150"/>
        <v>32</v>
      </c>
      <c r="I3234" s="6" t="s">
        <v>215</v>
      </c>
      <c r="J3234" s="6">
        <v>9</v>
      </c>
      <c r="K3234" s="6">
        <v>4</v>
      </c>
      <c r="L3234" s="6">
        <v>197</v>
      </c>
      <c r="M3234" s="6">
        <v>27</v>
      </c>
      <c r="N3234" s="6">
        <v>2</v>
      </c>
      <c r="O3234" s="6">
        <v>0.05</v>
      </c>
      <c r="P3234" s="8">
        <v>5406.9000000000005</v>
      </c>
      <c r="Q3234" s="8">
        <v>4487.7269999999999</v>
      </c>
      <c r="R3234" s="8">
        <f t="shared" si="151"/>
        <v>1297.6560000000009</v>
      </c>
      <c r="S3234" s="8">
        <f>(((Sales[[#This Row],[Unit Price]]-(Sales[[#This Row],[Discount Applied]]*Sales[[#This Row],[Unit Price]]))-Q3234)/Q3234)*100</f>
        <v>14.457831325301216</v>
      </c>
      <c r="T3234" s="8">
        <f t="shared" si="152"/>
        <v>10273.11</v>
      </c>
      <c r="U3234" s="8">
        <f>Sales[[#This Row],[Unit Cost]]*Sales[[#This Row],[Order Quantity]]</f>
        <v>8975.4539999999997</v>
      </c>
    </row>
    <row r="3235" spans="1:21" x14ac:dyDescent="0.2">
      <c r="A3235" s="6" t="s">
        <v>3448</v>
      </c>
      <c r="B3235" s="6" t="s">
        <v>23</v>
      </c>
      <c r="C3235" s="6" t="s">
        <v>143</v>
      </c>
      <c r="D3235" s="7">
        <v>43500</v>
      </c>
      <c r="E3235" s="7">
        <v>43629</v>
      </c>
      <c r="F3235" s="7">
        <v>43645</v>
      </c>
      <c r="G3235" s="7">
        <v>43653</v>
      </c>
      <c r="H3235" s="6">
        <f t="shared" si="150"/>
        <v>24</v>
      </c>
      <c r="I3235" s="6" t="s">
        <v>215</v>
      </c>
      <c r="J3235" s="6">
        <v>23</v>
      </c>
      <c r="K3235" s="6">
        <v>28</v>
      </c>
      <c r="L3235" s="6">
        <v>367</v>
      </c>
      <c r="M3235" s="6">
        <v>36</v>
      </c>
      <c r="N3235" s="6">
        <v>2</v>
      </c>
      <c r="O3235" s="6">
        <v>0.05</v>
      </c>
      <c r="P3235" s="8">
        <v>1969.8</v>
      </c>
      <c r="Q3235" s="8">
        <v>1575.8400000000001</v>
      </c>
      <c r="R3235" s="8">
        <f t="shared" si="151"/>
        <v>590.9399999999996</v>
      </c>
      <c r="S3235" s="8">
        <f>(((Sales[[#This Row],[Unit Price]]-(Sales[[#This Row],[Discount Applied]]*Sales[[#This Row],[Unit Price]]))-Q3235)/Q3235)*100</f>
        <v>18.749999999999986</v>
      </c>
      <c r="T3235" s="8">
        <f t="shared" si="152"/>
        <v>3742.62</v>
      </c>
      <c r="U3235" s="8">
        <f>Sales[[#This Row],[Unit Cost]]*Sales[[#This Row],[Order Quantity]]</f>
        <v>3151.6800000000003</v>
      </c>
    </row>
    <row r="3236" spans="1:21" x14ac:dyDescent="0.2">
      <c r="A3236" s="6" t="s">
        <v>3449</v>
      </c>
      <c r="B3236" s="6" t="s">
        <v>23</v>
      </c>
      <c r="C3236" s="6" t="s">
        <v>145</v>
      </c>
      <c r="D3236" s="7">
        <v>43500</v>
      </c>
      <c r="E3236" s="7">
        <v>43629</v>
      </c>
      <c r="F3236" s="7">
        <v>43639</v>
      </c>
      <c r="G3236" s="7">
        <v>43647</v>
      </c>
      <c r="H3236" s="6">
        <f t="shared" si="150"/>
        <v>18</v>
      </c>
      <c r="I3236" s="6" t="s">
        <v>215</v>
      </c>
      <c r="J3236" s="6">
        <v>25</v>
      </c>
      <c r="K3236" s="6">
        <v>19</v>
      </c>
      <c r="L3236" s="6">
        <v>116</v>
      </c>
      <c r="M3236" s="6">
        <v>11</v>
      </c>
      <c r="N3236" s="6">
        <v>2</v>
      </c>
      <c r="O3236" s="6">
        <v>7.4999999999999997E-2</v>
      </c>
      <c r="P3236" s="8">
        <v>194.3</v>
      </c>
      <c r="Q3236" s="8">
        <v>118.52300000000001</v>
      </c>
      <c r="R3236" s="8">
        <f t="shared" si="151"/>
        <v>122.40900000000002</v>
      </c>
      <c r="S3236" s="8">
        <f>(((Sales[[#This Row],[Unit Price]]-(Sales[[#This Row],[Discount Applied]]*Sales[[#This Row],[Unit Price]]))-Q3236)/Q3236)*100</f>
        <v>51.639344262295083</v>
      </c>
      <c r="T3236" s="8">
        <f t="shared" si="152"/>
        <v>359.45500000000004</v>
      </c>
      <c r="U3236" s="8">
        <f>Sales[[#This Row],[Unit Cost]]*Sales[[#This Row],[Order Quantity]]</f>
        <v>237.04600000000002</v>
      </c>
    </row>
    <row r="3237" spans="1:21" x14ac:dyDescent="0.2">
      <c r="A3237" s="6" t="s">
        <v>3450</v>
      </c>
      <c r="B3237" s="6" t="s">
        <v>24</v>
      </c>
      <c r="C3237" s="6" t="s">
        <v>147</v>
      </c>
      <c r="D3237" s="7">
        <v>43500</v>
      </c>
      <c r="E3237" s="7">
        <v>43629</v>
      </c>
      <c r="F3237" s="7">
        <v>43645</v>
      </c>
      <c r="G3237" s="7">
        <v>43653</v>
      </c>
      <c r="H3237" s="6">
        <f t="shared" si="150"/>
        <v>24</v>
      </c>
      <c r="I3237" s="6" t="s">
        <v>215</v>
      </c>
      <c r="J3237" s="6">
        <v>3</v>
      </c>
      <c r="K3237" s="6">
        <v>49</v>
      </c>
      <c r="L3237" s="6">
        <v>249</v>
      </c>
      <c r="M3237" s="6">
        <v>14</v>
      </c>
      <c r="N3237" s="6">
        <v>8</v>
      </c>
      <c r="O3237" s="6">
        <v>7.4999999999999997E-2</v>
      </c>
      <c r="P3237" s="8">
        <v>6190.8</v>
      </c>
      <c r="Q3237" s="8">
        <v>3033.4920000000002</v>
      </c>
      <c r="R3237" s="8">
        <f t="shared" si="151"/>
        <v>21543.983999999997</v>
      </c>
      <c r="S3237" s="8">
        <f>(((Sales[[#This Row],[Unit Price]]-(Sales[[#This Row],[Discount Applied]]*Sales[[#This Row],[Unit Price]]))-Q3237)/Q3237)*100</f>
        <v>88.775510204081613</v>
      </c>
      <c r="T3237" s="8">
        <f t="shared" si="152"/>
        <v>45811.92</v>
      </c>
      <c r="U3237" s="8">
        <f>Sales[[#This Row],[Unit Cost]]*Sales[[#This Row],[Order Quantity]]</f>
        <v>24267.936000000002</v>
      </c>
    </row>
    <row r="3238" spans="1:21" x14ac:dyDescent="0.2">
      <c r="A3238" s="6" t="s">
        <v>3451</v>
      </c>
      <c r="B3238" s="6" t="s">
        <v>25</v>
      </c>
      <c r="C3238" s="6" t="s">
        <v>145</v>
      </c>
      <c r="D3238" s="7">
        <v>43500</v>
      </c>
      <c r="E3238" s="7">
        <v>43629</v>
      </c>
      <c r="F3238" s="7">
        <v>43634</v>
      </c>
      <c r="G3238" s="7">
        <v>43641</v>
      </c>
      <c r="H3238" s="6">
        <f t="shared" si="150"/>
        <v>12</v>
      </c>
      <c r="I3238" s="6" t="s">
        <v>215</v>
      </c>
      <c r="J3238" s="6">
        <v>19</v>
      </c>
      <c r="K3238" s="6">
        <v>12</v>
      </c>
      <c r="L3238" s="6">
        <v>130</v>
      </c>
      <c r="M3238" s="6">
        <v>30</v>
      </c>
      <c r="N3238" s="6">
        <v>1</v>
      </c>
      <c r="O3238" s="6">
        <v>0.1</v>
      </c>
      <c r="P3238" s="8">
        <v>1092.1000000000001</v>
      </c>
      <c r="Q3238" s="8">
        <v>644.33900000000006</v>
      </c>
      <c r="R3238" s="8">
        <f t="shared" si="151"/>
        <v>338.55100000000004</v>
      </c>
      <c r="S3238" s="8">
        <f>(((Sales[[#This Row],[Unit Price]]-(Sales[[#This Row],[Discount Applied]]*Sales[[#This Row],[Unit Price]]))-Q3238)/Q3238)*100</f>
        <v>52.542372881355938</v>
      </c>
      <c r="T3238" s="8">
        <f t="shared" si="152"/>
        <v>982.8900000000001</v>
      </c>
      <c r="U3238" s="8">
        <f>Sales[[#This Row],[Unit Cost]]*Sales[[#This Row],[Order Quantity]]</f>
        <v>644.33900000000006</v>
      </c>
    </row>
    <row r="3239" spans="1:21" x14ac:dyDescent="0.2">
      <c r="A3239" s="6" t="s">
        <v>3452</v>
      </c>
      <c r="B3239" s="6" t="s">
        <v>26</v>
      </c>
      <c r="C3239" s="6" t="s">
        <v>143</v>
      </c>
      <c r="D3239" s="7">
        <v>43500</v>
      </c>
      <c r="E3239" s="7">
        <v>43629</v>
      </c>
      <c r="F3239" s="7">
        <v>43634</v>
      </c>
      <c r="G3239" s="7">
        <v>43637</v>
      </c>
      <c r="H3239" s="6">
        <f t="shared" si="150"/>
        <v>8</v>
      </c>
      <c r="I3239" s="6" t="s">
        <v>215</v>
      </c>
      <c r="J3239" s="6">
        <v>25</v>
      </c>
      <c r="K3239" s="6">
        <v>40</v>
      </c>
      <c r="L3239" s="6">
        <v>360</v>
      </c>
      <c r="M3239" s="6">
        <v>10</v>
      </c>
      <c r="N3239" s="6">
        <v>7</v>
      </c>
      <c r="O3239" s="6">
        <v>0.1</v>
      </c>
      <c r="P3239" s="8">
        <v>2881</v>
      </c>
      <c r="Q3239" s="8">
        <v>2074.3199999999997</v>
      </c>
      <c r="R3239" s="8">
        <f t="shared" si="151"/>
        <v>3630.0600000000013</v>
      </c>
      <c r="S3239" s="8">
        <f>(((Sales[[#This Row],[Unit Price]]-(Sales[[#This Row],[Discount Applied]]*Sales[[#This Row],[Unit Price]]))-Q3239)/Q3239)*100</f>
        <v>25.000000000000021</v>
      </c>
      <c r="T3239" s="8">
        <f t="shared" si="152"/>
        <v>18150.3</v>
      </c>
      <c r="U3239" s="8">
        <f>Sales[[#This Row],[Unit Cost]]*Sales[[#This Row],[Order Quantity]]</f>
        <v>14520.239999999998</v>
      </c>
    </row>
    <row r="3240" spans="1:21" x14ac:dyDescent="0.2">
      <c r="A3240" s="6" t="s">
        <v>3453</v>
      </c>
      <c r="B3240" s="6" t="s">
        <v>25</v>
      </c>
      <c r="C3240" s="6" t="s">
        <v>145</v>
      </c>
      <c r="D3240" s="7">
        <v>43500</v>
      </c>
      <c r="E3240" s="7">
        <v>43629</v>
      </c>
      <c r="F3240" s="7">
        <v>43634</v>
      </c>
      <c r="G3240" s="7">
        <v>43638</v>
      </c>
      <c r="H3240" s="6">
        <f t="shared" si="150"/>
        <v>9</v>
      </c>
      <c r="I3240" s="6" t="s">
        <v>215</v>
      </c>
      <c r="J3240" s="6">
        <v>13</v>
      </c>
      <c r="K3240" s="6">
        <v>36</v>
      </c>
      <c r="L3240" s="6">
        <v>116</v>
      </c>
      <c r="M3240" s="6">
        <v>9</v>
      </c>
      <c r="N3240" s="6">
        <v>6</v>
      </c>
      <c r="O3240" s="6">
        <v>0.4</v>
      </c>
      <c r="P3240" s="8">
        <v>2237.8000000000002</v>
      </c>
      <c r="Q3240" s="8">
        <v>1297.924</v>
      </c>
      <c r="R3240" s="8">
        <f t="shared" si="151"/>
        <v>268.53600000000006</v>
      </c>
      <c r="S3240" s="8">
        <f>(((Sales[[#This Row],[Unit Price]]-(Sales[[#This Row],[Discount Applied]]*Sales[[#This Row],[Unit Price]]))-Q3240)/Q3240)*100</f>
        <v>3.4482758620689724</v>
      </c>
      <c r="T3240" s="8">
        <f t="shared" si="152"/>
        <v>8056.08</v>
      </c>
      <c r="U3240" s="8">
        <f>Sales[[#This Row],[Unit Cost]]*Sales[[#This Row],[Order Quantity]]</f>
        <v>7787.5439999999999</v>
      </c>
    </row>
    <row r="3241" spans="1:21" x14ac:dyDescent="0.2">
      <c r="A3241" s="6" t="s">
        <v>3454</v>
      </c>
      <c r="B3241" s="6" t="s">
        <v>24</v>
      </c>
      <c r="C3241" s="6" t="s">
        <v>148</v>
      </c>
      <c r="D3241" s="7">
        <v>43500</v>
      </c>
      <c r="E3241" s="7">
        <v>43629</v>
      </c>
      <c r="F3241" s="7">
        <v>43652</v>
      </c>
      <c r="G3241" s="7">
        <v>43661</v>
      </c>
      <c r="H3241" s="6">
        <f t="shared" si="150"/>
        <v>32</v>
      </c>
      <c r="I3241" s="6" t="s">
        <v>215</v>
      </c>
      <c r="J3241" s="6">
        <v>6</v>
      </c>
      <c r="K3241" s="6">
        <v>50</v>
      </c>
      <c r="L3241" s="6">
        <v>40</v>
      </c>
      <c r="M3241" s="6">
        <v>35</v>
      </c>
      <c r="N3241" s="6">
        <v>3</v>
      </c>
      <c r="O3241" s="6">
        <v>7.4999999999999997E-2</v>
      </c>
      <c r="P3241" s="8">
        <v>891.1</v>
      </c>
      <c r="Q3241" s="8">
        <v>543.57100000000003</v>
      </c>
      <c r="R3241" s="8">
        <f t="shared" si="151"/>
        <v>842.08950000000004</v>
      </c>
      <c r="S3241" s="8">
        <f>(((Sales[[#This Row],[Unit Price]]-(Sales[[#This Row],[Discount Applied]]*Sales[[#This Row],[Unit Price]]))-Q3241)/Q3241)*100</f>
        <v>51.639344262295083</v>
      </c>
      <c r="T3241" s="8">
        <f t="shared" si="152"/>
        <v>2472.8025000000002</v>
      </c>
      <c r="U3241" s="8">
        <f>Sales[[#This Row],[Unit Cost]]*Sales[[#This Row],[Order Quantity]]</f>
        <v>1630.7130000000002</v>
      </c>
    </row>
    <row r="3242" spans="1:21" x14ac:dyDescent="0.2">
      <c r="A3242" s="6" t="s">
        <v>3455</v>
      </c>
      <c r="B3242" s="6" t="s">
        <v>24</v>
      </c>
      <c r="C3242" s="6" t="s">
        <v>148</v>
      </c>
      <c r="D3242" s="7">
        <v>43500</v>
      </c>
      <c r="E3242" s="7">
        <v>43629</v>
      </c>
      <c r="F3242" s="7">
        <v>43655</v>
      </c>
      <c r="G3242" s="7">
        <v>43664</v>
      </c>
      <c r="H3242" s="6">
        <f t="shared" si="150"/>
        <v>35</v>
      </c>
      <c r="I3242" s="6" t="s">
        <v>215</v>
      </c>
      <c r="J3242" s="6">
        <v>4</v>
      </c>
      <c r="K3242" s="6">
        <v>12</v>
      </c>
      <c r="L3242" s="6">
        <v>8</v>
      </c>
      <c r="M3242" s="6">
        <v>30</v>
      </c>
      <c r="N3242" s="6">
        <v>4</v>
      </c>
      <c r="O3242" s="6">
        <v>0.2</v>
      </c>
      <c r="P3242" s="8">
        <v>2224.4</v>
      </c>
      <c r="Q3242" s="8">
        <v>1757.2760000000001</v>
      </c>
      <c r="R3242" s="8">
        <f t="shared" si="151"/>
        <v>88.975999999999658</v>
      </c>
      <c r="S3242" s="8">
        <f>(((Sales[[#This Row],[Unit Price]]-(Sales[[#This Row],[Discount Applied]]*Sales[[#This Row],[Unit Price]]))-Q3242)/Q3242)*100</f>
        <v>1.2658227848101218</v>
      </c>
      <c r="T3242" s="8">
        <f t="shared" si="152"/>
        <v>7118.08</v>
      </c>
      <c r="U3242" s="8">
        <f>Sales[[#This Row],[Unit Cost]]*Sales[[#This Row],[Order Quantity]]</f>
        <v>7029.1040000000003</v>
      </c>
    </row>
    <row r="3243" spans="1:21" x14ac:dyDescent="0.2">
      <c r="A3243" s="6" t="s">
        <v>3456</v>
      </c>
      <c r="B3243" s="6" t="s">
        <v>25</v>
      </c>
      <c r="C3243" s="6" t="s">
        <v>145</v>
      </c>
      <c r="D3243" s="7">
        <v>43500</v>
      </c>
      <c r="E3243" s="7">
        <v>43630</v>
      </c>
      <c r="F3243" s="7">
        <v>43655</v>
      </c>
      <c r="G3243" s="7">
        <v>43659</v>
      </c>
      <c r="H3243" s="6">
        <f t="shared" si="150"/>
        <v>29</v>
      </c>
      <c r="I3243" s="6" t="s">
        <v>215</v>
      </c>
      <c r="J3243" s="6">
        <v>16</v>
      </c>
      <c r="K3243" s="6">
        <v>38</v>
      </c>
      <c r="L3243" s="6">
        <v>133</v>
      </c>
      <c r="M3243" s="6">
        <v>29</v>
      </c>
      <c r="N3243" s="6">
        <v>1</v>
      </c>
      <c r="O3243" s="6">
        <v>0.3</v>
      </c>
      <c r="P3243" s="8">
        <v>2452.2000000000003</v>
      </c>
      <c r="Q3243" s="8">
        <v>1054.4460000000001</v>
      </c>
      <c r="R3243" s="8">
        <f t="shared" si="151"/>
        <v>662.09400000000005</v>
      </c>
      <c r="S3243" s="8">
        <f>(((Sales[[#This Row],[Unit Price]]-(Sales[[#This Row],[Discount Applied]]*Sales[[#This Row],[Unit Price]]))-Q3243)/Q3243)*100</f>
        <v>62.790697674418603</v>
      </c>
      <c r="T3243" s="8">
        <f t="shared" si="152"/>
        <v>1716.5400000000002</v>
      </c>
      <c r="U3243" s="8">
        <f>Sales[[#This Row],[Unit Cost]]*Sales[[#This Row],[Order Quantity]]</f>
        <v>1054.4460000000001</v>
      </c>
    </row>
    <row r="3244" spans="1:21" x14ac:dyDescent="0.2">
      <c r="A3244" s="6" t="s">
        <v>3457</v>
      </c>
      <c r="B3244" s="6" t="s">
        <v>25</v>
      </c>
      <c r="C3244" s="6" t="s">
        <v>145</v>
      </c>
      <c r="D3244" s="7">
        <v>43500</v>
      </c>
      <c r="E3244" s="7">
        <v>43630</v>
      </c>
      <c r="F3244" s="7">
        <v>43646</v>
      </c>
      <c r="G3244" s="7">
        <v>43648</v>
      </c>
      <c r="H3244" s="6">
        <f t="shared" si="150"/>
        <v>18</v>
      </c>
      <c r="I3244" s="6" t="s">
        <v>215</v>
      </c>
      <c r="J3244" s="6">
        <v>17</v>
      </c>
      <c r="K3244" s="6">
        <v>14</v>
      </c>
      <c r="L3244" s="6">
        <v>105</v>
      </c>
      <c r="M3244" s="6">
        <v>5</v>
      </c>
      <c r="N3244" s="6">
        <v>1</v>
      </c>
      <c r="O3244" s="6">
        <v>0.05</v>
      </c>
      <c r="P3244" s="8">
        <v>5835.7</v>
      </c>
      <c r="Q3244" s="8">
        <v>4026.6329999999994</v>
      </c>
      <c r="R3244" s="8">
        <f t="shared" si="151"/>
        <v>1517.2820000000006</v>
      </c>
      <c r="S3244" s="8">
        <f>(((Sales[[#This Row],[Unit Price]]-(Sales[[#This Row],[Discount Applied]]*Sales[[#This Row],[Unit Price]]))-Q3244)/Q3244)*100</f>
        <v>37.68115942028988</v>
      </c>
      <c r="T3244" s="8">
        <f t="shared" si="152"/>
        <v>5543.915</v>
      </c>
      <c r="U3244" s="8">
        <f>Sales[[#This Row],[Unit Cost]]*Sales[[#This Row],[Order Quantity]]</f>
        <v>4026.6329999999994</v>
      </c>
    </row>
    <row r="3245" spans="1:21" x14ac:dyDescent="0.2">
      <c r="A3245" s="6" t="s">
        <v>3458</v>
      </c>
      <c r="B3245" s="6" t="s">
        <v>25</v>
      </c>
      <c r="C3245" s="6" t="s">
        <v>148</v>
      </c>
      <c r="D3245" s="7">
        <v>43500</v>
      </c>
      <c r="E3245" s="7">
        <v>43630</v>
      </c>
      <c r="F3245" s="7">
        <v>43651</v>
      </c>
      <c r="G3245" s="7">
        <v>43656</v>
      </c>
      <c r="H3245" s="6">
        <f t="shared" si="150"/>
        <v>26</v>
      </c>
      <c r="I3245" s="6" t="s">
        <v>215</v>
      </c>
      <c r="J3245" s="6">
        <v>17</v>
      </c>
      <c r="K3245" s="6">
        <v>20</v>
      </c>
      <c r="L3245" s="6">
        <v>39</v>
      </c>
      <c r="M3245" s="6">
        <v>47</v>
      </c>
      <c r="N3245" s="6">
        <v>3</v>
      </c>
      <c r="O3245" s="6">
        <v>7.4999999999999997E-2</v>
      </c>
      <c r="P3245" s="8">
        <v>1098.8</v>
      </c>
      <c r="Q3245" s="8">
        <v>933.9799999999999</v>
      </c>
      <c r="R3245" s="8">
        <f t="shared" si="151"/>
        <v>247.23000000000002</v>
      </c>
      <c r="S3245" s="8">
        <f>(((Sales[[#This Row],[Unit Price]]-(Sales[[#This Row],[Discount Applied]]*Sales[[#This Row],[Unit Price]]))-Q3245)/Q3245)*100</f>
        <v>8.8235294117647154</v>
      </c>
      <c r="T3245" s="8">
        <f t="shared" si="152"/>
        <v>3049.1699999999996</v>
      </c>
      <c r="U3245" s="8">
        <f>Sales[[#This Row],[Unit Cost]]*Sales[[#This Row],[Order Quantity]]</f>
        <v>2801.9399999999996</v>
      </c>
    </row>
    <row r="3246" spans="1:21" x14ac:dyDescent="0.2">
      <c r="A3246" s="6" t="s">
        <v>3459</v>
      </c>
      <c r="B3246" s="6" t="s">
        <v>25</v>
      </c>
      <c r="C3246" s="6" t="s">
        <v>147</v>
      </c>
      <c r="D3246" s="7">
        <v>43500</v>
      </c>
      <c r="E3246" s="7">
        <v>43630</v>
      </c>
      <c r="F3246" s="7">
        <v>43656</v>
      </c>
      <c r="G3246" s="7">
        <v>43661</v>
      </c>
      <c r="H3246" s="6">
        <f t="shared" si="150"/>
        <v>31</v>
      </c>
      <c r="I3246" s="6" t="s">
        <v>215</v>
      </c>
      <c r="J3246" s="6">
        <v>13</v>
      </c>
      <c r="K3246" s="6">
        <v>8</v>
      </c>
      <c r="L3246" s="6">
        <v>208</v>
      </c>
      <c r="M3246" s="6">
        <v>8</v>
      </c>
      <c r="N3246" s="6">
        <v>8</v>
      </c>
      <c r="O3246" s="6">
        <v>0.05</v>
      </c>
      <c r="P3246" s="8">
        <v>911.2</v>
      </c>
      <c r="Q3246" s="8">
        <v>628.72799999999995</v>
      </c>
      <c r="R3246" s="8">
        <f t="shared" si="151"/>
        <v>1895.2960000000012</v>
      </c>
      <c r="S3246" s="8">
        <f>(((Sales[[#This Row],[Unit Price]]-(Sales[[#This Row],[Discount Applied]]*Sales[[#This Row],[Unit Price]]))-Q3246)/Q3246)*100</f>
        <v>37.68115942028988</v>
      </c>
      <c r="T3246" s="8">
        <f t="shared" si="152"/>
        <v>6925.1200000000008</v>
      </c>
      <c r="U3246" s="8">
        <f>Sales[[#This Row],[Unit Cost]]*Sales[[#This Row],[Order Quantity]]</f>
        <v>5029.8239999999996</v>
      </c>
    </row>
    <row r="3247" spans="1:21" x14ac:dyDescent="0.2">
      <c r="A3247" s="6" t="s">
        <v>3460</v>
      </c>
      <c r="B3247" s="6" t="s">
        <v>24</v>
      </c>
      <c r="C3247" s="6" t="s">
        <v>145</v>
      </c>
      <c r="D3247" s="7">
        <v>43500</v>
      </c>
      <c r="E3247" s="7">
        <v>43630</v>
      </c>
      <c r="F3247" s="7">
        <v>43634</v>
      </c>
      <c r="G3247" s="7">
        <v>43635</v>
      </c>
      <c r="H3247" s="6">
        <f t="shared" si="150"/>
        <v>5</v>
      </c>
      <c r="I3247" s="6" t="s">
        <v>215</v>
      </c>
      <c r="J3247" s="6">
        <v>1</v>
      </c>
      <c r="K3247" s="6">
        <v>47</v>
      </c>
      <c r="L3247" s="6">
        <v>132</v>
      </c>
      <c r="M3247" s="6">
        <v>9</v>
      </c>
      <c r="N3247" s="6">
        <v>3</v>
      </c>
      <c r="O3247" s="6">
        <v>0.15</v>
      </c>
      <c r="P3247" s="8">
        <v>1869.3</v>
      </c>
      <c r="Q3247" s="8">
        <v>1401.9749999999999</v>
      </c>
      <c r="R3247" s="8">
        <f t="shared" si="151"/>
        <v>560.79000000000087</v>
      </c>
      <c r="S3247" s="8">
        <f>(((Sales[[#This Row],[Unit Price]]-(Sales[[#This Row],[Discount Applied]]*Sales[[#This Row],[Unit Price]]))-Q3247)/Q3247)*100</f>
        <v>13.333333333333339</v>
      </c>
      <c r="T3247" s="8">
        <f t="shared" si="152"/>
        <v>4766.7150000000001</v>
      </c>
      <c r="U3247" s="8">
        <f>Sales[[#This Row],[Unit Cost]]*Sales[[#This Row],[Order Quantity]]</f>
        <v>4205.9249999999993</v>
      </c>
    </row>
    <row r="3248" spans="1:21" x14ac:dyDescent="0.2">
      <c r="A3248" s="6" t="s">
        <v>3461</v>
      </c>
      <c r="B3248" s="6" t="s">
        <v>26</v>
      </c>
      <c r="C3248" s="6" t="s">
        <v>147</v>
      </c>
      <c r="D3248" s="7">
        <v>43500</v>
      </c>
      <c r="E3248" s="7">
        <v>43630</v>
      </c>
      <c r="F3248" s="7">
        <v>43656</v>
      </c>
      <c r="G3248" s="7">
        <v>43657</v>
      </c>
      <c r="H3248" s="6">
        <f t="shared" si="150"/>
        <v>27</v>
      </c>
      <c r="I3248" s="6" t="s">
        <v>215</v>
      </c>
      <c r="J3248" s="6">
        <v>27</v>
      </c>
      <c r="K3248" s="6">
        <v>1</v>
      </c>
      <c r="L3248" s="6">
        <v>238</v>
      </c>
      <c r="M3248" s="6">
        <v>4</v>
      </c>
      <c r="N3248" s="6">
        <v>7</v>
      </c>
      <c r="O3248" s="6">
        <v>0.1</v>
      </c>
      <c r="P3248" s="8">
        <v>3604.6</v>
      </c>
      <c r="Q3248" s="8">
        <v>2379.0360000000001</v>
      </c>
      <c r="R3248" s="8">
        <f t="shared" si="151"/>
        <v>6055.7279999999992</v>
      </c>
      <c r="S3248" s="8">
        <f>(((Sales[[#This Row],[Unit Price]]-(Sales[[#This Row],[Discount Applied]]*Sales[[#This Row],[Unit Price]]))-Q3248)/Q3248)*100</f>
        <v>36.363636363636353</v>
      </c>
      <c r="T3248" s="8">
        <f t="shared" si="152"/>
        <v>22708.98</v>
      </c>
      <c r="U3248" s="8">
        <f>Sales[[#This Row],[Unit Cost]]*Sales[[#This Row],[Order Quantity]]</f>
        <v>16653.252</v>
      </c>
    </row>
    <row r="3249" spans="1:21" x14ac:dyDescent="0.2">
      <c r="A3249" s="6" t="s">
        <v>3462</v>
      </c>
      <c r="B3249" s="6" t="s">
        <v>25</v>
      </c>
      <c r="C3249" s="6" t="s">
        <v>144</v>
      </c>
      <c r="D3249" s="7">
        <v>43500</v>
      </c>
      <c r="E3249" s="7">
        <v>43630</v>
      </c>
      <c r="F3249" s="7">
        <v>43654</v>
      </c>
      <c r="G3249" s="7">
        <v>43656</v>
      </c>
      <c r="H3249" s="6">
        <f t="shared" si="150"/>
        <v>26</v>
      </c>
      <c r="I3249" s="6" t="s">
        <v>215</v>
      </c>
      <c r="J3249" s="6">
        <v>17</v>
      </c>
      <c r="K3249" s="6">
        <v>26</v>
      </c>
      <c r="L3249" s="6">
        <v>75</v>
      </c>
      <c r="M3249" s="6">
        <v>9</v>
      </c>
      <c r="N3249" s="6">
        <v>2</v>
      </c>
      <c r="O3249" s="6">
        <v>0.1</v>
      </c>
      <c r="P3249" s="8">
        <v>884.4</v>
      </c>
      <c r="Q3249" s="8">
        <v>477.57600000000002</v>
      </c>
      <c r="R3249" s="8">
        <f t="shared" si="151"/>
        <v>636.76800000000003</v>
      </c>
      <c r="S3249" s="8">
        <f>(((Sales[[#This Row],[Unit Price]]-(Sales[[#This Row],[Discount Applied]]*Sales[[#This Row],[Unit Price]]))-Q3249)/Q3249)*100</f>
        <v>66.666666666666657</v>
      </c>
      <c r="T3249" s="8">
        <f t="shared" si="152"/>
        <v>1591.92</v>
      </c>
      <c r="U3249" s="8">
        <f>Sales[[#This Row],[Unit Cost]]*Sales[[#This Row],[Order Quantity]]</f>
        <v>955.15200000000004</v>
      </c>
    </row>
    <row r="3250" spans="1:21" x14ac:dyDescent="0.2">
      <c r="A3250" s="6" t="s">
        <v>3463</v>
      </c>
      <c r="B3250" s="6" t="s">
        <v>23</v>
      </c>
      <c r="C3250" s="6" t="s">
        <v>143</v>
      </c>
      <c r="D3250" s="7">
        <v>43500</v>
      </c>
      <c r="E3250" s="7">
        <v>43630</v>
      </c>
      <c r="F3250" s="7">
        <v>43657</v>
      </c>
      <c r="G3250" s="7">
        <v>43665</v>
      </c>
      <c r="H3250" s="6">
        <f t="shared" si="150"/>
        <v>35</v>
      </c>
      <c r="I3250" s="6" t="s">
        <v>215</v>
      </c>
      <c r="J3250" s="6">
        <v>23</v>
      </c>
      <c r="K3250" s="6">
        <v>47</v>
      </c>
      <c r="L3250" s="6">
        <v>350</v>
      </c>
      <c r="M3250" s="6">
        <v>16</v>
      </c>
      <c r="N3250" s="6">
        <v>3</v>
      </c>
      <c r="O3250" s="6">
        <v>0.1</v>
      </c>
      <c r="P3250" s="8">
        <v>2814</v>
      </c>
      <c r="Q3250" s="8">
        <v>1885.38</v>
      </c>
      <c r="R3250" s="8">
        <f t="shared" si="151"/>
        <v>1941.6599999999999</v>
      </c>
      <c r="S3250" s="8">
        <f>(((Sales[[#This Row],[Unit Price]]-(Sales[[#This Row],[Discount Applied]]*Sales[[#This Row],[Unit Price]]))-Q3250)/Q3250)*100</f>
        <v>34.328358208955208</v>
      </c>
      <c r="T3250" s="8">
        <f t="shared" si="152"/>
        <v>7597.8</v>
      </c>
      <c r="U3250" s="8">
        <f>Sales[[#This Row],[Unit Cost]]*Sales[[#This Row],[Order Quantity]]</f>
        <v>5656.14</v>
      </c>
    </row>
    <row r="3251" spans="1:21" x14ac:dyDescent="0.2">
      <c r="A3251" s="6" t="s">
        <v>3464</v>
      </c>
      <c r="B3251" s="6" t="s">
        <v>25</v>
      </c>
      <c r="C3251" s="6" t="s">
        <v>145</v>
      </c>
      <c r="D3251" s="7">
        <v>43500</v>
      </c>
      <c r="E3251" s="7">
        <v>43630</v>
      </c>
      <c r="F3251" s="7">
        <v>43648</v>
      </c>
      <c r="G3251" s="7">
        <v>43650</v>
      </c>
      <c r="H3251" s="6">
        <f t="shared" si="150"/>
        <v>20</v>
      </c>
      <c r="I3251" s="6" t="s">
        <v>215</v>
      </c>
      <c r="J3251" s="6">
        <v>16</v>
      </c>
      <c r="K3251" s="6">
        <v>22</v>
      </c>
      <c r="L3251" s="6">
        <v>144</v>
      </c>
      <c r="M3251" s="6">
        <v>34</v>
      </c>
      <c r="N3251" s="6">
        <v>8</v>
      </c>
      <c r="O3251" s="6">
        <v>0.1</v>
      </c>
      <c r="P3251" s="8">
        <v>1688.4</v>
      </c>
      <c r="Q3251" s="8">
        <v>1063.692</v>
      </c>
      <c r="R3251" s="8">
        <f t="shared" si="151"/>
        <v>3646.9439999999995</v>
      </c>
      <c r="S3251" s="8">
        <f>(((Sales[[#This Row],[Unit Price]]-(Sales[[#This Row],[Discount Applied]]*Sales[[#This Row],[Unit Price]]))-Q3251)/Q3251)*100</f>
        <v>42.857142857142847</v>
      </c>
      <c r="T3251" s="8">
        <f t="shared" si="152"/>
        <v>12156.48</v>
      </c>
      <c r="U3251" s="8">
        <f>Sales[[#This Row],[Unit Cost]]*Sales[[#This Row],[Order Quantity]]</f>
        <v>8509.5360000000001</v>
      </c>
    </row>
    <row r="3252" spans="1:21" x14ac:dyDescent="0.2">
      <c r="A3252" s="6" t="s">
        <v>3465</v>
      </c>
      <c r="B3252" s="6" t="s">
        <v>24</v>
      </c>
      <c r="C3252" s="6" t="s">
        <v>144</v>
      </c>
      <c r="D3252" s="7">
        <v>43500</v>
      </c>
      <c r="E3252" s="7">
        <v>43630</v>
      </c>
      <c r="F3252" s="7">
        <v>43643</v>
      </c>
      <c r="G3252" s="7">
        <v>43650</v>
      </c>
      <c r="H3252" s="6">
        <f t="shared" si="150"/>
        <v>20</v>
      </c>
      <c r="I3252" s="6" t="s">
        <v>215</v>
      </c>
      <c r="J3252" s="6">
        <v>1</v>
      </c>
      <c r="K3252" s="6">
        <v>14</v>
      </c>
      <c r="L3252" s="6">
        <v>77</v>
      </c>
      <c r="M3252" s="6">
        <v>29</v>
      </c>
      <c r="N3252" s="6">
        <v>5</v>
      </c>
      <c r="O3252" s="6">
        <v>7.4999999999999997E-2</v>
      </c>
      <c r="P3252" s="8">
        <v>958.1</v>
      </c>
      <c r="Q3252" s="8">
        <v>804.80399999999997</v>
      </c>
      <c r="R3252" s="8">
        <f t="shared" si="151"/>
        <v>407.19249999999965</v>
      </c>
      <c r="S3252" s="8">
        <f>(((Sales[[#This Row],[Unit Price]]-(Sales[[#This Row],[Discount Applied]]*Sales[[#This Row],[Unit Price]]))-Q3252)/Q3252)*100</f>
        <v>10.119047619047631</v>
      </c>
      <c r="T3252" s="8">
        <f t="shared" si="152"/>
        <v>4431.2124999999996</v>
      </c>
      <c r="U3252" s="8">
        <f>Sales[[#This Row],[Unit Cost]]*Sales[[#This Row],[Order Quantity]]</f>
        <v>4024.02</v>
      </c>
    </row>
    <row r="3253" spans="1:21" x14ac:dyDescent="0.2">
      <c r="A3253" s="6" t="s">
        <v>3466</v>
      </c>
      <c r="B3253" s="6" t="s">
        <v>25</v>
      </c>
      <c r="C3253" s="6" t="s">
        <v>146</v>
      </c>
      <c r="D3253" s="7">
        <v>43500</v>
      </c>
      <c r="E3253" s="7">
        <v>43630</v>
      </c>
      <c r="F3253" s="7">
        <v>43636</v>
      </c>
      <c r="G3253" s="7">
        <v>43640</v>
      </c>
      <c r="H3253" s="6">
        <f t="shared" si="150"/>
        <v>10</v>
      </c>
      <c r="I3253" s="6" t="s">
        <v>215</v>
      </c>
      <c r="J3253" s="6">
        <v>16</v>
      </c>
      <c r="K3253" s="6">
        <v>40</v>
      </c>
      <c r="L3253" s="6">
        <v>297</v>
      </c>
      <c r="M3253" s="6">
        <v>28</v>
      </c>
      <c r="N3253" s="6">
        <v>8</v>
      </c>
      <c r="O3253" s="6">
        <v>0.2</v>
      </c>
      <c r="P3253" s="8">
        <v>1795.6000000000001</v>
      </c>
      <c r="Q3253" s="8">
        <v>1256.92</v>
      </c>
      <c r="R3253" s="8">
        <f t="shared" si="151"/>
        <v>1436.4799999999996</v>
      </c>
      <c r="S3253" s="8">
        <f>(((Sales[[#This Row],[Unit Price]]-(Sales[[#This Row],[Discount Applied]]*Sales[[#This Row],[Unit Price]]))-Q3253)/Q3253)*100</f>
        <v>14.285714285714279</v>
      </c>
      <c r="T3253" s="8">
        <f t="shared" si="152"/>
        <v>11491.84</v>
      </c>
      <c r="U3253" s="8">
        <f>Sales[[#This Row],[Unit Cost]]*Sales[[#This Row],[Order Quantity]]</f>
        <v>10055.36</v>
      </c>
    </row>
    <row r="3254" spans="1:21" x14ac:dyDescent="0.2">
      <c r="A3254" s="6" t="s">
        <v>3467</v>
      </c>
      <c r="B3254" s="6" t="s">
        <v>25</v>
      </c>
      <c r="C3254" s="6" t="s">
        <v>145</v>
      </c>
      <c r="D3254" s="7">
        <v>43500</v>
      </c>
      <c r="E3254" s="7">
        <v>43631</v>
      </c>
      <c r="F3254" s="7">
        <v>43645</v>
      </c>
      <c r="G3254" s="7">
        <v>43647</v>
      </c>
      <c r="H3254" s="6">
        <f t="shared" si="150"/>
        <v>16</v>
      </c>
      <c r="I3254" s="6" t="s">
        <v>215</v>
      </c>
      <c r="J3254" s="6">
        <v>16</v>
      </c>
      <c r="K3254" s="6">
        <v>18</v>
      </c>
      <c r="L3254" s="6">
        <v>197</v>
      </c>
      <c r="M3254" s="6">
        <v>28</v>
      </c>
      <c r="N3254" s="6">
        <v>5</v>
      </c>
      <c r="O3254" s="6">
        <v>0.2</v>
      </c>
      <c r="P3254" s="8">
        <v>2217.7000000000003</v>
      </c>
      <c r="Q3254" s="8">
        <v>1131.0270000000003</v>
      </c>
      <c r="R3254" s="8">
        <f t="shared" si="151"/>
        <v>3215.665</v>
      </c>
      <c r="S3254" s="8">
        <f>(((Sales[[#This Row],[Unit Price]]-(Sales[[#This Row],[Discount Applied]]*Sales[[#This Row],[Unit Price]]))-Q3254)/Q3254)*100</f>
        <v>56.862745098039206</v>
      </c>
      <c r="T3254" s="8">
        <f t="shared" si="152"/>
        <v>8870.8000000000011</v>
      </c>
      <c r="U3254" s="8">
        <f>Sales[[#This Row],[Unit Cost]]*Sales[[#This Row],[Order Quantity]]</f>
        <v>5655.1350000000011</v>
      </c>
    </row>
    <row r="3255" spans="1:21" x14ac:dyDescent="0.2">
      <c r="A3255" s="6" t="s">
        <v>3468</v>
      </c>
      <c r="B3255" s="6" t="s">
        <v>24</v>
      </c>
      <c r="C3255" s="6" t="s">
        <v>146</v>
      </c>
      <c r="D3255" s="7">
        <v>43500</v>
      </c>
      <c r="E3255" s="7">
        <v>43631</v>
      </c>
      <c r="F3255" s="7">
        <v>43637</v>
      </c>
      <c r="G3255" s="7">
        <v>43646</v>
      </c>
      <c r="H3255" s="6">
        <f t="shared" si="150"/>
        <v>15</v>
      </c>
      <c r="I3255" s="6" t="s">
        <v>215</v>
      </c>
      <c r="J3255" s="6">
        <v>12</v>
      </c>
      <c r="K3255" s="6">
        <v>34</v>
      </c>
      <c r="L3255" s="6">
        <v>266</v>
      </c>
      <c r="M3255" s="6">
        <v>43</v>
      </c>
      <c r="N3255" s="6">
        <v>1</v>
      </c>
      <c r="O3255" s="6">
        <v>7.4999999999999997E-2</v>
      </c>
      <c r="P3255" s="8">
        <v>5467.2</v>
      </c>
      <c r="Q3255" s="8">
        <v>3772.3679999999995</v>
      </c>
      <c r="R3255" s="8">
        <f t="shared" si="151"/>
        <v>1284.7920000000004</v>
      </c>
      <c r="S3255" s="8">
        <f>(((Sales[[#This Row],[Unit Price]]-(Sales[[#This Row],[Discount Applied]]*Sales[[#This Row],[Unit Price]]))-Q3255)/Q3255)*100</f>
        <v>34.057971014492765</v>
      </c>
      <c r="T3255" s="8">
        <f t="shared" si="152"/>
        <v>5057.16</v>
      </c>
      <c r="U3255" s="8">
        <f>Sales[[#This Row],[Unit Cost]]*Sales[[#This Row],[Order Quantity]]</f>
        <v>3772.3679999999995</v>
      </c>
    </row>
    <row r="3256" spans="1:21" x14ac:dyDescent="0.2">
      <c r="A3256" s="6" t="s">
        <v>3469</v>
      </c>
      <c r="B3256" s="6" t="s">
        <v>24</v>
      </c>
      <c r="C3256" s="6" t="s">
        <v>144</v>
      </c>
      <c r="D3256" s="7">
        <v>43500</v>
      </c>
      <c r="E3256" s="7">
        <v>43631</v>
      </c>
      <c r="F3256" s="7">
        <v>43653</v>
      </c>
      <c r="G3256" s="7">
        <v>43659</v>
      </c>
      <c r="H3256" s="6">
        <f t="shared" si="150"/>
        <v>28</v>
      </c>
      <c r="I3256" s="6" t="s">
        <v>215</v>
      </c>
      <c r="J3256" s="6">
        <v>12</v>
      </c>
      <c r="K3256" s="6">
        <v>16</v>
      </c>
      <c r="L3256" s="6">
        <v>83</v>
      </c>
      <c r="M3256" s="6">
        <v>17</v>
      </c>
      <c r="N3256" s="6">
        <v>4</v>
      </c>
      <c r="O3256" s="6">
        <v>7.4999999999999997E-2</v>
      </c>
      <c r="P3256" s="8">
        <v>3819</v>
      </c>
      <c r="Q3256" s="8">
        <v>2405.9699999999998</v>
      </c>
      <c r="R3256" s="8">
        <f t="shared" si="151"/>
        <v>4506.42</v>
      </c>
      <c r="S3256" s="8">
        <f>(((Sales[[#This Row],[Unit Price]]-(Sales[[#This Row],[Discount Applied]]*Sales[[#This Row],[Unit Price]]))-Q3256)/Q3256)*100</f>
        <v>46.82539682539683</v>
      </c>
      <c r="T3256" s="8">
        <f t="shared" si="152"/>
        <v>14130.3</v>
      </c>
      <c r="U3256" s="8">
        <f>Sales[[#This Row],[Unit Cost]]*Sales[[#This Row],[Order Quantity]]</f>
        <v>9623.8799999999992</v>
      </c>
    </row>
    <row r="3257" spans="1:21" x14ac:dyDescent="0.2">
      <c r="A3257" s="6" t="s">
        <v>3470</v>
      </c>
      <c r="B3257" s="6" t="s">
        <v>23</v>
      </c>
      <c r="C3257" s="6" t="s">
        <v>143</v>
      </c>
      <c r="D3257" s="7">
        <v>43500</v>
      </c>
      <c r="E3257" s="7">
        <v>43631</v>
      </c>
      <c r="F3257" s="7">
        <v>43636</v>
      </c>
      <c r="G3257" s="7">
        <v>43641</v>
      </c>
      <c r="H3257" s="6">
        <f t="shared" si="150"/>
        <v>10</v>
      </c>
      <c r="I3257" s="6" t="s">
        <v>215</v>
      </c>
      <c r="J3257" s="6">
        <v>24</v>
      </c>
      <c r="K3257" s="6">
        <v>29</v>
      </c>
      <c r="L3257" s="6">
        <v>352</v>
      </c>
      <c r="M3257" s="6">
        <v>29</v>
      </c>
      <c r="N3257" s="6">
        <v>6</v>
      </c>
      <c r="O3257" s="6">
        <v>0.15</v>
      </c>
      <c r="P3257" s="8">
        <v>1011.7</v>
      </c>
      <c r="Q3257" s="8">
        <v>627.25400000000002</v>
      </c>
      <c r="R3257" s="8">
        <f t="shared" si="151"/>
        <v>1396.1460000000006</v>
      </c>
      <c r="S3257" s="8">
        <f>(((Sales[[#This Row],[Unit Price]]-(Sales[[#This Row],[Discount Applied]]*Sales[[#This Row],[Unit Price]]))-Q3257)/Q3257)*100</f>
        <v>37.096774193548391</v>
      </c>
      <c r="T3257" s="8">
        <f t="shared" si="152"/>
        <v>5159.670000000001</v>
      </c>
      <c r="U3257" s="8">
        <f>Sales[[#This Row],[Unit Cost]]*Sales[[#This Row],[Order Quantity]]</f>
        <v>3763.5240000000003</v>
      </c>
    </row>
    <row r="3258" spans="1:21" x14ac:dyDescent="0.2">
      <c r="A3258" s="6" t="s">
        <v>3471</v>
      </c>
      <c r="B3258" s="6" t="s">
        <v>23</v>
      </c>
      <c r="C3258" s="6" t="s">
        <v>146</v>
      </c>
      <c r="D3258" s="7">
        <v>43500</v>
      </c>
      <c r="E3258" s="7">
        <v>43631</v>
      </c>
      <c r="F3258" s="7">
        <v>43648</v>
      </c>
      <c r="G3258" s="7">
        <v>43649</v>
      </c>
      <c r="H3258" s="6">
        <f t="shared" si="150"/>
        <v>18</v>
      </c>
      <c r="I3258" s="6" t="s">
        <v>215</v>
      </c>
      <c r="J3258" s="6">
        <v>22</v>
      </c>
      <c r="K3258" s="6">
        <v>22</v>
      </c>
      <c r="L3258" s="6">
        <v>273</v>
      </c>
      <c r="M3258" s="6">
        <v>43</v>
      </c>
      <c r="N3258" s="6">
        <v>3</v>
      </c>
      <c r="O3258" s="6">
        <v>7.4999999999999997E-2</v>
      </c>
      <c r="P3258" s="8">
        <v>1018.4</v>
      </c>
      <c r="Q3258" s="8">
        <v>682.32799999999997</v>
      </c>
      <c r="R3258" s="8">
        <f t="shared" si="151"/>
        <v>779.07600000000002</v>
      </c>
      <c r="S3258" s="8">
        <f>(((Sales[[#This Row],[Unit Price]]-(Sales[[#This Row],[Discount Applied]]*Sales[[#This Row],[Unit Price]]))-Q3258)/Q3258)*100</f>
        <v>38.059701492537314</v>
      </c>
      <c r="T3258" s="8">
        <f t="shared" si="152"/>
        <v>2826.06</v>
      </c>
      <c r="U3258" s="8">
        <f>Sales[[#This Row],[Unit Cost]]*Sales[[#This Row],[Order Quantity]]</f>
        <v>2046.9839999999999</v>
      </c>
    </row>
    <row r="3259" spans="1:21" x14ac:dyDescent="0.2">
      <c r="A3259" s="6" t="s">
        <v>3472</v>
      </c>
      <c r="B3259" s="6" t="s">
        <v>26</v>
      </c>
      <c r="C3259" s="6" t="s">
        <v>145</v>
      </c>
      <c r="D3259" s="7">
        <v>43600</v>
      </c>
      <c r="E3259" s="7">
        <v>43631</v>
      </c>
      <c r="F3259" s="7">
        <v>43654</v>
      </c>
      <c r="G3259" s="7">
        <v>43661</v>
      </c>
      <c r="H3259" s="6">
        <f t="shared" si="150"/>
        <v>30</v>
      </c>
      <c r="I3259" s="6" t="s">
        <v>215</v>
      </c>
      <c r="J3259" s="6">
        <v>28</v>
      </c>
      <c r="K3259" s="6">
        <v>20</v>
      </c>
      <c r="L3259" s="6">
        <v>136</v>
      </c>
      <c r="M3259" s="6">
        <v>45</v>
      </c>
      <c r="N3259" s="6">
        <v>5</v>
      </c>
      <c r="O3259" s="6">
        <v>0.15</v>
      </c>
      <c r="P3259" s="8">
        <v>1018.4</v>
      </c>
      <c r="Q3259" s="8">
        <v>539.75200000000007</v>
      </c>
      <c r="R3259" s="8">
        <f t="shared" si="151"/>
        <v>1629.4399999999996</v>
      </c>
      <c r="S3259" s="8">
        <f>(((Sales[[#This Row],[Unit Price]]-(Sales[[#This Row],[Discount Applied]]*Sales[[#This Row],[Unit Price]]))-Q3259)/Q3259)*100</f>
        <v>60.37735849056601</v>
      </c>
      <c r="T3259" s="8">
        <f t="shared" si="152"/>
        <v>4328.2</v>
      </c>
      <c r="U3259" s="8">
        <f>Sales[[#This Row],[Unit Cost]]*Sales[[#This Row],[Order Quantity]]</f>
        <v>2698.76</v>
      </c>
    </row>
    <row r="3260" spans="1:21" x14ac:dyDescent="0.2">
      <c r="A3260" s="6" t="s">
        <v>3473</v>
      </c>
      <c r="B3260" s="6" t="s">
        <v>24</v>
      </c>
      <c r="C3260" s="6" t="s">
        <v>146</v>
      </c>
      <c r="D3260" s="7">
        <v>43500</v>
      </c>
      <c r="E3260" s="7">
        <v>43631</v>
      </c>
      <c r="F3260" s="7">
        <v>43652</v>
      </c>
      <c r="G3260" s="7">
        <v>43661</v>
      </c>
      <c r="H3260" s="6">
        <f t="shared" si="150"/>
        <v>30</v>
      </c>
      <c r="I3260" s="6" t="s">
        <v>215</v>
      </c>
      <c r="J3260" s="6">
        <v>5</v>
      </c>
      <c r="K3260" s="6">
        <v>24</v>
      </c>
      <c r="L3260" s="6">
        <v>269</v>
      </c>
      <c r="M3260" s="6">
        <v>27</v>
      </c>
      <c r="N3260" s="6">
        <v>7</v>
      </c>
      <c r="O3260" s="6">
        <v>0.05</v>
      </c>
      <c r="P3260" s="8">
        <v>3812.3</v>
      </c>
      <c r="Q3260" s="8">
        <v>2592.3640000000005</v>
      </c>
      <c r="R3260" s="8">
        <f t="shared" si="151"/>
        <v>7205.2469999999994</v>
      </c>
      <c r="S3260" s="8">
        <f>(((Sales[[#This Row],[Unit Price]]-(Sales[[#This Row],[Discount Applied]]*Sales[[#This Row],[Unit Price]]))-Q3260)/Q3260)*100</f>
        <v>39.70588235294116</v>
      </c>
      <c r="T3260" s="8">
        <f t="shared" si="152"/>
        <v>25351.795000000002</v>
      </c>
      <c r="U3260" s="8">
        <f>Sales[[#This Row],[Unit Cost]]*Sales[[#This Row],[Order Quantity]]</f>
        <v>18146.548000000003</v>
      </c>
    </row>
    <row r="3261" spans="1:21" x14ac:dyDescent="0.2">
      <c r="A3261" s="6" t="s">
        <v>3474</v>
      </c>
      <c r="B3261" s="6" t="s">
        <v>24</v>
      </c>
      <c r="C3261" s="6" t="s">
        <v>145</v>
      </c>
      <c r="D3261" s="7">
        <v>43500</v>
      </c>
      <c r="E3261" s="7">
        <v>43631</v>
      </c>
      <c r="F3261" s="7">
        <v>43658</v>
      </c>
      <c r="G3261" s="7">
        <v>43663</v>
      </c>
      <c r="H3261" s="6">
        <f t="shared" si="150"/>
        <v>32</v>
      </c>
      <c r="I3261" s="6" t="s">
        <v>215</v>
      </c>
      <c r="J3261" s="6">
        <v>7</v>
      </c>
      <c r="K3261" s="6">
        <v>14</v>
      </c>
      <c r="L3261" s="6">
        <v>130</v>
      </c>
      <c r="M3261" s="6">
        <v>7</v>
      </c>
      <c r="N3261" s="6">
        <v>5</v>
      </c>
      <c r="O3261" s="6">
        <v>0.2</v>
      </c>
      <c r="P3261" s="8">
        <v>3953</v>
      </c>
      <c r="Q3261" s="8">
        <v>1818.38</v>
      </c>
      <c r="R3261" s="8">
        <f t="shared" si="151"/>
        <v>6720.0999999999985</v>
      </c>
      <c r="S3261" s="8">
        <f>(((Sales[[#This Row],[Unit Price]]-(Sales[[#This Row],[Discount Applied]]*Sales[[#This Row],[Unit Price]]))-Q3261)/Q3261)*100</f>
        <v>73.91304347826086</v>
      </c>
      <c r="T3261" s="8">
        <f t="shared" si="152"/>
        <v>15812</v>
      </c>
      <c r="U3261" s="8">
        <f>Sales[[#This Row],[Unit Cost]]*Sales[[#This Row],[Order Quantity]]</f>
        <v>9091.9000000000015</v>
      </c>
    </row>
    <row r="3262" spans="1:21" x14ac:dyDescent="0.2">
      <c r="A3262" s="6" t="s">
        <v>3475</v>
      </c>
      <c r="B3262" s="6" t="s">
        <v>25</v>
      </c>
      <c r="C3262" s="6" t="s">
        <v>148</v>
      </c>
      <c r="D3262" s="7">
        <v>43500</v>
      </c>
      <c r="E3262" s="7">
        <v>43632</v>
      </c>
      <c r="F3262" s="7">
        <v>43639</v>
      </c>
      <c r="G3262" s="7">
        <v>43646</v>
      </c>
      <c r="H3262" s="6">
        <f t="shared" si="150"/>
        <v>14</v>
      </c>
      <c r="I3262" s="6" t="s">
        <v>215</v>
      </c>
      <c r="J3262" s="6">
        <v>18</v>
      </c>
      <c r="K3262" s="6">
        <v>50</v>
      </c>
      <c r="L3262" s="6">
        <v>20</v>
      </c>
      <c r="M3262" s="6">
        <v>5</v>
      </c>
      <c r="N3262" s="6">
        <v>1</v>
      </c>
      <c r="O3262" s="6">
        <v>0.05</v>
      </c>
      <c r="P3262" s="8">
        <v>3953</v>
      </c>
      <c r="Q3262" s="8">
        <v>3241.4599999999996</v>
      </c>
      <c r="R3262" s="8">
        <f t="shared" si="151"/>
        <v>513.89000000000033</v>
      </c>
      <c r="S3262" s="8">
        <f>(((Sales[[#This Row],[Unit Price]]-(Sales[[#This Row],[Discount Applied]]*Sales[[#This Row],[Unit Price]]))-Q3262)/Q3262)*100</f>
        <v>15.853658536585376</v>
      </c>
      <c r="T3262" s="8">
        <f t="shared" si="152"/>
        <v>3755.35</v>
      </c>
      <c r="U3262" s="8">
        <f>Sales[[#This Row],[Unit Cost]]*Sales[[#This Row],[Order Quantity]]</f>
        <v>3241.4599999999996</v>
      </c>
    </row>
    <row r="3263" spans="1:21" x14ac:dyDescent="0.2">
      <c r="A3263" s="6" t="s">
        <v>3476</v>
      </c>
      <c r="B3263" s="6" t="s">
        <v>24</v>
      </c>
      <c r="C3263" s="6" t="s">
        <v>144</v>
      </c>
      <c r="D3263" s="7">
        <v>43500</v>
      </c>
      <c r="E3263" s="7">
        <v>43632</v>
      </c>
      <c r="F3263" s="7">
        <v>43647</v>
      </c>
      <c r="G3263" s="7">
        <v>43648</v>
      </c>
      <c r="H3263" s="6">
        <f t="shared" si="150"/>
        <v>16</v>
      </c>
      <c r="I3263" s="6" t="s">
        <v>215</v>
      </c>
      <c r="J3263" s="6">
        <v>10</v>
      </c>
      <c r="K3263" s="6">
        <v>49</v>
      </c>
      <c r="L3263" s="6">
        <v>79</v>
      </c>
      <c r="M3263" s="6">
        <v>17</v>
      </c>
      <c r="N3263" s="6">
        <v>3</v>
      </c>
      <c r="O3263" s="6">
        <v>0.2</v>
      </c>
      <c r="P3263" s="8">
        <v>2318.2000000000003</v>
      </c>
      <c r="Q3263" s="8">
        <v>1669.104</v>
      </c>
      <c r="R3263" s="8">
        <f t="shared" si="151"/>
        <v>556.36800000000039</v>
      </c>
      <c r="S3263" s="8">
        <f>(((Sales[[#This Row],[Unit Price]]-(Sales[[#This Row],[Discount Applied]]*Sales[[#This Row],[Unit Price]]))-Q3263)/Q3263)*100</f>
        <v>11.11111111111112</v>
      </c>
      <c r="T3263" s="8">
        <f t="shared" si="152"/>
        <v>5563.68</v>
      </c>
      <c r="U3263" s="8">
        <f>Sales[[#This Row],[Unit Cost]]*Sales[[#This Row],[Order Quantity]]</f>
        <v>5007.3119999999999</v>
      </c>
    </row>
    <row r="3264" spans="1:21" x14ac:dyDescent="0.2">
      <c r="A3264" s="6" t="s">
        <v>3477</v>
      </c>
      <c r="B3264" s="6" t="s">
        <v>25</v>
      </c>
      <c r="C3264" s="6" t="s">
        <v>148</v>
      </c>
      <c r="D3264" s="7">
        <v>43500</v>
      </c>
      <c r="E3264" s="7">
        <v>43633</v>
      </c>
      <c r="F3264" s="7">
        <v>43646</v>
      </c>
      <c r="G3264" s="7">
        <v>43652</v>
      </c>
      <c r="H3264" s="6">
        <f t="shared" si="150"/>
        <v>19</v>
      </c>
      <c r="I3264" s="6" t="s">
        <v>215</v>
      </c>
      <c r="J3264" s="6">
        <v>14</v>
      </c>
      <c r="K3264" s="6">
        <v>12</v>
      </c>
      <c r="L3264" s="6">
        <v>49</v>
      </c>
      <c r="M3264" s="6">
        <v>27</v>
      </c>
      <c r="N3264" s="6">
        <v>7</v>
      </c>
      <c r="O3264" s="6">
        <v>0.1</v>
      </c>
      <c r="P3264" s="8">
        <v>864.30000000000007</v>
      </c>
      <c r="Q3264" s="8">
        <v>509.93700000000001</v>
      </c>
      <c r="R3264" s="8">
        <f t="shared" si="151"/>
        <v>1875.5309999999999</v>
      </c>
      <c r="S3264" s="8">
        <f>(((Sales[[#This Row],[Unit Price]]-(Sales[[#This Row],[Discount Applied]]*Sales[[#This Row],[Unit Price]]))-Q3264)/Q3264)*100</f>
        <v>52.542372881355945</v>
      </c>
      <c r="T3264" s="8">
        <f t="shared" si="152"/>
        <v>5445.09</v>
      </c>
      <c r="U3264" s="8">
        <f>Sales[[#This Row],[Unit Cost]]*Sales[[#This Row],[Order Quantity]]</f>
        <v>3569.5590000000002</v>
      </c>
    </row>
    <row r="3265" spans="1:21" x14ac:dyDescent="0.2">
      <c r="A3265" s="6" t="s">
        <v>3478</v>
      </c>
      <c r="B3265" s="6" t="s">
        <v>24</v>
      </c>
      <c r="C3265" s="6" t="s">
        <v>147</v>
      </c>
      <c r="D3265" s="7">
        <v>43500</v>
      </c>
      <c r="E3265" s="7">
        <v>43633</v>
      </c>
      <c r="F3265" s="7">
        <v>43645</v>
      </c>
      <c r="G3265" s="7">
        <v>43648</v>
      </c>
      <c r="H3265" s="6">
        <f t="shared" si="150"/>
        <v>15</v>
      </c>
      <c r="I3265" s="6" t="s">
        <v>215</v>
      </c>
      <c r="J3265" s="6">
        <v>11</v>
      </c>
      <c r="K3265" s="6">
        <v>39</v>
      </c>
      <c r="L3265" s="6">
        <v>222</v>
      </c>
      <c r="M3265" s="6">
        <v>36</v>
      </c>
      <c r="N3265" s="6">
        <v>7</v>
      </c>
      <c r="O3265" s="6">
        <v>0.05</v>
      </c>
      <c r="P3265" s="8">
        <v>1105.5</v>
      </c>
      <c r="Q3265" s="8">
        <v>851.23500000000001</v>
      </c>
      <c r="R3265" s="8">
        <f t="shared" si="151"/>
        <v>1392.9299999999994</v>
      </c>
      <c r="S3265" s="8">
        <f>(((Sales[[#This Row],[Unit Price]]-(Sales[[#This Row],[Discount Applied]]*Sales[[#This Row],[Unit Price]]))-Q3265)/Q3265)*100</f>
        <v>23.376623376623364</v>
      </c>
      <c r="T3265" s="8">
        <f t="shared" si="152"/>
        <v>7351.5749999999998</v>
      </c>
      <c r="U3265" s="8">
        <f>Sales[[#This Row],[Unit Cost]]*Sales[[#This Row],[Order Quantity]]</f>
        <v>5958.6450000000004</v>
      </c>
    </row>
    <row r="3266" spans="1:21" x14ac:dyDescent="0.2">
      <c r="A3266" s="6" t="s">
        <v>3479</v>
      </c>
      <c r="B3266" s="6" t="s">
        <v>24</v>
      </c>
      <c r="C3266" s="6" t="s">
        <v>144</v>
      </c>
      <c r="D3266" s="7">
        <v>43500</v>
      </c>
      <c r="E3266" s="7">
        <v>43633</v>
      </c>
      <c r="F3266" s="7">
        <v>43641</v>
      </c>
      <c r="G3266" s="7">
        <v>43649</v>
      </c>
      <c r="H3266" s="6">
        <f t="shared" ref="H3266:H3329" si="153">G3266-E3266</f>
        <v>16</v>
      </c>
      <c r="I3266" s="6" t="s">
        <v>215</v>
      </c>
      <c r="J3266" s="6">
        <v>6</v>
      </c>
      <c r="K3266" s="6">
        <v>24</v>
      </c>
      <c r="L3266" s="6">
        <v>67</v>
      </c>
      <c r="M3266" s="6">
        <v>28</v>
      </c>
      <c r="N3266" s="6">
        <v>2</v>
      </c>
      <c r="O3266" s="6">
        <v>7.4999999999999997E-2</v>
      </c>
      <c r="P3266" s="8">
        <v>1031.8</v>
      </c>
      <c r="Q3266" s="8">
        <v>856.39399999999989</v>
      </c>
      <c r="R3266" s="8">
        <f t="shared" ref="R3266:R3329" si="154">T3266-(Q3266*N3266)</f>
        <v>196.04200000000014</v>
      </c>
      <c r="S3266" s="8">
        <f>(((Sales[[#This Row],[Unit Price]]-(Sales[[#This Row],[Discount Applied]]*Sales[[#This Row],[Unit Price]]))-Q3266)/Q3266)*100</f>
        <v>11.445783132530131</v>
      </c>
      <c r="T3266" s="8">
        <f t="shared" ref="T3266:T3329" si="155">((P3266*N3266)-(P3266*O3266*N3266))</f>
        <v>1908.83</v>
      </c>
      <c r="U3266" s="8">
        <f>Sales[[#This Row],[Unit Cost]]*Sales[[#This Row],[Order Quantity]]</f>
        <v>1712.7879999999998</v>
      </c>
    </row>
    <row r="3267" spans="1:21" x14ac:dyDescent="0.2">
      <c r="A3267" s="6" t="s">
        <v>3480</v>
      </c>
      <c r="B3267" s="6" t="s">
        <v>23</v>
      </c>
      <c r="C3267" s="6" t="s">
        <v>145</v>
      </c>
      <c r="D3267" s="7">
        <v>43500</v>
      </c>
      <c r="E3267" s="7">
        <v>43633</v>
      </c>
      <c r="F3267" s="7">
        <v>43655</v>
      </c>
      <c r="G3267" s="7">
        <v>43658</v>
      </c>
      <c r="H3267" s="6">
        <f t="shared" si="153"/>
        <v>25</v>
      </c>
      <c r="I3267" s="6" t="s">
        <v>215</v>
      </c>
      <c r="J3267" s="6">
        <v>25</v>
      </c>
      <c r="K3267" s="6">
        <v>45</v>
      </c>
      <c r="L3267" s="6">
        <v>152</v>
      </c>
      <c r="M3267" s="6">
        <v>47</v>
      </c>
      <c r="N3267" s="6">
        <v>4</v>
      </c>
      <c r="O3267" s="6">
        <v>0.3</v>
      </c>
      <c r="P3267" s="8">
        <v>2539.3000000000002</v>
      </c>
      <c r="Q3267" s="8">
        <v>1929.8680000000002</v>
      </c>
      <c r="R3267" s="8">
        <f t="shared" si="154"/>
        <v>-609.43199999999979</v>
      </c>
      <c r="S3267" s="8">
        <f>(((Sales[[#This Row],[Unit Price]]-(Sales[[#This Row],[Discount Applied]]*Sales[[#This Row],[Unit Price]]))-Q3267)/Q3267)*100</f>
        <v>-7.8947368421052602</v>
      </c>
      <c r="T3267" s="8">
        <f t="shared" si="155"/>
        <v>7110.0400000000009</v>
      </c>
      <c r="U3267" s="8">
        <f>Sales[[#This Row],[Unit Cost]]*Sales[[#This Row],[Order Quantity]]</f>
        <v>7719.4720000000007</v>
      </c>
    </row>
    <row r="3268" spans="1:21" x14ac:dyDescent="0.2">
      <c r="A3268" s="6" t="s">
        <v>3481</v>
      </c>
      <c r="B3268" s="6" t="s">
        <v>25</v>
      </c>
      <c r="C3268" s="6" t="s">
        <v>148</v>
      </c>
      <c r="D3268" s="7">
        <v>43500</v>
      </c>
      <c r="E3268" s="7">
        <v>43634</v>
      </c>
      <c r="F3268" s="7">
        <v>43652</v>
      </c>
      <c r="G3268" s="7">
        <v>43654</v>
      </c>
      <c r="H3268" s="6">
        <f t="shared" si="153"/>
        <v>20</v>
      </c>
      <c r="I3268" s="6" t="s">
        <v>215</v>
      </c>
      <c r="J3268" s="6">
        <v>14</v>
      </c>
      <c r="K3268" s="6">
        <v>35</v>
      </c>
      <c r="L3268" s="6">
        <v>6</v>
      </c>
      <c r="M3268" s="6">
        <v>23</v>
      </c>
      <c r="N3268" s="6">
        <v>4</v>
      </c>
      <c r="O3268" s="6">
        <v>0.05</v>
      </c>
      <c r="P3268" s="8">
        <v>2968.1</v>
      </c>
      <c r="Q3268" s="8">
        <v>1187.24</v>
      </c>
      <c r="R3268" s="8">
        <f t="shared" si="154"/>
        <v>6529.8199999999988</v>
      </c>
      <c r="S3268" s="8">
        <f>(((Sales[[#This Row],[Unit Price]]-(Sales[[#This Row],[Discount Applied]]*Sales[[#This Row],[Unit Price]]))-Q3268)/Q3268)*100</f>
        <v>137.49999999999997</v>
      </c>
      <c r="T3268" s="8">
        <f t="shared" si="155"/>
        <v>11278.779999999999</v>
      </c>
      <c r="U3268" s="8">
        <f>Sales[[#This Row],[Unit Cost]]*Sales[[#This Row],[Order Quantity]]</f>
        <v>4748.96</v>
      </c>
    </row>
    <row r="3269" spans="1:21" x14ac:dyDescent="0.2">
      <c r="A3269" s="6" t="s">
        <v>3482</v>
      </c>
      <c r="B3269" s="6" t="s">
        <v>26</v>
      </c>
      <c r="C3269" s="6" t="s">
        <v>146</v>
      </c>
      <c r="D3269" s="7">
        <v>43500</v>
      </c>
      <c r="E3269" s="7">
        <v>43634</v>
      </c>
      <c r="F3269" s="7">
        <v>43656</v>
      </c>
      <c r="G3269" s="7">
        <v>43666</v>
      </c>
      <c r="H3269" s="6">
        <f t="shared" si="153"/>
        <v>32</v>
      </c>
      <c r="I3269" s="6" t="s">
        <v>215</v>
      </c>
      <c r="J3269" s="6">
        <v>25</v>
      </c>
      <c r="K3269" s="6">
        <v>2</v>
      </c>
      <c r="L3269" s="6">
        <v>281</v>
      </c>
      <c r="M3269" s="6">
        <v>32</v>
      </c>
      <c r="N3269" s="6">
        <v>1</v>
      </c>
      <c r="O3269" s="6">
        <v>0.1</v>
      </c>
      <c r="P3269" s="8">
        <v>1018.4</v>
      </c>
      <c r="Q3269" s="8">
        <v>763.8</v>
      </c>
      <c r="R3269" s="8">
        <f t="shared" si="154"/>
        <v>152.76</v>
      </c>
      <c r="S3269" s="8">
        <f>(((Sales[[#This Row],[Unit Price]]-(Sales[[#This Row],[Discount Applied]]*Sales[[#This Row],[Unit Price]]))-Q3269)/Q3269)*100</f>
        <v>20</v>
      </c>
      <c r="T3269" s="8">
        <f t="shared" si="155"/>
        <v>916.56</v>
      </c>
      <c r="U3269" s="8">
        <f>Sales[[#This Row],[Unit Cost]]*Sales[[#This Row],[Order Quantity]]</f>
        <v>763.8</v>
      </c>
    </row>
    <row r="3270" spans="1:21" x14ac:dyDescent="0.2">
      <c r="A3270" s="6" t="s">
        <v>3483</v>
      </c>
      <c r="B3270" s="6" t="s">
        <v>25</v>
      </c>
      <c r="C3270" s="6" t="s">
        <v>145</v>
      </c>
      <c r="D3270" s="7">
        <v>43500</v>
      </c>
      <c r="E3270" s="7">
        <v>43634</v>
      </c>
      <c r="F3270" s="7">
        <v>43656</v>
      </c>
      <c r="G3270" s="7">
        <v>43657</v>
      </c>
      <c r="H3270" s="6">
        <f t="shared" si="153"/>
        <v>23</v>
      </c>
      <c r="I3270" s="6" t="s">
        <v>215</v>
      </c>
      <c r="J3270" s="6">
        <v>12</v>
      </c>
      <c r="K3270" s="6">
        <v>1</v>
      </c>
      <c r="L3270" s="6">
        <v>201</v>
      </c>
      <c r="M3270" s="6">
        <v>9</v>
      </c>
      <c r="N3270" s="6">
        <v>2</v>
      </c>
      <c r="O3270" s="6">
        <v>0.05</v>
      </c>
      <c r="P3270" s="8">
        <v>696.80000000000007</v>
      </c>
      <c r="Q3270" s="8">
        <v>341.43200000000002</v>
      </c>
      <c r="R3270" s="8">
        <f t="shared" si="154"/>
        <v>641.05600000000004</v>
      </c>
      <c r="S3270" s="8">
        <f>(((Sales[[#This Row],[Unit Price]]-(Sales[[#This Row],[Discount Applied]]*Sales[[#This Row],[Unit Price]]))-Q3270)/Q3270)*100</f>
        <v>93.877551020408163</v>
      </c>
      <c r="T3270" s="8">
        <f t="shared" si="155"/>
        <v>1323.92</v>
      </c>
      <c r="U3270" s="8">
        <f>Sales[[#This Row],[Unit Cost]]*Sales[[#This Row],[Order Quantity]]</f>
        <v>682.86400000000003</v>
      </c>
    </row>
    <row r="3271" spans="1:21" x14ac:dyDescent="0.2">
      <c r="A3271" s="6" t="s">
        <v>3484</v>
      </c>
      <c r="B3271" s="6" t="s">
        <v>24</v>
      </c>
      <c r="C3271" s="6" t="s">
        <v>148</v>
      </c>
      <c r="D3271" s="7">
        <v>43500</v>
      </c>
      <c r="E3271" s="7">
        <v>43634</v>
      </c>
      <c r="F3271" s="7">
        <v>43646</v>
      </c>
      <c r="G3271" s="7">
        <v>43651</v>
      </c>
      <c r="H3271" s="6">
        <f t="shared" si="153"/>
        <v>17</v>
      </c>
      <c r="I3271" s="6" t="s">
        <v>215</v>
      </c>
      <c r="J3271" s="6">
        <v>7</v>
      </c>
      <c r="K3271" s="6">
        <v>26</v>
      </c>
      <c r="L3271" s="6">
        <v>15</v>
      </c>
      <c r="M3271" s="6">
        <v>25</v>
      </c>
      <c r="N3271" s="6">
        <v>4</v>
      </c>
      <c r="O3271" s="6">
        <v>0.05</v>
      </c>
      <c r="P3271" s="8">
        <v>1835.8</v>
      </c>
      <c r="Q3271" s="8">
        <v>1523.7139999999999</v>
      </c>
      <c r="R3271" s="8">
        <f t="shared" si="154"/>
        <v>881.1840000000002</v>
      </c>
      <c r="S3271" s="8">
        <f>(((Sales[[#This Row],[Unit Price]]-(Sales[[#This Row],[Discount Applied]]*Sales[[#This Row],[Unit Price]]))-Q3271)/Q3271)*100</f>
        <v>14.457831325301211</v>
      </c>
      <c r="T3271" s="8">
        <f t="shared" si="155"/>
        <v>6976.04</v>
      </c>
      <c r="U3271" s="8">
        <f>Sales[[#This Row],[Unit Cost]]*Sales[[#This Row],[Order Quantity]]</f>
        <v>6094.8559999999998</v>
      </c>
    </row>
    <row r="3272" spans="1:21" x14ac:dyDescent="0.2">
      <c r="A3272" s="6" t="s">
        <v>3485</v>
      </c>
      <c r="B3272" s="6" t="s">
        <v>25</v>
      </c>
      <c r="C3272" s="6" t="s">
        <v>144</v>
      </c>
      <c r="D3272" s="7">
        <v>43500</v>
      </c>
      <c r="E3272" s="7">
        <v>43634</v>
      </c>
      <c r="F3272" s="7">
        <v>43644</v>
      </c>
      <c r="G3272" s="7">
        <v>43651</v>
      </c>
      <c r="H3272" s="6">
        <f t="shared" si="153"/>
        <v>17</v>
      </c>
      <c r="I3272" s="6" t="s">
        <v>215</v>
      </c>
      <c r="J3272" s="6">
        <v>13</v>
      </c>
      <c r="K3272" s="6">
        <v>16</v>
      </c>
      <c r="L3272" s="6">
        <v>84</v>
      </c>
      <c r="M3272" s="6">
        <v>13</v>
      </c>
      <c r="N3272" s="6">
        <v>3</v>
      </c>
      <c r="O3272" s="6">
        <v>0.05</v>
      </c>
      <c r="P3272" s="8">
        <v>3899.4</v>
      </c>
      <c r="Q3272" s="8">
        <v>3314.49</v>
      </c>
      <c r="R3272" s="8">
        <f t="shared" si="154"/>
        <v>1169.8200000000015</v>
      </c>
      <c r="S3272" s="8">
        <f>(((Sales[[#This Row],[Unit Price]]-(Sales[[#This Row],[Discount Applied]]*Sales[[#This Row],[Unit Price]]))-Q3272)/Q3272)*100</f>
        <v>11.764705882352958</v>
      </c>
      <c r="T3272" s="8">
        <f t="shared" si="155"/>
        <v>11113.29</v>
      </c>
      <c r="U3272" s="8">
        <f>Sales[[#This Row],[Unit Cost]]*Sales[[#This Row],[Order Quantity]]</f>
        <v>9943.4699999999993</v>
      </c>
    </row>
    <row r="3273" spans="1:21" x14ac:dyDescent="0.2">
      <c r="A3273" s="6" t="s">
        <v>3486</v>
      </c>
      <c r="B3273" s="6" t="s">
        <v>26</v>
      </c>
      <c r="C3273" s="6" t="s">
        <v>148</v>
      </c>
      <c r="D3273" s="7">
        <v>43500</v>
      </c>
      <c r="E3273" s="7">
        <v>43634</v>
      </c>
      <c r="F3273" s="7">
        <v>43654</v>
      </c>
      <c r="G3273" s="7">
        <v>43663</v>
      </c>
      <c r="H3273" s="6">
        <f t="shared" si="153"/>
        <v>29</v>
      </c>
      <c r="I3273" s="6" t="s">
        <v>215</v>
      </c>
      <c r="J3273" s="6">
        <v>28</v>
      </c>
      <c r="K3273" s="6">
        <v>1</v>
      </c>
      <c r="L3273" s="6">
        <v>30</v>
      </c>
      <c r="M3273" s="6">
        <v>24</v>
      </c>
      <c r="N3273" s="6">
        <v>3</v>
      </c>
      <c r="O3273" s="6">
        <v>0.05</v>
      </c>
      <c r="P3273" s="8">
        <v>2941.3</v>
      </c>
      <c r="Q3273" s="8">
        <v>2176.5619999999999</v>
      </c>
      <c r="R3273" s="8">
        <f t="shared" si="154"/>
        <v>1853.0190000000021</v>
      </c>
      <c r="S3273" s="8">
        <f>(((Sales[[#This Row],[Unit Price]]-(Sales[[#This Row],[Discount Applied]]*Sales[[#This Row],[Unit Price]]))-Q3273)/Q3273)*100</f>
        <v>28.37837837837839</v>
      </c>
      <c r="T3273" s="8">
        <f t="shared" si="155"/>
        <v>8382.7050000000017</v>
      </c>
      <c r="U3273" s="8">
        <f>Sales[[#This Row],[Unit Cost]]*Sales[[#This Row],[Order Quantity]]</f>
        <v>6529.6859999999997</v>
      </c>
    </row>
    <row r="3274" spans="1:21" x14ac:dyDescent="0.2">
      <c r="A3274" s="6" t="s">
        <v>3487</v>
      </c>
      <c r="B3274" s="6" t="s">
        <v>25</v>
      </c>
      <c r="C3274" s="6" t="s">
        <v>143</v>
      </c>
      <c r="D3274" s="7">
        <v>43500</v>
      </c>
      <c r="E3274" s="7">
        <v>43634</v>
      </c>
      <c r="F3274" s="7">
        <v>43636</v>
      </c>
      <c r="G3274" s="7">
        <v>43642</v>
      </c>
      <c r="H3274" s="6">
        <f t="shared" si="153"/>
        <v>8</v>
      </c>
      <c r="I3274" s="6" t="s">
        <v>215</v>
      </c>
      <c r="J3274" s="6">
        <v>13</v>
      </c>
      <c r="K3274" s="6">
        <v>41</v>
      </c>
      <c r="L3274" s="6">
        <v>352</v>
      </c>
      <c r="M3274" s="6">
        <v>13</v>
      </c>
      <c r="N3274" s="6">
        <v>3</v>
      </c>
      <c r="O3274" s="6">
        <v>0.2</v>
      </c>
      <c r="P3274" s="8">
        <v>5534.2</v>
      </c>
      <c r="Q3274" s="8">
        <v>4095.308</v>
      </c>
      <c r="R3274" s="8">
        <f t="shared" si="154"/>
        <v>996.15599999999904</v>
      </c>
      <c r="S3274" s="8">
        <f>(((Sales[[#This Row],[Unit Price]]-(Sales[[#This Row],[Discount Applied]]*Sales[[#This Row],[Unit Price]]))-Q3274)/Q3274)*100</f>
        <v>8.1081081081080999</v>
      </c>
      <c r="T3274" s="8">
        <f t="shared" si="155"/>
        <v>13282.079999999998</v>
      </c>
      <c r="U3274" s="8">
        <f>Sales[[#This Row],[Unit Cost]]*Sales[[#This Row],[Order Quantity]]</f>
        <v>12285.923999999999</v>
      </c>
    </row>
    <row r="3275" spans="1:21" x14ac:dyDescent="0.2">
      <c r="A3275" s="6" t="s">
        <v>3488</v>
      </c>
      <c r="B3275" s="6" t="s">
        <v>25</v>
      </c>
      <c r="C3275" s="6" t="s">
        <v>143</v>
      </c>
      <c r="D3275" s="7">
        <v>43500</v>
      </c>
      <c r="E3275" s="7">
        <v>43634</v>
      </c>
      <c r="F3275" s="7">
        <v>43660</v>
      </c>
      <c r="G3275" s="7">
        <v>43669</v>
      </c>
      <c r="H3275" s="6">
        <f t="shared" si="153"/>
        <v>35</v>
      </c>
      <c r="I3275" s="6" t="s">
        <v>215</v>
      </c>
      <c r="J3275" s="6">
        <v>18</v>
      </c>
      <c r="K3275" s="6">
        <v>6</v>
      </c>
      <c r="L3275" s="6">
        <v>355</v>
      </c>
      <c r="M3275" s="6">
        <v>38</v>
      </c>
      <c r="N3275" s="6">
        <v>7</v>
      </c>
      <c r="O3275" s="6">
        <v>7.4999999999999997E-2</v>
      </c>
      <c r="P3275" s="8">
        <v>1132.3</v>
      </c>
      <c r="Q3275" s="8">
        <v>532.18099999999993</v>
      </c>
      <c r="R3275" s="8">
        <f t="shared" si="154"/>
        <v>3606.3755000000006</v>
      </c>
      <c r="S3275" s="8">
        <f>(((Sales[[#This Row],[Unit Price]]-(Sales[[#This Row],[Discount Applied]]*Sales[[#This Row],[Unit Price]]))-Q3275)/Q3275)*100</f>
        <v>96.808510638297903</v>
      </c>
      <c r="T3275" s="8">
        <f t="shared" si="155"/>
        <v>7331.6424999999999</v>
      </c>
      <c r="U3275" s="8">
        <f>Sales[[#This Row],[Unit Cost]]*Sales[[#This Row],[Order Quantity]]</f>
        <v>3725.2669999999994</v>
      </c>
    </row>
    <row r="3276" spans="1:21" x14ac:dyDescent="0.2">
      <c r="A3276" s="6" t="s">
        <v>3489</v>
      </c>
      <c r="B3276" s="6" t="s">
        <v>24</v>
      </c>
      <c r="C3276" s="6" t="s">
        <v>144</v>
      </c>
      <c r="D3276" s="7">
        <v>43600</v>
      </c>
      <c r="E3276" s="7">
        <v>43634</v>
      </c>
      <c r="F3276" s="7">
        <v>43641</v>
      </c>
      <c r="G3276" s="7">
        <v>43650</v>
      </c>
      <c r="H3276" s="6">
        <f t="shared" si="153"/>
        <v>16</v>
      </c>
      <c r="I3276" s="6" t="s">
        <v>215</v>
      </c>
      <c r="J3276" s="6">
        <v>6</v>
      </c>
      <c r="K3276" s="6">
        <v>41</v>
      </c>
      <c r="L3276" s="6">
        <v>84</v>
      </c>
      <c r="M3276" s="6">
        <v>2</v>
      </c>
      <c r="N3276" s="6">
        <v>6</v>
      </c>
      <c r="O3276" s="6">
        <v>0.05</v>
      </c>
      <c r="P3276" s="8">
        <v>1822.4</v>
      </c>
      <c r="Q3276" s="8">
        <v>911.2</v>
      </c>
      <c r="R3276" s="8">
        <f t="shared" si="154"/>
        <v>4920.4800000000014</v>
      </c>
      <c r="S3276" s="8">
        <f>(((Sales[[#This Row],[Unit Price]]-(Sales[[#This Row],[Discount Applied]]*Sales[[#This Row],[Unit Price]]))-Q3276)/Q3276)*100</f>
        <v>90.000000000000014</v>
      </c>
      <c r="T3276" s="8">
        <f t="shared" si="155"/>
        <v>10387.680000000002</v>
      </c>
      <c r="U3276" s="8">
        <f>Sales[[#This Row],[Unit Cost]]*Sales[[#This Row],[Order Quantity]]</f>
        <v>5467.2000000000007</v>
      </c>
    </row>
    <row r="3277" spans="1:21" x14ac:dyDescent="0.2">
      <c r="A3277" s="6" t="s">
        <v>3490</v>
      </c>
      <c r="B3277" s="6" t="s">
        <v>24</v>
      </c>
      <c r="C3277" s="6" t="s">
        <v>148</v>
      </c>
      <c r="D3277" s="7">
        <v>43500</v>
      </c>
      <c r="E3277" s="7">
        <v>43634</v>
      </c>
      <c r="F3277" s="7">
        <v>43652</v>
      </c>
      <c r="G3277" s="7">
        <v>43660</v>
      </c>
      <c r="H3277" s="6">
        <f t="shared" si="153"/>
        <v>26</v>
      </c>
      <c r="I3277" s="6" t="s">
        <v>215</v>
      </c>
      <c r="J3277" s="6">
        <v>9</v>
      </c>
      <c r="K3277" s="6">
        <v>41</v>
      </c>
      <c r="L3277" s="6">
        <v>8</v>
      </c>
      <c r="M3277" s="6">
        <v>27</v>
      </c>
      <c r="N3277" s="6">
        <v>8</v>
      </c>
      <c r="O3277" s="6">
        <v>0.2</v>
      </c>
      <c r="P3277" s="8">
        <v>187.6</v>
      </c>
      <c r="Q3277" s="8">
        <v>138.82399999999998</v>
      </c>
      <c r="R3277" s="8">
        <f t="shared" si="154"/>
        <v>90.048000000000002</v>
      </c>
      <c r="S3277" s="8">
        <f>(((Sales[[#This Row],[Unit Price]]-(Sales[[#This Row],[Discount Applied]]*Sales[[#This Row],[Unit Price]]))-Q3277)/Q3277)*100</f>
        <v>8.1081081081081088</v>
      </c>
      <c r="T3277" s="8">
        <f t="shared" si="155"/>
        <v>1200.6399999999999</v>
      </c>
      <c r="U3277" s="8">
        <f>Sales[[#This Row],[Unit Cost]]*Sales[[#This Row],[Order Quantity]]</f>
        <v>1110.5919999999999</v>
      </c>
    </row>
    <row r="3278" spans="1:21" x14ac:dyDescent="0.2">
      <c r="A3278" s="6" t="s">
        <v>3491</v>
      </c>
      <c r="B3278" s="6" t="s">
        <v>24</v>
      </c>
      <c r="C3278" s="6" t="s">
        <v>147</v>
      </c>
      <c r="D3278" s="7">
        <v>43500</v>
      </c>
      <c r="E3278" s="7">
        <v>43634</v>
      </c>
      <c r="F3278" s="7">
        <v>43636</v>
      </c>
      <c r="G3278" s="7">
        <v>43642</v>
      </c>
      <c r="H3278" s="6">
        <f t="shared" si="153"/>
        <v>8</v>
      </c>
      <c r="I3278" s="6" t="s">
        <v>215</v>
      </c>
      <c r="J3278" s="6">
        <v>2</v>
      </c>
      <c r="K3278" s="6">
        <v>33</v>
      </c>
      <c r="L3278" s="6">
        <v>214</v>
      </c>
      <c r="M3278" s="6">
        <v>9</v>
      </c>
      <c r="N3278" s="6">
        <v>6</v>
      </c>
      <c r="O3278" s="6">
        <v>0.05</v>
      </c>
      <c r="P3278" s="8">
        <v>1045.2</v>
      </c>
      <c r="Q3278" s="8">
        <v>857.06399999999996</v>
      </c>
      <c r="R3278" s="8">
        <f t="shared" si="154"/>
        <v>815.25600000000031</v>
      </c>
      <c r="S3278" s="8">
        <f>(((Sales[[#This Row],[Unit Price]]-(Sales[[#This Row],[Discount Applied]]*Sales[[#This Row],[Unit Price]]))-Q3278)/Q3278)*100</f>
        <v>15.853658536585376</v>
      </c>
      <c r="T3278" s="8">
        <f t="shared" si="155"/>
        <v>5957.64</v>
      </c>
      <c r="U3278" s="8">
        <f>Sales[[#This Row],[Unit Cost]]*Sales[[#This Row],[Order Quantity]]</f>
        <v>5142.384</v>
      </c>
    </row>
    <row r="3279" spans="1:21" x14ac:dyDescent="0.2">
      <c r="A3279" s="6" t="s">
        <v>3492</v>
      </c>
      <c r="B3279" s="6" t="s">
        <v>24</v>
      </c>
      <c r="C3279" s="6" t="s">
        <v>148</v>
      </c>
      <c r="D3279" s="7">
        <v>43500</v>
      </c>
      <c r="E3279" s="7">
        <v>43634</v>
      </c>
      <c r="F3279" s="7">
        <v>43644</v>
      </c>
      <c r="G3279" s="7">
        <v>43645</v>
      </c>
      <c r="H3279" s="6">
        <f t="shared" si="153"/>
        <v>11</v>
      </c>
      <c r="I3279" s="6" t="s">
        <v>215</v>
      </c>
      <c r="J3279" s="6">
        <v>5</v>
      </c>
      <c r="K3279" s="6">
        <v>7</v>
      </c>
      <c r="L3279" s="6">
        <v>1</v>
      </c>
      <c r="M3279" s="6">
        <v>43</v>
      </c>
      <c r="N3279" s="6">
        <v>2</v>
      </c>
      <c r="O3279" s="6">
        <v>0.3</v>
      </c>
      <c r="P3279" s="8">
        <v>2351.7000000000003</v>
      </c>
      <c r="Q3279" s="8">
        <v>1269.9180000000001</v>
      </c>
      <c r="R3279" s="8">
        <f t="shared" si="154"/>
        <v>752.54399999999987</v>
      </c>
      <c r="S3279" s="8">
        <f>(((Sales[[#This Row],[Unit Price]]-(Sales[[#This Row],[Discount Applied]]*Sales[[#This Row],[Unit Price]]))-Q3279)/Q3279)*100</f>
        <v>29.629629629629623</v>
      </c>
      <c r="T3279" s="8">
        <f t="shared" si="155"/>
        <v>3292.38</v>
      </c>
      <c r="U3279" s="8">
        <f>Sales[[#This Row],[Unit Cost]]*Sales[[#This Row],[Order Quantity]]</f>
        <v>2539.8360000000002</v>
      </c>
    </row>
    <row r="3280" spans="1:21" x14ac:dyDescent="0.2">
      <c r="A3280" s="6" t="s">
        <v>3493</v>
      </c>
      <c r="B3280" s="6" t="s">
        <v>25</v>
      </c>
      <c r="C3280" s="6" t="s">
        <v>147</v>
      </c>
      <c r="D3280" s="7">
        <v>43500</v>
      </c>
      <c r="E3280" s="7">
        <v>43634</v>
      </c>
      <c r="F3280" s="7">
        <v>43662</v>
      </c>
      <c r="G3280" s="7">
        <v>43663</v>
      </c>
      <c r="H3280" s="6">
        <f t="shared" si="153"/>
        <v>29</v>
      </c>
      <c r="I3280" s="6" t="s">
        <v>215</v>
      </c>
      <c r="J3280" s="6">
        <v>19</v>
      </c>
      <c r="K3280" s="6">
        <v>23</v>
      </c>
      <c r="L3280" s="6">
        <v>232</v>
      </c>
      <c r="M3280" s="6">
        <v>23</v>
      </c>
      <c r="N3280" s="6">
        <v>6</v>
      </c>
      <c r="O3280" s="6">
        <v>0.05</v>
      </c>
      <c r="P3280" s="8">
        <v>3517.5</v>
      </c>
      <c r="Q3280" s="8">
        <v>2778.8250000000003</v>
      </c>
      <c r="R3280" s="8">
        <f t="shared" si="154"/>
        <v>3376.7999999999993</v>
      </c>
      <c r="S3280" s="8">
        <f>(((Sales[[#This Row],[Unit Price]]-(Sales[[#This Row],[Discount Applied]]*Sales[[#This Row],[Unit Price]]))-Q3280)/Q3280)*100</f>
        <v>20.253164556962012</v>
      </c>
      <c r="T3280" s="8">
        <f t="shared" si="155"/>
        <v>20049.75</v>
      </c>
      <c r="U3280" s="8">
        <f>Sales[[#This Row],[Unit Cost]]*Sales[[#This Row],[Order Quantity]]</f>
        <v>16672.95</v>
      </c>
    </row>
    <row r="3281" spans="1:21" x14ac:dyDescent="0.2">
      <c r="A3281" s="6" t="s">
        <v>3494</v>
      </c>
      <c r="B3281" s="6" t="s">
        <v>24</v>
      </c>
      <c r="C3281" s="6" t="s">
        <v>145</v>
      </c>
      <c r="D3281" s="7">
        <v>43500</v>
      </c>
      <c r="E3281" s="7">
        <v>43634</v>
      </c>
      <c r="F3281" s="7">
        <v>43640</v>
      </c>
      <c r="G3281" s="7">
        <v>43647</v>
      </c>
      <c r="H3281" s="6">
        <f t="shared" si="153"/>
        <v>13</v>
      </c>
      <c r="I3281" s="6" t="s">
        <v>215</v>
      </c>
      <c r="J3281" s="6">
        <v>2</v>
      </c>
      <c r="K3281" s="6">
        <v>3</v>
      </c>
      <c r="L3281" s="6">
        <v>195</v>
      </c>
      <c r="M3281" s="6">
        <v>17</v>
      </c>
      <c r="N3281" s="6">
        <v>1</v>
      </c>
      <c r="O3281" s="6">
        <v>0.1</v>
      </c>
      <c r="P3281" s="8">
        <v>5380.1</v>
      </c>
      <c r="Q3281" s="8">
        <v>4357.8810000000003</v>
      </c>
      <c r="R3281" s="8">
        <f t="shared" si="154"/>
        <v>484.20899999999983</v>
      </c>
      <c r="S3281" s="8">
        <f>(((Sales[[#This Row],[Unit Price]]-(Sales[[#This Row],[Discount Applied]]*Sales[[#This Row],[Unit Price]]))-Q3281)/Q3281)*100</f>
        <v>11.111111111111107</v>
      </c>
      <c r="T3281" s="8">
        <f t="shared" si="155"/>
        <v>4842.09</v>
      </c>
      <c r="U3281" s="8">
        <f>Sales[[#This Row],[Unit Cost]]*Sales[[#This Row],[Order Quantity]]</f>
        <v>4357.8810000000003</v>
      </c>
    </row>
    <row r="3282" spans="1:21" x14ac:dyDescent="0.2">
      <c r="A3282" s="6" t="s">
        <v>3495</v>
      </c>
      <c r="B3282" s="6" t="s">
        <v>25</v>
      </c>
      <c r="C3282" s="6" t="s">
        <v>148</v>
      </c>
      <c r="D3282" s="7">
        <v>43500</v>
      </c>
      <c r="E3282" s="7">
        <v>43635</v>
      </c>
      <c r="F3282" s="7">
        <v>43644</v>
      </c>
      <c r="G3282" s="7">
        <v>43647</v>
      </c>
      <c r="H3282" s="6">
        <f t="shared" si="153"/>
        <v>12</v>
      </c>
      <c r="I3282" s="6" t="s">
        <v>215</v>
      </c>
      <c r="J3282" s="6">
        <v>16</v>
      </c>
      <c r="K3282" s="6">
        <v>38</v>
      </c>
      <c r="L3282" s="6">
        <v>54</v>
      </c>
      <c r="M3282" s="6">
        <v>42</v>
      </c>
      <c r="N3282" s="6">
        <v>2</v>
      </c>
      <c r="O3282" s="6">
        <v>0.05</v>
      </c>
      <c r="P3282" s="8">
        <v>1025.1000000000001</v>
      </c>
      <c r="Q3282" s="8">
        <v>727.82100000000003</v>
      </c>
      <c r="R3282" s="8">
        <f t="shared" si="154"/>
        <v>492.04800000000023</v>
      </c>
      <c r="S3282" s="8">
        <f>(((Sales[[#This Row],[Unit Price]]-(Sales[[#This Row],[Discount Applied]]*Sales[[#This Row],[Unit Price]]))-Q3282)/Q3282)*100</f>
        <v>33.80281690140847</v>
      </c>
      <c r="T3282" s="8">
        <f t="shared" si="155"/>
        <v>1947.6900000000003</v>
      </c>
      <c r="U3282" s="8">
        <f>Sales[[#This Row],[Unit Cost]]*Sales[[#This Row],[Order Quantity]]</f>
        <v>1455.6420000000001</v>
      </c>
    </row>
    <row r="3283" spans="1:21" x14ac:dyDescent="0.2">
      <c r="A3283" s="6" t="s">
        <v>3496</v>
      </c>
      <c r="B3283" s="6" t="s">
        <v>25</v>
      </c>
      <c r="C3283" s="6" t="s">
        <v>145</v>
      </c>
      <c r="D3283" s="7">
        <v>43500</v>
      </c>
      <c r="E3283" s="7">
        <v>43635</v>
      </c>
      <c r="F3283" s="7">
        <v>43660</v>
      </c>
      <c r="G3283" s="7">
        <v>43662</v>
      </c>
      <c r="H3283" s="6">
        <f t="shared" si="153"/>
        <v>27</v>
      </c>
      <c r="I3283" s="6" t="s">
        <v>215</v>
      </c>
      <c r="J3283" s="6">
        <v>17</v>
      </c>
      <c r="K3283" s="6">
        <v>35</v>
      </c>
      <c r="L3283" s="6">
        <v>108</v>
      </c>
      <c r="M3283" s="6">
        <v>3</v>
      </c>
      <c r="N3283" s="6">
        <v>5</v>
      </c>
      <c r="O3283" s="6">
        <v>7.4999999999999997E-2</v>
      </c>
      <c r="P3283" s="8">
        <v>1038.5</v>
      </c>
      <c r="Q3283" s="8">
        <v>778.875</v>
      </c>
      <c r="R3283" s="8">
        <f t="shared" si="154"/>
        <v>908.6875</v>
      </c>
      <c r="S3283" s="8">
        <f>(((Sales[[#This Row],[Unit Price]]-(Sales[[#This Row],[Discount Applied]]*Sales[[#This Row],[Unit Price]]))-Q3283)/Q3283)*100</f>
        <v>23.333333333333329</v>
      </c>
      <c r="T3283" s="8">
        <f t="shared" si="155"/>
        <v>4803.0625</v>
      </c>
      <c r="U3283" s="8">
        <f>Sales[[#This Row],[Unit Cost]]*Sales[[#This Row],[Order Quantity]]</f>
        <v>3894.375</v>
      </c>
    </row>
    <row r="3284" spans="1:21" x14ac:dyDescent="0.2">
      <c r="A3284" s="6" t="s">
        <v>3497</v>
      </c>
      <c r="B3284" s="6" t="s">
        <v>23</v>
      </c>
      <c r="C3284" s="6" t="s">
        <v>148</v>
      </c>
      <c r="D3284" s="7">
        <v>43500</v>
      </c>
      <c r="E3284" s="7">
        <v>43635</v>
      </c>
      <c r="F3284" s="7">
        <v>43660</v>
      </c>
      <c r="G3284" s="7">
        <v>43666</v>
      </c>
      <c r="H3284" s="6">
        <f t="shared" si="153"/>
        <v>31</v>
      </c>
      <c r="I3284" s="6" t="s">
        <v>215</v>
      </c>
      <c r="J3284" s="6">
        <v>25</v>
      </c>
      <c r="K3284" s="6">
        <v>21</v>
      </c>
      <c r="L3284" s="6">
        <v>23</v>
      </c>
      <c r="M3284" s="6">
        <v>32</v>
      </c>
      <c r="N3284" s="6">
        <v>1</v>
      </c>
      <c r="O3284" s="6">
        <v>7.4999999999999997E-2</v>
      </c>
      <c r="P3284" s="8">
        <v>4006.6</v>
      </c>
      <c r="Q3284" s="8">
        <v>2604.29</v>
      </c>
      <c r="R3284" s="8">
        <f t="shared" si="154"/>
        <v>1101.8150000000001</v>
      </c>
      <c r="S3284" s="8">
        <f>(((Sales[[#This Row],[Unit Price]]-(Sales[[#This Row],[Discount Applied]]*Sales[[#This Row],[Unit Price]]))-Q3284)/Q3284)*100</f>
        <v>42.307692307692314</v>
      </c>
      <c r="T3284" s="8">
        <f t="shared" si="155"/>
        <v>3706.105</v>
      </c>
      <c r="U3284" s="8">
        <f>Sales[[#This Row],[Unit Cost]]*Sales[[#This Row],[Order Quantity]]</f>
        <v>2604.29</v>
      </c>
    </row>
    <row r="3285" spans="1:21" x14ac:dyDescent="0.2">
      <c r="A3285" s="6" t="s">
        <v>3498</v>
      </c>
      <c r="B3285" s="6" t="s">
        <v>24</v>
      </c>
      <c r="C3285" s="6" t="s">
        <v>147</v>
      </c>
      <c r="D3285" s="7">
        <v>43600</v>
      </c>
      <c r="E3285" s="7">
        <v>43635</v>
      </c>
      <c r="F3285" s="7">
        <v>43656</v>
      </c>
      <c r="G3285" s="7">
        <v>43661</v>
      </c>
      <c r="H3285" s="6">
        <f t="shared" si="153"/>
        <v>26</v>
      </c>
      <c r="I3285" s="6" t="s">
        <v>215</v>
      </c>
      <c r="J3285" s="6">
        <v>8</v>
      </c>
      <c r="K3285" s="6">
        <v>25</v>
      </c>
      <c r="L3285" s="6">
        <v>204</v>
      </c>
      <c r="M3285" s="6">
        <v>6</v>
      </c>
      <c r="N3285" s="6">
        <v>3</v>
      </c>
      <c r="O3285" s="6">
        <v>0.15</v>
      </c>
      <c r="P3285" s="8">
        <v>5313.1</v>
      </c>
      <c r="Q3285" s="8">
        <v>3772.3009999999999</v>
      </c>
      <c r="R3285" s="8">
        <f t="shared" si="154"/>
        <v>2231.5020000000004</v>
      </c>
      <c r="S3285" s="8">
        <f>(((Sales[[#This Row],[Unit Price]]-(Sales[[#This Row],[Discount Applied]]*Sales[[#This Row],[Unit Price]]))-Q3285)/Q3285)*100</f>
        <v>19.718309859154935</v>
      </c>
      <c r="T3285" s="8">
        <f t="shared" si="155"/>
        <v>13548.405000000001</v>
      </c>
      <c r="U3285" s="8">
        <f>Sales[[#This Row],[Unit Cost]]*Sales[[#This Row],[Order Quantity]]</f>
        <v>11316.903</v>
      </c>
    </row>
    <row r="3286" spans="1:21" x14ac:dyDescent="0.2">
      <c r="A3286" s="6" t="s">
        <v>3499</v>
      </c>
      <c r="B3286" s="6" t="s">
        <v>25</v>
      </c>
      <c r="C3286" s="6" t="s">
        <v>145</v>
      </c>
      <c r="D3286" s="7">
        <v>43500</v>
      </c>
      <c r="E3286" s="7">
        <v>43636</v>
      </c>
      <c r="F3286" s="7">
        <v>43658</v>
      </c>
      <c r="G3286" s="7">
        <v>43668</v>
      </c>
      <c r="H3286" s="6">
        <f t="shared" si="153"/>
        <v>32</v>
      </c>
      <c r="I3286" s="6" t="s">
        <v>215</v>
      </c>
      <c r="J3286" s="6">
        <v>19</v>
      </c>
      <c r="K3286" s="6">
        <v>43</v>
      </c>
      <c r="L3286" s="6">
        <v>138</v>
      </c>
      <c r="M3286" s="6">
        <v>36</v>
      </c>
      <c r="N3286" s="6">
        <v>5</v>
      </c>
      <c r="O3286" s="6">
        <v>0.05</v>
      </c>
      <c r="P3286" s="8">
        <v>1246.2</v>
      </c>
      <c r="Q3286" s="8">
        <v>934.65000000000009</v>
      </c>
      <c r="R3286" s="8">
        <f t="shared" si="154"/>
        <v>1246.1999999999998</v>
      </c>
      <c r="S3286" s="8">
        <f>(((Sales[[#This Row],[Unit Price]]-(Sales[[#This Row],[Discount Applied]]*Sales[[#This Row],[Unit Price]]))-Q3286)/Q3286)*100</f>
        <v>26.666666666666668</v>
      </c>
      <c r="T3286" s="8">
        <f t="shared" si="155"/>
        <v>5919.45</v>
      </c>
      <c r="U3286" s="8">
        <f>Sales[[#This Row],[Unit Cost]]*Sales[[#This Row],[Order Quantity]]</f>
        <v>4673.25</v>
      </c>
    </row>
    <row r="3287" spans="1:21" x14ac:dyDescent="0.2">
      <c r="A3287" s="6" t="s">
        <v>3500</v>
      </c>
      <c r="B3287" s="6" t="s">
        <v>24</v>
      </c>
      <c r="C3287" s="6" t="s">
        <v>143</v>
      </c>
      <c r="D3287" s="7">
        <v>43500</v>
      </c>
      <c r="E3287" s="7">
        <v>43636</v>
      </c>
      <c r="F3287" s="7">
        <v>43651</v>
      </c>
      <c r="G3287" s="7">
        <v>43652</v>
      </c>
      <c r="H3287" s="6">
        <f t="shared" si="153"/>
        <v>16</v>
      </c>
      <c r="I3287" s="6" t="s">
        <v>215</v>
      </c>
      <c r="J3287" s="6">
        <v>8</v>
      </c>
      <c r="K3287" s="6">
        <v>20</v>
      </c>
      <c r="L3287" s="6">
        <v>354</v>
      </c>
      <c r="M3287" s="6">
        <v>1</v>
      </c>
      <c r="N3287" s="6">
        <v>8</v>
      </c>
      <c r="O3287" s="6">
        <v>0.1</v>
      </c>
      <c r="P3287" s="8">
        <v>850.9</v>
      </c>
      <c r="Q3287" s="8">
        <v>433.959</v>
      </c>
      <c r="R3287" s="8">
        <f t="shared" si="154"/>
        <v>2654.8079999999995</v>
      </c>
      <c r="S3287" s="8">
        <f>(((Sales[[#This Row],[Unit Price]]-(Sales[[#This Row],[Discount Applied]]*Sales[[#This Row],[Unit Price]]))-Q3287)/Q3287)*100</f>
        <v>76.470588235294102</v>
      </c>
      <c r="T3287" s="8">
        <f t="shared" si="155"/>
        <v>6126.48</v>
      </c>
      <c r="U3287" s="8">
        <f>Sales[[#This Row],[Unit Cost]]*Sales[[#This Row],[Order Quantity]]</f>
        <v>3471.672</v>
      </c>
    </row>
    <row r="3288" spans="1:21" x14ac:dyDescent="0.2">
      <c r="A3288" s="6" t="s">
        <v>3501</v>
      </c>
      <c r="B3288" s="6" t="s">
        <v>24</v>
      </c>
      <c r="C3288" s="6" t="s">
        <v>144</v>
      </c>
      <c r="D3288" s="7">
        <v>43500</v>
      </c>
      <c r="E3288" s="7">
        <v>43636</v>
      </c>
      <c r="F3288" s="7">
        <v>43656</v>
      </c>
      <c r="G3288" s="7">
        <v>43661</v>
      </c>
      <c r="H3288" s="6">
        <f t="shared" si="153"/>
        <v>25</v>
      </c>
      <c r="I3288" s="6" t="s">
        <v>215</v>
      </c>
      <c r="J3288" s="6">
        <v>1</v>
      </c>
      <c r="K3288" s="6">
        <v>25</v>
      </c>
      <c r="L3288" s="6">
        <v>83</v>
      </c>
      <c r="M3288" s="6">
        <v>6</v>
      </c>
      <c r="N3288" s="6">
        <v>1</v>
      </c>
      <c r="O3288" s="6">
        <v>0.05</v>
      </c>
      <c r="P3288" s="8">
        <v>6411.9000000000005</v>
      </c>
      <c r="Q3288" s="8">
        <v>2821.2360000000003</v>
      </c>
      <c r="R3288" s="8">
        <f t="shared" si="154"/>
        <v>3270.069</v>
      </c>
      <c r="S3288" s="8">
        <f>(((Sales[[#This Row],[Unit Price]]-(Sales[[#This Row],[Discount Applied]]*Sales[[#This Row],[Unit Price]]))-Q3288)/Q3288)*100</f>
        <v>115.90909090909089</v>
      </c>
      <c r="T3288" s="8">
        <f t="shared" si="155"/>
        <v>6091.3050000000003</v>
      </c>
      <c r="U3288" s="8">
        <f>Sales[[#This Row],[Unit Cost]]*Sales[[#This Row],[Order Quantity]]</f>
        <v>2821.2360000000003</v>
      </c>
    </row>
    <row r="3289" spans="1:21" x14ac:dyDescent="0.2">
      <c r="A3289" s="6" t="s">
        <v>3502</v>
      </c>
      <c r="B3289" s="6" t="s">
        <v>24</v>
      </c>
      <c r="C3289" s="6" t="s">
        <v>146</v>
      </c>
      <c r="D3289" s="7">
        <v>43600</v>
      </c>
      <c r="E3289" s="7">
        <v>43636</v>
      </c>
      <c r="F3289" s="7">
        <v>43650</v>
      </c>
      <c r="G3289" s="7">
        <v>43657</v>
      </c>
      <c r="H3289" s="6">
        <f t="shared" si="153"/>
        <v>21</v>
      </c>
      <c r="I3289" s="6" t="s">
        <v>215</v>
      </c>
      <c r="J3289" s="6">
        <v>11</v>
      </c>
      <c r="K3289" s="6">
        <v>47</v>
      </c>
      <c r="L3289" s="6">
        <v>293</v>
      </c>
      <c r="M3289" s="6">
        <v>46</v>
      </c>
      <c r="N3289" s="6">
        <v>1</v>
      </c>
      <c r="O3289" s="6">
        <v>0.05</v>
      </c>
      <c r="P3289" s="8">
        <v>268</v>
      </c>
      <c r="Q3289" s="8">
        <v>163.47999999999999</v>
      </c>
      <c r="R3289" s="8">
        <f t="shared" si="154"/>
        <v>91.12</v>
      </c>
      <c r="S3289" s="8">
        <f>(((Sales[[#This Row],[Unit Price]]-(Sales[[#This Row],[Discount Applied]]*Sales[[#This Row],[Unit Price]]))-Q3289)/Q3289)*100</f>
        <v>55.73770491803279</v>
      </c>
      <c r="T3289" s="8">
        <f t="shared" si="155"/>
        <v>254.6</v>
      </c>
      <c r="U3289" s="8">
        <f>Sales[[#This Row],[Unit Cost]]*Sales[[#This Row],[Order Quantity]]</f>
        <v>163.47999999999999</v>
      </c>
    </row>
    <row r="3290" spans="1:21" x14ac:dyDescent="0.2">
      <c r="A3290" s="6" t="s">
        <v>3503</v>
      </c>
      <c r="B3290" s="6" t="s">
        <v>23</v>
      </c>
      <c r="C3290" s="6" t="s">
        <v>146</v>
      </c>
      <c r="D3290" s="7">
        <v>43600</v>
      </c>
      <c r="E3290" s="7">
        <v>43636</v>
      </c>
      <c r="F3290" s="7">
        <v>43642</v>
      </c>
      <c r="G3290" s="7">
        <v>43651</v>
      </c>
      <c r="H3290" s="6">
        <f t="shared" si="153"/>
        <v>15</v>
      </c>
      <c r="I3290" s="6" t="s">
        <v>215</v>
      </c>
      <c r="J3290" s="6">
        <v>24</v>
      </c>
      <c r="K3290" s="6">
        <v>29</v>
      </c>
      <c r="L3290" s="6">
        <v>262</v>
      </c>
      <c r="M3290" s="6">
        <v>43</v>
      </c>
      <c r="N3290" s="6">
        <v>1</v>
      </c>
      <c r="O3290" s="6">
        <v>0.05</v>
      </c>
      <c r="P3290" s="8">
        <v>2485.7000000000003</v>
      </c>
      <c r="Q3290" s="8">
        <v>1615.7050000000002</v>
      </c>
      <c r="R3290" s="8">
        <f t="shared" si="154"/>
        <v>745.71000000000026</v>
      </c>
      <c r="S3290" s="8">
        <f>(((Sales[[#This Row],[Unit Price]]-(Sales[[#This Row],[Discount Applied]]*Sales[[#This Row],[Unit Price]]))-Q3290)/Q3290)*100</f>
        <v>46.153846153846168</v>
      </c>
      <c r="T3290" s="8">
        <f t="shared" si="155"/>
        <v>2361.4150000000004</v>
      </c>
      <c r="U3290" s="8">
        <f>Sales[[#This Row],[Unit Cost]]*Sales[[#This Row],[Order Quantity]]</f>
        <v>1615.7050000000002</v>
      </c>
    </row>
    <row r="3291" spans="1:21" x14ac:dyDescent="0.2">
      <c r="A3291" s="6" t="s">
        <v>3504</v>
      </c>
      <c r="B3291" s="6" t="s">
        <v>24</v>
      </c>
      <c r="C3291" s="6" t="s">
        <v>143</v>
      </c>
      <c r="D3291" s="7">
        <v>43500</v>
      </c>
      <c r="E3291" s="7">
        <v>43636</v>
      </c>
      <c r="F3291" s="7">
        <v>43643</v>
      </c>
      <c r="G3291" s="7">
        <v>43649</v>
      </c>
      <c r="H3291" s="6">
        <f t="shared" si="153"/>
        <v>13</v>
      </c>
      <c r="I3291" s="6" t="s">
        <v>215</v>
      </c>
      <c r="J3291" s="6">
        <v>12</v>
      </c>
      <c r="K3291" s="6">
        <v>14</v>
      </c>
      <c r="L3291" s="6">
        <v>366</v>
      </c>
      <c r="M3291" s="6">
        <v>33</v>
      </c>
      <c r="N3291" s="6">
        <v>1</v>
      </c>
      <c r="O3291" s="6">
        <v>7.4999999999999997E-2</v>
      </c>
      <c r="P3291" s="8">
        <v>1782.2</v>
      </c>
      <c r="Q3291" s="8">
        <v>1372.2940000000001</v>
      </c>
      <c r="R3291" s="8">
        <f t="shared" si="154"/>
        <v>276.24099999999999</v>
      </c>
      <c r="S3291" s="8">
        <f>(((Sales[[#This Row],[Unit Price]]-(Sales[[#This Row],[Discount Applied]]*Sales[[#This Row],[Unit Price]]))-Q3291)/Q3291)*100</f>
        <v>20.129870129870127</v>
      </c>
      <c r="T3291" s="8">
        <f t="shared" si="155"/>
        <v>1648.5350000000001</v>
      </c>
      <c r="U3291" s="8">
        <f>Sales[[#This Row],[Unit Cost]]*Sales[[#This Row],[Order Quantity]]</f>
        <v>1372.2940000000001</v>
      </c>
    </row>
    <row r="3292" spans="1:21" x14ac:dyDescent="0.2">
      <c r="A3292" s="6" t="s">
        <v>3505</v>
      </c>
      <c r="B3292" s="6" t="s">
        <v>26</v>
      </c>
      <c r="C3292" s="6" t="s">
        <v>144</v>
      </c>
      <c r="D3292" s="7">
        <v>43500</v>
      </c>
      <c r="E3292" s="7">
        <v>43636</v>
      </c>
      <c r="F3292" s="7">
        <v>43645</v>
      </c>
      <c r="G3292" s="7">
        <v>43648</v>
      </c>
      <c r="H3292" s="6">
        <f t="shared" si="153"/>
        <v>12</v>
      </c>
      <c r="I3292" s="6" t="s">
        <v>215</v>
      </c>
      <c r="J3292" s="6">
        <v>26</v>
      </c>
      <c r="K3292" s="6">
        <v>8</v>
      </c>
      <c r="L3292" s="6">
        <v>83</v>
      </c>
      <c r="M3292" s="6">
        <v>46</v>
      </c>
      <c r="N3292" s="6">
        <v>1</v>
      </c>
      <c r="O3292" s="6">
        <v>0.15</v>
      </c>
      <c r="P3292" s="8">
        <v>1273</v>
      </c>
      <c r="Q3292" s="8">
        <v>509.20000000000005</v>
      </c>
      <c r="R3292" s="8">
        <f t="shared" si="154"/>
        <v>572.84999999999991</v>
      </c>
      <c r="S3292" s="8">
        <f>(((Sales[[#This Row],[Unit Price]]-(Sales[[#This Row],[Discount Applied]]*Sales[[#This Row],[Unit Price]]))-Q3292)/Q3292)*100</f>
        <v>112.49999999999997</v>
      </c>
      <c r="T3292" s="8">
        <f t="shared" si="155"/>
        <v>1082.05</v>
      </c>
      <c r="U3292" s="8">
        <f>Sales[[#This Row],[Unit Cost]]*Sales[[#This Row],[Order Quantity]]</f>
        <v>509.20000000000005</v>
      </c>
    </row>
    <row r="3293" spans="1:21" x14ac:dyDescent="0.2">
      <c r="A3293" s="6" t="s">
        <v>3506</v>
      </c>
      <c r="B3293" s="6" t="s">
        <v>24</v>
      </c>
      <c r="C3293" s="6" t="s">
        <v>146</v>
      </c>
      <c r="D3293" s="7">
        <v>43500</v>
      </c>
      <c r="E3293" s="7">
        <v>43637</v>
      </c>
      <c r="F3293" s="7">
        <v>43640</v>
      </c>
      <c r="G3293" s="7">
        <v>43649</v>
      </c>
      <c r="H3293" s="6">
        <f t="shared" si="153"/>
        <v>12</v>
      </c>
      <c r="I3293" s="6" t="s">
        <v>215</v>
      </c>
      <c r="J3293" s="6">
        <v>4</v>
      </c>
      <c r="K3293" s="6">
        <v>22</v>
      </c>
      <c r="L3293" s="6">
        <v>273</v>
      </c>
      <c r="M3293" s="6">
        <v>47</v>
      </c>
      <c r="N3293" s="6">
        <v>4</v>
      </c>
      <c r="O3293" s="6">
        <v>0.05</v>
      </c>
      <c r="P3293" s="8">
        <v>3859.2000000000003</v>
      </c>
      <c r="Q3293" s="8">
        <v>1698.0480000000002</v>
      </c>
      <c r="R3293" s="8">
        <f t="shared" si="154"/>
        <v>7872.768</v>
      </c>
      <c r="S3293" s="8">
        <f>(((Sales[[#This Row],[Unit Price]]-(Sales[[#This Row],[Discount Applied]]*Sales[[#This Row],[Unit Price]]))-Q3293)/Q3293)*100</f>
        <v>115.90909090909089</v>
      </c>
      <c r="T3293" s="8">
        <f t="shared" si="155"/>
        <v>14664.960000000001</v>
      </c>
      <c r="U3293" s="8">
        <f>Sales[[#This Row],[Unit Cost]]*Sales[[#This Row],[Order Quantity]]</f>
        <v>6792.1920000000009</v>
      </c>
    </row>
    <row r="3294" spans="1:21" x14ac:dyDescent="0.2">
      <c r="A3294" s="6" t="s">
        <v>3507</v>
      </c>
      <c r="B3294" s="6" t="s">
        <v>23</v>
      </c>
      <c r="C3294" s="6" t="s">
        <v>145</v>
      </c>
      <c r="D3294" s="7">
        <v>43500</v>
      </c>
      <c r="E3294" s="7">
        <v>43637</v>
      </c>
      <c r="F3294" s="7">
        <v>43644</v>
      </c>
      <c r="G3294" s="7">
        <v>43653</v>
      </c>
      <c r="H3294" s="6">
        <f t="shared" si="153"/>
        <v>16</v>
      </c>
      <c r="I3294" s="6" t="s">
        <v>215</v>
      </c>
      <c r="J3294" s="6">
        <v>23</v>
      </c>
      <c r="K3294" s="6">
        <v>45</v>
      </c>
      <c r="L3294" s="6">
        <v>100</v>
      </c>
      <c r="M3294" s="6">
        <v>19</v>
      </c>
      <c r="N3294" s="6">
        <v>6</v>
      </c>
      <c r="O3294" s="6">
        <v>7.4999999999999997E-2</v>
      </c>
      <c r="P3294" s="8">
        <v>5534.2</v>
      </c>
      <c r="Q3294" s="8">
        <v>4095.308</v>
      </c>
      <c r="R3294" s="8">
        <f t="shared" si="154"/>
        <v>6142.9619999999995</v>
      </c>
      <c r="S3294" s="8">
        <f>(((Sales[[#This Row],[Unit Price]]-(Sales[[#This Row],[Discount Applied]]*Sales[[#This Row],[Unit Price]]))-Q3294)/Q3294)*100</f>
        <v>25.000000000000007</v>
      </c>
      <c r="T3294" s="8">
        <f t="shared" si="155"/>
        <v>30714.809999999998</v>
      </c>
      <c r="U3294" s="8">
        <f>Sales[[#This Row],[Unit Cost]]*Sales[[#This Row],[Order Quantity]]</f>
        <v>24571.847999999998</v>
      </c>
    </row>
    <row r="3295" spans="1:21" x14ac:dyDescent="0.2">
      <c r="A3295" s="6" t="s">
        <v>3508</v>
      </c>
      <c r="B3295" s="6" t="s">
        <v>25</v>
      </c>
      <c r="C3295" s="6" t="s">
        <v>145</v>
      </c>
      <c r="D3295" s="7">
        <v>43600</v>
      </c>
      <c r="E3295" s="7">
        <v>43637</v>
      </c>
      <c r="F3295" s="7">
        <v>43651</v>
      </c>
      <c r="G3295" s="7">
        <v>43659</v>
      </c>
      <c r="H3295" s="6">
        <f t="shared" si="153"/>
        <v>22</v>
      </c>
      <c r="I3295" s="6" t="s">
        <v>215</v>
      </c>
      <c r="J3295" s="6">
        <v>12</v>
      </c>
      <c r="K3295" s="6">
        <v>4</v>
      </c>
      <c r="L3295" s="6">
        <v>141</v>
      </c>
      <c r="M3295" s="6">
        <v>43</v>
      </c>
      <c r="N3295" s="6">
        <v>4</v>
      </c>
      <c r="O3295" s="6">
        <v>7.4999999999999997E-2</v>
      </c>
      <c r="P3295" s="8">
        <v>797.30000000000007</v>
      </c>
      <c r="Q3295" s="8">
        <v>414.59600000000006</v>
      </c>
      <c r="R3295" s="8">
        <f t="shared" si="154"/>
        <v>1291.626</v>
      </c>
      <c r="S3295" s="8">
        <f>(((Sales[[#This Row],[Unit Price]]-(Sales[[#This Row],[Discount Applied]]*Sales[[#This Row],[Unit Price]]))-Q3295)/Q3295)*100</f>
        <v>77.884615384615373</v>
      </c>
      <c r="T3295" s="8">
        <f t="shared" si="155"/>
        <v>2950.01</v>
      </c>
      <c r="U3295" s="8">
        <f>Sales[[#This Row],[Unit Cost]]*Sales[[#This Row],[Order Quantity]]</f>
        <v>1658.3840000000002</v>
      </c>
    </row>
    <row r="3296" spans="1:21" x14ac:dyDescent="0.2">
      <c r="A3296" s="6" t="s">
        <v>3509</v>
      </c>
      <c r="B3296" s="6" t="s">
        <v>25</v>
      </c>
      <c r="C3296" s="6" t="s">
        <v>144</v>
      </c>
      <c r="D3296" s="7">
        <v>43500</v>
      </c>
      <c r="E3296" s="7">
        <v>43637</v>
      </c>
      <c r="F3296" s="7">
        <v>43663</v>
      </c>
      <c r="G3296" s="7">
        <v>43670</v>
      </c>
      <c r="H3296" s="6">
        <f t="shared" si="153"/>
        <v>33</v>
      </c>
      <c r="I3296" s="6" t="s">
        <v>215</v>
      </c>
      <c r="J3296" s="6">
        <v>15</v>
      </c>
      <c r="K3296" s="6">
        <v>31</v>
      </c>
      <c r="L3296" s="6">
        <v>59</v>
      </c>
      <c r="M3296" s="6">
        <v>27</v>
      </c>
      <c r="N3296" s="6">
        <v>4</v>
      </c>
      <c r="O3296" s="6">
        <v>0.4</v>
      </c>
      <c r="P3296" s="8">
        <v>1748.7</v>
      </c>
      <c r="Q3296" s="8">
        <v>1294.038</v>
      </c>
      <c r="R3296" s="8">
        <f t="shared" si="154"/>
        <v>-979.27199999999993</v>
      </c>
      <c r="S3296" s="8">
        <f>(((Sales[[#This Row],[Unit Price]]-(Sales[[#This Row],[Discount Applied]]*Sales[[#This Row],[Unit Price]]))-Q3296)/Q3296)*100</f>
        <v>-18.918918918918916</v>
      </c>
      <c r="T3296" s="8">
        <f t="shared" si="155"/>
        <v>4196.88</v>
      </c>
      <c r="U3296" s="8">
        <f>Sales[[#This Row],[Unit Cost]]*Sales[[#This Row],[Order Quantity]]</f>
        <v>5176.152</v>
      </c>
    </row>
    <row r="3297" spans="1:21" x14ac:dyDescent="0.2">
      <c r="A3297" s="6" t="s">
        <v>3510</v>
      </c>
      <c r="B3297" s="6" t="s">
        <v>25</v>
      </c>
      <c r="C3297" s="6" t="s">
        <v>143</v>
      </c>
      <c r="D3297" s="7">
        <v>43500</v>
      </c>
      <c r="E3297" s="7">
        <v>43637</v>
      </c>
      <c r="F3297" s="7">
        <v>43643</v>
      </c>
      <c r="G3297" s="7">
        <v>43644</v>
      </c>
      <c r="H3297" s="6">
        <f t="shared" si="153"/>
        <v>7</v>
      </c>
      <c r="I3297" s="6" t="s">
        <v>215</v>
      </c>
      <c r="J3297" s="6">
        <v>14</v>
      </c>
      <c r="K3297" s="6">
        <v>29</v>
      </c>
      <c r="L3297" s="6">
        <v>340</v>
      </c>
      <c r="M3297" s="6">
        <v>32</v>
      </c>
      <c r="N3297" s="6">
        <v>2</v>
      </c>
      <c r="O3297" s="6">
        <v>0.05</v>
      </c>
      <c r="P3297" s="8">
        <v>3919.5</v>
      </c>
      <c r="Q3297" s="8">
        <v>3135.6000000000004</v>
      </c>
      <c r="R3297" s="8">
        <f t="shared" si="154"/>
        <v>1175.8499999999995</v>
      </c>
      <c r="S3297" s="8">
        <f>(((Sales[[#This Row],[Unit Price]]-(Sales[[#This Row],[Discount Applied]]*Sales[[#This Row],[Unit Price]]))-Q3297)/Q3297)*100</f>
        <v>18.749999999999989</v>
      </c>
      <c r="T3297" s="8">
        <f t="shared" si="155"/>
        <v>7447.05</v>
      </c>
      <c r="U3297" s="8">
        <f>Sales[[#This Row],[Unit Cost]]*Sales[[#This Row],[Order Quantity]]</f>
        <v>6271.2000000000007</v>
      </c>
    </row>
    <row r="3298" spans="1:21" x14ac:dyDescent="0.2">
      <c r="A3298" s="6" t="s">
        <v>3511</v>
      </c>
      <c r="B3298" s="6" t="s">
        <v>24</v>
      </c>
      <c r="C3298" s="6" t="s">
        <v>148</v>
      </c>
      <c r="D3298" s="7">
        <v>43500</v>
      </c>
      <c r="E3298" s="7">
        <v>43637</v>
      </c>
      <c r="F3298" s="7">
        <v>43655</v>
      </c>
      <c r="G3298" s="7">
        <v>43663</v>
      </c>
      <c r="H3298" s="6">
        <f t="shared" si="153"/>
        <v>26</v>
      </c>
      <c r="I3298" s="6" t="s">
        <v>215</v>
      </c>
      <c r="J3298" s="6">
        <v>7</v>
      </c>
      <c r="K3298" s="6">
        <v>5</v>
      </c>
      <c r="L3298" s="6">
        <v>8</v>
      </c>
      <c r="M3298" s="6">
        <v>46</v>
      </c>
      <c r="N3298" s="6">
        <v>1</v>
      </c>
      <c r="O3298" s="6">
        <v>0.05</v>
      </c>
      <c r="P3298" s="8">
        <v>201</v>
      </c>
      <c r="Q3298" s="8">
        <v>142.70999999999998</v>
      </c>
      <c r="R3298" s="8">
        <f t="shared" si="154"/>
        <v>48.240000000000009</v>
      </c>
      <c r="S3298" s="8">
        <f>(((Sales[[#This Row],[Unit Price]]-(Sales[[#This Row],[Discount Applied]]*Sales[[#This Row],[Unit Price]]))-Q3298)/Q3298)*100</f>
        <v>33.802816901408463</v>
      </c>
      <c r="T3298" s="8">
        <f t="shared" si="155"/>
        <v>190.95</v>
      </c>
      <c r="U3298" s="8">
        <f>Sales[[#This Row],[Unit Cost]]*Sales[[#This Row],[Order Quantity]]</f>
        <v>142.70999999999998</v>
      </c>
    </row>
    <row r="3299" spans="1:21" x14ac:dyDescent="0.2">
      <c r="A3299" s="6" t="s">
        <v>3512</v>
      </c>
      <c r="B3299" s="6" t="s">
        <v>23</v>
      </c>
      <c r="C3299" s="6" t="s">
        <v>145</v>
      </c>
      <c r="D3299" s="7">
        <v>43500</v>
      </c>
      <c r="E3299" s="7">
        <v>43637</v>
      </c>
      <c r="F3299" s="7">
        <v>43641</v>
      </c>
      <c r="G3299" s="7">
        <v>43645</v>
      </c>
      <c r="H3299" s="6">
        <f t="shared" si="153"/>
        <v>8</v>
      </c>
      <c r="I3299" s="6" t="s">
        <v>215</v>
      </c>
      <c r="J3299" s="6">
        <v>20</v>
      </c>
      <c r="K3299" s="6">
        <v>43</v>
      </c>
      <c r="L3299" s="6">
        <v>185</v>
      </c>
      <c r="M3299" s="6">
        <v>23</v>
      </c>
      <c r="N3299" s="6">
        <v>6</v>
      </c>
      <c r="O3299" s="6">
        <v>0.3</v>
      </c>
      <c r="P3299" s="8">
        <v>864.30000000000007</v>
      </c>
      <c r="Q3299" s="8">
        <v>622.29600000000005</v>
      </c>
      <c r="R3299" s="8">
        <f t="shared" si="154"/>
        <v>-103.71600000000035</v>
      </c>
      <c r="S3299" s="8">
        <f>(((Sales[[#This Row],[Unit Price]]-(Sales[[#This Row],[Discount Applied]]*Sales[[#This Row],[Unit Price]]))-Q3299)/Q3299)*100</f>
        <v>-2.777777777777787</v>
      </c>
      <c r="T3299" s="8">
        <f t="shared" si="155"/>
        <v>3630.06</v>
      </c>
      <c r="U3299" s="8">
        <f>Sales[[#This Row],[Unit Cost]]*Sales[[#This Row],[Order Quantity]]</f>
        <v>3733.7760000000003</v>
      </c>
    </row>
    <row r="3300" spans="1:21" x14ac:dyDescent="0.2">
      <c r="A3300" s="6" t="s">
        <v>3513</v>
      </c>
      <c r="B3300" s="6" t="s">
        <v>24</v>
      </c>
      <c r="C3300" s="6" t="s">
        <v>143</v>
      </c>
      <c r="D3300" s="7">
        <v>43500</v>
      </c>
      <c r="E3300" s="7">
        <v>43637</v>
      </c>
      <c r="F3300" s="7">
        <v>43642</v>
      </c>
      <c r="G3300" s="7">
        <v>43648</v>
      </c>
      <c r="H3300" s="6">
        <f t="shared" si="153"/>
        <v>11</v>
      </c>
      <c r="I3300" s="6" t="s">
        <v>215</v>
      </c>
      <c r="J3300" s="6">
        <v>1</v>
      </c>
      <c r="K3300" s="6">
        <v>20</v>
      </c>
      <c r="L3300" s="6">
        <v>344</v>
      </c>
      <c r="M3300" s="6">
        <v>12</v>
      </c>
      <c r="N3300" s="6">
        <v>1</v>
      </c>
      <c r="O3300" s="6">
        <v>7.4999999999999997E-2</v>
      </c>
      <c r="P3300" s="8">
        <v>1072</v>
      </c>
      <c r="Q3300" s="8">
        <v>814.72</v>
      </c>
      <c r="R3300" s="8">
        <f t="shared" si="154"/>
        <v>176.88</v>
      </c>
      <c r="S3300" s="8">
        <f>(((Sales[[#This Row],[Unit Price]]-(Sales[[#This Row],[Discount Applied]]*Sales[[#This Row],[Unit Price]]))-Q3300)/Q3300)*100</f>
        <v>21.710526315789473</v>
      </c>
      <c r="T3300" s="8">
        <f t="shared" si="155"/>
        <v>991.6</v>
      </c>
      <c r="U3300" s="8">
        <f>Sales[[#This Row],[Unit Cost]]*Sales[[#This Row],[Order Quantity]]</f>
        <v>814.72</v>
      </c>
    </row>
    <row r="3301" spans="1:21" x14ac:dyDescent="0.2">
      <c r="A3301" s="6" t="s">
        <v>3514</v>
      </c>
      <c r="B3301" s="6" t="s">
        <v>24</v>
      </c>
      <c r="C3301" s="6" t="s">
        <v>145</v>
      </c>
      <c r="D3301" s="7">
        <v>43500</v>
      </c>
      <c r="E3301" s="7">
        <v>43637</v>
      </c>
      <c r="F3301" s="7">
        <v>43655</v>
      </c>
      <c r="G3301" s="7">
        <v>43665</v>
      </c>
      <c r="H3301" s="6">
        <f t="shared" si="153"/>
        <v>28</v>
      </c>
      <c r="I3301" s="6" t="s">
        <v>215</v>
      </c>
      <c r="J3301" s="6">
        <v>5</v>
      </c>
      <c r="K3301" s="6">
        <v>10</v>
      </c>
      <c r="L3301" s="6">
        <v>157</v>
      </c>
      <c r="M3301" s="6">
        <v>35</v>
      </c>
      <c r="N3301" s="6">
        <v>2</v>
      </c>
      <c r="O3301" s="6">
        <v>7.4999999999999997E-2</v>
      </c>
      <c r="P3301" s="8">
        <v>817.4</v>
      </c>
      <c r="Q3301" s="8">
        <v>645.74599999999998</v>
      </c>
      <c r="R3301" s="8">
        <f t="shared" si="154"/>
        <v>220.69800000000009</v>
      </c>
      <c r="S3301" s="8">
        <f>(((Sales[[#This Row],[Unit Price]]-(Sales[[#This Row],[Discount Applied]]*Sales[[#This Row],[Unit Price]]))-Q3301)/Q3301)*100</f>
        <v>17.088607594936718</v>
      </c>
      <c r="T3301" s="8">
        <f t="shared" si="155"/>
        <v>1512.19</v>
      </c>
      <c r="U3301" s="8">
        <f>Sales[[#This Row],[Unit Cost]]*Sales[[#This Row],[Order Quantity]]</f>
        <v>1291.492</v>
      </c>
    </row>
    <row r="3302" spans="1:21" x14ac:dyDescent="0.2">
      <c r="A3302" s="6" t="s">
        <v>3515</v>
      </c>
      <c r="B3302" s="6" t="s">
        <v>26</v>
      </c>
      <c r="C3302" s="6" t="s">
        <v>145</v>
      </c>
      <c r="D3302" s="7">
        <v>43500</v>
      </c>
      <c r="E3302" s="7">
        <v>43638</v>
      </c>
      <c r="F3302" s="7">
        <v>43655</v>
      </c>
      <c r="G3302" s="7">
        <v>43660</v>
      </c>
      <c r="H3302" s="6">
        <f t="shared" si="153"/>
        <v>22</v>
      </c>
      <c r="I3302" s="6" t="s">
        <v>215</v>
      </c>
      <c r="J3302" s="6">
        <v>27</v>
      </c>
      <c r="K3302" s="6">
        <v>38</v>
      </c>
      <c r="L3302" s="6">
        <v>96</v>
      </c>
      <c r="M3302" s="6">
        <v>43</v>
      </c>
      <c r="N3302" s="6">
        <v>4</v>
      </c>
      <c r="O3302" s="6">
        <v>0.1</v>
      </c>
      <c r="P3302" s="8">
        <v>3946.3</v>
      </c>
      <c r="Q3302" s="8">
        <v>2801.873</v>
      </c>
      <c r="R3302" s="8">
        <f t="shared" si="154"/>
        <v>2999.1880000000001</v>
      </c>
      <c r="S3302" s="8">
        <f>(((Sales[[#This Row],[Unit Price]]-(Sales[[#This Row],[Discount Applied]]*Sales[[#This Row],[Unit Price]]))-Q3302)/Q3302)*100</f>
        <v>26.760563380281692</v>
      </c>
      <c r="T3302" s="8">
        <f t="shared" si="155"/>
        <v>14206.68</v>
      </c>
      <c r="U3302" s="8">
        <f>Sales[[#This Row],[Unit Cost]]*Sales[[#This Row],[Order Quantity]]</f>
        <v>11207.492</v>
      </c>
    </row>
    <row r="3303" spans="1:21" x14ac:dyDescent="0.2">
      <c r="A3303" s="6" t="s">
        <v>3516</v>
      </c>
      <c r="B3303" s="6" t="s">
        <v>25</v>
      </c>
      <c r="C3303" s="6" t="s">
        <v>146</v>
      </c>
      <c r="D3303" s="7">
        <v>43500</v>
      </c>
      <c r="E3303" s="7">
        <v>43638</v>
      </c>
      <c r="F3303" s="7">
        <v>43643</v>
      </c>
      <c r="G3303" s="7">
        <v>43644</v>
      </c>
      <c r="H3303" s="6">
        <f t="shared" si="153"/>
        <v>6</v>
      </c>
      <c r="I3303" s="6" t="s">
        <v>215</v>
      </c>
      <c r="J3303" s="6">
        <v>17</v>
      </c>
      <c r="K3303" s="6">
        <v>32</v>
      </c>
      <c r="L3303" s="6">
        <v>287</v>
      </c>
      <c r="M3303" s="6">
        <v>29</v>
      </c>
      <c r="N3303" s="6">
        <v>3</v>
      </c>
      <c r="O3303" s="6">
        <v>0.15</v>
      </c>
      <c r="P3303" s="8">
        <v>737</v>
      </c>
      <c r="Q3303" s="8">
        <v>412.72</v>
      </c>
      <c r="R3303" s="8">
        <f t="shared" si="154"/>
        <v>641.18999999999983</v>
      </c>
      <c r="S3303" s="8">
        <f>(((Sales[[#This Row],[Unit Price]]-(Sales[[#This Row],[Discount Applied]]*Sales[[#This Row],[Unit Price]]))-Q3303)/Q3303)*100</f>
        <v>51.785714285714292</v>
      </c>
      <c r="T3303" s="8">
        <f t="shared" si="155"/>
        <v>1879.35</v>
      </c>
      <c r="U3303" s="8">
        <f>Sales[[#This Row],[Unit Cost]]*Sales[[#This Row],[Order Quantity]]</f>
        <v>1238.1600000000001</v>
      </c>
    </row>
    <row r="3304" spans="1:21" x14ac:dyDescent="0.2">
      <c r="A3304" s="6" t="s">
        <v>3517</v>
      </c>
      <c r="B3304" s="6" t="s">
        <v>23</v>
      </c>
      <c r="C3304" s="6" t="s">
        <v>145</v>
      </c>
      <c r="D3304" s="7">
        <v>43500</v>
      </c>
      <c r="E3304" s="7">
        <v>43638</v>
      </c>
      <c r="F3304" s="7">
        <v>43652</v>
      </c>
      <c r="G3304" s="7">
        <v>43656</v>
      </c>
      <c r="H3304" s="6">
        <f t="shared" si="153"/>
        <v>18</v>
      </c>
      <c r="I3304" s="6" t="s">
        <v>215</v>
      </c>
      <c r="J3304" s="6">
        <v>21</v>
      </c>
      <c r="K3304" s="6">
        <v>47</v>
      </c>
      <c r="L3304" s="6">
        <v>131</v>
      </c>
      <c r="M3304" s="6">
        <v>11</v>
      </c>
      <c r="N3304" s="6">
        <v>6</v>
      </c>
      <c r="O3304" s="6">
        <v>0.05</v>
      </c>
      <c r="P3304" s="8">
        <v>2559.4</v>
      </c>
      <c r="Q3304" s="8">
        <v>1356.4820000000002</v>
      </c>
      <c r="R3304" s="8">
        <f t="shared" si="154"/>
        <v>6449.6880000000001</v>
      </c>
      <c r="S3304" s="8">
        <f>(((Sales[[#This Row],[Unit Price]]-(Sales[[#This Row],[Discount Applied]]*Sales[[#This Row],[Unit Price]]))-Q3304)/Q3304)*100</f>
        <v>79.245283018867923</v>
      </c>
      <c r="T3304" s="8">
        <f t="shared" si="155"/>
        <v>14588.580000000002</v>
      </c>
      <c r="U3304" s="8">
        <f>Sales[[#This Row],[Unit Cost]]*Sales[[#This Row],[Order Quantity]]</f>
        <v>8138.8920000000016</v>
      </c>
    </row>
    <row r="3305" spans="1:21" x14ac:dyDescent="0.2">
      <c r="A3305" s="6" t="s">
        <v>3518</v>
      </c>
      <c r="B3305" s="6" t="s">
        <v>24</v>
      </c>
      <c r="C3305" s="6" t="s">
        <v>147</v>
      </c>
      <c r="D3305" s="7">
        <v>43500</v>
      </c>
      <c r="E3305" s="7">
        <v>43638</v>
      </c>
      <c r="F3305" s="7">
        <v>43655</v>
      </c>
      <c r="G3305" s="7">
        <v>43656</v>
      </c>
      <c r="H3305" s="6">
        <f t="shared" si="153"/>
        <v>18</v>
      </c>
      <c r="I3305" s="6" t="s">
        <v>215</v>
      </c>
      <c r="J3305" s="6">
        <v>4</v>
      </c>
      <c r="K3305" s="6">
        <v>10</v>
      </c>
      <c r="L3305" s="6">
        <v>245</v>
      </c>
      <c r="M3305" s="6">
        <v>43</v>
      </c>
      <c r="N3305" s="6">
        <v>3</v>
      </c>
      <c r="O3305" s="6">
        <v>0.05</v>
      </c>
      <c r="P3305" s="8">
        <v>6351.6</v>
      </c>
      <c r="Q3305" s="8">
        <v>2921.7360000000003</v>
      </c>
      <c r="R3305" s="8">
        <f t="shared" si="154"/>
        <v>9336.8520000000008</v>
      </c>
      <c r="S3305" s="8">
        <f>(((Sales[[#This Row],[Unit Price]]-(Sales[[#This Row],[Discount Applied]]*Sales[[#This Row],[Unit Price]]))-Q3305)/Q3305)*100</f>
        <v>106.52173913043477</v>
      </c>
      <c r="T3305" s="8">
        <f t="shared" si="155"/>
        <v>18102.060000000001</v>
      </c>
      <c r="U3305" s="8">
        <f>Sales[[#This Row],[Unit Cost]]*Sales[[#This Row],[Order Quantity]]</f>
        <v>8765.2080000000005</v>
      </c>
    </row>
    <row r="3306" spans="1:21" x14ac:dyDescent="0.2">
      <c r="A3306" s="6" t="s">
        <v>3519</v>
      </c>
      <c r="B3306" s="6" t="s">
        <v>26</v>
      </c>
      <c r="C3306" s="6" t="s">
        <v>145</v>
      </c>
      <c r="D3306" s="7">
        <v>43600</v>
      </c>
      <c r="E3306" s="7">
        <v>43638</v>
      </c>
      <c r="F3306" s="7">
        <v>43640</v>
      </c>
      <c r="G3306" s="7">
        <v>43649</v>
      </c>
      <c r="H3306" s="6">
        <f t="shared" si="153"/>
        <v>11</v>
      </c>
      <c r="I3306" s="6" t="s">
        <v>215</v>
      </c>
      <c r="J3306" s="6">
        <v>26</v>
      </c>
      <c r="K3306" s="6">
        <v>8</v>
      </c>
      <c r="L3306" s="6">
        <v>115</v>
      </c>
      <c r="M3306" s="6">
        <v>10</v>
      </c>
      <c r="N3306" s="6">
        <v>1</v>
      </c>
      <c r="O3306" s="6">
        <v>0.15</v>
      </c>
      <c r="P3306" s="8">
        <v>5721.8</v>
      </c>
      <c r="Q3306" s="8">
        <v>3719.17</v>
      </c>
      <c r="R3306" s="8">
        <f t="shared" si="154"/>
        <v>1144.3600000000006</v>
      </c>
      <c r="S3306" s="8">
        <f>(((Sales[[#This Row],[Unit Price]]-(Sales[[#This Row],[Discount Applied]]*Sales[[#This Row],[Unit Price]]))-Q3306)/Q3306)*100</f>
        <v>30.769230769230781</v>
      </c>
      <c r="T3306" s="8">
        <f t="shared" si="155"/>
        <v>4863.5300000000007</v>
      </c>
      <c r="U3306" s="8">
        <f>Sales[[#This Row],[Unit Cost]]*Sales[[#This Row],[Order Quantity]]</f>
        <v>3719.17</v>
      </c>
    </row>
    <row r="3307" spans="1:21" x14ac:dyDescent="0.2">
      <c r="A3307" s="6" t="s">
        <v>3520</v>
      </c>
      <c r="B3307" s="6" t="s">
        <v>25</v>
      </c>
      <c r="C3307" s="6" t="s">
        <v>147</v>
      </c>
      <c r="D3307" s="7">
        <v>43500</v>
      </c>
      <c r="E3307" s="7">
        <v>43638</v>
      </c>
      <c r="F3307" s="7">
        <v>43663</v>
      </c>
      <c r="G3307" s="7">
        <v>43669</v>
      </c>
      <c r="H3307" s="6">
        <f t="shared" si="153"/>
        <v>31</v>
      </c>
      <c r="I3307" s="6" t="s">
        <v>215</v>
      </c>
      <c r="J3307" s="6">
        <v>14</v>
      </c>
      <c r="K3307" s="6">
        <v>24</v>
      </c>
      <c r="L3307" s="6">
        <v>207</v>
      </c>
      <c r="M3307" s="6">
        <v>19</v>
      </c>
      <c r="N3307" s="6">
        <v>2</v>
      </c>
      <c r="O3307" s="6">
        <v>0.15</v>
      </c>
      <c r="P3307" s="8">
        <v>6137.2</v>
      </c>
      <c r="Q3307" s="8">
        <v>4296.04</v>
      </c>
      <c r="R3307" s="8">
        <f t="shared" si="154"/>
        <v>1841.1599999999999</v>
      </c>
      <c r="S3307" s="8">
        <f>(((Sales[[#This Row],[Unit Price]]-(Sales[[#This Row],[Discount Applied]]*Sales[[#This Row],[Unit Price]]))-Q3307)/Q3307)*100</f>
        <v>21.428571428571427</v>
      </c>
      <c r="T3307" s="8">
        <f t="shared" si="155"/>
        <v>10433.24</v>
      </c>
      <c r="U3307" s="8">
        <f>Sales[[#This Row],[Unit Cost]]*Sales[[#This Row],[Order Quantity]]</f>
        <v>8592.08</v>
      </c>
    </row>
    <row r="3308" spans="1:21" x14ac:dyDescent="0.2">
      <c r="A3308" s="6" t="s">
        <v>3521</v>
      </c>
      <c r="B3308" s="6" t="s">
        <v>23</v>
      </c>
      <c r="C3308" s="6" t="s">
        <v>145</v>
      </c>
      <c r="D3308" s="7">
        <v>43500</v>
      </c>
      <c r="E3308" s="7">
        <v>43638</v>
      </c>
      <c r="F3308" s="7">
        <v>43651</v>
      </c>
      <c r="G3308" s="7">
        <v>43659</v>
      </c>
      <c r="H3308" s="6">
        <f t="shared" si="153"/>
        <v>21</v>
      </c>
      <c r="I3308" s="6" t="s">
        <v>215</v>
      </c>
      <c r="J3308" s="6">
        <v>22</v>
      </c>
      <c r="K3308" s="6">
        <v>30</v>
      </c>
      <c r="L3308" s="6">
        <v>160</v>
      </c>
      <c r="M3308" s="6">
        <v>1</v>
      </c>
      <c r="N3308" s="6">
        <v>5</v>
      </c>
      <c r="O3308" s="6">
        <v>0.1</v>
      </c>
      <c r="P3308" s="8">
        <v>261.3</v>
      </c>
      <c r="Q3308" s="8">
        <v>198.58800000000002</v>
      </c>
      <c r="R3308" s="8">
        <f t="shared" si="154"/>
        <v>182.90999999999985</v>
      </c>
      <c r="S3308" s="8">
        <f>(((Sales[[#This Row],[Unit Price]]-(Sales[[#This Row],[Discount Applied]]*Sales[[#This Row],[Unit Price]]))-Q3308)/Q3308)*100</f>
        <v>18.421052631578942</v>
      </c>
      <c r="T3308" s="8">
        <f t="shared" si="155"/>
        <v>1175.8499999999999</v>
      </c>
      <c r="U3308" s="8">
        <f>Sales[[#This Row],[Unit Cost]]*Sales[[#This Row],[Order Quantity]]</f>
        <v>992.94</v>
      </c>
    </row>
    <row r="3309" spans="1:21" x14ac:dyDescent="0.2">
      <c r="A3309" s="6" t="s">
        <v>3522</v>
      </c>
      <c r="B3309" s="6" t="s">
        <v>24</v>
      </c>
      <c r="C3309" s="6" t="s">
        <v>145</v>
      </c>
      <c r="D3309" s="7">
        <v>43500</v>
      </c>
      <c r="E3309" s="7">
        <v>43639</v>
      </c>
      <c r="F3309" s="7">
        <v>43653</v>
      </c>
      <c r="G3309" s="7">
        <v>43657</v>
      </c>
      <c r="H3309" s="6">
        <f t="shared" si="153"/>
        <v>18</v>
      </c>
      <c r="I3309" s="6" t="s">
        <v>215</v>
      </c>
      <c r="J3309" s="6">
        <v>8</v>
      </c>
      <c r="K3309" s="6">
        <v>40</v>
      </c>
      <c r="L3309" s="6">
        <v>146</v>
      </c>
      <c r="M3309" s="6">
        <v>15</v>
      </c>
      <c r="N3309" s="6">
        <v>8</v>
      </c>
      <c r="O3309" s="6">
        <v>7.4999999999999997E-2</v>
      </c>
      <c r="P3309" s="8">
        <v>3919.5</v>
      </c>
      <c r="Q3309" s="8">
        <v>2900.43</v>
      </c>
      <c r="R3309" s="8">
        <f t="shared" si="154"/>
        <v>5800.8600000000006</v>
      </c>
      <c r="S3309" s="8">
        <f>(((Sales[[#This Row],[Unit Price]]-(Sales[[#This Row],[Discount Applied]]*Sales[[#This Row],[Unit Price]]))-Q3309)/Q3309)*100</f>
        <v>25.000000000000007</v>
      </c>
      <c r="T3309" s="8">
        <f t="shared" si="155"/>
        <v>29004.3</v>
      </c>
      <c r="U3309" s="8">
        <f>Sales[[#This Row],[Unit Cost]]*Sales[[#This Row],[Order Quantity]]</f>
        <v>23203.439999999999</v>
      </c>
    </row>
    <row r="3310" spans="1:21" x14ac:dyDescent="0.2">
      <c r="A3310" s="6" t="s">
        <v>3523</v>
      </c>
      <c r="B3310" s="6" t="s">
        <v>24</v>
      </c>
      <c r="C3310" s="6" t="s">
        <v>145</v>
      </c>
      <c r="D3310" s="7">
        <v>43500</v>
      </c>
      <c r="E3310" s="7">
        <v>43639</v>
      </c>
      <c r="F3310" s="7">
        <v>43660</v>
      </c>
      <c r="G3310" s="7">
        <v>43670</v>
      </c>
      <c r="H3310" s="6">
        <f t="shared" si="153"/>
        <v>31</v>
      </c>
      <c r="I3310" s="6" t="s">
        <v>215</v>
      </c>
      <c r="J3310" s="6">
        <v>2</v>
      </c>
      <c r="K3310" s="6">
        <v>37</v>
      </c>
      <c r="L3310" s="6">
        <v>175</v>
      </c>
      <c r="M3310" s="6">
        <v>45</v>
      </c>
      <c r="N3310" s="6">
        <v>7</v>
      </c>
      <c r="O3310" s="6">
        <v>0.3</v>
      </c>
      <c r="P3310" s="8">
        <v>1259.6000000000001</v>
      </c>
      <c r="Q3310" s="8">
        <v>919.50800000000004</v>
      </c>
      <c r="R3310" s="8">
        <f t="shared" si="154"/>
        <v>-264.51599999999962</v>
      </c>
      <c r="S3310" s="8">
        <f>(((Sales[[#This Row],[Unit Price]]-(Sales[[#This Row],[Discount Applied]]*Sales[[#This Row],[Unit Price]]))-Q3310)/Q3310)*100</f>
        <v>-4.1095890410958917</v>
      </c>
      <c r="T3310" s="8">
        <f t="shared" si="155"/>
        <v>6172.0400000000009</v>
      </c>
      <c r="U3310" s="8">
        <f>Sales[[#This Row],[Unit Cost]]*Sales[[#This Row],[Order Quantity]]</f>
        <v>6436.5560000000005</v>
      </c>
    </row>
    <row r="3311" spans="1:21" x14ac:dyDescent="0.2">
      <c r="A3311" s="6" t="s">
        <v>3524</v>
      </c>
      <c r="B3311" s="6" t="s">
        <v>24</v>
      </c>
      <c r="C3311" s="6" t="s">
        <v>145</v>
      </c>
      <c r="D3311" s="7">
        <v>43500</v>
      </c>
      <c r="E3311" s="7">
        <v>43639</v>
      </c>
      <c r="F3311" s="7">
        <v>43651</v>
      </c>
      <c r="G3311" s="7">
        <v>43652</v>
      </c>
      <c r="H3311" s="6">
        <f t="shared" si="153"/>
        <v>13</v>
      </c>
      <c r="I3311" s="6" t="s">
        <v>215</v>
      </c>
      <c r="J3311" s="6">
        <v>11</v>
      </c>
      <c r="K3311" s="6">
        <v>38</v>
      </c>
      <c r="L3311" s="6">
        <v>98</v>
      </c>
      <c r="M3311" s="6">
        <v>34</v>
      </c>
      <c r="N3311" s="6">
        <v>5</v>
      </c>
      <c r="O3311" s="6">
        <v>0.1</v>
      </c>
      <c r="P3311" s="8">
        <v>2358.4</v>
      </c>
      <c r="Q3311" s="8">
        <v>1532.96</v>
      </c>
      <c r="R3311" s="8">
        <f t="shared" si="154"/>
        <v>2947.9999999999991</v>
      </c>
      <c r="S3311" s="8">
        <f>(((Sales[[#This Row],[Unit Price]]-(Sales[[#This Row],[Discount Applied]]*Sales[[#This Row],[Unit Price]]))-Q3311)/Q3311)*100</f>
        <v>38.461538461538453</v>
      </c>
      <c r="T3311" s="8">
        <f t="shared" si="155"/>
        <v>10612.8</v>
      </c>
      <c r="U3311" s="8">
        <f>Sales[[#This Row],[Unit Cost]]*Sales[[#This Row],[Order Quantity]]</f>
        <v>7664.8</v>
      </c>
    </row>
    <row r="3312" spans="1:21" x14ac:dyDescent="0.2">
      <c r="A3312" s="6" t="s">
        <v>3525</v>
      </c>
      <c r="B3312" s="6" t="s">
        <v>24</v>
      </c>
      <c r="C3312" s="6" t="s">
        <v>143</v>
      </c>
      <c r="D3312" s="7">
        <v>43500</v>
      </c>
      <c r="E3312" s="7">
        <v>43639</v>
      </c>
      <c r="F3312" s="7">
        <v>43667</v>
      </c>
      <c r="G3312" s="7">
        <v>43676</v>
      </c>
      <c r="H3312" s="6">
        <f t="shared" si="153"/>
        <v>37</v>
      </c>
      <c r="I3312" s="6" t="s">
        <v>215</v>
      </c>
      <c r="J3312" s="6">
        <v>10</v>
      </c>
      <c r="K3312" s="6">
        <v>45</v>
      </c>
      <c r="L3312" s="6">
        <v>364</v>
      </c>
      <c r="M3312" s="6">
        <v>41</v>
      </c>
      <c r="N3312" s="6">
        <v>4</v>
      </c>
      <c r="O3312" s="6">
        <v>0.05</v>
      </c>
      <c r="P3312" s="8">
        <v>2887.7000000000003</v>
      </c>
      <c r="Q3312" s="8">
        <v>1443.8500000000001</v>
      </c>
      <c r="R3312" s="8">
        <f t="shared" si="154"/>
        <v>5197.8599999999997</v>
      </c>
      <c r="S3312" s="8">
        <f>(((Sales[[#This Row],[Unit Price]]-(Sales[[#This Row],[Discount Applied]]*Sales[[#This Row],[Unit Price]]))-Q3312)/Q3312)*100</f>
        <v>89.999999999999986</v>
      </c>
      <c r="T3312" s="8">
        <f t="shared" si="155"/>
        <v>10973.26</v>
      </c>
      <c r="U3312" s="8">
        <f>Sales[[#This Row],[Unit Cost]]*Sales[[#This Row],[Order Quantity]]</f>
        <v>5775.4000000000005</v>
      </c>
    </row>
    <row r="3313" spans="1:21" x14ac:dyDescent="0.2">
      <c r="A3313" s="6" t="s">
        <v>3526</v>
      </c>
      <c r="B3313" s="6" t="s">
        <v>23</v>
      </c>
      <c r="C3313" s="6" t="s">
        <v>143</v>
      </c>
      <c r="D3313" s="7">
        <v>43600</v>
      </c>
      <c r="E3313" s="7">
        <v>43639</v>
      </c>
      <c r="F3313" s="7">
        <v>43646</v>
      </c>
      <c r="G3313" s="7">
        <v>43652</v>
      </c>
      <c r="H3313" s="6">
        <f t="shared" si="153"/>
        <v>13</v>
      </c>
      <c r="I3313" s="6" t="s">
        <v>215</v>
      </c>
      <c r="J3313" s="6">
        <v>23</v>
      </c>
      <c r="K3313" s="6">
        <v>42</v>
      </c>
      <c r="L3313" s="6">
        <v>359</v>
      </c>
      <c r="M3313" s="6">
        <v>36</v>
      </c>
      <c r="N3313" s="6">
        <v>5</v>
      </c>
      <c r="O3313" s="6">
        <v>0.05</v>
      </c>
      <c r="P3313" s="8">
        <v>1065.3</v>
      </c>
      <c r="Q3313" s="8">
        <v>628.52699999999993</v>
      </c>
      <c r="R3313" s="8">
        <f t="shared" si="154"/>
        <v>1917.5400000000004</v>
      </c>
      <c r="S3313" s="8">
        <f>(((Sales[[#This Row],[Unit Price]]-(Sales[[#This Row],[Discount Applied]]*Sales[[#This Row],[Unit Price]]))-Q3313)/Q3313)*100</f>
        <v>61.016949152542388</v>
      </c>
      <c r="T3313" s="8">
        <f t="shared" si="155"/>
        <v>5060.1750000000002</v>
      </c>
      <c r="U3313" s="8">
        <f>Sales[[#This Row],[Unit Cost]]*Sales[[#This Row],[Order Quantity]]</f>
        <v>3142.6349999999998</v>
      </c>
    </row>
    <row r="3314" spans="1:21" x14ac:dyDescent="0.2">
      <c r="A3314" s="6" t="s">
        <v>3527</v>
      </c>
      <c r="B3314" s="6" t="s">
        <v>23</v>
      </c>
      <c r="C3314" s="6" t="s">
        <v>144</v>
      </c>
      <c r="D3314" s="7">
        <v>43500</v>
      </c>
      <c r="E3314" s="7">
        <v>43639</v>
      </c>
      <c r="F3314" s="7">
        <v>43644</v>
      </c>
      <c r="G3314" s="7">
        <v>43647</v>
      </c>
      <c r="H3314" s="6">
        <f t="shared" si="153"/>
        <v>8</v>
      </c>
      <c r="I3314" s="6" t="s">
        <v>215</v>
      </c>
      <c r="J3314" s="6">
        <v>22</v>
      </c>
      <c r="K3314" s="6">
        <v>5</v>
      </c>
      <c r="L3314" s="6">
        <v>86</v>
      </c>
      <c r="M3314" s="6">
        <v>43</v>
      </c>
      <c r="N3314" s="6">
        <v>3</v>
      </c>
      <c r="O3314" s="6">
        <v>0.3</v>
      </c>
      <c r="P3314" s="8">
        <v>5326.5</v>
      </c>
      <c r="Q3314" s="8">
        <v>2503.4549999999999</v>
      </c>
      <c r="R3314" s="8">
        <f t="shared" si="154"/>
        <v>3675.2849999999999</v>
      </c>
      <c r="S3314" s="8">
        <f>(((Sales[[#This Row],[Unit Price]]-(Sales[[#This Row],[Discount Applied]]*Sales[[#This Row],[Unit Price]]))-Q3314)/Q3314)*100</f>
        <v>48.936170212765965</v>
      </c>
      <c r="T3314" s="8">
        <f t="shared" si="155"/>
        <v>11185.65</v>
      </c>
      <c r="U3314" s="8">
        <f>Sales[[#This Row],[Unit Cost]]*Sales[[#This Row],[Order Quantity]]</f>
        <v>7510.3649999999998</v>
      </c>
    </row>
    <row r="3315" spans="1:21" x14ac:dyDescent="0.2">
      <c r="A3315" s="6" t="s">
        <v>3528</v>
      </c>
      <c r="B3315" s="6" t="s">
        <v>25</v>
      </c>
      <c r="C3315" s="6" t="s">
        <v>146</v>
      </c>
      <c r="D3315" s="7">
        <v>43500</v>
      </c>
      <c r="E3315" s="7">
        <v>43639</v>
      </c>
      <c r="F3315" s="7">
        <v>43644</v>
      </c>
      <c r="G3315" s="7">
        <v>43650</v>
      </c>
      <c r="H3315" s="6">
        <f t="shared" si="153"/>
        <v>11</v>
      </c>
      <c r="I3315" s="6" t="s">
        <v>215</v>
      </c>
      <c r="J3315" s="6">
        <v>17</v>
      </c>
      <c r="K3315" s="6">
        <v>31</v>
      </c>
      <c r="L3315" s="6">
        <v>280</v>
      </c>
      <c r="M3315" s="6">
        <v>10</v>
      </c>
      <c r="N3315" s="6">
        <v>8</v>
      </c>
      <c r="O3315" s="6">
        <v>0.05</v>
      </c>
      <c r="P3315" s="8">
        <v>3423.7000000000003</v>
      </c>
      <c r="Q3315" s="8">
        <v>1540.6650000000002</v>
      </c>
      <c r="R3315" s="8">
        <f t="shared" si="154"/>
        <v>13694.800000000001</v>
      </c>
      <c r="S3315" s="8">
        <f>(((Sales[[#This Row],[Unit Price]]-(Sales[[#This Row],[Discount Applied]]*Sales[[#This Row],[Unit Price]]))-Q3315)/Q3315)*100</f>
        <v>111.11111111111111</v>
      </c>
      <c r="T3315" s="8">
        <f t="shared" si="155"/>
        <v>26020.120000000003</v>
      </c>
      <c r="U3315" s="8">
        <f>Sales[[#This Row],[Unit Cost]]*Sales[[#This Row],[Order Quantity]]</f>
        <v>12325.320000000002</v>
      </c>
    </row>
    <row r="3316" spans="1:21" x14ac:dyDescent="0.2">
      <c r="A3316" s="6" t="s">
        <v>3529</v>
      </c>
      <c r="B3316" s="6" t="s">
        <v>24</v>
      </c>
      <c r="C3316" s="6" t="s">
        <v>145</v>
      </c>
      <c r="D3316" s="7">
        <v>43500</v>
      </c>
      <c r="E3316" s="7">
        <v>43640</v>
      </c>
      <c r="F3316" s="7">
        <v>43654</v>
      </c>
      <c r="G3316" s="7">
        <v>43658</v>
      </c>
      <c r="H3316" s="6">
        <f t="shared" si="153"/>
        <v>18</v>
      </c>
      <c r="I3316" s="6" t="s">
        <v>215</v>
      </c>
      <c r="J3316" s="6">
        <v>1</v>
      </c>
      <c r="K3316" s="6">
        <v>45</v>
      </c>
      <c r="L3316" s="6">
        <v>172</v>
      </c>
      <c r="M3316" s="6">
        <v>25</v>
      </c>
      <c r="N3316" s="6">
        <v>2</v>
      </c>
      <c r="O3316" s="6">
        <v>0.4</v>
      </c>
      <c r="P3316" s="8">
        <v>3879.3</v>
      </c>
      <c r="Q3316" s="8">
        <v>1823.271</v>
      </c>
      <c r="R3316" s="8">
        <f t="shared" si="154"/>
        <v>1008.6179999999999</v>
      </c>
      <c r="S3316" s="8">
        <f>(((Sales[[#This Row],[Unit Price]]-(Sales[[#This Row],[Discount Applied]]*Sales[[#This Row],[Unit Price]]))-Q3316)/Q3316)*100</f>
        <v>27.659574468085108</v>
      </c>
      <c r="T3316" s="8">
        <f t="shared" si="155"/>
        <v>4655.16</v>
      </c>
      <c r="U3316" s="8">
        <f>Sales[[#This Row],[Unit Cost]]*Sales[[#This Row],[Order Quantity]]</f>
        <v>3646.5419999999999</v>
      </c>
    </row>
    <row r="3317" spans="1:21" x14ac:dyDescent="0.2">
      <c r="A3317" s="6" t="s">
        <v>3530</v>
      </c>
      <c r="B3317" s="6" t="s">
        <v>24</v>
      </c>
      <c r="C3317" s="6" t="s">
        <v>146</v>
      </c>
      <c r="D3317" s="7">
        <v>43500</v>
      </c>
      <c r="E3317" s="7">
        <v>43640</v>
      </c>
      <c r="F3317" s="7">
        <v>43651</v>
      </c>
      <c r="G3317" s="7">
        <v>43658</v>
      </c>
      <c r="H3317" s="6">
        <f t="shared" si="153"/>
        <v>18</v>
      </c>
      <c r="I3317" s="6" t="s">
        <v>215</v>
      </c>
      <c r="J3317" s="6">
        <v>9</v>
      </c>
      <c r="K3317" s="6">
        <v>22</v>
      </c>
      <c r="L3317" s="6">
        <v>328</v>
      </c>
      <c r="M3317" s="6">
        <v>27</v>
      </c>
      <c r="N3317" s="6">
        <v>3</v>
      </c>
      <c r="O3317" s="6">
        <v>0.3</v>
      </c>
      <c r="P3317" s="8">
        <v>3926.2000000000003</v>
      </c>
      <c r="Q3317" s="8">
        <v>3258.7460000000001</v>
      </c>
      <c r="R3317" s="8">
        <f t="shared" si="154"/>
        <v>-1531.2180000000008</v>
      </c>
      <c r="S3317" s="8">
        <f>(((Sales[[#This Row],[Unit Price]]-(Sales[[#This Row],[Discount Applied]]*Sales[[#This Row],[Unit Price]]))-Q3317)/Q3317)*100</f>
        <v>-15.662650602409636</v>
      </c>
      <c r="T3317" s="8">
        <f t="shared" si="155"/>
        <v>8245.02</v>
      </c>
      <c r="U3317" s="8">
        <f>Sales[[#This Row],[Unit Cost]]*Sales[[#This Row],[Order Quantity]]</f>
        <v>9776.2380000000012</v>
      </c>
    </row>
    <row r="3318" spans="1:21" x14ac:dyDescent="0.2">
      <c r="A3318" s="6" t="s">
        <v>3531</v>
      </c>
      <c r="B3318" s="6" t="s">
        <v>24</v>
      </c>
      <c r="C3318" s="6" t="s">
        <v>147</v>
      </c>
      <c r="D3318" s="7">
        <v>43500</v>
      </c>
      <c r="E3318" s="7">
        <v>43640</v>
      </c>
      <c r="F3318" s="7">
        <v>43642</v>
      </c>
      <c r="G3318" s="7">
        <v>43647</v>
      </c>
      <c r="H3318" s="6">
        <f t="shared" si="153"/>
        <v>7</v>
      </c>
      <c r="I3318" s="6" t="s">
        <v>215</v>
      </c>
      <c r="J3318" s="6">
        <v>3</v>
      </c>
      <c r="K3318" s="6">
        <v>44</v>
      </c>
      <c r="L3318" s="6">
        <v>254</v>
      </c>
      <c r="M3318" s="6">
        <v>23</v>
      </c>
      <c r="N3318" s="6">
        <v>4</v>
      </c>
      <c r="O3318" s="6">
        <v>0.2</v>
      </c>
      <c r="P3318" s="8">
        <v>998.30000000000007</v>
      </c>
      <c r="Q3318" s="8">
        <v>798.6400000000001</v>
      </c>
      <c r="R3318" s="8">
        <f t="shared" si="154"/>
        <v>0</v>
      </c>
      <c r="S3318" s="8">
        <f>(((Sales[[#This Row],[Unit Price]]-(Sales[[#This Row],[Discount Applied]]*Sales[[#This Row],[Unit Price]]))-Q3318)/Q3318)*100</f>
        <v>0</v>
      </c>
      <c r="T3318" s="8">
        <f t="shared" si="155"/>
        <v>3194.5600000000004</v>
      </c>
      <c r="U3318" s="8">
        <f>Sales[[#This Row],[Unit Cost]]*Sales[[#This Row],[Order Quantity]]</f>
        <v>3194.5600000000004</v>
      </c>
    </row>
    <row r="3319" spans="1:21" x14ac:dyDescent="0.2">
      <c r="A3319" s="6" t="s">
        <v>3532</v>
      </c>
      <c r="B3319" s="6" t="s">
        <v>25</v>
      </c>
      <c r="C3319" s="6" t="s">
        <v>148</v>
      </c>
      <c r="D3319" s="7">
        <v>43500</v>
      </c>
      <c r="E3319" s="7">
        <v>43640</v>
      </c>
      <c r="F3319" s="7">
        <v>43647</v>
      </c>
      <c r="G3319" s="7">
        <v>43654</v>
      </c>
      <c r="H3319" s="6">
        <f t="shared" si="153"/>
        <v>14</v>
      </c>
      <c r="I3319" s="6" t="s">
        <v>215</v>
      </c>
      <c r="J3319" s="6">
        <v>16</v>
      </c>
      <c r="K3319" s="6">
        <v>40</v>
      </c>
      <c r="L3319" s="6">
        <v>9</v>
      </c>
      <c r="M3319" s="6">
        <v>36</v>
      </c>
      <c r="N3319" s="6">
        <v>8</v>
      </c>
      <c r="O3319" s="6">
        <v>0.05</v>
      </c>
      <c r="P3319" s="8">
        <v>917.9</v>
      </c>
      <c r="Q3319" s="8">
        <v>523.20299999999997</v>
      </c>
      <c r="R3319" s="8">
        <f t="shared" si="154"/>
        <v>2790.4160000000002</v>
      </c>
      <c r="S3319" s="8">
        <f>(((Sales[[#This Row],[Unit Price]]-(Sales[[#This Row],[Discount Applied]]*Sales[[#This Row],[Unit Price]]))-Q3319)/Q3319)*100</f>
        <v>66.666666666666671</v>
      </c>
      <c r="T3319" s="8">
        <f t="shared" si="155"/>
        <v>6976.04</v>
      </c>
      <c r="U3319" s="8">
        <f>Sales[[#This Row],[Unit Cost]]*Sales[[#This Row],[Order Quantity]]</f>
        <v>4185.6239999999998</v>
      </c>
    </row>
    <row r="3320" spans="1:21" x14ac:dyDescent="0.2">
      <c r="A3320" s="6" t="s">
        <v>3533</v>
      </c>
      <c r="B3320" s="6" t="s">
        <v>25</v>
      </c>
      <c r="C3320" s="6" t="s">
        <v>148</v>
      </c>
      <c r="D3320" s="7">
        <v>43500</v>
      </c>
      <c r="E3320" s="7">
        <v>43641</v>
      </c>
      <c r="F3320" s="7">
        <v>43645</v>
      </c>
      <c r="G3320" s="7">
        <v>43652</v>
      </c>
      <c r="H3320" s="6">
        <f t="shared" si="153"/>
        <v>11</v>
      </c>
      <c r="I3320" s="6" t="s">
        <v>215</v>
      </c>
      <c r="J3320" s="6">
        <v>16</v>
      </c>
      <c r="K3320" s="6">
        <v>46</v>
      </c>
      <c r="L3320" s="6">
        <v>6</v>
      </c>
      <c r="M3320" s="6">
        <v>12</v>
      </c>
      <c r="N3320" s="6">
        <v>6</v>
      </c>
      <c r="O3320" s="6">
        <v>7.4999999999999997E-2</v>
      </c>
      <c r="P3320" s="8">
        <v>1098.8</v>
      </c>
      <c r="Q3320" s="8">
        <v>637.30399999999997</v>
      </c>
      <c r="R3320" s="8">
        <f t="shared" si="154"/>
        <v>2274.5159999999996</v>
      </c>
      <c r="S3320" s="8">
        <f>(((Sales[[#This Row],[Unit Price]]-(Sales[[#This Row],[Discount Applied]]*Sales[[#This Row],[Unit Price]]))-Q3320)/Q3320)*100</f>
        <v>59.482758620689658</v>
      </c>
      <c r="T3320" s="8">
        <f t="shared" si="155"/>
        <v>6098.3399999999992</v>
      </c>
      <c r="U3320" s="8">
        <f>Sales[[#This Row],[Unit Cost]]*Sales[[#This Row],[Order Quantity]]</f>
        <v>3823.8239999999996</v>
      </c>
    </row>
    <row r="3321" spans="1:21" x14ac:dyDescent="0.2">
      <c r="A3321" s="6" t="s">
        <v>3534</v>
      </c>
      <c r="B3321" s="6" t="s">
        <v>24</v>
      </c>
      <c r="C3321" s="6" t="s">
        <v>145</v>
      </c>
      <c r="D3321" s="7">
        <v>43500</v>
      </c>
      <c r="E3321" s="7">
        <v>43641</v>
      </c>
      <c r="F3321" s="7">
        <v>43652</v>
      </c>
      <c r="G3321" s="7">
        <v>43656</v>
      </c>
      <c r="H3321" s="6">
        <f t="shared" si="153"/>
        <v>15</v>
      </c>
      <c r="I3321" s="6" t="s">
        <v>215</v>
      </c>
      <c r="J3321" s="6">
        <v>12</v>
      </c>
      <c r="K3321" s="6">
        <v>44</v>
      </c>
      <c r="L3321" s="6">
        <v>188</v>
      </c>
      <c r="M3321" s="6">
        <v>21</v>
      </c>
      <c r="N3321" s="6">
        <v>2</v>
      </c>
      <c r="O3321" s="6">
        <v>0.4</v>
      </c>
      <c r="P3321" s="8">
        <v>3993.2000000000003</v>
      </c>
      <c r="Q3321" s="8">
        <v>2515.7160000000003</v>
      </c>
      <c r="R3321" s="8">
        <f t="shared" si="154"/>
        <v>-239.59200000000055</v>
      </c>
      <c r="S3321" s="8">
        <f>(((Sales[[#This Row],[Unit Price]]-(Sales[[#This Row],[Discount Applied]]*Sales[[#This Row],[Unit Price]]))-Q3321)/Q3321)*100</f>
        <v>-4.7619047619047716</v>
      </c>
      <c r="T3321" s="8">
        <f t="shared" si="155"/>
        <v>4791.84</v>
      </c>
      <c r="U3321" s="8">
        <f>Sales[[#This Row],[Unit Cost]]*Sales[[#This Row],[Order Quantity]]</f>
        <v>5031.4320000000007</v>
      </c>
    </row>
    <row r="3322" spans="1:21" x14ac:dyDescent="0.2">
      <c r="A3322" s="6" t="s">
        <v>3535</v>
      </c>
      <c r="B3322" s="6" t="s">
        <v>23</v>
      </c>
      <c r="C3322" s="6" t="s">
        <v>145</v>
      </c>
      <c r="D3322" s="7">
        <v>43500</v>
      </c>
      <c r="E3322" s="7">
        <v>43641</v>
      </c>
      <c r="F3322" s="7">
        <v>43656</v>
      </c>
      <c r="G3322" s="7">
        <v>43658</v>
      </c>
      <c r="H3322" s="6">
        <f t="shared" si="153"/>
        <v>17</v>
      </c>
      <c r="I3322" s="6" t="s">
        <v>215</v>
      </c>
      <c r="J3322" s="6">
        <v>25</v>
      </c>
      <c r="K3322" s="6">
        <v>14</v>
      </c>
      <c r="L3322" s="6">
        <v>113</v>
      </c>
      <c r="M3322" s="6">
        <v>40</v>
      </c>
      <c r="N3322" s="6">
        <v>5</v>
      </c>
      <c r="O3322" s="6">
        <v>0.05</v>
      </c>
      <c r="P3322" s="8">
        <v>2485.7000000000003</v>
      </c>
      <c r="Q3322" s="8">
        <v>1640.5620000000004</v>
      </c>
      <c r="R3322" s="8">
        <f t="shared" si="154"/>
        <v>3604.2649999999994</v>
      </c>
      <c r="S3322" s="8">
        <f>(((Sales[[#This Row],[Unit Price]]-(Sales[[#This Row],[Discount Applied]]*Sales[[#This Row],[Unit Price]]))-Q3322)/Q3322)*100</f>
        <v>43.939393939393931</v>
      </c>
      <c r="T3322" s="8">
        <f t="shared" si="155"/>
        <v>11807.075000000001</v>
      </c>
      <c r="U3322" s="8">
        <f>Sales[[#This Row],[Unit Cost]]*Sales[[#This Row],[Order Quantity]]</f>
        <v>8202.8100000000013</v>
      </c>
    </row>
    <row r="3323" spans="1:21" x14ac:dyDescent="0.2">
      <c r="A3323" s="6" t="s">
        <v>3536</v>
      </c>
      <c r="B3323" s="6" t="s">
        <v>24</v>
      </c>
      <c r="C3323" s="6" t="s">
        <v>148</v>
      </c>
      <c r="D3323" s="7">
        <v>43500</v>
      </c>
      <c r="E3323" s="7">
        <v>43641</v>
      </c>
      <c r="F3323" s="7">
        <v>43645</v>
      </c>
      <c r="G3323" s="7">
        <v>43649</v>
      </c>
      <c r="H3323" s="6">
        <f t="shared" si="153"/>
        <v>8</v>
      </c>
      <c r="I3323" s="6" t="s">
        <v>215</v>
      </c>
      <c r="J3323" s="6">
        <v>8</v>
      </c>
      <c r="K3323" s="6">
        <v>33</v>
      </c>
      <c r="L3323" s="6">
        <v>5</v>
      </c>
      <c r="M3323" s="6">
        <v>44</v>
      </c>
      <c r="N3323" s="6">
        <v>2</v>
      </c>
      <c r="O3323" s="6">
        <v>7.4999999999999997E-2</v>
      </c>
      <c r="P3323" s="8">
        <v>221.1</v>
      </c>
      <c r="Q3323" s="8">
        <v>121.605</v>
      </c>
      <c r="R3323" s="8">
        <f t="shared" si="154"/>
        <v>165.82499999999996</v>
      </c>
      <c r="S3323" s="8">
        <f>(((Sales[[#This Row],[Unit Price]]-(Sales[[#This Row],[Discount Applied]]*Sales[[#This Row],[Unit Price]]))-Q3323)/Q3323)*100</f>
        <v>68.181818181818159</v>
      </c>
      <c r="T3323" s="8">
        <f t="shared" si="155"/>
        <v>409.03499999999997</v>
      </c>
      <c r="U3323" s="8">
        <f>Sales[[#This Row],[Unit Cost]]*Sales[[#This Row],[Order Quantity]]</f>
        <v>243.21</v>
      </c>
    </row>
    <row r="3324" spans="1:21" x14ac:dyDescent="0.2">
      <c r="A3324" s="6" t="s">
        <v>3537</v>
      </c>
      <c r="B3324" s="6" t="s">
        <v>25</v>
      </c>
      <c r="C3324" s="6" t="s">
        <v>146</v>
      </c>
      <c r="D3324" s="7">
        <v>43500</v>
      </c>
      <c r="E3324" s="7">
        <v>43641</v>
      </c>
      <c r="F3324" s="7">
        <v>43658</v>
      </c>
      <c r="G3324" s="7">
        <v>43662</v>
      </c>
      <c r="H3324" s="6">
        <f t="shared" si="153"/>
        <v>21</v>
      </c>
      <c r="I3324" s="6" t="s">
        <v>215</v>
      </c>
      <c r="J3324" s="6">
        <v>15</v>
      </c>
      <c r="K3324" s="6">
        <v>26</v>
      </c>
      <c r="L3324" s="6">
        <v>298</v>
      </c>
      <c r="M3324" s="6">
        <v>8</v>
      </c>
      <c r="N3324" s="6">
        <v>2</v>
      </c>
      <c r="O3324" s="6">
        <v>0.05</v>
      </c>
      <c r="P3324" s="8">
        <v>2237.8000000000002</v>
      </c>
      <c r="Q3324" s="8">
        <v>1566.46</v>
      </c>
      <c r="R3324" s="8">
        <f t="shared" si="154"/>
        <v>1118.9000000000005</v>
      </c>
      <c r="S3324" s="8">
        <f>(((Sales[[#This Row],[Unit Price]]-(Sales[[#This Row],[Discount Applied]]*Sales[[#This Row],[Unit Price]]))-Q3324)/Q3324)*100</f>
        <v>35.71428571428573</v>
      </c>
      <c r="T3324" s="8">
        <f t="shared" si="155"/>
        <v>4251.8200000000006</v>
      </c>
      <c r="U3324" s="8">
        <f>Sales[[#This Row],[Unit Cost]]*Sales[[#This Row],[Order Quantity]]</f>
        <v>3132.92</v>
      </c>
    </row>
    <row r="3325" spans="1:21" x14ac:dyDescent="0.2">
      <c r="A3325" s="6" t="s">
        <v>3538</v>
      </c>
      <c r="B3325" s="6" t="s">
        <v>25</v>
      </c>
      <c r="C3325" s="6" t="s">
        <v>148</v>
      </c>
      <c r="D3325" s="7">
        <v>43500</v>
      </c>
      <c r="E3325" s="7">
        <v>43641</v>
      </c>
      <c r="F3325" s="7">
        <v>43659</v>
      </c>
      <c r="G3325" s="7">
        <v>43660</v>
      </c>
      <c r="H3325" s="6">
        <f t="shared" si="153"/>
        <v>19</v>
      </c>
      <c r="I3325" s="6" t="s">
        <v>215</v>
      </c>
      <c r="J3325" s="6">
        <v>18</v>
      </c>
      <c r="K3325" s="6">
        <v>40</v>
      </c>
      <c r="L3325" s="6">
        <v>40</v>
      </c>
      <c r="M3325" s="6">
        <v>34</v>
      </c>
      <c r="N3325" s="6">
        <v>7</v>
      </c>
      <c r="O3325" s="6">
        <v>0.3</v>
      </c>
      <c r="P3325" s="8">
        <v>2244.5</v>
      </c>
      <c r="Q3325" s="8">
        <v>1391.59</v>
      </c>
      <c r="R3325" s="8">
        <f t="shared" si="154"/>
        <v>1256.92</v>
      </c>
      <c r="S3325" s="8">
        <f>(((Sales[[#This Row],[Unit Price]]-(Sales[[#This Row],[Discount Applied]]*Sales[[#This Row],[Unit Price]]))-Q3325)/Q3325)*100</f>
        <v>12.903225806451626</v>
      </c>
      <c r="T3325" s="8">
        <f t="shared" si="155"/>
        <v>10998.05</v>
      </c>
      <c r="U3325" s="8">
        <f>Sales[[#This Row],[Unit Cost]]*Sales[[#This Row],[Order Quantity]]</f>
        <v>9741.1299999999992</v>
      </c>
    </row>
    <row r="3326" spans="1:21" x14ac:dyDescent="0.2">
      <c r="A3326" s="6" t="s">
        <v>3539</v>
      </c>
      <c r="B3326" s="6" t="s">
        <v>24</v>
      </c>
      <c r="C3326" s="6" t="s">
        <v>146</v>
      </c>
      <c r="D3326" s="7">
        <v>43500</v>
      </c>
      <c r="E3326" s="7">
        <v>43641</v>
      </c>
      <c r="F3326" s="7">
        <v>43651</v>
      </c>
      <c r="G3326" s="7">
        <v>43660</v>
      </c>
      <c r="H3326" s="6">
        <f t="shared" si="153"/>
        <v>19</v>
      </c>
      <c r="I3326" s="6" t="s">
        <v>215</v>
      </c>
      <c r="J3326" s="6">
        <v>11</v>
      </c>
      <c r="K3326" s="6">
        <v>24</v>
      </c>
      <c r="L3326" s="6">
        <v>300</v>
      </c>
      <c r="M3326" s="6">
        <v>15</v>
      </c>
      <c r="N3326" s="6">
        <v>8</v>
      </c>
      <c r="O3326" s="6">
        <v>0.15</v>
      </c>
      <c r="P3326" s="8">
        <v>737</v>
      </c>
      <c r="Q3326" s="8">
        <v>449.57</v>
      </c>
      <c r="R3326" s="8">
        <f t="shared" si="154"/>
        <v>1415.0400000000004</v>
      </c>
      <c r="S3326" s="8">
        <f>(((Sales[[#This Row],[Unit Price]]-(Sales[[#This Row],[Discount Applied]]*Sales[[#This Row],[Unit Price]]))-Q3326)/Q3326)*100</f>
        <v>39.344262295081975</v>
      </c>
      <c r="T3326" s="8">
        <f t="shared" si="155"/>
        <v>5011.6000000000004</v>
      </c>
      <c r="U3326" s="8">
        <f>Sales[[#This Row],[Unit Cost]]*Sales[[#This Row],[Order Quantity]]</f>
        <v>3596.56</v>
      </c>
    </row>
    <row r="3327" spans="1:21" x14ac:dyDescent="0.2">
      <c r="A3327" s="6" t="s">
        <v>3540</v>
      </c>
      <c r="B3327" s="6" t="s">
        <v>25</v>
      </c>
      <c r="C3327" s="6" t="s">
        <v>146</v>
      </c>
      <c r="D3327" s="7">
        <v>43500</v>
      </c>
      <c r="E3327" s="7">
        <v>43642</v>
      </c>
      <c r="F3327" s="7">
        <v>43644</v>
      </c>
      <c r="G3327" s="7">
        <v>43652</v>
      </c>
      <c r="H3327" s="6">
        <f t="shared" si="153"/>
        <v>10</v>
      </c>
      <c r="I3327" s="6" t="s">
        <v>215</v>
      </c>
      <c r="J3327" s="6">
        <v>15</v>
      </c>
      <c r="K3327" s="6">
        <v>18</v>
      </c>
      <c r="L3327" s="6">
        <v>300</v>
      </c>
      <c r="M3327" s="6">
        <v>42</v>
      </c>
      <c r="N3327" s="6">
        <v>4</v>
      </c>
      <c r="O3327" s="6">
        <v>0.2</v>
      </c>
      <c r="P3327" s="8">
        <v>2244.5</v>
      </c>
      <c r="Q3327" s="8">
        <v>1279.3649999999998</v>
      </c>
      <c r="R3327" s="8">
        <f t="shared" si="154"/>
        <v>2064.9400000000005</v>
      </c>
      <c r="S3327" s="8">
        <f>(((Sales[[#This Row],[Unit Price]]-(Sales[[#This Row],[Discount Applied]]*Sales[[#This Row],[Unit Price]]))-Q3327)/Q3327)*100</f>
        <v>40.350877192982473</v>
      </c>
      <c r="T3327" s="8">
        <f t="shared" si="155"/>
        <v>7182.4</v>
      </c>
      <c r="U3327" s="8">
        <f>Sales[[#This Row],[Unit Cost]]*Sales[[#This Row],[Order Quantity]]</f>
        <v>5117.4599999999991</v>
      </c>
    </row>
    <row r="3328" spans="1:21" x14ac:dyDescent="0.2">
      <c r="A3328" s="6" t="s">
        <v>3541</v>
      </c>
      <c r="B3328" s="6" t="s">
        <v>25</v>
      </c>
      <c r="C3328" s="6" t="s">
        <v>147</v>
      </c>
      <c r="D3328" s="7">
        <v>43600</v>
      </c>
      <c r="E3328" s="7">
        <v>43642</v>
      </c>
      <c r="F3328" s="7">
        <v>43660</v>
      </c>
      <c r="G3328" s="7">
        <v>43663</v>
      </c>
      <c r="H3328" s="6">
        <f t="shared" si="153"/>
        <v>21</v>
      </c>
      <c r="I3328" s="6" t="s">
        <v>215</v>
      </c>
      <c r="J3328" s="6">
        <v>20</v>
      </c>
      <c r="K3328" s="6">
        <v>36</v>
      </c>
      <c r="L3328" s="6">
        <v>236</v>
      </c>
      <c r="M3328" s="6">
        <v>29</v>
      </c>
      <c r="N3328" s="6">
        <v>8</v>
      </c>
      <c r="O3328" s="6">
        <v>0.05</v>
      </c>
      <c r="P3328" s="8">
        <v>3953</v>
      </c>
      <c r="Q3328" s="8">
        <v>2767.1</v>
      </c>
      <c r="R3328" s="8">
        <f t="shared" si="154"/>
        <v>7906</v>
      </c>
      <c r="S3328" s="8">
        <f>(((Sales[[#This Row],[Unit Price]]-(Sales[[#This Row],[Discount Applied]]*Sales[[#This Row],[Unit Price]]))-Q3328)/Q3328)*100</f>
        <v>35.714285714285715</v>
      </c>
      <c r="T3328" s="8">
        <f t="shared" si="155"/>
        <v>30042.799999999999</v>
      </c>
      <c r="U3328" s="8">
        <f>Sales[[#This Row],[Unit Cost]]*Sales[[#This Row],[Order Quantity]]</f>
        <v>22136.799999999999</v>
      </c>
    </row>
    <row r="3329" spans="1:21" x14ac:dyDescent="0.2">
      <c r="A3329" s="6" t="s">
        <v>3542</v>
      </c>
      <c r="B3329" s="6" t="s">
        <v>25</v>
      </c>
      <c r="C3329" s="6" t="s">
        <v>148</v>
      </c>
      <c r="D3329" s="7">
        <v>43600</v>
      </c>
      <c r="E3329" s="7">
        <v>43642</v>
      </c>
      <c r="F3329" s="7">
        <v>43645</v>
      </c>
      <c r="G3329" s="7">
        <v>43649</v>
      </c>
      <c r="H3329" s="6">
        <f t="shared" si="153"/>
        <v>7</v>
      </c>
      <c r="I3329" s="6" t="s">
        <v>215</v>
      </c>
      <c r="J3329" s="6">
        <v>13</v>
      </c>
      <c r="K3329" s="6">
        <v>27</v>
      </c>
      <c r="L3329" s="6">
        <v>48</v>
      </c>
      <c r="M3329" s="6">
        <v>39</v>
      </c>
      <c r="N3329" s="6">
        <v>7</v>
      </c>
      <c r="O3329" s="6">
        <v>0.4</v>
      </c>
      <c r="P3329" s="8">
        <v>4020</v>
      </c>
      <c r="Q3329" s="8">
        <v>2251.2000000000003</v>
      </c>
      <c r="R3329" s="8">
        <f t="shared" si="154"/>
        <v>1125.5999999999985</v>
      </c>
      <c r="S3329" s="8">
        <f>(((Sales[[#This Row],[Unit Price]]-(Sales[[#This Row],[Discount Applied]]*Sales[[#This Row],[Unit Price]]))-Q3329)/Q3329)*100</f>
        <v>7.1428571428571299</v>
      </c>
      <c r="T3329" s="8">
        <f t="shared" si="155"/>
        <v>16884</v>
      </c>
      <c r="U3329" s="8">
        <f>Sales[[#This Row],[Unit Cost]]*Sales[[#This Row],[Order Quantity]]</f>
        <v>15758.400000000001</v>
      </c>
    </row>
    <row r="3330" spans="1:21" x14ac:dyDescent="0.2">
      <c r="A3330" s="6" t="s">
        <v>3543</v>
      </c>
      <c r="B3330" s="6" t="s">
        <v>26</v>
      </c>
      <c r="C3330" s="6" t="s">
        <v>145</v>
      </c>
      <c r="D3330" s="7">
        <v>43500</v>
      </c>
      <c r="E3330" s="7">
        <v>43642</v>
      </c>
      <c r="F3330" s="7">
        <v>43659</v>
      </c>
      <c r="G3330" s="7">
        <v>43661</v>
      </c>
      <c r="H3330" s="6">
        <f t="shared" ref="H3330:H3393" si="156">G3330-E3330</f>
        <v>19</v>
      </c>
      <c r="I3330" s="6" t="s">
        <v>215</v>
      </c>
      <c r="J3330" s="6">
        <v>28</v>
      </c>
      <c r="K3330" s="6">
        <v>29</v>
      </c>
      <c r="L3330" s="6">
        <v>168</v>
      </c>
      <c r="M3330" s="6">
        <v>45</v>
      </c>
      <c r="N3330" s="6">
        <v>4</v>
      </c>
      <c r="O3330" s="6">
        <v>7.4999999999999997E-2</v>
      </c>
      <c r="P3330" s="8">
        <v>6411.9000000000005</v>
      </c>
      <c r="Q3330" s="8">
        <v>3911.2590000000005</v>
      </c>
      <c r="R3330" s="8">
        <f t="shared" ref="R3330:R3393" si="157">T3330-(Q3330*N3330)</f>
        <v>8078.9940000000006</v>
      </c>
      <c r="S3330" s="8">
        <f>(((Sales[[#This Row],[Unit Price]]-(Sales[[#This Row],[Discount Applied]]*Sales[[#This Row],[Unit Price]]))-Q3330)/Q3330)*100</f>
        <v>51.639344262295083</v>
      </c>
      <c r="T3330" s="8">
        <f t="shared" ref="T3330:T3393" si="158">((P3330*N3330)-(P3330*O3330*N3330))</f>
        <v>23724.030000000002</v>
      </c>
      <c r="U3330" s="8">
        <f>Sales[[#This Row],[Unit Cost]]*Sales[[#This Row],[Order Quantity]]</f>
        <v>15645.036000000002</v>
      </c>
    </row>
    <row r="3331" spans="1:21" x14ac:dyDescent="0.2">
      <c r="A3331" s="6" t="s">
        <v>3544</v>
      </c>
      <c r="B3331" s="6" t="s">
        <v>23</v>
      </c>
      <c r="C3331" s="6" t="s">
        <v>148</v>
      </c>
      <c r="D3331" s="7">
        <v>43500</v>
      </c>
      <c r="E3331" s="7">
        <v>43642</v>
      </c>
      <c r="F3331" s="7">
        <v>43661</v>
      </c>
      <c r="G3331" s="7">
        <v>43667</v>
      </c>
      <c r="H3331" s="6">
        <f t="shared" si="156"/>
        <v>25</v>
      </c>
      <c r="I3331" s="6" t="s">
        <v>215</v>
      </c>
      <c r="J3331" s="6">
        <v>21</v>
      </c>
      <c r="K3331" s="6">
        <v>24</v>
      </c>
      <c r="L3331" s="6">
        <v>18</v>
      </c>
      <c r="M3331" s="6">
        <v>18</v>
      </c>
      <c r="N3331" s="6">
        <v>1</v>
      </c>
      <c r="O3331" s="6">
        <v>0.1</v>
      </c>
      <c r="P3331" s="8">
        <v>1782.2</v>
      </c>
      <c r="Q3331" s="8">
        <v>1354.472</v>
      </c>
      <c r="R3331" s="8">
        <f t="shared" si="157"/>
        <v>249.50800000000004</v>
      </c>
      <c r="S3331" s="8">
        <f>(((Sales[[#This Row],[Unit Price]]-(Sales[[#This Row],[Discount Applied]]*Sales[[#This Row],[Unit Price]]))-Q3331)/Q3331)*100</f>
        <v>18.421052631578949</v>
      </c>
      <c r="T3331" s="8">
        <f t="shared" si="158"/>
        <v>1603.98</v>
      </c>
      <c r="U3331" s="8">
        <f>Sales[[#This Row],[Unit Cost]]*Sales[[#This Row],[Order Quantity]]</f>
        <v>1354.472</v>
      </c>
    </row>
    <row r="3332" spans="1:21" x14ac:dyDescent="0.2">
      <c r="A3332" s="6" t="s">
        <v>3545</v>
      </c>
      <c r="B3332" s="6" t="s">
        <v>24</v>
      </c>
      <c r="C3332" s="6" t="s">
        <v>146</v>
      </c>
      <c r="D3332" s="7">
        <v>43500</v>
      </c>
      <c r="E3332" s="7">
        <v>43642</v>
      </c>
      <c r="F3332" s="7">
        <v>43644</v>
      </c>
      <c r="G3332" s="7">
        <v>43650</v>
      </c>
      <c r="H3332" s="6">
        <f t="shared" si="156"/>
        <v>8</v>
      </c>
      <c r="I3332" s="6" t="s">
        <v>215</v>
      </c>
      <c r="J3332" s="6">
        <v>7</v>
      </c>
      <c r="K3332" s="6">
        <v>19</v>
      </c>
      <c r="L3332" s="6">
        <v>272</v>
      </c>
      <c r="M3332" s="6">
        <v>3</v>
      </c>
      <c r="N3332" s="6">
        <v>3</v>
      </c>
      <c r="O3332" s="6">
        <v>0.1</v>
      </c>
      <c r="P3332" s="8">
        <v>998.30000000000007</v>
      </c>
      <c r="Q3332" s="8">
        <v>549.06500000000005</v>
      </c>
      <c r="R3332" s="8">
        <f t="shared" si="157"/>
        <v>1048.2149999999997</v>
      </c>
      <c r="S3332" s="8">
        <f>(((Sales[[#This Row],[Unit Price]]-(Sales[[#This Row],[Discount Applied]]*Sales[[#This Row],[Unit Price]]))-Q3332)/Q3332)*100</f>
        <v>63.636363636363626</v>
      </c>
      <c r="T3332" s="8">
        <f t="shared" si="158"/>
        <v>2695.41</v>
      </c>
      <c r="U3332" s="8">
        <f>Sales[[#This Row],[Unit Cost]]*Sales[[#This Row],[Order Quantity]]</f>
        <v>1647.1950000000002</v>
      </c>
    </row>
    <row r="3333" spans="1:21" x14ac:dyDescent="0.2">
      <c r="A3333" s="6" t="s">
        <v>3546</v>
      </c>
      <c r="B3333" s="6" t="s">
        <v>25</v>
      </c>
      <c r="C3333" s="6" t="s">
        <v>147</v>
      </c>
      <c r="D3333" s="7">
        <v>43600</v>
      </c>
      <c r="E3333" s="7">
        <v>43642</v>
      </c>
      <c r="F3333" s="7">
        <v>43648</v>
      </c>
      <c r="G3333" s="7">
        <v>43651</v>
      </c>
      <c r="H3333" s="6">
        <f t="shared" si="156"/>
        <v>9</v>
      </c>
      <c r="I3333" s="6" t="s">
        <v>215</v>
      </c>
      <c r="J3333" s="6">
        <v>18</v>
      </c>
      <c r="K3333" s="6">
        <v>37</v>
      </c>
      <c r="L3333" s="6">
        <v>257</v>
      </c>
      <c r="M3333" s="6">
        <v>43</v>
      </c>
      <c r="N3333" s="6">
        <v>8</v>
      </c>
      <c r="O3333" s="6">
        <v>0.05</v>
      </c>
      <c r="P3333" s="8">
        <v>710.2</v>
      </c>
      <c r="Q3333" s="8">
        <v>568.16000000000008</v>
      </c>
      <c r="R3333" s="8">
        <f t="shared" si="157"/>
        <v>852.23999999999978</v>
      </c>
      <c r="S3333" s="8">
        <f>(((Sales[[#This Row],[Unit Price]]-(Sales[[#This Row],[Discount Applied]]*Sales[[#This Row],[Unit Price]]))-Q3333)/Q3333)*100</f>
        <v>18.749999999999993</v>
      </c>
      <c r="T3333" s="8">
        <f t="shared" si="158"/>
        <v>5397.52</v>
      </c>
      <c r="U3333" s="8">
        <f>Sales[[#This Row],[Unit Cost]]*Sales[[#This Row],[Order Quantity]]</f>
        <v>4545.2800000000007</v>
      </c>
    </row>
    <row r="3334" spans="1:21" x14ac:dyDescent="0.2">
      <c r="A3334" s="6" t="s">
        <v>3547</v>
      </c>
      <c r="B3334" s="6" t="s">
        <v>24</v>
      </c>
      <c r="C3334" s="6" t="s">
        <v>145</v>
      </c>
      <c r="D3334" s="7">
        <v>43500</v>
      </c>
      <c r="E3334" s="7">
        <v>43642</v>
      </c>
      <c r="F3334" s="7">
        <v>43666</v>
      </c>
      <c r="G3334" s="7">
        <v>43672</v>
      </c>
      <c r="H3334" s="6">
        <f t="shared" si="156"/>
        <v>30</v>
      </c>
      <c r="I3334" s="6" t="s">
        <v>215</v>
      </c>
      <c r="J3334" s="6">
        <v>7</v>
      </c>
      <c r="K3334" s="6">
        <v>30</v>
      </c>
      <c r="L3334" s="6">
        <v>149</v>
      </c>
      <c r="M3334" s="6">
        <v>27</v>
      </c>
      <c r="N3334" s="6">
        <v>8</v>
      </c>
      <c r="O3334" s="6">
        <v>0.15</v>
      </c>
      <c r="P3334" s="8">
        <v>227.8</v>
      </c>
      <c r="Q3334" s="8">
        <v>154.90400000000002</v>
      </c>
      <c r="R3334" s="8">
        <f t="shared" si="157"/>
        <v>309.80799999999977</v>
      </c>
      <c r="S3334" s="8">
        <f>(((Sales[[#This Row],[Unit Price]]-(Sales[[#This Row],[Discount Applied]]*Sales[[#This Row],[Unit Price]]))-Q3334)/Q3334)*100</f>
        <v>24.999999999999979</v>
      </c>
      <c r="T3334" s="8">
        <f t="shared" si="158"/>
        <v>1549.04</v>
      </c>
      <c r="U3334" s="8">
        <f>Sales[[#This Row],[Unit Cost]]*Sales[[#This Row],[Order Quantity]]</f>
        <v>1239.2320000000002</v>
      </c>
    </row>
    <row r="3335" spans="1:21" x14ac:dyDescent="0.2">
      <c r="A3335" s="6" t="s">
        <v>3548</v>
      </c>
      <c r="B3335" s="6" t="s">
        <v>23</v>
      </c>
      <c r="C3335" s="6" t="s">
        <v>145</v>
      </c>
      <c r="D3335" s="7">
        <v>43600</v>
      </c>
      <c r="E3335" s="7">
        <v>43642</v>
      </c>
      <c r="F3335" s="7">
        <v>43665</v>
      </c>
      <c r="G3335" s="7">
        <v>43674</v>
      </c>
      <c r="H3335" s="6">
        <f t="shared" si="156"/>
        <v>32</v>
      </c>
      <c r="I3335" s="6" t="s">
        <v>215</v>
      </c>
      <c r="J3335" s="6">
        <v>23</v>
      </c>
      <c r="K3335" s="6">
        <v>35</v>
      </c>
      <c r="L3335" s="6">
        <v>177</v>
      </c>
      <c r="M3335" s="6">
        <v>8</v>
      </c>
      <c r="N3335" s="6">
        <v>1</v>
      </c>
      <c r="O3335" s="6">
        <v>0.15</v>
      </c>
      <c r="P3335" s="8">
        <v>1065.3</v>
      </c>
      <c r="Q3335" s="8">
        <v>724.404</v>
      </c>
      <c r="R3335" s="8">
        <f t="shared" si="157"/>
        <v>181.101</v>
      </c>
      <c r="S3335" s="8">
        <f>(((Sales[[#This Row],[Unit Price]]-(Sales[[#This Row],[Discount Applied]]*Sales[[#This Row],[Unit Price]]))-Q3335)/Q3335)*100</f>
        <v>25</v>
      </c>
      <c r="T3335" s="8">
        <f t="shared" si="158"/>
        <v>905.505</v>
      </c>
      <c r="U3335" s="8">
        <f>Sales[[#This Row],[Unit Cost]]*Sales[[#This Row],[Order Quantity]]</f>
        <v>724.404</v>
      </c>
    </row>
    <row r="3336" spans="1:21" x14ac:dyDescent="0.2">
      <c r="A3336" s="6" t="s">
        <v>3549</v>
      </c>
      <c r="B3336" s="6" t="s">
        <v>25</v>
      </c>
      <c r="C3336" s="6" t="s">
        <v>146</v>
      </c>
      <c r="D3336" s="7">
        <v>43500</v>
      </c>
      <c r="E3336" s="7">
        <v>43642</v>
      </c>
      <c r="F3336" s="7">
        <v>43646</v>
      </c>
      <c r="G3336" s="7">
        <v>43649</v>
      </c>
      <c r="H3336" s="6">
        <f t="shared" si="156"/>
        <v>7</v>
      </c>
      <c r="I3336" s="6" t="s">
        <v>215</v>
      </c>
      <c r="J3336" s="6">
        <v>18</v>
      </c>
      <c r="K3336" s="6">
        <v>49</v>
      </c>
      <c r="L3336" s="6">
        <v>312</v>
      </c>
      <c r="M3336" s="6">
        <v>4</v>
      </c>
      <c r="N3336" s="6">
        <v>6</v>
      </c>
      <c r="O3336" s="6">
        <v>0.1</v>
      </c>
      <c r="P3336" s="8">
        <v>214.4</v>
      </c>
      <c r="Q3336" s="8">
        <v>120.06400000000002</v>
      </c>
      <c r="R3336" s="8">
        <f t="shared" si="157"/>
        <v>437.37599999999986</v>
      </c>
      <c r="S3336" s="8">
        <f>(((Sales[[#This Row],[Unit Price]]-(Sales[[#This Row],[Discount Applied]]*Sales[[#This Row],[Unit Price]]))-Q3336)/Q3336)*100</f>
        <v>60.714285714285687</v>
      </c>
      <c r="T3336" s="8">
        <f t="shared" si="158"/>
        <v>1157.76</v>
      </c>
      <c r="U3336" s="8">
        <f>Sales[[#This Row],[Unit Cost]]*Sales[[#This Row],[Order Quantity]]</f>
        <v>720.38400000000013</v>
      </c>
    </row>
    <row r="3337" spans="1:21" x14ac:dyDescent="0.2">
      <c r="A3337" s="6" t="s">
        <v>3550</v>
      </c>
      <c r="B3337" s="6" t="s">
        <v>23</v>
      </c>
      <c r="C3337" s="6" t="s">
        <v>145</v>
      </c>
      <c r="D3337" s="7">
        <v>43500</v>
      </c>
      <c r="E3337" s="7">
        <v>43642</v>
      </c>
      <c r="F3337" s="7">
        <v>43646</v>
      </c>
      <c r="G3337" s="7">
        <v>43652</v>
      </c>
      <c r="H3337" s="6">
        <f t="shared" si="156"/>
        <v>10</v>
      </c>
      <c r="I3337" s="6" t="s">
        <v>215</v>
      </c>
      <c r="J3337" s="6">
        <v>22</v>
      </c>
      <c r="K3337" s="6">
        <v>17</v>
      </c>
      <c r="L3337" s="6">
        <v>145</v>
      </c>
      <c r="M3337" s="6">
        <v>43</v>
      </c>
      <c r="N3337" s="6">
        <v>1</v>
      </c>
      <c r="O3337" s="6">
        <v>7.4999999999999997E-2</v>
      </c>
      <c r="P3337" s="8">
        <v>1286.4000000000001</v>
      </c>
      <c r="Q3337" s="8">
        <v>836.16000000000008</v>
      </c>
      <c r="R3337" s="8">
        <f t="shared" si="157"/>
        <v>353.76</v>
      </c>
      <c r="S3337" s="8">
        <f>(((Sales[[#This Row],[Unit Price]]-(Sales[[#This Row],[Discount Applied]]*Sales[[#This Row],[Unit Price]]))-Q3337)/Q3337)*100</f>
        <v>42.307692307692299</v>
      </c>
      <c r="T3337" s="8">
        <f t="shared" si="158"/>
        <v>1189.92</v>
      </c>
      <c r="U3337" s="8">
        <f>Sales[[#This Row],[Unit Cost]]*Sales[[#This Row],[Order Quantity]]</f>
        <v>836.16000000000008</v>
      </c>
    </row>
    <row r="3338" spans="1:21" x14ac:dyDescent="0.2">
      <c r="A3338" s="6" t="s">
        <v>3551</v>
      </c>
      <c r="B3338" s="6" t="s">
        <v>24</v>
      </c>
      <c r="C3338" s="6" t="s">
        <v>145</v>
      </c>
      <c r="D3338" s="7">
        <v>43500</v>
      </c>
      <c r="E3338" s="7">
        <v>43642</v>
      </c>
      <c r="F3338" s="7">
        <v>43661</v>
      </c>
      <c r="G3338" s="7">
        <v>43665</v>
      </c>
      <c r="H3338" s="6">
        <f t="shared" si="156"/>
        <v>23</v>
      </c>
      <c r="I3338" s="6" t="s">
        <v>215</v>
      </c>
      <c r="J3338" s="6">
        <v>3</v>
      </c>
      <c r="K3338" s="6">
        <v>44</v>
      </c>
      <c r="L3338" s="6">
        <v>182</v>
      </c>
      <c r="M3338" s="6">
        <v>34</v>
      </c>
      <c r="N3338" s="6">
        <v>5</v>
      </c>
      <c r="O3338" s="6">
        <v>7.4999999999999997E-2</v>
      </c>
      <c r="P3338" s="8">
        <v>1051.9000000000001</v>
      </c>
      <c r="Q3338" s="8">
        <v>715.29200000000014</v>
      </c>
      <c r="R3338" s="8">
        <f t="shared" si="157"/>
        <v>1288.5774999999994</v>
      </c>
      <c r="S3338" s="8">
        <f>(((Sales[[#This Row],[Unit Price]]-(Sales[[#This Row],[Discount Applied]]*Sales[[#This Row],[Unit Price]]))-Q3338)/Q3338)*100</f>
        <v>36.029411764705863</v>
      </c>
      <c r="T3338" s="8">
        <f t="shared" si="158"/>
        <v>4865.0375000000004</v>
      </c>
      <c r="U3338" s="8">
        <f>Sales[[#This Row],[Unit Cost]]*Sales[[#This Row],[Order Quantity]]</f>
        <v>3576.4600000000009</v>
      </c>
    </row>
    <row r="3339" spans="1:21" x14ac:dyDescent="0.2">
      <c r="A3339" s="6" t="s">
        <v>3552</v>
      </c>
      <c r="B3339" s="6" t="s">
        <v>25</v>
      </c>
      <c r="C3339" s="6" t="s">
        <v>143</v>
      </c>
      <c r="D3339" s="7">
        <v>43500</v>
      </c>
      <c r="E3339" s="7">
        <v>43643</v>
      </c>
      <c r="F3339" s="7">
        <v>43651</v>
      </c>
      <c r="G3339" s="7">
        <v>43658</v>
      </c>
      <c r="H3339" s="6">
        <f t="shared" si="156"/>
        <v>15</v>
      </c>
      <c r="I3339" s="6" t="s">
        <v>215</v>
      </c>
      <c r="J3339" s="6">
        <v>14</v>
      </c>
      <c r="K3339" s="6">
        <v>45</v>
      </c>
      <c r="L3339" s="6">
        <v>345</v>
      </c>
      <c r="M3339" s="6">
        <v>27</v>
      </c>
      <c r="N3339" s="6">
        <v>4</v>
      </c>
      <c r="O3339" s="6">
        <v>0.1</v>
      </c>
      <c r="P3339" s="8">
        <v>5272.9000000000005</v>
      </c>
      <c r="Q3339" s="8">
        <v>3849.2170000000001</v>
      </c>
      <c r="R3339" s="8">
        <f t="shared" si="157"/>
        <v>3585.5720000000019</v>
      </c>
      <c r="S3339" s="8">
        <f>(((Sales[[#This Row],[Unit Price]]-(Sales[[#This Row],[Discount Applied]]*Sales[[#This Row],[Unit Price]]))-Q3339)/Q3339)*100</f>
        <v>23.287671232876725</v>
      </c>
      <c r="T3339" s="8">
        <f t="shared" si="158"/>
        <v>18982.440000000002</v>
      </c>
      <c r="U3339" s="8">
        <f>Sales[[#This Row],[Unit Cost]]*Sales[[#This Row],[Order Quantity]]</f>
        <v>15396.868</v>
      </c>
    </row>
    <row r="3340" spans="1:21" x14ac:dyDescent="0.2">
      <c r="A3340" s="6" t="s">
        <v>3553</v>
      </c>
      <c r="B3340" s="6" t="s">
        <v>24</v>
      </c>
      <c r="C3340" s="6" t="s">
        <v>147</v>
      </c>
      <c r="D3340" s="7">
        <v>43500</v>
      </c>
      <c r="E3340" s="7">
        <v>43643</v>
      </c>
      <c r="F3340" s="7">
        <v>43662</v>
      </c>
      <c r="G3340" s="7">
        <v>43666</v>
      </c>
      <c r="H3340" s="6">
        <f t="shared" si="156"/>
        <v>23</v>
      </c>
      <c r="I3340" s="6" t="s">
        <v>215</v>
      </c>
      <c r="J3340" s="6">
        <v>3</v>
      </c>
      <c r="K3340" s="6">
        <v>26</v>
      </c>
      <c r="L3340" s="6">
        <v>206</v>
      </c>
      <c r="M3340" s="6">
        <v>26</v>
      </c>
      <c r="N3340" s="6">
        <v>8</v>
      </c>
      <c r="O3340" s="6">
        <v>0.1</v>
      </c>
      <c r="P3340" s="8">
        <v>1018.4</v>
      </c>
      <c r="Q3340" s="8">
        <v>835.08799999999997</v>
      </c>
      <c r="R3340" s="8">
        <f t="shared" si="157"/>
        <v>651.77599999999984</v>
      </c>
      <c r="S3340" s="8">
        <f>(((Sales[[#This Row],[Unit Price]]-(Sales[[#This Row],[Discount Applied]]*Sales[[#This Row],[Unit Price]]))-Q3340)/Q3340)*100</f>
        <v>9.7560975609756078</v>
      </c>
      <c r="T3340" s="8">
        <f t="shared" si="158"/>
        <v>7332.48</v>
      </c>
      <c r="U3340" s="8">
        <f>Sales[[#This Row],[Unit Cost]]*Sales[[#This Row],[Order Quantity]]</f>
        <v>6680.7039999999997</v>
      </c>
    </row>
    <row r="3341" spans="1:21" x14ac:dyDescent="0.2">
      <c r="A3341" s="6" t="s">
        <v>3554</v>
      </c>
      <c r="B3341" s="6" t="s">
        <v>24</v>
      </c>
      <c r="C3341" s="6" t="s">
        <v>145</v>
      </c>
      <c r="D3341" s="7">
        <v>43500</v>
      </c>
      <c r="E3341" s="7">
        <v>43643</v>
      </c>
      <c r="F3341" s="7">
        <v>43648</v>
      </c>
      <c r="G3341" s="7">
        <v>43652</v>
      </c>
      <c r="H3341" s="6">
        <f t="shared" si="156"/>
        <v>9</v>
      </c>
      <c r="I3341" s="6" t="s">
        <v>215</v>
      </c>
      <c r="J3341" s="6">
        <v>6</v>
      </c>
      <c r="K3341" s="6">
        <v>31</v>
      </c>
      <c r="L3341" s="6">
        <v>96</v>
      </c>
      <c r="M3341" s="6">
        <v>30</v>
      </c>
      <c r="N3341" s="6">
        <v>6</v>
      </c>
      <c r="O3341" s="6">
        <v>0.4</v>
      </c>
      <c r="P3341" s="8">
        <v>3651.5</v>
      </c>
      <c r="Q3341" s="8">
        <v>2117.87</v>
      </c>
      <c r="R3341" s="8">
        <f t="shared" si="157"/>
        <v>438.18000000000029</v>
      </c>
      <c r="S3341" s="8">
        <f>(((Sales[[#This Row],[Unit Price]]-(Sales[[#This Row],[Discount Applied]]*Sales[[#This Row],[Unit Price]]))-Q3341)/Q3341)*100</f>
        <v>3.4482758620689538</v>
      </c>
      <c r="T3341" s="8">
        <f t="shared" si="158"/>
        <v>13145.4</v>
      </c>
      <c r="U3341" s="8">
        <f>Sales[[#This Row],[Unit Cost]]*Sales[[#This Row],[Order Quantity]]</f>
        <v>12707.22</v>
      </c>
    </row>
    <row r="3342" spans="1:21" x14ac:dyDescent="0.2">
      <c r="A3342" s="6" t="s">
        <v>3555</v>
      </c>
      <c r="B3342" s="6" t="s">
        <v>25</v>
      </c>
      <c r="C3342" s="6" t="s">
        <v>148</v>
      </c>
      <c r="D3342" s="7">
        <v>43500</v>
      </c>
      <c r="E3342" s="7">
        <v>43643</v>
      </c>
      <c r="F3342" s="7">
        <v>43660</v>
      </c>
      <c r="G3342" s="7">
        <v>43661</v>
      </c>
      <c r="H3342" s="6">
        <f t="shared" si="156"/>
        <v>18</v>
      </c>
      <c r="I3342" s="6" t="s">
        <v>215</v>
      </c>
      <c r="J3342" s="6">
        <v>14</v>
      </c>
      <c r="K3342" s="6">
        <v>30</v>
      </c>
      <c r="L3342" s="6">
        <v>56</v>
      </c>
      <c r="M3342" s="6">
        <v>10</v>
      </c>
      <c r="N3342" s="6">
        <v>4</v>
      </c>
      <c r="O3342" s="6">
        <v>0.2</v>
      </c>
      <c r="P3342" s="8">
        <v>2284.7000000000003</v>
      </c>
      <c r="Q3342" s="8">
        <v>1759.2190000000003</v>
      </c>
      <c r="R3342" s="8">
        <f t="shared" si="157"/>
        <v>274.16399999999976</v>
      </c>
      <c r="S3342" s="8">
        <f>(((Sales[[#This Row],[Unit Price]]-(Sales[[#This Row],[Discount Applied]]*Sales[[#This Row],[Unit Price]]))-Q3342)/Q3342)*100</f>
        <v>3.8961038961038916</v>
      </c>
      <c r="T3342" s="8">
        <f t="shared" si="158"/>
        <v>7311.0400000000009</v>
      </c>
      <c r="U3342" s="8">
        <f>Sales[[#This Row],[Unit Cost]]*Sales[[#This Row],[Order Quantity]]</f>
        <v>7036.8760000000011</v>
      </c>
    </row>
    <row r="3343" spans="1:21" x14ac:dyDescent="0.2">
      <c r="A3343" s="6" t="s">
        <v>3556</v>
      </c>
      <c r="B3343" s="6" t="s">
        <v>25</v>
      </c>
      <c r="C3343" s="6" t="s">
        <v>145</v>
      </c>
      <c r="D3343" s="7">
        <v>43500</v>
      </c>
      <c r="E3343" s="7">
        <v>43643</v>
      </c>
      <c r="F3343" s="7">
        <v>43654</v>
      </c>
      <c r="G3343" s="7">
        <v>43663</v>
      </c>
      <c r="H3343" s="6">
        <f t="shared" si="156"/>
        <v>20</v>
      </c>
      <c r="I3343" s="6" t="s">
        <v>215</v>
      </c>
      <c r="J3343" s="6">
        <v>17</v>
      </c>
      <c r="K3343" s="6">
        <v>16</v>
      </c>
      <c r="L3343" s="6">
        <v>161</v>
      </c>
      <c r="M3343" s="6">
        <v>12</v>
      </c>
      <c r="N3343" s="6">
        <v>2</v>
      </c>
      <c r="O3343" s="6">
        <v>0.05</v>
      </c>
      <c r="P3343" s="8">
        <v>6378.4000000000005</v>
      </c>
      <c r="Q3343" s="8">
        <v>3061.6320000000001</v>
      </c>
      <c r="R3343" s="8">
        <f t="shared" si="157"/>
        <v>5995.6960000000008</v>
      </c>
      <c r="S3343" s="8">
        <f>(((Sales[[#This Row],[Unit Price]]-(Sales[[#This Row],[Discount Applied]]*Sales[[#This Row],[Unit Price]]))-Q3343)/Q3343)*100</f>
        <v>97.916666666666671</v>
      </c>
      <c r="T3343" s="8">
        <f t="shared" si="158"/>
        <v>12118.960000000001</v>
      </c>
      <c r="U3343" s="8">
        <f>Sales[[#This Row],[Unit Cost]]*Sales[[#This Row],[Order Quantity]]</f>
        <v>6123.2640000000001</v>
      </c>
    </row>
    <row r="3344" spans="1:21" x14ac:dyDescent="0.2">
      <c r="A3344" s="6" t="s">
        <v>3557</v>
      </c>
      <c r="B3344" s="6" t="s">
        <v>24</v>
      </c>
      <c r="C3344" s="6" t="s">
        <v>146</v>
      </c>
      <c r="D3344" s="7">
        <v>43600</v>
      </c>
      <c r="E3344" s="7">
        <v>43644</v>
      </c>
      <c r="F3344" s="7">
        <v>43652</v>
      </c>
      <c r="G3344" s="7">
        <v>43661</v>
      </c>
      <c r="H3344" s="6">
        <f t="shared" si="156"/>
        <v>17</v>
      </c>
      <c r="I3344" s="6" t="s">
        <v>215</v>
      </c>
      <c r="J3344" s="6">
        <v>10</v>
      </c>
      <c r="K3344" s="6">
        <v>38</v>
      </c>
      <c r="L3344" s="6">
        <v>325</v>
      </c>
      <c r="M3344" s="6">
        <v>14</v>
      </c>
      <c r="N3344" s="6">
        <v>6</v>
      </c>
      <c r="O3344" s="6">
        <v>0.15</v>
      </c>
      <c r="P3344" s="8">
        <v>6385.1</v>
      </c>
      <c r="Q3344" s="8">
        <v>4661.1230000000005</v>
      </c>
      <c r="R3344" s="8">
        <f t="shared" si="157"/>
        <v>4597.2720000000008</v>
      </c>
      <c r="S3344" s="8">
        <f>(((Sales[[#This Row],[Unit Price]]-(Sales[[#This Row],[Discount Applied]]*Sales[[#This Row],[Unit Price]]))-Q3344)/Q3344)*100</f>
        <v>16.438356164383549</v>
      </c>
      <c r="T3344" s="8">
        <f t="shared" si="158"/>
        <v>32564.010000000006</v>
      </c>
      <c r="U3344" s="8">
        <f>Sales[[#This Row],[Unit Cost]]*Sales[[#This Row],[Order Quantity]]</f>
        <v>27966.738000000005</v>
      </c>
    </row>
    <row r="3345" spans="1:21" x14ac:dyDescent="0.2">
      <c r="A3345" s="6" t="s">
        <v>3558</v>
      </c>
      <c r="B3345" s="6" t="s">
        <v>26</v>
      </c>
      <c r="C3345" s="6" t="s">
        <v>148</v>
      </c>
      <c r="D3345" s="7">
        <v>43500</v>
      </c>
      <c r="E3345" s="7">
        <v>43644</v>
      </c>
      <c r="F3345" s="7">
        <v>43665</v>
      </c>
      <c r="G3345" s="7">
        <v>43671</v>
      </c>
      <c r="H3345" s="6">
        <f t="shared" si="156"/>
        <v>27</v>
      </c>
      <c r="I3345" s="6" t="s">
        <v>215</v>
      </c>
      <c r="J3345" s="6">
        <v>28</v>
      </c>
      <c r="K3345" s="6">
        <v>32</v>
      </c>
      <c r="L3345" s="6">
        <v>27</v>
      </c>
      <c r="M3345" s="6">
        <v>16</v>
      </c>
      <c r="N3345" s="6">
        <v>7</v>
      </c>
      <c r="O3345" s="6">
        <v>0.1</v>
      </c>
      <c r="P3345" s="8">
        <v>5065.2</v>
      </c>
      <c r="Q3345" s="8">
        <v>3900.2039999999997</v>
      </c>
      <c r="R3345" s="8">
        <f t="shared" si="157"/>
        <v>4609.3320000000022</v>
      </c>
      <c r="S3345" s="8">
        <f>(((Sales[[#This Row],[Unit Price]]-(Sales[[#This Row],[Discount Applied]]*Sales[[#This Row],[Unit Price]]))-Q3345)/Q3345)*100</f>
        <v>16.883116883116898</v>
      </c>
      <c r="T3345" s="8">
        <f t="shared" si="158"/>
        <v>31910.760000000002</v>
      </c>
      <c r="U3345" s="8">
        <f>Sales[[#This Row],[Unit Cost]]*Sales[[#This Row],[Order Quantity]]</f>
        <v>27301.428</v>
      </c>
    </row>
    <row r="3346" spans="1:21" x14ac:dyDescent="0.2">
      <c r="A3346" s="6" t="s">
        <v>3559</v>
      </c>
      <c r="B3346" s="6" t="s">
        <v>26</v>
      </c>
      <c r="C3346" s="6" t="s">
        <v>147</v>
      </c>
      <c r="D3346" s="7">
        <v>43500</v>
      </c>
      <c r="E3346" s="7">
        <v>43644</v>
      </c>
      <c r="F3346" s="7">
        <v>43666</v>
      </c>
      <c r="G3346" s="7">
        <v>43671</v>
      </c>
      <c r="H3346" s="6">
        <f t="shared" si="156"/>
        <v>27</v>
      </c>
      <c r="I3346" s="6" t="s">
        <v>215</v>
      </c>
      <c r="J3346" s="6">
        <v>27</v>
      </c>
      <c r="K3346" s="6">
        <v>31</v>
      </c>
      <c r="L3346" s="6">
        <v>228</v>
      </c>
      <c r="M3346" s="6">
        <v>32</v>
      </c>
      <c r="N3346" s="6">
        <v>6</v>
      </c>
      <c r="O3346" s="6">
        <v>7.4999999999999997E-2</v>
      </c>
      <c r="P3346" s="8">
        <v>1085.4000000000001</v>
      </c>
      <c r="Q3346" s="8">
        <v>586.1160000000001</v>
      </c>
      <c r="R3346" s="8">
        <f t="shared" si="157"/>
        <v>2507.2739999999994</v>
      </c>
      <c r="S3346" s="8">
        <f>(((Sales[[#This Row],[Unit Price]]-(Sales[[#This Row],[Discount Applied]]*Sales[[#This Row],[Unit Price]]))-Q3346)/Q3346)*100</f>
        <v>71.296296296296291</v>
      </c>
      <c r="T3346" s="8">
        <f t="shared" si="158"/>
        <v>6023.97</v>
      </c>
      <c r="U3346" s="8">
        <f>Sales[[#This Row],[Unit Cost]]*Sales[[#This Row],[Order Quantity]]</f>
        <v>3516.6960000000008</v>
      </c>
    </row>
    <row r="3347" spans="1:21" x14ac:dyDescent="0.2">
      <c r="A3347" s="6" t="s">
        <v>3560</v>
      </c>
      <c r="B3347" s="6" t="s">
        <v>26</v>
      </c>
      <c r="C3347" s="6" t="s">
        <v>147</v>
      </c>
      <c r="D3347" s="7">
        <v>43500</v>
      </c>
      <c r="E3347" s="7">
        <v>43644</v>
      </c>
      <c r="F3347" s="7">
        <v>43653</v>
      </c>
      <c r="G3347" s="7">
        <v>43657</v>
      </c>
      <c r="H3347" s="6">
        <f t="shared" si="156"/>
        <v>13</v>
      </c>
      <c r="I3347" s="6" t="s">
        <v>215</v>
      </c>
      <c r="J3347" s="6">
        <v>28</v>
      </c>
      <c r="K3347" s="6">
        <v>10</v>
      </c>
      <c r="L3347" s="6">
        <v>213</v>
      </c>
      <c r="M3347" s="6">
        <v>17</v>
      </c>
      <c r="N3347" s="6">
        <v>1</v>
      </c>
      <c r="O3347" s="6">
        <v>7.4999999999999997E-2</v>
      </c>
      <c r="P3347" s="8">
        <v>2445.5</v>
      </c>
      <c r="Q3347" s="8">
        <v>1760.76</v>
      </c>
      <c r="R3347" s="8">
        <f t="shared" si="157"/>
        <v>501.3275000000001</v>
      </c>
      <c r="S3347" s="8">
        <f>(((Sales[[#This Row],[Unit Price]]-(Sales[[#This Row],[Discount Applied]]*Sales[[#This Row],[Unit Price]]))-Q3347)/Q3347)*100</f>
        <v>28.472222222222225</v>
      </c>
      <c r="T3347" s="8">
        <f t="shared" si="158"/>
        <v>2262.0875000000001</v>
      </c>
      <c r="U3347" s="8">
        <f>Sales[[#This Row],[Unit Cost]]*Sales[[#This Row],[Order Quantity]]</f>
        <v>1760.76</v>
      </c>
    </row>
    <row r="3348" spans="1:21" x14ac:dyDescent="0.2">
      <c r="A3348" s="6" t="s">
        <v>3561</v>
      </c>
      <c r="B3348" s="6" t="s">
        <v>24</v>
      </c>
      <c r="C3348" s="6" t="s">
        <v>148</v>
      </c>
      <c r="D3348" s="7">
        <v>43500</v>
      </c>
      <c r="E3348" s="7">
        <v>43644</v>
      </c>
      <c r="F3348" s="7">
        <v>43665</v>
      </c>
      <c r="G3348" s="7">
        <v>43675</v>
      </c>
      <c r="H3348" s="6">
        <f t="shared" si="156"/>
        <v>31</v>
      </c>
      <c r="I3348" s="6" t="s">
        <v>215</v>
      </c>
      <c r="J3348" s="6">
        <v>8</v>
      </c>
      <c r="K3348" s="6">
        <v>31</v>
      </c>
      <c r="L3348" s="6">
        <v>31</v>
      </c>
      <c r="M3348" s="6">
        <v>32</v>
      </c>
      <c r="N3348" s="6">
        <v>7</v>
      </c>
      <c r="O3348" s="6">
        <v>0.05</v>
      </c>
      <c r="P3348" s="8">
        <v>247.9</v>
      </c>
      <c r="Q3348" s="8">
        <v>131.387</v>
      </c>
      <c r="R3348" s="8">
        <f t="shared" si="157"/>
        <v>728.82599999999979</v>
      </c>
      <c r="S3348" s="8">
        <f>(((Sales[[#This Row],[Unit Price]]-(Sales[[#This Row],[Discount Applied]]*Sales[[#This Row],[Unit Price]]))-Q3348)/Q3348)*100</f>
        <v>79.245283018867923</v>
      </c>
      <c r="T3348" s="8">
        <f t="shared" si="158"/>
        <v>1648.5349999999999</v>
      </c>
      <c r="U3348" s="8">
        <f>Sales[[#This Row],[Unit Cost]]*Sales[[#This Row],[Order Quantity]]</f>
        <v>919.70900000000006</v>
      </c>
    </row>
    <row r="3349" spans="1:21" x14ac:dyDescent="0.2">
      <c r="A3349" s="6" t="s">
        <v>3562</v>
      </c>
      <c r="B3349" s="6" t="s">
        <v>24</v>
      </c>
      <c r="C3349" s="6" t="s">
        <v>146</v>
      </c>
      <c r="D3349" s="7">
        <v>43500</v>
      </c>
      <c r="E3349" s="7">
        <v>43644</v>
      </c>
      <c r="F3349" s="7">
        <v>43648</v>
      </c>
      <c r="G3349" s="7">
        <v>43650</v>
      </c>
      <c r="H3349" s="6">
        <f t="shared" si="156"/>
        <v>6</v>
      </c>
      <c r="I3349" s="6" t="s">
        <v>215</v>
      </c>
      <c r="J3349" s="6">
        <v>9</v>
      </c>
      <c r="K3349" s="6">
        <v>45</v>
      </c>
      <c r="L3349" s="6">
        <v>313</v>
      </c>
      <c r="M3349" s="6">
        <v>15</v>
      </c>
      <c r="N3349" s="6">
        <v>7</v>
      </c>
      <c r="O3349" s="6">
        <v>0.05</v>
      </c>
      <c r="P3349" s="8">
        <v>1072</v>
      </c>
      <c r="Q3349" s="8">
        <v>825.44</v>
      </c>
      <c r="R3349" s="8">
        <f t="shared" si="157"/>
        <v>1350.7200000000003</v>
      </c>
      <c r="S3349" s="8">
        <f>(((Sales[[#This Row],[Unit Price]]-(Sales[[#This Row],[Discount Applied]]*Sales[[#This Row],[Unit Price]]))-Q3349)/Q3349)*100</f>
        <v>23.376623376623364</v>
      </c>
      <c r="T3349" s="8">
        <f t="shared" si="158"/>
        <v>7128.8</v>
      </c>
      <c r="U3349" s="8">
        <f>Sales[[#This Row],[Unit Cost]]*Sales[[#This Row],[Order Quantity]]</f>
        <v>5778.08</v>
      </c>
    </row>
    <row r="3350" spans="1:21" x14ac:dyDescent="0.2">
      <c r="A3350" s="6" t="s">
        <v>3563</v>
      </c>
      <c r="B3350" s="6" t="s">
        <v>23</v>
      </c>
      <c r="C3350" s="6" t="s">
        <v>145</v>
      </c>
      <c r="D3350" s="7">
        <v>43500</v>
      </c>
      <c r="E3350" s="7">
        <v>43644</v>
      </c>
      <c r="F3350" s="7">
        <v>43653</v>
      </c>
      <c r="G3350" s="7">
        <v>43658</v>
      </c>
      <c r="H3350" s="6">
        <f t="shared" si="156"/>
        <v>14</v>
      </c>
      <c r="I3350" s="6" t="s">
        <v>215</v>
      </c>
      <c r="J3350" s="6">
        <v>23</v>
      </c>
      <c r="K3350" s="6">
        <v>29</v>
      </c>
      <c r="L3350" s="6">
        <v>144</v>
      </c>
      <c r="M3350" s="6">
        <v>24</v>
      </c>
      <c r="N3350" s="6">
        <v>4</v>
      </c>
      <c r="O3350" s="6">
        <v>7.4999999999999997E-2</v>
      </c>
      <c r="P3350" s="8">
        <v>2599.6</v>
      </c>
      <c r="Q3350" s="8">
        <v>1429.78</v>
      </c>
      <c r="R3350" s="8">
        <f t="shared" si="157"/>
        <v>3899.4000000000005</v>
      </c>
      <c r="S3350" s="8">
        <f>(((Sales[[#This Row],[Unit Price]]-(Sales[[#This Row],[Discount Applied]]*Sales[[#This Row],[Unit Price]]))-Q3350)/Q3350)*100</f>
        <v>68.181818181818187</v>
      </c>
      <c r="T3350" s="8">
        <f t="shared" si="158"/>
        <v>9618.52</v>
      </c>
      <c r="U3350" s="8">
        <f>Sales[[#This Row],[Unit Cost]]*Sales[[#This Row],[Order Quantity]]</f>
        <v>5719.12</v>
      </c>
    </row>
    <row r="3351" spans="1:21" x14ac:dyDescent="0.2">
      <c r="A3351" s="6" t="s">
        <v>3564</v>
      </c>
      <c r="B3351" s="6" t="s">
        <v>24</v>
      </c>
      <c r="C3351" s="6" t="s">
        <v>144</v>
      </c>
      <c r="D3351" s="7">
        <v>43500</v>
      </c>
      <c r="E3351" s="7">
        <v>43644</v>
      </c>
      <c r="F3351" s="7">
        <v>43659</v>
      </c>
      <c r="G3351" s="7">
        <v>43664</v>
      </c>
      <c r="H3351" s="6">
        <f t="shared" si="156"/>
        <v>20</v>
      </c>
      <c r="I3351" s="6" t="s">
        <v>215</v>
      </c>
      <c r="J3351" s="6">
        <v>6</v>
      </c>
      <c r="K3351" s="6">
        <v>20</v>
      </c>
      <c r="L3351" s="6">
        <v>68</v>
      </c>
      <c r="M3351" s="6">
        <v>37</v>
      </c>
      <c r="N3351" s="6">
        <v>6</v>
      </c>
      <c r="O3351" s="6">
        <v>0.15</v>
      </c>
      <c r="P3351" s="8">
        <v>254.6</v>
      </c>
      <c r="Q3351" s="8">
        <v>178.22</v>
      </c>
      <c r="R3351" s="8">
        <f t="shared" si="157"/>
        <v>229.1400000000001</v>
      </c>
      <c r="S3351" s="8">
        <f>(((Sales[[#This Row],[Unit Price]]-(Sales[[#This Row],[Discount Applied]]*Sales[[#This Row],[Unit Price]]))-Q3351)/Q3351)*100</f>
        <v>21.428571428571427</v>
      </c>
      <c r="T3351" s="8">
        <f t="shared" si="158"/>
        <v>1298.46</v>
      </c>
      <c r="U3351" s="8">
        <f>Sales[[#This Row],[Unit Cost]]*Sales[[#This Row],[Order Quantity]]</f>
        <v>1069.32</v>
      </c>
    </row>
    <row r="3352" spans="1:21" x14ac:dyDescent="0.2">
      <c r="A3352" s="6" t="s">
        <v>3565</v>
      </c>
      <c r="B3352" s="6" t="s">
        <v>24</v>
      </c>
      <c r="C3352" s="6" t="s">
        <v>146</v>
      </c>
      <c r="D3352" s="7">
        <v>43500</v>
      </c>
      <c r="E3352" s="7">
        <v>43644</v>
      </c>
      <c r="F3352" s="7">
        <v>43668</v>
      </c>
      <c r="G3352" s="7">
        <v>43670</v>
      </c>
      <c r="H3352" s="6">
        <f t="shared" si="156"/>
        <v>26</v>
      </c>
      <c r="I3352" s="6" t="s">
        <v>215</v>
      </c>
      <c r="J3352" s="6">
        <v>10</v>
      </c>
      <c r="K3352" s="6">
        <v>48</v>
      </c>
      <c r="L3352" s="6">
        <v>277</v>
      </c>
      <c r="M3352" s="6">
        <v>38</v>
      </c>
      <c r="N3352" s="6">
        <v>2</v>
      </c>
      <c r="O3352" s="6">
        <v>7.4999999999999997E-2</v>
      </c>
      <c r="P3352" s="8">
        <v>6378.4000000000005</v>
      </c>
      <c r="Q3352" s="8">
        <v>3890.8240000000001</v>
      </c>
      <c r="R3352" s="8">
        <f t="shared" si="157"/>
        <v>4018.3920000000007</v>
      </c>
      <c r="S3352" s="8">
        <f>(((Sales[[#This Row],[Unit Price]]-(Sales[[#This Row],[Discount Applied]]*Sales[[#This Row],[Unit Price]]))-Q3352)/Q3352)*100</f>
        <v>51.639344262295097</v>
      </c>
      <c r="T3352" s="8">
        <f t="shared" si="158"/>
        <v>11800.04</v>
      </c>
      <c r="U3352" s="8">
        <f>Sales[[#This Row],[Unit Cost]]*Sales[[#This Row],[Order Quantity]]</f>
        <v>7781.6480000000001</v>
      </c>
    </row>
    <row r="3353" spans="1:21" x14ac:dyDescent="0.2">
      <c r="A3353" s="6" t="s">
        <v>3566</v>
      </c>
      <c r="B3353" s="6" t="s">
        <v>26</v>
      </c>
      <c r="C3353" s="6" t="s">
        <v>147</v>
      </c>
      <c r="D3353" s="7">
        <v>43600</v>
      </c>
      <c r="E3353" s="7">
        <v>43644</v>
      </c>
      <c r="F3353" s="7">
        <v>43672</v>
      </c>
      <c r="G3353" s="7">
        <v>43676</v>
      </c>
      <c r="H3353" s="6">
        <f t="shared" si="156"/>
        <v>32</v>
      </c>
      <c r="I3353" s="6" t="s">
        <v>215</v>
      </c>
      <c r="J3353" s="6">
        <v>28</v>
      </c>
      <c r="K3353" s="6">
        <v>8</v>
      </c>
      <c r="L3353" s="6">
        <v>233</v>
      </c>
      <c r="M3353" s="6">
        <v>43</v>
      </c>
      <c r="N3353" s="6">
        <v>2</v>
      </c>
      <c r="O3353" s="6">
        <v>7.4999999999999997E-2</v>
      </c>
      <c r="P3353" s="8">
        <v>261.3</v>
      </c>
      <c r="Q3353" s="8">
        <v>164.619</v>
      </c>
      <c r="R3353" s="8">
        <f t="shared" si="157"/>
        <v>154.16700000000003</v>
      </c>
      <c r="S3353" s="8">
        <f>(((Sales[[#This Row],[Unit Price]]-(Sales[[#This Row],[Discount Applied]]*Sales[[#This Row],[Unit Price]]))-Q3353)/Q3353)*100</f>
        <v>46.825396825396837</v>
      </c>
      <c r="T3353" s="8">
        <f t="shared" si="158"/>
        <v>483.40500000000003</v>
      </c>
      <c r="U3353" s="8">
        <f>Sales[[#This Row],[Unit Cost]]*Sales[[#This Row],[Order Quantity]]</f>
        <v>329.238</v>
      </c>
    </row>
    <row r="3354" spans="1:21" x14ac:dyDescent="0.2">
      <c r="A3354" s="6" t="s">
        <v>3567</v>
      </c>
      <c r="B3354" s="6" t="s">
        <v>24</v>
      </c>
      <c r="C3354" s="6" t="s">
        <v>143</v>
      </c>
      <c r="D3354" s="7">
        <v>43500</v>
      </c>
      <c r="E3354" s="7">
        <v>43645</v>
      </c>
      <c r="F3354" s="7">
        <v>43661</v>
      </c>
      <c r="G3354" s="7">
        <v>43664</v>
      </c>
      <c r="H3354" s="6">
        <f t="shared" si="156"/>
        <v>19</v>
      </c>
      <c r="I3354" s="6" t="s">
        <v>215</v>
      </c>
      <c r="J3354" s="6">
        <v>10</v>
      </c>
      <c r="K3354" s="6">
        <v>10</v>
      </c>
      <c r="L3354" s="6">
        <v>340</v>
      </c>
      <c r="M3354" s="6">
        <v>46</v>
      </c>
      <c r="N3354" s="6">
        <v>7</v>
      </c>
      <c r="O3354" s="6">
        <v>0.1</v>
      </c>
      <c r="P3354" s="8">
        <v>2345</v>
      </c>
      <c r="Q3354" s="8">
        <v>1969.8</v>
      </c>
      <c r="R3354" s="8">
        <f t="shared" si="157"/>
        <v>984.89999999999964</v>
      </c>
      <c r="S3354" s="8">
        <f>(((Sales[[#This Row],[Unit Price]]-(Sales[[#This Row],[Discount Applied]]*Sales[[#This Row],[Unit Price]]))-Q3354)/Q3354)*100</f>
        <v>7.142857142857145</v>
      </c>
      <c r="T3354" s="8">
        <f t="shared" si="158"/>
        <v>14773.5</v>
      </c>
      <c r="U3354" s="8">
        <f>Sales[[#This Row],[Unit Cost]]*Sales[[#This Row],[Order Quantity]]</f>
        <v>13788.6</v>
      </c>
    </row>
    <row r="3355" spans="1:21" x14ac:dyDescent="0.2">
      <c r="A3355" s="6" t="s">
        <v>3568</v>
      </c>
      <c r="B3355" s="6" t="s">
        <v>24</v>
      </c>
      <c r="C3355" s="6" t="s">
        <v>144</v>
      </c>
      <c r="D3355" s="7">
        <v>43600</v>
      </c>
      <c r="E3355" s="7">
        <v>43645</v>
      </c>
      <c r="F3355" s="7">
        <v>43655</v>
      </c>
      <c r="G3355" s="7">
        <v>43665</v>
      </c>
      <c r="H3355" s="6">
        <f t="shared" si="156"/>
        <v>20</v>
      </c>
      <c r="I3355" s="6" t="s">
        <v>215</v>
      </c>
      <c r="J3355" s="6">
        <v>1</v>
      </c>
      <c r="K3355" s="6">
        <v>30</v>
      </c>
      <c r="L3355" s="6">
        <v>71</v>
      </c>
      <c r="M3355" s="6">
        <v>39</v>
      </c>
      <c r="N3355" s="6">
        <v>4</v>
      </c>
      <c r="O3355" s="6">
        <v>0.05</v>
      </c>
      <c r="P3355" s="8">
        <v>1675</v>
      </c>
      <c r="Q3355" s="8">
        <v>670</v>
      </c>
      <c r="R3355" s="8">
        <f t="shared" si="157"/>
        <v>3685</v>
      </c>
      <c r="S3355" s="8">
        <f>(((Sales[[#This Row],[Unit Price]]-(Sales[[#This Row],[Discount Applied]]*Sales[[#This Row],[Unit Price]]))-Q3355)/Q3355)*100</f>
        <v>137.5</v>
      </c>
      <c r="T3355" s="8">
        <f t="shared" si="158"/>
        <v>6365</v>
      </c>
      <c r="U3355" s="8">
        <f>Sales[[#This Row],[Unit Cost]]*Sales[[#This Row],[Order Quantity]]</f>
        <v>2680</v>
      </c>
    </row>
    <row r="3356" spans="1:21" x14ac:dyDescent="0.2">
      <c r="A3356" s="6" t="s">
        <v>3569</v>
      </c>
      <c r="B3356" s="6" t="s">
        <v>23</v>
      </c>
      <c r="C3356" s="6" t="s">
        <v>148</v>
      </c>
      <c r="D3356" s="7">
        <v>43600</v>
      </c>
      <c r="E3356" s="7">
        <v>43645</v>
      </c>
      <c r="F3356" s="7">
        <v>43661</v>
      </c>
      <c r="G3356" s="7">
        <v>43662</v>
      </c>
      <c r="H3356" s="6">
        <f t="shared" si="156"/>
        <v>17</v>
      </c>
      <c r="I3356" s="6" t="s">
        <v>215</v>
      </c>
      <c r="J3356" s="6">
        <v>22</v>
      </c>
      <c r="K3356" s="6">
        <v>24</v>
      </c>
      <c r="L3356" s="6">
        <v>53</v>
      </c>
      <c r="M3356" s="6">
        <v>32</v>
      </c>
      <c r="N3356" s="6">
        <v>3</v>
      </c>
      <c r="O3356" s="6">
        <v>0.05</v>
      </c>
      <c r="P3356" s="8">
        <v>2512.5</v>
      </c>
      <c r="Q3356" s="8">
        <v>1130.625</v>
      </c>
      <c r="R3356" s="8">
        <f t="shared" si="157"/>
        <v>3768.75</v>
      </c>
      <c r="S3356" s="8">
        <f>(((Sales[[#This Row],[Unit Price]]-(Sales[[#This Row],[Discount Applied]]*Sales[[#This Row],[Unit Price]]))-Q3356)/Q3356)*100</f>
        <v>111.11111111111111</v>
      </c>
      <c r="T3356" s="8">
        <f t="shared" si="158"/>
        <v>7160.625</v>
      </c>
      <c r="U3356" s="8">
        <f>Sales[[#This Row],[Unit Cost]]*Sales[[#This Row],[Order Quantity]]</f>
        <v>3391.875</v>
      </c>
    </row>
    <row r="3357" spans="1:21" x14ac:dyDescent="0.2">
      <c r="A3357" s="6" t="s">
        <v>3570</v>
      </c>
      <c r="B3357" s="6" t="s">
        <v>24</v>
      </c>
      <c r="C3357" s="6" t="s">
        <v>145</v>
      </c>
      <c r="D3357" s="7">
        <v>43500</v>
      </c>
      <c r="E3357" s="7">
        <v>43645</v>
      </c>
      <c r="F3357" s="7">
        <v>43670</v>
      </c>
      <c r="G3357" s="7">
        <v>43677</v>
      </c>
      <c r="H3357" s="6">
        <f t="shared" si="156"/>
        <v>32</v>
      </c>
      <c r="I3357" s="6" t="s">
        <v>215</v>
      </c>
      <c r="J3357" s="6">
        <v>11</v>
      </c>
      <c r="K3357" s="6">
        <v>32</v>
      </c>
      <c r="L3357" s="6">
        <v>176</v>
      </c>
      <c r="M3357" s="6">
        <v>35</v>
      </c>
      <c r="N3357" s="6">
        <v>4</v>
      </c>
      <c r="O3357" s="6">
        <v>0.05</v>
      </c>
      <c r="P3357" s="8">
        <v>3926.2000000000003</v>
      </c>
      <c r="Q3357" s="8">
        <v>2905.3880000000004</v>
      </c>
      <c r="R3357" s="8">
        <f t="shared" si="157"/>
        <v>3298.0079999999998</v>
      </c>
      <c r="S3357" s="8">
        <f>(((Sales[[#This Row],[Unit Price]]-(Sales[[#This Row],[Discount Applied]]*Sales[[#This Row],[Unit Price]]))-Q3357)/Q3357)*100</f>
        <v>28.378378378378372</v>
      </c>
      <c r="T3357" s="8">
        <f t="shared" si="158"/>
        <v>14919.560000000001</v>
      </c>
      <c r="U3357" s="8">
        <f>Sales[[#This Row],[Unit Cost]]*Sales[[#This Row],[Order Quantity]]</f>
        <v>11621.552000000001</v>
      </c>
    </row>
    <row r="3358" spans="1:21" x14ac:dyDescent="0.2">
      <c r="A3358" s="6" t="s">
        <v>3571</v>
      </c>
      <c r="B3358" s="6" t="s">
        <v>24</v>
      </c>
      <c r="C3358" s="6" t="s">
        <v>147</v>
      </c>
      <c r="D3358" s="7">
        <v>43500</v>
      </c>
      <c r="E3358" s="7">
        <v>43645</v>
      </c>
      <c r="F3358" s="7">
        <v>43672</v>
      </c>
      <c r="G3358" s="7">
        <v>43679</v>
      </c>
      <c r="H3358" s="6">
        <f t="shared" si="156"/>
        <v>34</v>
      </c>
      <c r="I3358" s="6" t="s">
        <v>215</v>
      </c>
      <c r="J3358" s="6">
        <v>11</v>
      </c>
      <c r="K3358" s="6">
        <v>45</v>
      </c>
      <c r="L3358" s="6">
        <v>220</v>
      </c>
      <c r="M3358" s="6">
        <v>29</v>
      </c>
      <c r="N3358" s="6">
        <v>8</v>
      </c>
      <c r="O3358" s="6">
        <v>7.4999999999999997E-2</v>
      </c>
      <c r="P3358" s="8">
        <v>5366.7</v>
      </c>
      <c r="Q3358" s="8">
        <v>4239.6930000000002</v>
      </c>
      <c r="R3358" s="8">
        <f t="shared" si="157"/>
        <v>5796.0360000000001</v>
      </c>
      <c r="S3358" s="8">
        <f>(((Sales[[#This Row],[Unit Price]]-(Sales[[#This Row],[Discount Applied]]*Sales[[#This Row],[Unit Price]]))-Q3358)/Q3358)*100</f>
        <v>17.088607594936708</v>
      </c>
      <c r="T3358" s="8">
        <f t="shared" si="158"/>
        <v>39713.58</v>
      </c>
      <c r="U3358" s="8">
        <f>Sales[[#This Row],[Unit Cost]]*Sales[[#This Row],[Order Quantity]]</f>
        <v>33917.544000000002</v>
      </c>
    </row>
    <row r="3359" spans="1:21" x14ac:dyDescent="0.2">
      <c r="A3359" s="6" t="s">
        <v>3572</v>
      </c>
      <c r="B3359" s="6" t="s">
        <v>25</v>
      </c>
      <c r="C3359" s="6" t="s">
        <v>146</v>
      </c>
      <c r="D3359" s="7">
        <v>43600</v>
      </c>
      <c r="E3359" s="7">
        <v>43645</v>
      </c>
      <c r="F3359" s="7">
        <v>43671</v>
      </c>
      <c r="G3359" s="7">
        <v>43676</v>
      </c>
      <c r="H3359" s="6">
        <f t="shared" si="156"/>
        <v>31</v>
      </c>
      <c r="I3359" s="6" t="s">
        <v>215</v>
      </c>
      <c r="J3359" s="6">
        <v>17</v>
      </c>
      <c r="K3359" s="6">
        <v>17</v>
      </c>
      <c r="L3359" s="6">
        <v>292</v>
      </c>
      <c r="M3359" s="6">
        <v>43</v>
      </c>
      <c r="N3359" s="6">
        <v>1</v>
      </c>
      <c r="O3359" s="6">
        <v>0.1</v>
      </c>
      <c r="P3359" s="8">
        <v>877.7</v>
      </c>
      <c r="Q3359" s="8">
        <v>623.16700000000003</v>
      </c>
      <c r="R3359" s="8">
        <f t="shared" si="157"/>
        <v>166.76300000000003</v>
      </c>
      <c r="S3359" s="8">
        <f>(((Sales[[#This Row],[Unit Price]]-(Sales[[#This Row],[Discount Applied]]*Sales[[#This Row],[Unit Price]]))-Q3359)/Q3359)*100</f>
        <v>26.760563380281692</v>
      </c>
      <c r="T3359" s="8">
        <f t="shared" si="158"/>
        <v>789.93000000000006</v>
      </c>
      <c r="U3359" s="8">
        <f>Sales[[#This Row],[Unit Cost]]*Sales[[#This Row],[Order Quantity]]</f>
        <v>623.16700000000003</v>
      </c>
    </row>
    <row r="3360" spans="1:21" x14ac:dyDescent="0.2">
      <c r="A3360" s="6" t="s">
        <v>3573</v>
      </c>
      <c r="B3360" s="6" t="s">
        <v>24</v>
      </c>
      <c r="C3360" s="6" t="s">
        <v>146</v>
      </c>
      <c r="D3360" s="7">
        <v>43500</v>
      </c>
      <c r="E3360" s="7">
        <v>43645</v>
      </c>
      <c r="F3360" s="7">
        <v>43649</v>
      </c>
      <c r="G3360" s="7">
        <v>43653</v>
      </c>
      <c r="H3360" s="6">
        <f t="shared" si="156"/>
        <v>8</v>
      </c>
      <c r="I3360" s="6" t="s">
        <v>215</v>
      </c>
      <c r="J3360" s="6">
        <v>8</v>
      </c>
      <c r="K3360" s="6">
        <v>47</v>
      </c>
      <c r="L3360" s="6">
        <v>270</v>
      </c>
      <c r="M3360" s="6">
        <v>32</v>
      </c>
      <c r="N3360" s="6">
        <v>6</v>
      </c>
      <c r="O3360" s="6">
        <v>7.4999999999999997E-2</v>
      </c>
      <c r="P3360" s="8">
        <v>1058.6000000000001</v>
      </c>
      <c r="Q3360" s="8">
        <v>539.88600000000008</v>
      </c>
      <c r="R3360" s="8">
        <f t="shared" si="157"/>
        <v>2635.9139999999998</v>
      </c>
      <c r="S3360" s="8">
        <f>(((Sales[[#This Row],[Unit Price]]-(Sales[[#This Row],[Discount Applied]]*Sales[[#This Row],[Unit Price]]))-Q3360)/Q3360)*100</f>
        <v>81.372549019607845</v>
      </c>
      <c r="T3360" s="8">
        <f t="shared" si="158"/>
        <v>5875.2300000000005</v>
      </c>
      <c r="U3360" s="8">
        <f>Sales[[#This Row],[Unit Cost]]*Sales[[#This Row],[Order Quantity]]</f>
        <v>3239.3160000000007</v>
      </c>
    </row>
    <row r="3361" spans="1:21" x14ac:dyDescent="0.2">
      <c r="A3361" s="6" t="s">
        <v>3574</v>
      </c>
      <c r="B3361" s="6" t="s">
        <v>24</v>
      </c>
      <c r="C3361" s="6" t="s">
        <v>146</v>
      </c>
      <c r="D3361" s="7">
        <v>43500</v>
      </c>
      <c r="E3361" s="7">
        <v>43645</v>
      </c>
      <c r="F3361" s="7">
        <v>43665</v>
      </c>
      <c r="G3361" s="7">
        <v>43673</v>
      </c>
      <c r="H3361" s="6">
        <f t="shared" si="156"/>
        <v>28</v>
      </c>
      <c r="I3361" s="6" t="s">
        <v>215</v>
      </c>
      <c r="J3361" s="6">
        <v>11</v>
      </c>
      <c r="K3361" s="6">
        <v>19</v>
      </c>
      <c r="L3361" s="6">
        <v>275</v>
      </c>
      <c r="M3361" s="6">
        <v>3</v>
      </c>
      <c r="N3361" s="6">
        <v>6</v>
      </c>
      <c r="O3361" s="6">
        <v>7.4999999999999997E-2</v>
      </c>
      <c r="P3361" s="8">
        <v>1072</v>
      </c>
      <c r="Q3361" s="8">
        <v>493.12</v>
      </c>
      <c r="R3361" s="8">
        <f t="shared" si="157"/>
        <v>2990.88</v>
      </c>
      <c r="S3361" s="8">
        <f>(((Sales[[#This Row],[Unit Price]]-(Sales[[#This Row],[Discount Applied]]*Sales[[#This Row],[Unit Price]]))-Q3361)/Q3361)*100</f>
        <v>101.08695652173914</v>
      </c>
      <c r="T3361" s="8">
        <f t="shared" si="158"/>
        <v>5949.6</v>
      </c>
      <c r="U3361" s="8">
        <f>Sales[[#This Row],[Unit Cost]]*Sales[[#This Row],[Order Quantity]]</f>
        <v>2958.7200000000003</v>
      </c>
    </row>
    <row r="3362" spans="1:21" x14ac:dyDescent="0.2">
      <c r="A3362" s="6" t="s">
        <v>3575</v>
      </c>
      <c r="B3362" s="6" t="s">
        <v>26</v>
      </c>
      <c r="C3362" s="6" t="s">
        <v>143</v>
      </c>
      <c r="D3362" s="7">
        <v>43500</v>
      </c>
      <c r="E3362" s="7">
        <v>43646</v>
      </c>
      <c r="F3362" s="7">
        <v>43649</v>
      </c>
      <c r="G3362" s="7">
        <v>43658</v>
      </c>
      <c r="H3362" s="6">
        <f t="shared" si="156"/>
        <v>12</v>
      </c>
      <c r="I3362" s="6" t="s">
        <v>215</v>
      </c>
      <c r="J3362" s="6">
        <v>27</v>
      </c>
      <c r="K3362" s="6">
        <v>29</v>
      </c>
      <c r="L3362" s="6">
        <v>329</v>
      </c>
      <c r="M3362" s="6">
        <v>40</v>
      </c>
      <c r="N3362" s="6">
        <v>5</v>
      </c>
      <c r="O3362" s="6">
        <v>7.4999999999999997E-2</v>
      </c>
      <c r="P3362" s="8">
        <v>3912.8</v>
      </c>
      <c r="Q3362" s="8">
        <v>2543.3200000000002</v>
      </c>
      <c r="R3362" s="8">
        <f t="shared" si="157"/>
        <v>5380.1</v>
      </c>
      <c r="S3362" s="8">
        <f>(((Sales[[#This Row],[Unit Price]]-(Sales[[#This Row],[Discount Applied]]*Sales[[#This Row],[Unit Price]]))-Q3362)/Q3362)*100</f>
        <v>42.307692307692299</v>
      </c>
      <c r="T3362" s="8">
        <f t="shared" si="158"/>
        <v>18096.7</v>
      </c>
      <c r="U3362" s="8">
        <f>Sales[[#This Row],[Unit Cost]]*Sales[[#This Row],[Order Quantity]]</f>
        <v>12716.6</v>
      </c>
    </row>
    <row r="3363" spans="1:21" x14ac:dyDescent="0.2">
      <c r="A3363" s="6" t="s">
        <v>3576</v>
      </c>
      <c r="B3363" s="6" t="s">
        <v>24</v>
      </c>
      <c r="C3363" s="6" t="s">
        <v>146</v>
      </c>
      <c r="D3363" s="7">
        <v>43500</v>
      </c>
      <c r="E3363" s="7">
        <v>43646</v>
      </c>
      <c r="F3363" s="7">
        <v>43671</v>
      </c>
      <c r="G3363" s="7">
        <v>43674</v>
      </c>
      <c r="H3363" s="6">
        <f t="shared" si="156"/>
        <v>28</v>
      </c>
      <c r="I3363" s="6" t="s">
        <v>215</v>
      </c>
      <c r="J3363" s="6">
        <v>10</v>
      </c>
      <c r="K3363" s="6">
        <v>39</v>
      </c>
      <c r="L3363" s="6">
        <v>305</v>
      </c>
      <c r="M3363" s="6">
        <v>38</v>
      </c>
      <c r="N3363" s="6">
        <v>1</v>
      </c>
      <c r="O3363" s="6">
        <v>0.1</v>
      </c>
      <c r="P3363" s="8">
        <v>227.8</v>
      </c>
      <c r="Q3363" s="8">
        <v>107.066</v>
      </c>
      <c r="R3363" s="8">
        <f t="shared" si="157"/>
        <v>97.954000000000008</v>
      </c>
      <c r="S3363" s="8">
        <f>(((Sales[[#This Row],[Unit Price]]-(Sales[[#This Row],[Discount Applied]]*Sales[[#This Row],[Unit Price]]))-Q3363)/Q3363)*100</f>
        <v>91.489361702127667</v>
      </c>
      <c r="T3363" s="8">
        <f t="shared" si="158"/>
        <v>205.02</v>
      </c>
      <c r="U3363" s="8">
        <f>Sales[[#This Row],[Unit Cost]]*Sales[[#This Row],[Order Quantity]]</f>
        <v>107.066</v>
      </c>
    </row>
    <row r="3364" spans="1:21" x14ac:dyDescent="0.2">
      <c r="A3364" s="6" t="s">
        <v>3577</v>
      </c>
      <c r="B3364" s="6" t="s">
        <v>26</v>
      </c>
      <c r="C3364" s="6" t="s">
        <v>148</v>
      </c>
      <c r="D3364" s="7">
        <v>43500</v>
      </c>
      <c r="E3364" s="7">
        <v>43646</v>
      </c>
      <c r="F3364" s="7">
        <v>43654</v>
      </c>
      <c r="G3364" s="7">
        <v>43663</v>
      </c>
      <c r="H3364" s="6">
        <f t="shared" si="156"/>
        <v>17</v>
      </c>
      <c r="I3364" s="6" t="s">
        <v>215</v>
      </c>
      <c r="J3364" s="6">
        <v>27</v>
      </c>
      <c r="K3364" s="6">
        <v>29</v>
      </c>
      <c r="L3364" s="6">
        <v>30</v>
      </c>
      <c r="M3364" s="6">
        <v>21</v>
      </c>
      <c r="N3364" s="6">
        <v>2</v>
      </c>
      <c r="O3364" s="6">
        <v>7.4999999999999997E-2</v>
      </c>
      <c r="P3364" s="8">
        <v>1139</v>
      </c>
      <c r="Q3364" s="8">
        <v>558.11</v>
      </c>
      <c r="R3364" s="8">
        <f t="shared" si="157"/>
        <v>990.93000000000006</v>
      </c>
      <c r="S3364" s="8">
        <f>(((Sales[[#This Row],[Unit Price]]-(Sales[[#This Row],[Discount Applied]]*Sales[[#This Row],[Unit Price]]))-Q3364)/Q3364)*100</f>
        <v>88.775510204081627</v>
      </c>
      <c r="T3364" s="8">
        <f t="shared" si="158"/>
        <v>2107.15</v>
      </c>
      <c r="U3364" s="8">
        <f>Sales[[#This Row],[Unit Cost]]*Sales[[#This Row],[Order Quantity]]</f>
        <v>1116.22</v>
      </c>
    </row>
    <row r="3365" spans="1:21" x14ac:dyDescent="0.2">
      <c r="A3365" s="6" t="s">
        <v>3578</v>
      </c>
      <c r="B3365" s="6" t="s">
        <v>23</v>
      </c>
      <c r="C3365" s="6" t="s">
        <v>147</v>
      </c>
      <c r="D3365" s="7">
        <v>43500</v>
      </c>
      <c r="E3365" s="7">
        <v>43646</v>
      </c>
      <c r="F3365" s="7">
        <v>43653</v>
      </c>
      <c r="G3365" s="7">
        <v>43660</v>
      </c>
      <c r="H3365" s="6">
        <f t="shared" si="156"/>
        <v>14</v>
      </c>
      <c r="I3365" s="6" t="s">
        <v>215</v>
      </c>
      <c r="J3365" s="6">
        <v>25</v>
      </c>
      <c r="K3365" s="6">
        <v>47</v>
      </c>
      <c r="L3365" s="6">
        <v>223</v>
      </c>
      <c r="M3365" s="6">
        <v>28</v>
      </c>
      <c r="N3365" s="6">
        <v>6</v>
      </c>
      <c r="O3365" s="6">
        <v>0.05</v>
      </c>
      <c r="P3365" s="8">
        <v>201</v>
      </c>
      <c r="Q3365" s="8">
        <v>98.49</v>
      </c>
      <c r="R3365" s="8">
        <f t="shared" si="157"/>
        <v>554.7600000000001</v>
      </c>
      <c r="S3365" s="8">
        <f>(((Sales[[#This Row],[Unit Price]]-(Sales[[#This Row],[Discount Applied]]*Sales[[#This Row],[Unit Price]]))-Q3365)/Q3365)*100</f>
        <v>93.877551020408163</v>
      </c>
      <c r="T3365" s="8">
        <f t="shared" si="158"/>
        <v>1145.7</v>
      </c>
      <c r="U3365" s="8">
        <f>Sales[[#This Row],[Unit Cost]]*Sales[[#This Row],[Order Quantity]]</f>
        <v>590.93999999999994</v>
      </c>
    </row>
    <row r="3366" spans="1:21" x14ac:dyDescent="0.2">
      <c r="A3366" s="6" t="s">
        <v>3579</v>
      </c>
      <c r="B3366" s="6" t="s">
        <v>24</v>
      </c>
      <c r="C3366" s="6" t="s">
        <v>146</v>
      </c>
      <c r="D3366" s="7">
        <v>43600</v>
      </c>
      <c r="E3366" s="7">
        <v>43646</v>
      </c>
      <c r="F3366" s="7">
        <v>43673</v>
      </c>
      <c r="G3366" s="7">
        <v>43678</v>
      </c>
      <c r="H3366" s="6">
        <f t="shared" si="156"/>
        <v>32</v>
      </c>
      <c r="I3366" s="6" t="s">
        <v>215</v>
      </c>
      <c r="J3366" s="6">
        <v>11</v>
      </c>
      <c r="K3366" s="6">
        <v>35</v>
      </c>
      <c r="L3366" s="6">
        <v>326</v>
      </c>
      <c r="M3366" s="6">
        <v>44</v>
      </c>
      <c r="N3366" s="6">
        <v>4</v>
      </c>
      <c r="O3366" s="6">
        <v>7.4999999999999997E-2</v>
      </c>
      <c r="P3366" s="8">
        <v>1038.5</v>
      </c>
      <c r="Q3366" s="8">
        <v>799.64499999999998</v>
      </c>
      <c r="R3366" s="8">
        <f t="shared" si="157"/>
        <v>643.86999999999989</v>
      </c>
      <c r="S3366" s="8">
        <f>(((Sales[[#This Row],[Unit Price]]-(Sales[[#This Row],[Discount Applied]]*Sales[[#This Row],[Unit Price]]))-Q3366)/Q3366)*100</f>
        <v>20.129870129870127</v>
      </c>
      <c r="T3366" s="8">
        <f t="shared" si="158"/>
        <v>3842.45</v>
      </c>
      <c r="U3366" s="8">
        <f>Sales[[#This Row],[Unit Cost]]*Sales[[#This Row],[Order Quantity]]</f>
        <v>3198.58</v>
      </c>
    </row>
    <row r="3367" spans="1:21" x14ac:dyDescent="0.2">
      <c r="A3367" s="6" t="s">
        <v>3580</v>
      </c>
      <c r="B3367" s="6" t="s">
        <v>23</v>
      </c>
      <c r="C3367" s="6" t="s">
        <v>145</v>
      </c>
      <c r="D3367" s="7">
        <v>43500</v>
      </c>
      <c r="E3367" s="7">
        <v>43646</v>
      </c>
      <c r="F3367" s="7">
        <v>43656</v>
      </c>
      <c r="G3367" s="7">
        <v>43657</v>
      </c>
      <c r="H3367" s="6">
        <f t="shared" si="156"/>
        <v>11</v>
      </c>
      <c r="I3367" s="6" t="s">
        <v>215</v>
      </c>
      <c r="J3367" s="6">
        <v>24</v>
      </c>
      <c r="K3367" s="6">
        <v>12</v>
      </c>
      <c r="L3367" s="6">
        <v>155</v>
      </c>
      <c r="M3367" s="6">
        <v>39</v>
      </c>
      <c r="N3367" s="6">
        <v>5</v>
      </c>
      <c r="O3367" s="6">
        <v>0.3</v>
      </c>
      <c r="P3367" s="8">
        <v>254.6</v>
      </c>
      <c r="Q3367" s="8">
        <v>142.57600000000002</v>
      </c>
      <c r="R3367" s="8">
        <f t="shared" si="157"/>
        <v>178.21999999999991</v>
      </c>
      <c r="S3367" s="8">
        <f>(((Sales[[#This Row],[Unit Price]]-(Sales[[#This Row],[Discount Applied]]*Sales[[#This Row],[Unit Price]]))-Q3367)/Q3367)*100</f>
        <v>24.999999999999982</v>
      </c>
      <c r="T3367" s="8">
        <f t="shared" si="158"/>
        <v>891.1</v>
      </c>
      <c r="U3367" s="8">
        <f>Sales[[#This Row],[Unit Cost]]*Sales[[#This Row],[Order Quantity]]</f>
        <v>712.88000000000011</v>
      </c>
    </row>
    <row r="3368" spans="1:21" x14ac:dyDescent="0.2">
      <c r="A3368" s="6" t="s">
        <v>3581</v>
      </c>
      <c r="B3368" s="6" t="s">
        <v>24</v>
      </c>
      <c r="C3368" s="6" t="s">
        <v>146</v>
      </c>
      <c r="D3368" s="7">
        <v>43500</v>
      </c>
      <c r="E3368" s="7">
        <v>43646</v>
      </c>
      <c r="F3368" s="7">
        <v>43664</v>
      </c>
      <c r="G3368" s="7">
        <v>43667</v>
      </c>
      <c r="H3368" s="6">
        <f t="shared" si="156"/>
        <v>21</v>
      </c>
      <c r="I3368" s="6" t="s">
        <v>215</v>
      </c>
      <c r="J3368" s="6">
        <v>11</v>
      </c>
      <c r="K3368" s="6">
        <v>44</v>
      </c>
      <c r="L3368" s="6">
        <v>320</v>
      </c>
      <c r="M3368" s="6">
        <v>40</v>
      </c>
      <c r="N3368" s="6">
        <v>6</v>
      </c>
      <c r="O3368" s="6">
        <v>0.1</v>
      </c>
      <c r="P3368" s="8">
        <v>1058.6000000000001</v>
      </c>
      <c r="Q3368" s="8">
        <v>518.71400000000006</v>
      </c>
      <c r="R3368" s="8">
        <f t="shared" si="157"/>
        <v>2604.1559999999999</v>
      </c>
      <c r="S3368" s="8">
        <f>(((Sales[[#This Row],[Unit Price]]-(Sales[[#This Row],[Discount Applied]]*Sales[[#This Row],[Unit Price]]))-Q3368)/Q3368)*100</f>
        <v>83.673469387755105</v>
      </c>
      <c r="T3368" s="8">
        <f t="shared" si="158"/>
        <v>5716.4400000000005</v>
      </c>
      <c r="U3368" s="8">
        <f>Sales[[#This Row],[Unit Cost]]*Sales[[#This Row],[Order Quantity]]</f>
        <v>3112.2840000000006</v>
      </c>
    </row>
    <row r="3369" spans="1:21" x14ac:dyDescent="0.2">
      <c r="A3369" s="6" t="s">
        <v>3582</v>
      </c>
      <c r="B3369" s="6" t="s">
        <v>24</v>
      </c>
      <c r="C3369" s="6" t="s">
        <v>146</v>
      </c>
      <c r="D3369" s="7">
        <v>43600</v>
      </c>
      <c r="E3369" s="7">
        <v>43647</v>
      </c>
      <c r="F3369" s="7">
        <v>43673</v>
      </c>
      <c r="G3369" s="7">
        <v>43681</v>
      </c>
      <c r="H3369" s="6">
        <f t="shared" si="156"/>
        <v>34</v>
      </c>
      <c r="I3369" s="6" t="s">
        <v>215</v>
      </c>
      <c r="J3369" s="6">
        <v>3</v>
      </c>
      <c r="K3369" s="6">
        <v>10</v>
      </c>
      <c r="L3369" s="6">
        <v>292</v>
      </c>
      <c r="M3369" s="6">
        <v>17</v>
      </c>
      <c r="N3369" s="6">
        <v>5</v>
      </c>
      <c r="O3369" s="6">
        <v>0.1</v>
      </c>
      <c r="P3369" s="8">
        <v>247.9</v>
      </c>
      <c r="Q3369" s="8">
        <v>198.32000000000002</v>
      </c>
      <c r="R3369" s="8">
        <f t="shared" si="157"/>
        <v>123.94999999999982</v>
      </c>
      <c r="S3369" s="8">
        <f>(((Sales[[#This Row],[Unit Price]]-(Sales[[#This Row],[Discount Applied]]*Sales[[#This Row],[Unit Price]]))-Q3369)/Q3369)*100</f>
        <v>12.499999999999995</v>
      </c>
      <c r="T3369" s="8">
        <f t="shared" si="158"/>
        <v>1115.55</v>
      </c>
      <c r="U3369" s="8">
        <f>Sales[[#This Row],[Unit Cost]]*Sales[[#This Row],[Order Quantity]]</f>
        <v>991.60000000000014</v>
      </c>
    </row>
    <row r="3370" spans="1:21" x14ac:dyDescent="0.2">
      <c r="A3370" s="6" t="s">
        <v>3583</v>
      </c>
      <c r="B3370" s="6" t="s">
        <v>25</v>
      </c>
      <c r="C3370" s="6" t="s">
        <v>143</v>
      </c>
      <c r="D3370" s="7">
        <v>43500</v>
      </c>
      <c r="E3370" s="7">
        <v>43647</v>
      </c>
      <c r="F3370" s="7">
        <v>43649</v>
      </c>
      <c r="G3370" s="7">
        <v>43657</v>
      </c>
      <c r="H3370" s="6">
        <f t="shared" si="156"/>
        <v>10</v>
      </c>
      <c r="I3370" s="6" t="s">
        <v>215</v>
      </c>
      <c r="J3370" s="6">
        <v>15</v>
      </c>
      <c r="K3370" s="6">
        <v>34</v>
      </c>
      <c r="L3370" s="6">
        <v>332</v>
      </c>
      <c r="M3370" s="6">
        <v>3</v>
      </c>
      <c r="N3370" s="6">
        <v>7</v>
      </c>
      <c r="O3370" s="6">
        <v>0.05</v>
      </c>
      <c r="P3370" s="8">
        <v>1025.1000000000001</v>
      </c>
      <c r="Q3370" s="8">
        <v>481.79700000000003</v>
      </c>
      <c r="R3370" s="8">
        <f t="shared" si="157"/>
        <v>3444.3360000000007</v>
      </c>
      <c r="S3370" s="8">
        <f>(((Sales[[#This Row],[Unit Price]]-(Sales[[#This Row],[Discount Applied]]*Sales[[#This Row],[Unit Price]]))-Q3370)/Q3370)*100</f>
        <v>102.1276595744681</v>
      </c>
      <c r="T3370" s="8">
        <f t="shared" si="158"/>
        <v>6816.9150000000009</v>
      </c>
      <c r="U3370" s="8">
        <f>Sales[[#This Row],[Unit Cost]]*Sales[[#This Row],[Order Quantity]]</f>
        <v>3372.5790000000002</v>
      </c>
    </row>
    <row r="3371" spans="1:21" x14ac:dyDescent="0.2">
      <c r="A3371" s="6" t="s">
        <v>3584</v>
      </c>
      <c r="B3371" s="6" t="s">
        <v>24</v>
      </c>
      <c r="C3371" s="6" t="s">
        <v>146</v>
      </c>
      <c r="D3371" s="7">
        <v>43500</v>
      </c>
      <c r="E3371" s="7">
        <v>43647</v>
      </c>
      <c r="F3371" s="7">
        <v>43668</v>
      </c>
      <c r="G3371" s="7">
        <v>43670</v>
      </c>
      <c r="H3371" s="6">
        <f t="shared" si="156"/>
        <v>23</v>
      </c>
      <c r="I3371" s="6" t="s">
        <v>215</v>
      </c>
      <c r="J3371" s="6">
        <v>2</v>
      </c>
      <c r="K3371" s="6">
        <v>19</v>
      </c>
      <c r="L3371" s="6">
        <v>320</v>
      </c>
      <c r="M3371" s="6">
        <v>22</v>
      </c>
      <c r="N3371" s="6">
        <v>1</v>
      </c>
      <c r="O3371" s="6">
        <v>7.4999999999999997E-2</v>
      </c>
      <c r="P3371" s="8">
        <v>5782.1</v>
      </c>
      <c r="Q3371" s="8">
        <v>3700.5440000000003</v>
      </c>
      <c r="R3371" s="8">
        <f t="shared" si="157"/>
        <v>1647.8984999999998</v>
      </c>
      <c r="S3371" s="8">
        <f>(((Sales[[#This Row],[Unit Price]]-(Sales[[#This Row],[Discount Applied]]*Sales[[#This Row],[Unit Price]]))-Q3371)/Q3371)*100</f>
        <v>44.531249999999986</v>
      </c>
      <c r="T3371" s="8">
        <f t="shared" si="158"/>
        <v>5348.4425000000001</v>
      </c>
      <c r="U3371" s="8">
        <f>Sales[[#This Row],[Unit Cost]]*Sales[[#This Row],[Order Quantity]]</f>
        <v>3700.5440000000003</v>
      </c>
    </row>
    <row r="3372" spans="1:21" x14ac:dyDescent="0.2">
      <c r="A3372" s="6" t="s">
        <v>3585</v>
      </c>
      <c r="B3372" s="6" t="s">
        <v>26</v>
      </c>
      <c r="C3372" s="6" t="s">
        <v>145</v>
      </c>
      <c r="D3372" s="7">
        <v>43600</v>
      </c>
      <c r="E3372" s="7">
        <v>43647</v>
      </c>
      <c r="F3372" s="7">
        <v>43658</v>
      </c>
      <c r="G3372" s="7">
        <v>43668</v>
      </c>
      <c r="H3372" s="6">
        <f t="shared" si="156"/>
        <v>21</v>
      </c>
      <c r="I3372" s="6" t="s">
        <v>215</v>
      </c>
      <c r="J3372" s="6">
        <v>28</v>
      </c>
      <c r="K3372" s="6">
        <v>25</v>
      </c>
      <c r="L3372" s="6">
        <v>97</v>
      </c>
      <c r="M3372" s="6">
        <v>9</v>
      </c>
      <c r="N3372" s="6">
        <v>8</v>
      </c>
      <c r="O3372" s="6">
        <v>0.2</v>
      </c>
      <c r="P3372" s="8">
        <v>1051.9000000000001</v>
      </c>
      <c r="Q3372" s="8">
        <v>462.83600000000007</v>
      </c>
      <c r="R3372" s="8">
        <f t="shared" si="157"/>
        <v>3029.4720000000002</v>
      </c>
      <c r="S3372" s="8">
        <f>(((Sales[[#This Row],[Unit Price]]-(Sales[[#This Row],[Discount Applied]]*Sales[[#This Row],[Unit Price]]))-Q3372)/Q3372)*100</f>
        <v>81.818181818181813</v>
      </c>
      <c r="T3372" s="8">
        <f t="shared" si="158"/>
        <v>6732.1600000000008</v>
      </c>
      <c r="U3372" s="8">
        <f>Sales[[#This Row],[Unit Cost]]*Sales[[#This Row],[Order Quantity]]</f>
        <v>3702.6880000000006</v>
      </c>
    </row>
    <row r="3373" spans="1:21" x14ac:dyDescent="0.2">
      <c r="A3373" s="6" t="s">
        <v>3586</v>
      </c>
      <c r="B3373" s="6" t="s">
        <v>23</v>
      </c>
      <c r="C3373" s="6" t="s">
        <v>147</v>
      </c>
      <c r="D3373" s="7">
        <v>43500</v>
      </c>
      <c r="E3373" s="7">
        <v>43647</v>
      </c>
      <c r="F3373" s="7">
        <v>43668</v>
      </c>
      <c r="G3373" s="7">
        <v>43671</v>
      </c>
      <c r="H3373" s="6">
        <f t="shared" si="156"/>
        <v>24</v>
      </c>
      <c r="I3373" s="6" t="s">
        <v>215</v>
      </c>
      <c r="J3373" s="6">
        <v>21</v>
      </c>
      <c r="K3373" s="6">
        <v>26</v>
      </c>
      <c r="L3373" s="6">
        <v>237</v>
      </c>
      <c r="M3373" s="6">
        <v>45</v>
      </c>
      <c r="N3373" s="6">
        <v>8</v>
      </c>
      <c r="O3373" s="6">
        <v>7.4999999999999997E-2</v>
      </c>
      <c r="P3373" s="8">
        <v>844.2</v>
      </c>
      <c r="Q3373" s="8">
        <v>379.89000000000004</v>
      </c>
      <c r="R3373" s="8">
        <f t="shared" si="157"/>
        <v>3207.9599999999996</v>
      </c>
      <c r="S3373" s="8">
        <f>(((Sales[[#This Row],[Unit Price]]-(Sales[[#This Row],[Discount Applied]]*Sales[[#This Row],[Unit Price]]))-Q3373)/Q3373)*100</f>
        <v>105.55555555555554</v>
      </c>
      <c r="T3373" s="8">
        <f t="shared" si="158"/>
        <v>6247.08</v>
      </c>
      <c r="U3373" s="8">
        <f>Sales[[#This Row],[Unit Cost]]*Sales[[#This Row],[Order Quantity]]</f>
        <v>3039.1200000000003</v>
      </c>
    </row>
    <row r="3374" spans="1:21" x14ac:dyDescent="0.2">
      <c r="A3374" s="6" t="s">
        <v>3587</v>
      </c>
      <c r="B3374" s="6" t="s">
        <v>24</v>
      </c>
      <c r="C3374" s="6" t="s">
        <v>145</v>
      </c>
      <c r="D3374" s="7">
        <v>43500</v>
      </c>
      <c r="E3374" s="7">
        <v>43647</v>
      </c>
      <c r="F3374" s="7">
        <v>43655</v>
      </c>
      <c r="G3374" s="7">
        <v>43661</v>
      </c>
      <c r="H3374" s="6">
        <f t="shared" si="156"/>
        <v>14</v>
      </c>
      <c r="I3374" s="6" t="s">
        <v>215</v>
      </c>
      <c r="J3374" s="6">
        <v>10</v>
      </c>
      <c r="K3374" s="6">
        <v>20</v>
      </c>
      <c r="L3374" s="6">
        <v>189</v>
      </c>
      <c r="M3374" s="6">
        <v>35</v>
      </c>
      <c r="N3374" s="6">
        <v>2</v>
      </c>
      <c r="O3374" s="6">
        <v>0.1</v>
      </c>
      <c r="P3374" s="8">
        <v>2412</v>
      </c>
      <c r="Q3374" s="8">
        <v>2026.08</v>
      </c>
      <c r="R3374" s="8">
        <f t="shared" si="157"/>
        <v>289.44000000000051</v>
      </c>
      <c r="S3374" s="8">
        <f>(((Sales[[#This Row],[Unit Price]]-(Sales[[#This Row],[Discount Applied]]*Sales[[#This Row],[Unit Price]]))-Q3374)/Q3374)*100</f>
        <v>7.1428571428571566</v>
      </c>
      <c r="T3374" s="8">
        <f t="shared" si="158"/>
        <v>4341.6000000000004</v>
      </c>
      <c r="U3374" s="8">
        <f>Sales[[#This Row],[Unit Cost]]*Sales[[#This Row],[Order Quantity]]</f>
        <v>4052.16</v>
      </c>
    </row>
    <row r="3375" spans="1:21" x14ac:dyDescent="0.2">
      <c r="A3375" s="6" t="s">
        <v>3588</v>
      </c>
      <c r="B3375" s="6" t="s">
        <v>23</v>
      </c>
      <c r="C3375" s="6" t="s">
        <v>146</v>
      </c>
      <c r="D3375" s="7">
        <v>43600</v>
      </c>
      <c r="E3375" s="7">
        <v>43648</v>
      </c>
      <c r="F3375" s="7">
        <v>43666</v>
      </c>
      <c r="G3375" s="7">
        <v>43674</v>
      </c>
      <c r="H3375" s="6">
        <f t="shared" si="156"/>
        <v>26</v>
      </c>
      <c r="I3375" s="6" t="s">
        <v>215</v>
      </c>
      <c r="J3375" s="6">
        <v>21</v>
      </c>
      <c r="K3375" s="6">
        <v>18</v>
      </c>
      <c r="L3375" s="6">
        <v>293</v>
      </c>
      <c r="M3375" s="6">
        <v>10</v>
      </c>
      <c r="N3375" s="6">
        <v>7</v>
      </c>
      <c r="O3375" s="6">
        <v>0.05</v>
      </c>
      <c r="P3375" s="8">
        <v>1031.8</v>
      </c>
      <c r="Q3375" s="8">
        <v>804.80399999999997</v>
      </c>
      <c r="R3375" s="8">
        <f t="shared" si="157"/>
        <v>1227.8419999999996</v>
      </c>
      <c r="S3375" s="8">
        <f>(((Sales[[#This Row],[Unit Price]]-(Sales[[#This Row],[Discount Applied]]*Sales[[#This Row],[Unit Price]]))-Q3375)/Q3375)*100</f>
        <v>21.794871794871788</v>
      </c>
      <c r="T3375" s="8">
        <f t="shared" si="158"/>
        <v>6861.4699999999993</v>
      </c>
      <c r="U3375" s="8">
        <f>Sales[[#This Row],[Unit Cost]]*Sales[[#This Row],[Order Quantity]]</f>
        <v>5633.6279999999997</v>
      </c>
    </row>
    <row r="3376" spans="1:21" x14ac:dyDescent="0.2">
      <c r="A3376" s="6" t="s">
        <v>3589</v>
      </c>
      <c r="B3376" s="6" t="s">
        <v>23</v>
      </c>
      <c r="C3376" s="6" t="s">
        <v>145</v>
      </c>
      <c r="D3376" s="7">
        <v>43500</v>
      </c>
      <c r="E3376" s="7">
        <v>43648</v>
      </c>
      <c r="F3376" s="7">
        <v>43674</v>
      </c>
      <c r="G3376" s="7">
        <v>43680</v>
      </c>
      <c r="H3376" s="6">
        <f t="shared" si="156"/>
        <v>32</v>
      </c>
      <c r="I3376" s="6" t="s">
        <v>215</v>
      </c>
      <c r="J3376" s="6">
        <v>24</v>
      </c>
      <c r="K3376" s="6">
        <v>21</v>
      </c>
      <c r="L3376" s="6">
        <v>172</v>
      </c>
      <c r="M3376" s="6">
        <v>36</v>
      </c>
      <c r="N3376" s="6">
        <v>1</v>
      </c>
      <c r="O3376" s="6">
        <v>0.1</v>
      </c>
      <c r="P3376" s="8">
        <v>5983.1</v>
      </c>
      <c r="Q3376" s="8">
        <v>3410.3669999999997</v>
      </c>
      <c r="R3376" s="8">
        <f t="shared" si="157"/>
        <v>1974.4230000000002</v>
      </c>
      <c r="S3376" s="8">
        <f>(((Sales[[#This Row],[Unit Price]]-(Sales[[#This Row],[Discount Applied]]*Sales[[#This Row],[Unit Price]]))-Q3376)/Q3376)*100</f>
        <v>57.894736842105274</v>
      </c>
      <c r="T3376" s="8">
        <f t="shared" si="158"/>
        <v>5384.79</v>
      </c>
      <c r="U3376" s="8">
        <f>Sales[[#This Row],[Unit Cost]]*Sales[[#This Row],[Order Quantity]]</f>
        <v>3410.3669999999997</v>
      </c>
    </row>
    <row r="3377" spans="1:21" x14ac:dyDescent="0.2">
      <c r="A3377" s="6" t="s">
        <v>3590</v>
      </c>
      <c r="B3377" s="6" t="s">
        <v>23</v>
      </c>
      <c r="C3377" s="6" t="s">
        <v>145</v>
      </c>
      <c r="D3377" s="7">
        <v>43500</v>
      </c>
      <c r="E3377" s="7">
        <v>43648</v>
      </c>
      <c r="F3377" s="7">
        <v>43671</v>
      </c>
      <c r="G3377" s="7">
        <v>43679</v>
      </c>
      <c r="H3377" s="6">
        <f t="shared" si="156"/>
        <v>31</v>
      </c>
      <c r="I3377" s="6" t="s">
        <v>215</v>
      </c>
      <c r="J3377" s="6">
        <v>22</v>
      </c>
      <c r="K3377" s="6">
        <v>12</v>
      </c>
      <c r="L3377" s="6">
        <v>128</v>
      </c>
      <c r="M3377" s="6">
        <v>47</v>
      </c>
      <c r="N3377" s="6">
        <v>7</v>
      </c>
      <c r="O3377" s="6">
        <v>0.05</v>
      </c>
      <c r="P3377" s="8">
        <v>830.80000000000007</v>
      </c>
      <c r="Q3377" s="8">
        <v>697.87200000000007</v>
      </c>
      <c r="R3377" s="8">
        <f t="shared" si="157"/>
        <v>639.71600000000035</v>
      </c>
      <c r="S3377" s="8">
        <f>(((Sales[[#This Row],[Unit Price]]-(Sales[[#This Row],[Discount Applied]]*Sales[[#This Row],[Unit Price]]))-Q3377)/Q3377)*100</f>
        <v>13.095238095238098</v>
      </c>
      <c r="T3377" s="8">
        <f t="shared" si="158"/>
        <v>5524.8200000000006</v>
      </c>
      <c r="U3377" s="8">
        <f>Sales[[#This Row],[Unit Cost]]*Sales[[#This Row],[Order Quantity]]</f>
        <v>4885.1040000000003</v>
      </c>
    </row>
    <row r="3378" spans="1:21" x14ac:dyDescent="0.2">
      <c r="A3378" s="6" t="s">
        <v>3591</v>
      </c>
      <c r="B3378" s="6" t="s">
        <v>25</v>
      </c>
      <c r="C3378" s="6" t="s">
        <v>146</v>
      </c>
      <c r="D3378" s="7">
        <v>43500</v>
      </c>
      <c r="E3378" s="7">
        <v>43648</v>
      </c>
      <c r="F3378" s="7">
        <v>43651</v>
      </c>
      <c r="G3378" s="7">
        <v>43658</v>
      </c>
      <c r="H3378" s="6">
        <f t="shared" si="156"/>
        <v>10</v>
      </c>
      <c r="I3378" s="6" t="s">
        <v>215</v>
      </c>
      <c r="J3378" s="6">
        <v>17</v>
      </c>
      <c r="K3378" s="6">
        <v>1</v>
      </c>
      <c r="L3378" s="6">
        <v>262</v>
      </c>
      <c r="M3378" s="6">
        <v>23</v>
      </c>
      <c r="N3378" s="6">
        <v>8</v>
      </c>
      <c r="O3378" s="6">
        <v>0.1</v>
      </c>
      <c r="P3378" s="8">
        <v>1092.1000000000001</v>
      </c>
      <c r="Q3378" s="8">
        <v>633.41800000000001</v>
      </c>
      <c r="R3378" s="8">
        <f t="shared" si="157"/>
        <v>2795.7760000000007</v>
      </c>
      <c r="S3378" s="8">
        <f>(((Sales[[#This Row],[Unit Price]]-(Sales[[#This Row],[Discount Applied]]*Sales[[#This Row],[Unit Price]]))-Q3378)/Q3378)*100</f>
        <v>55.172413793103459</v>
      </c>
      <c r="T3378" s="8">
        <f t="shared" si="158"/>
        <v>7863.1200000000008</v>
      </c>
      <c r="U3378" s="8">
        <f>Sales[[#This Row],[Unit Cost]]*Sales[[#This Row],[Order Quantity]]</f>
        <v>5067.3440000000001</v>
      </c>
    </row>
    <row r="3379" spans="1:21" x14ac:dyDescent="0.2">
      <c r="A3379" s="6" t="s">
        <v>3592</v>
      </c>
      <c r="B3379" s="6" t="s">
        <v>24</v>
      </c>
      <c r="C3379" s="6" t="s">
        <v>145</v>
      </c>
      <c r="D3379" s="7">
        <v>43500</v>
      </c>
      <c r="E3379" s="7">
        <v>43648</v>
      </c>
      <c r="F3379" s="7">
        <v>43663</v>
      </c>
      <c r="G3379" s="7">
        <v>43671</v>
      </c>
      <c r="H3379" s="6">
        <f t="shared" si="156"/>
        <v>23</v>
      </c>
      <c r="I3379" s="6" t="s">
        <v>215</v>
      </c>
      <c r="J3379" s="6">
        <v>5</v>
      </c>
      <c r="K3379" s="6">
        <v>24</v>
      </c>
      <c r="L3379" s="6">
        <v>193</v>
      </c>
      <c r="M3379" s="6">
        <v>30</v>
      </c>
      <c r="N3379" s="6">
        <v>3</v>
      </c>
      <c r="O3379" s="6">
        <v>0.2</v>
      </c>
      <c r="P3379" s="8">
        <v>1011.7</v>
      </c>
      <c r="Q3379" s="8">
        <v>718.30700000000002</v>
      </c>
      <c r="R3379" s="8">
        <f t="shared" si="157"/>
        <v>273.15900000000011</v>
      </c>
      <c r="S3379" s="8">
        <f>(((Sales[[#This Row],[Unit Price]]-(Sales[[#This Row],[Discount Applied]]*Sales[[#This Row],[Unit Price]]))-Q3379)/Q3379)*100</f>
        <v>12.676056338028168</v>
      </c>
      <c r="T3379" s="8">
        <f t="shared" si="158"/>
        <v>2428.0800000000004</v>
      </c>
      <c r="U3379" s="8">
        <f>Sales[[#This Row],[Unit Cost]]*Sales[[#This Row],[Order Quantity]]</f>
        <v>2154.9210000000003</v>
      </c>
    </row>
    <row r="3380" spans="1:21" x14ac:dyDescent="0.2">
      <c r="A3380" s="6" t="s">
        <v>3593</v>
      </c>
      <c r="B3380" s="6" t="s">
        <v>24</v>
      </c>
      <c r="C3380" s="6" t="s">
        <v>147</v>
      </c>
      <c r="D3380" s="7">
        <v>43600</v>
      </c>
      <c r="E3380" s="7">
        <v>43648</v>
      </c>
      <c r="F3380" s="7">
        <v>43652</v>
      </c>
      <c r="G3380" s="7">
        <v>43660</v>
      </c>
      <c r="H3380" s="6">
        <f t="shared" si="156"/>
        <v>12</v>
      </c>
      <c r="I3380" s="6" t="s">
        <v>215</v>
      </c>
      <c r="J3380" s="6">
        <v>11</v>
      </c>
      <c r="K3380" s="6">
        <v>25</v>
      </c>
      <c r="L3380" s="6">
        <v>208</v>
      </c>
      <c r="M3380" s="6">
        <v>33</v>
      </c>
      <c r="N3380" s="6">
        <v>3</v>
      </c>
      <c r="O3380" s="6">
        <v>7.4999999999999997E-2</v>
      </c>
      <c r="P3380" s="8">
        <v>1882.7</v>
      </c>
      <c r="Q3380" s="8">
        <v>1186.1010000000001</v>
      </c>
      <c r="R3380" s="8">
        <f t="shared" si="157"/>
        <v>1666.1895</v>
      </c>
      <c r="S3380" s="8">
        <f>(((Sales[[#This Row],[Unit Price]]-(Sales[[#This Row],[Discount Applied]]*Sales[[#This Row],[Unit Price]]))-Q3380)/Q3380)*100</f>
        <v>46.825396825396808</v>
      </c>
      <c r="T3380" s="8">
        <f t="shared" si="158"/>
        <v>5224.4925000000003</v>
      </c>
      <c r="U3380" s="8">
        <f>Sales[[#This Row],[Unit Cost]]*Sales[[#This Row],[Order Quantity]]</f>
        <v>3558.3030000000003</v>
      </c>
    </row>
    <row r="3381" spans="1:21" x14ac:dyDescent="0.2">
      <c r="A3381" s="6" t="s">
        <v>3594</v>
      </c>
      <c r="B3381" s="6" t="s">
        <v>26</v>
      </c>
      <c r="C3381" s="6" t="s">
        <v>145</v>
      </c>
      <c r="D3381" s="7">
        <v>43500</v>
      </c>
      <c r="E3381" s="7">
        <v>43648</v>
      </c>
      <c r="F3381" s="7">
        <v>43672</v>
      </c>
      <c r="G3381" s="7">
        <v>43682</v>
      </c>
      <c r="H3381" s="6">
        <f t="shared" si="156"/>
        <v>34</v>
      </c>
      <c r="I3381" s="6" t="s">
        <v>215</v>
      </c>
      <c r="J3381" s="6">
        <v>27</v>
      </c>
      <c r="K3381" s="6">
        <v>8</v>
      </c>
      <c r="L3381" s="6">
        <v>171</v>
      </c>
      <c r="M3381" s="6">
        <v>37</v>
      </c>
      <c r="N3381" s="6">
        <v>2</v>
      </c>
      <c r="O3381" s="6">
        <v>7.4999999999999997E-2</v>
      </c>
      <c r="P3381" s="8">
        <v>1252.9000000000001</v>
      </c>
      <c r="Q3381" s="8">
        <v>914.61700000000008</v>
      </c>
      <c r="R3381" s="8">
        <f t="shared" si="157"/>
        <v>488.63100000000009</v>
      </c>
      <c r="S3381" s="8">
        <f>(((Sales[[#This Row],[Unit Price]]-(Sales[[#This Row],[Discount Applied]]*Sales[[#This Row],[Unit Price]]))-Q3381)/Q3381)*100</f>
        <v>26.712328767123289</v>
      </c>
      <c r="T3381" s="8">
        <f t="shared" si="158"/>
        <v>2317.8650000000002</v>
      </c>
      <c r="U3381" s="8">
        <f>Sales[[#This Row],[Unit Cost]]*Sales[[#This Row],[Order Quantity]]</f>
        <v>1829.2340000000002</v>
      </c>
    </row>
    <row r="3382" spans="1:21" x14ac:dyDescent="0.2">
      <c r="A3382" s="6" t="s">
        <v>3595</v>
      </c>
      <c r="B3382" s="6" t="s">
        <v>23</v>
      </c>
      <c r="C3382" s="6" t="s">
        <v>145</v>
      </c>
      <c r="D3382" s="7">
        <v>43500</v>
      </c>
      <c r="E3382" s="7">
        <v>43648</v>
      </c>
      <c r="F3382" s="7">
        <v>43655</v>
      </c>
      <c r="G3382" s="7">
        <v>43657</v>
      </c>
      <c r="H3382" s="6">
        <f t="shared" si="156"/>
        <v>9</v>
      </c>
      <c r="I3382" s="6" t="s">
        <v>215</v>
      </c>
      <c r="J3382" s="6">
        <v>24</v>
      </c>
      <c r="K3382" s="6">
        <v>6</v>
      </c>
      <c r="L3382" s="6">
        <v>140</v>
      </c>
      <c r="M3382" s="6">
        <v>31</v>
      </c>
      <c r="N3382" s="6">
        <v>8</v>
      </c>
      <c r="O3382" s="6">
        <v>0.2</v>
      </c>
      <c r="P3382" s="8">
        <v>1708.5</v>
      </c>
      <c r="Q3382" s="8">
        <v>1435.1399999999999</v>
      </c>
      <c r="R3382" s="8">
        <f t="shared" si="157"/>
        <v>-546.71999999999935</v>
      </c>
      <c r="S3382" s="8">
        <f>(((Sales[[#This Row],[Unit Price]]-(Sales[[#This Row],[Discount Applied]]*Sales[[#This Row],[Unit Price]]))-Q3382)/Q3382)*100</f>
        <v>-4.7619047619047565</v>
      </c>
      <c r="T3382" s="8">
        <f t="shared" si="158"/>
        <v>10934.4</v>
      </c>
      <c r="U3382" s="8">
        <f>Sales[[#This Row],[Unit Cost]]*Sales[[#This Row],[Order Quantity]]</f>
        <v>11481.119999999999</v>
      </c>
    </row>
    <row r="3383" spans="1:21" x14ac:dyDescent="0.2">
      <c r="A3383" s="6" t="s">
        <v>3596</v>
      </c>
      <c r="B3383" s="6" t="s">
        <v>24</v>
      </c>
      <c r="C3383" s="6" t="s">
        <v>146</v>
      </c>
      <c r="D3383" s="7">
        <v>43600</v>
      </c>
      <c r="E3383" s="7">
        <v>43648</v>
      </c>
      <c r="F3383" s="7">
        <v>43667</v>
      </c>
      <c r="G3383" s="7">
        <v>43671</v>
      </c>
      <c r="H3383" s="6">
        <f t="shared" si="156"/>
        <v>23</v>
      </c>
      <c r="I3383" s="6" t="s">
        <v>215</v>
      </c>
      <c r="J3383" s="6">
        <v>3</v>
      </c>
      <c r="K3383" s="6">
        <v>37</v>
      </c>
      <c r="L3383" s="6">
        <v>268</v>
      </c>
      <c r="M3383" s="6">
        <v>35</v>
      </c>
      <c r="N3383" s="6">
        <v>1</v>
      </c>
      <c r="O3383" s="6">
        <v>0.1</v>
      </c>
      <c r="P3383" s="8">
        <v>1273</v>
      </c>
      <c r="Q3383" s="8">
        <v>954.75</v>
      </c>
      <c r="R3383" s="8">
        <f t="shared" si="157"/>
        <v>190.95000000000005</v>
      </c>
      <c r="S3383" s="8">
        <f>(((Sales[[#This Row],[Unit Price]]-(Sales[[#This Row],[Discount Applied]]*Sales[[#This Row],[Unit Price]]))-Q3383)/Q3383)*100</f>
        <v>20.000000000000004</v>
      </c>
      <c r="T3383" s="8">
        <f t="shared" si="158"/>
        <v>1145.7</v>
      </c>
      <c r="U3383" s="8">
        <f>Sales[[#This Row],[Unit Cost]]*Sales[[#This Row],[Order Quantity]]</f>
        <v>954.75</v>
      </c>
    </row>
    <row r="3384" spans="1:21" x14ac:dyDescent="0.2">
      <c r="A3384" s="6" t="s">
        <v>3597</v>
      </c>
      <c r="B3384" s="6" t="s">
        <v>25</v>
      </c>
      <c r="C3384" s="6" t="s">
        <v>147</v>
      </c>
      <c r="D3384" s="7">
        <v>43500</v>
      </c>
      <c r="E3384" s="7">
        <v>43648</v>
      </c>
      <c r="F3384" s="7">
        <v>43668</v>
      </c>
      <c r="G3384" s="7">
        <v>43676</v>
      </c>
      <c r="H3384" s="6">
        <f t="shared" si="156"/>
        <v>28</v>
      </c>
      <c r="I3384" s="6" t="s">
        <v>215</v>
      </c>
      <c r="J3384" s="6">
        <v>17</v>
      </c>
      <c r="K3384" s="6">
        <v>3</v>
      </c>
      <c r="L3384" s="6">
        <v>219</v>
      </c>
      <c r="M3384" s="6">
        <v>38</v>
      </c>
      <c r="N3384" s="6">
        <v>2</v>
      </c>
      <c r="O3384" s="6">
        <v>0.15</v>
      </c>
      <c r="P3384" s="8">
        <v>2438.8000000000002</v>
      </c>
      <c r="Q3384" s="8">
        <v>1341.3400000000001</v>
      </c>
      <c r="R3384" s="8">
        <f t="shared" si="157"/>
        <v>1463.2799999999997</v>
      </c>
      <c r="S3384" s="8">
        <f>(((Sales[[#This Row],[Unit Price]]-(Sales[[#This Row],[Discount Applied]]*Sales[[#This Row],[Unit Price]]))-Q3384)/Q3384)*100</f>
        <v>54.545454545454533</v>
      </c>
      <c r="T3384" s="8">
        <f t="shared" si="158"/>
        <v>4145.96</v>
      </c>
      <c r="U3384" s="8">
        <f>Sales[[#This Row],[Unit Cost]]*Sales[[#This Row],[Order Quantity]]</f>
        <v>2682.6800000000003</v>
      </c>
    </row>
    <row r="3385" spans="1:21" x14ac:dyDescent="0.2">
      <c r="A3385" s="6" t="s">
        <v>3598</v>
      </c>
      <c r="B3385" s="6" t="s">
        <v>24</v>
      </c>
      <c r="C3385" s="6" t="s">
        <v>147</v>
      </c>
      <c r="D3385" s="7">
        <v>43500</v>
      </c>
      <c r="E3385" s="7">
        <v>43648</v>
      </c>
      <c r="F3385" s="7">
        <v>43665</v>
      </c>
      <c r="G3385" s="7">
        <v>43674</v>
      </c>
      <c r="H3385" s="6">
        <f t="shared" si="156"/>
        <v>26</v>
      </c>
      <c r="I3385" s="6" t="s">
        <v>215</v>
      </c>
      <c r="J3385" s="6">
        <v>10</v>
      </c>
      <c r="K3385" s="6">
        <v>27</v>
      </c>
      <c r="L3385" s="6">
        <v>255</v>
      </c>
      <c r="M3385" s="6">
        <v>15</v>
      </c>
      <c r="N3385" s="6">
        <v>1</v>
      </c>
      <c r="O3385" s="6">
        <v>0.1</v>
      </c>
      <c r="P3385" s="8">
        <v>3061.9</v>
      </c>
      <c r="Q3385" s="8">
        <v>1745.2829999999999</v>
      </c>
      <c r="R3385" s="8">
        <f t="shared" si="157"/>
        <v>1010.4270000000001</v>
      </c>
      <c r="S3385" s="8">
        <f>(((Sales[[#This Row],[Unit Price]]-(Sales[[#This Row],[Discount Applied]]*Sales[[#This Row],[Unit Price]]))-Q3385)/Q3385)*100</f>
        <v>57.894736842105274</v>
      </c>
      <c r="T3385" s="8">
        <f t="shared" si="158"/>
        <v>2755.71</v>
      </c>
      <c r="U3385" s="8">
        <f>Sales[[#This Row],[Unit Cost]]*Sales[[#This Row],[Order Quantity]]</f>
        <v>1745.2829999999999</v>
      </c>
    </row>
    <row r="3386" spans="1:21" x14ac:dyDescent="0.2">
      <c r="A3386" s="6" t="s">
        <v>3599</v>
      </c>
      <c r="B3386" s="6" t="s">
        <v>23</v>
      </c>
      <c r="C3386" s="6" t="s">
        <v>143</v>
      </c>
      <c r="D3386" s="7">
        <v>43500</v>
      </c>
      <c r="E3386" s="7">
        <v>43648</v>
      </c>
      <c r="F3386" s="7">
        <v>43674</v>
      </c>
      <c r="G3386" s="7">
        <v>43681</v>
      </c>
      <c r="H3386" s="6">
        <f t="shared" si="156"/>
        <v>33</v>
      </c>
      <c r="I3386" s="6" t="s">
        <v>215</v>
      </c>
      <c r="J3386" s="6">
        <v>23</v>
      </c>
      <c r="K3386" s="6">
        <v>2</v>
      </c>
      <c r="L3386" s="6">
        <v>360</v>
      </c>
      <c r="M3386" s="6">
        <v>28</v>
      </c>
      <c r="N3386" s="6">
        <v>6</v>
      </c>
      <c r="O3386" s="6">
        <v>0.15</v>
      </c>
      <c r="P3386" s="8">
        <v>3061.9</v>
      </c>
      <c r="Q3386" s="8">
        <v>1224.76</v>
      </c>
      <c r="R3386" s="8">
        <f t="shared" si="157"/>
        <v>8267.1300000000028</v>
      </c>
      <c r="S3386" s="8">
        <f>(((Sales[[#This Row],[Unit Price]]-(Sales[[#This Row],[Discount Applied]]*Sales[[#This Row],[Unit Price]]))-Q3386)/Q3386)*100</f>
        <v>112.50000000000003</v>
      </c>
      <c r="T3386" s="8">
        <f t="shared" si="158"/>
        <v>15615.690000000002</v>
      </c>
      <c r="U3386" s="8">
        <f>Sales[[#This Row],[Unit Cost]]*Sales[[#This Row],[Order Quantity]]</f>
        <v>7348.5599999999995</v>
      </c>
    </row>
    <row r="3387" spans="1:21" x14ac:dyDescent="0.2">
      <c r="A3387" s="6" t="s">
        <v>3600</v>
      </c>
      <c r="B3387" s="6" t="s">
        <v>24</v>
      </c>
      <c r="C3387" s="6" t="s">
        <v>145</v>
      </c>
      <c r="D3387" s="7">
        <v>43600</v>
      </c>
      <c r="E3387" s="7">
        <v>43648</v>
      </c>
      <c r="F3387" s="7">
        <v>43662</v>
      </c>
      <c r="G3387" s="7">
        <v>43669</v>
      </c>
      <c r="H3387" s="6">
        <f t="shared" si="156"/>
        <v>21</v>
      </c>
      <c r="I3387" s="6" t="s">
        <v>215</v>
      </c>
      <c r="J3387" s="6">
        <v>1</v>
      </c>
      <c r="K3387" s="6">
        <v>6</v>
      </c>
      <c r="L3387" s="6">
        <v>119</v>
      </c>
      <c r="M3387" s="6">
        <v>24</v>
      </c>
      <c r="N3387" s="6">
        <v>1</v>
      </c>
      <c r="O3387" s="6">
        <v>0.05</v>
      </c>
      <c r="P3387" s="8">
        <v>167.5</v>
      </c>
      <c r="Q3387" s="8">
        <v>142.375</v>
      </c>
      <c r="R3387" s="8">
        <f t="shared" si="157"/>
        <v>16.75</v>
      </c>
      <c r="S3387" s="8">
        <f>(((Sales[[#This Row],[Unit Price]]-(Sales[[#This Row],[Discount Applied]]*Sales[[#This Row],[Unit Price]]))-Q3387)/Q3387)*100</f>
        <v>11.76470588235294</v>
      </c>
      <c r="T3387" s="8">
        <f t="shared" si="158"/>
        <v>159.125</v>
      </c>
      <c r="U3387" s="8">
        <f>Sales[[#This Row],[Unit Cost]]*Sales[[#This Row],[Order Quantity]]</f>
        <v>142.375</v>
      </c>
    </row>
    <row r="3388" spans="1:21" x14ac:dyDescent="0.2">
      <c r="A3388" s="6" t="s">
        <v>3601</v>
      </c>
      <c r="B3388" s="6" t="s">
        <v>25</v>
      </c>
      <c r="C3388" s="6" t="s">
        <v>146</v>
      </c>
      <c r="D3388" s="7">
        <v>43500</v>
      </c>
      <c r="E3388" s="7">
        <v>43648</v>
      </c>
      <c r="F3388" s="7">
        <v>43662</v>
      </c>
      <c r="G3388" s="7">
        <v>43664</v>
      </c>
      <c r="H3388" s="6">
        <f t="shared" si="156"/>
        <v>16</v>
      </c>
      <c r="I3388" s="6" t="s">
        <v>215</v>
      </c>
      <c r="J3388" s="6">
        <v>14</v>
      </c>
      <c r="K3388" s="6">
        <v>47</v>
      </c>
      <c r="L3388" s="6">
        <v>323</v>
      </c>
      <c r="M3388" s="6">
        <v>2</v>
      </c>
      <c r="N3388" s="6">
        <v>6</v>
      </c>
      <c r="O3388" s="6">
        <v>0.15</v>
      </c>
      <c r="P3388" s="8">
        <v>3993.2000000000003</v>
      </c>
      <c r="Q3388" s="8">
        <v>3234.4920000000006</v>
      </c>
      <c r="R3388" s="8">
        <f t="shared" si="157"/>
        <v>958.36799999999494</v>
      </c>
      <c r="S3388" s="8">
        <f>(((Sales[[#This Row],[Unit Price]]-(Sales[[#This Row],[Discount Applied]]*Sales[[#This Row],[Unit Price]]))-Q3388)/Q3388)*100</f>
        <v>4.9382716049382589</v>
      </c>
      <c r="T3388" s="8">
        <f t="shared" si="158"/>
        <v>20365.32</v>
      </c>
      <c r="U3388" s="8">
        <f>Sales[[#This Row],[Unit Cost]]*Sales[[#This Row],[Order Quantity]]</f>
        <v>19406.952000000005</v>
      </c>
    </row>
    <row r="3389" spans="1:21" x14ac:dyDescent="0.2">
      <c r="A3389" s="6" t="s">
        <v>3602</v>
      </c>
      <c r="B3389" s="6" t="s">
        <v>24</v>
      </c>
      <c r="C3389" s="6" t="s">
        <v>146</v>
      </c>
      <c r="D3389" s="7">
        <v>43500</v>
      </c>
      <c r="E3389" s="7">
        <v>43648</v>
      </c>
      <c r="F3389" s="7">
        <v>43669</v>
      </c>
      <c r="G3389" s="7">
        <v>43670</v>
      </c>
      <c r="H3389" s="6">
        <f t="shared" si="156"/>
        <v>22</v>
      </c>
      <c r="I3389" s="6" t="s">
        <v>215</v>
      </c>
      <c r="J3389" s="6">
        <v>3</v>
      </c>
      <c r="K3389" s="6">
        <v>10</v>
      </c>
      <c r="L3389" s="6">
        <v>326</v>
      </c>
      <c r="M3389" s="6">
        <v>21</v>
      </c>
      <c r="N3389" s="6">
        <v>5</v>
      </c>
      <c r="O3389" s="6">
        <v>0.1</v>
      </c>
      <c r="P3389" s="8">
        <v>1125.6000000000001</v>
      </c>
      <c r="Q3389" s="8">
        <v>585.31200000000013</v>
      </c>
      <c r="R3389" s="8">
        <f t="shared" si="157"/>
        <v>2138.6400000000003</v>
      </c>
      <c r="S3389" s="8">
        <f>(((Sales[[#This Row],[Unit Price]]-(Sales[[#This Row],[Discount Applied]]*Sales[[#This Row],[Unit Price]]))-Q3389)/Q3389)*100</f>
        <v>73.076923076923052</v>
      </c>
      <c r="T3389" s="8">
        <f t="shared" si="158"/>
        <v>5065.2000000000007</v>
      </c>
      <c r="U3389" s="8">
        <f>Sales[[#This Row],[Unit Cost]]*Sales[[#This Row],[Order Quantity]]</f>
        <v>2926.5600000000004</v>
      </c>
    </row>
    <row r="3390" spans="1:21" x14ac:dyDescent="0.2">
      <c r="A3390" s="6" t="s">
        <v>3603</v>
      </c>
      <c r="B3390" s="6" t="s">
        <v>23</v>
      </c>
      <c r="C3390" s="6" t="s">
        <v>145</v>
      </c>
      <c r="D3390" s="7">
        <v>43500</v>
      </c>
      <c r="E3390" s="7">
        <v>43648</v>
      </c>
      <c r="F3390" s="7">
        <v>43664</v>
      </c>
      <c r="G3390" s="7">
        <v>43665</v>
      </c>
      <c r="H3390" s="6">
        <f t="shared" si="156"/>
        <v>17</v>
      </c>
      <c r="I3390" s="6" t="s">
        <v>215</v>
      </c>
      <c r="J3390" s="6">
        <v>24</v>
      </c>
      <c r="K3390" s="6">
        <v>17</v>
      </c>
      <c r="L3390" s="6">
        <v>191</v>
      </c>
      <c r="M3390" s="6">
        <v>4</v>
      </c>
      <c r="N3390" s="6">
        <v>3</v>
      </c>
      <c r="O3390" s="6">
        <v>7.4999999999999997E-2</v>
      </c>
      <c r="P3390" s="8">
        <v>1159.1000000000001</v>
      </c>
      <c r="Q3390" s="8">
        <v>846.14300000000003</v>
      </c>
      <c r="R3390" s="8">
        <f t="shared" si="157"/>
        <v>678.07349999999997</v>
      </c>
      <c r="S3390" s="8">
        <f>(((Sales[[#This Row],[Unit Price]]-(Sales[[#This Row],[Discount Applied]]*Sales[[#This Row],[Unit Price]]))-Q3390)/Q3390)*100</f>
        <v>26.712328767123282</v>
      </c>
      <c r="T3390" s="8">
        <f t="shared" si="158"/>
        <v>3216.5025000000001</v>
      </c>
      <c r="U3390" s="8">
        <f>Sales[[#This Row],[Unit Cost]]*Sales[[#This Row],[Order Quantity]]</f>
        <v>2538.4290000000001</v>
      </c>
    </row>
    <row r="3391" spans="1:21" x14ac:dyDescent="0.2">
      <c r="A3391" s="6" t="s">
        <v>3604</v>
      </c>
      <c r="B3391" s="6" t="s">
        <v>25</v>
      </c>
      <c r="C3391" s="6" t="s">
        <v>147</v>
      </c>
      <c r="D3391" s="7">
        <v>43500</v>
      </c>
      <c r="E3391" s="7">
        <v>43648</v>
      </c>
      <c r="F3391" s="7">
        <v>43664</v>
      </c>
      <c r="G3391" s="7">
        <v>43671</v>
      </c>
      <c r="H3391" s="6">
        <f t="shared" si="156"/>
        <v>23</v>
      </c>
      <c r="I3391" s="6" t="s">
        <v>215</v>
      </c>
      <c r="J3391" s="6">
        <v>14</v>
      </c>
      <c r="K3391" s="6">
        <v>29</v>
      </c>
      <c r="L3391" s="6">
        <v>222</v>
      </c>
      <c r="M3391" s="6">
        <v>32</v>
      </c>
      <c r="N3391" s="6">
        <v>1</v>
      </c>
      <c r="O3391" s="6">
        <v>7.4999999999999997E-2</v>
      </c>
      <c r="P3391" s="8">
        <v>1038.5</v>
      </c>
      <c r="Q3391" s="8">
        <v>810.03</v>
      </c>
      <c r="R3391" s="8">
        <f t="shared" si="157"/>
        <v>150.58249999999998</v>
      </c>
      <c r="S3391" s="8">
        <f>(((Sales[[#This Row],[Unit Price]]-(Sales[[#This Row],[Discount Applied]]*Sales[[#This Row],[Unit Price]]))-Q3391)/Q3391)*100</f>
        <v>18.589743589743588</v>
      </c>
      <c r="T3391" s="8">
        <f t="shared" si="158"/>
        <v>960.61249999999995</v>
      </c>
      <c r="U3391" s="8">
        <f>Sales[[#This Row],[Unit Cost]]*Sales[[#This Row],[Order Quantity]]</f>
        <v>810.03</v>
      </c>
    </row>
    <row r="3392" spans="1:21" x14ac:dyDescent="0.2">
      <c r="A3392" s="6" t="s">
        <v>3605</v>
      </c>
      <c r="B3392" s="6" t="s">
        <v>25</v>
      </c>
      <c r="C3392" s="6" t="s">
        <v>147</v>
      </c>
      <c r="D3392" s="7">
        <v>43500</v>
      </c>
      <c r="E3392" s="7">
        <v>43649</v>
      </c>
      <c r="F3392" s="7">
        <v>43662</v>
      </c>
      <c r="G3392" s="7">
        <v>43672</v>
      </c>
      <c r="H3392" s="6">
        <f t="shared" si="156"/>
        <v>23</v>
      </c>
      <c r="I3392" s="6" t="s">
        <v>215</v>
      </c>
      <c r="J3392" s="6">
        <v>16</v>
      </c>
      <c r="K3392" s="6">
        <v>33</v>
      </c>
      <c r="L3392" s="6">
        <v>220</v>
      </c>
      <c r="M3392" s="6">
        <v>39</v>
      </c>
      <c r="N3392" s="6">
        <v>4</v>
      </c>
      <c r="O3392" s="6">
        <v>0.1</v>
      </c>
      <c r="P3392" s="8">
        <v>214.4</v>
      </c>
      <c r="Q3392" s="8">
        <v>135.072</v>
      </c>
      <c r="R3392" s="8">
        <f t="shared" si="157"/>
        <v>231.55200000000002</v>
      </c>
      <c r="S3392" s="8">
        <f>(((Sales[[#This Row],[Unit Price]]-(Sales[[#This Row],[Discount Applied]]*Sales[[#This Row],[Unit Price]]))-Q3392)/Q3392)*100</f>
        <v>42.857142857142861</v>
      </c>
      <c r="T3392" s="8">
        <f t="shared" si="158"/>
        <v>771.84</v>
      </c>
      <c r="U3392" s="8">
        <f>Sales[[#This Row],[Unit Cost]]*Sales[[#This Row],[Order Quantity]]</f>
        <v>540.28800000000001</v>
      </c>
    </row>
    <row r="3393" spans="1:21" x14ac:dyDescent="0.2">
      <c r="A3393" s="6" t="s">
        <v>3606</v>
      </c>
      <c r="B3393" s="6" t="s">
        <v>25</v>
      </c>
      <c r="C3393" s="6" t="s">
        <v>145</v>
      </c>
      <c r="D3393" s="7">
        <v>43500</v>
      </c>
      <c r="E3393" s="7">
        <v>43649</v>
      </c>
      <c r="F3393" s="7">
        <v>43672</v>
      </c>
      <c r="G3393" s="7">
        <v>43681</v>
      </c>
      <c r="H3393" s="6">
        <f t="shared" si="156"/>
        <v>32</v>
      </c>
      <c r="I3393" s="6" t="s">
        <v>215</v>
      </c>
      <c r="J3393" s="6">
        <v>15</v>
      </c>
      <c r="K3393" s="6">
        <v>47</v>
      </c>
      <c r="L3393" s="6">
        <v>116</v>
      </c>
      <c r="M3393" s="6">
        <v>16</v>
      </c>
      <c r="N3393" s="6">
        <v>7</v>
      </c>
      <c r="O3393" s="6">
        <v>0.15</v>
      </c>
      <c r="P3393" s="8">
        <v>1748.7</v>
      </c>
      <c r="Q3393" s="8">
        <v>804.40200000000004</v>
      </c>
      <c r="R3393" s="8">
        <f t="shared" si="157"/>
        <v>4773.9509999999991</v>
      </c>
      <c r="S3393" s="8">
        <f>(((Sales[[#This Row],[Unit Price]]-(Sales[[#This Row],[Discount Applied]]*Sales[[#This Row],[Unit Price]]))-Q3393)/Q3393)*100</f>
        <v>84.782608695652158</v>
      </c>
      <c r="T3393" s="8">
        <f t="shared" si="158"/>
        <v>10404.764999999999</v>
      </c>
      <c r="U3393" s="8">
        <f>Sales[[#This Row],[Unit Cost]]*Sales[[#This Row],[Order Quantity]]</f>
        <v>5630.8140000000003</v>
      </c>
    </row>
    <row r="3394" spans="1:21" x14ac:dyDescent="0.2">
      <c r="A3394" s="6" t="s">
        <v>3607</v>
      </c>
      <c r="B3394" s="6" t="s">
        <v>25</v>
      </c>
      <c r="C3394" s="6" t="s">
        <v>146</v>
      </c>
      <c r="D3394" s="7">
        <v>43500</v>
      </c>
      <c r="E3394" s="7">
        <v>43649</v>
      </c>
      <c r="F3394" s="7">
        <v>43677</v>
      </c>
      <c r="G3394" s="7">
        <v>43683</v>
      </c>
      <c r="H3394" s="6">
        <f t="shared" ref="H3394:H3457" si="159">G3394-E3394</f>
        <v>34</v>
      </c>
      <c r="I3394" s="6" t="s">
        <v>215</v>
      </c>
      <c r="J3394" s="6">
        <v>19</v>
      </c>
      <c r="K3394" s="6">
        <v>38</v>
      </c>
      <c r="L3394" s="6">
        <v>275</v>
      </c>
      <c r="M3394" s="6">
        <v>43</v>
      </c>
      <c r="N3394" s="6">
        <v>1</v>
      </c>
      <c r="O3394" s="6">
        <v>0.05</v>
      </c>
      <c r="P3394" s="8">
        <v>2834.1</v>
      </c>
      <c r="Q3394" s="8">
        <v>1445.3910000000001</v>
      </c>
      <c r="R3394" s="8">
        <f t="shared" ref="R3394:R3457" si="160">T3394-(Q3394*N3394)</f>
        <v>1247.0039999999999</v>
      </c>
      <c r="S3394" s="8">
        <f>(((Sales[[#This Row],[Unit Price]]-(Sales[[#This Row],[Discount Applied]]*Sales[[#This Row],[Unit Price]]))-Q3394)/Q3394)*100</f>
        <v>86.274509803921561</v>
      </c>
      <c r="T3394" s="8">
        <f t="shared" ref="T3394:T3457" si="161">((P3394*N3394)-(P3394*O3394*N3394))</f>
        <v>2692.395</v>
      </c>
      <c r="U3394" s="8">
        <f>Sales[[#This Row],[Unit Cost]]*Sales[[#This Row],[Order Quantity]]</f>
        <v>1445.3910000000001</v>
      </c>
    </row>
    <row r="3395" spans="1:21" x14ac:dyDescent="0.2">
      <c r="A3395" s="6" t="s">
        <v>3608</v>
      </c>
      <c r="B3395" s="6" t="s">
        <v>26</v>
      </c>
      <c r="C3395" s="6" t="s">
        <v>147</v>
      </c>
      <c r="D3395" s="7">
        <v>43600</v>
      </c>
      <c r="E3395" s="7">
        <v>43649</v>
      </c>
      <c r="F3395" s="7">
        <v>43654</v>
      </c>
      <c r="G3395" s="7">
        <v>43655</v>
      </c>
      <c r="H3395" s="6">
        <f t="shared" si="159"/>
        <v>6</v>
      </c>
      <c r="I3395" s="6" t="s">
        <v>215</v>
      </c>
      <c r="J3395" s="6">
        <v>27</v>
      </c>
      <c r="K3395" s="6">
        <v>39</v>
      </c>
      <c r="L3395" s="6">
        <v>232</v>
      </c>
      <c r="M3395" s="6">
        <v>46</v>
      </c>
      <c r="N3395" s="6">
        <v>7</v>
      </c>
      <c r="O3395" s="6">
        <v>7.4999999999999997E-2</v>
      </c>
      <c r="P3395" s="8">
        <v>2324.9</v>
      </c>
      <c r="Q3395" s="8">
        <v>953.20899999999995</v>
      </c>
      <c r="R3395" s="8">
        <f t="shared" si="160"/>
        <v>8381.2645000000011</v>
      </c>
      <c r="S3395" s="8">
        <f>(((Sales[[#This Row],[Unit Price]]-(Sales[[#This Row],[Discount Applied]]*Sales[[#This Row],[Unit Price]]))-Q3395)/Q3395)*100</f>
        <v>125.60975609756102</v>
      </c>
      <c r="T3395" s="8">
        <f t="shared" si="161"/>
        <v>15053.727500000001</v>
      </c>
      <c r="U3395" s="8">
        <f>Sales[[#This Row],[Unit Cost]]*Sales[[#This Row],[Order Quantity]]</f>
        <v>6672.4629999999997</v>
      </c>
    </row>
    <row r="3396" spans="1:21" x14ac:dyDescent="0.2">
      <c r="A3396" s="6" t="s">
        <v>3609</v>
      </c>
      <c r="B3396" s="6" t="s">
        <v>26</v>
      </c>
      <c r="C3396" s="6" t="s">
        <v>147</v>
      </c>
      <c r="D3396" s="7">
        <v>43500</v>
      </c>
      <c r="E3396" s="7">
        <v>43649</v>
      </c>
      <c r="F3396" s="7">
        <v>43659</v>
      </c>
      <c r="G3396" s="7">
        <v>43666</v>
      </c>
      <c r="H3396" s="6">
        <f t="shared" si="159"/>
        <v>17</v>
      </c>
      <c r="I3396" s="6" t="s">
        <v>215</v>
      </c>
      <c r="J3396" s="6">
        <v>26</v>
      </c>
      <c r="K3396" s="6">
        <v>43</v>
      </c>
      <c r="L3396" s="6">
        <v>227</v>
      </c>
      <c r="M3396" s="6">
        <v>45</v>
      </c>
      <c r="N3396" s="6">
        <v>1</v>
      </c>
      <c r="O3396" s="6">
        <v>0.3</v>
      </c>
      <c r="P3396" s="8">
        <v>1815.7</v>
      </c>
      <c r="Q3396" s="8">
        <v>1470.7170000000001</v>
      </c>
      <c r="R3396" s="8">
        <f t="shared" si="160"/>
        <v>-199.72700000000009</v>
      </c>
      <c r="S3396" s="8">
        <f>(((Sales[[#This Row],[Unit Price]]-(Sales[[#This Row],[Discount Applied]]*Sales[[#This Row],[Unit Price]]))-Q3396)/Q3396)*100</f>
        <v>-13.580246913580252</v>
      </c>
      <c r="T3396" s="8">
        <f t="shared" si="161"/>
        <v>1270.99</v>
      </c>
      <c r="U3396" s="8">
        <f>Sales[[#This Row],[Unit Cost]]*Sales[[#This Row],[Order Quantity]]</f>
        <v>1470.7170000000001</v>
      </c>
    </row>
    <row r="3397" spans="1:21" x14ac:dyDescent="0.2">
      <c r="A3397" s="6" t="s">
        <v>3610</v>
      </c>
      <c r="B3397" s="6" t="s">
        <v>25</v>
      </c>
      <c r="C3397" s="6" t="s">
        <v>144</v>
      </c>
      <c r="D3397" s="7">
        <v>43600</v>
      </c>
      <c r="E3397" s="7">
        <v>43649</v>
      </c>
      <c r="F3397" s="7">
        <v>43656</v>
      </c>
      <c r="G3397" s="7">
        <v>43664</v>
      </c>
      <c r="H3397" s="6">
        <f t="shared" si="159"/>
        <v>15</v>
      </c>
      <c r="I3397" s="6" t="s">
        <v>215</v>
      </c>
      <c r="J3397" s="6">
        <v>17</v>
      </c>
      <c r="K3397" s="6">
        <v>5</v>
      </c>
      <c r="L3397" s="6">
        <v>68</v>
      </c>
      <c r="M3397" s="6">
        <v>9</v>
      </c>
      <c r="N3397" s="6">
        <v>3</v>
      </c>
      <c r="O3397" s="6">
        <v>0.1</v>
      </c>
      <c r="P3397" s="8">
        <v>187.6</v>
      </c>
      <c r="Q3397" s="8">
        <v>99.427999999999997</v>
      </c>
      <c r="R3397" s="8">
        <f t="shared" si="160"/>
        <v>208.23599999999999</v>
      </c>
      <c r="S3397" s="8">
        <f>(((Sales[[#This Row],[Unit Price]]-(Sales[[#This Row],[Discount Applied]]*Sales[[#This Row],[Unit Price]]))-Q3397)/Q3397)*100</f>
        <v>69.811320754716988</v>
      </c>
      <c r="T3397" s="8">
        <f t="shared" si="161"/>
        <v>506.52</v>
      </c>
      <c r="U3397" s="8">
        <f>Sales[[#This Row],[Unit Cost]]*Sales[[#This Row],[Order Quantity]]</f>
        <v>298.28399999999999</v>
      </c>
    </row>
    <row r="3398" spans="1:21" x14ac:dyDescent="0.2">
      <c r="A3398" s="6" t="s">
        <v>3611</v>
      </c>
      <c r="B3398" s="6" t="s">
        <v>24</v>
      </c>
      <c r="C3398" s="6" t="s">
        <v>147</v>
      </c>
      <c r="D3398" s="7">
        <v>43500</v>
      </c>
      <c r="E3398" s="7">
        <v>43649</v>
      </c>
      <c r="F3398" s="7">
        <v>43655</v>
      </c>
      <c r="G3398" s="7">
        <v>43658</v>
      </c>
      <c r="H3398" s="6">
        <f t="shared" si="159"/>
        <v>9</v>
      </c>
      <c r="I3398" s="6" t="s">
        <v>215</v>
      </c>
      <c r="J3398" s="6">
        <v>10</v>
      </c>
      <c r="K3398" s="6">
        <v>11</v>
      </c>
      <c r="L3398" s="6">
        <v>224</v>
      </c>
      <c r="M3398" s="6">
        <v>37</v>
      </c>
      <c r="N3398" s="6">
        <v>2</v>
      </c>
      <c r="O3398" s="6">
        <v>0.2</v>
      </c>
      <c r="P3398" s="8">
        <v>1232.8</v>
      </c>
      <c r="Q3398" s="8">
        <v>505.44799999999998</v>
      </c>
      <c r="R3398" s="8">
        <f t="shared" si="160"/>
        <v>961.58400000000006</v>
      </c>
      <c r="S3398" s="8">
        <f>(((Sales[[#This Row],[Unit Price]]-(Sales[[#This Row],[Discount Applied]]*Sales[[#This Row],[Unit Price]]))-Q3398)/Q3398)*100</f>
        <v>95.121951219512198</v>
      </c>
      <c r="T3398" s="8">
        <f t="shared" si="161"/>
        <v>1972.48</v>
      </c>
      <c r="U3398" s="8">
        <f>Sales[[#This Row],[Unit Cost]]*Sales[[#This Row],[Order Quantity]]</f>
        <v>1010.896</v>
      </c>
    </row>
    <row r="3399" spans="1:21" x14ac:dyDescent="0.2">
      <c r="A3399" s="6" t="s">
        <v>3612</v>
      </c>
      <c r="B3399" s="6" t="s">
        <v>25</v>
      </c>
      <c r="C3399" s="6" t="s">
        <v>146</v>
      </c>
      <c r="D3399" s="7">
        <v>43600</v>
      </c>
      <c r="E3399" s="7">
        <v>43649</v>
      </c>
      <c r="F3399" s="7">
        <v>43657</v>
      </c>
      <c r="G3399" s="7">
        <v>43661</v>
      </c>
      <c r="H3399" s="6">
        <f t="shared" si="159"/>
        <v>12</v>
      </c>
      <c r="I3399" s="6" t="s">
        <v>215</v>
      </c>
      <c r="J3399" s="6">
        <v>17</v>
      </c>
      <c r="K3399" s="6">
        <v>38</v>
      </c>
      <c r="L3399" s="6">
        <v>326</v>
      </c>
      <c r="M3399" s="6">
        <v>12</v>
      </c>
      <c r="N3399" s="6">
        <v>5</v>
      </c>
      <c r="O3399" s="6">
        <v>7.4999999999999997E-2</v>
      </c>
      <c r="P3399" s="8">
        <v>978.2</v>
      </c>
      <c r="Q3399" s="8">
        <v>498.88200000000001</v>
      </c>
      <c r="R3399" s="8">
        <f t="shared" si="160"/>
        <v>2029.7650000000003</v>
      </c>
      <c r="S3399" s="8">
        <f>(((Sales[[#This Row],[Unit Price]]-(Sales[[#This Row],[Discount Applied]]*Sales[[#This Row],[Unit Price]]))-Q3399)/Q3399)*100</f>
        <v>81.37254901960786</v>
      </c>
      <c r="T3399" s="8">
        <f t="shared" si="161"/>
        <v>4524.1750000000002</v>
      </c>
      <c r="U3399" s="8">
        <f>Sales[[#This Row],[Unit Cost]]*Sales[[#This Row],[Order Quantity]]</f>
        <v>2494.41</v>
      </c>
    </row>
    <row r="3400" spans="1:21" x14ac:dyDescent="0.2">
      <c r="A3400" s="6" t="s">
        <v>3613</v>
      </c>
      <c r="B3400" s="6" t="s">
        <v>24</v>
      </c>
      <c r="C3400" s="6" t="s">
        <v>147</v>
      </c>
      <c r="D3400" s="7">
        <v>43500</v>
      </c>
      <c r="E3400" s="7">
        <v>43650</v>
      </c>
      <c r="F3400" s="7">
        <v>43659</v>
      </c>
      <c r="G3400" s="7">
        <v>43661</v>
      </c>
      <c r="H3400" s="6">
        <f t="shared" si="159"/>
        <v>11</v>
      </c>
      <c r="I3400" s="6" t="s">
        <v>215</v>
      </c>
      <c r="J3400" s="6">
        <v>7</v>
      </c>
      <c r="K3400" s="6">
        <v>1</v>
      </c>
      <c r="L3400" s="6">
        <v>211</v>
      </c>
      <c r="M3400" s="6">
        <v>27</v>
      </c>
      <c r="N3400" s="6">
        <v>4</v>
      </c>
      <c r="O3400" s="6">
        <v>0.05</v>
      </c>
      <c r="P3400" s="8">
        <v>1172.5</v>
      </c>
      <c r="Q3400" s="8">
        <v>914.55000000000007</v>
      </c>
      <c r="R3400" s="8">
        <f t="shared" si="160"/>
        <v>797.29999999999973</v>
      </c>
      <c r="S3400" s="8">
        <f>(((Sales[[#This Row],[Unit Price]]-(Sales[[#This Row],[Discount Applied]]*Sales[[#This Row],[Unit Price]]))-Q3400)/Q3400)*100</f>
        <v>21.794871794871788</v>
      </c>
      <c r="T3400" s="8">
        <f t="shared" si="161"/>
        <v>4455.5</v>
      </c>
      <c r="U3400" s="8">
        <f>Sales[[#This Row],[Unit Cost]]*Sales[[#This Row],[Order Quantity]]</f>
        <v>3658.2000000000003</v>
      </c>
    </row>
    <row r="3401" spans="1:21" x14ac:dyDescent="0.2">
      <c r="A3401" s="6" t="s">
        <v>3614</v>
      </c>
      <c r="B3401" s="6" t="s">
        <v>24</v>
      </c>
      <c r="C3401" s="6" t="s">
        <v>145</v>
      </c>
      <c r="D3401" s="7">
        <v>43500</v>
      </c>
      <c r="E3401" s="7">
        <v>43650</v>
      </c>
      <c r="F3401" s="7">
        <v>43657</v>
      </c>
      <c r="G3401" s="7">
        <v>43666</v>
      </c>
      <c r="H3401" s="6">
        <f t="shared" si="159"/>
        <v>16</v>
      </c>
      <c r="I3401" s="6" t="s">
        <v>215</v>
      </c>
      <c r="J3401" s="6">
        <v>8</v>
      </c>
      <c r="K3401" s="6">
        <v>28</v>
      </c>
      <c r="L3401" s="6">
        <v>147</v>
      </c>
      <c r="M3401" s="6">
        <v>9</v>
      </c>
      <c r="N3401" s="6">
        <v>1</v>
      </c>
      <c r="O3401" s="6">
        <v>0.15</v>
      </c>
      <c r="P3401" s="8">
        <v>1105.5</v>
      </c>
      <c r="Q3401" s="8">
        <v>442.20000000000005</v>
      </c>
      <c r="R3401" s="8">
        <f t="shared" si="160"/>
        <v>497.47499999999991</v>
      </c>
      <c r="S3401" s="8">
        <f>(((Sales[[#This Row],[Unit Price]]-(Sales[[#This Row],[Discount Applied]]*Sales[[#This Row],[Unit Price]]))-Q3401)/Q3401)*100</f>
        <v>112.49999999999997</v>
      </c>
      <c r="T3401" s="8">
        <f t="shared" si="161"/>
        <v>939.67499999999995</v>
      </c>
      <c r="U3401" s="8">
        <f>Sales[[#This Row],[Unit Cost]]*Sales[[#This Row],[Order Quantity]]</f>
        <v>442.20000000000005</v>
      </c>
    </row>
    <row r="3402" spans="1:21" x14ac:dyDescent="0.2">
      <c r="A3402" s="6" t="s">
        <v>3615</v>
      </c>
      <c r="B3402" s="6" t="s">
        <v>25</v>
      </c>
      <c r="C3402" s="6" t="s">
        <v>143</v>
      </c>
      <c r="D3402" s="7">
        <v>43600</v>
      </c>
      <c r="E3402" s="7">
        <v>43650</v>
      </c>
      <c r="F3402" s="7">
        <v>43667</v>
      </c>
      <c r="G3402" s="7">
        <v>43674</v>
      </c>
      <c r="H3402" s="6">
        <f t="shared" si="159"/>
        <v>24</v>
      </c>
      <c r="I3402" s="6" t="s">
        <v>215</v>
      </c>
      <c r="J3402" s="6">
        <v>20</v>
      </c>
      <c r="K3402" s="6">
        <v>10</v>
      </c>
      <c r="L3402" s="6">
        <v>350</v>
      </c>
      <c r="M3402" s="6">
        <v>25</v>
      </c>
      <c r="N3402" s="6">
        <v>5</v>
      </c>
      <c r="O3402" s="6">
        <v>7.4999999999999997E-2</v>
      </c>
      <c r="P3402" s="8">
        <v>2760.4</v>
      </c>
      <c r="Q3402" s="8">
        <v>1739.0520000000001</v>
      </c>
      <c r="R3402" s="8">
        <f t="shared" si="160"/>
        <v>4071.59</v>
      </c>
      <c r="S3402" s="8">
        <f>(((Sales[[#This Row],[Unit Price]]-(Sales[[#This Row],[Discount Applied]]*Sales[[#This Row],[Unit Price]]))-Q3402)/Q3402)*100</f>
        <v>46.825396825396808</v>
      </c>
      <c r="T3402" s="8">
        <f t="shared" si="161"/>
        <v>12766.85</v>
      </c>
      <c r="U3402" s="8">
        <f>Sales[[#This Row],[Unit Cost]]*Sales[[#This Row],[Order Quantity]]</f>
        <v>8695.26</v>
      </c>
    </row>
    <row r="3403" spans="1:21" x14ac:dyDescent="0.2">
      <c r="A3403" s="6" t="s">
        <v>3616</v>
      </c>
      <c r="B3403" s="6" t="s">
        <v>25</v>
      </c>
      <c r="C3403" s="6" t="s">
        <v>148</v>
      </c>
      <c r="D3403" s="7">
        <v>43600</v>
      </c>
      <c r="E3403" s="7">
        <v>43650</v>
      </c>
      <c r="F3403" s="7">
        <v>43660</v>
      </c>
      <c r="G3403" s="7">
        <v>43666</v>
      </c>
      <c r="H3403" s="6">
        <f t="shared" si="159"/>
        <v>16</v>
      </c>
      <c r="I3403" s="6" t="s">
        <v>215</v>
      </c>
      <c r="J3403" s="6">
        <v>17</v>
      </c>
      <c r="K3403" s="6">
        <v>47</v>
      </c>
      <c r="L3403" s="6">
        <v>53</v>
      </c>
      <c r="M3403" s="6">
        <v>10</v>
      </c>
      <c r="N3403" s="6">
        <v>1</v>
      </c>
      <c r="O3403" s="6">
        <v>0.05</v>
      </c>
      <c r="P3403" s="8">
        <v>268</v>
      </c>
      <c r="Q3403" s="8">
        <v>134</v>
      </c>
      <c r="R3403" s="8">
        <f t="shared" si="160"/>
        <v>120.6</v>
      </c>
      <c r="S3403" s="8">
        <f>(((Sales[[#This Row],[Unit Price]]-(Sales[[#This Row],[Discount Applied]]*Sales[[#This Row],[Unit Price]]))-Q3403)/Q3403)*100</f>
        <v>89.999999999999986</v>
      </c>
      <c r="T3403" s="8">
        <f t="shared" si="161"/>
        <v>254.6</v>
      </c>
      <c r="U3403" s="8">
        <f>Sales[[#This Row],[Unit Cost]]*Sales[[#This Row],[Order Quantity]]</f>
        <v>134</v>
      </c>
    </row>
    <row r="3404" spans="1:21" x14ac:dyDescent="0.2">
      <c r="A3404" s="6" t="s">
        <v>3617</v>
      </c>
      <c r="B3404" s="6" t="s">
        <v>24</v>
      </c>
      <c r="C3404" s="6" t="s">
        <v>144</v>
      </c>
      <c r="D3404" s="7">
        <v>43500</v>
      </c>
      <c r="E3404" s="7">
        <v>43650</v>
      </c>
      <c r="F3404" s="7">
        <v>43675</v>
      </c>
      <c r="G3404" s="7">
        <v>43680</v>
      </c>
      <c r="H3404" s="6">
        <f t="shared" si="159"/>
        <v>30</v>
      </c>
      <c r="I3404" s="6" t="s">
        <v>215</v>
      </c>
      <c r="J3404" s="6">
        <v>6</v>
      </c>
      <c r="K3404" s="6">
        <v>21</v>
      </c>
      <c r="L3404" s="6">
        <v>74</v>
      </c>
      <c r="M3404" s="6">
        <v>20</v>
      </c>
      <c r="N3404" s="6">
        <v>7</v>
      </c>
      <c r="O3404" s="6">
        <v>0.1</v>
      </c>
      <c r="P3404" s="8">
        <v>1246.2</v>
      </c>
      <c r="Q3404" s="8">
        <v>984.49800000000005</v>
      </c>
      <c r="R3404" s="8">
        <f t="shared" si="160"/>
        <v>959.5739999999987</v>
      </c>
      <c r="S3404" s="8">
        <f>(((Sales[[#This Row],[Unit Price]]-(Sales[[#This Row],[Discount Applied]]*Sales[[#This Row],[Unit Price]]))-Q3404)/Q3404)*100</f>
        <v>13.924050632911381</v>
      </c>
      <c r="T3404" s="8">
        <f t="shared" si="161"/>
        <v>7851.0599999999995</v>
      </c>
      <c r="U3404" s="8">
        <f>Sales[[#This Row],[Unit Cost]]*Sales[[#This Row],[Order Quantity]]</f>
        <v>6891.4860000000008</v>
      </c>
    </row>
    <row r="3405" spans="1:21" x14ac:dyDescent="0.2">
      <c r="A3405" s="6" t="s">
        <v>3618</v>
      </c>
      <c r="B3405" s="6" t="s">
        <v>25</v>
      </c>
      <c r="C3405" s="6" t="s">
        <v>147</v>
      </c>
      <c r="D3405" s="7">
        <v>43600</v>
      </c>
      <c r="E3405" s="7">
        <v>43651</v>
      </c>
      <c r="F3405" s="7">
        <v>43655</v>
      </c>
      <c r="G3405" s="7">
        <v>43656</v>
      </c>
      <c r="H3405" s="6">
        <f t="shared" si="159"/>
        <v>5</v>
      </c>
      <c r="I3405" s="6" t="s">
        <v>215</v>
      </c>
      <c r="J3405" s="6">
        <v>15</v>
      </c>
      <c r="K3405" s="6">
        <v>42</v>
      </c>
      <c r="L3405" s="6">
        <v>214</v>
      </c>
      <c r="M3405" s="6">
        <v>31</v>
      </c>
      <c r="N3405" s="6">
        <v>1</v>
      </c>
      <c r="O3405" s="6">
        <v>0.05</v>
      </c>
      <c r="P3405" s="8">
        <v>2720.2000000000003</v>
      </c>
      <c r="Q3405" s="8">
        <v>1441.7060000000001</v>
      </c>
      <c r="R3405" s="8">
        <f t="shared" si="160"/>
        <v>1142.4839999999999</v>
      </c>
      <c r="S3405" s="8">
        <f>(((Sales[[#This Row],[Unit Price]]-(Sales[[#This Row],[Discount Applied]]*Sales[[#This Row],[Unit Price]]))-Q3405)/Q3405)*100</f>
        <v>79.245283018867909</v>
      </c>
      <c r="T3405" s="8">
        <f t="shared" si="161"/>
        <v>2584.19</v>
      </c>
      <c r="U3405" s="8">
        <f>Sales[[#This Row],[Unit Cost]]*Sales[[#This Row],[Order Quantity]]</f>
        <v>1441.7060000000001</v>
      </c>
    </row>
    <row r="3406" spans="1:21" x14ac:dyDescent="0.2">
      <c r="A3406" s="6" t="s">
        <v>3619</v>
      </c>
      <c r="B3406" s="6" t="s">
        <v>25</v>
      </c>
      <c r="C3406" s="6" t="s">
        <v>145</v>
      </c>
      <c r="D3406" s="7">
        <v>43500</v>
      </c>
      <c r="E3406" s="7">
        <v>43651</v>
      </c>
      <c r="F3406" s="7">
        <v>43669</v>
      </c>
      <c r="G3406" s="7">
        <v>43678</v>
      </c>
      <c r="H3406" s="6">
        <f t="shared" si="159"/>
        <v>27</v>
      </c>
      <c r="I3406" s="6" t="s">
        <v>215</v>
      </c>
      <c r="J3406" s="6">
        <v>19</v>
      </c>
      <c r="K3406" s="6">
        <v>13</v>
      </c>
      <c r="L3406" s="6">
        <v>174</v>
      </c>
      <c r="M3406" s="6">
        <v>17</v>
      </c>
      <c r="N3406" s="6">
        <v>4</v>
      </c>
      <c r="O3406" s="6">
        <v>0.4</v>
      </c>
      <c r="P3406" s="8">
        <v>1132.3</v>
      </c>
      <c r="Q3406" s="8">
        <v>962.45499999999993</v>
      </c>
      <c r="R3406" s="8">
        <f t="shared" si="160"/>
        <v>-1132.3000000000002</v>
      </c>
      <c r="S3406" s="8">
        <f>(((Sales[[#This Row],[Unit Price]]-(Sales[[#This Row],[Discount Applied]]*Sales[[#This Row],[Unit Price]]))-Q3406)/Q3406)*100</f>
        <v>-29.411764705882359</v>
      </c>
      <c r="T3406" s="8">
        <f t="shared" si="161"/>
        <v>2717.5199999999995</v>
      </c>
      <c r="U3406" s="8">
        <f>Sales[[#This Row],[Unit Cost]]*Sales[[#This Row],[Order Quantity]]</f>
        <v>3849.8199999999997</v>
      </c>
    </row>
    <row r="3407" spans="1:21" x14ac:dyDescent="0.2">
      <c r="A3407" s="6" t="s">
        <v>3620</v>
      </c>
      <c r="B3407" s="6" t="s">
        <v>25</v>
      </c>
      <c r="C3407" s="6" t="s">
        <v>147</v>
      </c>
      <c r="D3407" s="7">
        <v>43500</v>
      </c>
      <c r="E3407" s="7">
        <v>43651</v>
      </c>
      <c r="F3407" s="7">
        <v>43658</v>
      </c>
      <c r="G3407" s="7">
        <v>43663</v>
      </c>
      <c r="H3407" s="6">
        <f t="shared" si="159"/>
        <v>12</v>
      </c>
      <c r="I3407" s="6" t="s">
        <v>215</v>
      </c>
      <c r="J3407" s="6">
        <v>19</v>
      </c>
      <c r="K3407" s="6">
        <v>21</v>
      </c>
      <c r="L3407" s="6">
        <v>229</v>
      </c>
      <c r="M3407" s="6">
        <v>9</v>
      </c>
      <c r="N3407" s="6">
        <v>2</v>
      </c>
      <c r="O3407" s="6">
        <v>0.15</v>
      </c>
      <c r="P3407" s="8">
        <v>1051.9000000000001</v>
      </c>
      <c r="Q3407" s="8">
        <v>494.39300000000003</v>
      </c>
      <c r="R3407" s="8">
        <f t="shared" si="160"/>
        <v>799.44400000000019</v>
      </c>
      <c r="S3407" s="8">
        <f>(((Sales[[#This Row],[Unit Price]]-(Sales[[#This Row],[Discount Applied]]*Sales[[#This Row],[Unit Price]]))-Q3407)/Q3407)*100</f>
        <v>80.85106382978725</v>
      </c>
      <c r="T3407" s="8">
        <f t="shared" si="161"/>
        <v>1788.2300000000002</v>
      </c>
      <c r="U3407" s="8">
        <f>Sales[[#This Row],[Unit Cost]]*Sales[[#This Row],[Order Quantity]]</f>
        <v>988.78600000000006</v>
      </c>
    </row>
    <row r="3408" spans="1:21" x14ac:dyDescent="0.2">
      <c r="A3408" s="6" t="s">
        <v>3621</v>
      </c>
      <c r="B3408" s="6" t="s">
        <v>24</v>
      </c>
      <c r="C3408" s="6" t="s">
        <v>143</v>
      </c>
      <c r="D3408" s="7">
        <v>43600</v>
      </c>
      <c r="E3408" s="7">
        <v>43651</v>
      </c>
      <c r="F3408" s="7">
        <v>43667</v>
      </c>
      <c r="G3408" s="7">
        <v>43668</v>
      </c>
      <c r="H3408" s="6">
        <f t="shared" si="159"/>
        <v>17</v>
      </c>
      <c r="I3408" s="6" t="s">
        <v>215</v>
      </c>
      <c r="J3408" s="6">
        <v>6</v>
      </c>
      <c r="K3408" s="6">
        <v>16</v>
      </c>
      <c r="L3408" s="6">
        <v>329</v>
      </c>
      <c r="M3408" s="6">
        <v>16</v>
      </c>
      <c r="N3408" s="6">
        <v>3</v>
      </c>
      <c r="O3408" s="6">
        <v>0.2</v>
      </c>
      <c r="P3408" s="8">
        <v>1112.2</v>
      </c>
      <c r="Q3408" s="8">
        <v>556.1</v>
      </c>
      <c r="R3408" s="8">
        <f t="shared" si="160"/>
        <v>1000.98</v>
      </c>
      <c r="S3408" s="8">
        <f>(((Sales[[#This Row],[Unit Price]]-(Sales[[#This Row],[Discount Applied]]*Sales[[#This Row],[Unit Price]]))-Q3408)/Q3408)*100</f>
        <v>59.999999999999986</v>
      </c>
      <c r="T3408" s="8">
        <f t="shared" si="161"/>
        <v>2669.28</v>
      </c>
      <c r="U3408" s="8">
        <f>Sales[[#This Row],[Unit Cost]]*Sales[[#This Row],[Order Quantity]]</f>
        <v>1668.3000000000002</v>
      </c>
    </row>
    <row r="3409" spans="1:21" x14ac:dyDescent="0.2">
      <c r="A3409" s="6" t="s">
        <v>3622</v>
      </c>
      <c r="B3409" s="6" t="s">
        <v>24</v>
      </c>
      <c r="C3409" s="6" t="s">
        <v>145</v>
      </c>
      <c r="D3409" s="7">
        <v>43500</v>
      </c>
      <c r="E3409" s="7">
        <v>43651</v>
      </c>
      <c r="F3409" s="7">
        <v>43654</v>
      </c>
      <c r="G3409" s="7">
        <v>43662</v>
      </c>
      <c r="H3409" s="6">
        <f t="shared" si="159"/>
        <v>11</v>
      </c>
      <c r="I3409" s="6" t="s">
        <v>215</v>
      </c>
      <c r="J3409" s="6">
        <v>9</v>
      </c>
      <c r="K3409" s="6">
        <v>21</v>
      </c>
      <c r="L3409" s="6">
        <v>124</v>
      </c>
      <c r="M3409" s="6">
        <v>29</v>
      </c>
      <c r="N3409" s="6">
        <v>5</v>
      </c>
      <c r="O3409" s="6">
        <v>0.05</v>
      </c>
      <c r="P3409" s="8">
        <v>3886</v>
      </c>
      <c r="Q3409" s="8">
        <v>2953.36</v>
      </c>
      <c r="R3409" s="8">
        <f t="shared" si="160"/>
        <v>3691.6999999999989</v>
      </c>
      <c r="S3409" s="8">
        <f>(((Sales[[#This Row],[Unit Price]]-(Sales[[#This Row],[Discount Applied]]*Sales[[#This Row],[Unit Price]]))-Q3409)/Q3409)*100</f>
        <v>24.999999999999989</v>
      </c>
      <c r="T3409" s="8">
        <f t="shared" si="161"/>
        <v>18458.5</v>
      </c>
      <c r="U3409" s="8">
        <f>Sales[[#This Row],[Unit Cost]]*Sales[[#This Row],[Order Quantity]]</f>
        <v>14766.800000000001</v>
      </c>
    </row>
    <row r="3410" spans="1:21" x14ac:dyDescent="0.2">
      <c r="A3410" s="6" t="s">
        <v>3623</v>
      </c>
      <c r="B3410" s="6" t="s">
        <v>24</v>
      </c>
      <c r="C3410" s="6" t="s">
        <v>143</v>
      </c>
      <c r="D3410" s="7">
        <v>43500</v>
      </c>
      <c r="E3410" s="7">
        <v>43651</v>
      </c>
      <c r="F3410" s="7">
        <v>43679</v>
      </c>
      <c r="G3410" s="7">
        <v>43685</v>
      </c>
      <c r="H3410" s="6">
        <f t="shared" si="159"/>
        <v>34</v>
      </c>
      <c r="I3410" s="6" t="s">
        <v>215</v>
      </c>
      <c r="J3410" s="6">
        <v>7</v>
      </c>
      <c r="K3410" s="6">
        <v>45</v>
      </c>
      <c r="L3410" s="6">
        <v>339</v>
      </c>
      <c r="M3410" s="6">
        <v>30</v>
      </c>
      <c r="N3410" s="6">
        <v>2</v>
      </c>
      <c r="O3410" s="6">
        <v>0.1</v>
      </c>
      <c r="P3410" s="8">
        <v>2479</v>
      </c>
      <c r="Q3410" s="8">
        <v>1834.46</v>
      </c>
      <c r="R3410" s="8">
        <f t="shared" si="160"/>
        <v>793.27999999999975</v>
      </c>
      <c r="S3410" s="8">
        <f>(((Sales[[#This Row],[Unit Price]]-(Sales[[#This Row],[Discount Applied]]*Sales[[#This Row],[Unit Price]]))-Q3410)/Q3410)*100</f>
        <v>21.621621621621614</v>
      </c>
      <c r="T3410" s="8">
        <f t="shared" si="161"/>
        <v>4462.2</v>
      </c>
      <c r="U3410" s="8">
        <f>Sales[[#This Row],[Unit Cost]]*Sales[[#This Row],[Order Quantity]]</f>
        <v>3668.92</v>
      </c>
    </row>
    <row r="3411" spans="1:21" x14ac:dyDescent="0.2">
      <c r="A3411" s="6" t="s">
        <v>3624</v>
      </c>
      <c r="B3411" s="6" t="s">
        <v>25</v>
      </c>
      <c r="C3411" s="6" t="s">
        <v>145</v>
      </c>
      <c r="D3411" s="7">
        <v>43500</v>
      </c>
      <c r="E3411" s="7">
        <v>43651</v>
      </c>
      <c r="F3411" s="7">
        <v>43670</v>
      </c>
      <c r="G3411" s="7">
        <v>43675</v>
      </c>
      <c r="H3411" s="6">
        <f t="shared" si="159"/>
        <v>24</v>
      </c>
      <c r="I3411" s="6" t="s">
        <v>215</v>
      </c>
      <c r="J3411" s="6">
        <v>15</v>
      </c>
      <c r="K3411" s="6">
        <v>24</v>
      </c>
      <c r="L3411" s="6">
        <v>139</v>
      </c>
      <c r="M3411" s="6">
        <v>10</v>
      </c>
      <c r="N3411" s="6">
        <v>1</v>
      </c>
      <c r="O3411" s="6">
        <v>0.15</v>
      </c>
      <c r="P3411" s="8">
        <v>1085.4000000000001</v>
      </c>
      <c r="Q3411" s="8">
        <v>542.70000000000005</v>
      </c>
      <c r="R3411" s="8">
        <f t="shared" si="160"/>
        <v>379.8900000000001</v>
      </c>
      <c r="S3411" s="8">
        <f>(((Sales[[#This Row],[Unit Price]]-(Sales[[#This Row],[Discount Applied]]*Sales[[#This Row],[Unit Price]]))-Q3411)/Q3411)*100</f>
        <v>70.000000000000014</v>
      </c>
      <c r="T3411" s="8">
        <f t="shared" si="161"/>
        <v>922.59000000000015</v>
      </c>
      <c r="U3411" s="8">
        <f>Sales[[#This Row],[Unit Cost]]*Sales[[#This Row],[Order Quantity]]</f>
        <v>542.70000000000005</v>
      </c>
    </row>
    <row r="3412" spans="1:21" x14ac:dyDescent="0.2">
      <c r="A3412" s="6" t="s">
        <v>3625</v>
      </c>
      <c r="B3412" s="6" t="s">
        <v>24</v>
      </c>
      <c r="C3412" s="6" t="s">
        <v>147</v>
      </c>
      <c r="D3412" s="7">
        <v>43500</v>
      </c>
      <c r="E3412" s="7">
        <v>43651</v>
      </c>
      <c r="F3412" s="7">
        <v>43668</v>
      </c>
      <c r="G3412" s="7">
        <v>43669</v>
      </c>
      <c r="H3412" s="6">
        <f t="shared" si="159"/>
        <v>18</v>
      </c>
      <c r="I3412" s="6" t="s">
        <v>215</v>
      </c>
      <c r="J3412" s="6">
        <v>5</v>
      </c>
      <c r="K3412" s="6">
        <v>21</v>
      </c>
      <c r="L3412" s="6">
        <v>209</v>
      </c>
      <c r="M3412" s="6">
        <v>3</v>
      </c>
      <c r="N3412" s="6">
        <v>6</v>
      </c>
      <c r="O3412" s="6">
        <v>7.4999999999999997E-2</v>
      </c>
      <c r="P3412" s="8">
        <v>683.4</v>
      </c>
      <c r="Q3412" s="8">
        <v>369.036</v>
      </c>
      <c r="R3412" s="8">
        <f t="shared" si="160"/>
        <v>1578.654</v>
      </c>
      <c r="S3412" s="8">
        <f>(((Sales[[#This Row],[Unit Price]]-(Sales[[#This Row],[Discount Applied]]*Sales[[#This Row],[Unit Price]]))-Q3412)/Q3412)*100</f>
        <v>71.296296296296291</v>
      </c>
      <c r="T3412" s="8">
        <f t="shared" si="161"/>
        <v>3792.87</v>
      </c>
      <c r="U3412" s="8">
        <f>Sales[[#This Row],[Unit Cost]]*Sales[[#This Row],[Order Quantity]]</f>
        <v>2214.2159999999999</v>
      </c>
    </row>
    <row r="3413" spans="1:21" x14ac:dyDescent="0.2">
      <c r="A3413" s="6" t="s">
        <v>3626</v>
      </c>
      <c r="B3413" s="6" t="s">
        <v>26</v>
      </c>
      <c r="C3413" s="6" t="s">
        <v>146</v>
      </c>
      <c r="D3413" s="7">
        <v>43500</v>
      </c>
      <c r="E3413" s="7">
        <v>43651</v>
      </c>
      <c r="F3413" s="7">
        <v>43667</v>
      </c>
      <c r="G3413" s="7">
        <v>43671</v>
      </c>
      <c r="H3413" s="6">
        <f t="shared" si="159"/>
        <v>20</v>
      </c>
      <c r="I3413" s="6" t="s">
        <v>215</v>
      </c>
      <c r="J3413" s="6">
        <v>26</v>
      </c>
      <c r="K3413" s="6">
        <v>26</v>
      </c>
      <c r="L3413" s="6">
        <v>281</v>
      </c>
      <c r="M3413" s="6">
        <v>18</v>
      </c>
      <c r="N3413" s="6">
        <v>1</v>
      </c>
      <c r="O3413" s="6">
        <v>0.05</v>
      </c>
      <c r="P3413" s="8">
        <v>944.7</v>
      </c>
      <c r="Q3413" s="8">
        <v>415.66800000000001</v>
      </c>
      <c r="R3413" s="8">
        <f t="shared" si="160"/>
        <v>481.79700000000003</v>
      </c>
      <c r="S3413" s="8">
        <f>(((Sales[[#This Row],[Unit Price]]-(Sales[[#This Row],[Discount Applied]]*Sales[[#This Row],[Unit Price]]))-Q3413)/Q3413)*100</f>
        <v>115.90909090909092</v>
      </c>
      <c r="T3413" s="8">
        <f t="shared" si="161"/>
        <v>897.46500000000003</v>
      </c>
      <c r="U3413" s="8">
        <f>Sales[[#This Row],[Unit Cost]]*Sales[[#This Row],[Order Quantity]]</f>
        <v>415.66800000000001</v>
      </c>
    </row>
    <row r="3414" spans="1:21" x14ac:dyDescent="0.2">
      <c r="A3414" s="6" t="s">
        <v>3627</v>
      </c>
      <c r="B3414" s="6" t="s">
        <v>24</v>
      </c>
      <c r="C3414" s="6" t="s">
        <v>147</v>
      </c>
      <c r="D3414" s="7">
        <v>43500</v>
      </c>
      <c r="E3414" s="7">
        <v>43652</v>
      </c>
      <c r="F3414" s="7">
        <v>43661</v>
      </c>
      <c r="G3414" s="7">
        <v>43670</v>
      </c>
      <c r="H3414" s="6">
        <f t="shared" si="159"/>
        <v>18</v>
      </c>
      <c r="I3414" s="6" t="s">
        <v>215</v>
      </c>
      <c r="J3414" s="6">
        <v>7</v>
      </c>
      <c r="K3414" s="6">
        <v>33</v>
      </c>
      <c r="L3414" s="6">
        <v>208</v>
      </c>
      <c r="M3414" s="6">
        <v>32</v>
      </c>
      <c r="N3414" s="6">
        <v>4</v>
      </c>
      <c r="O3414" s="6">
        <v>7.4999999999999997E-2</v>
      </c>
      <c r="P3414" s="8">
        <v>1045.2</v>
      </c>
      <c r="Q3414" s="8">
        <v>648.024</v>
      </c>
      <c r="R3414" s="8">
        <f t="shared" si="160"/>
        <v>1275.1440000000002</v>
      </c>
      <c r="S3414" s="8">
        <f>(((Sales[[#This Row],[Unit Price]]-(Sales[[#This Row],[Discount Applied]]*Sales[[#This Row],[Unit Price]]))-Q3414)/Q3414)*100</f>
        <v>49.193548387096783</v>
      </c>
      <c r="T3414" s="8">
        <f t="shared" si="161"/>
        <v>3867.2400000000002</v>
      </c>
      <c r="U3414" s="8">
        <f>Sales[[#This Row],[Unit Cost]]*Sales[[#This Row],[Order Quantity]]</f>
        <v>2592.096</v>
      </c>
    </row>
    <row r="3415" spans="1:21" x14ac:dyDescent="0.2">
      <c r="A3415" s="6" t="s">
        <v>3628</v>
      </c>
      <c r="B3415" s="6" t="s">
        <v>24</v>
      </c>
      <c r="C3415" s="6" t="s">
        <v>143</v>
      </c>
      <c r="D3415" s="7">
        <v>43600</v>
      </c>
      <c r="E3415" s="7">
        <v>43652</v>
      </c>
      <c r="F3415" s="7">
        <v>43680</v>
      </c>
      <c r="G3415" s="7">
        <v>43681</v>
      </c>
      <c r="H3415" s="6">
        <f t="shared" si="159"/>
        <v>29</v>
      </c>
      <c r="I3415" s="6" t="s">
        <v>215</v>
      </c>
      <c r="J3415" s="6">
        <v>5</v>
      </c>
      <c r="K3415" s="6">
        <v>18</v>
      </c>
      <c r="L3415" s="6">
        <v>343</v>
      </c>
      <c r="M3415" s="6">
        <v>14</v>
      </c>
      <c r="N3415" s="6">
        <v>7</v>
      </c>
      <c r="O3415" s="6">
        <v>0.2</v>
      </c>
      <c r="P3415" s="8">
        <v>1118.9000000000001</v>
      </c>
      <c r="Q3415" s="8">
        <v>626.58400000000006</v>
      </c>
      <c r="R3415" s="8">
        <f t="shared" si="160"/>
        <v>1879.7520000000004</v>
      </c>
      <c r="S3415" s="8">
        <f>(((Sales[[#This Row],[Unit Price]]-(Sales[[#This Row],[Discount Applied]]*Sales[[#This Row],[Unit Price]]))-Q3415)/Q3415)*100</f>
        <v>42.857142857142861</v>
      </c>
      <c r="T3415" s="8">
        <f t="shared" si="161"/>
        <v>6265.8400000000011</v>
      </c>
      <c r="U3415" s="8">
        <f>Sales[[#This Row],[Unit Cost]]*Sales[[#This Row],[Order Quantity]]</f>
        <v>4386.0880000000006</v>
      </c>
    </row>
    <row r="3416" spans="1:21" x14ac:dyDescent="0.2">
      <c r="A3416" s="6" t="s">
        <v>3629</v>
      </c>
      <c r="B3416" s="6" t="s">
        <v>25</v>
      </c>
      <c r="C3416" s="6" t="s">
        <v>147</v>
      </c>
      <c r="D3416" s="7">
        <v>43600</v>
      </c>
      <c r="E3416" s="7">
        <v>43652</v>
      </c>
      <c r="F3416" s="7">
        <v>43670</v>
      </c>
      <c r="G3416" s="7">
        <v>43671</v>
      </c>
      <c r="H3416" s="6">
        <f t="shared" si="159"/>
        <v>19</v>
      </c>
      <c r="I3416" s="6" t="s">
        <v>215</v>
      </c>
      <c r="J3416" s="6">
        <v>19</v>
      </c>
      <c r="K3416" s="6">
        <v>30</v>
      </c>
      <c r="L3416" s="6">
        <v>257</v>
      </c>
      <c r="M3416" s="6">
        <v>13</v>
      </c>
      <c r="N3416" s="6">
        <v>3</v>
      </c>
      <c r="O3416" s="6">
        <v>0.1</v>
      </c>
      <c r="P3416" s="8">
        <v>1956.4</v>
      </c>
      <c r="Q3416" s="8">
        <v>782.56000000000006</v>
      </c>
      <c r="R3416" s="8">
        <f t="shared" si="160"/>
        <v>2934.6000000000004</v>
      </c>
      <c r="S3416" s="8">
        <f>(((Sales[[#This Row],[Unit Price]]-(Sales[[#This Row],[Discount Applied]]*Sales[[#This Row],[Unit Price]]))-Q3416)/Q3416)*100</f>
        <v>124.99999999999997</v>
      </c>
      <c r="T3416" s="8">
        <f t="shared" si="161"/>
        <v>5282.2800000000007</v>
      </c>
      <c r="U3416" s="8">
        <f>Sales[[#This Row],[Unit Cost]]*Sales[[#This Row],[Order Quantity]]</f>
        <v>2347.6800000000003</v>
      </c>
    </row>
    <row r="3417" spans="1:21" x14ac:dyDescent="0.2">
      <c r="A3417" s="6" t="s">
        <v>3630</v>
      </c>
      <c r="B3417" s="6" t="s">
        <v>25</v>
      </c>
      <c r="C3417" s="6" t="s">
        <v>144</v>
      </c>
      <c r="D3417" s="7">
        <v>43600</v>
      </c>
      <c r="E3417" s="7">
        <v>43652</v>
      </c>
      <c r="F3417" s="7">
        <v>43679</v>
      </c>
      <c r="G3417" s="7">
        <v>43689</v>
      </c>
      <c r="H3417" s="6">
        <f t="shared" si="159"/>
        <v>37</v>
      </c>
      <c r="I3417" s="6" t="s">
        <v>215</v>
      </c>
      <c r="J3417" s="6">
        <v>17</v>
      </c>
      <c r="K3417" s="6">
        <v>42</v>
      </c>
      <c r="L3417" s="6">
        <v>83</v>
      </c>
      <c r="M3417" s="6">
        <v>26</v>
      </c>
      <c r="N3417" s="6">
        <v>8</v>
      </c>
      <c r="O3417" s="6">
        <v>0.4</v>
      </c>
      <c r="P3417" s="8">
        <v>1085.4000000000001</v>
      </c>
      <c r="Q3417" s="8">
        <v>434.16000000000008</v>
      </c>
      <c r="R3417" s="8">
        <f t="shared" si="160"/>
        <v>1736.6399999999994</v>
      </c>
      <c r="S3417" s="8">
        <f>(((Sales[[#This Row],[Unit Price]]-(Sales[[#This Row],[Discount Applied]]*Sales[[#This Row],[Unit Price]]))-Q3417)/Q3417)*100</f>
        <v>49.999999999999972</v>
      </c>
      <c r="T3417" s="8">
        <f t="shared" si="161"/>
        <v>5209.92</v>
      </c>
      <c r="U3417" s="8">
        <f>Sales[[#This Row],[Unit Cost]]*Sales[[#This Row],[Order Quantity]]</f>
        <v>3473.2800000000007</v>
      </c>
    </row>
    <row r="3418" spans="1:21" x14ac:dyDescent="0.2">
      <c r="A3418" s="6" t="s">
        <v>3631</v>
      </c>
      <c r="B3418" s="6" t="s">
        <v>23</v>
      </c>
      <c r="C3418" s="6" t="s">
        <v>146</v>
      </c>
      <c r="D3418" s="7">
        <v>43600</v>
      </c>
      <c r="E3418" s="7">
        <v>43652</v>
      </c>
      <c r="F3418" s="7">
        <v>43668</v>
      </c>
      <c r="G3418" s="7">
        <v>43675</v>
      </c>
      <c r="H3418" s="6">
        <f t="shared" si="159"/>
        <v>23</v>
      </c>
      <c r="I3418" s="6" t="s">
        <v>215</v>
      </c>
      <c r="J3418" s="6">
        <v>23</v>
      </c>
      <c r="K3418" s="6">
        <v>20</v>
      </c>
      <c r="L3418" s="6">
        <v>321</v>
      </c>
      <c r="M3418" s="6">
        <v>46</v>
      </c>
      <c r="N3418" s="6">
        <v>1</v>
      </c>
      <c r="O3418" s="6">
        <v>0.1</v>
      </c>
      <c r="P3418" s="8">
        <v>1112.2</v>
      </c>
      <c r="Q3418" s="8">
        <v>934.24800000000005</v>
      </c>
      <c r="R3418" s="8">
        <f t="shared" si="160"/>
        <v>66.731999999999971</v>
      </c>
      <c r="S3418" s="8">
        <f>(((Sales[[#This Row],[Unit Price]]-(Sales[[#This Row],[Discount Applied]]*Sales[[#This Row],[Unit Price]]))-Q3418)/Q3418)*100</f>
        <v>7.1428571428571397</v>
      </c>
      <c r="T3418" s="8">
        <f t="shared" si="161"/>
        <v>1000.98</v>
      </c>
      <c r="U3418" s="8">
        <f>Sales[[#This Row],[Unit Cost]]*Sales[[#This Row],[Order Quantity]]</f>
        <v>934.24800000000005</v>
      </c>
    </row>
    <row r="3419" spans="1:21" x14ac:dyDescent="0.2">
      <c r="A3419" s="6" t="s">
        <v>3632</v>
      </c>
      <c r="B3419" s="6" t="s">
        <v>23</v>
      </c>
      <c r="C3419" s="6" t="s">
        <v>144</v>
      </c>
      <c r="D3419" s="7">
        <v>43500</v>
      </c>
      <c r="E3419" s="7">
        <v>43652</v>
      </c>
      <c r="F3419" s="7">
        <v>43675</v>
      </c>
      <c r="G3419" s="7">
        <v>43679</v>
      </c>
      <c r="H3419" s="6">
        <f t="shared" si="159"/>
        <v>27</v>
      </c>
      <c r="I3419" s="6" t="s">
        <v>215</v>
      </c>
      <c r="J3419" s="6">
        <v>20</v>
      </c>
      <c r="K3419" s="6">
        <v>12</v>
      </c>
      <c r="L3419" s="6">
        <v>67</v>
      </c>
      <c r="M3419" s="6">
        <v>6</v>
      </c>
      <c r="N3419" s="6">
        <v>3</v>
      </c>
      <c r="O3419" s="6">
        <v>0.05</v>
      </c>
      <c r="P3419" s="8">
        <v>247.9</v>
      </c>
      <c r="Q3419" s="8">
        <v>146.261</v>
      </c>
      <c r="R3419" s="8">
        <f t="shared" si="160"/>
        <v>267.73200000000008</v>
      </c>
      <c r="S3419" s="8">
        <f>(((Sales[[#This Row],[Unit Price]]-(Sales[[#This Row],[Discount Applied]]*Sales[[#This Row],[Unit Price]]))-Q3419)/Q3419)*100</f>
        <v>61.016949152542374</v>
      </c>
      <c r="T3419" s="8">
        <f t="shared" si="161"/>
        <v>706.5150000000001</v>
      </c>
      <c r="U3419" s="8">
        <f>Sales[[#This Row],[Unit Cost]]*Sales[[#This Row],[Order Quantity]]</f>
        <v>438.78300000000002</v>
      </c>
    </row>
    <row r="3420" spans="1:21" x14ac:dyDescent="0.2">
      <c r="A3420" s="6" t="s">
        <v>3633</v>
      </c>
      <c r="B3420" s="6" t="s">
        <v>24</v>
      </c>
      <c r="C3420" s="6" t="s">
        <v>147</v>
      </c>
      <c r="D3420" s="7">
        <v>43500</v>
      </c>
      <c r="E3420" s="7">
        <v>43653</v>
      </c>
      <c r="F3420" s="7">
        <v>43657</v>
      </c>
      <c r="G3420" s="7">
        <v>43664</v>
      </c>
      <c r="H3420" s="6">
        <f t="shared" si="159"/>
        <v>11</v>
      </c>
      <c r="I3420" s="6" t="s">
        <v>215</v>
      </c>
      <c r="J3420" s="6">
        <v>12</v>
      </c>
      <c r="K3420" s="6">
        <v>40</v>
      </c>
      <c r="L3420" s="6">
        <v>249</v>
      </c>
      <c r="M3420" s="6">
        <v>37</v>
      </c>
      <c r="N3420" s="6">
        <v>4</v>
      </c>
      <c r="O3420" s="6">
        <v>0.05</v>
      </c>
      <c r="P3420" s="8">
        <v>1139</v>
      </c>
      <c r="Q3420" s="8">
        <v>728.96</v>
      </c>
      <c r="R3420" s="8">
        <f t="shared" si="160"/>
        <v>1412.3599999999997</v>
      </c>
      <c r="S3420" s="8">
        <f>(((Sales[[#This Row],[Unit Price]]-(Sales[[#This Row],[Discount Applied]]*Sales[[#This Row],[Unit Price]]))-Q3420)/Q3420)*100</f>
        <v>48.437499999999986</v>
      </c>
      <c r="T3420" s="8">
        <f t="shared" si="161"/>
        <v>4328.2</v>
      </c>
      <c r="U3420" s="8">
        <f>Sales[[#This Row],[Unit Cost]]*Sales[[#This Row],[Order Quantity]]</f>
        <v>2915.84</v>
      </c>
    </row>
    <row r="3421" spans="1:21" x14ac:dyDescent="0.2">
      <c r="A3421" s="6" t="s">
        <v>3634</v>
      </c>
      <c r="B3421" s="6" t="s">
        <v>24</v>
      </c>
      <c r="C3421" s="6" t="s">
        <v>145</v>
      </c>
      <c r="D3421" s="7">
        <v>43600</v>
      </c>
      <c r="E3421" s="7">
        <v>43653</v>
      </c>
      <c r="F3421" s="7">
        <v>43681</v>
      </c>
      <c r="G3421" s="7">
        <v>43682</v>
      </c>
      <c r="H3421" s="6">
        <f t="shared" si="159"/>
        <v>29</v>
      </c>
      <c r="I3421" s="6" t="s">
        <v>215</v>
      </c>
      <c r="J3421" s="6">
        <v>10</v>
      </c>
      <c r="K3421" s="6">
        <v>41</v>
      </c>
      <c r="L3421" s="6">
        <v>133</v>
      </c>
      <c r="M3421" s="6">
        <v>12</v>
      </c>
      <c r="N3421" s="6">
        <v>1</v>
      </c>
      <c r="O3421" s="6">
        <v>0.4</v>
      </c>
      <c r="P3421" s="8">
        <v>1038.5</v>
      </c>
      <c r="Q3421" s="8">
        <v>633.48500000000001</v>
      </c>
      <c r="R3421" s="8">
        <f t="shared" si="160"/>
        <v>-10.385000000000105</v>
      </c>
      <c r="S3421" s="8">
        <f>(((Sales[[#This Row],[Unit Price]]-(Sales[[#This Row],[Discount Applied]]*Sales[[#This Row],[Unit Price]]))-Q3421)/Q3421)*100</f>
        <v>-1.6393442622950984</v>
      </c>
      <c r="T3421" s="8">
        <f t="shared" si="161"/>
        <v>623.09999999999991</v>
      </c>
      <c r="U3421" s="8">
        <f>Sales[[#This Row],[Unit Cost]]*Sales[[#This Row],[Order Quantity]]</f>
        <v>633.48500000000001</v>
      </c>
    </row>
    <row r="3422" spans="1:21" x14ac:dyDescent="0.2">
      <c r="A3422" s="6" t="s">
        <v>3635</v>
      </c>
      <c r="B3422" s="6" t="s">
        <v>23</v>
      </c>
      <c r="C3422" s="6" t="s">
        <v>145</v>
      </c>
      <c r="D3422" s="7">
        <v>43500</v>
      </c>
      <c r="E3422" s="7">
        <v>43653</v>
      </c>
      <c r="F3422" s="7">
        <v>43661</v>
      </c>
      <c r="G3422" s="7">
        <v>43662</v>
      </c>
      <c r="H3422" s="6">
        <f t="shared" si="159"/>
        <v>9</v>
      </c>
      <c r="I3422" s="6" t="s">
        <v>215</v>
      </c>
      <c r="J3422" s="6">
        <v>23</v>
      </c>
      <c r="K3422" s="6">
        <v>46</v>
      </c>
      <c r="L3422" s="6">
        <v>179</v>
      </c>
      <c r="M3422" s="6">
        <v>25</v>
      </c>
      <c r="N3422" s="6">
        <v>3</v>
      </c>
      <c r="O3422" s="6">
        <v>0.05</v>
      </c>
      <c r="P3422" s="8">
        <v>1078.7</v>
      </c>
      <c r="Q3422" s="8">
        <v>841.38600000000008</v>
      </c>
      <c r="R3422" s="8">
        <f t="shared" si="160"/>
        <v>550.13700000000017</v>
      </c>
      <c r="S3422" s="8">
        <f>(((Sales[[#This Row],[Unit Price]]-(Sales[[#This Row],[Discount Applied]]*Sales[[#This Row],[Unit Price]]))-Q3422)/Q3422)*100</f>
        <v>21.794871794871796</v>
      </c>
      <c r="T3422" s="8">
        <f t="shared" si="161"/>
        <v>3074.2950000000005</v>
      </c>
      <c r="U3422" s="8">
        <f>Sales[[#This Row],[Unit Cost]]*Sales[[#This Row],[Order Quantity]]</f>
        <v>2524.1580000000004</v>
      </c>
    </row>
    <row r="3423" spans="1:21" x14ac:dyDescent="0.2">
      <c r="A3423" s="6" t="s">
        <v>3636</v>
      </c>
      <c r="B3423" s="6" t="s">
        <v>24</v>
      </c>
      <c r="C3423" s="6" t="s">
        <v>145</v>
      </c>
      <c r="D3423" s="7">
        <v>43600</v>
      </c>
      <c r="E3423" s="7">
        <v>43653</v>
      </c>
      <c r="F3423" s="7">
        <v>43660</v>
      </c>
      <c r="G3423" s="7">
        <v>43665</v>
      </c>
      <c r="H3423" s="6">
        <f t="shared" si="159"/>
        <v>12</v>
      </c>
      <c r="I3423" s="6" t="s">
        <v>215</v>
      </c>
      <c r="J3423" s="6">
        <v>5</v>
      </c>
      <c r="K3423" s="6">
        <v>29</v>
      </c>
      <c r="L3423" s="6">
        <v>191</v>
      </c>
      <c r="M3423" s="6">
        <v>39</v>
      </c>
      <c r="N3423" s="6">
        <v>3</v>
      </c>
      <c r="O3423" s="6">
        <v>7.4999999999999997E-2</v>
      </c>
      <c r="P3423" s="8">
        <v>3604.6</v>
      </c>
      <c r="Q3423" s="8">
        <v>2270.8980000000001</v>
      </c>
      <c r="R3423" s="8">
        <f t="shared" si="160"/>
        <v>3190.070999999999</v>
      </c>
      <c r="S3423" s="8">
        <f>(((Sales[[#This Row],[Unit Price]]-(Sales[[#This Row],[Discount Applied]]*Sales[[#This Row],[Unit Price]]))-Q3423)/Q3423)*100</f>
        <v>46.825396825396822</v>
      </c>
      <c r="T3423" s="8">
        <f t="shared" si="161"/>
        <v>10002.764999999999</v>
      </c>
      <c r="U3423" s="8">
        <f>Sales[[#This Row],[Unit Cost]]*Sales[[#This Row],[Order Quantity]]</f>
        <v>6812.6940000000004</v>
      </c>
    </row>
    <row r="3424" spans="1:21" x14ac:dyDescent="0.2">
      <c r="A3424" s="6" t="s">
        <v>3637</v>
      </c>
      <c r="B3424" s="6" t="s">
        <v>23</v>
      </c>
      <c r="C3424" s="6" t="s">
        <v>145</v>
      </c>
      <c r="D3424" s="7">
        <v>43600</v>
      </c>
      <c r="E3424" s="7">
        <v>43653</v>
      </c>
      <c r="F3424" s="7">
        <v>43661</v>
      </c>
      <c r="G3424" s="7">
        <v>43662</v>
      </c>
      <c r="H3424" s="6">
        <f t="shared" si="159"/>
        <v>9</v>
      </c>
      <c r="I3424" s="6" t="s">
        <v>215</v>
      </c>
      <c r="J3424" s="6">
        <v>23</v>
      </c>
      <c r="K3424" s="6">
        <v>16</v>
      </c>
      <c r="L3424" s="6">
        <v>141</v>
      </c>
      <c r="M3424" s="6">
        <v>3</v>
      </c>
      <c r="N3424" s="6">
        <v>7</v>
      </c>
      <c r="O3424" s="6">
        <v>7.4999999999999997E-2</v>
      </c>
      <c r="P3424" s="8">
        <v>871</v>
      </c>
      <c r="Q3424" s="8">
        <v>531.30999999999995</v>
      </c>
      <c r="R3424" s="8">
        <f t="shared" si="160"/>
        <v>1920.5550000000007</v>
      </c>
      <c r="S3424" s="8">
        <f>(((Sales[[#This Row],[Unit Price]]-(Sales[[#This Row],[Discount Applied]]*Sales[[#This Row],[Unit Price]]))-Q3424)/Q3424)*100</f>
        <v>51.639344262295083</v>
      </c>
      <c r="T3424" s="8">
        <f t="shared" si="161"/>
        <v>5639.7250000000004</v>
      </c>
      <c r="U3424" s="8">
        <f>Sales[[#This Row],[Unit Cost]]*Sales[[#This Row],[Order Quantity]]</f>
        <v>3719.1699999999996</v>
      </c>
    </row>
    <row r="3425" spans="1:21" x14ac:dyDescent="0.2">
      <c r="A3425" s="6" t="s">
        <v>3638</v>
      </c>
      <c r="B3425" s="6" t="s">
        <v>26</v>
      </c>
      <c r="C3425" s="6" t="s">
        <v>145</v>
      </c>
      <c r="D3425" s="7">
        <v>43500</v>
      </c>
      <c r="E3425" s="7">
        <v>43653</v>
      </c>
      <c r="F3425" s="7">
        <v>43664</v>
      </c>
      <c r="G3425" s="7">
        <v>43674</v>
      </c>
      <c r="H3425" s="6">
        <f t="shared" si="159"/>
        <v>21</v>
      </c>
      <c r="I3425" s="6" t="s">
        <v>215</v>
      </c>
      <c r="J3425" s="6">
        <v>28</v>
      </c>
      <c r="K3425" s="6">
        <v>47</v>
      </c>
      <c r="L3425" s="6">
        <v>132</v>
      </c>
      <c r="M3425" s="6">
        <v>26</v>
      </c>
      <c r="N3425" s="6">
        <v>3</v>
      </c>
      <c r="O3425" s="6">
        <v>0.05</v>
      </c>
      <c r="P3425" s="8">
        <v>984.9</v>
      </c>
      <c r="Q3425" s="8">
        <v>512.14800000000002</v>
      </c>
      <c r="R3425" s="8">
        <f t="shared" si="160"/>
        <v>1270.5209999999997</v>
      </c>
      <c r="S3425" s="8">
        <f>(((Sales[[#This Row],[Unit Price]]-(Sales[[#This Row],[Discount Applied]]*Sales[[#This Row],[Unit Price]]))-Q3425)/Q3425)*100</f>
        <v>82.692307692307679</v>
      </c>
      <c r="T3425" s="8">
        <f t="shared" si="161"/>
        <v>2806.9649999999997</v>
      </c>
      <c r="U3425" s="8">
        <f>Sales[[#This Row],[Unit Cost]]*Sales[[#This Row],[Order Quantity]]</f>
        <v>1536.444</v>
      </c>
    </row>
    <row r="3426" spans="1:21" x14ac:dyDescent="0.2">
      <c r="A3426" s="6" t="s">
        <v>3639</v>
      </c>
      <c r="B3426" s="6" t="s">
        <v>25</v>
      </c>
      <c r="C3426" s="6" t="s">
        <v>145</v>
      </c>
      <c r="D3426" s="7">
        <v>43500</v>
      </c>
      <c r="E3426" s="7">
        <v>43653</v>
      </c>
      <c r="F3426" s="7">
        <v>43675</v>
      </c>
      <c r="G3426" s="7">
        <v>43685</v>
      </c>
      <c r="H3426" s="6">
        <f t="shared" si="159"/>
        <v>32</v>
      </c>
      <c r="I3426" s="6" t="s">
        <v>215</v>
      </c>
      <c r="J3426" s="6">
        <v>18</v>
      </c>
      <c r="K3426" s="6">
        <v>39</v>
      </c>
      <c r="L3426" s="6">
        <v>153</v>
      </c>
      <c r="M3426" s="6">
        <v>21</v>
      </c>
      <c r="N3426" s="6">
        <v>8</v>
      </c>
      <c r="O3426" s="6">
        <v>0.2</v>
      </c>
      <c r="P3426" s="8">
        <v>5989.8</v>
      </c>
      <c r="Q3426" s="8">
        <v>4552.2480000000005</v>
      </c>
      <c r="R3426" s="8">
        <f t="shared" si="160"/>
        <v>1916.7359999999971</v>
      </c>
      <c r="S3426" s="8">
        <f>(((Sales[[#This Row],[Unit Price]]-(Sales[[#This Row],[Discount Applied]]*Sales[[#This Row],[Unit Price]]))-Q3426)/Q3426)*100</f>
        <v>5.2631578947368336</v>
      </c>
      <c r="T3426" s="8">
        <f t="shared" si="161"/>
        <v>38334.720000000001</v>
      </c>
      <c r="U3426" s="8">
        <f>Sales[[#This Row],[Unit Cost]]*Sales[[#This Row],[Order Quantity]]</f>
        <v>36417.984000000004</v>
      </c>
    </row>
    <row r="3427" spans="1:21" x14ac:dyDescent="0.2">
      <c r="A3427" s="6" t="s">
        <v>3640</v>
      </c>
      <c r="B3427" s="6" t="s">
        <v>26</v>
      </c>
      <c r="C3427" s="6" t="s">
        <v>144</v>
      </c>
      <c r="D3427" s="7">
        <v>43600</v>
      </c>
      <c r="E3427" s="7">
        <v>43653</v>
      </c>
      <c r="F3427" s="7">
        <v>43667</v>
      </c>
      <c r="G3427" s="7">
        <v>43672</v>
      </c>
      <c r="H3427" s="6">
        <f t="shared" si="159"/>
        <v>19</v>
      </c>
      <c r="I3427" s="6" t="s">
        <v>215</v>
      </c>
      <c r="J3427" s="6">
        <v>27</v>
      </c>
      <c r="K3427" s="6">
        <v>28</v>
      </c>
      <c r="L3427" s="6">
        <v>86</v>
      </c>
      <c r="M3427" s="6">
        <v>47</v>
      </c>
      <c r="N3427" s="6">
        <v>5</v>
      </c>
      <c r="O3427" s="6">
        <v>0.1</v>
      </c>
      <c r="P3427" s="8">
        <v>978.2</v>
      </c>
      <c r="Q3427" s="8">
        <v>616.26600000000008</v>
      </c>
      <c r="R3427" s="8">
        <f t="shared" si="160"/>
        <v>1320.5699999999993</v>
      </c>
      <c r="S3427" s="8">
        <f>(((Sales[[#This Row],[Unit Price]]-(Sales[[#This Row],[Discount Applied]]*Sales[[#This Row],[Unit Price]]))-Q3427)/Q3427)*100</f>
        <v>42.85714285714284</v>
      </c>
      <c r="T3427" s="8">
        <f t="shared" si="161"/>
        <v>4401.8999999999996</v>
      </c>
      <c r="U3427" s="8">
        <f>Sales[[#This Row],[Unit Cost]]*Sales[[#This Row],[Order Quantity]]</f>
        <v>3081.3300000000004</v>
      </c>
    </row>
    <row r="3428" spans="1:21" x14ac:dyDescent="0.2">
      <c r="A3428" s="6" t="s">
        <v>3641</v>
      </c>
      <c r="B3428" s="6" t="s">
        <v>26</v>
      </c>
      <c r="C3428" s="6" t="s">
        <v>148</v>
      </c>
      <c r="D3428" s="7">
        <v>43600</v>
      </c>
      <c r="E3428" s="7">
        <v>43653</v>
      </c>
      <c r="F3428" s="7">
        <v>43669</v>
      </c>
      <c r="G3428" s="7">
        <v>43672</v>
      </c>
      <c r="H3428" s="6">
        <f t="shared" si="159"/>
        <v>19</v>
      </c>
      <c r="I3428" s="6" t="s">
        <v>215</v>
      </c>
      <c r="J3428" s="6">
        <v>27</v>
      </c>
      <c r="K3428" s="6">
        <v>8</v>
      </c>
      <c r="L3428" s="6">
        <v>1</v>
      </c>
      <c r="M3428" s="6">
        <v>5</v>
      </c>
      <c r="N3428" s="6">
        <v>7</v>
      </c>
      <c r="O3428" s="6">
        <v>0.1</v>
      </c>
      <c r="P3428" s="8">
        <v>1701.8</v>
      </c>
      <c r="Q3428" s="8">
        <v>1429.5119999999999</v>
      </c>
      <c r="R3428" s="8">
        <f t="shared" si="160"/>
        <v>714.75600000000122</v>
      </c>
      <c r="S3428" s="8">
        <f>(((Sales[[#This Row],[Unit Price]]-(Sales[[#This Row],[Discount Applied]]*Sales[[#This Row],[Unit Price]]))-Q3428)/Q3428)*100</f>
        <v>7.1428571428571397</v>
      </c>
      <c r="T3428" s="8">
        <f t="shared" si="161"/>
        <v>10721.34</v>
      </c>
      <c r="U3428" s="8">
        <f>Sales[[#This Row],[Unit Cost]]*Sales[[#This Row],[Order Quantity]]</f>
        <v>10006.583999999999</v>
      </c>
    </row>
    <row r="3429" spans="1:21" x14ac:dyDescent="0.2">
      <c r="A3429" s="6" t="s">
        <v>3642</v>
      </c>
      <c r="B3429" s="6" t="s">
        <v>25</v>
      </c>
      <c r="C3429" s="6" t="s">
        <v>145</v>
      </c>
      <c r="D3429" s="7">
        <v>43500</v>
      </c>
      <c r="E3429" s="7">
        <v>43653</v>
      </c>
      <c r="F3429" s="7">
        <v>43656</v>
      </c>
      <c r="G3429" s="7">
        <v>43665</v>
      </c>
      <c r="H3429" s="6">
        <f t="shared" si="159"/>
        <v>12</v>
      </c>
      <c r="I3429" s="6" t="s">
        <v>215</v>
      </c>
      <c r="J3429" s="6">
        <v>12</v>
      </c>
      <c r="K3429" s="6">
        <v>24</v>
      </c>
      <c r="L3429" s="6">
        <v>170</v>
      </c>
      <c r="M3429" s="6">
        <v>6</v>
      </c>
      <c r="N3429" s="6">
        <v>8</v>
      </c>
      <c r="O3429" s="6">
        <v>0.15</v>
      </c>
      <c r="P3429" s="8">
        <v>1688.4</v>
      </c>
      <c r="Q3429" s="8">
        <v>1080.576</v>
      </c>
      <c r="R3429" s="8">
        <f t="shared" si="160"/>
        <v>2836.5120000000006</v>
      </c>
      <c r="S3429" s="8">
        <f>(((Sales[[#This Row],[Unit Price]]-(Sales[[#This Row],[Discount Applied]]*Sales[[#This Row],[Unit Price]]))-Q3429)/Q3429)*100</f>
        <v>32.812500000000007</v>
      </c>
      <c r="T3429" s="8">
        <f t="shared" si="161"/>
        <v>11481.12</v>
      </c>
      <c r="U3429" s="8">
        <f>Sales[[#This Row],[Unit Cost]]*Sales[[#This Row],[Order Quantity]]</f>
        <v>8644.6080000000002</v>
      </c>
    </row>
    <row r="3430" spans="1:21" x14ac:dyDescent="0.2">
      <c r="A3430" s="6" t="s">
        <v>3643</v>
      </c>
      <c r="B3430" s="6" t="s">
        <v>24</v>
      </c>
      <c r="C3430" s="6" t="s">
        <v>145</v>
      </c>
      <c r="D3430" s="7">
        <v>43600</v>
      </c>
      <c r="E3430" s="7">
        <v>43654</v>
      </c>
      <c r="F3430" s="7">
        <v>43664</v>
      </c>
      <c r="G3430" s="7">
        <v>43667</v>
      </c>
      <c r="H3430" s="6">
        <f t="shared" si="159"/>
        <v>13</v>
      </c>
      <c r="I3430" s="6" t="s">
        <v>215</v>
      </c>
      <c r="J3430" s="6">
        <v>6</v>
      </c>
      <c r="K3430" s="6">
        <v>16</v>
      </c>
      <c r="L3430" s="6">
        <v>177</v>
      </c>
      <c r="M3430" s="6">
        <v>44</v>
      </c>
      <c r="N3430" s="6">
        <v>5</v>
      </c>
      <c r="O3430" s="6">
        <v>0.05</v>
      </c>
      <c r="P3430" s="8">
        <v>2479</v>
      </c>
      <c r="Q3430" s="8">
        <v>1065.97</v>
      </c>
      <c r="R3430" s="8">
        <f t="shared" si="160"/>
        <v>6445.4</v>
      </c>
      <c r="S3430" s="8">
        <f>(((Sales[[#This Row],[Unit Price]]-(Sales[[#This Row],[Discount Applied]]*Sales[[#This Row],[Unit Price]]))-Q3430)/Q3430)*100</f>
        <v>120.93023255813955</v>
      </c>
      <c r="T3430" s="8">
        <f t="shared" si="161"/>
        <v>11775.25</v>
      </c>
      <c r="U3430" s="8">
        <f>Sales[[#This Row],[Unit Cost]]*Sales[[#This Row],[Order Quantity]]</f>
        <v>5329.85</v>
      </c>
    </row>
    <row r="3431" spans="1:21" x14ac:dyDescent="0.2">
      <c r="A3431" s="6" t="s">
        <v>3644</v>
      </c>
      <c r="B3431" s="6" t="s">
        <v>26</v>
      </c>
      <c r="C3431" s="6" t="s">
        <v>148</v>
      </c>
      <c r="D3431" s="7">
        <v>43600</v>
      </c>
      <c r="E3431" s="7">
        <v>43654</v>
      </c>
      <c r="F3431" s="7">
        <v>43665</v>
      </c>
      <c r="G3431" s="7">
        <v>43673</v>
      </c>
      <c r="H3431" s="6">
        <f t="shared" si="159"/>
        <v>19</v>
      </c>
      <c r="I3431" s="6" t="s">
        <v>215</v>
      </c>
      <c r="J3431" s="6">
        <v>26</v>
      </c>
      <c r="K3431" s="6">
        <v>42</v>
      </c>
      <c r="L3431" s="6">
        <v>57</v>
      </c>
      <c r="M3431" s="6">
        <v>4</v>
      </c>
      <c r="N3431" s="6">
        <v>6</v>
      </c>
      <c r="O3431" s="6">
        <v>0.05</v>
      </c>
      <c r="P3431" s="8">
        <v>214.4</v>
      </c>
      <c r="Q3431" s="8">
        <v>175.80799999999999</v>
      </c>
      <c r="R3431" s="8">
        <f t="shared" si="160"/>
        <v>167.2320000000002</v>
      </c>
      <c r="S3431" s="8">
        <f>(((Sales[[#This Row],[Unit Price]]-(Sales[[#This Row],[Discount Applied]]*Sales[[#This Row],[Unit Price]]))-Q3431)/Q3431)*100</f>
        <v>15.853658536585375</v>
      </c>
      <c r="T3431" s="8">
        <f t="shared" si="161"/>
        <v>1222.0800000000002</v>
      </c>
      <c r="U3431" s="8">
        <f>Sales[[#This Row],[Unit Cost]]*Sales[[#This Row],[Order Quantity]]</f>
        <v>1054.848</v>
      </c>
    </row>
    <row r="3432" spans="1:21" x14ac:dyDescent="0.2">
      <c r="A3432" s="6" t="s">
        <v>3645</v>
      </c>
      <c r="B3432" s="6" t="s">
        <v>25</v>
      </c>
      <c r="C3432" s="6" t="s">
        <v>148</v>
      </c>
      <c r="D3432" s="7">
        <v>43500</v>
      </c>
      <c r="E3432" s="7">
        <v>43654</v>
      </c>
      <c r="F3432" s="7">
        <v>43678</v>
      </c>
      <c r="G3432" s="7">
        <v>43681</v>
      </c>
      <c r="H3432" s="6">
        <f t="shared" si="159"/>
        <v>27</v>
      </c>
      <c r="I3432" s="6" t="s">
        <v>215</v>
      </c>
      <c r="J3432" s="6">
        <v>15</v>
      </c>
      <c r="K3432" s="6">
        <v>41</v>
      </c>
      <c r="L3432" s="6">
        <v>43</v>
      </c>
      <c r="M3432" s="6">
        <v>14</v>
      </c>
      <c r="N3432" s="6">
        <v>6</v>
      </c>
      <c r="O3432" s="6">
        <v>0.3</v>
      </c>
      <c r="P3432" s="8">
        <v>1902.8</v>
      </c>
      <c r="Q3432" s="8">
        <v>1046.54</v>
      </c>
      <c r="R3432" s="8">
        <f t="shared" si="160"/>
        <v>1712.5200000000004</v>
      </c>
      <c r="S3432" s="8">
        <f>(((Sales[[#This Row],[Unit Price]]-(Sales[[#This Row],[Discount Applied]]*Sales[[#This Row],[Unit Price]]))-Q3432)/Q3432)*100</f>
        <v>27.27272727272728</v>
      </c>
      <c r="T3432" s="8">
        <f t="shared" si="161"/>
        <v>7991.76</v>
      </c>
      <c r="U3432" s="8">
        <f>Sales[[#This Row],[Unit Cost]]*Sales[[#This Row],[Order Quantity]]</f>
        <v>6279.24</v>
      </c>
    </row>
    <row r="3433" spans="1:21" x14ac:dyDescent="0.2">
      <c r="A3433" s="6" t="s">
        <v>3646</v>
      </c>
      <c r="B3433" s="6" t="s">
        <v>24</v>
      </c>
      <c r="C3433" s="6" t="s">
        <v>146</v>
      </c>
      <c r="D3433" s="7">
        <v>43500</v>
      </c>
      <c r="E3433" s="7">
        <v>43654</v>
      </c>
      <c r="F3433" s="7">
        <v>43674</v>
      </c>
      <c r="G3433" s="7">
        <v>43678</v>
      </c>
      <c r="H3433" s="6">
        <f t="shared" si="159"/>
        <v>24</v>
      </c>
      <c r="I3433" s="6" t="s">
        <v>215</v>
      </c>
      <c r="J3433" s="6">
        <v>12</v>
      </c>
      <c r="K3433" s="6">
        <v>11</v>
      </c>
      <c r="L3433" s="6">
        <v>272</v>
      </c>
      <c r="M3433" s="6">
        <v>14</v>
      </c>
      <c r="N3433" s="6">
        <v>4</v>
      </c>
      <c r="O3433" s="6">
        <v>0.05</v>
      </c>
      <c r="P3433" s="8">
        <v>268</v>
      </c>
      <c r="Q3433" s="8">
        <v>214.4</v>
      </c>
      <c r="R3433" s="8">
        <f t="shared" si="160"/>
        <v>160.79999999999995</v>
      </c>
      <c r="S3433" s="8">
        <f>(((Sales[[#This Row],[Unit Price]]-(Sales[[#This Row],[Discount Applied]]*Sales[[#This Row],[Unit Price]]))-Q3433)/Q3433)*100</f>
        <v>18.749999999999993</v>
      </c>
      <c r="T3433" s="8">
        <f t="shared" si="161"/>
        <v>1018.4</v>
      </c>
      <c r="U3433" s="8">
        <f>Sales[[#This Row],[Unit Cost]]*Sales[[#This Row],[Order Quantity]]</f>
        <v>857.6</v>
      </c>
    </row>
    <row r="3434" spans="1:21" x14ac:dyDescent="0.2">
      <c r="A3434" s="6" t="s">
        <v>3647</v>
      </c>
      <c r="B3434" s="6" t="s">
        <v>24</v>
      </c>
      <c r="C3434" s="6" t="s">
        <v>148</v>
      </c>
      <c r="D3434" s="7">
        <v>43500</v>
      </c>
      <c r="E3434" s="7">
        <v>43654</v>
      </c>
      <c r="F3434" s="7">
        <v>43669</v>
      </c>
      <c r="G3434" s="7">
        <v>43670</v>
      </c>
      <c r="H3434" s="6">
        <f t="shared" si="159"/>
        <v>16</v>
      </c>
      <c r="I3434" s="6" t="s">
        <v>215</v>
      </c>
      <c r="J3434" s="6">
        <v>4</v>
      </c>
      <c r="K3434" s="6">
        <v>5</v>
      </c>
      <c r="L3434" s="6">
        <v>16</v>
      </c>
      <c r="M3434" s="6">
        <v>19</v>
      </c>
      <c r="N3434" s="6">
        <v>8</v>
      </c>
      <c r="O3434" s="6">
        <v>0.15</v>
      </c>
      <c r="P3434" s="8">
        <v>884.4</v>
      </c>
      <c r="Q3434" s="8">
        <v>725.20799999999997</v>
      </c>
      <c r="R3434" s="8">
        <f t="shared" si="160"/>
        <v>212.25600000000031</v>
      </c>
      <c r="S3434" s="8">
        <f>(((Sales[[#This Row],[Unit Price]]-(Sales[[#This Row],[Discount Applied]]*Sales[[#This Row],[Unit Price]]))-Q3434)/Q3434)*100</f>
        <v>3.6585365853658591</v>
      </c>
      <c r="T3434" s="8">
        <f t="shared" si="161"/>
        <v>6013.92</v>
      </c>
      <c r="U3434" s="8">
        <f>Sales[[#This Row],[Unit Cost]]*Sales[[#This Row],[Order Quantity]]</f>
        <v>5801.6639999999998</v>
      </c>
    </row>
    <row r="3435" spans="1:21" x14ac:dyDescent="0.2">
      <c r="A3435" s="6" t="s">
        <v>3648</v>
      </c>
      <c r="B3435" s="6" t="s">
        <v>25</v>
      </c>
      <c r="C3435" s="6" t="s">
        <v>145</v>
      </c>
      <c r="D3435" s="7">
        <v>43500</v>
      </c>
      <c r="E3435" s="7">
        <v>43654</v>
      </c>
      <c r="F3435" s="7">
        <v>43672</v>
      </c>
      <c r="G3435" s="7">
        <v>43682</v>
      </c>
      <c r="H3435" s="6">
        <f t="shared" si="159"/>
        <v>28</v>
      </c>
      <c r="I3435" s="6" t="s">
        <v>215</v>
      </c>
      <c r="J3435" s="6">
        <v>15</v>
      </c>
      <c r="K3435" s="6">
        <v>32</v>
      </c>
      <c r="L3435" s="6">
        <v>197</v>
      </c>
      <c r="M3435" s="6">
        <v>1</v>
      </c>
      <c r="N3435" s="6">
        <v>7</v>
      </c>
      <c r="O3435" s="6">
        <v>0.1</v>
      </c>
      <c r="P3435" s="8">
        <v>1118.9000000000001</v>
      </c>
      <c r="Q3435" s="8">
        <v>939.87600000000009</v>
      </c>
      <c r="R3435" s="8">
        <f t="shared" si="160"/>
        <v>469.9380000000001</v>
      </c>
      <c r="S3435" s="8">
        <f>(((Sales[[#This Row],[Unit Price]]-(Sales[[#This Row],[Discount Applied]]*Sales[[#This Row],[Unit Price]]))-Q3435)/Q3435)*100</f>
        <v>7.1428571428571441</v>
      </c>
      <c r="T3435" s="8">
        <f t="shared" si="161"/>
        <v>7049.0700000000006</v>
      </c>
      <c r="U3435" s="8">
        <f>Sales[[#This Row],[Unit Cost]]*Sales[[#This Row],[Order Quantity]]</f>
        <v>6579.1320000000005</v>
      </c>
    </row>
    <row r="3436" spans="1:21" x14ac:dyDescent="0.2">
      <c r="A3436" s="6" t="s">
        <v>3649</v>
      </c>
      <c r="B3436" s="6" t="s">
        <v>25</v>
      </c>
      <c r="C3436" s="6" t="s">
        <v>148</v>
      </c>
      <c r="D3436" s="7">
        <v>43500</v>
      </c>
      <c r="E3436" s="7">
        <v>43654</v>
      </c>
      <c r="F3436" s="7">
        <v>43676</v>
      </c>
      <c r="G3436" s="7">
        <v>43682</v>
      </c>
      <c r="H3436" s="6">
        <f t="shared" si="159"/>
        <v>28</v>
      </c>
      <c r="I3436" s="6" t="s">
        <v>215</v>
      </c>
      <c r="J3436" s="6">
        <v>16</v>
      </c>
      <c r="K3436" s="6">
        <v>10</v>
      </c>
      <c r="L3436" s="6">
        <v>9</v>
      </c>
      <c r="M3436" s="6">
        <v>38</v>
      </c>
      <c r="N3436" s="6">
        <v>4</v>
      </c>
      <c r="O3436" s="6">
        <v>7.4999999999999997E-2</v>
      </c>
      <c r="P3436" s="8">
        <v>1976.5</v>
      </c>
      <c r="Q3436" s="8">
        <v>1462.61</v>
      </c>
      <c r="R3436" s="8">
        <f t="shared" si="160"/>
        <v>1462.6100000000006</v>
      </c>
      <c r="S3436" s="8">
        <f>(((Sales[[#This Row],[Unit Price]]-(Sales[[#This Row],[Discount Applied]]*Sales[[#This Row],[Unit Price]]))-Q3436)/Q3436)*100</f>
        <v>25.000000000000011</v>
      </c>
      <c r="T3436" s="8">
        <f t="shared" si="161"/>
        <v>7313.05</v>
      </c>
      <c r="U3436" s="8">
        <f>Sales[[#This Row],[Unit Cost]]*Sales[[#This Row],[Order Quantity]]</f>
        <v>5850.44</v>
      </c>
    </row>
    <row r="3437" spans="1:21" x14ac:dyDescent="0.2">
      <c r="A3437" s="6" t="s">
        <v>3650</v>
      </c>
      <c r="B3437" s="6" t="s">
        <v>24</v>
      </c>
      <c r="C3437" s="6" t="s">
        <v>148</v>
      </c>
      <c r="D3437" s="7">
        <v>43600</v>
      </c>
      <c r="E3437" s="7">
        <v>43655</v>
      </c>
      <c r="F3437" s="7">
        <v>43673</v>
      </c>
      <c r="G3437" s="7">
        <v>43680</v>
      </c>
      <c r="H3437" s="6">
        <f t="shared" si="159"/>
        <v>25</v>
      </c>
      <c r="I3437" s="6" t="s">
        <v>215</v>
      </c>
      <c r="J3437" s="6">
        <v>6</v>
      </c>
      <c r="K3437" s="6">
        <v>41</v>
      </c>
      <c r="L3437" s="6">
        <v>38</v>
      </c>
      <c r="M3437" s="6">
        <v>8</v>
      </c>
      <c r="N3437" s="6">
        <v>5</v>
      </c>
      <c r="O3437" s="6">
        <v>0.1</v>
      </c>
      <c r="P3437" s="8">
        <v>6411.9000000000005</v>
      </c>
      <c r="Q3437" s="8">
        <v>3526.5450000000005</v>
      </c>
      <c r="R3437" s="8">
        <f t="shared" si="160"/>
        <v>11220.825000000001</v>
      </c>
      <c r="S3437" s="8">
        <f>(((Sales[[#This Row],[Unit Price]]-(Sales[[#This Row],[Discount Applied]]*Sales[[#This Row],[Unit Price]]))-Q3437)/Q3437)*100</f>
        <v>63.636363636363633</v>
      </c>
      <c r="T3437" s="8">
        <f t="shared" si="161"/>
        <v>28853.550000000003</v>
      </c>
      <c r="U3437" s="8">
        <f>Sales[[#This Row],[Unit Cost]]*Sales[[#This Row],[Order Quantity]]</f>
        <v>17632.725000000002</v>
      </c>
    </row>
    <row r="3438" spans="1:21" x14ac:dyDescent="0.2">
      <c r="A3438" s="6" t="s">
        <v>3651</v>
      </c>
      <c r="B3438" s="6" t="s">
        <v>25</v>
      </c>
      <c r="C3438" s="6" t="s">
        <v>143</v>
      </c>
      <c r="D3438" s="7">
        <v>43500</v>
      </c>
      <c r="E3438" s="7">
        <v>43655</v>
      </c>
      <c r="F3438" s="7">
        <v>43672</v>
      </c>
      <c r="G3438" s="7">
        <v>43681</v>
      </c>
      <c r="H3438" s="6">
        <f t="shared" si="159"/>
        <v>26</v>
      </c>
      <c r="I3438" s="6" t="s">
        <v>215</v>
      </c>
      <c r="J3438" s="6">
        <v>15</v>
      </c>
      <c r="K3438" s="6">
        <v>18</v>
      </c>
      <c r="L3438" s="6">
        <v>341</v>
      </c>
      <c r="M3438" s="6">
        <v>38</v>
      </c>
      <c r="N3438" s="6">
        <v>5</v>
      </c>
      <c r="O3438" s="6">
        <v>7.4999999999999997E-2</v>
      </c>
      <c r="P3438" s="8">
        <v>1279.7</v>
      </c>
      <c r="Q3438" s="8">
        <v>870.19600000000014</v>
      </c>
      <c r="R3438" s="8">
        <f t="shared" si="160"/>
        <v>1567.6324999999997</v>
      </c>
      <c r="S3438" s="8">
        <f>(((Sales[[#This Row],[Unit Price]]-(Sales[[#This Row],[Discount Applied]]*Sales[[#This Row],[Unit Price]]))-Q3438)/Q3438)*100</f>
        <v>36.02941176470587</v>
      </c>
      <c r="T3438" s="8">
        <f t="shared" si="161"/>
        <v>5918.6125000000002</v>
      </c>
      <c r="U3438" s="8">
        <f>Sales[[#This Row],[Unit Cost]]*Sales[[#This Row],[Order Quantity]]</f>
        <v>4350.9800000000005</v>
      </c>
    </row>
    <row r="3439" spans="1:21" x14ac:dyDescent="0.2">
      <c r="A3439" s="6" t="s">
        <v>3652</v>
      </c>
      <c r="B3439" s="6" t="s">
        <v>24</v>
      </c>
      <c r="C3439" s="6" t="s">
        <v>144</v>
      </c>
      <c r="D3439" s="7">
        <v>43500</v>
      </c>
      <c r="E3439" s="7">
        <v>43655</v>
      </c>
      <c r="F3439" s="7">
        <v>43671</v>
      </c>
      <c r="G3439" s="7">
        <v>43676</v>
      </c>
      <c r="H3439" s="6">
        <f t="shared" si="159"/>
        <v>21</v>
      </c>
      <c r="I3439" s="6" t="s">
        <v>215</v>
      </c>
      <c r="J3439" s="6">
        <v>9</v>
      </c>
      <c r="K3439" s="6">
        <v>1</v>
      </c>
      <c r="L3439" s="6">
        <v>73</v>
      </c>
      <c r="M3439" s="6">
        <v>43</v>
      </c>
      <c r="N3439" s="6">
        <v>2</v>
      </c>
      <c r="O3439" s="6">
        <v>0.05</v>
      </c>
      <c r="P3439" s="8">
        <v>1051.9000000000001</v>
      </c>
      <c r="Q3439" s="8">
        <v>831.00100000000009</v>
      </c>
      <c r="R3439" s="8">
        <f t="shared" si="160"/>
        <v>336.60799999999995</v>
      </c>
      <c r="S3439" s="8">
        <f>(((Sales[[#This Row],[Unit Price]]-(Sales[[#This Row],[Discount Applied]]*Sales[[#This Row],[Unit Price]]))-Q3439)/Q3439)*100</f>
        <v>20.25316455696202</v>
      </c>
      <c r="T3439" s="8">
        <f t="shared" si="161"/>
        <v>1998.6100000000001</v>
      </c>
      <c r="U3439" s="8">
        <f>Sales[[#This Row],[Unit Cost]]*Sales[[#This Row],[Order Quantity]]</f>
        <v>1662.0020000000002</v>
      </c>
    </row>
    <row r="3440" spans="1:21" x14ac:dyDescent="0.2">
      <c r="A3440" s="6" t="s">
        <v>3653</v>
      </c>
      <c r="B3440" s="6" t="s">
        <v>25</v>
      </c>
      <c r="C3440" s="6" t="s">
        <v>145</v>
      </c>
      <c r="D3440" s="7">
        <v>43500</v>
      </c>
      <c r="E3440" s="7">
        <v>43655</v>
      </c>
      <c r="F3440" s="7">
        <v>43677</v>
      </c>
      <c r="G3440" s="7">
        <v>43678</v>
      </c>
      <c r="H3440" s="6">
        <f t="shared" si="159"/>
        <v>23</v>
      </c>
      <c r="I3440" s="6" t="s">
        <v>215</v>
      </c>
      <c r="J3440" s="6">
        <v>20</v>
      </c>
      <c r="K3440" s="6">
        <v>42</v>
      </c>
      <c r="L3440" s="6">
        <v>120</v>
      </c>
      <c r="M3440" s="6">
        <v>1</v>
      </c>
      <c r="N3440" s="6">
        <v>1</v>
      </c>
      <c r="O3440" s="6">
        <v>0.05</v>
      </c>
      <c r="P3440" s="8">
        <v>1889.4</v>
      </c>
      <c r="Q3440" s="8">
        <v>1020.2760000000001</v>
      </c>
      <c r="R3440" s="8">
        <f t="shared" si="160"/>
        <v>774.654</v>
      </c>
      <c r="S3440" s="8">
        <f>(((Sales[[#This Row],[Unit Price]]-(Sales[[#This Row],[Discount Applied]]*Sales[[#This Row],[Unit Price]]))-Q3440)/Q3440)*100</f>
        <v>75.925925925925924</v>
      </c>
      <c r="T3440" s="8">
        <f t="shared" si="161"/>
        <v>1794.93</v>
      </c>
      <c r="U3440" s="8">
        <f>Sales[[#This Row],[Unit Cost]]*Sales[[#This Row],[Order Quantity]]</f>
        <v>1020.2760000000001</v>
      </c>
    </row>
    <row r="3441" spans="1:21" x14ac:dyDescent="0.2">
      <c r="A3441" s="6" t="s">
        <v>3654</v>
      </c>
      <c r="B3441" s="6" t="s">
        <v>25</v>
      </c>
      <c r="C3441" s="6" t="s">
        <v>147</v>
      </c>
      <c r="D3441" s="7">
        <v>43500</v>
      </c>
      <c r="E3441" s="7">
        <v>43655</v>
      </c>
      <c r="F3441" s="7">
        <v>43674</v>
      </c>
      <c r="G3441" s="7">
        <v>43684</v>
      </c>
      <c r="H3441" s="6">
        <f t="shared" si="159"/>
        <v>29</v>
      </c>
      <c r="I3441" s="6" t="s">
        <v>215</v>
      </c>
      <c r="J3441" s="6">
        <v>20</v>
      </c>
      <c r="K3441" s="6">
        <v>49</v>
      </c>
      <c r="L3441" s="6">
        <v>209</v>
      </c>
      <c r="M3441" s="6">
        <v>6</v>
      </c>
      <c r="N3441" s="6">
        <v>2</v>
      </c>
      <c r="O3441" s="6">
        <v>0.05</v>
      </c>
      <c r="P3441" s="8">
        <v>1078.7</v>
      </c>
      <c r="Q3441" s="8">
        <v>528.56299999999999</v>
      </c>
      <c r="R3441" s="8">
        <f t="shared" si="160"/>
        <v>992.40400000000022</v>
      </c>
      <c r="S3441" s="8">
        <f>(((Sales[[#This Row],[Unit Price]]-(Sales[[#This Row],[Discount Applied]]*Sales[[#This Row],[Unit Price]]))-Q3441)/Q3441)*100</f>
        <v>93.877551020408191</v>
      </c>
      <c r="T3441" s="8">
        <f t="shared" si="161"/>
        <v>2049.5300000000002</v>
      </c>
      <c r="U3441" s="8">
        <f>Sales[[#This Row],[Unit Cost]]*Sales[[#This Row],[Order Quantity]]</f>
        <v>1057.126</v>
      </c>
    </row>
    <row r="3442" spans="1:21" x14ac:dyDescent="0.2">
      <c r="A3442" s="6" t="s">
        <v>3655</v>
      </c>
      <c r="B3442" s="6" t="s">
        <v>25</v>
      </c>
      <c r="C3442" s="6" t="s">
        <v>147</v>
      </c>
      <c r="D3442" s="7">
        <v>43500</v>
      </c>
      <c r="E3442" s="7">
        <v>43655</v>
      </c>
      <c r="F3442" s="7">
        <v>43657</v>
      </c>
      <c r="G3442" s="7">
        <v>43662</v>
      </c>
      <c r="H3442" s="6">
        <f t="shared" si="159"/>
        <v>7</v>
      </c>
      <c r="I3442" s="6" t="s">
        <v>215</v>
      </c>
      <c r="J3442" s="6">
        <v>13</v>
      </c>
      <c r="K3442" s="6">
        <v>48</v>
      </c>
      <c r="L3442" s="6">
        <v>239</v>
      </c>
      <c r="M3442" s="6">
        <v>17</v>
      </c>
      <c r="N3442" s="6">
        <v>2</v>
      </c>
      <c r="O3442" s="6">
        <v>0.15</v>
      </c>
      <c r="P3442" s="8">
        <v>2505.8000000000002</v>
      </c>
      <c r="Q3442" s="8">
        <v>1678.8860000000002</v>
      </c>
      <c r="R3442" s="8">
        <f t="shared" si="160"/>
        <v>902.08800000000019</v>
      </c>
      <c r="S3442" s="8">
        <f>(((Sales[[#This Row],[Unit Price]]-(Sales[[#This Row],[Discount Applied]]*Sales[[#This Row],[Unit Price]]))-Q3442)/Q3442)*100</f>
        <v>26.865671641791049</v>
      </c>
      <c r="T3442" s="8">
        <f t="shared" si="161"/>
        <v>4259.8600000000006</v>
      </c>
      <c r="U3442" s="8">
        <f>Sales[[#This Row],[Unit Cost]]*Sales[[#This Row],[Order Quantity]]</f>
        <v>3357.7720000000004</v>
      </c>
    </row>
    <row r="3443" spans="1:21" x14ac:dyDescent="0.2">
      <c r="A3443" s="6" t="s">
        <v>3656</v>
      </c>
      <c r="B3443" s="6" t="s">
        <v>25</v>
      </c>
      <c r="C3443" s="6" t="s">
        <v>143</v>
      </c>
      <c r="D3443" s="7">
        <v>43600</v>
      </c>
      <c r="E3443" s="7">
        <v>43656</v>
      </c>
      <c r="F3443" s="7">
        <v>43675</v>
      </c>
      <c r="G3443" s="7">
        <v>43681</v>
      </c>
      <c r="H3443" s="6">
        <f t="shared" si="159"/>
        <v>25</v>
      </c>
      <c r="I3443" s="6" t="s">
        <v>215</v>
      </c>
      <c r="J3443" s="6">
        <v>15</v>
      </c>
      <c r="K3443" s="6">
        <v>13</v>
      </c>
      <c r="L3443" s="6">
        <v>339</v>
      </c>
      <c r="M3443" s="6">
        <v>10</v>
      </c>
      <c r="N3443" s="6">
        <v>5</v>
      </c>
      <c r="O3443" s="6">
        <v>0.15</v>
      </c>
      <c r="P3443" s="8">
        <v>2847.5</v>
      </c>
      <c r="Q3443" s="8">
        <v>1708.5</v>
      </c>
      <c r="R3443" s="8">
        <f t="shared" si="160"/>
        <v>3559.375</v>
      </c>
      <c r="S3443" s="8">
        <f>(((Sales[[#This Row],[Unit Price]]-(Sales[[#This Row],[Discount Applied]]*Sales[[#This Row],[Unit Price]]))-Q3443)/Q3443)*100</f>
        <v>41.666666666666671</v>
      </c>
      <c r="T3443" s="8">
        <f t="shared" si="161"/>
        <v>12101.875</v>
      </c>
      <c r="U3443" s="8">
        <f>Sales[[#This Row],[Unit Cost]]*Sales[[#This Row],[Order Quantity]]</f>
        <v>8542.5</v>
      </c>
    </row>
    <row r="3444" spans="1:21" x14ac:dyDescent="0.2">
      <c r="A3444" s="6" t="s">
        <v>3657</v>
      </c>
      <c r="B3444" s="6" t="s">
        <v>24</v>
      </c>
      <c r="C3444" s="6" t="s">
        <v>146</v>
      </c>
      <c r="D3444" s="7">
        <v>43600</v>
      </c>
      <c r="E3444" s="7">
        <v>43656</v>
      </c>
      <c r="F3444" s="7">
        <v>43662</v>
      </c>
      <c r="G3444" s="7">
        <v>43663</v>
      </c>
      <c r="H3444" s="6">
        <f t="shared" si="159"/>
        <v>7</v>
      </c>
      <c r="I3444" s="6" t="s">
        <v>215</v>
      </c>
      <c r="J3444" s="6">
        <v>10</v>
      </c>
      <c r="K3444" s="6">
        <v>15</v>
      </c>
      <c r="L3444" s="6">
        <v>275</v>
      </c>
      <c r="M3444" s="6">
        <v>17</v>
      </c>
      <c r="N3444" s="6">
        <v>2</v>
      </c>
      <c r="O3444" s="6">
        <v>0.05</v>
      </c>
      <c r="P3444" s="8">
        <v>2780.5</v>
      </c>
      <c r="Q3444" s="8">
        <v>1445.8600000000001</v>
      </c>
      <c r="R3444" s="8">
        <f t="shared" si="160"/>
        <v>2391.2299999999996</v>
      </c>
      <c r="S3444" s="8">
        <f>(((Sales[[#This Row],[Unit Price]]-(Sales[[#This Row],[Discount Applied]]*Sales[[#This Row],[Unit Price]]))-Q3444)/Q3444)*100</f>
        <v>82.692307692307665</v>
      </c>
      <c r="T3444" s="8">
        <f t="shared" si="161"/>
        <v>5282.95</v>
      </c>
      <c r="U3444" s="8">
        <f>Sales[[#This Row],[Unit Cost]]*Sales[[#This Row],[Order Quantity]]</f>
        <v>2891.7200000000003</v>
      </c>
    </row>
    <row r="3445" spans="1:21" x14ac:dyDescent="0.2">
      <c r="A3445" s="6" t="s">
        <v>3658</v>
      </c>
      <c r="B3445" s="6" t="s">
        <v>23</v>
      </c>
      <c r="C3445" s="6" t="s">
        <v>146</v>
      </c>
      <c r="D3445" s="7">
        <v>43500</v>
      </c>
      <c r="E3445" s="7">
        <v>43656</v>
      </c>
      <c r="F3445" s="7">
        <v>43675</v>
      </c>
      <c r="G3445" s="7">
        <v>43679</v>
      </c>
      <c r="H3445" s="6">
        <f t="shared" si="159"/>
        <v>23</v>
      </c>
      <c r="I3445" s="6" t="s">
        <v>215</v>
      </c>
      <c r="J3445" s="6">
        <v>23</v>
      </c>
      <c r="K3445" s="6">
        <v>12</v>
      </c>
      <c r="L3445" s="6">
        <v>286</v>
      </c>
      <c r="M3445" s="6">
        <v>23</v>
      </c>
      <c r="N3445" s="6">
        <v>7</v>
      </c>
      <c r="O3445" s="6">
        <v>0.05</v>
      </c>
      <c r="P3445" s="8">
        <v>2358.4</v>
      </c>
      <c r="Q3445" s="8">
        <v>1249.952</v>
      </c>
      <c r="R3445" s="8">
        <f t="shared" si="160"/>
        <v>6933.6959999999981</v>
      </c>
      <c r="S3445" s="8">
        <f>(((Sales[[#This Row],[Unit Price]]-(Sales[[#This Row],[Discount Applied]]*Sales[[#This Row],[Unit Price]]))-Q3445)/Q3445)*100</f>
        <v>79.245283018867923</v>
      </c>
      <c r="T3445" s="8">
        <f t="shared" si="161"/>
        <v>15683.359999999999</v>
      </c>
      <c r="U3445" s="8">
        <f>Sales[[#This Row],[Unit Cost]]*Sales[[#This Row],[Order Quantity]]</f>
        <v>8749.6640000000007</v>
      </c>
    </row>
    <row r="3446" spans="1:21" x14ac:dyDescent="0.2">
      <c r="A3446" s="6" t="s">
        <v>3659</v>
      </c>
      <c r="B3446" s="6" t="s">
        <v>24</v>
      </c>
      <c r="C3446" s="6" t="s">
        <v>146</v>
      </c>
      <c r="D3446" s="7">
        <v>43600</v>
      </c>
      <c r="E3446" s="7">
        <v>43656</v>
      </c>
      <c r="F3446" s="7">
        <v>43679</v>
      </c>
      <c r="G3446" s="7">
        <v>43684</v>
      </c>
      <c r="H3446" s="6">
        <f t="shared" si="159"/>
        <v>28</v>
      </c>
      <c r="I3446" s="6" t="s">
        <v>215</v>
      </c>
      <c r="J3446" s="6">
        <v>2</v>
      </c>
      <c r="K3446" s="6">
        <v>17</v>
      </c>
      <c r="L3446" s="6">
        <v>313</v>
      </c>
      <c r="M3446" s="6">
        <v>18</v>
      </c>
      <c r="N3446" s="6">
        <v>3</v>
      </c>
      <c r="O3446" s="6">
        <v>0.05</v>
      </c>
      <c r="P3446" s="8">
        <v>6411.9000000000005</v>
      </c>
      <c r="Q3446" s="8">
        <v>4680.6869999999999</v>
      </c>
      <c r="R3446" s="8">
        <f t="shared" si="160"/>
        <v>4231.8540000000012</v>
      </c>
      <c r="S3446" s="8">
        <f>(((Sales[[#This Row],[Unit Price]]-(Sales[[#This Row],[Discount Applied]]*Sales[[#This Row],[Unit Price]]))-Q3446)/Q3446)*100</f>
        <v>30.136986301369873</v>
      </c>
      <c r="T3446" s="8">
        <f t="shared" si="161"/>
        <v>18273.915000000001</v>
      </c>
      <c r="U3446" s="8">
        <f>Sales[[#This Row],[Unit Cost]]*Sales[[#This Row],[Order Quantity]]</f>
        <v>14042.061</v>
      </c>
    </row>
    <row r="3447" spans="1:21" x14ac:dyDescent="0.2">
      <c r="A3447" s="6" t="s">
        <v>3660</v>
      </c>
      <c r="B3447" s="6" t="s">
        <v>24</v>
      </c>
      <c r="C3447" s="6" t="s">
        <v>148</v>
      </c>
      <c r="D3447" s="7">
        <v>43500</v>
      </c>
      <c r="E3447" s="7">
        <v>43656</v>
      </c>
      <c r="F3447" s="7">
        <v>43666</v>
      </c>
      <c r="G3447" s="7">
        <v>43669</v>
      </c>
      <c r="H3447" s="6">
        <f t="shared" si="159"/>
        <v>13</v>
      </c>
      <c r="I3447" s="6" t="s">
        <v>215</v>
      </c>
      <c r="J3447" s="6">
        <v>8</v>
      </c>
      <c r="K3447" s="6">
        <v>38</v>
      </c>
      <c r="L3447" s="6">
        <v>31</v>
      </c>
      <c r="M3447" s="6">
        <v>4</v>
      </c>
      <c r="N3447" s="6">
        <v>6</v>
      </c>
      <c r="O3447" s="6">
        <v>7.4999999999999997E-2</v>
      </c>
      <c r="P3447" s="8">
        <v>1118.9000000000001</v>
      </c>
      <c r="Q3447" s="8">
        <v>469.93800000000005</v>
      </c>
      <c r="R3447" s="8">
        <f t="shared" si="160"/>
        <v>3390.2670000000003</v>
      </c>
      <c r="S3447" s="8">
        <f>(((Sales[[#This Row],[Unit Price]]-(Sales[[#This Row],[Discount Applied]]*Sales[[#This Row],[Unit Price]]))-Q3447)/Q3447)*100</f>
        <v>120.23809523809521</v>
      </c>
      <c r="T3447" s="8">
        <f t="shared" si="161"/>
        <v>6209.8950000000004</v>
      </c>
      <c r="U3447" s="8">
        <f>Sales[[#This Row],[Unit Cost]]*Sales[[#This Row],[Order Quantity]]</f>
        <v>2819.6280000000002</v>
      </c>
    </row>
    <row r="3448" spans="1:21" x14ac:dyDescent="0.2">
      <c r="A3448" s="6" t="s">
        <v>3661</v>
      </c>
      <c r="B3448" s="6" t="s">
        <v>23</v>
      </c>
      <c r="C3448" s="6" t="s">
        <v>144</v>
      </c>
      <c r="D3448" s="7">
        <v>43600</v>
      </c>
      <c r="E3448" s="7">
        <v>43656</v>
      </c>
      <c r="F3448" s="7">
        <v>43682</v>
      </c>
      <c r="G3448" s="7">
        <v>43692</v>
      </c>
      <c r="H3448" s="6">
        <f t="shared" si="159"/>
        <v>36</v>
      </c>
      <c r="I3448" s="6" t="s">
        <v>215</v>
      </c>
      <c r="J3448" s="6">
        <v>22</v>
      </c>
      <c r="K3448" s="6">
        <v>50</v>
      </c>
      <c r="L3448" s="6">
        <v>80</v>
      </c>
      <c r="M3448" s="6">
        <v>12</v>
      </c>
      <c r="N3448" s="6">
        <v>2</v>
      </c>
      <c r="O3448" s="6">
        <v>0.1</v>
      </c>
      <c r="P3448" s="8">
        <v>5279.6</v>
      </c>
      <c r="Q3448" s="8">
        <v>3431.7400000000002</v>
      </c>
      <c r="R3448" s="8">
        <f t="shared" si="160"/>
        <v>2639.8</v>
      </c>
      <c r="S3448" s="8">
        <f>(((Sales[[#This Row],[Unit Price]]-(Sales[[#This Row],[Discount Applied]]*Sales[[#This Row],[Unit Price]]))-Q3448)/Q3448)*100</f>
        <v>38.461538461538467</v>
      </c>
      <c r="T3448" s="8">
        <f t="shared" si="161"/>
        <v>9503.2800000000007</v>
      </c>
      <c r="U3448" s="8">
        <f>Sales[[#This Row],[Unit Cost]]*Sales[[#This Row],[Order Quantity]]</f>
        <v>6863.4800000000005</v>
      </c>
    </row>
    <row r="3449" spans="1:21" x14ac:dyDescent="0.2">
      <c r="A3449" s="6" t="s">
        <v>3662</v>
      </c>
      <c r="B3449" s="6" t="s">
        <v>26</v>
      </c>
      <c r="C3449" s="6" t="s">
        <v>146</v>
      </c>
      <c r="D3449" s="7">
        <v>43600</v>
      </c>
      <c r="E3449" s="7">
        <v>43656</v>
      </c>
      <c r="F3449" s="7">
        <v>43662</v>
      </c>
      <c r="G3449" s="7">
        <v>43672</v>
      </c>
      <c r="H3449" s="6">
        <f t="shared" si="159"/>
        <v>16</v>
      </c>
      <c r="I3449" s="6" t="s">
        <v>215</v>
      </c>
      <c r="J3449" s="6">
        <v>26</v>
      </c>
      <c r="K3449" s="6">
        <v>41</v>
      </c>
      <c r="L3449" s="6">
        <v>278</v>
      </c>
      <c r="M3449" s="6">
        <v>24</v>
      </c>
      <c r="N3449" s="6">
        <v>6</v>
      </c>
      <c r="O3449" s="6">
        <v>0.15</v>
      </c>
      <c r="P3449" s="8">
        <v>1172.5</v>
      </c>
      <c r="Q3449" s="8">
        <v>644.875</v>
      </c>
      <c r="R3449" s="8">
        <f t="shared" si="160"/>
        <v>2110.5</v>
      </c>
      <c r="S3449" s="8">
        <f>(((Sales[[#This Row],[Unit Price]]-(Sales[[#This Row],[Discount Applied]]*Sales[[#This Row],[Unit Price]]))-Q3449)/Q3449)*100</f>
        <v>54.54545454545454</v>
      </c>
      <c r="T3449" s="8">
        <f t="shared" si="161"/>
        <v>5979.75</v>
      </c>
      <c r="U3449" s="8">
        <f>Sales[[#This Row],[Unit Cost]]*Sales[[#This Row],[Order Quantity]]</f>
        <v>3869.25</v>
      </c>
    </row>
    <row r="3450" spans="1:21" x14ac:dyDescent="0.2">
      <c r="A3450" s="6" t="s">
        <v>3663</v>
      </c>
      <c r="B3450" s="6" t="s">
        <v>23</v>
      </c>
      <c r="C3450" s="6" t="s">
        <v>148</v>
      </c>
      <c r="D3450" s="7">
        <v>43600</v>
      </c>
      <c r="E3450" s="7">
        <v>43656</v>
      </c>
      <c r="F3450" s="7">
        <v>43662</v>
      </c>
      <c r="G3450" s="7">
        <v>43665</v>
      </c>
      <c r="H3450" s="6">
        <f t="shared" si="159"/>
        <v>9</v>
      </c>
      <c r="I3450" s="6" t="s">
        <v>215</v>
      </c>
      <c r="J3450" s="6">
        <v>25</v>
      </c>
      <c r="K3450" s="6">
        <v>49</v>
      </c>
      <c r="L3450" s="6">
        <v>5</v>
      </c>
      <c r="M3450" s="6">
        <v>20</v>
      </c>
      <c r="N3450" s="6">
        <v>8</v>
      </c>
      <c r="O3450" s="6">
        <v>0.1</v>
      </c>
      <c r="P3450" s="8">
        <v>1045.2</v>
      </c>
      <c r="Q3450" s="8">
        <v>480.79200000000003</v>
      </c>
      <c r="R3450" s="8">
        <f t="shared" si="160"/>
        <v>3679.1040000000003</v>
      </c>
      <c r="S3450" s="8">
        <f>(((Sales[[#This Row],[Unit Price]]-(Sales[[#This Row],[Discount Applied]]*Sales[[#This Row],[Unit Price]]))-Q3450)/Q3450)*100</f>
        <v>95.652173913043484</v>
      </c>
      <c r="T3450" s="8">
        <f t="shared" si="161"/>
        <v>7525.4400000000005</v>
      </c>
      <c r="U3450" s="8">
        <f>Sales[[#This Row],[Unit Cost]]*Sales[[#This Row],[Order Quantity]]</f>
        <v>3846.3360000000002</v>
      </c>
    </row>
    <row r="3451" spans="1:21" x14ac:dyDescent="0.2">
      <c r="A3451" s="6" t="s">
        <v>3664</v>
      </c>
      <c r="B3451" s="6" t="s">
        <v>25</v>
      </c>
      <c r="C3451" s="6" t="s">
        <v>147</v>
      </c>
      <c r="D3451" s="7">
        <v>43600</v>
      </c>
      <c r="E3451" s="7">
        <v>43656</v>
      </c>
      <c r="F3451" s="7">
        <v>43684</v>
      </c>
      <c r="G3451" s="7">
        <v>43685</v>
      </c>
      <c r="H3451" s="6">
        <f t="shared" si="159"/>
        <v>29</v>
      </c>
      <c r="I3451" s="6" t="s">
        <v>215</v>
      </c>
      <c r="J3451" s="6">
        <v>14</v>
      </c>
      <c r="K3451" s="6">
        <v>1</v>
      </c>
      <c r="L3451" s="6">
        <v>203</v>
      </c>
      <c r="M3451" s="6">
        <v>41</v>
      </c>
      <c r="N3451" s="6">
        <v>5</v>
      </c>
      <c r="O3451" s="6">
        <v>0.05</v>
      </c>
      <c r="P3451" s="8">
        <v>1025.1000000000001</v>
      </c>
      <c r="Q3451" s="8">
        <v>635.56200000000013</v>
      </c>
      <c r="R3451" s="8">
        <f t="shared" si="160"/>
        <v>1691.4150000000009</v>
      </c>
      <c r="S3451" s="8">
        <f>(((Sales[[#This Row],[Unit Price]]-(Sales[[#This Row],[Discount Applied]]*Sales[[#This Row],[Unit Price]]))-Q3451)/Q3451)*100</f>
        <v>53.225806451612897</v>
      </c>
      <c r="T3451" s="8">
        <f t="shared" si="161"/>
        <v>4869.2250000000013</v>
      </c>
      <c r="U3451" s="8">
        <f>Sales[[#This Row],[Unit Cost]]*Sales[[#This Row],[Order Quantity]]</f>
        <v>3177.8100000000004</v>
      </c>
    </row>
    <row r="3452" spans="1:21" x14ac:dyDescent="0.2">
      <c r="A3452" s="6" t="s">
        <v>3665</v>
      </c>
      <c r="B3452" s="6" t="s">
        <v>24</v>
      </c>
      <c r="C3452" s="6" t="s">
        <v>144</v>
      </c>
      <c r="D3452" s="7">
        <v>43500</v>
      </c>
      <c r="E3452" s="7">
        <v>43656</v>
      </c>
      <c r="F3452" s="7">
        <v>43681</v>
      </c>
      <c r="G3452" s="7">
        <v>43688</v>
      </c>
      <c r="H3452" s="6">
        <f t="shared" si="159"/>
        <v>32</v>
      </c>
      <c r="I3452" s="6" t="s">
        <v>215</v>
      </c>
      <c r="J3452" s="6">
        <v>10</v>
      </c>
      <c r="K3452" s="6">
        <v>49</v>
      </c>
      <c r="L3452" s="6">
        <v>71</v>
      </c>
      <c r="M3452" s="6">
        <v>21</v>
      </c>
      <c r="N3452" s="6">
        <v>6</v>
      </c>
      <c r="O3452" s="6">
        <v>0.1</v>
      </c>
      <c r="P3452" s="8">
        <v>5420.3</v>
      </c>
      <c r="Q3452" s="8">
        <v>3577.3980000000001</v>
      </c>
      <c r="R3452" s="8">
        <f t="shared" si="160"/>
        <v>7805.2320000000036</v>
      </c>
      <c r="S3452" s="8">
        <f>(((Sales[[#This Row],[Unit Price]]-(Sales[[#This Row],[Discount Applied]]*Sales[[#This Row],[Unit Price]]))-Q3452)/Q3452)*100</f>
        <v>36.363636363636367</v>
      </c>
      <c r="T3452" s="8">
        <f t="shared" si="161"/>
        <v>29269.620000000003</v>
      </c>
      <c r="U3452" s="8">
        <f>Sales[[#This Row],[Unit Cost]]*Sales[[#This Row],[Order Quantity]]</f>
        <v>21464.387999999999</v>
      </c>
    </row>
    <row r="3453" spans="1:21" x14ac:dyDescent="0.2">
      <c r="A3453" s="6" t="s">
        <v>3666</v>
      </c>
      <c r="B3453" s="6" t="s">
        <v>23</v>
      </c>
      <c r="C3453" s="6" t="s">
        <v>143</v>
      </c>
      <c r="D3453" s="7">
        <v>43500</v>
      </c>
      <c r="E3453" s="7">
        <v>43657</v>
      </c>
      <c r="F3453" s="7">
        <v>43672</v>
      </c>
      <c r="G3453" s="7">
        <v>43676</v>
      </c>
      <c r="H3453" s="6">
        <f t="shared" si="159"/>
        <v>19</v>
      </c>
      <c r="I3453" s="6" t="s">
        <v>215</v>
      </c>
      <c r="J3453" s="6">
        <v>25</v>
      </c>
      <c r="K3453" s="6">
        <v>37</v>
      </c>
      <c r="L3453" s="6">
        <v>343</v>
      </c>
      <c r="M3453" s="6">
        <v>27</v>
      </c>
      <c r="N3453" s="6">
        <v>2</v>
      </c>
      <c r="O3453" s="6">
        <v>0.05</v>
      </c>
      <c r="P3453" s="8">
        <v>844.2</v>
      </c>
      <c r="Q3453" s="8">
        <v>616.26599999999996</v>
      </c>
      <c r="R3453" s="8">
        <f t="shared" si="160"/>
        <v>371.44800000000009</v>
      </c>
      <c r="S3453" s="8">
        <f>(((Sales[[#This Row],[Unit Price]]-(Sales[[#This Row],[Discount Applied]]*Sales[[#This Row],[Unit Price]]))-Q3453)/Q3453)*100</f>
        <v>30.136986301369873</v>
      </c>
      <c r="T3453" s="8">
        <f t="shared" si="161"/>
        <v>1603.98</v>
      </c>
      <c r="U3453" s="8">
        <f>Sales[[#This Row],[Unit Cost]]*Sales[[#This Row],[Order Quantity]]</f>
        <v>1232.5319999999999</v>
      </c>
    </row>
    <row r="3454" spans="1:21" x14ac:dyDescent="0.2">
      <c r="A3454" s="6" t="s">
        <v>3667</v>
      </c>
      <c r="B3454" s="6" t="s">
        <v>24</v>
      </c>
      <c r="C3454" s="6" t="s">
        <v>145</v>
      </c>
      <c r="D3454" s="7">
        <v>43500</v>
      </c>
      <c r="E3454" s="7">
        <v>43657</v>
      </c>
      <c r="F3454" s="7">
        <v>43663</v>
      </c>
      <c r="G3454" s="7">
        <v>43665</v>
      </c>
      <c r="H3454" s="6">
        <f t="shared" si="159"/>
        <v>8</v>
      </c>
      <c r="I3454" s="6" t="s">
        <v>215</v>
      </c>
      <c r="J3454" s="6">
        <v>9</v>
      </c>
      <c r="K3454" s="6">
        <v>42</v>
      </c>
      <c r="L3454" s="6">
        <v>151</v>
      </c>
      <c r="M3454" s="6">
        <v>32</v>
      </c>
      <c r="N3454" s="6">
        <v>4</v>
      </c>
      <c r="O3454" s="6">
        <v>0.15</v>
      </c>
      <c r="P3454" s="8">
        <v>3859.2000000000003</v>
      </c>
      <c r="Q3454" s="8">
        <v>3241.7280000000001</v>
      </c>
      <c r="R3454" s="8">
        <f t="shared" si="160"/>
        <v>154.36800000000039</v>
      </c>
      <c r="S3454" s="8">
        <f>(((Sales[[#This Row],[Unit Price]]-(Sales[[#This Row],[Discount Applied]]*Sales[[#This Row],[Unit Price]]))-Q3454)/Q3454)*100</f>
        <v>1.1904761904761936</v>
      </c>
      <c r="T3454" s="8">
        <f t="shared" si="161"/>
        <v>13121.28</v>
      </c>
      <c r="U3454" s="8">
        <f>Sales[[#This Row],[Unit Cost]]*Sales[[#This Row],[Order Quantity]]</f>
        <v>12966.912</v>
      </c>
    </row>
    <row r="3455" spans="1:21" x14ac:dyDescent="0.2">
      <c r="A3455" s="6" t="s">
        <v>3668</v>
      </c>
      <c r="B3455" s="6" t="s">
        <v>25</v>
      </c>
      <c r="C3455" s="6" t="s">
        <v>146</v>
      </c>
      <c r="D3455" s="7">
        <v>43600</v>
      </c>
      <c r="E3455" s="7">
        <v>43657</v>
      </c>
      <c r="F3455" s="7">
        <v>43678</v>
      </c>
      <c r="G3455" s="7">
        <v>43685</v>
      </c>
      <c r="H3455" s="6">
        <f t="shared" si="159"/>
        <v>28</v>
      </c>
      <c r="I3455" s="6" t="s">
        <v>215</v>
      </c>
      <c r="J3455" s="6">
        <v>14</v>
      </c>
      <c r="K3455" s="6">
        <v>45</v>
      </c>
      <c r="L3455" s="6">
        <v>303</v>
      </c>
      <c r="M3455" s="6">
        <v>47</v>
      </c>
      <c r="N3455" s="6">
        <v>5</v>
      </c>
      <c r="O3455" s="6">
        <v>0.1</v>
      </c>
      <c r="P3455" s="8">
        <v>3986.5</v>
      </c>
      <c r="Q3455" s="8">
        <v>2232.44</v>
      </c>
      <c r="R3455" s="8">
        <f t="shared" si="160"/>
        <v>6777.0499999999993</v>
      </c>
      <c r="S3455" s="8">
        <f>(((Sales[[#This Row],[Unit Price]]-(Sales[[#This Row],[Discount Applied]]*Sales[[#This Row],[Unit Price]]))-Q3455)/Q3455)*100</f>
        <v>60.714285714285708</v>
      </c>
      <c r="T3455" s="8">
        <f t="shared" si="161"/>
        <v>17939.25</v>
      </c>
      <c r="U3455" s="8">
        <f>Sales[[#This Row],[Unit Cost]]*Sales[[#This Row],[Order Quantity]]</f>
        <v>11162.2</v>
      </c>
    </row>
    <row r="3456" spans="1:21" x14ac:dyDescent="0.2">
      <c r="A3456" s="6" t="s">
        <v>3669</v>
      </c>
      <c r="B3456" s="6" t="s">
        <v>24</v>
      </c>
      <c r="C3456" s="6" t="s">
        <v>145</v>
      </c>
      <c r="D3456" s="7">
        <v>43600</v>
      </c>
      <c r="E3456" s="7">
        <v>43658</v>
      </c>
      <c r="F3456" s="7">
        <v>43684</v>
      </c>
      <c r="G3456" s="7">
        <v>43691</v>
      </c>
      <c r="H3456" s="6">
        <f t="shared" si="159"/>
        <v>33</v>
      </c>
      <c r="I3456" s="6" t="s">
        <v>215</v>
      </c>
      <c r="J3456" s="6">
        <v>10</v>
      </c>
      <c r="K3456" s="6">
        <v>15</v>
      </c>
      <c r="L3456" s="6">
        <v>92</v>
      </c>
      <c r="M3456" s="6">
        <v>22</v>
      </c>
      <c r="N3456" s="6">
        <v>5</v>
      </c>
      <c r="O3456" s="6">
        <v>0.15</v>
      </c>
      <c r="P3456" s="8">
        <v>1829.1000000000001</v>
      </c>
      <c r="Q3456" s="8">
        <v>859.67700000000002</v>
      </c>
      <c r="R3456" s="8">
        <f t="shared" si="160"/>
        <v>3475.29</v>
      </c>
      <c r="S3456" s="8">
        <f>(((Sales[[#This Row],[Unit Price]]-(Sales[[#This Row],[Discount Applied]]*Sales[[#This Row],[Unit Price]]))-Q3456)/Q3456)*100</f>
        <v>80.851063829787236</v>
      </c>
      <c r="T3456" s="8">
        <f t="shared" si="161"/>
        <v>7773.6750000000002</v>
      </c>
      <c r="U3456" s="8">
        <f>Sales[[#This Row],[Unit Cost]]*Sales[[#This Row],[Order Quantity]]</f>
        <v>4298.3850000000002</v>
      </c>
    </row>
    <row r="3457" spans="1:21" x14ac:dyDescent="0.2">
      <c r="A3457" s="6" t="s">
        <v>3670</v>
      </c>
      <c r="B3457" s="6" t="s">
        <v>26</v>
      </c>
      <c r="C3457" s="6" t="s">
        <v>145</v>
      </c>
      <c r="D3457" s="7">
        <v>43500</v>
      </c>
      <c r="E3457" s="7">
        <v>43658</v>
      </c>
      <c r="F3457" s="7">
        <v>43671</v>
      </c>
      <c r="G3457" s="7">
        <v>43672</v>
      </c>
      <c r="H3457" s="6">
        <f t="shared" si="159"/>
        <v>14</v>
      </c>
      <c r="I3457" s="6" t="s">
        <v>215</v>
      </c>
      <c r="J3457" s="6">
        <v>26</v>
      </c>
      <c r="K3457" s="6">
        <v>11</v>
      </c>
      <c r="L3457" s="6">
        <v>151</v>
      </c>
      <c r="M3457" s="6">
        <v>28</v>
      </c>
      <c r="N3457" s="6">
        <v>8</v>
      </c>
      <c r="O3457" s="6">
        <v>0.3</v>
      </c>
      <c r="P3457" s="8">
        <v>2425.4</v>
      </c>
      <c r="Q3457" s="8">
        <v>1455.24</v>
      </c>
      <c r="R3457" s="8">
        <f t="shared" si="160"/>
        <v>1940.3200000000015</v>
      </c>
      <c r="S3457" s="8">
        <f>(((Sales[[#This Row],[Unit Price]]-(Sales[[#This Row],[Discount Applied]]*Sales[[#This Row],[Unit Price]]))-Q3457)/Q3457)*100</f>
        <v>16.666666666666679</v>
      </c>
      <c r="T3457" s="8">
        <f t="shared" si="161"/>
        <v>13582.240000000002</v>
      </c>
      <c r="U3457" s="8">
        <f>Sales[[#This Row],[Unit Cost]]*Sales[[#This Row],[Order Quantity]]</f>
        <v>11641.92</v>
      </c>
    </row>
    <row r="3458" spans="1:21" x14ac:dyDescent="0.2">
      <c r="A3458" s="6" t="s">
        <v>3671</v>
      </c>
      <c r="B3458" s="6" t="s">
        <v>25</v>
      </c>
      <c r="C3458" s="6" t="s">
        <v>145</v>
      </c>
      <c r="D3458" s="7">
        <v>43500</v>
      </c>
      <c r="E3458" s="7">
        <v>43658</v>
      </c>
      <c r="F3458" s="7">
        <v>43663</v>
      </c>
      <c r="G3458" s="7">
        <v>43667</v>
      </c>
      <c r="H3458" s="6">
        <f t="shared" ref="H3458:H3521" si="162">G3458-E3458</f>
        <v>9</v>
      </c>
      <c r="I3458" s="6" t="s">
        <v>215</v>
      </c>
      <c r="J3458" s="6">
        <v>13</v>
      </c>
      <c r="K3458" s="6">
        <v>14</v>
      </c>
      <c r="L3458" s="6">
        <v>112</v>
      </c>
      <c r="M3458" s="6">
        <v>33</v>
      </c>
      <c r="N3458" s="6">
        <v>2</v>
      </c>
      <c r="O3458" s="6">
        <v>0.15</v>
      </c>
      <c r="P3458" s="8">
        <v>1078.7</v>
      </c>
      <c r="Q3458" s="8">
        <v>679.58100000000002</v>
      </c>
      <c r="R3458" s="8">
        <f t="shared" ref="R3458:R3521" si="163">T3458-(Q3458*N3458)</f>
        <v>474.62799999999993</v>
      </c>
      <c r="S3458" s="8">
        <f>(((Sales[[#This Row],[Unit Price]]-(Sales[[#This Row],[Discount Applied]]*Sales[[#This Row],[Unit Price]]))-Q3458)/Q3458)*100</f>
        <v>34.92063492063491</v>
      </c>
      <c r="T3458" s="8">
        <f t="shared" ref="T3458:T3521" si="164">((P3458*N3458)-(P3458*O3458*N3458))</f>
        <v>1833.79</v>
      </c>
      <c r="U3458" s="8">
        <f>Sales[[#This Row],[Unit Cost]]*Sales[[#This Row],[Order Quantity]]</f>
        <v>1359.162</v>
      </c>
    </row>
    <row r="3459" spans="1:21" x14ac:dyDescent="0.2">
      <c r="A3459" s="6" t="s">
        <v>3672</v>
      </c>
      <c r="B3459" s="6" t="s">
        <v>23</v>
      </c>
      <c r="C3459" s="6" t="s">
        <v>145</v>
      </c>
      <c r="D3459" s="7">
        <v>43500</v>
      </c>
      <c r="E3459" s="7">
        <v>43658</v>
      </c>
      <c r="F3459" s="7">
        <v>43680</v>
      </c>
      <c r="G3459" s="7">
        <v>43690</v>
      </c>
      <c r="H3459" s="6">
        <f t="shared" si="162"/>
        <v>32</v>
      </c>
      <c r="I3459" s="6" t="s">
        <v>215</v>
      </c>
      <c r="J3459" s="6">
        <v>22</v>
      </c>
      <c r="K3459" s="6">
        <v>5</v>
      </c>
      <c r="L3459" s="6">
        <v>153</v>
      </c>
      <c r="M3459" s="6">
        <v>2</v>
      </c>
      <c r="N3459" s="6">
        <v>7</v>
      </c>
      <c r="O3459" s="6">
        <v>0.1</v>
      </c>
      <c r="P3459" s="8">
        <v>3189.2000000000003</v>
      </c>
      <c r="Q3459" s="8">
        <v>2423.7920000000004</v>
      </c>
      <c r="R3459" s="8">
        <f t="shared" si="163"/>
        <v>3125.4159999999974</v>
      </c>
      <c r="S3459" s="8">
        <f>(((Sales[[#This Row],[Unit Price]]-(Sales[[#This Row],[Discount Applied]]*Sales[[#This Row],[Unit Price]]))-Q3459)/Q3459)*100</f>
        <v>18.421052631578938</v>
      </c>
      <c r="T3459" s="8">
        <f t="shared" si="164"/>
        <v>20091.96</v>
      </c>
      <c r="U3459" s="8">
        <f>Sales[[#This Row],[Unit Cost]]*Sales[[#This Row],[Order Quantity]]</f>
        <v>16966.544000000002</v>
      </c>
    </row>
    <row r="3460" spans="1:21" x14ac:dyDescent="0.2">
      <c r="A3460" s="6" t="s">
        <v>3673</v>
      </c>
      <c r="B3460" s="6" t="s">
        <v>23</v>
      </c>
      <c r="C3460" s="6" t="s">
        <v>146</v>
      </c>
      <c r="D3460" s="7">
        <v>43600</v>
      </c>
      <c r="E3460" s="7">
        <v>43658</v>
      </c>
      <c r="F3460" s="7">
        <v>43678</v>
      </c>
      <c r="G3460" s="7">
        <v>43685</v>
      </c>
      <c r="H3460" s="6">
        <f t="shared" si="162"/>
        <v>27</v>
      </c>
      <c r="I3460" s="6" t="s">
        <v>215</v>
      </c>
      <c r="J3460" s="6">
        <v>22</v>
      </c>
      <c r="K3460" s="6">
        <v>18</v>
      </c>
      <c r="L3460" s="6">
        <v>328</v>
      </c>
      <c r="M3460" s="6">
        <v>20</v>
      </c>
      <c r="N3460" s="6">
        <v>7</v>
      </c>
      <c r="O3460" s="6">
        <v>0.05</v>
      </c>
      <c r="P3460" s="8">
        <v>810.7</v>
      </c>
      <c r="Q3460" s="8">
        <v>664.774</v>
      </c>
      <c r="R3460" s="8">
        <f t="shared" si="163"/>
        <v>737.73700000000099</v>
      </c>
      <c r="S3460" s="8">
        <f>(((Sales[[#This Row],[Unit Price]]-(Sales[[#This Row],[Discount Applied]]*Sales[[#This Row],[Unit Price]]))-Q3460)/Q3460)*100</f>
        <v>15.853658536585376</v>
      </c>
      <c r="T3460" s="8">
        <f t="shared" si="164"/>
        <v>5391.1550000000007</v>
      </c>
      <c r="U3460" s="8">
        <f>Sales[[#This Row],[Unit Cost]]*Sales[[#This Row],[Order Quantity]]</f>
        <v>4653.4179999999997</v>
      </c>
    </row>
    <row r="3461" spans="1:21" x14ac:dyDescent="0.2">
      <c r="A3461" s="6" t="s">
        <v>3674</v>
      </c>
      <c r="B3461" s="6" t="s">
        <v>24</v>
      </c>
      <c r="C3461" s="6" t="s">
        <v>145</v>
      </c>
      <c r="D3461" s="7">
        <v>43500</v>
      </c>
      <c r="E3461" s="7">
        <v>43658</v>
      </c>
      <c r="F3461" s="7">
        <v>43670</v>
      </c>
      <c r="G3461" s="7">
        <v>43676</v>
      </c>
      <c r="H3461" s="6">
        <f t="shared" si="162"/>
        <v>18</v>
      </c>
      <c r="I3461" s="6" t="s">
        <v>215</v>
      </c>
      <c r="J3461" s="6">
        <v>1</v>
      </c>
      <c r="K3461" s="6">
        <v>18</v>
      </c>
      <c r="L3461" s="6">
        <v>173</v>
      </c>
      <c r="M3461" s="6">
        <v>37</v>
      </c>
      <c r="N3461" s="6">
        <v>4</v>
      </c>
      <c r="O3461" s="6">
        <v>0.05</v>
      </c>
      <c r="P3461" s="8">
        <v>3819</v>
      </c>
      <c r="Q3461" s="8">
        <v>2062.2600000000002</v>
      </c>
      <c r="R3461" s="8">
        <f t="shared" si="163"/>
        <v>6263.16</v>
      </c>
      <c r="S3461" s="8">
        <f>(((Sales[[#This Row],[Unit Price]]-(Sales[[#This Row],[Discount Applied]]*Sales[[#This Row],[Unit Price]]))-Q3461)/Q3461)*100</f>
        <v>75.925925925925924</v>
      </c>
      <c r="T3461" s="8">
        <f t="shared" si="164"/>
        <v>14512.2</v>
      </c>
      <c r="U3461" s="8">
        <f>Sales[[#This Row],[Unit Cost]]*Sales[[#This Row],[Order Quantity]]</f>
        <v>8249.0400000000009</v>
      </c>
    </row>
    <row r="3462" spans="1:21" x14ac:dyDescent="0.2">
      <c r="A3462" s="6" t="s">
        <v>3675</v>
      </c>
      <c r="B3462" s="6" t="s">
        <v>26</v>
      </c>
      <c r="C3462" s="6" t="s">
        <v>145</v>
      </c>
      <c r="D3462" s="7">
        <v>43500</v>
      </c>
      <c r="E3462" s="7">
        <v>43659</v>
      </c>
      <c r="F3462" s="7">
        <v>43674</v>
      </c>
      <c r="G3462" s="7">
        <v>43680</v>
      </c>
      <c r="H3462" s="6">
        <f t="shared" si="162"/>
        <v>21</v>
      </c>
      <c r="I3462" s="6" t="s">
        <v>215</v>
      </c>
      <c r="J3462" s="6">
        <v>27</v>
      </c>
      <c r="K3462" s="6">
        <v>7</v>
      </c>
      <c r="L3462" s="6">
        <v>151</v>
      </c>
      <c r="M3462" s="6">
        <v>6</v>
      </c>
      <c r="N3462" s="6">
        <v>8</v>
      </c>
      <c r="O3462" s="6">
        <v>7.4999999999999997E-2</v>
      </c>
      <c r="P3462" s="8">
        <v>3564.4</v>
      </c>
      <c r="Q3462" s="8">
        <v>2566.3679999999999</v>
      </c>
      <c r="R3462" s="8">
        <f t="shared" si="163"/>
        <v>5845.6160000000018</v>
      </c>
      <c r="S3462" s="8">
        <f>(((Sales[[#This Row],[Unit Price]]-(Sales[[#This Row],[Discount Applied]]*Sales[[#This Row],[Unit Price]]))-Q3462)/Q3462)*100</f>
        <v>28.472222222222232</v>
      </c>
      <c r="T3462" s="8">
        <f t="shared" si="164"/>
        <v>26376.560000000001</v>
      </c>
      <c r="U3462" s="8">
        <f>Sales[[#This Row],[Unit Cost]]*Sales[[#This Row],[Order Quantity]]</f>
        <v>20530.944</v>
      </c>
    </row>
    <row r="3463" spans="1:21" x14ac:dyDescent="0.2">
      <c r="A3463" s="6" t="s">
        <v>3676</v>
      </c>
      <c r="B3463" s="6" t="s">
        <v>23</v>
      </c>
      <c r="C3463" s="6" t="s">
        <v>145</v>
      </c>
      <c r="D3463" s="7">
        <v>43600</v>
      </c>
      <c r="E3463" s="7">
        <v>43659</v>
      </c>
      <c r="F3463" s="7">
        <v>43675</v>
      </c>
      <c r="G3463" s="7">
        <v>43684</v>
      </c>
      <c r="H3463" s="6">
        <f t="shared" si="162"/>
        <v>25</v>
      </c>
      <c r="I3463" s="6" t="s">
        <v>215</v>
      </c>
      <c r="J3463" s="6">
        <v>22</v>
      </c>
      <c r="K3463" s="6">
        <v>48</v>
      </c>
      <c r="L3463" s="6">
        <v>187</v>
      </c>
      <c r="M3463" s="6">
        <v>47</v>
      </c>
      <c r="N3463" s="6">
        <v>1</v>
      </c>
      <c r="O3463" s="6">
        <v>0.05</v>
      </c>
      <c r="P3463" s="8">
        <v>2351.7000000000003</v>
      </c>
      <c r="Q3463" s="8">
        <v>1011.2310000000001</v>
      </c>
      <c r="R3463" s="8">
        <f t="shared" si="163"/>
        <v>1222.884</v>
      </c>
      <c r="S3463" s="8">
        <f>(((Sales[[#This Row],[Unit Price]]-(Sales[[#This Row],[Discount Applied]]*Sales[[#This Row],[Unit Price]]))-Q3463)/Q3463)*100</f>
        <v>120.93023255813952</v>
      </c>
      <c r="T3463" s="8">
        <f t="shared" si="164"/>
        <v>2234.1150000000002</v>
      </c>
      <c r="U3463" s="8">
        <f>Sales[[#This Row],[Unit Cost]]*Sales[[#This Row],[Order Quantity]]</f>
        <v>1011.2310000000001</v>
      </c>
    </row>
    <row r="3464" spans="1:21" x14ac:dyDescent="0.2">
      <c r="A3464" s="6" t="s">
        <v>3677</v>
      </c>
      <c r="B3464" s="6" t="s">
        <v>25</v>
      </c>
      <c r="C3464" s="6" t="s">
        <v>147</v>
      </c>
      <c r="D3464" s="7">
        <v>43500</v>
      </c>
      <c r="E3464" s="7">
        <v>43659</v>
      </c>
      <c r="F3464" s="7">
        <v>43674</v>
      </c>
      <c r="G3464" s="7">
        <v>43680</v>
      </c>
      <c r="H3464" s="6">
        <f t="shared" si="162"/>
        <v>21</v>
      </c>
      <c r="I3464" s="6" t="s">
        <v>215</v>
      </c>
      <c r="J3464" s="6">
        <v>15</v>
      </c>
      <c r="K3464" s="6">
        <v>33</v>
      </c>
      <c r="L3464" s="6">
        <v>239</v>
      </c>
      <c r="M3464" s="6">
        <v>2</v>
      </c>
      <c r="N3464" s="6">
        <v>1</v>
      </c>
      <c r="O3464" s="6">
        <v>0.3</v>
      </c>
      <c r="P3464" s="8">
        <v>1165.8</v>
      </c>
      <c r="Q3464" s="8">
        <v>827.71799999999996</v>
      </c>
      <c r="R3464" s="8">
        <f t="shared" si="163"/>
        <v>-11.658000000000015</v>
      </c>
      <c r="S3464" s="8">
        <f>(((Sales[[#This Row],[Unit Price]]-(Sales[[#This Row],[Discount Applied]]*Sales[[#This Row],[Unit Price]]))-Q3464)/Q3464)*100</f>
        <v>-1.408450704225354</v>
      </c>
      <c r="T3464" s="8">
        <f t="shared" si="164"/>
        <v>816.06</v>
      </c>
      <c r="U3464" s="8">
        <f>Sales[[#This Row],[Unit Cost]]*Sales[[#This Row],[Order Quantity]]</f>
        <v>827.71799999999996</v>
      </c>
    </row>
    <row r="3465" spans="1:21" x14ac:dyDescent="0.2">
      <c r="A3465" s="6" t="s">
        <v>3678</v>
      </c>
      <c r="B3465" s="6" t="s">
        <v>25</v>
      </c>
      <c r="C3465" s="6" t="s">
        <v>145</v>
      </c>
      <c r="D3465" s="7">
        <v>43500</v>
      </c>
      <c r="E3465" s="7">
        <v>43659</v>
      </c>
      <c r="F3465" s="7">
        <v>43676</v>
      </c>
      <c r="G3465" s="7">
        <v>43681</v>
      </c>
      <c r="H3465" s="6">
        <f t="shared" si="162"/>
        <v>22</v>
      </c>
      <c r="I3465" s="6" t="s">
        <v>215</v>
      </c>
      <c r="J3465" s="6">
        <v>20</v>
      </c>
      <c r="K3465" s="6">
        <v>48</v>
      </c>
      <c r="L3465" s="6">
        <v>127</v>
      </c>
      <c r="M3465" s="6">
        <v>28</v>
      </c>
      <c r="N3465" s="6">
        <v>7</v>
      </c>
      <c r="O3465" s="6">
        <v>0.05</v>
      </c>
      <c r="P3465" s="8">
        <v>1112.2</v>
      </c>
      <c r="Q3465" s="8">
        <v>633.95399999999995</v>
      </c>
      <c r="R3465" s="8">
        <f t="shared" si="163"/>
        <v>2958.4520000000002</v>
      </c>
      <c r="S3465" s="8">
        <f>(((Sales[[#This Row],[Unit Price]]-(Sales[[#This Row],[Discount Applied]]*Sales[[#This Row],[Unit Price]]))-Q3465)/Q3465)*100</f>
        <v>66.666666666666714</v>
      </c>
      <c r="T3465" s="8">
        <f t="shared" si="164"/>
        <v>7396.13</v>
      </c>
      <c r="U3465" s="8">
        <f>Sales[[#This Row],[Unit Cost]]*Sales[[#This Row],[Order Quantity]]</f>
        <v>4437.6779999999999</v>
      </c>
    </row>
    <row r="3466" spans="1:21" x14ac:dyDescent="0.2">
      <c r="A3466" s="6" t="s">
        <v>3679</v>
      </c>
      <c r="B3466" s="6" t="s">
        <v>25</v>
      </c>
      <c r="C3466" s="6" t="s">
        <v>147</v>
      </c>
      <c r="D3466" s="7">
        <v>43600</v>
      </c>
      <c r="E3466" s="7">
        <v>43659</v>
      </c>
      <c r="F3466" s="7">
        <v>43684</v>
      </c>
      <c r="G3466" s="7">
        <v>43686</v>
      </c>
      <c r="H3466" s="6">
        <f t="shared" si="162"/>
        <v>27</v>
      </c>
      <c r="I3466" s="6" t="s">
        <v>215</v>
      </c>
      <c r="J3466" s="6">
        <v>12</v>
      </c>
      <c r="K3466" s="6">
        <v>50</v>
      </c>
      <c r="L3466" s="6">
        <v>215</v>
      </c>
      <c r="M3466" s="6">
        <v>45</v>
      </c>
      <c r="N3466" s="6">
        <v>5</v>
      </c>
      <c r="O3466" s="6">
        <v>0.1</v>
      </c>
      <c r="P3466" s="8">
        <v>877.7</v>
      </c>
      <c r="Q3466" s="8">
        <v>623.16700000000003</v>
      </c>
      <c r="R3466" s="8">
        <f t="shared" si="163"/>
        <v>833.81500000000005</v>
      </c>
      <c r="S3466" s="8">
        <f>(((Sales[[#This Row],[Unit Price]]-(Sales[[#This Row],[Discount Applied]]*Sales[[#This Row],[Unit Price]]))-Q3466)/Q3466)*100</f>
        <v>26.760563380281692</v>
      </c>
      <c r="T3466" s="8">
        <f t="shared" si="164"/>
        <v>3949.65</v>
      </c>
      <c r="U3466" s="8">
        <f>Sales[[#This Row],[Unit Cost]]*Sales[[#This Row],[Order Quantity]]</f>
        <v>3115.835</v>
      </c>
    </row>
    <row r="3467" spans="1:21" x14ac:dyDescent="0.2">
      <c r="A3467" s="6" t="s">
        <v>3680</v>
      </c>
      <c r="B3467" s="6" t="s">
        <v>24</v>
      </c>
      <c r="C3467" s="6" t="s">
        <v>146</v>
      </c>
      <c r="D3467" s="7">
        <v>43600</v>
      </c>
      <c r="E3467" s="7">
        <v>43660</v>
      </c>
      <c r="F3467" s="7">
        <v>43682</v>
      </c>
      <c r="G3467" s="7">
        <v>43684</v>
      </c>
      <c r="H3467" s="6">
        <f t="shared" si="162"/>
        <v>24</v>
      </c>
      <c r="I3467" s="6" t="s">
        <v>215</v>
      </c>
      <c r="J3467" s="6">
        <v>7</v>
      </c>
      <c r="K3467" s="6">
        <v>26</v>
      </c>
      <c r="L3467" s="6">
        <v>305</v>
      </c>
      <c r="M3467" s="6">
        <v>47</v>
      </c>
      <c r="N3467" s="6">
        <v>6</v>
      </c>
      <c r="O3467" s="6">
        <v>0.15</v>
      </c>
      <c r="P3467" s="8">
        <v>1788.9</v>
      </c>
      <c r="Q3467" s="8">
        <v>1431.1200000000001</v>
      </c>
      <c r="R3467" s="8">
        <f t="shared" si="163"/>
        <v>536.67000000000007</v>
      </c>
      <c r="S3467" s="8">
        <f>(((Sales[[#This Row],[Unit Price]]-(Sales[[#This Row],[Discount Applied]]*Sales[[#This Row],[Unit Price]]))-Q3467)/Q3467)*100</f>
        <v>6.2499999999999956</v>
      </c>
      <c r="T3467" s="8">
        <f t="shared" si="164"/>
        <v>9123.3900000000012</v>
      </c>
      <c r="U3467" s="8">
        <f>Sales[[#This Row],[Unit Cost]]*Sales[[#This Row],[Order Quantity]]</f>
        <v>8586.7200000000012</v>
      </c>
    </row>
    <row r="3468" spans="1:21" x14ac:dyDescent="0.2">
      <c r="A3468" s="6" t="s">
        <v>3681</v>
      </c>
      <c r="B3468" s="6" t="s">
        <v>23</v>
      </c>
      <c r="C3468" s="6" t="s">
        <v>145</v>
      </c>
      <c r="D3468" s="7">
        <v>43500</v>
      </c>
      <c r="E3468" s="7">
        <v>43660</v>
      </c>
      <c r="F3468" s="7">
        <v>43684</v>
      </c>
      <c r="G3468" s="7">
        <v>43687</v>
      </c>
      <c r="H3468" s="6">
        <f t="shared" si="162"/>
        <v>27</v>
      </c>
      <c r="I3468" s="6" t="s">
        <v>215</v>
      </c>
      <c r="J3468" s="6">
        <v>22</v>
      </c>
      <c r="K3468" s="6">
        <v>37</v>
      </c>
      <c r="L3468" s="6">
        <v>145</v>
      </c>
      <c r="M3468" s="6">
        <v>41</v>
      </c>
      <c r="N3468" s="6">
        <v>3</v>
      </c>
      <c r="O3468" s="6">
        <v>7.4999999999999997E-2</v>
      </c>
      <c r="P3468" s="8">
        <v>2546</v>
      </c>
      <c r="Q3468" s="8">
        <v>1374.8400000000001</v>
      </c>
      <c r="R3468" s="8">
        <f t="shared" si="163"/>
        <v>2940.6299999999992</v>
      </c>
      <c r="S3468" s="8">
        <f>(((Sales[[#This Row],[Unit Price]]-(Sales[[#This Row],[Discount Applied]]*Sales[[#This Row],[Unit Price]]))-Q3468)/Q3468)*100</f>
        <v>71.296296296296291</v>
      </c>
      <c r="T3468" s="8">
        <f t="shared" si="164"/>
        <v>7065.15</v>
      </c>
      <c r="U3468" s="8">
        <f>Sales[[#This Row],[Unit Cost]]*Sales[[#This Row],[Order Quantity]]</f>
        <v>4124.5200000000004</v>
      </c>
    </row>
    <row r="3469" spans="1:21" x14ac:dyDescent="0.2">
      <c r="A3469" s="6" t="s">
        <v>3682</v>
      </c>
      <c r="B3469" s="6" t="s">
        <v>25</v>
      </c>
      <c r="C3469" s="6" t="s">
        <v>144</v>
      </c>
      <c r="D3469" s="7">
        <v>43600</v>
      </c>
      <c r="E3469" s="7">
        <v>43660</v>
      </c>
      <c r="F3469" s="7">
        <v>43684</v>
      </c>
      <c r="G3469" s="7">
        <v>43694</v>
      </c>
      <c r="H3469" s="6">
        <f t="shared" si="162"/>
        <v>34</v>
      </c>
      <c r="I3469" s="6" t="s">
        <v>215</v>
      </c>
      <c r="J3469" s="6">
        <v>13</v>
      </c>
      <c r="K3469" s="6">
        <v>37</v>
      </c>
      <c r="L3469" s="6">
        <v>87</v>
      </c>
      <c r="M3469" s="6">
        <v>42</v>
      </c>
      <c r="N3469" s="6">
        <v>2</v>
      </c>
      <c r="O3469" s="6">
        <v>0.05</v>
      </c>
      <c r="P3469" s="8">
        <v>2465.6</v>
      </c>
      <c r="Q3469" s="8">
        <v>1725.9199999999998</v>
      </c>
      <c r="R3469" s="8">
        <f t="shared" si="163"/>
        <v>1232.7999999999997</v>
      </c>
      <c r="S3469" s="8">
        <f>(((Sales[[#This Row],[Unit Price]]-(Sales[[#This Row],[Discount Applied]]*Sales[[#This Row],[Unit Price]]))-Q3469)/Q3469)*100</f>
        <v>35.714285714285708</v>
      </c>
      <c r="T3469" s="8">
        <f t="shared" si="164"/>
        <v>4684.6399999999994</v>
      </c>
      <c r="U3469" s="8">
        <f>Sales[[#This Row],[Unit Cost]]*Sales[[#This Row],[Order Quantity]]</f>
        <v>3451.8399999999997</v>
      </c>
    </row>
    <row r="3470" spans="1:21" x14ac:dyDescent="0.2">
      <c r="A3470" s="6" t="s">
        <v>3683</v>
      </c>
      <c r="B3470" s="6" t="s">
        <v>26</v>
      </c>
      <c r="C3470" s="6" t="s">
        <v>146</v>
      </c>
      <c r="D3470" s="7">
        <v>43600</v>
      </c>
      <c r="E3470" s="7">
        <v>43660</v>
      </c>
      <c r="F3470" s="7">
        <v>43663</v>
      </c>
      <c r="G3470" s="7">
        <v>43670</v>
      </c>
      <c r="H3470" s="6">
        <f t="shared" si="162"/>
        <v>10</v>
      </c>
      <c r="I3470" s="6" t="s">
        <v>215</v>
      </c>
      <c r="J3470" s="6">
        <v>27</v>
      </c>
      <c r="K3470" s="6">
        <v>43</v>
      </c>
      <c r="L3470" s="6">
        <v>291</v>
      </c>
      <c r="M3470" s="6">
        <v>42</v>
      </c>
      <c r="N3470" s="6">
        <v>1</v>
      </c>
      <c r="O3470" s="6">
        <v>0.15</v>
      </c>
      <c r="P3470" s="8">
        <v>5956.3</v>
      </c>
      <c r="Q3470" s="8">
        <v>4228.973</v>
      </c>
      <c r="R3470" s="8">
        <f t="shared" si="163"/>
        <v>833.88200000000052</v>
      </c>
      <c r="S3470" s="8">
        <f>(((Sales[[#This Row],[Unit Price]]-(Sales[[#This Row],[Discount Applied]]*Sales[[#This Row],[Unit Price]]))-Q3470)/Q3470)*100</f>
        <v>19.718309859154942</v>
      </c>
      <c r="T3470" s="8">
        <f t="shared" si="164"/>
        <v>5062.8550000000005</v>
      </c>
      <c r="U3470" s="8">
        <f>Sales[[#This Row],[Unit Cost]]*Sales[[#This Row],[Order Quantity]]</f>
        <v>4228.973</v>
      </c>
    </row>
    <row r="3471" spans="1:21" x14ac:dyDescent="0.2">
      <c r="A3471" s="6" t="s">
        <v>3684</v>
      </c>
      <c r="B3471" s="6" t="s">
        <v>25</v>
      </c>
      <c r="C3471" s="6" t="s">
        <v>146</v>
      </c>
      <c r="D3471" s="7">
        <v>43600</v>
      </c>
      <c r="E3471" s="7">
        <v>43660</v>
      </c>
      <c r="F3471" s="7">
        <v>43685</v>
      </c>
      <c r="G3471" s="7">
        <v>43688</v>
      </c>
      <c r="H3471" s="6">
        <f t="shared" si="162"/>
        <v>28</v>
      </c>
      <c r="I3471" s="6" t="s">
        <v>215</v>
      </c>
      <c r="J3471" s="6">
        <v>16</v>
      </c>
      <c r="K3471" s="6">
        <v>34</v>
      </c>
      <c r="L3471" s="6">
        <v>296</v>
      </c>
      <c r="M3471" s="6">
        <v>46</v>
      </c>
      <c r="N3471" s="6">
        <v>5</v>
      </c>
      <c r="O3471" s="6">
        <v>0.05</v>
      </c>
      <c r="P3471" s="8">
        <v>1072</v>
      </c>
      <c r="Q3471" s="8">
        <v>686.08</v>
      </c>
      <c r="R3471" s="8">
        <f t="shared" si="163"/>
        <v>1661.6</v>
      </c>
      <c r="S3471" s="8">
        <f>(((Sales[[#This Row],[Unit Price]]-(Sales[[#This Row],[Discount Applied]]*Sales[[#This Row],[Unit Price]]))-Q3471)/Q3471)*100</f>
        <v>48.437499999999986</v>
      </c>
      <c r="T3471" s="8">
        <f t="shared" si="164"/>
        <v>5092</v>
      </c>
      <c r="U3471" s="8">
        <f>Sales[[#This Row],[Unit Cost]]*Sales[[#This Row],[Order Quantity]]</f>
        <v>3430.4</v>
      </c>
    </row>
    <row r="3472" spans="1:21" x14ac:dyDescent="0.2">
      <c r="A3472" s="6" t="s">
        <v>3685</v>
      </c>
      <c r="B3472" s="6" t="s">
        <v>25</v>
      </c>
      <c r="C3472" s="6" t="s">
        <v>143</v>
      </c>
      <c r="D3472" s="7">
        <v>43600</v>
      </c>
      <c r="E3472" s="7">
        <v>43660</v>
      </c>
      <c r="F3472" s="7">
        <v>43663</v>
      </c>
      <c r="G3472" s="7">
        <v>43668</v>
      </c>
      <c r="H3472" s="6">
        <f t="shared" si="162"/>
        <v>8</v>
      </c>
      <c r="I3472" s="6" t="s">
        <v>215</v>
      </c>
      <c r="J3472" s="6">
        <v>16</v>
      </c>
      <c r="K3472" s="6">
        <v>19</v>
      </c>
      <c r="L3472" s="6">
        <v>337</v>
      </c>
      <c r="M3472" s="6">
        <v>41</v>
      </c>
      <c r="N3472" s="6">
        <v>8</v>
      </c>
      <c r="O3472" s="6">
        <v>0.1</v>
      </c>
      <c r="P3472" s="8">
        <v>978.2</v>
      </c>
      <c r="Q3472" s="8">
        <v>674.95799999999997</v>
      </c>
      <c r="R3472" s="8">
        <f t="shared" si="163"/>
        <v>1643.3760000000002</v>
      </c>
      <c r="S3472" s="8">
        <f>(((Sales[[#This Row],[Unit Price]]-(Sales[[#This Row],[Discount Applied]]*Sales[[#This Row],[Unit Price]]))-Q3472)/Q3472)*100</f>
        <v>30.434782608695659</v>
      </c>
      <c r="T3472" s="8">
        <f t="shared" si="164"/>
        <v>7043.04</v>
      </c>
      <c r="U3472" s="8">
        <f>Sales[[#This Row],[Unit Cost]]*Sales[[#This Row],[Order Quantity]]</f>
        <v>5399.6639999999998</v>
      </c>
    </row>
    <row r="3473" spans="1:21" x14ac:dyDescent="0.2">
      <c r="A3473" s="6" t="s">
        <v>3686</v>
      </c>
      <c r="B3473" s="6" t="s">
        <v>24</v>
      </c>
      <c r="C3473" s="6" t="s">
        <v>147</v>
      </c>
      <c r="D3473" s="7">
        <v>43600</v>
      </c>
      <c r="E3473" s="7">
        <v>43660</v>
      </c>
      <c r="F3473" s="7">
        <v>43672</v>
      </c>
      <c r="G3473" s="7">
        <v>43682</v>
      </c>
      <c r="H3473" s="6">
        <f t="shared" si="162"/>
        <v>22</v>
      </c>
      <c r="I3473" s="6" t="s">
        <v>215</v>
      </c>
      <c r="J3473" s="6">
        <v>6</v>
      </c>
      <c r="K3473" s="6">
        <v>33</v>
      </c>
      <c r="L3473" s="6">
        <v>212</v>
      </c>
      <c r="M3473" s="6">
        <v>20</v>
      </c>
      <c r="N3473" s="6">
        <v>5</v>
      </c>
      <c r="O3473" s="6">
        <v>0.2</v>
      </c>
      <c r="P3473" s="8">
        <v>180.9</v>
      </c>
      <c r="Q3473" s="8">
        <v>79.596000000000004</v>
      </c>
      <c r="R3473" s="8">
        <f t="shared" si="163"/>
        <v>325.62</v>
      </c>
      <c r="S3473" s="8">
        <f>(((Sales[[#This Row],[Unit Price]]-(Sales[[#This Row],[Discount Applied]]*Sales[[#This Row],[Unit Price]]))-Q3473)/Q3473)*100</f>
        <v>81.818181818181813</v>
      </c>
      <c r="T3473" s="8">
        <f t="shared" si="164"/>
        <v>723.6</v>
      </c>
      <c r="U3473" s="8">
        <f>Sales[[#This Row],[Unit Cost]]*Sales[[#This Row],[Order Quantity]]</f>
        <v>397.98</v>
      </c>
    </row>
    <row r="3474" spans="1:21" x14ac:dyDescent="0.2">
      <c r="A3474" s="6" t="s">
        <v>3687</v>
      </c>
      <c r="B3474" s="6" t="s">
        <v>23</v>
      </c>
      <c r="C3474" s="6" t="s">
        <v>145</v>
      </c>
      <c r="D3474" s="7">
        <v>43500</v>
      </c>
      <c r="E3474" s="7">
        <v>43660</v>
      </c>
      <c r="F3474" s="7">
        <v>43666</v>
      </c>
      <c r="G3474" s="7">
        <v>43674</v>
      </c>
      <c r="H3474" s="6">
        <f t="shared" si="162"/>
        <v>14</v>
      </c>
      <c r="I3474" s="6" t="s">
        <v>215</v>
      </c>
      <c r="J3474" s="6">
        <v>21</v>
      </c>
      <c r="K3474" s="6">
        <v>41</v>
      </c>
      <c r="L3474" s="6">
        <v>112</v>
      </c>
      <c r="M3474" s="6">
        <v>46</v>
      </c>
      <c r="N3474" s="6">
        <v>1</v>
      </c>
      <c r="O3474" s="6">
        <v>0.05</v>
      </c>
      <c r="P3474" s="8">
        <v>857.6</v>
      </c>
      <c r="Q3474" s="8">
        <v>428.8</v>
      </c>
      <c r="R3474" s="8">
        <f t="shared" si="163"/>
        <v>385.92</v>
      </c>
      <c r="S3474" s="8">
        <f>(((Sales[[#This Row],[Unit Price]]-(Sales[[#This Row],[Discount Applied]]*Sales[[#This Row],[Unit Price]]))-Q3474)/Q3474)*100</f>
        <v>90</v>
      </c>
      <c r="T3474" s="8">
        <f t="shared" si="164"/>
        <v>814.72</v>
      </c>
      <c r="U3474" s="8">
        <f>Sales[[#This Row],[Unit Cost]]*Sales[[#This Row],[Order Quantity]]</f>
        <v>428.8</v>
      </c>
    </row>
    <row r="3475" spans="1:21" x14ac:dyDescent="0.2">
      <c r="A3475" s="6" t="s">
        <v>3688</v>
      </c>
      <c r="B3475" s="6" t="s">
        <v>25</v>
      </c>
      <c r="C3475" s="6" t="s">
        <v>143</v>
      </c>
      <c r="D3475" s="7">
        <v>43500</v>
      </c>
      <c r="E3475" s="7">
        <v>43660</v>
      </c>
      <c r="F3475" s="7">
        <v>43678</v>
      </c>
      <c r="G3475" s="7">
        <v>43688</v>
      </c>
      <c r="H3475" s="6">
        <f t="shared" si="162"/>
        <v>28</v>
      </c>
      <c r="I3475" s="6" t="s">
        <v>215</v>
      </c>
      <c r="J3475" s="6">
        <v>15</v>
      </c>
      <c r="K3475" s="6">
        <v>41</v>
      </c>
      <c r="L3475" s="6">
        <v>345</v>
      </c>
      <c r="M3475" s="6">
        <v>40</v>
      </c>
      <c r="N3475" s="6">
        <v>1</v>
      </c>
      <c r="O3475" s="6">
        <v>7.4999999999999997E-2</v>
      </c>
      <c r="P3475" s="8">
        <v>5755.3</v>
      </c>
      <c r="Q3475" s="8">
        <v>3740.9450000000002</v>
      </c>
      <c r="R3475" s="8">
        <f t="shared" si="163"/>
        <v>1582.7075</v>
      </c>
      <c r="S3475" s="8">
        <f>(((Sales[[#This Row],[Unit Price]]-(Sales[[#This Row],[Discount Applied]]*Sales[[#This Row],[Unit Price]]))-Q3475)/Q3475)*100</f>
        <v>42.307692307692307</v>
      </c>
      <c r="T3475" s="8">
        <f t="shared" si="164"/>
        <v>5323.6525000000001</v>
      </c>
      <c r="U3475" s="8">
        <f>Sales[[#This Row],[Unit Cost]]*Sales[[#This Row],[Order Quantity]]</f>
        <v>3740.9450000000002</v>
      </c>
    </row>
    <row r="3476" spans="1:21" x14ac:dyDescent="0.2">
      <c r="A3476" s="6" t="s">
        <v>3689</v>
      </c>
      <c r="B3476" s="6" t="s">
        <v>23</v>
      </c>
      <c r="C3476" s="6" t="s">
        <v>146</v>
      </c>
      <c r="D3476" s="7">
        <v>43500</v>
      </c>
      <c r="E3476" s="7">
        <v>43660</v>
      </c>
      <c r="F3476" s="7">
        <v>43670</v>
      </c>
      <c r="G3476" s="7">
        <v>43675</v>
      </c>
      <c r="H3476" s="6">
        <f t="shared" si="162"/>
        <v>15</v>
      </c>
      <c r="I3476" s="6" t="s">
        <v>215</v>
      </c>
      <c r="J3476" s="6">
        <v>22</v>
      </c>
      <c r="K3476" s="6">
        <v>3</v>
      </c>
      <c r="L3476" s="6">
        <v>281</v>
      </c>
      <c r="M3476" s="6">
        <v>4</v>
      </c>
      <c r="N3476" s="6">
        <v>8</v>
      </c>
      <c r="O3476" s="6">
        <v>7.4999999999999997E-2</v>
      </c>
      <c r="P3476" s="8">
        <v>2485.7000000000003</v>
      </c>
      <c r="Q3476" s="8">
        <v>1988.5600000000004</v>
      </c>
      <c r="R3476" s="8">
        <f t="shared" si="163"/>
        <v>2485.6999999999971</v>
      </c>
      <c r="S3476" s="8">
        <f>(((Sales[[#This Row],[Unit Price]]-(Sales[[#This Row],[Discount Applied]]*Sales[[#This Row],[Unit Price]]))-Q3476)/Q3476)*100</f>
        <v>15.624999999999979</v>
      </c>
      <c r="T3476" s="8">
        <f t="shared" si="164"/>
        <v>18394.18</v>
      </c>
      <c r="U3476" s="8">
        <f>Sales[[#This Row],[Unit Cost]]*Sales[[#This Row],[Order Quantity]]</f>
        <v>15908.480000000003</v>
      </c>
    </row>
    <row r="3477" spans="1:21" x14ac:dyDescent="0.2">
      <c r="A3477" s="6" t="s">
        <v>3690</v>
      </c>
      <c r="B3477" s="6" t="s">
        <v>24</v>
      </c>
      <c r="C3477" s="6" t="s">
        <v>145</v>
      </c>
      <c r="D3477" s="7">
        <v>43600</v>
      </c>
      <c r="E3477" s="7">
        <v>43661</v>
      </c>
      <c r="F3477" s="7">
        <v>43674</v>
      </c>
      <c r="G3477" s="7">
        <v>43683</v>
      </c>
      <c r="H3477" s="6">
        <f t="shared" si="162"/>
        <v>22</v>
      </c>
      <c r="I3477" s="6" t="s">
        <v>215</v>
      </c>
      <c r="J3477" s="6">
        <v>9</v>
      </c>
      <c r="K3477" s="6">
        <v>30</v>
      </c>
      <c r="L3477" s="6">
        <v>199</v>
      </c>
      <c r="M3477" s="6">
        <v>25</v>
      </c>
      <c r="N3477" s="6">
        <v>1</v>
      </c>
      <c r="O3477" s="6">
        <v>0.1</v>
      </c>
      <c r="P3477" s="8">
        <v>864.30000000000007</v>
      </c>
      <c r="Q3477" s="8">
        <v>639.58199999999999</v>
      </c>
      <c r="R3477" s="8">
        <f t="shared" si="163"/>
        <v>138.28800000000012</v>
      </c>
      <c r="S3477" s="8">
        <f>(((Sales[[#This Row],[Unit Price]]-(Sales[[#This Row],[Discount Applied]]*Sales[[#This Row],[Unit Price]]))-Q3477)/Q3477)*100</f>
        <v>21.621621621621642</v>
      </c>
      <c r="T3477" s="8">
        <f t="shared" si="164"/>
        <v>777.87000000000012</v>
      </c>
      <c r="U3477" s="8">
        <f>Sales[[#This Row],[Unit Cost]]*Sales[[#This Row],[Order Quantity]]</f>
        <v>639.58199999999999</v>
      </c>
    </row>
    <row r="3478" spans="1:21" x14ac:dyDescent="0.2">
      <c r="A3478" s="6" t="s">
        <v>3691</v>
      </c>
      <c r="B3478" s="6" t="s">
        <v>24</v>
      </c>
      <c r="C3478" s="6" t="s">
        <v>148</v>
      </c>
      <c r="D3478" s="7">
        <v>43500</v>
      </c>
      <c r="E3478" s="7">
        <v>43661</v>
      </c>
      <c r="F3478" s="7">
        <v>43664</v>
      </c>
      <c r="G3478" s="7">
        <v>43671</v>
      </c>
      <c r="H3478" s="6">
        <f t="shared" si="162"/>
        <v>10</v>
      </c>
      <c r="I3478" s="6" t="s">
        <v>215</v>
      </c>
      <c r="J3478" s="6">
        <v>8</v>
      </c>
      <c r="K3478" s="6">
        <v>17</v>
      </c>
      <c r="L3478" s="6">
        <v>54</v>
      </c>
      <c r="M3478" s="6">
        <v>24</v>
      </c>
      <c r="N3478" s="6">
        <v>8</v>
      </c>
      <c r="O3478" s="6">
        <v>7.4999999999999997E-2</v>
      </c>
      <c r="P3478" s="8">
        <v>817.4</v>
      </c>
      <c r="Q3478" s="8">
        <v>498.61399999999998</v>
      </c>
      <c r="R3478" s="8">
        <f t="shared" si="163"/>
        <v>2059.8480000000004</v>
      </c>
      <c r="S3478" s="8">
        <f>(((Sales[[#This Row],[Unit Price]]-(Sales[[#This Row],[Discount Applied]]*Sales[[#This Row],[Unit Price]]))-Q3478)/Q3478)*100</f>
        <v>51.639344262295097</v>
      </c>
      <c r="T3478" s="8">
        <f t="shared" si="164"/>
        <v>6048.76</v>
      </c>
      <c r="U3478" s="8">
        <f>Sales[[#This Row],[Unit Cost]]*Sales[[#This Row],[Order Quantity]]</f>
        <v>3988.9119999999998</v>
      </c>
    </row>
    <row r="3479" spans="1:21" x14ac:dyDescent="0.2">
      <c r="A3479" s="6" t="s">
        <v>3692</v>
      </c>
      <c r="B3479" s="6" t="s">
        <v>24</v>
      </c>
      <c r="C3479" s="6" t="s">
        <v>145</v>
      </c>
      <c r="D3479" s="7">
        <v>43500</v>
      </c>
      <c r="E3479" s="7">
        <v>43661</v>
      </c>
      <c r="F3479" s="7">
        <v>43665</v>
      </c>
      <c r="G3479" s="7">
        <v>43666</v>
      </c>
      <c r="H3479" s="6">
        <f t="shared" si="162"/>
        <v>5</v>
      </c>
      <c r="I3479" s="6" t="s">
        <v>215</v>
      </c>
      <c r="J3479" s="6">
        <v>10</v>
      </c>
      <c r="K3479" s="6">
        <v>25</v>
      </c>
      <c r="L3479" s="6">
        <v>170</v>
      </c>
      <c r="M3479" s="6">
        <v>37</v>
      </c>
      <c r="N3479" s="6">
        <v>5</v>
      </c>
      <c r="O3479" s="6">
        <v>7.4999999999999997E-2</v>
      </c>
      <c r="P3479" s="8">
        <v>1038.5</v>
      </c>
      <c r="Q3479" s="8">
        <v>675.02499999999998</v>
      </c>
      <c r="R3479" s="8">
        <f t="shared" si="163"/>
        <v>1427.9375</v>
      </c>
      <c r="S3479" s="8">
        <f>(((Sales[[#This Row],[Unit Price]]-(Sales[[#This Row],[Discount Applied]]*Sales[[#This Row],[Unit Price]]))-Q3479)/Q3479)*100</f>
        <v>42.307692307692307</v>
      </c>
      <c r="T3479" s="8">
        <f t="shared" si="164"/>
        <v>4803.0625</v>
      </c>
      <c r="U3479" s="8">
        <f>Sales[[#This Row],[Unit Cost]]*Sales[[#This Row],[Order Quantity]]</f>
        <v>3375.125</v>
      </c>
    </row>
    <row r="3480" spans="1:21" x14ac:dyDescent="0.2">
      <c r="A3480" s="6" t="s">
        <v>3693</v>
      </c>
      <c r="B3480" s="6" t="s">
        <v>24</v>
      </c>
      <c r="C3480" s="6" t="s">
        <v>145</v>
      </c>
      <c r="D3480" s="7">
        <v>43500</v>
      </c>
      <c r="E3480" s="7">
        <v>43661</v>
      </c>
      <c r="F3480" s="7">
        <v>43663</v>
      </c>
      <c r="G3480" s="7">
        <v>43672</v>
      </c>
      <c r="H3480" s="6">
        <f t="shared" si="162"/>
        <v>11</v>
      </c>
      <c r="I3480" s="6" t="s">
        <v>215</v>
      </c>
      <c r="J3480" s="6">
        <v>7</v>
      </c>
      <c r="K3480" s="6">
        <v>32</v>
      </c>
      <c r="L3480" s="6">
        <v>114</v>
      </c>
      <c r="M3480" s="6">
        <v>36</v>
      </c>
      <c r="N3480" s="6">
        <v>4</v>
      </c>
      <c r="O3480" s="6">
        <v>0.15</v>
      </c>
      <c r="P3480" s="8">
        <v>1092.1000000000001</v>
      </c>
      <c r="Q3480" s="8">
        <v>928.28500000000008</v>
      </c>
      <c r="R3480" s="8">
        <f t="shared" si="163"/>
        <v>0</v>
      </c>
      <c r="S3480" s="8">
        <f>(((Sales[[#This Row],[Unit Price]]-(Sales[[#This Row],[Discount Applied]]*Sales[[#This Row],[Unit Price]]))-Q3480)/Q3480)*100</f>
        <v>0</v>
      </c>
      <c r="T3480" s="8">
        <f t="shared" si="164"/>
        <v>3713.1400000000003</v>
      </c>
      <c r="U3480" s="8">
        <f>Sales[[#This Row],[Unit Cost]]*Sales[[#This Row],[Order Quantity]]</f>
        <v>3713.1400000000003</v>
      </c>
    </row>
    <row r="3481" spans="1:21" x14ac:dyDescent="0.2">
      <c r="A3481" s="6" t="s">
        <v>3694</v>
      </c>
      <c r="B3481" s="6" t="s">
        <v>25</v>
      </c>
      <c r="C3481" s="6" t="s">
        <v>146</v>
      </c>
      <c r="D3481" s="7">
        <v>43500</v>
      </c>
      <c r="E3481" s="7">
        <v>43661</v>
      </c>
      <c r="F3481" s="7">
        <v>43673</v>
      </c>
      <c r="G3481" s="7">
        <v>43682</v>
      </c>
      <c r="H3481" s="6">
        <f t="shared" si="162"/>
        <v>21</v>
      </c>
      <c r="I3481" s="6" t="s">
        <v>215</v>
      </c>
      <c r="J3481" s="6">
        <v>14</v>
      </c>
      <c r="K3481" s="6">
        <v>13</v>
      </c>
      <c r="L3481" s="6">
        <v>302</v>
      </c>
      <c r="M3481" s="6">
        <v>6</v>
      </c>
      <c r="N3481" s="6">
        <v>3</v>
      </c>
      <c r="O3481" s="6">
        <v>7.4999999999999997E-2</v>
      </c>
      <c r="P3481" s="8">
        <v>3825.7000000000003</v>
      </c>
      <c r="Q3481" s="8">
        <v>1912.8500000000001</v>
      </c>
      <c r="R3481" s="8">
        <f t="shared" si="163"/>
        <v>4877.7675000000008</v>
      </c>
      <c r="S3481" s="8">
        <f>(((Sales[[#This Row],[Unit Price]]-(Sales[[#This Row],[Discount Applied]]*Sales[[#This Row],[Unit Price]]))-Q3481)/Q3481)*100</f>
        <v>84.999999999999986</v>
      </c>
      <c r="T3481" s="8">
        <f t="shared" si="164"/>
        <v>10616.317500000001</v>
      </c>
      <c r="U3481" s="8">
        <f>Sales[[#This Row],[Unit Cost]]*Sales[[#This Row],[Order Quantity]]</f>
        <v>5738.55</v>
      </c>
    </row>
    <row r="3482" spans="1:21" x14ac:dyDescent="0.2">
      <c r="A3482" s="6" t="s">
        <v>3695</v>
      </c>
      <c r="B3482" s="6" t="s">
        <v>25</v>
      </c>
      <c r="C3482" s="6" t="s">
        <v>146</v>
      </c>
      <c r="D3482" s="7">
        <v>43500</v>
      </c>
      <c r="E3482" s="7">
        <v>43661</v>
      </c>
      <c r="F3482" s="7">
        <v>43667</v>
      </c>
      <c r="G3482" s="7">
        <v>43670</v>
      </c>
      <c r="H3482" s="6">
        <f t="shared" si="162"/>
        <v>9</v>
      </c>
      <c r="I3482" s="6" t="s">
        <v>215</v>
      </c>
      <c r="J3482" s="6">
        <v>15</v>
      </c>
      <c r="K3482" s="6">
        <v>20</v>
      </c>
      <c r="L3482" s="6">
        <v>296</v>
      </c>
      <c r="M3482" s="6">
        <v>8</v>
      </c>
      <c r="N3482" s="6">
        <v>2</v>
      </c>
      <c r="O3482" s="6">
        <v>0.1</v>
      </c>
      <c r="P3482" s="8">
        <v>167.5</v>
      </c>
      <c r="Q3482" s="8">
        <v>128.97499999999999</v>
      </c>
      <c r="R3482" s="8">
        <f t="shared" si="163"/>
        <v>43.550000000000011</v>
      </c>
      <c r="S3482" s="8">
        <f>(((Sales[[#This Row],[Unit Price]]-(Sales[[#This Row],[Discount Applied]]*Sales[[#This Row],[Unit Price]]))-Q3482)/Q3482)*100</f>
        <v>16.883116883116887</v>
      </c>
      <c r="T3482" s="8">
        <f t="shared" si="164"/>
        <v>301.5</v>
      </c>
      <c r="U3482" s="8">
        <f>Sales[[#This Row],[Unit Cost]]*Sales[[#This Row],[Order Quantity]]</f>
        <v>257.95</v>
      </c>
    </row>
    <row r="3483" spans="1:21" x14ac:dyDescent="0.2">
      <c r="A3483" s="6" t="s">
        <v>3696</v>
      </c>
      <c r="B3483" s="6" t="s">
        <v>23</v>
      </c>
      <c r="C3483" s="6" t="s">
        <v>144</v>
      </c>
      <c r="D3483" s="7">
        <v>43600</v>
      </c>
      <c r="E3483" s="7">
        <v>43661</v>
      </c>
      <c r="F3483" s="7">
        <v>43686</v>
      </c>
      <c r="G3483" s="7">
        <v>43690</v>
      </c>
      <c r="H3483" s="6">
        <f t="shared" si="162"/>
        <v>29</v>
      </c>
      <c r="I3483" s="6" t="s">
        <v>215</v>
      </c>
      <c r="J3483" s="6">
        <v>21</v>
      </c>
      <c r="K3483" s="6">
        <v>24</v>
      </c>
      <c r="L3483" s="6">
        <v>80</v>
      </c>
      <c r="M3483" s="6">
        <v>42</v>
      </c>
      <c r="N3483" s="6">
        <v>7</v>
      </c>
      <c r="O3483" s="6">
        <v>7.4999999999999997E-2</v>
      </c>
      <c r="P3483" s="8">
        <v>3939.6</v>
      </c>
      <c r="Q3483" s="8">
        <v>2127.384</v>
      </c>
      <c r="R3483" s="8">
        <f t="shared" si="163"/>
        <v>10617.222</v>
      </c>
      <c r="S3483" s="8">
        <f>(((Sales[[#This Row],[Unit Price]]-(Sales[[#This Row],[Discount Applied]]*Sales[[#This Row],[Unit Price]]))-Q3483)/Q3483)*100</f>
        <v>71.296296296296305</v>
      </c>
      <c r="T3483" s="8">
        <f t="shared" si="164"/>
        <v>25508.91</v>
      </c>
      <c r="U3483" s="8">
        <f>Sales[[#This Row],[Unit Cost]]*Sales[[#This Row],[Order Quantity]]</f>
        <v>14891.688</v>
      </c>
    </row>
    <row r="3484" spans="1:21" x14ac:dyDescent="0.2">
      <c r="A3484" s="6" t="s">
        <v>3697</v>
      </c>
      <c r="B3484" s="6" t="s">
        <v>24</v>
      </c>
      <c r="C3484" s="6" t="s">
        <v>148</v>
      </c>
      <c r="D3484" s="7">
        <v>43500</v>
      </c>
      <c r="E3484" s="7">
        <v>43661</v>
      </c>
      <c r="F3484" s="7">
        <v>43682</v>
      </c>
      <c r="G3484" s="7">
        <v>43683</v>
      </c>
      <c r="H3484" s="6">
        <f t="shared" si="162"/>
        <v>22</v>
      </c>
      <c r="I3484" s="6" t="s">
        <v>215</v>
      </c>
      <c r="J3484" s="6">
        <v>2</v>
      </c>
      <c r="K3484" s="6">
        <v>19</v>
      </c>
      <c r="L3484" s="6">
        <v>30</v>
      </c>
      <c r="M3484" s="6">
        <v>26</v>
      </c>
      <c r="N3484" s="6">
        <v>5</v>
      </c>
      <c r="O3484" s="6">
        <v>0.15</v>
      </c>
      <c r="P3484" s="8">
        <v>261.3</v>
      </c>
      <c r="Q3484" s="8">
        <v>167.232</v>
      </c>
      <c r="R3484" s="8">
        <f t="shared" si="163"/>
        <v>274.36500000000012</v>
      </c>
      <c r="S3484" s="8">
        <f>(((Sales[[#This Row],[Unit Price]]-(Sales[[#This Row],[Discount Applied]]*Sales[[#This Row],[Unit Price]]))-Q3484)/Q3484)*100</f>
        <v>32.812500000000014</v>
      </c>
      <c r="T3484" s="8">
        <f t="shared" si="164"/>
        <v>1110.5250000000001</v>
      </c>
      <c r="U3484" s="8">
        <f>Sales[[#This Row],[Unit Cost]]*Sales[[#This Row],[Order Quantity]]</f>
        <v>836.16</v>
      </c>
    </row>
    <row r="3485" spans="1:21" x14ac:dyDescent="0.2">
      <c r="A3485" s="6" t="s">
        <v>3698</v>
      </c>
      <c r="B3485" s="6" t="s">
        <v>24</v>
      </c>
      <c r="C3485" s="6" t="s">
        <v>147</v>
      </c>
      <c r="D3485" s="7">
        <v>43600</v>
      </c>
      <c r="E3485" s="7">
        <v>43661</v>
      </c>
      <c r="F3485" s="7">
        <v>43668</v>
      </c>
      <c r="G3485" s="7">
        <v>43671</v>
      </c>
      <c r="H3485" s="6">
        <f t="shared" si="162"/>
        <v>10</v>
      </c>
      <c r="I3485" s="6" t="s">
        <v>215</v>
      </c>
      <c r="J3485" s="6">
        <v>9</v>
      </c>
      <c r="K3485" s="6">
        <v>12</v>
      </c>
      <c r="L3485" s="6">
        <v>235</v>
      </c>
      <c r="M3485" s="6">
        <v>37</v>
      </c>
      <c r="N3485" s="6">
        <v>5</v>
      </c>
      <c r="O3485" s="6">
        <v>0.15</v>
      </c>
      <c r="P3485" s="8">
        <v>2385.2000000000003</v>
      </c>
      <c r="Q3485" s="8">
        <v>1454.9720000000002</v>
      </c>
      <c r="R3485" s="8">
        <f t="shared" si="163"/>
        <v>2862.2400000000016</v>
      </c>
      <c r="S3485" s="8">
        <f>(((Sales[[#This Row],[Unit Price]]-(Sales[[#This Row],[Discount Applied]]*Sales[[#This Row],[Unit Price]]))-Q3485)/Q3485)*100</f>
        <v>39.344262295081968</v>
      </c>
      <c r="T3485" s="8">
        <f t="shared" si="164"/>
        <v>10137.100000000002</v>
      </c>
      <c r="U3485" s="8">
        <f>Sales[[#This Row],[Unit Cost]]*Sales[[#This Row],[Order Quantity]]</f>
        <v>7274.8600000000006</v>
      </c>
    </row>
    <row r="3486" spans="1:21" x14ac:dyDescent="0.2">
      <c r="A3486" s="6" t="s">
        <v>3699</v>
      </c>
      <c r="B3486" s="6" t="s">
        <v>24</v>
      </c>
      <c r="C3486" s="6" t="s">
        <v>144</v>
      </c>
      <c r="D3486" s="7">
        <v>43600</v>
      </c>
      <c r="E3486" s="7">
        <v>43661</v>
      </c>
      <c r="F3486" s="7">
        <v>43679</v>
      </c>
      <c r="G3486" s="7">
        <v>43689</v>
      </c>
      <c r="H3486" s="6">
        <f t="shared" si="162"/>
        <v>28</v>
      </c>
      <c r="I3486" s="6" t="s">
        <v>215</v>
      </c>
      <c r="J3486" s="6">
        <v>11</v>
      </c>
      <c r="K3486" s="6">
        <v>10</v>
      </c>
      <c r="L3486" s="6">
        <v>71</v>
      </c>
      <c r="M3486" s="6">
        <v>18</v>
      </c>
      <c r="N3486" s="6">
        <v>1</v>
      </c>
      <c r="O3486" s="6">
        <v>0.4</v>
      </c>
      <c r="P3486" s="8">
        <v>3865.9</v>
      </c>
      <c r="Q3486" s="8">
        <v>3131.3790000000004</v>
      </c>
      <c r="R3486" s="8">
        <f t="shared" si="163"/>
        <v>-811.8390000000004</v>
      </c>
      <c r="S3486" s="8">
        <f>(((Sales[[#This Row],[Unit Price]]-(Sales[[#This Row],[Discount Applied]]*Sales[[#This Row],[Unit Price]]))-Q3486)/Q3486)*100</f>
        <v>-25.925925925925934</v>
      </c>
      <c r="T3486" s="8">
        <f t="shared" si="164"/>
        <v>2319.54</v>
      </c>
      <c r="U3486" s="8">
        <f>Sales[[#This Row],[Unit Cost]]*Sales[[#This Row],[Order Quantity]]</f>
        <v>3131.3790000000004</v>
      </c>
    </row>
    <row r="3487" spans="1:21" x14ac:dyDescent="0.2">
      <c r="A3487" s="6" t="s">
        <v>3700</v>
      </c>
      <c r="B3487" s="6" t="s">
        <v>24</v>
      </c>
      <c r="C3487" s="6" t="s">
        <v>146</v>
      </c>
      <c r="D3487" s="7">
        <v>43600</v>
      </c>
      <c r="E3487" s="7">
        <v>43662</v>
      </c>
      <c r="F3487" s="7">
        <v>43679</v>
      </c>
      <c r="G3487" s="7">
        <v>43684</v>
      </c>
      <c r="H3487" s="6">
        <f t="shared" si="162"/>
        <v>22</v>
      </c>
      <c r="I3487" s="6" t="s">
        <v>215</v>
      </c>
      <c r="J3487" s="6">
        <v>12</v>
      </c>
      <c r="K3487" s="6">
        <v>2</v>
      </c>
      <c r="L3487" s="6">
        <v>294</v>
      </c>
      <c r="M3487" s="6">
        <v>42</v>
      </c>
      <c r="N3487" s="6">
        <v>5</v>
      </c>
      <c r="O3487" s="6">
        <v>0.05</v>
      </c>
      <c r="P3487" s="8">
        <v>3832.4</v>
      </c>
      <c r="Q3487" s="8">
        <v>1571.2839999999999</v>
      </c>
      <c r="R3487" s="8">
        <f t="shared" si="163"/>
        <v>10347.480000000003</v>
      </c>
      <c r="S3487" s="8">
        <f>(((Sales[[#This Row],[Unit Price]]-(Sales[[#This Row],[Discount Applied]]*Sales[[#This Row],[Unit Price]]))-Q3487)/Q3487)*100</f>
        <v>131.70731707317074</v>
      </c>
      <c r="T3487" s="8">
        <f t="shared" si="164"/>
        <v>18203.900000000001</v>
      </c>
      <c r="U3487" s="8">
        <f>Sales[[#This Row],[Unit Cost]]*Sales[[#This Row],[Order Quantity]]</f>
        <v>7856.4199999999992</v>
      </c>
    </row>
    <row r="3488" spans="1:21" x14ac:dyDescent="0.2">
      <c r="A3488" s="6" t="s">
        <v>3701</v>
      </c>
      <c r="B3488" s="6" t="s">
        <v>24</v>
      </c>
      <c r="C3488" s="6" t="s">
        <v>145</v>
      </c>
      <c r="D3488" s="7">
        <v>43500</v>
      </c>
      <c r="E3488" s="7">
        <v>43662</v>
      </c>
      <c r="F3488" s="7">
        <v>43675</v>
      </c>
      <c r="G3488" s="7">
        <v>43682</v>
      </c>
      <c r="H3488" s="6">
        <f t="shared" si="162"/>
        <v>20</v>
      </c>
      <c r="I3488" s="6" t="s">
        <v>215</v>
      </c>
      <c r="J3488" s="6">
        <v>11</v>
      </c>
      <c r="K3488" s="6">
        <v>1</v>
      </c>
      <c r="L3488" s="6">
        <v>129</v>
      </c>
      <c r="M3488" s="6">
        <v>1</v>
      </c>
      <c r="N3488" s="6">
        <v>2</v>
      </c>
      <c r="O3488" s="6">
        <v>0.1</v>
      </c>
      <c r="P3488" s="8">
        <v>3852.5</v>
      </c>
      <c r="Q3488" s="8">
        <v>2658.2249999999999</v>
      </c>
      <c r="R3488" s="8">
        <f t="shared" si="163"/>
        <v>1618.0500000000002</v>
      </c>
      <c r="S3488" s="8">
        <f>(((Sales[[#This Row],[Unit Price]]-(Sales[[#This Row],[Discount Applied]]*Sales[[#This Row],[Unit Price]]))-Q3488)/Q3488)*100</f>
        <v>30.434782608695656</v>
      </c>
      <c r="T3488" s="8">
        <f t="shared" si="164"/>
        <v>6934.5</v>
      </c>
      <c r="U3488" s="8">
        <f>Sales[[#This Row],[Unit Cost]]*Sales[[#This Row],[Order Quantity]]</f>
        <v>5316.45</v>
      </c>
    </row>
    <row r="3489" spans="1:21" x14ac:dyDescent="0.2">
      <c r="A3489" s="6" t="s">
        <v>3702</v>
      </c>
      <c r="B3489" s="6" t="s">
        <v>25</v>
      </c>
      <c r="C3489" s="6" t="s">
        <v>148</v>
      </c>
      <c r="D3489" s="7">
        <v>43500</v>
      </c>
      <c r="E3489" s="7">
        <v>43662</v>
      </c>
      <c r="F3489" s="7">
        <v>43668</v>
      </c>
      <c r="G3489" s="7">
        <v>43673</v>
      </c>
      <c r="H3489" s="6">
        <f t="shared" si="162"/>
        <v>11</v>
      </c>
      <c r="I3489" s="6" t="s">
        <v>215</v>
      </c>
      <c r="J3489" s="6">
        <v>13</v>
      </c>
      <c r="K3489" s="6">
        <v>26</v>
      </c>
      <c r="L3489" s="6">
        <v>2</v>
      </c>
      <c r="M3489" s="6">
        <v>17</v>
      </c>
      <c r="N3489" s="6">
        <v>1</v>
      </c>
      <c r="O3489" s="6">
        <v>7.4999999999999997E-2</v>
      </c>
      <c r="P3489" s="8">
        <v>214.4</v>
      </c>
      <c r="Q3489" s="8">
        <v>137.21600000000001</v>
      </c>
      <c r="R3489" s="8">
        <f t="shared" si="163"/>
        <v>61.103999999999985</v>
      </c>
      <c r="S3489" s="8">
        <f>(((Sales[[#This Row],[Unit Price]]-(Sales[[#This Row],[Discount Applied]]*Sales[[#This Row],[Unit Price]]))-Q3489)/Q3489)*100</f>
        <v>44.531249999999986</v>
      </c>
      <c r="T3489" s="8">
        <f t="shared" si="164"/>
        <v>198.32</v>
      </c>
      <c r="U3489" s="8">
        <f>Sales[[#This Row],[Unit Cost]]*Sales[[#This Row],[Order Quantity]]</f>
        <v>137.21600000000001</v>
      </c>
    </row>
    <row r="3490" spans="1:21" x14ac:dyDescent="0.2">
      <c r="A3490" s="6" t="s">
        <v>3703</v>
      </c>
      <c r="B3490" s="6" t="s">
        <v>25</v>
      </c>
      <c r="C3490" s="6" t="s">
        <v>146</v>
      </c>
      <c r="D3490" s="7">
        <v>43500</v>
      </c>
      <c r="E3490" s="7">
        <v>43662</v>
      </c>
      <c r="F3490" s="7">
        <v>43671</v>
      </c>
      <c r="G3490" s="7">
        <v>43681</v>
      </c>
      <c r="H3490" s="6">
        <f t="shared" si="162"/>
        <v>19</v>
      </c>
      <c r="I3490" s="6" t="s">
        <v>215</v>
      </c>
      <c r="J3490" s="6">
        <v>17</v>
      </c>
      <c r="K3490" s="6">
        <v>47</v>
      </c>
      <c r="L3490" s="6">
        <v>303</v>
      </c>
      <c r="M3490" s="6">
        <v>47</v>
      </c>
      <c r="N3490" s="6">
        <v>5</v>
      </c>
      <c r="O3490" s="6">
        <v>0.2</v>
      </c>
      <c r="P3490" s="8">
        <v>254.6</v>
      </c>
      <c r="Q3490" s="8">
        <v>178.22</v>
      </c>
      <c r="R3490" s="8">
        <f t="shared" si="163"/>
        <v>127.29999999999995</v>
      </c>
      <c r="S3490" s="8">
        <f>(((Sales[[#This Row],[Unit Price]]-(Sales[[#This Row],[Discount Applied]]*Sales[[#This Row],[Unit Price]]))-Q3490)/Q3490)*100</f>
        <v>14.28571428571429</v>
      </c>
      <c r="T3490" s="8">
        <f t="shared" si="164"/>
        <v>1018.4</v>
      </c>
      <c r="U3490" s="8">
        <f>Sales[[#This Row],[Unit Cost]]*Sales[[#This Row],[Order Quantity]]</f>
        <v>891.1</v>
      </c>
    </row>
    <row r="3491" spans="1:21" x14ac:dyDescent="0.2">
      <c r="A3491" s="6" t="s">
        <v>3704</v>
      </c>
      <c r="B3491" s="6" t="s">
        <v>23</v>
      </c>
      <c r="C3491" s="6" t="s">
        <v>143</v>
      </c>
      <c r="D3491" s="7">
        <v>43500</v>
      </c>
      <c r="E3491" s="7">
        <v>43662</v>
      </c>
      <c r="F3491" s="7">
        <v>43678</v>
      </c>
      <c r="G3491" s="7">
        <v>43685</v>
      </c>
      <c r="H3491" s="6">
        <f t="shared" si="162"/>
        <v>23</v>
      </c>
      <c r="I3491" s="6" t="s">
        <v>215</v>
      </c>
      <c r="J3491" s="6">
        <v>23</v>
      </c>
      <c r="K3491" s="6">
        <v>22</v>
      </c>
      <c r="L3491" s="6">
        <v>353</v>
      </c>
      <c r="M3491" s="6">
        <v>13</v>
      </c>
      <c r="N3491" s="6">
        <v>5</v>
      </c>
      <c r="O3491" s="6">
        <v>0.3</v>
      </c>
      <c r="P3491" s="8">
        <v>1092.1000000000001</v>
      </c>
      <c r="Q3491" s="8">
        <v>436.84000000000009</v>
      </c>
      <c r="R3491" s="8">
        <f t="shared" si="163"/>
        <v>1638.15</v>
      </c>
      <c r="S3491" s="8">
        <f>(((Sales[[#This Row],[Unit Price]]-(Sales[[#This Row],[Discount Applied]]*Sales[[#This Row],[Unit Price]]))-Q3491)/Q3491)*100</f>
        <v>74.999999999999972</v>
      </c>
      <c r="T3491" s="8">
        <f t="shared" si="164"/>
        <v>3822.3500000000004</v>
      </c>
      <c r="U3491" s="8">
        <f>Sales[[#This Row],[Unit Cost]]*Sales[[#This Row],[Order Quantity]]</f>
        <v>2184.2000000000003</v>
      </c>
    </row>
    <row r="3492" spans="1:21" x14ac:dyDescent="0.2">
      <c r="A3492" s="6" t="s">
        <v>3705</v>
      </c>
      <c r="B3492" s="6" t="s">
        <v>24</v>
      </c>
      <c r="C3492" s="6" t="s">
        <v>143</v>
      </c>
      <c r="D3492" s="7">
        <v>43500</v>
      </c>
      <c r="E3492" s="7">
        <v>43663</v>
      </c>
      <c r="F3492" s="7">
        <v>43679</v>
      </c>
      <c r="G3492" s="7">
        <v>43684</v>
      </c>
      <c r="H3492" s="6">
        <f t="shared" si="162"/>
        <v>21</v>
      </c>
      <c r="I3492" s="6" t="s">
        <v>215</v>
      </c>
      <c r="J3492" s="6">
        <v>6</v>
      </c>
      <c r="K3492" s="6">
        <v>20</v>
      </c>
      <c r="L3492" s="6">
        <v>347</v>
      </c>
      <c r="M3492" s="6">
        <v>21</v>
      </c>
      <c r="N3492" s="6">
        <v>2</v>
      </c>
      <c r="O3492" s="6">
        <v>0.1</v>
      </c>
      <c r="P3492" s="8">
        <v>1688.4</v>
      </c>
      <c r="Q3492" s="8">
        <v>911.7360000000001</v>
      </c>
      <c r="R3492" s="8">
        <f t="shared" si="163"/>
        <v>1215.6479999999997</v>
      </c>
      <c r="S3492" s="8">
        <f>(((Sales[[#This Row],[Unit Price]]-(Sales[[#This Row],[Discount Applied]]*Sales[[#This Row],[Unit Price]]))-Q3492)/Q3492)*100</f>
        <v>66.666666666666643</v>
      </c>
      <c r="T3492" s="8">
        <f t="shared" si="164"/>
        <v>3039.12</v>
      </c>
      <c r="U3492" s="8">
        <f>Sales[[#This Row],[Unit Cost]]*Sales[[#This Row],[Order Quantity]]</f>
        <v>1823.4720000000002</v>
      </c>
    </row>
    <row r="3493" spans="1:21" x14ac:dyDescent="0.2">
      <c r="A3493" s="6" t="s">
        <v>3706</v>
      </c>
      <c r="B3493" s="6" t="s">
        <v>24</v>
      </c>
      <c r="C3493" s="6" t="s">
        <v>145</v>
      </c>
      <c r="D3493" s="7">
        <v>43600</v>
      </c>
      <c r="E3493" s="7">
        <v>43663</v>
      </c>
      <c r="F3493" s="7">
        <v>43681</v>
      </c>
      <c r="G3493" s="7">
        <v>43685</v>
      </c>
      <c r="H3493" s="6">
        <f t="shared" si="162"/>
        <v>22</v>
      </c>
      <c r="I3493" s="6" t="s">
        <v>215</v>
      </c>
      <c r="J3493" s="6">
        <v>3</v>
      </c>
      <c r="K3493" s="6">
        <v>1</v>
      </c>
      <c r="L3493" s="6">
        <v>89</v>
      </c>
      <c r="M3493" s="6">
        <v>27</v>
      </c>
      <c r="N3493" s="6">
        <v>2</v>
      </c>
      <c r="O3493" s="6">
        <v>0.15</v>
      </c>
      <c r="P3493" s="8">
        <v>3021.7000000000003</v>
      </c>
      <c r="Q3493" s="8">
        <v>1269.114</v>
      </c>
      <c r="R3493" s="8">
        <f t="shared" si="163"/>
        <v>2598.6620000000003</v>
      </c>
      <c r="S3493" s="8">
        <f>(((Sales[[#This Row],[Unit Price]]-(Sales[[#This Row],[Discount Applied]]*Sales[[#This Row],[Unit Price]]))-Q3493)/Q3493)*100</f>
        <v>102.38095238095239</v>
      </c>
      <c r="T3493" s="8">
        <f t="shared" si="164"/>
        <v>5136.8900000000003</v>
      </c>
      <c r="U3493" s="8">
        <f>Sales[[#This Row],[Unit Cost]]*Sales[[#This Row],[Order Quantity]]</f>
        <v>2538.2280000000001</v>
      </c>
    </row>
    <row r="3494" spans="1:21" x14ac:dyDescent="0.2">
      <c r="A3494" s="6" t="s">
        <v>3707</v>
      </c>
      <c r="B3494" s="6" t="s">
        <v>25</v>
      </c>
      <c r="C3494" s="6" t="s">
        <v>145</v>
      </c>
      <c r="D3494" s="7">
        <v>43500</v>
      </c>
      <c r="E3494" s="7">
        <v>43663</v>
      </c>
      <c r="F3494" s="7">
        <v>43671</v>
      </c>
      <c r="G3494" s="7">
        <v>43678</v>
      </c>
      <c r="H3494" s="6">
        <f t="shared" si="162"/>
        <v>15</v>
      </c>
      <c r="I3494" s="6" t="s">
        <v>215</v>
      </c>
      <c r="J3494" s="6">
        <v>19</v>
      </c>
      <c r="K3494" s="6">
        <v>42</v>
      </c>
      <c r="L3494" s="6">
        <v>110</v>
      </c>
      <c r="M3494" s="6">
        <v>8</v>
      </c>
      <c r="N3494" s="6">
        <v>8</v>
      </c>
      <c r="O3494" s="6">
        <v>0.4</v>
      </c>
      <c r="P3494" s="8">
        <v>3926.2000000000003</v>
      </c>
      <c r="Q3494" s="8">
        <v>2866.1260000000002</v>
      </c>
      <c r="R3494" s="8">
        <f t="shared" si="163"/>
        <v>-4083.2479999999996</v>
      </c>
      <c r="S3494" s="8">
        <f>(((Sales[[#This Row],[Unit Price]]-(Sales[[#This Row],[Discount Applied]]*Sales[[#This Row],[Unit Price]]))-Q3494)/Q3494)*100</f>
        <v>-17.808219178082187</v>
      </c>
      <c r="T3494" s="8">
        <f t="shared" si="164"/>
        <v>18845.760000000002</v>
      </c>
      <c r="U3494" s="8">
        <f>Sales[[#This Row],[Unit Cost]]*Sales[[#This Row],[Order Quantity]]</f>
        <v>22929.008000000002</v>
      </c>
    </row>
    <row r="3495" spans="1:21" x14ac:dyDescent="0.2">
      <c r="A3495" s="6" t="s">
        <v>3708</v>
      </c>
      <c r="B3495" s="6" t="s">
        <v>24</v>
      </c>
      <c r="C3495" s="6" t="s">
        <v>144</v>
      </c>
      <c r="D3495" s="7">
        <v>43500</v>
      </c>
      <c r="E3495" s="7">
        <v>43663</v>
      </c>
      <c r="F3495" s="7">
        <v>43673</v>
      </c>
      <c r="G3495" s="7">
        <v>43681</v>
      </c>
      <c r="H3495" s="6">
        <f t="shared" si="162"/>
        <v>18</v>
      </c>
      <c r="I3495" s="6" t="s">
        <v>215</v>
      </c>
      <c r="J3495" s="6">
        <v>2</v>
      </c>
      <c r="K3495" s="6">
        <v>34</v>
      </c>
      <c r="L3495" s="6">
        <v>84</v>
      </c>
      <c r="M3495" s="6">
        <v>31</v>
      </c>
      <c r="N3495" s="6">
        <v>1</v>
      </c>
      <c r="O3495" s="6">
        <v>0.15</v>
      </c>
      <c r="P3495" s="8">
        <v>2257.9</v>
      </c>
      <c r="Q3495" s="8">
        <v>1241.8450000000003</v>
      </c>
      <c r="R3495" s="8">
        <f t="shared" si="163"/>
        <v>677.36999999999989</v>
      </c>
      <c r="S3495" s="8">
        <f>(((Sales[[#This Row],[Unit Price]]-(Sales[[#This Row],[Discount Applied]]*Sales[[#This Row],[Unit Price]]))-Q3495)/Q3495)*100</f>
        <v>54.545454545454533</v>
      </c>
      <c r="T3495" s="8">
        <f t="shared" si="164"/>
        <v>1919.2150000000001</v>
      </c>
      <c r="U3495" s="8">
        <f>Sales[[#This Row],[Unit Cost]]*Sales[[#This Row],[Order Quantity]]</f>
        <v>1241.8450000000003</v>
      </c>
    </row>
    <row r="3496" spans="1:21" x14ac:dyDescent="0.2">
      <c r="A3496" s="6" t="s">
        <v>3709</v>
      </c>
      <c r="B3496" s="6" t="s">
        <v>25</v>
      </c>
      <c r="C3496" s="6" t="s">
        <v>145</v>
      </c>
      <c r="D3496" s="7">
        <v>43500</v>
      </c>
      <c r="E3496" s="7">
        <v>43663</v>
      </c>
      <c r="F3496" s="7">
        <v>43689</v>
      </c>
      <c r="G3496" s="7">
        <v>43698</v>
      </c>
      <c r="H3496" s="6">
        <f t="shared" si="162"/>
        <v>35</v>
      </c>
      <c r="I3496" s="6" t="s">
        <v>215</v>
      </c>
      <c r="J3496" s="6">
        <v>15</v>
      </c>
      <c r="K3496" s="6">
        <v>49</v>
      </c>
      <c r="L3496" s="6">
        <v>124</v>
      </c>
      <c r="M3496" s="6">
        <v>39</v>
      </c>
      <c r="N3496" s="6">
        <v>2</v>
      </c>
      <c r="O3496" s="6">
        <v>0.05</v>
      </c>
      <c r="P3496" s="8">
        <v>2586.2000000000003</v>
      </c>
      <c r="Q3496" s="8">
        <v>2172.4080000000004</v>
      </c>
      <c r="R3496" s="8">
        <f t="shared" si="163"/>
        <v>568.96399999999994</v>
      </c>
      <c r="S3496" s="8">
        <f>(((Sales[[#This Row],[Unit Price]]-(Sales[[#This Row],[Discount Applied]]*Sales[[#This Row],[Unit Price]]))-Q3496)/Q3496)*100</f>
        <v>13.095238095238093</v>
      </c>
      <c r="T3496" s="8">
        <f t="shared" si="164"/>
        <v>4913.7800000000007</v>
      </c>
      <c r="U3496" s="8">
        <f>Sales[[#This Row],[Unit Cost]]*Sales[[#This Row],[Order Quantity]]</f>
        <v>4344.8160000000007</v>
      </c>
    </row>
    <row r="3497" spans="1:21" x14ac:dyDescent="0.2">
      <c r="A3497" s="6" t="s">
        <v>3710</v>
      </c>
      <c r="B3497" s="6" t="s">
        <v>24</v>
      </c>
      <c r="C3497" s="6" t="s">
        <v>146</v>
      </c>
      <c r="D3497" s="7">
        <v>43500</v>
      </c>
      <c r="E3497" s="7">
        <v>43663</v>
      </c>
      <c r="F3497" s="7">
        <v>43672</v>
      </c>
      <c r="G3497" s="7">
        <v>43676</v>
      </c>
      <c r="H3497" s="6">
        <f t="shared" si="162"/>
        <v>13</v>
      </c>
      <c r="I3497" s="6" t="s">
        <v>215</v>
      </c>
      <c r="J3497" s="6">
        <v>8</v>
      </c>
      <c r="K3497" s="6">
        <v>28</v>
      </c>
      <c r="L3497" s="6">
        <v>276</v>
      </c>
      <c r="M3497" s="6">
        <v>46</v>
      </c>
      <c r="N3497" s="6">
        <v>1</v>
      </c>
      <c r="O3497" s="6">
        <v>0.05</v>
      </c>
      <c r="P3497" s="8">
        <v>1065.3</v>
      </c>
      <c r="Q3497" s="8">
        <v>617.87399999999991</v>
      </c>
      <c r="R3497" s="8">
        <f t="shared" si="163"/>
        <v>394.16100000000006</v>
      </c>
      <c r="S3497" s="8">
        <f>(((Sales[[#This Row],[Unit Price]]-(Sales[[#This Row],[Discount Applied]]*Sales[[#This Row],[Unit Price]]))-Q3497)/Q3497)*100</f>
        <v>63.793103448275879</v>
      </c>
      <c r="T3497" s="8">
        <f t="shared" si="164"/>
        <v>1012.035</v>
      </c>
      <c r="U3497" s="8">
        <f>Sales[[#This Row],[Unit Cost]]*Sales[[#This Row],[Order Quantity]]</f>
        <v>617.87399999999991</v>
      </c>
    </row>
    <row r="3498" spans="1:21" x14ac:dyDescent="0.2">
      <c r="A3498" s="6" t="s">
        <v>3711</v>
      </c>
      <c r="B3498" s="6" t="s">
        <v>24</v>
      </c>
      <c r="C3498" s="6" t="s">
        <v>143</v>
      </c>
      <c r="D3498" s="7">
        <v>43500</v>
      </c>
      <c r="E3498" s="7">
        <v>43663</v>
      </c>
      <c r="F3498" s="7">
        <v>43677</v>
      </c>
      <c r="G3498" s="7">
        <v>43681</v>
      </c>
      <c r="H3498" s="6">
        <f t="shared" si="162"/>
        <v>18</v>
      </c>
      <c r="I3498" s="6" t="s">
        <v>215</v>
      </c>
      <c r="J3498" s="6">
        <v>2</v>
      </c>
      <c r="K3498" s="6">
        <v>31</v>
      </c>
      <c r="L3498" s="6">
        <v>360</v>
      </c>
      <c r="M3498" s="6">
        <v>23</v>
      </c>
      <c r="N3498" s="6">
        <v>5</v>
      </c>
      <c r="O3498" s="6">
        <v>7.4999999999999997E-2</v>
      </c>
      <c r="P3498" s="8">
        <v>3075.3</v>
      </c>
      <c r="Q3498" s="8">
        <v>1322.3790000000001</v>
      </c>
      <c r="R3498" s="8">
        <f t="shared" si="163"/>
        <v>7611.3675000000003</v>
      </c>
      <c r="S3498" s="8">
        <f>(((Sales[[#This Row],[Unit Price]]-(Sales[[#This Row],[Discount Applied]]*Sales[[#This Row],[Unit Price]]))-Q3498)/Q3498)*100</f>
        <v>115.11627906976743</v>
      </c>
      <c r="T3498" s="8">
        <f t="shared" si="164"/>
        <v>14223.262500000001</v>
      </c>
      <c r="U3498" s="8">
        <f>Sales[[#This Row],[Unit Cost]]*Sales[[#This Row],[Order Quantity]]</f>
        <v>6611.8950000000004</v>
      </c>
    </row>
    <row r="3499" spans="1:21" x14ac:dyDescent="0.2">
      <c r="A3499" s="6" t="s">
        <v>3712</v>
      </c>
      <c r="B3499" s="6" t="s">
        <v>24</v>
      </c>
      <c r="C3499" s="6" t="s">
        <v>146</v>
      </c>
      <c r="D3499" s="7">
        <v>43600</v>
      </c>
      <c r="E3499" s="7">
        <v>43663</v>
      </c>
      <c r="F3499" s="7">
        <v>43665</v>
      </c>
      <c r="G3499" s="7">
        <v>43675</v>
      </c>
      <c r="H3499" s="6">
        <f t="shared" si="162"/>
        <v>12</v>
      </c>
      <c r="I3499" s="6" t="s">
        <v>215</v>
      </c>
      <c r="J3499" s="6">
        <v>4</v>
      </c>
      <c r="K3499" s="6">
        <v>29</v>
      </c>
      <c r="L3499" s="6">
        <v>297</v>
      </c>
      <c r="M3499" s="6">
        <v>16</v>
      </c>
      <c r="N3499" s="6">
        <v>7</v>
      </c>
      <c r="O3499" s="6">
        <v>0.05</v>
      </c>
      <c r="P3499" s="8">
        <v>1165.8</v>
      </c>
      <c r="Q3499" s="8">
        <v>547.92599999999993</v>
      </c>
      <c r="R3499" s="8">
        <f t="shared" si="163"/>
        <v>3917.0880000000002</v>
      </c>
      <c r="S3499" s="8">
        <f>(((Sales[[#This Row],[Unit Price]]-(Sales[[#This Row],[Discount Applied]]*Sales[[#This Row],[Unit Price]]))-Q3499)/Q3499)*100</f>
        <v>102.1276595744681</v>
      </c>
      <c r="T3499" s="8">
        <f t="shared" si="164"/>
        <v>7752.57</v>
      </c>
      <c r="U3499" s="8">
        <f>Sales[[#This Row],[Unit Cost]]*Sales[[#This Row],[Order Quantity]]</f>
        <v>3835.4819999999995</v>
      </c>
    </row>
    <row r="3500" spans="1:21" x14ac:dyDescent="0.2">
      <c r="A3500" s="6" t="s">
        <v>3713</v>
      </c>
      <c r="B3500" s="6" t="s">
        <v>25</v>
      </c>
      <c r="C3500" s="6" t="s">
        <v>143</v>
      </c>
      <c r="D3500" s="7">
        <v>43600</v>
      </c>
      <c r="E3500" s="7">
        <v>43663</v>
      </c>
      <c r="F3500" s="7">
        <v>43682</v>
      </c>
      <c r="G3500" s="7">
        <v>43686</v>
      </c>
      <c r="H3500" s="6">
        <f t="shared" si="162"/>
        <v>23</v>
      </c>
      <c r="I3500" s="6" t="s">
        <v>215</v>
      </c>
      <c r="J3500" s="6">
        <v>19</v>
      </c>
      <c r="K3500" s="6">
        <v>48</v>
      </c>
      <c r="L3500" s="6">
        <v>355</v>
      </c>
      <c r="M3500" s="6">
        <v>7</v>
      </c>
      <c r="N3500" s="6">
        <v>3</v>
      </c>
      <c r="O3500" s="6">
        <v>7.4999999999999997E-2</v>
      </c>
      <c r="P3500" s="8">
        <v>5875.9000000000005</v>
      </c>
      <c r="Q3500" s="8">
        <v>2467.8780000000002</v>
      </c>
      <c r="R3500" s="8">
        <f t="shared" si="163"/>
        <v>8901.9885000000013</v>
      </c>
      <c r="S3500" s="8">
        <f>(((Sales[[#This Row],[Unit Price]]-(Sales[[#This Row],[Discount Applied]]*Sales[[#This Row],[Unit Price]]))-Q3500)/Q3500)*100</f>
        <v>120.23809523809523</v>
      </c>
      <c r="T3500" s="8">
        <f t="shared" si="164"/>
        <v>16305.622500000001</v>
      </c>
      <c r="U3500" s="8">
        <f>Sales[[#This Row],[Unit Cost]]*Sales[[#This Row],[Order Quantity]]</f>
        <v>7403.634</v>
      </c>
    </row>
    <row r="3501" spans="1:21" x14ac:dyDescent="0.2">
      <c r="A3501" s="6" t="s">
        <v>3714</v>
      </c>
      <c r="B3501" s="6" t="s">
        <v>26</v>
      </c>
      <c r="C3501" s="6" t="s">
        <v>148</v>
      </c>
      <c r="D3501" s="7">
        <v>43500</v>
      </c>
      <c r="E3501" s="7">
        <v>43664</v>
      </c>
      <c r="F3501" s="7">
        <v>43672</v>
      </c>
      <c r="G3501" s="7">
        <v>43673</v>
      </c>
      <c r="H3501" s="6">
        <f t="shared" si="162"/>
        <v>9</v>
      </c>
      <c r="I3501" s="6" t="s">
        <v>215</v>
      </c>
      <c r="J3501" s="6">
        <v>27</v>
      </c>
      <c r="K3501" s="6">
        <v>45</v>
      </c>
      <c r="L3501" s="6">
        <v>7</v>
      </c>
      <c r="M3501" s="6">
        <v>10</v>
      </c>
      <c r="N3501" s="6">
        <v>3</v>
      </c>
      <c r="O3501" s="6">
        <v>7.4999999999999997E-2</v>
      </c>
      <c r="P3501" s="8">
        <v>207.70000000000002</v>
      </c>
      <c r="Q3501" s="8">
        <v>145.39000000000001</v>
      </c>
      <c r="R3501" s="8">
        <f t="shared" si="163"/>
        <v>140.19749999999999</v>
      </c>
      <c r="S3501" s="8">
        <f>(((Sales[[#This Row],[Unit Price]]-(Sales[[#This Row],[Discount Applied]]*Sales[[#This Row],[Unit Price]]))-Q3501)/Q3501)*100</f>
        <v>32.142857142857132</v>
      </c>
      <c r="T3501" s="8">
        <f t="shared" si="164"/>
        <v>576.36750000000006</v>
      </c>
      <c r="U3501" s="8">
        <f>Sales[[#This Row],[Unit Cost]]*Sales[[#This Row],[Order Quantity]]</f>
        <v>436.17000000000007</v>
      </c>
    </row>
    <row r="3502" spans="1:21" x14ac:dyDescent="0.2">
      <c r="A3502" s="6" t="s">
        <v>3715</v>
      </c>
      <c r="B3502" s="6" t="s">
        <v>26</v>
      </c>
      <c r="C3502" s="6" t="s">
        <v>143</v>
      </c>
      <c r="D3502" s="7">
        <v>43500</v>
      </c>
      <c r="E3502" s="7">
        <v>43664</v>
      </c>
      <c r="F3502" s="7">
        <v>43682</v>
      </c>
      <c r="G3502" s="7">
        <v>43684</v>
      </c>
      <c r="H3502" s="6">
        <f t="shared" si="162"/>
        <v>20</v>
      </c>
      <c r="I3502" s="6" t="s">
        <v>215</v>
      </c>
      <c r="J3502" s="6">
        <v>26</v>
      </c>
      <c r="K3502" s="6">
        <v>45</v>
      </c>
      <c r="L3502" s="6">
        <v>356</v>
      </c>
      <c r="M3502" s="6">
        <v>18</v>
      </c>
      <c r="N3502" s="6">
        <v>2</v>
      </c>
      <c r="O3502" s="6">
        <v>0.1</v>
      </c>
      <c r="P3502" s="8">
        <v>1038.5</v>
      </c>
      <c r="Q3502" s="8">
        <v>872.33999999999992</v>
      </c>
      <c r="R3502" s="8">
        <f t="shared" si="163"/>
        <v>124.62000000000012</v>
      </c>
      <c r="S3502" s="8">
        <f>(((Sales[[#This Row],[Unit Price]]-(Sales[[#This Row],[Discount Applied]]*Sales[[#This Row],[Unit Price]]))-Q3502)/Q3502)*100</f>
        <v>7.1428571428571512</v>
      </c>
      <c r="T3502" s="8">
        <f t="shared" si="164"/>
        <v>1869.3</v>
      </c>
      <c r="U3502" s="8">
        <f>Sales[[#This Row],[Unit Cost]]*Sales[[#This Row],[Order Quantity]]</f>
        <v>1744.6799999999998</v>
      </c>
    </row>
    <row r="3503" spans="1:21" x14ac:dyDescent="0.2">
      <c r="A3503" s="6" t="s">
        <v>3716</v>
      </c>
      <c r="B3503" s="6" t="s">
        <v>24</v>
      </c>
      <c r="C3503" s="6" t="s">
        <v>146</v>
      </c>
      <c r="D3503" s="7">
        <v>43500</v>
      </c>
      <c r="E3503" s="7">
        <v>43664</v>
      </c>
      <c r="F3503" s="7">
        <v>43690</v>
      </c>
      <c r="G3503" s="7">
        <v>43693</v>
      </c>
      <c r="H3503" s="6">
        <f t="shared" si="162"/>
        <v>29</v>
      </c>
      <c r="I3503" s="6" t="s">
        <v>215</v>
      </c>
      <c r="J3503" s="6">
        <v>9</v>
      </c>
      <c r="K3503" s="6">
        <v>47</v>
      </c>
      <c r="L3503" s="6">
        <v>266</v>
      </c>
      <c r="M3503" s="6">
        <v>3</v>
      </c>
      <c r="N3503" s="6">
        <v>1</v>
      </c>
      <c r="O3503" s="6">
        <v>0.4</v>
      </c>
      <c r="P3503" s="8">
        <v>6023.3</v>
      </c>
      <c r="Q3503" s="8">
        <v>4758.4070000000002</v>
      </c>
      <c r="R3503" s="8">
        <f t="shared" si="163"/>
        <v>-1144.4270000000001</v>
      </c>
      <c r="S3503" s="8">
        <f>(((Sales[[#This Row],[Unit Price]]-(Sales[[#This Row],[Discount Applied]]*Sales[[#This Row],[Unit Price]]))-Q3503)/Q3503)*100</f>
        <v>-24.050632911392409</v>
      </c>
      <c r="T3503" s="8">
        <f t="shared" si="164"/>
        <v>3613.98</v>
      </c>
      <c r="U3503" s="8">
        <f>Sales[[#This Row],[Unit Cost]]*Sales[[#This Row],[Order Quantity]]</f>
        <v>4758.4070000000002</v>
      </c>
    </row>
    <row r="3504" spans="1:21" x14ac:dyDescent="0.2">
      <c r="A3504" s="6" t="s">
        <v>3717</v>
      </c>
      <c r="B3504" s="6" t="s">
        <v>24</v>
      </c>
      <c r="C3504" s="6" t="s">
        <v>146</v>
      </c>
      <c r="D3504" s="7">
        <v>43600</v>
      </c>
      <c r="E3504" s="7">
        <v>43664</v>
      </c>
      <c r="F3504" s="7">
        <v>43670</v>
      </c>
      <c r="G3504" s="7">
        <v>43676</v>
      </c>
      <c r="H3504" s="6">
        <f t="shared" si="162"/>
        <v>12</v>
      </c>
      <c r="I3504" s="6" t="s">
        <v>215</v>
      </c>
      <c r="J3504" s="6">
        <v>4</v>
      </c>
      <c r="K3504" s="6">
        <v>19</v>
      </c>
      <c r="L3504" s="6">
        <v>302</v>
      </c>
      <c r="M3504" s="6">
        <v>42</v>
      </c>
      <c r="N3504" s="6">
        <v>5</v>
      </c>
      <c r="O3504" s="6">
        <v>0.05</v>
      </c>
      <c r="P3504" s="8">
        <v>964.80000000000007</v>
      </c>
      <c r="Q3504" s="8">
        <v>501.69600000000003</v>
      </c>
      <c r="R3504" s="8">
        <f t="shared" si="163"/>
        <v>2074.3200000000002</v>
      </c>
      <c r="S3504" s="8">
        <f>(((Sales[[#This Row],[Unit Price]]-(Sales[[#This Row],[Discount Applied]]*Sales[[#This Row],[Unit Price]]))-Q3504)/Q3504)*100</f>
        <v>82.692307692307693</v>
      </c>
      <c r="T3504" s="8">
        <f t="shared" si="164"/>
        <v>4582.8</v>
      </c>
      <c r="U3504" s="8">
        <f>Sales[[#This Row],[Unit Cost]]*Sales[[#This Row],[Order Quantity]]</f>
        <v>2508.48</v>
      </c>
    </row>
    <row r="3505" spans="1:21" x14ac:dyDescent="0.2">
      <c r="A3505" s="6" t="s">
        <v>3718</v>
      </c>
      <c r="B3505" s="6" t="s">
        <v>23</v>
      </c>
      <c r="C3505" s="6" t="s">
        <v>146</v>
      </c>
      <c r="D3505" s="7">
        <v>43600</v>
      </c>
      <c r="E3505" s="7">
        <v>43664</v>
      </c>
      <c r="F3505" s="7">
        <v>43679</v>
      </c>
      <c r="G3505" s="7">
        <v>43682</v>
      </c>
      <c r="H3505" s="6">
        <f t="shared" si="162"/>
        <v>18</v>
      </c>
      <c r="I3505" s="6" t="s">
        <v>215</v>
      </c>
      <c r="J3505" s="6">
        <v>25</v>
      </c>
      <c r="K3505" s="6">
        <v>14</v>
      </c>
      <c r="L3505" s="6">
        <v>326</v>
      </c>
      <c r="M3505" s="6">
        <v>20</v>
      </c>
      <c r="N3505" s="6">
        <v>7</v>
      </c>
      <c r="O3505" s="6">
        <v>0.4</v>
      </c>
      <c r="P3505" s="8">
        <v>2371.8000000000002</v>
      </c>
      <c r="Q3505" s="8">
        <v>1351.9259999999999</v>
      </c>
      <c r="R3505" s="8">
        <f t="shared" si="163"/>
        <v>498.07800000000134</v>
      </c>
      <c r="S3505" s="8">
        <f>(((Sales[[#This Row],[Unit Price]]-(Sales[[#This Row],[Discount Applied]]*Sales[[#This Row],[Unit Price]]))-Q3505)/Q3505)*100</f>
        <v>5.2631578947368416</v>
      </c>
      <c r="T3505" s="8">
        <f t="shared" si="164"/>
        <v>9961.5600000000013</v>
      </c>
      <c r="U3505" s="8">
        <f>Sales[[#This Row],[Unit Cost]]*Sales[[#This Row],[Order Quantity]]</f>
        <v>9463.482</v>
      </c>
    </row>
    <row r="3506" spans="1:21" x14ac:dyDescent="0.2">
      <c r="A3506" s="6" t="s">
        <v>3719</v>
      </c>
      <c r="B3506" s="6" t="s">
        <v>25</v>
      </c>
      <c r="C3506" s="6" t="s">
        <v>145</v>
      </c>
      <c r="D3506" s="7">
        <v>43500</v>
      </c>
      <c r="E3506" s="7">
        <v>43664</v>
      </c>
      <c r="F3506" s="7">
        <v>43684</v>
      </c>
      <c r="G3506" s="7">
        <v>43692</v>
      </c>
      <c r="H3506" s="6">
        <f t="shared" si="162"/>
        <v>28</v>
      </c>
      <c r="I3506" s="6" t="s">
        <v>215</v>
      </c>
      <c r="J3506" s="6">
        <v>18</v>
      </c>
      <c r="K3506" s="6">
        <v>9</v>
      </c>
      <c r="L3506" s="6">
        <v>107</v>
      </c>
      <c r="M3506" s="6">
        <v>36</v>
      </c>
      <c r="N3506" s="6">
        <v>5</v>
      </c>
      <c r="O3506" s="6">
        <v>0.2</v>
      </c>
      <c r="P3506" s="8">
        <v>884.4</v>
      </c>
      <c r="Q3506" s="8">
        <v>742.89599999999996</v>
      </c>
      <c r="R3506" s="8">
        <f t="shared" si="163"/>
        <v>-176.87999999999965</v>
      </c>
      <c r="S3506" s="8">
        <f>(((Sales[[#This Row],[Unit Price]]-(Sales[[#This Row],[Discount Applied]]*Sales[[#This Row],[Unit Price]]))-Q3506)/Q3506)*100</f>
        <v>-4.7619047619047592</v>
      </c>
      <c r="T3506" s="8">
        <f t="shared" si="164"/>
        <v>3537.6</v>
      </c>
      <c r="U3506" s="8">
        <f>Sales[[#This Row],[Unit Cost]]*Sales[[#This Row],[Order Quantity]]</f>
        <v>3714.4799999999996</v>
      </c>
    </row>
    <row r="3507" spans="1:21" x14ac:dyDescent="0.2">
      <c r="A3507" s="6" t="s">
        <v>3720</v>
      </c>
      <c r="B3507" s="6" t="s">
        <v>26</v>
      </c>
      <c r="C3507" s="6" t="s">
        <v>144</v>
      </c>
      <c r="D3507" s="7">
        <v>43600</v>
      </c>
      <c r="E3507" s="7">
        <v>43664</v>
      </c>
      <c r="F3507" s="7">
        <v>43685</v>
      </c>
      <c r="G3507" s="7">
        <v>43689</v>
      </c>
      <c r="H3507" s="6">
        <f t="shared" si="162"/>
        <v>25</v>
      </c>
      <c r="I3507" s="6" t="s">
        <v>215</v>
      </c>
      <c r="J3507" s="6">
        <v>27</v>
      </c>
      <c r="K3507" s="6">
        <v>11</v>
      </c>
      <c r="L3507" s="6">
        <v>77</v>
      </c>
      <c r="M3507" s="6">
        <v>10</v>
      </c>
      <c r="N3507" s="6">
        <v>7</v>
      </c>
      <c r="O3507" s="6">
        <v>0.05</v>
      </c>
      <c r="P3507" s="8">
        <v>2941.3</v>
      </c>
      <c r="Q3507" s="8">
        <v>2058.91</v>
      </c>
      <c r="R3507" s="8">
        <f t="shared" si="163"/>
        <v>5147.2750000000015</v>
      </c>
      <c r="S3507" s="8">
        <f>(((Sales[[#This Row],[Unit Price]]-(Sales[[#This Row],[Discount Applied]]*Sales[[#This Row],[Unit Price]]))-Q3507)/Q3507)*100</f>
        <v>35.71428571428573</v>
      </c>
      <c r="T3507" s="8">
        <f t="shared" si="164"/>
        <v>19559.645</v>
      </c>
      <c r="U3507" s="8">
        <f>Sales[[#This Row],[Unit Cost]]*Sales[[#This Row],[Order Quantity]]</f>
        <v>14412.369999999999</v>
      </c>
    </row>
    <row r="3508" spans="1:21" x14ac:dyDescent="0.2">
      <c r="A3508" s="6" t="s">
        <v>3721</v>
      </c>
      <c r="B3508" s="6" t="s">
        <v>24</v>
      </c>
      <c r="C3508" s="6" t="s">
        <v>145</v>
      </c>
      <c r="D3508" s="7">
        <v>43500</v>
      </c>
      <c r="E3508" s="7">
        <v>43664</v>
      </c>
      <c r="F3508" s="7">
        <v>43681</v>
      </c>
      <c r="G3508" s="7">
        <v>43685</v>
      </c>
      <c r="H3508" s="6">
        <f t="shared" si="162"/>
        <v>21</v>
      </c>
      <c r="I3508" s="6" t="s">
        <v>215</v>
      </c>
      <c r="J3508" s="6">
        <v>6</v>
      </c>
      <c r="K3508" s="6">
        <v>30</v>
      </c>
      <c r="L3508" s="6">
        <v>99</v>
      </c>
      <c r="M3508" s="6">
        <v>37</v>
      </c>
      <c r="N3508" s="6">
        <v>1</v>
      </c>
      <c r="O3508" s="6">
        <v>0.05</v>
      </c>
      <c r="P3508" s="8">
        <v>1762.1000000000001</v>
      </c>
      <c r="Q3508" s="8">
        <v>1251.0910000000001</v>
      </c>
      <c r="R3508" s="8">
        <f t="shared" si="163"/>
        <v>422.904</v>
      </c>
      <c r="S3508" s="8">
        <f>(((Sales[[#This Row],[Unit Price]]-(Sales[[#This Row],[Discount Applied]]*Sales[[#This Row],[Unit Price]]))-Q3508)/Q3508)*100</f>
        <v>33.802816901408441</v>
      </c>
      <c r="T3508" s="8">
        <f t="shared" si="164"/>
        <v>1673.9950000000001</v>
      </c>
      <c r="U3508" s="8">
        <f>Sales[[#This Row],[Unit Cost]]*Sales[[#This Row],[Order Quantity]]</f>
        <v>1251.0910000000001</v>
      </c>
    </row>
    <row r="3509" spans="1:21" x14ac:dyDescent="0.2">
      <c r="A3509" s="6" t="s">
        <v>3722</v>
      </c>
      <c r="B3509" s="6" t="s">
        <v>24</v>
      </c>
      <c r="C3509" s="6" t="s">
        <v>148</v>
      </c>
      <c r="D3509" s="7">
        <v>43500</v>
      </c>
      <c r="E3509" s="7">
        <v>43664</v>
      </c>
      <c r="F3509" s="7">
        <v>43689</v>
      </c>
      <c r="G3509" s="7">
        <v>43694</v>
      </c>
      <c r="H3509" s="6">
        <f t="shared" si="162"/>
        <v>30</v>
      </c>
      <c r="I3509" s="6" t="s">
        <v>215</v>
      </c>
      <c r="J3509" s="6">
        <v>3</v>
      </c>
      <c r="K3509" s="6">
        <v>45</v>
      </c>
      <c r="L3509" s="6">
        <v>30</v>
      </c>
      <c r="M3509" s="6">
        <v>44</v>
      </c>
      <c r="N3509" s="6">
        <v>3</v>
      </c>
      <c r="O3509" s="6">
        <v>0.05</v>
      </c>
      <c r="P3509" s="8">
        <v>6398.5</v>
      </c>
      <c r="Q3509" s="8">
        <v>5118.8</v>
      </c>
      <c r="R3509" s="8">
        <f t="shared" si="163"/>
        <v>2879.3249999999971</v>
      </c>
      <c r="S3509" s="8">
        <f>(((Sales[[#This Row],[Unit Price]]-(Sales[[#This Row],[Discount Applied]]*Sales[[#This Row],[Unit Price]]))-Q3509)/Q3509)*100</f>
        <v>18.749999999999993</v>
      </c>
      <c r="T3509" s="8">
        <f t="shared" si="164"/>
        <v>18235.724999999999</v>
      </c>
      <c r="U3509" s="8">
        <f>Sales[[#This Row],[Unit Cost]]*Sales[[#This Row],[Order Quantity]]</f>
        <v>15356.400000000001</v>
      </c>
    </row>
    <row r="3510" spans="1:21" x14ac:dyDescent="0.2">
      <c r="A3510" s="6" t="s">
        <v>3723</v>
      </c>
      <c r="B3510" s="6" t="s">
        <v>26</v>
      </c>
      <c r="C3510" s="6" t="s">
        <v>145</v>
      </c>
      <c r="D3510" s="7">
        <v>43500</v>
      </c>
      <c r="E3510" s="7">
        <v>43665</v>
      </c>
      <c r="F3510" s="7">
        <v>43688</v>
      </c>
      <c r="G3510" s="7">
        <v>43691</v>
      </c>
      <c r="H3510" s="6">
        <f t="shared" si="162"/>
        <v>26</v>
      </c>
      <c r="I3510" s="6" t="s">
        <v>215</v>
      </c>
      <c r="J3510" s="6">
        <v>27</v>
      </c>
      <c r="K3510" s="6">
        <v>40</v>
      </c>
      <c r="L3510" s="6">
        <v>130</v>
      </c>
      <c r="M3510" s="6">
        <v>42</v>
      </c>
      <c r="N3510" s="6">
        <v>7</v>
      </c>
      <c r="O3510" s="6">
        <v>0.2</v>
      </c>
      <c r="P3510" s="8">
        <v>1963.1000000000001</v>
      </c>
      <c r="Q3510" s="8">
        <v>1197.491</v>
      </c>
      <c r="R3510" s="8">
        <f t="shared" si="163"/>
        <v>2610.9230000000007</v>
      </c>
      <c r="S3510" s="8">
        <f>(((Sales[[#This Row],[Unit Price]]-(Sales[[#This Row],[Discount Applied]]*Sales[[#This Row],[Unit Price]]))-Q3510)/Q3510)*100</f>
        <v>31.147540983606557</v>
      </c>
      <c r="T3510" s="8">
        <f t="shared" si="164"/>
        <v>10993.36</v>
      </c>
      <c r="U3510" s="8">
        <f>Sales[[#This Row],[Unit Cost]]*Sales[[#This Row],[Order Quantity]]</f>
        <v>8382.4369999999999</v>
      </c>
    </row>
    <row r="3511" spans="1:21" x14ac:dyDescent="0.2">
      <c r="A3511" s="6" t="s">
        <v>3724</v>
      </c>
      <c r="B3511" s="6" t="s">
        <v>24</v>
      </c>
      <c r="C3511" s="6" t="s">
        <v>145</v>
      </c>
      <c r="D3511" s="7">
        <v>43500</v>
      </c>
      <c r="E3511" s="7">
        <v>43665</v>
      </c>
      <c r="F3511" s="7">
        <v>43678</v>
      </c>
      <c r="G3511" s="7">
        <v>43686</v>
      </c>
      <c r="H3511" s="6">
        <f t="shared" si="162"/>
        <v>21</v>
      </c>
      <c r="I3511" s="6" t="s">
        <v>215</v>
      </c>
      <c r="J3511" s="6">
        <v>9</v>
      </c>
      <c r="K3511" s="6">
        <v>4</v>
      </c>
      <c r="L3511" s="6">
        <v>127</v>
      </c>
      <c r="M3511" s="6">
        <v>3</v>
      </c>
      <c r="N3511" s="6">
        <v>1</v>
      </c>
      <c r="O3511" s="6">
        <v>0.1</v>
      </c>
      <c r="P3511" s="8">
        <v>1038.5</v>
      </c>
      <c r="Q3511" s="8">
        <v>654.255</v>
      </c>
      <c r="R3511" s="8">
        <f t="shared" si="163"/>
        <v>280.39499999999998</v>
      </c>
      <c r="S3511" s="8">
        <f>(((Sales[[#This Row],[Unit Price]]-(Sales[[#This Row],[Discount Applied]]*Sales[[#This Row],[Unit Price]]))-Q3511)/Q3511)*100</f>
        <v>42.857142857142854</v>
      </c>
      <c r="T3511" s="8">
        <f t="shared" si="164"/>
        <v>934.65</v>
      </c>
      <c r="U3511" s="8">
        <f>Sales[[#This Row],[Unit Cost]]*Sales[[#This Row],[Order Quantity]]</f>
        <v>654.255</v>
      </c>
    </row>
    <row r="3512" spans="1:21" x14ac:dyDescent="0.2">
      <c r="A3512" s="6" t="s">
        <v>3725</v>
      </c>
      <c r="B3512" s="6" t="s">
        <v>24</v>
      </c>
      <c r="C3512" s="6" t="s">
        <v>148</v>
      </c>
      <c r="D3512" s="7">
        <v>43600</v>
      </c>
      <c r="E3512" s="7">
        <v>43665</v>
      </c>
      <c r="F3512" s="7">
        <v>43689</v>
      </c>
      <c r="G3512" s="7">
        <v>43696</v>
      </c>
      <c r="H3512" s="6">
        <f t="shared" si="162"/>
        <v>31</v>
      </c>
      <c r="I3512" s="6" t="s">
        <v>215</v>
      </c>
      <c r="J3512" s="6">
        <v>9</v>
      </c>
      <c r="K3512" s="6">
        <v>49</v>
      </c>
      <c r="L3512" s="6">
        <v>47</v>
      </c>
      <c r="M3512" s="6">
        <v>40</v>
      </c>
      <c r="N3512" s="6">
        <v>7</v>
      </c>
      <c r="O3512" s="6">
        <v>0.05</v>
      </c>
      <c r="P3512" s="8">
        <v>1226.1000000000001</v>
      </c>
      <c r="Q3512" s="8">
        <v>674.35500000000013</v>
      </c>
      <c r="R3512" s="8">
        <f t="shared" si="163"/>
        <v>3433.08</v>
      </c>
      <c r="S3512" s="8">
        <f>(((Sales[[#This Row],[Unit Price]]-(Sales[[#This Row],[Discount Applied]]*Sales[[#This Row],[Unit Price]]))-Q3512)/Q3512)*100</f>
        <v>72.727272727272705</v>
      </c>
      <c r="T3512" s="8">
        <f t="shared" si="164"/>
        <v>8153.5650000000005</v>
      </c>
      <c r="U3512" s="8">
        <f>Sales[[#This Row],[Unit Cost]]*Sales[[#This Row],[Order Quantity]]</f>
        <v>4720.4850000000006</v>
      </c>
    </row>
    <row r="3513" spans="1:21" x14ac:dyDescent="0.2">
      <c r="A3513" s="6" t="s">
        <v>3726</v>
      </c>
      <c r="B3513" s="6" t="s">
        <v>24</v>
      </c>
      <c r="C3513" s="6" t="s">
        <v>143</v>
      </c>
      <c r="D3513" s="7">
        <v>43600</v>
      </c>
      <c r="E3513" s="7">
        <v>43665</v>
      </c>
      <c r="F3513" s="7">
        <v>43668</v>
      </c>
      <c r="G3513" s="7">
        <v>43669</v>
      </c>
      <c r="H3513" s="6">
        <f t="shared" si="162"/>
        <v>4</v>
      </c>
      <c r="I3513" s="6" t="s">
        <v>215</v>
      </c>
      <c r="J3513" s="6">
        <v>12</v>
      </c>
      <c r="K3513" s="6">
        <v>47</v>
      </c>
      <c r="L3513" s="6">
        <v>349</v>
      </c>
      <c r="M3513" s="6">
        <v>13</v>
      </c>
      <c r="N3513" s="6">
        <v>1</v>
      </c>
      <c r="O3513" s="6">
        <v>0.15</v>
      </c>
      <c r="P3513" s="8">
        <v>1219.4000000000001</v>
      </c>
      <c r="Q3513" s="8">
        <v>841.38599999999997</v>
      </c>
      <c r="R3513" s="8">
        <f t="shared" si="163"/>
        <v>195.10400000000004</v>
      </c>
      <c r="S3513" s="8">
        <f>(((Sales[[#This Row],[Unit Price]]-(Sales[[#This Row],[Discount Applied]]*Sales[[#This Row],[Unit Price]]))-Q3513)/Q3513)*100</f>
        <v>23.188405797101456</v>
      </c>
      <c r="T3513" s="8">
        <f t="shared" si="164"/>
        <v>1036.49</v>
      </c>
      <c r="U3513" s="8">
        <f>Sales[[#This Row],[Unit Cost]]*Sales[[#This Row],[Order Quantity]]</f>
        <v>841.38599999999997</v>
      </c>
    </row>
    <row r="3514" spans="1:21" x14ac:dyDescent="0.2">
      <c r="A3514" s="6" t="s">
        <v>3727</v>
      </c>
      <c r="B3514" s="6" t="s">
        <v>24</v>
      </c>
      <c r="C3514" s="6" t="s">
        <v>147</v>
      </c>
      <c r="D3514" s="7">
        <v>43600</v>
      </c>
      <c r="E3514" s="7">
        <v>43665</v>
      </c>
      <c r="F3514" s="7">
        <v>43667</v>
      </c>
      <c r="G3514" s="7">
        <v>43670</v>
      </c>
      <c r="H3514" s="6">
        <f t="shared" si="162"/>
        <v>5</v>
      </c>
      <c r="I3514" s="6" t="s">
        <v>215</v>
      </c>
      <c r="J3514" s="6">
        <v>8</v>
      </c>
      <c r="K3514" s="6">
        <v>17</v>
      </c>
      <c r="L3514" s="6">
        <v>242</v>
      </c>
      <c r="M3514" s="6">
        <v>25</v>
      </c>
      <c r="N3514" s="6">
        <v>6</v>
      </c>
      <c r="O3514" s="6">
        <v>0.3</v>
      </c>
      <c r="P3514" s="8">
        <v>5748.6</v>
      </c>
      <c r="Q3514" s="8">
        <v>2989.2720000000004</v>
      </c>
      <c r="R3514" s="8">
        <f t="shared" si="163"/>
        <v>6208.4880000000012</v>
      </c>
      <c r="S3514" s="8">
        <f>(((Sales[[#This Row],[Unit Price]]-(Sales[[#This Row],[Discount Applied]]*Sales[[#This Row],[Unit Price]]))-Q3514)/Q3514)*100</f>
        <v>34.615384615384613</v>
      </c>
      <c r="T3514" s="8">
        <f t="shared" si="164"/>
        <v>24144.120000000003</v>
      </c>
      <c r="U3514" s="8">
        <f>Sales[[#This Row],[Unit Cost]]*Sales[[#This Row],[Order Quantity]]</f>
        <v>17935.632000000001</v>
      </c>
    </row>
    <row r="3515" spans="1:21" x14ac:dyDescent="0.2">
      <c r="A3515" s="6" t="s">
        <v>3728</v>
      </c>
      <c r="B3515" s="6" t="s">
        <v>23</v>
      </c>
      <c r="C3515" s="6" t="s">
        <v>143</v>
      </c>
      <c r="D3515" s="7">
        <v>43600</v>
      </c>
      <c r="E3515" s="7">
        <v>43665</v>
      </c>
      <c r="F3515" s="7">
        <v>43677</v>
      </c>
      <c r="G3515" s="7">
        <v>43680</v>
      </c>
      <c r="H3515" s="6">
        <f t="shared" si="162"/>
        <v>15</v>
      </c>
      <c r="I3515" s="6" t="s">
        <v>215</v>
      </c>
      <c r="J3515" s="6">
        <v>25</v>
      </c>
      <c r="K3515" s="6">
        <v>33</v>
      </c>
      <c r="L3515" s="6">
        <v>350</v>
      </c>
      <c r="M3515" s="6">
        <v>16</v>
      </c>
      <c r="N3515" s="6">
        <v>6</v>
      </c>
      <c r="O3515" s="6">
        <v>0.2</v>
      </c>
      <c r="P3515" s="8">
        <v>777.2</v>
      </c>
      <c r="Q3515" s="8">
        <v>334.19600000000003</v>
      </c>
      <c r="R3515" s="8">
        <f t="shared" si="163"/>
        <v>1725.3840000000002</v>
      </c>
      <c r="S3515" s="8">
        <f>(((Sales[[#This Row],[Unit Price]]-(Sales[[#This Row],[Discount Applied]]*Sales[[#This Row],[Unit Price]]))-Q3515)/Q3515)*100</f>
        <v>86.046511627906966</v>
      </c>
      <c r="T3515" s="8">
        <f t="shared" si="164"/>
        <v>3730.5600000000004</v>
      </c>
      <c r="U3515" s="8">
        <f>Sales[[#This Row],[Unit Cost]]*Sales[[#This Row],[Order Quantity]]</f>
        <v>2005.1760000000002</v>
      </c>
    </row>
    <row r="3516" spans="1:21" x14ac:dyDescent="0.2">
      <c r="A3516" s="6" t="s">
        <v>3729</v>
      </c>
      <c r="B3516" s="6" t="s">
        <v>24</v>
      </c>
      <c r="C3516" s="6" t="s">
        <v>143</v>
      </c>
      <c r="D3516" s="7">
        <v>43500</v>
      </c>
      <c r="E3516" s="7">
        <v>43665</v>
      </c>
      <c r="F3516" s="7">
        <v>43672</v>
      </c>
      <c r="G3516" s="7">
        <v>43673</v>
      </c>
      <c r="H3516" s="6">
        <f t="shared" si="162"/>
        <v>8</v>
      </c>
      <c r="I3516" s="6" t="s">
        <v>215</v>
      </c>
      <c r="J3516" s="6">
        <v>10</v>
      </c>
      <c r="K3516" s="6">
        <v>45</v>
      </c>
      <c r="L3516" s="6">
        <v>367</v>
      </c>
      <c r="M3516" s="6">
        <v>30</v>
      </c>
      <c r="N3516" s="6">
        <v>3</v>
      </c>
      <c r="O3516" s="6">
        <v>0.15</v>
      </c>
      <c r="P3516" s="8">
        <v>917.9</v>
      </c>
      <c r="Q3516" s="8">
        <v>761.85699999999997</v>
      </c>
      <c r="R3516" s="8">
        <f t="shared" si="163"/>
        <v>55.074000000000069</v>
      </c>
      <c r="S3516" s="8">
        <f>(((Sales[[#This Row],[Unit Price]]-(Sales[[#This Row],[Discount Applied]]*Sales[[#This Row],[Unit Price]]))-Q3516)/Q3516)*100</f>
        <v>2.4096385542168606</v>
      </c>
      <c r="T3516" s="8">
        <f t="shared" si="164"/>
        <v>2340.645</v>
      </c>
      <c r="U3516" s="8">
        <f>Sales[[#This Row],[Unit Cost]]*Sales[[#This Row],[Order Quantity]]</f>
        <v>2285.5709999999999</v>
      </c>
    </row>
    <row r="3517" spans="1:21" x14ac:dyDescent="0.2">
      <c r="A3517" s="6" t="s">
        <v>3730</v>
      </c>
      <c r="B3517" s="6" t="s">
        <v>24</v>
      </c>
      <c r="C3517" s="6" t="s">
        <v>145</v>
      </c>
      <c r="D3517" s="7">
        <v>43600</v>
      </c>
      <c r="E3517" s="7">
        <v>43665</v>
      </c>
      <c r="F3517" s="7">
        <v>43692</v>
      </c>
      <c r="G3517" s="7">
        <v>43700</v>
      </c>
      <c r="H3517" s="6">
        <f t="shared" si="162"/>
        <v>35</v>
      </c>
      <c r="I3517" s="6" t="s">
        <v>215</v>
      </c>
      <c r="J3517" s="6">
        <v>8</v>
      </c>
      <c r="K3517" s="6">
        <v>31</v>
      </c>
      <c r="L3517" s="6">
        <v>185</v>
      </c>
      <c r="M3517" s="6">
        <v>16</v>
      </c>
      <c r="N3517" s="6">
        <v>6</v>
      </c>
      <c r="O3517" s="6">
        <v>0.15</v>
      </c>
      <c r="P3517" s="8">
        <v>1051.9000000000001</v>
      </c>
      <c r="Q3517" s="8">
        <v>462.83600000000007</v>
      </c>
      <c r="R3517" s="8">
        <f t="shared" si="163"/>
        <v>2587.674</v>
      </c>
      <c r="S3517" s="8">
        <f>(((Sales[[#This Row],[Unit Price]]-(Sales[[#This Row],[Discount Applied]]*Sales[[#This Row],[Unit Price]]))-Q3517)/Q3517)*100</f>
        <v>93.181818181818173</v>
      </c>
      <c r="T3517" s="8">
        <f t="shared" si="164"/>
        <v>5364.6900000000005</v>
      </c>
      <c r="U3517" s="8">
        <f>Sales[[#This Row],[Unit Cost]]*Sales[[#This Row],[Order Quantity]]</f>
        <v>2777.0160000000005</v>
      </c>
    </row>
    <row r="3518" spans="1:21" x14ac:dyDescent="0.2">
      <c r="A3518" s="6" t="s">
        <v>3731</v>
      </c>
      <c r="B3518" s="6" t="s">
        <v>24</v>
      </c>
      <c r="C3518" s="6" t="s">
        <v>146</v>
      </c>
      <c r="D3518" s="7">
        <v>43500</v>
      </c>
      <c r="E3518" s="7">
        <v>43665</v>
      </c>
      <c r="F3518" s="7">
        <v>43688</v>
      </c>
      <c r="G3518" s="7">
        <v>43692</v>
      </c>
      <c r="H3518" s="6">
        <f t="shared" si="162"/>
        <v>27</v>
      </c>
      <c r="I3518" s="6" t="s">
        <v>215</v>
      </c>
      <c r="J3518" s="6">
        <v>1</v>
      </c>
      <c r="K3518" s="6">
        <v>10</v>
      </c>
      <c r="L3518" s="6">
        <v>272</v>
      </c>
      <c r="M3518" s="6">
        <v>17</v>
      </c>
      <c r="N3518" s="6">
        <v>5</v>
      </c>
      <c r="O3518" s="6">
        <v>0.1</v>
      </c>
      <c r="P3518" s="8">
        <v>1132.3</v>
      </c>
      <c r="Q3518" s="8">
        <v>679.38</v>
      </c>
      <c r="R3518" s="8">
        <f t="shared" si="163"/>
        <v>1698.4500000000003</v>
      </c>
      <c r="S3518" s="8">
        <f>(((Sales[[#This Row],[Unit Price]]-(Sales[[#This Row],[Discount Applied]]*Sales[[#This Row],[Unit Price]]))-Q3518)/Q3518)*100</f>
        <v>49.999999999999986</v>
      </c>
      <c r="T3518" s="8">
        <f t="shared" si="164"/>
        <v>5095.3500000000004</v>
      </c>
      <c r="U3518" s="8">
        <f>Sales[[#This Row],[Unit Cost]]*Sales[[#This Row],[Order Quantity]]</f>
        <v>3396.9</v>
      </c>
    </row>
    <row r="3519" spans="1:21" x14ac:dyDescent="0.2">
      <c r="A3519" s="6" t="s">
        <v>3732</v>
      </c>
      <c r="B3519" s="6" t="s">
        <v>23</v>
      </c>
      <c r="C3519" s="6" t="s">
        <v>146</v>
      </c>
      <c r="D3519" s="7">
        <v>43600</v>
      </c>
      <c r="E3519" s="7">
        <v>43665</v>
      </c>
      <c r="F3519" s="7">
        <v>43670</v>
      </c>
      <c r="G3519" s="7">
        <v>43679</v>
      </c>
      <c r="H3519" s="6">
        <f t="shared" si="162"/>
        <v>14</v>
      </c>
      <c r="I3519" s="6" t="s">
        <v>215</v>
      </c>
      <c r="J3519" s="6">
        <v>22</v>
      </c>
      <c r="K3519" s="6">
        <v>28</v>
      </c>
      <c r="L3519" s="6">
        <v>269</v>
      </c>
      <c r="M3519" s="6">
        <v>5</v>
      </c>
      <c r="N3519" s="6">
        <v>1</v>
      </c>
      <c r="O3519" s="6">
        <v>0.15</v>
      </c>
      <c r="P3519" s="8">
        <v>6164</v>
      </c>
      <c r="Q3519" s="8">
        <v>3020.36</v>
      </c>
      <c r="R3519" s="8">
        <f t="shared" si="163"/>
        <v>2219.0399999999995</v>
      </c>
      <c r="S3519" s="8">
        <f>(((Sales[[#This Row],[Unit Price]]-(Sales[[#This Row],[Discount Applied]]*Sales[[#This Row],[Unit Price]]))-Q3519)/Q3519)*100</f>
        <v>73.469387755102019</v>
      </c>
      <c r="T3519" s="8">
        <f t="shared" si="164"/>
        <v>5239.3999999999996</v>
      </c>
      <c r="U3519" s="8">
        <f>Sales[[#This Row],[Unit Cost]]*Sales[[#This Row],[Order Quantity]]</f>
        <v>3020.36</v>
      </c>
    </row>
    <row r="3520" spans="1:21" x14ac:dyDescent="0.2">
      <c r="A3520" s="6" t="s">
        <v>3733</v>
      </c>
      <c r="B3520" s="6" t="s">
        <v>24</v>
      </c>
      <c r="C3520" s="6" t="s">
        <v>146</v>
      </c>
      <c r="D3520" s="7">
        <v>43500</v>
      </c>
      <c r="E3520" s="7">
        <v>43665</v>
      </c>
      <c r="F3520" s="7">
        <v>43668</v>
      </c>
      <c r="G3520" s="7">
        <v>43675</v>
      </c>
      <c r="H3520" s="6">
        <f t="shared" si="162"/>
        <v>10</v>
      </c>
      <c r="I3520" s="6" t="s">
        <v>215</v>
      </c>
      <c r="J3520" s="6">
        <v>8</v>
      </c>
      <c r="K3520" s="6">
        <v>45</v>
      </c>
      <c r="L3520" s="6">
        <v>311</v>
      </c>
      <c r="M3520" s="6">
        <v>36</v>
      </c>
      <c r="N3520" s="6">
        <v>4</v>
      </c>
      <c r="O3520" s="6">
        <v>0.05</v>
      </c>
      <c r="P3520" s="8">
        <v>2539.3000000000002</v>
      </c>
      <c r="Q3520" s="8">
        <v>2082.2260000000001</v>
      </c>
      <c r="R3520" s="8">
        <f t="shared" si="163"/>
        <v>1320.4359999999997</v>
      </c>
      <c r="S3520" s="8">
        <f>(((Sales[[#This Row],[Unit Price]]-(Sales[[#This Row],[Discount Applied]]*Sales[[#This Row],[Unit Price]]))-Q3520)/Q3520)*100</f>
        <v>15.85365853658536</v>
      </c>
      <c r="T3520" s="8">
        <f t="shared" si="164"/>
        <v>9649.34</v>
      </c>
      <c r="U3520" s="8">
        <f>Sales[[#This Row],[Unit Cost]]*Sales[[#This Row],[Order Quantity]]</f>
        <v>8328.9040000000005</v>
      </c>
    </row>
    <row r="3521" spans="1:21" x14ac:dyDescent="0.2">
      <c r="A3521" s="6" t="s">
        <v>3734</v>
      </c>
      <c r="B3521" s="6" t="s">
        <v>23</v>
      </c>
      <c r="C3521" s="6" t="s">
        <v>147</v>
      </c>
      <c r="D3521" s="7">
        <v>43600</v>
      </c>
      <c r="E3521" s="7">
        <v>43666</v>
      </c>
      <c r="F3521" s="7">
        <v>43686</v>
      </c>
      <c r="G3521" s="7">
        <v>43692</v>
      </c>
      <c r="H3521" s="6">
        <f t="shared" si="162"/>
        <v>26</v>
      </c>
      <c r="I3521" s="6" t="s">
        <v>215</v>
      </c>
      <c r="J3521" s="6">
        <v>23</v>
      </c>
      <c r="K3521" s="6">
        <v>32</v>
      </c>
      <c r="L3521" s="6">
        <v>246</v>
      </c>
      <c r="M3521" s="6">
        <v>38</v>
      </c>
      <c r="N3521" s="6">
        <v>5</v>
      </c>
      <c r="O3521" s="6">
        <v>0.15</v>
      </c>
      <c r="P3521" s="8">
        <v>6117.1</v>
      </c>
      <c r="Q3521" s="8">
        <v>3792.6020000000003</v>
      </c>
      <c r="R3521" s="8">
        <f t="shared" si="163"/>
        <v>7034.6649999999972</v>
      </c>
      <c r="S3521" s="8">
        <f>(((Sales[[#This Row],[Unit Price]]-(Sales[[#This Row],[Discount Applied]]*Sales[[#This Row],[Unit Price]]))-Q3521)/Q3521)*100</f>
        <v>37.09677419354837</v>
      </c>
      <c r="T3521" s="8">
        <f t="shared" si="164"/>
        <v>25997.674999999999</v>
      </c>
      <c r="U3521" s="8">
        <f>Sales[[#This Row],[Unit Cost]]*Sales[[#This Row],[Order Quantity]]</f>
        <v>18963.010000000002</v>
      </c>
    </row>
    <row r="3522" spans="1:21" x14ac:dyDescent="0.2">
      <c r="A3522" s="6" t="s">
        <v>3735</v>
      </c>
      <c r="B3522" s="6" t="s">
        <v>25</v>
      </c>
      <c r="C3522" s="6" t="s">
        <v>145</v>
      </c>
      <c r="D3522" s="7">
        <v>43500</v>
      </c>
      <c r="E3522" s="7">
        <v>43666</v>
      </c>
      <c r="F3522" s="7">
        <v>43674</v>
      </c>
      <c r="G3522" s="7">
        <v>43683</v>
      </c>
      <c r="H3522" s="6">
        <f t="shared" ref="H3522:H3585" si="165">G3522-E3522</f>
        <v>17</v>
      </c>
      <c r="I3522" s="6" t="s">
        <v>215</v>
      </c>
      <c r="J3522" s="6">
        <v>18</v>
      </c>
      <c r="K3522" s="6">
        <v>19</v>
      </c>
      <c r="L3522" s="6">
        <v>139</v>
      </c>
      <c r="M3522" s="6">
        <v>27</v>
      </c>
      <c r="N3522" s="6">
        <v>1</v>
      </c>
      <c r="O3522" s="6">
        <v>7.4999999999999997E-2</v>
      </c>
      <c r="P3522" s="8">
        <v>3852.5</v>
      </c>
      <c r="Q3522" s="8">
        <v>2465.6</v>
      </c>
      <c r="R3522" s="8">
        <f t="shared" ref="R3522:R3585" si="166">T3522-(Q3522*N3522)</f>
        <v>1097.9625000000001</v>
      </c>
      <c r="S3522" s="8">
        <f>(((Sales[[#This Row],[Unit Price]]-(Sales[[#This Row],[Discount Applied]]*Sales[[#This Row],[Unit Price]]))-Q3522)/Q3522)*100</f>
        <v>44.531250000000007</v>
      </c>
      <c r="T3522" s="8">
        <f t="shared" ref="T3522:T3585" si="167">((P3522*N3522)-(P3522*O3522*N3522))</f>
        <v>3563.5625</v>
      </c>
      <c r="U3522" s="8">
        <f>Sales[[#This Row],[Unit Cost]]*Sales[[#This Row],[Order Quantity]]</f>
        <v>2465.6</v>
      </c>
    </row>
    <row r="3523" spans="1:21" x14ac:dyDescent="0.2">
      <c r="A3523" s="6" t="s">
        <v>3736</v>
      </c>
      <c r="B3523" s="6" t="s">
        <v>25</v>
      </c>
      <c r="C3523" s="6" t="s">
        <v>147</v>
      </c>
      <c r="D3523" s="7">
        <v>43600</v>
      </c>
      <c r="E3523" s="7">
        <v>43666</v>
      </c>
      <c r="F3523" s="7">
        <v>43679</v>
      </c>
      <c r="G3523" s="7">
        <v>43687</v>
      </c>
      <c r="H3523" s="6">
        <f t="shared" si="165"/>
        <v>21</v>
      </c>
      <c r="I3523" s="6" t="s">
        <v>215</v>
      </c>
      <c r="J3523" s="6">
        <v>14</v>
      </c>
      <c r="K3523" s="6">
        <v>32</v>
      </c>
      <c r="L3523" s="6">
        <v>239</v>
      </c>
      <c r="M3523" s="6">
        <v>39</v>
      </c>
      <c r="N3523" s="6">
        <v>3</v>
      </c>
      <c r="O3523" s="6">
        <v>0.05</v>
      </c>
      <c r="P3523" s="8">
        <v>3832.4</v>
      </c>
      <c r="Q3523" s="8">
        <v>2069.4960000000001</v>
      </c>
      <c r="R3523" s="8">
        <f t="shared" si="166"/>
        <v>4713.8519999999999</v>
      </c>
      <c r="S3523" s="8">
        <f>(((Sales[[#This Row],[Unit Price]]-(Sales[[#This Row],[Discount Applied]]*Sales[[#This Row],[Unit Price]]))-Q3523)/Q3523)*100</f>
        <v>75.925925925925924</v>
      </c>
      <c r="T3523" s="8">
        <f t="shared" si="167"/>
        <v>10922.34</v>
      </c>
      <c r="U3523" s="8">
        <f>Sales[[#This Row],[Unit Cost]]*Sales[[#This Row],[Order Quantity]]</f>
        <v>6208.4880000000003</v>
      </c>
    </row>
    <row r="3524" spans="1:21" x14ac:dyDescent="0.2">
      <c r="A3524" s="6" t="s">
        <v>3737</v>
      </c>
      <c r="B3524" s="6" t="s">
        <v>24</v>
      </c>
      <c r="C3524" s="6" t="s">
        <v>146</v>
      </c>
      <c r="D3524" s="7">
        <v>43600</v>
      </c>
      <c r="E3524" s="7">
        <v>43666</v>
      </c>
      <c r="F3524" s="7">
        <v>43680</v>
      </c>
      <c r="G3524" s="7">
        <v>43687</v>
      </c>
      <c r="H3524" s="6">
        <f t="shared" si="165"/>
        <v>21</v>
      </c>
      <c r="I3524" s="6" t="s">
        <v>215</v>
      </c>
      <c r="J3524" s="6">
        <v>1</v>
      </c>
      <c r="K3524" s="6">
        <v>7</v>
      </c>
      <c r="L3524" s="6">
        <v>300</v>
      </c>
      <c r="M3524" s="6">
        <v>33</v>
      </c>
      <c r="N3524" s="6">
        <v>8</v>
      </c>
      <c r="O3524" s="6">
        <v>0.1</v>
      </c>
      <c r="P3524" s="8">
        <v>1125.6000000000001</v>
      </c>
      <c r="Q3524" s="8">
        <v>799.17600000000004</v>
      </c>
      <c r="R3524" s="8">
        <f t="shared" si="166"/>
        <v>1710.9120000000003</v>
      </c>
      <c r="S3524" s="8">
        <f>(((Sales[[#This Row],[Unit Price]]-(Sales[[#This Row],[Discount Applied]]*Sales[[#This Row],[Unit Price]]))-Q3524)/Q3524)*100</f>
        <v>26.760563380281692</v>
      </c>
      <c r="T3524" s="8">
        <f t="shared" si="167"/>
        <v>8104.3200000000006</v>
      </c>
      <c r="U3524" s="8">
        <f>Sales[[#This Row],[Unit Cost]]*Sales[[#This Row],[Order Quantity]]</f>
        <v>6393.4080000000004</v>
      </c>
    </row>
    <row r="3525" spans="1:21" x14ac:dyDescent="0.2">
      <c r="A3525" s="6" t="s">
        <v>3738</v>
      </c>
      <c r="B3525" s="6" t="s">
        <v>24</v>
      </c>
      <c r="C3525" s="6" t="s">
        <v>146</v>
      </c>
      <c r="D3525" s="7">
        <v>43600</v>
      </c>
      <c r="E3525" s="7">
        <v>43666</v>
      </c>
      <c r="F3525" s="7">
        <v>43670</v>
      </c>
      <c r="G3525" s="7">
        <v>43675</v>
      </c>
      <c r="H3525" s="6">
        <f t="shared" si="165"/>
        <v>9</v>
      </c>
      <c r="I3525" s="6" t="s">
        <v>215</v>
      </c>
      <c r="J3525" s="6">
        <v>7</v>
      </c>
      <c r="K3525" s="6">
        <v>38</v>
      </c>
      <c r="L3525" s="6">
        <v>297</v>
      </c>
      <c r="M3525" s="6">
        <v>43</v>
      </c>
      <c r="N3525" s="6">
        <v>6</v>
      </c>
      <c r="O3525" s="6">
        <v>0.05</v>
      </c>
      <c r="P3525" s="8">
        <v>3088.7000000000003</v>
      </c>
      <c r="Q3525" s="8">
        <v>1420.8020000000001</v>
      </c>
      <c r="R3525" s="8">
        <f t="shared" si="166"/>
        <v>9080.7779999999984</v>
      </c>
      <c r="S3525" s="8">
        <f>(((Sales[[#This Row],[Unit Price]]-(Sales[[#This Row],[Discount Applied]]*Sales[[#This Row],[Unit Price]]))-Q3525)/Q3525)*100</f>
        <v>106.5217391304348</v>
      </c>
      <c r="T3525" s="8">
        <f t="shared" si="167"/>
        <v>17605.59</v>
      </c>
      <c r="U3525" s="8">
        <f>Sales[[#This Row],[Unit Cost]]*Sales[[#This Row],[Order Quantity]]</f>
        <v>8524.8120000000017</v>
      </c>
    </row>
    <row r="3526" spans="1:21" x14ac:dyDescent="0.2">
      <c r="A3526" s="6" t="s">
        <v>3739</v>
      </c>
      <c r="B3526" s="6" t="s">
        <v>24</v>
      </c>
      <c r="C3526" s="6" t="s">
        <v>148</v>
      </c>
      <c r="D3526" s="7">
        <v>43600</v>
      </c>
      <c r="E3526" s="7">
        <v>43666</v>
      </c>
      <c r="F3526" s="7">
        <v>43682</v>
      </c>
      <c r="G3526" s="7">
        <v>43686</v>
      </c>
      <c r="H3526" s="6">
        <f t="shared" si="165"/>
        <v>20</v>
      </c>
      <c r="I3526" s="6" t="s">
        <v>215</v>
      </c>
      <c r="J3526" s="6">
        <v>10</v>
      </c>
      <c r="K3526" s="6">
        <v>29</v>
      </c>
      <c r="L3526" s="6">
        <v>20</v>
      </c>
      <c r="M3526" s="6">
        <v>38</v>
      </c>
      <c r="N3526" s="6">
        <v>6</v>
      </c>
      <c r="O3526" s="6">
        <v>0.05</v>
      </c>
      <c r="P3526" s="8">
        <v>1038.5</v>
      </c>
      <c r="Q3526" s="8">
        <v>841.18500000000006</v>
      </c>
      <c r="R3526" s="8">
        <f t="shared" si="166"/>
        <v>872.33999999999924</v>
      </c>
      <c r="S3526" s="8">
        <f>(((Sales[[#This Row],[Unit Price]]-(Sales[[#This Row],[Discount Applied]]*Sales[[#This Row],[Unit Price]]))-Q3526)/Q3526)*100</f>
        <v>17.283950617283946</v>
      </c>
      <c r="T3526" s="8">
        <f t="shared" si="167"/>
        <v>5919.45</v>
      </c>
      <c r="U3526" s="8">
        <f>Sales[[#This Row],[Unit Cost]]*Sales[[#This Row],[Order Quantity]]</f>
        <v>5047.1100000000006</v>
      </c>
    </row>
    <row r="3527" spans="1:21" x14ac:dyDescent="0.2">
      <c r="A3527" s="6" t="s">
        <v>3740</v>
      </c>
      <c r="B3527" s="6" t="s">
        <v>25</v>
      </c>
      <c r="C3527" s="6" t="s">
        <v>147</v>
      </c>
      <c r="D3527" s="7">
        <v>43600</v>
      </c>
      <c r="E3527" s="7">
        <v>43666</v>
      </c>
      <c r="F3527" s="7">
        <v>43679</v>
      </c>
      <c r="G3527" s="7">
        <v>43685</v>
      </c>
      <c r="H3527" s="6">
        <f t="shared" si="165"/>
        <v>19</v>
      </c>
      <c r="I3527" s="6" t="s">
        <v>215</v>
      </c>
      <c r="J3527" s="6">
        <v>19</v>
      </c>
      <c r="K3527" s="6">
        <v>27</v>
      </c>
      <c r="L3527" s="6">
        <v>219</v>
      </c>
      <c r="M3527" s="6">
        <v>33</v>
      </c>
      <c r="N3527" s="6">
        <v>7</v>
      </c>
      <c r="O3527" s="6">
        <v>0.1</v>
      </c>
      <c r="P3527" s="8">
        <v>757.1</v>
      </c>
      <c r="Q3527" s="8">
        <v>431.54699999999997</v>
      </c>
      <c r="R3527" s="8">
        <f t="shared" si="166"/>
        <v>1748.9009999999998</v>
      </c>
      <c r="S3527" s="8">
        <f>(((Sales[[#This Row],[Unit Price]]-(Sales[[#This Row],[Discount Applied]]*Sales[[#This Row],[Unit Price]]))-Q3527)/Q3527)*100</f>
        <v>57.894736842105274</v>
      </c>
      <c r="T3527" s="8">
        <f t="shared" si="167"/>
        <v>4769.7299999999996</v>
      </c>
      <c r="U3527" s="8">
        <f>Sales[[#This Row],[Unit Cost]]*Sales[[#This Row],[Order Quantity]]</f>
        <v>3020.8289999999997</v>
      </c>
    </row>
    <row r="3528" spans="1:21" x14ac:dyDescent="0.2">
      <c r="A3528" s="6" t="s">
        <v>3741</v>
      </c>
      <c r="B3528" s="6" t="s">
        <v>23</v>
      </c>
      <c r="C3528" s="6" t="s">
        <v>145</v>
      </c>
      <c r="D3528" s="7">
        <v>43600</v>
      </c>
      <c r="E3528" s="7">
        <v>43666</v>
      </c>
      <c r="F3528" s="7">
        <v>43671</v>
      </c>
      <c r="G3528" s="7">
        <v>43672</v>
      </c>
      <c r="H3528" s="6">
        <f t="shared" si="165"/>
        <v>6</v>
      </c>
      <c r="I3528" s="6" t="s">
        <v>215</v>
      </c>
      <c r="J3528" s="6">
        <v>22</v>
      </c>
      <c r="K3528" s="6">
        <v>9</v>
      </c>
      <c r="L3528" s="6">
        <v>121</v>
      </c>
      <c r="M3528" s="6">
        <v>33</v>
      </c>
      <c r="N3528" s="6">
        <v>7</v>
      </c>
      <c r="O3528" s="6">
        <v>0.05</v>
      </c>
      <c r="P3528" s="8">
        <v>214.4</v>
      </c>
      <c r="Q3528" s="8">
        <v>100.768</v>
      </c>
      <c r="R3528" s="8">
        <f t="shared" si="166"/>
        <v>720.38400000000001</v>
      </c>
      <c r="S3528" s="8">
        <f>(((Sales[[#This Row],[Unit Price]]-(Sales[[#This Row],[Discount Applied]]*Sales[[#This Row],[Unit Price]]))-Q3528)/Q3528)*100</f>
        <v>102.1276595744681</v>
      </c>
      <c r="T3528" s="8">
        <f t="shared" si="167"/>
        <v>1425.76</v>
      </c>
      <c r="U3528" s="8">
        <f>Sales[[#This Row],[Unit Cost]]*Sales[[#This Row],[Order Quantity]]</f>
        <v>705.37599999999998</v>
      </c>
    </row>
    <row r="3529" spans="1:21" x14ac:dyDescent="0.2">
      <c r="A3529" s="6" t="s">
        <v>3742</v>
      </c>
      <c r="B3529" s="6" t="s">
        <v>24</v>
      </c>
      <c r="C3529" s="6" t="s">
        <v>145</v>
      </c>
      <c r="D3529" s="7">
        <v>43600</v>
      </c>
      <c r="E3529" s="7">
        <v>43667</v>
      </c>
      <c r="F3529" s="7">
        <v>43691</v>
      </c>
      <c r="G3529" s="7">
        <v>43693</v>
      </c>
      <c r="H3529" s="6">
        <f t="shared" si="165"/>
        <v>26</v>
      </c>
      <c r="I3529" s="6" t="s">
        <v>215</v>
      </c>
      <c r="J3529" s="6">
        <v>10</v>
      </c>
      <c r="K3529" s="6">
        <v>39</v>
      </c>
      <c r="L3529" s="6">
        <v>178</v>
      </c>
      <c r="M3529" s="6">
        <v>17</v>
      </c>
      <c r="N3529" s="6">
        <v>4</v>
      </c>
      <c r="O3529" s="6">
        <v>0.05</v>
      </c>
      <c r="P3529" s="8">
        <v>750.4</v>
      </c>
      <c r="Q3529" s="8">
        <v>607.82400000000007</v>
      </c>
      <c r="R3529" s="8">
        <f t="shared" si="166"/>
        <v>420.22399999999971</v>
      </c>
      <c r="S3529" s="8">
        <f>(((Sales[[#This Row],[Unit Price]]-(Sales[[#This Row],[Discount Applied]]*Sales[[#This Row],[Unit Price]]))-Q3529)/Q3529)*100</f>
        <v>17.283950617283935</v>
      </c>
      <c r="T3529" s="8">
        <f t="shared" si="167"/>
        <v>2851.52</v>
      </c>
      <c r="U3529" s="8">
        <f>Sales[[#This Row],[Unit Cost]]*Sales[[#This Row],[Order Quantity]]</f>
        <v>2431.2960000000003</v>
      </c>
    </row>
    <row r="3530" spans="1:21" x14ac:dyDescent="0.2">
      <c r="A3530" s="6" t="s">
        <v>3743</v>
      </c>
      <c r="B3530" s="6" t="s">
        <v>25</v>
      </c>
      <c r="C3530" s="6" t="s">
        <v>147</v>
      </c>
      <c r="D3530" s="7">
        <v>43600</v>
      </c>
      <c r="E3530" s="7">
        <v>43667</v>
      </c>
      <c r="F3530" s="7">
        <v>43694</v>
      </c>
      <c r="G3530" s="7">
        <v>43700</v>
      </c>
      <c r="H3530" s="6">
        <f t="shared" si="165"/>
        <v>33</v>
      </c>
      <c r="I3530" s="6" t="s">
        <v>215</v>
      </c>
      <c r="J3530" s="6">
        <v>16</v>
      </c>
      <c r="K3530" s="6">
        <v>28</v>
      </c>
      <c r="L3530" s="6">
        <v>235</v>
      </c>
      <c r="M3530" s="6">
        <v>12</v>
      </c>
      <c r="N3530" s="6">
        <v>6</v>
      </c>
      <c r="O3530" s="6">
        <v>0.2</v>
      </c>
      <c r="P3530" s="8">
        <v>1045.2</v>
      </c>
      <c r="Q3530" s="8">
        <v>606.21600000000001</v>
      </c>
      <c r="R3530" s="8">
        <f t="shared" si="166"/>
        <v>1379.6640000000007</v>
      </c>
      <c r="S3530" s="8">
        <f>(((Sales[[#This Row],[Unit Price]]-(Sales[[#This Row],[Discount Applied]]*Sales[[#This Row],[Unit Price]]))-Q3530)/Q3530)*100</f>
        <v>37.931034482758633</v>
      </c>
      <c r="T3530" s="8">
        <f t="shared" si="167"/>
        <v>5016.9600000000009</v>
      </c>
      <c r="U3530" s="8">
        <f>Sales[[#This Row],[Unit Cost]]*Sales[[#This Row],[Order Quantity]]</f>
        <v>3637.2960000000003</v>
      </c>
    </row>
    <row r="3531" spans="1:21" x14ac:dyDescent="0.2">
      <c r="A3531" s="6" t="s">
        <v>3744</v>
      </c>
      <c r="B3531" s="6" t="s">
        <v>25</v>
      </c>
      <c r="C3531" s="6" t="s">
        <v>145</v>
      </c>
      <c r="D3531" s="7">
        <v>43500</v>
      </c>
      <c r="E3531" s="7">
        <v>43667</v>
      </c>
      <c r="F3531" s="7">
        <v>43680</v>
      </c>
      <c r="G3531" s="7">
        <v>43686</v>
      </c>
      <c r="H3531" s="6">
        <f t="shared" si="165"/>
        <v>19</v>
      </c>
      <c r="I3531" s="6" t="s">
        <v>215</v>
      </c>
      <c r="J3531" s="6">
        <v>18</v>
      </c>
      <c r="K3531" s="6">
        <v>43</v>
      </c>
      <c r="L3531" s="6">
        <v>91</v>
      </c>
      <c r="M3531" s="6">
        <v>8</v>
      </c>
      <c r="N3531" s="6">
        <v>6</v>
      </c>
      <c r="O3531" s="6">
        <v>0.05</v>
      </c>
      <c r="P3531" s="8">
        <v>194.3</v>
      </c>
      <c r="Q3531" s="8">
        <v>163.21200000000002</v>
      </c>
      <c r="R3531" s="8">
        <f t="shared" si="166"/>
        <v>128.23800000000006</v>
      </c>
      <c r="S3531" s="8">
        <f>(((Sales[[#This Row],[Unit Price]]-(Sales[[#This Row],[Discount Applied]]*Sales[[#This Row],[Unit Price]]))-Q3531)/Q3531)*100</f>
        <v>13.095238095238088</v>
      </c>
      <c r="T3531" s="8">
        <f t="shared" si="167"/>
        <v>1107.5100000000002</v>
      </c>
      <c r="U3531" s="8">
        <f>Sales[[#This Row],[Unit Cost]]*Sales[[#This Row],[Order Quantity]]</f>
        <v>979.27200000000016</v>
      </c>
    </row>
    <row r="3532" spans="1:21" x14ac:dyDescent="0.2">
      <c r="A3532" s="6" t="s">
        <v>3745</v>
      </c>
      <c r="B3532" s="6" t="s">
        <v>24</v>
      </c>
      <c r="C3532" s="6" t="s">
        <v>145</v>
      </c>
      <c r="D3532" s="7">
        <v>43600</v>
      </c>
      <c r="E3532" s="7">
        <v>43667</v>
      </c>
      <c r="F3532" s="7">
        <v>43690</v>
      </c>
      <c r="G3532" s="7">
        <v>43691</v>
      </c>
      <c r="H3532" s="6">
        <f t="shared" si="165"/>
        <v>24</v>
      </c>
      <c r="I3532" s="6" t="s">
        <v>215</v>
      </c>
      <c r="J3532" s="6">
        <v>1</v>
      </c>
      <c r="K3532" s="6">
        <v>38</v>
      </c>
      <c r="L3532" s="6">
        <v>145</v>
      </c>
      <c r="M3532" s="6">
        <v>9</v>
      </c>
      <c r="N3532" s="6">
        <v>7</v>
      </c>
      <c r="O3532" s="6">
        <v>7.4999999999999997E-2</v>
      </c>
      <c r="P3532" s="8">
        <v>234.5</v>
      </c>
      <c r="Q3532" s="8">
        <v>147.73500000000001</v>
      </c>
      <c r="R3532" s="8">
        <f t="shared" si="166"/>
        <v>484.24250000000006</v>
      </c>
      <c r="S3532" s="8">
        <f>(((Sales[[#This Row],[Unit Price]]-(Sales[[#This Row],[Discount Applied]]*Sales[[#This Row],[Unit Price]]))-Q3532)/Q3532)*100</f>
        <v>46.825396825396808</v>
      </c>
      <c r="T3532" s="8">
        <f t="shared" si="167"/>
        <v>1518.3875</v>
      </c>
      <c r="U3532" s="8">
        <f>Sales[[#This Row],[Unit Cost]]*Sales[[#This Row],[Order Quantity]]</f>
        <v>1034.145</v>
      </c>
    </row>
    <row r="3533" spans="1:21" x14ac:dyDescent="0.2">
      <c r="A3533" s="6" t="s">
        <v>3746</v>
      </c>
      <c r="B3533" s="6" t="s">
        <v>24</v>
      </c>
      <c r="C3533" s="6" t="s">
        <v>145</v>
      </c>
      <c r="D3533" s="7">
        <v>43600</v>
      </c>
      <c r="E3533" s="7">
        <v>43667</v>
      </c>
      <c r="F3533" s="7">
        <v>43679</v>
      </c>
      <c r="G3533" s="7">
        <v>43680</v>
      </c>
      <c r="H3533" s="6">
        <f t="shared" si="165"/>
        <v>13</v>
      </c>
      <c r="I3533" s="6" t="s">
        <v>215</v>
      </c>
      <c r="J3533" s="6">
        <v>9</v>
      </c>
      <c r="K3533" s="6">
        <v>29</v>
      </c>
      <c r="L3533" s="6">
        <v>175</v>
      </c>
      <c r="M3533" s="6">
        <v>27</v>
      </c>
      <c r="N3533" s="6">
        <v>4</v>
      </c>
      <c r="O3533" s="6">
        <v>7.4999999999999997E-2</v>
      </c>
      <c r="P3533" s="8">
        <v>3597.9</v>
      </c>
      <c r="Q3533" s="8">
        <v>2698.4250000000002</v>
      </c>
      <c r="R3533" s="8">
        <f t="shared" si="166"/>
        <v>2518.5299999999988</v>
      </c>
      <c r="S3533" s="8">
        <f>(((Sales[[#This Row],[Unit Price]]-(Sales[[#This Row],[Discount Applied]]*Sales[[#This Row],[Unit Price]]))-Q3533)/Q3533)*100</f>
        <v>23.333333333333321</v>
      </c>
      <c r="T3533" s="8">
        <f t="shared" si="167"/>
        <v>13312.23</v>
      </c>
      <c r="U3533" s="8">
        <f>Sales[[#This Row],[Unit Cost]]*Sales[[#This Row],[Order Quantity]]</f>
        <v>10793.7</v>
      </c>
    </row>
    <row r="3534" spans="1:21" x14ac:dyDescent="0.2">
      <c r="A3534" s="6" t="s">
        <v>3747</v>
      </c>
      <c r="B3534" s="6" t="s">
        <v>25</v>
      </c>
      <c r="C3534" s="6" t="s">
        <v>145</v>
      </c>
      <c r="D3534" s="7">
        <v>43600</v>
      </c>
      <c r="E3534" s="7">
        <v>43667</v>
      </c>
      <c r="F3534" s="7">
        <v>43677</v>
      </c>
      <c r="G3534" s="7">
        <v>43679</v>
      </c>
      <c r="H3534" s="6">
        <f t="shared" si="165"/>
        <v>12</v>
      </c>
      <c r="I3534" s="6" t="s">
        <v>215</v>
      </c>
      <c r="J3534" s="6">
        <v>14</v>
      </c>
      <c r="K3534" s="6">
        <v>32</v>
      </c>
      <c r="L3534" s="6">
        <v>134</v>
      </c>
      <c r="M3534" s="6">
        <v>3</v>
      </c>
      <c r="N3534" s="6">
        <v>4</v>
      </c>
      <c r="O3534" s="6">
        <v>0.1</v>
      </c>
      <c r="P3534" s="8">
        <v>790.6</v>
      </c>
      <c r="Q3534" s="8">
        <v>387.39400000000001</v>
      </c>
      <c r="R3534" s="8">
        <f t="shared" si="166"/>
        <v>1296.5839999999998</v>
      </c>
      <c r="S3534" s="8">
        <f>(((Sales[[#This Row],[Unit Price]]-(Sales[[#This Row],[Discount Applied]]*Sales[[#This Row],[Unit Price]]))-Q3534)/Q3534)*100</f>
        <v>83.673469387755091</v>
      </c>
      <c r="T3534" s="8">
        <f t="shared" si="167"/>
        <v>2846.16</v>
      </c>
      <c r="U3534" s="8">
        <f>Sales[[#This Row],[Unit Cost]]*Sales[[#This Row],[Order Quantity]]</f>
        <v>1549.576</v>
      </c>
    </row>
    <row r="3535" spans="1:21" x14ac:dyDescent="0.2">
      <c r="A3535" s="6" t="s">
        <v>3748</v>
      </c>
      <c r="B3535" s="6" t="s">
        <v>25</v>
      </c>
      <c r="C3535" s="6" t="s">
        <v>144</v>
      </c>
      <c r="D3535" s="7">
        <v>43600</v>
      </c>
      <c r="E3535" s="7">
        <v>43667</v>
      </c>
      <c r="F3535" s="7">
        <v>43676</v>
      </c>
      <c r="G3535" s="7">
        <v>43678</v>
      </c>
      <c r="H3535" s="6">
        <f t="shared" si="165"/>
        <v>11</v>
      </c>
      <c r="I3535" s="6" t="s">
        <v>215</v>
      </c>
      <c r="J3535" s="6">
        <v>15</v>
      </c>
      <c r="K3535" s="6">
        <v>17</v>
      </c>
      <c r="L3535" s="6">
        <v>86</v>
      </c>
      <c r="M3535" s="6">
        <v>39</v>
      </c>
      <c r="N3535" s="6">
        <v>5</v>
      </c>
      <c r="O3535" s="6">
        <v>0.1</v>
      </c>
      <c r="P3535" s="8">
        <v>6177.4000000000005</v>
      </c>
      <c r="Q3535" s="8">
        <v>3891.7620000000002</v>
      </c>
      <c r="R3535" s="8">
        <f t="shared" si="166"/>
        <v>8339.4900000000016</v>
      </c>
      <c r="S3535" s="8">
        <f>(((Sales[[#This Row],[Unit Price]]-(Sales[[#This Row],[Discount Applied]]*Sales[[#This Row],[Unit Price]]))-Q3535)/Q3535)*100</f>
        <v>42.857142857142868</v>
      </c>
      <c r="T3535" s="8">
        <f t="shared" si="167"/>
        <v>27798.300000000003</v>
      </c>
      <c r="U3535" s="8">
        <f>Sales[[#This Row],[Unit Cost]]*Sales[[#This Row],[Order Quantity]]</f>
        <v>19458.810000000001</v>
      </c>
    </row>
    <row r="3536" spans="1:21" x14ac:dyDescent="0.2">
      <c r="A3536" s="6" t="s">
        <v>3749</v>
      </c>
      <c r="B3536" s="6" t="s">
        <v>25</v>
      </c>
      <c r="C3536" s="6" t="s">
        <v>144</v>
      </c>
      <c r="D3536" s="7">
        <v>43500</v>
      </c>
      <c r="E3536" s="7">
        <v>43667</v>
      </c>
      <c r="F3536" s="7">
        <v>43695</v>
      </c>
      <c r="G3536" s="7">
        <v>43705</v>
      </c>
      <c r="H3536" s="6">
        <f t="shared" si="165"/>
        <v>38</v>
      </c>
      <c r="I3536" s="6" t="s">
        <v>215</v>
      </c>
      <c r="J3536" s="6">
        <v>18</v>
      </c>
      <c r="K3536" s="6">
        <v>11</v>
      </c>
      <c r="L3536" s="6">
        <v>72</v>
      </c>
      <c r="M3536" s="6">
        <v>7</v>
      </c>
      <c r="N3536" s="6">
        <v>6</v>
      </c>
      <c r="O3536" s="6">
        <v>7.4999999999999997E-2</v>
      </c>
      <c r="P3536" s="8">
        <v>1112.2</v>
      </c>
      <c r="Q3536" s="8">
        <v>544.97800000000007</v>
      </c>
      <c r="R3536" s="8">
        <f t="shared" si="166"/>
        <v>2902.8420000000006</v>
      </c>
      <c r="S3536" s="8">
        <f>(((Sales[[#This Row],[Unit Price]]-(Sales[[#This Row],[Discount Applied]]*Sales[[#This Row],[Unit Price]]))-Q3536)/Q3536)*100</f>
        <v>88.775510204081627</v>
      </c>
      <c r="T3536" s="8">
        <f t="shared" si="167"/>
        <v>6172.7100000000009</v>
      </c>
      <c r="U3536" s="8">
        <f>Sales[[#This Row],[Unit Cost]]*Sales[[#This Row],[Order Quantity]]</f>
        <v>3269.8680000000004</v>
      </c>
    </row>
    <row r="3537" spans="1:21" x14ac:dyDescent="0.2">
      <c r="A3537" s="6" t="s">
        <v>3750</v>
      </c>
      <c r="B3537" s="6" t="s">
        <v>26</v>
      </c>
      <c r="C3537" s="6" t="s">
        <v>148</v>
      </c>
      <c r="D3537" s="7">
        <v>43500</v>
      </c>
      <c r="E3537" s="7">
        <v>43667</v>
      </c>
      <c r="F3537" s="7">
        <v>43675</v>
      </c>
      <c r="G3537" s="7">
        <v>43682</v>
      </c>
      <c r="H3537" s="6">
        <f t="shared" si="165"/>
        <v>15</v>
      </c>
      <c r="I3537" s="6" t="s">
        <v>215</v>
      </c>
      <c r="J3537" s="6">
        <v>26</v>
      </c>
      <c r="K3537" s="6">
        <v>30</v>
      </c>
      <c r="L3537" s="6">
        <v>14</v>
      </c>
      <c r="M3537" s="6">
        <v>1</v>
      </c>
      <c r="N3537" s="6">
        <v>1</v>
      </c>
      <c r="O3537" s="6">
        <v>0.1</v>
      </c>
      <c r="P3537" s="8">
        <v>1822.4</v>
      </c>
      <c r="Q3537" s="8">
        <v>1530.816</v>
      </c>
      <c r="R3537" s="8">
        <f t="shared" si="166"/>
        <v>109.34400000000005</v>
      </c>
      <c r="S3537" s="8">
        <f>(((Sales[[#This Row],[Unit Price]]-(Sales[[#This Row],[Discount Applied]]*Sales[[#This Row],[Unit Price]]))-Q3537)/Q3537)*100</f>
        <v>7.1428571428571468</v>
      </c>
      <c r="T3537" s="8">
        <f t="shared" si="167"/>
        <v>1640.16</v>
      </c>
      <c r="U3537" s="8">
        <f>Sales[[#This Row],[Unit Cost]]*Sales[[#This Row],[Order Quantity]]</f>
        <v>1530.816</v>
      </c>
    </row>
    <row r="3538" spans="1:21" x14ac:dyDescent="0.2">
      <c r="A3538" s="6" t="s">
        <v>3751</v>
      </c>
      <c r="B3538" s="6" t="s">
        <v>25</v>
      </c>
      <c r="C3538" s="6" t="s">
        <v>148</v>
      </c>
      <c r="D3538" s="7">
        <v>43500</v>
      </c>
      <c r="E3538" s="7">
        <v>43667</v>
      </c>
      <c r="F3538" s="7">
        <v>43674</v>
      </c>
      <c r="G3538" s="7">
        <v>43680</v>
      </c>
      <c r="H3538" s="6">
        <f t="shared" si="165"/>
        <v>13</v>
      </c>
      <c r="I3538" s="6" t="s">
        <v>215</v>
      </c>
      <c r="J3538" s="6">
        <v>19</v>
      </c>
      <c r="K3538" s="6">
        <v>33</v>
      </c>
      <c r="L3538" s="6">
        <v>6</v>
      </c>
      <c r="M3538" s="6">
        <v>46</v>
      </c>
      <c r="N3538" s="6">
        <v>5</v>
      </c>
      <c r="O3538" s="6">
        <v>0.05</v>
      </c>
      <c r="P3538" s="8">
        <v>737</v>
      </c>
      <c r="Q3538" s="8">
        <v>302.16999999999996</v>
      </c>
      <c r="R3538" s="8">
        <f t="shared" si="166"/>
        <v>1989.9</v>
      </c>
      <c r="S3538" s="8">
        <f>(((Sales[[#This Row],[Unit Price]]-(Sales[[#This Row],[Discount Applied]]*Sales[[#This Row],[Unit Price]]))-Q3538)/Q3538)*100</f>
        <v>131.70731707317077</v>
      </c>
      <c r="T3538" s="8">
        <f t="shared" si="167"/>
        <v>3500.75</v>
      </c>
      <c r="U3538" s="8">
        <f>Sales[[#This Row],[Unit Cost]]*Sales[[#This Row],[Order Quantity]]</f>
        <v>1510.85</v>
      </c>
    </row>
    <row r="3539" spans="1:21" x14ac:dyDescent="0.2">
      <c r="A3539" s="6" t="s">
        <v>3752</v>
      </c>
      <c r="B3539" s="6" t="s">
        <v>24</v>
      </c>
      <c r="C3539" s="6" t="s">
        <v>145</v>
      </c>
      <c r="D3539" s="7">
        <v>43600</v>
      </c>
      <c r="E3539" s="7">
        <v>43667</v>
      </c>
      <c r="F3539" s="7">
        <v>43677</v>
      </c>
      <c r="G3539" s="7">
        <v>43683</v>
      </c>
      <c r="H3539" s="6">
        <f t="shared" si="165"/>
        <v>16</v>
      </c>
      <c r="I3539" s="6" t="s">
        <v>215</v>
      </c>
      <c r="J3539" s="6">
        <v>6</v>
      </c>
      <c r="K3539" s="6">
        <v>23</v>
      </c>
      <c r="L3539" s="6">
        <v>189</v>
      </c>
      <c r="M3539" s="6">
        <v>24</v>
      </c>
      <c r="N3539" s="6">
        <v>1</v>
      </c>
      <c r="O3539" s="6">
        <v>0.1</v>
      </c>
      <c r="P3539" s="8">
        <v>790.6</v>
      </c>
      <c r="Q3539" s="8">
        <v>656.19799999999998</v>
      </c>
      <c r="R3539" s="8">
        <f t="shared" si="166"/>
        <v>55.341999999999985</v>
      </c>
      <c r="S3539" s="8">
        <f>(((Sales[[#This Row],[Unit Price]]-(Sales[[#This Row],[Discount Applied]]*Sales[[#This Row],[Unit Price]]))-Q3539)/Q3539)*100</f>
        <v>8.4337349397590344</v>
      </c>
      <c r="T3539" s="8">
        <f t="shared" si="167"/>
        <v>711.54</v>
      </c>
      <c r="U3539" s="8">
        <f>Sales[[#This Row],[Unit Cost]]*Sales[[#This Row],[Order Quantity]]</f>
        <v>656.19799999999998</v>
      </c>
    </row>
    <row r="3540" spans="1:21" x14ac:dyDescent="0.2">
      <c r="A3540" s="6" t="s">
        <v>3753</v>
      </c>
      <c r="B3540" s="6" t="s">
        <v>24</v>
      </c>
      <c r="C3540" s="6" t="s">
        <v>143</v>
      </c>
      <c r="D3540" s="7">
        <v>43600</v>
      </c>
      <c r="E3540" s="7">
        <v>43667</v>
      </c>
      <c r="F3540" s="7">
        <v>43688</v>
      </c>
      <c r="G3540" s="7">
        <v>43691</v>
      </c>
      <c r="H3540" s="6">
        <f t="shared" si="165"/>
        <v>24</v>
      </c>
      <c r="I3540" s="6" t="s">
        <v>215</v>
      </c>
      <c r="J3540" s="6">
        <v>11</v>
      </c>
      <c r="K3540" s="6">
        <v>40</v>
      </c>
      <c r="L3540" s="6">
        <v>338</v>
      </c>
      <c r="M3540" s="6">
        <v>47</v>
      </c>
      <c r="N3540" s="6">
        <v>7</v>
      </c>
      <c r="O3540" s="6">
        <v>0.05</v>
      </c>
      <c r="P3540" s="8">
        <v>1011.7</v>
      </c>
      <c r="Q3540" s="8">
        <v>505.85</v>
      </c>
      <c r="R3540" s="8">
        <f t="shared" si="166"/>
        <v>3186.855</v>
      </c>
      <c r="S3540" s="8">
        <f>(((Sales[[#This Row],[Unit Price]]-(Sales[[#This Row],[Discount Applied]]*Sales[[#This Row],[Unit Price]]))-Q3540)/Q3540)*100</f>
        <v>89.999999999999986</v>
      </c>
      <c r="T3540" s="8">
        <f t="shared" si="167"/>
        <v>6727.8050000000003</v>
      </c>
      <c r="U3540" s="8">
        <f>Sales[[#This Row],[Unit Cost]]*Sales[[#This Row],[Order Quantity]]</f>
        <v>3540.9500000000003</v>
      </c>
    </row>
    <row r="3541" spans="1:21" x14ac:dyDescent="0.2">
      <c r="A3541" s="6" t="s">
        <v>3754</v>
      </c>
      <c r="B3541" s="6" t="s">
        <v>23</v>
      </c>
      <c r="C3541" s="6" t="s">
        <v>145</v>
      </c>
      <c r="D3541" s="7">
        <v>43600</v>
      </c>
      <c r="E3541" s="7">
        <v>43668</v>
      </c>
      <c r="F3541" s="7">
        <v>43694</v>
      </c>
      <c r="G3541" s="7">
        <v>43703</v>
      </c>
      <c r="H3541" s="6">
        <f t="shared" si="165"/>
        <v>35</v>
      </c>
      <c r="I3541" s="6" t="s">
        <v>215</v>
      </c>
      <c r="J3541" s="6">
        <v>22</v>
      </c>
      <c r="K3541" s="6">
        <v>20</v>
      </c>
      <c r="L3541" s="6">
        <v>159</v>
      </c>
      <c r="M3541" s="6">
        <v>3</v>
      </c>
      <c r="N3541" s="6">
        <v>2</v>
      </c>
      <c r="O3541" s="6">
        <v>0.05</v>
      </c>
      <c r="P3541" s="8">
        <v>1165.8</v>
      </c>
      <c r="Q3541" s="8">
        <v>489.63599999999997</v>
      </c>
      <c r="R3541" s="8">
        <f t="shared" si="166"/>
        <v>1235.748</v>
      </c>
      <c r="S3541" s="8">
        <f>(((Sales[[#This Row],[Unit Price]]-(Sales[[#This Row],[Discount Applied]]*Sales[[#This Row],[Unit Price]]))-Q3541)/Q3541)*100</f>
        <v>126.1904761904762</v>
      </c>
      <c r="T3541" s="8">
        <f t="shared" si="167"/>
        <v>2215.02</v>
      </c>
      <c r="U3541" s="8">
        <f>Sales[[#This Row],[Unit Cost]]*Sales[[#This Row],[Order Quantity]]</f>
        <v>979.27199999999993</v>
      </c>
    </row>
    <row r="3542" spans="1:21" x14ac:dyDescent="0.2">
      <c r="A3542" s="6" t="s">
        <v>3755</v>
      </c>
      <c r="B3542" s="6" t="s">
        <v>24</v>
      </c>
      <c r="C3542" s="6" t="s">
        <v>145</v>
      </c>
      <c r="D3542" s="7">
        <v>43500</v>
      </c>
      <c r="E3542" s="7">
        <v>43668</v>
      </c>
      <c r="F3542" s="7">
        <v>43675</v>
      </c>
      <c r="G3542" s="7">
        <v>43681</v>
      </c>
      <c r="H3542" s="6">
        <f t="shared" si="165"/>
        <v>13</v>
      </c>
      <c r="I3542" s="6" t="s">
        <v>215</v>
      </c>
      <c r="J3542" s="6">
        <v>4</v>
      </c>
      <c r="K3542" s="6">
        <v>44</v>
      </c>
      <c r="L3542" s="6">
        <v>141</v>
      </c>
      <c r="M3542" s="6">
        <v>13</v>
      </c>
      <c r="N3542" s="6">
        <v>2</v>
      </c>
      <c r="O3542" s="6">
        <v>7.4999999999999997E-2</v>
      </c>
      <c r="P3542" s="8">
        <v>2211</v>
      </c>
      <c r="Q3542" s="8">
        <v>1392.93</v>
      </c>
      <c r="R3542" s="8">
        <f t="shared" si="166"/>
        <v>1304.4899999999998</v>
      </c>
      <c r="S3542" s="8">
        <f>(((Sales[[#This Row],[Unit Price]]-(Sales[[#This Row],[Discount Applied]]*Sales[[#This Row],[Unit Price]]))-Q3542)/Q3542)*100</f>
        <v>46.825396825396815</v>
      </c>
      <c r="T3542" s="8">
        <f t="shared" si="167"/>
        <v>4090.35</v>
      </c>
      <c r="U3542" s="8">
        <f>Sales[[#This Row],[Unit Cost]]*Sales[[#This Row],[Order Quantity]]</f>
        <v>2785.86</v>
      </c>
    </row>
    <row r="3543" spans="1:21" x14ac:dyDescent="0.2">
      <c r="A3543" s="6" t="s">
        <v>3756</v>
      </c>
      <c r="B3543" s="6" t="s">
        <v>24</v>
      </c>
      <c r="C3543" s="6" t="s">
        <v>148</v>
      </c>
      <c r="D3543" s="7">
        <v>43500</v>
      </c>
      <c r="E3543" s="7">
        <v>43668</v>
      </c>
      <c r="F3543" s="7">
        <v>43677</v>
      </c>
      <c r="G3543" s="7">
        <v>43687</v>
      </c>
      <c r="H3543" s="6">
        <f t="shared" si="165"/>
        <v>19</v>
      </c>
      <c r="I3543" s="6" t="s">
        <v>215</v>
      </c>
      <c r="J3543" s="6">
        <v>2</v>
      </c>
      <c r="K3543" s="6">
        <v>4</v>
      </c>
      <c r="L3543" s="6">
        <v>7</v>
      </c>
      <c r="M3543" s="6">
        <v>25</v>
      </c>
      <c r="N3543" s="6">
        <v>2</v>
      </c>
      <c r="O3543" s="6">
        <v>7.4999999999999997E-2</v>
      </c>
      <c r="P3543" s="8">
        <v>750.4</v>
      </c>
      <c r="Q3543" s="8">
        <v>487.76</v>
      </c>
      <c r="R3543" s="8">
        <f t="shared" si="166"/>
        <v>412.72</v>
      </c>
      <c r="S3543" s="8">
        <f>(((Sales[[#This Row],[Unit Price]]-(Sales[[#This Row],[Discount Applied]]*Sales[[#This Row],[Unit Price]]))-Q3543)/Q3543)*100</f>
        <v>42.307692307692314</v>
      </c>
      <c r="T3543" s="8">
        <f t="shared" si="167"/>
        <v>1388.24</v>
      </c>
      <c r="U3543" s="8">
        <f>Sales[[#This Row],[Unit Cost]]*Sales[[#This Row],[Order Quantity]]</f>
        <v>975.52</v>
      </c>
    </row>
    <row r="3544" spans="1:21" x14ac:dyDescent="0.2">
      <c r="A3544" s="6" t="s">
        <v>3757</v>
      </c>
      <c r="B3544" s="6" t="s">
        <v>24</v>
      </c>
      <c r="C3544" s="6" t="s">
        <v>146</v>
      </c>
      <c r="D3544" s="7">
        <v>43500</v>
      </c>
      <c r="E3544" s="7">
        <v>43668</v>
      </c>
      <c r="F3544" s="7">
        <v>43673</v>
      </c>
      <c r="G3544" s="7">
        <v>43681</v>
      </c>
      <c r="H3544" s="6">
        <f t="shared" si="165"/>
        <v>13</v>
      </c>
      <c r="I3544" s="6" t="s">
        <v>215</v>
      </c>
      <c r="J3544" s="6">
        <v>8</v>
      </c>
      <c r="K3544" s="6">
        <v>19</v>
      </c>
      <c r="L3544" s="6">
        <v>306</v>
      </c>
      <c r="M3544" s="6">
        <v>25</v>
      </c>
      <c r="N3544" s="6">
        <v>8</v>
      </c>
      <c r="O3544" s="6">
        <v>7.4999999999999997E-2</v>
      </c>
      <c r="P3544" s="8">
        <v>1051.9000000000001</v>
      </c>
      <c r="Q3544" s="8">
        <v>725.81100000000004</v>
      </c>
      <c r="R3544" s="8">
        <f t="shared" si="166"/>
        <v>1977.5720000000001</v>
      </c>
      <c r="S3544" s="8">
        <f>(((Sales[[#This Row],[Unit Price]]-(Sales[[#This Row],[Discount Applied]]*Sales[[#This Row],[Unit Price]]))-Q3544)/Q3544)*100</f>
        <v>34.057971014492757</v>
      </c>
      <c r="T3544" s="8">
        <f t="shared" si="167"/>
        <v>7784.06</v>
      </c>
      <c r="U3544" s="8">
        <f>Sales[[#This Row],[Unit Cost]]*Sales[[#This Row],[Order Quantity]]</f>
        <v>5806.4880000000003</v>
      </c>
    </row>
    <row r="3545" spans="1:21" x14ac:dyDescent="0.2">
      <c r="A3545" s="6" t="s">
        <v>3758</v>
      </c>
      <c r="B3545" s="6" t="s">
        <v>23</v>
      </c>
      <c r="C3545" s="6" t="s">
        <v>147</v>
      </c>
      <c r="D3545" s="7">
        <v>43500</v>
      </c>
      <c r="E3545" s="7">
        <v>43668</v>
      </c>
      <c r="F3545" s="7">
        <v>43684</v>
      </c>
      <c r="G3545" s="7">
        <v>43694</v>
      </c>
      <c r="H3545" s="6">
        <f t="shared" si="165"/>
        <v>26</v>
      </c>
      <c r="I3545" s="6" t="s">
        <v>215</v>
      </c>
      <c r="J3545" s="6">
        <v>24</v>
      </c>
      <c r="K3545" s="6">
        <v>33</v>
      </c>
      <c r="L3545" s="6">
        <v>247</v>
      </c>
      <c r="M3545" s="6">
        <v>41</v>
      </c>
      <c r="N3545" s="6">
        <v>7</v>
      </c>
      <c r="O3545" s="6">
        <v>0.1</v>
      </c>
      <c r="P3545" s="8">
        <v>5427</v>
      </c>
      <c r="Q3545" s="8">
        <v>3201.93</v>
      </c>
      <c r="R3545" s="8">
        <f t="shared" si="166"/>
        <v>11776.59</v>
      </c>
      <c r="S3545" s="8">
        <f>(((Sales[[#This Row],[Unit Price]]-(Sales[[#This Row],[Discount Applied]]*Sales[[#This Row],[Unit Price]]))-Q3545)/Q3545)*100</f>
        <v>52.542372881355945</v>
      </c>
      <c r="T3545" s="8">
        <f t="shared" si="167"/>
        <v>34190.1</v>
      </c>
      <c r="U3545" s="8">
        <f>Sales[[#This Row],[Unit Cost]]*Sales[[#This Row],[Order Quantity]]</f>
        <v>22413.51</v>
      </c>
    </row>
    <row r="3546" spans="1:21" x14ac:dyDescent="0.2">
      <c r="A3546" s="6" t="s">
        <v>3759</v>
      </c>
      <c r="B3546" s="6" t="s">
        <v>25</v>
      </c>
      <c r="C3546" s="6" t="s">
        <v>143</v>
      </c>
      <c r="D3546" s="7">
        <v>43500</v>
      </c>
      <c r="E3546" s="7">
        <v>43668</v>
      </c>
      <c r="F3546" s="7">
        <v>43691</v>
      </c>
      <c r="G3546" s="7">
        <v>43698</v>
      </c>
      <c r="H3546" s="6">
        <f t="shared" si="165"/>
        <v>30</v>
      </c>
      <c r="I3546" s="6" t="s">
        <v>215</v>
      </c>
      <c r="J3546" s="6">
        <v>19</v>
      </c>
      <c r="K3546" s="6">
        <v>23</v>
      </c>
      <c r="L3546" s="6">
        <v>358</v>
      </c>
      <c r="M3546" s="6">
        <v>37</v>
      </c>
      <c r="N3546" s="6">
        <v>3</v>
      </c>
      <c r="O3546" s="6">
        <v>0.1</v>
      </c>
      <c r="P3546" s="8">
        <v>2505.8000000000002</v>
      </c>
      <c r="Q3546" s="8">
        <v>1854.2920000000001</v>
      </c>
      <c r="R3546" s="8">
        <f t="shared" si="166"/>
        <v>1202.7840000000006</v>
      </c>
      <c r="S3546" s="8">
        <f>(((Sales[[#This Row],[Unit Price]]-(Sales[[#This Row],[Discount Applied]]*Sales[[#This Row],[Unit Price]]))-Q3546)/Q3546)*100</f>
        <v>21.621621621621625</v>
      </c>
      <c r="T3546" s="8">
        <f t="shared" si="167"/>
        <v>6765.6600000000008</v>
      </c>
      <c r="U3546" s="8">
        <f>Sales[[#This Row],[Unit Cost]]*Sales[[#This Row],[Order Quantity]]</f>
        <v>5562.8760000000002</v>
      </c>
    </row>
    <row r="3547" spans="1:21" x14ac:dyDescent="0.2">
      <c r="A3547" s="6" t="s">
        <v>3760</v>
      </c>
      <c r="B3547" s="6" t="s">
        <v>24</v>
      </c>
      <c r="C3547" s="6" t="s">
        <v>145</v>
      </c>
      <c r="D3547" s="7">
        <v>43600</v>
      </c>
      <c r="E3547" s="7">
        <v>43668</v>
      </c>
      <c r="F3547" s="7">
        <v>43676</v>
      </c>
      <c r="G3547" s="7">
        <v>43680</v>
      </c>
      <c r="H3547" s="6">
        <f t="shared" si="165"/>
        <v>12</v>
      </c>
      <c r="I3547" s="6" t="s">
        <v>215</v>
      </c>
      <c r="J3547" s="6">
        <v>10</v>
      </c>
      <c r="K3547" s="6">
        <v>28</v>
      </c>
      <c r="L3547" s="6">
        <v>200</v>
      </c>
      <c r="M3547" s="6">
        <v>17</v>
      </c>
      <c r="N3547" s="6">
        <v>3</v>
      </c>
      <c r="O3547" s="6">
        <v>7.4999999999999997E-2</v>
      </c>
      <c r="P3547" s="8">
        <v>3162.4</v>
      </c>
      <c r="Q3547" s="8">
        <v>2624.7919999999999</v>
      </c>
      <c r="R3547" s="8">
        <f t="shared" si="166"/>
        <v>901.28399999999965</v>
      </c>
      <c r="S3547" s="8">
        <f>(((Sales[[#This Row],[Unit Price]]-(Sales[[#This Row],[Discount Applied]]*Sales[[#This Row],[Unit Price]]))-Q3547)/Q3547)*100</f>
        <v>11.445783132530133</v>
      </c>
      <c r="T3547" s="8">
        <f t="shared" si="167"/>
        <v>8775.66</v>
      </c>
      <c r="U3547" s="8">
        <f>Sales[[#This Row],[Unit Cost]]*Sales[[#This Row],[Order Quantity]]</f>
        <v>7874.3760000000002</v>
      </c>
    </row>
    <row r="3548" spans="1:21" x14ac:dyDescent="0.2">
      <c r="A3548" s="6" t="s">
        <v>3761</v>
      </c>
      <c r="B3548" s="6" t="s">
        <v>26</v>
      </c>
      <c r="C3548" s="6" t="s">
        <v>147</v>
      </c>
      <c r="D3548" s="7">
        <v>43600</v>
      </c>
      <c r="E3548" s="7">
        <v>43668</v>
      </c>
      <c r="F3548" s="7">
        <v>43675</v>
      </c>
      <c r="G3548" s="7">
        <v>43683</v>
      </c>
      <c r="H3548" s="6">
        <f t="shared" si="165"/>
        <v>15</v>
      </c>
      <c r="I3548" s="6" t="s">
        <v>215</v>
      </c>
      <c r="J3548" s="6">
        <v>27</v>
      </c>
      <c r="K3548" s="6">
        <v>22</v>
      </c>
      <c r="L3548" s="6">
        <v>222</v>
      </c>
      <c r="M3548" s="6">
        <v>11</v>
      </c>
      <c r="N3548" s="6">
        <v>1</v>
      </c>
      <c r="O3548" s="6">
        <v>0.05</v>
      </c>
      <c r="P3548" s="8">
        <v>3122.2000000000003</v>
      </c>
      <c r="Q3548" s="8">
        <v>1717.2100000000003</v>
      </c>
      <c r="R3548" s="8">
        <f t="shared" si="166"/>
        <v>1248.8799999999999</v>
      </c>
      <c r="S3548" s="8">
        <f>(((Sales[[#This Row],[Unit Price]]-(Sales[[#This Row],[Discount Applied]]*Sales[[#This Row],[Unit Price]]))-Q3548)/Q3548)*100</f>
        <v>72.727272727272705</v>
      </c>
      <c r="T3548" s="8">
        <f t="shared" si="167"/>
        <v>2966.09</v>
      </c>
      <c r="U3548" s="8">
        <f>Sales[[#This Row],[Unit Cost]]*Sales[[#This Row],[Order Quantity]]</f>
        <v>1717.2100000000003</v>
      </c>
    </row>
    <row r="3549" spans="1:21" x14ac:dyDescent="0.2">
      <c r="A3549" s="6" t="s">
        <v>3762</v>
      </c>
      <c r="B3549" s="6" t="s">
        <v>25</v>
      </c>
      <c r="C3549" s="6" t="s">
        <v>147</v>
      </c>
      <c r="D3549" s="7">
        <v>43600</v>
      </c>
      <c r="E3549" s="7">
        <v>43668</v>
      </c>
      <c r="F3549" s="7">
        <v>43691</v>
      </c>
      <c r="G3549" s="7">
        <v>43695</v>
      </c>
      <c r="H3549" s="6">
        <f t="shared" si="165"/>
        <v>27</v>
      </c>
      <c r="I3549" s="6" t="s">
        <v>215</v>
      </c>
      <c r="J3549" s="6">
        <v>13</v>
      </c>
      <c r="K3549" s="6">
        <v>8</v>
      </c>
      <c r="L3549" s="6">
        <v>206</v>
      </c>
      <c r="M3549" s="6">
        <v>28</v>
      </c>
      <c r="N3549" s="6">
        <v>2</v>
      </c>
      <c r="O3549" s="6">
        <v>0.15</v>
      </c>
      <c r="P3549" s="8">
        <v>1125.6000000000001</v>
      </c>
      <c r="Q3549" s="8">
        <v>450.24000000000007</v>
      </c>
      <c r="R3549" s="8">
        <f t="shared" si="166"/>
        <v>1013.0400000000001</v>
      </c>
      <c r="S3549" s="8">
        <f>(((Sales[[#This Row],[Unit Price]]-(Sales[[#This Row],[Discount Applied]]*Sales[[#This Row],[Unit Price]]))-Q3549)/Q3549)*100</f>
        <v>112.5</v>
      </c>
      <c r="T3549" s="8">
        <f t="shared" si="167"/>
        <v>1913.5200000000002</v>
      </c>
      <c r="U3549" s="8">
        <f>Sales[[#This Row],[Unit Cost]]*Sales[[#This Row],[Order Quantity]]</f>
        <v>900.48000000000013</v>
      </c>
    </row>
    <row r="3550" spans="1:21" x14ac:dyDescent="0.2">
      <c r="A3550" s="6" t="s">
        <v>3763</v>
      </c>
      <c r="B3550" s="6" t="s">
        <v>24</v>
      </c>
      <c r="C3550" s="6" t="s">
        <v>143</v>
      </c>
      <c r="D3550" s="7">
        <v>43600</v>
      </c>
      <c r="E3550" s="7">
        <v>43668</v>
      </c>
      <c r="F3550" s="7">
        <v>43678</v>
      </c>
      <c r="G3550" s="7">
        <v>43681</v>
      </c>
      <c r="H3550" s="6">
        <f t="shared" si="165"/>
        <v>13</v>
      </c>
      <c r="I3550" s="6" t="s">
        <v>215</v>
      </c>
      <c r="J3550" s="6">
        <v>9</v>
      </c>
      <c r="K3550" s="6">
        <v>50</v>
      </c>
      <c r="L3550" s="6">
        <v>352</v>
      </c>
      <c r="M3550" s="6">
        <v>21</v>
      </c>
      <c r="N3550" s="6">
        <v>3</v>
      </c>
      <c r="O3550" s="6">
        <v>0.05</v>
      </c>
      <c r="P3550" s="8">
        <v>2385.2000000000003</v>
      </c>
      <c r="Q3550" s="8">
        <v>1311.8600000000004</v>
      </c>
      <c r="R3550" s="8">
        <f t="shared" si="166"/>
        <v>2862.24</v>
      </c>
      <c r="S3550" s="8">
        <f>(((Sales[[#This Row],[Unit Price]]-(Sales[[#This Row],[Discount Applied]]*Sales[[#This Row],[Unit Price]]))-Q3550)/Q3550)*100</f>
        <v>72.727272727272691</v>
      </c>
      <c r="T3550" s="8">
        <f t="shared" si="167"/>
        <v>6797.8200000000006</v>
      </c>
      <c r="U3550" s="8">
        <f>Sales[[#This Row],[Unit Cost]]*Sales[[#This Row],[Order Quantity]]</f>
        <v>3935.5800000000008</v>
      </c>
    </row>
    <row r="3551" spans="1:21" x14ac:dyDescent="0.2">
      <c r="A3551" s="6" t="s">
        <v>3764</v>
      </c>
      <c r="B3551" s="6" t="s">
        <v>25</v>
      </c>
      <c r="C3551" s="6" t="s">
        <v>146</v>
      </c>
      <c r="D3551" s="7">
        <v>43600</v>
      </c>
      <c r="E3551" s="7">
        <v>43668</v>
      </c>
      <c r="F3551" s="7">
        <v>43694</v>
      </c>
      <c r="G3551" s="7">
        <v>43698</v>
      </c>
      <c r="H3551" s="6">
        <f t="shared" si="165"/>
        <v>30</v>
      </c>
      <c r="I3551" s="6" t="s">
        <v>215</v>
      </c>
      <c r="J3551" s="6">
        <v>16</v>
      </c>
      <c r="K3551" s="6">
        <v>49</v>
      </c>
      <c r="L3551" s="6">
        <v>328</v>
      </c>
      <c r="M3551" s="6">
        <v>16</v>
      </c>
      <c r="N3551" s="6">
        <v>8</v>
      </c>
      <c r="O3551" s="6">
        <v>0.15</v>
      </c>
      <c r="P3551" s="8">
        <v>3832.4</v>
      </c>
      <c r="Q3551" s="8">
        <v>2376.0880000000002</v>
      </c>
      <c r="R3551" s="8">
        <f t="shared" si="166"/>
        <v>7051.6159999999982</v>
      </c>
      <c r="S3551" s="8">
        <f>(((Sales[[#This Row],[Unit Price]]-(Sales[[#This Row],[Discount Applied]]*Sales[[#This Row],[Unit Price]]))-Q3551)/Q3551)*100</f>
        <v>37.096774193548377</v>
      </c>
      <c r="T3551" s="8">
        <f t="shared" si="167"/>
        <v>26060.32</v>
      </c>
      <c r="U3551" s="8">
        <f>Sales[[#This Row],[Unit Cost]]*Sales[[#This Row],[Order Quantity]]</f>
        <v>19008.704000000002</v>
      </c>
    </row>
    <row r="3552" spans="1:21" x14ac:dyDescent="0.2">
      <c r="A3552" s="6" t="s">
        <v>3765</v>
      </c>
      <c r="B3552" s="6" t="s">
        <v>24</v>
      </c>
      <c r="C3552" s="6" t="s">
        <v>146</v>
      </c>
      <c r="D3552" s="7">
        <v>43500</v>
      </c>
      <c r="E3552" s="7">
        <v>43668</v>
      </c>
      <c r="F3552" s="7">
        <v>43689</v>
      </c>
      <c r="G3552" s="7">
        <v>43694</v>
      </c>
      <c r="H3552" s="6">
        <f t="shared" si="165"/>
        <v>26</v>
      </c>
      <c r="I3552" s="6" t="s">
        <v>215</v>
      </c>
      <c r="J3552" s="6">
        <v>7</v>
      </c>
      <c r="K3552" s="6">
        <v>16</v>
      </c>
      <c r="L3552" s="6">
        <v>327</v>
      </c>
      <c r="M3552" s="6">
        <v>36</v>
      </c>
      <c r="N3552" s="6">
        <v>1</v>
      </c>
      <c r="O3552" s="6">
        <v>0.15</v>
      </c>
      <c r="P3552" s="8">
        <v>1762.1000000000001</v>
      </c>
      <c r="Q3552" s="8">
        <v>722.46100000000001</v>
      </c>
      <c r="R3552" s="8">
        <f t="shared" si="166"/>
        <v>775.32400000000007</v>
      </c>
      <c r="S3552" s="8">
        <f>(((Sales[[#This Row],[Unit Price]]-(Sales[[#This Row],[Discount Applied]]*Sales[[#This Row],[Unit Price]]))-Q3552)/Q3552)*100</f>
        <v>107.31707317073172</v>
      </c>
      <c r="T3552" s="8">
        <f t="shared" si="167"/>
        <v>1497.7850000000001</v>
      </c>
      <c r="U3552" s="8">
        <f>Sales[[#This Row],[Unit Cost]]*Sales[[#This Row],[Order Quantity]]</f>
        <v>722.46100000000001</v>
      </c>
    </row>
    <row r="3553" spans="1:21" x14ac:dyDescent="0.2">
      <c r="A3553" s="6" t="s">
        <v>3766</v>
      </c>
      <c r="B3553" s="6" t="s">
        <v>24</v>
      </c>
      <c r="C3553" s="6" t="s">
        <v>143</v>
      </c>
      <c r="D3553" s="7">
        <v>43500</v>
      </c>
      <c r="E3553" s="7">
        <v>43669</v>
      </c>
      <c r="F3553" s="7">
        <v>43677</v>
      </c>
      <c r="G3553" s="7">
        <v>43679</v>
      </c>
      <c r="H3553" s="6">
        <f t="shared" si="165"/>
        <v>10</v>
      </c>
      <c r="I3553" s="6" t="s">
        <v>215</v>
      </c>
      <c r="J3553" s="6">
        <v>4</v>
      </c>
      <c r="K3553" s="6">
        <v>18</v>
      </c>
      <c r="L3553" s="6">
        <v>344</v>
      </c>
      <c r="M3553" s="6">
        <v>37</v>
      </c>
      <c r="N3553" s="6">
        <v>4</v>
      </c>
      <c r="O3553" s="6">
        <v>7.4999999999999997E-2</v>
      </c>
      <c r="P3553" s="8">
        <v>978.2</v>
      </c>
      <c r="Q3553" s="8">
        <v>469.536</v>
      </c>
      <c r="R3553" s="8">
        <f t="shared" si="166"/>
        <v>1741.1960000000001</v>
      </c>
      <c r="S3553" s="8">
        <f>(((Sales[[#This Row],[Unit Price]]-(Sales[[#This Row],[Discount Applied]]*Sales[[#This Row],[Unit Price]]))-Q3553)/Q3553)*100</f>
        <v>92.708333333333343</v>
      </c>
      <c r="T3553" s="8">
        <f t="shared" si="167"/>
        <v>3619.34</v>
      </c>
      <c r="U3553" s="8">
        <f>Sales[[#This Row],[Unit Cost]]*Sales[[#This Row],[Order Quantity]]</f>
        <v>1878.144</v>
      </c>
    </row>
    <row r="3554" spans="1:21" x14ac:dyDescent="0.2">
      <c r="A3554" s="6" t="s">
        <v>3767</v>
      </c>
      <c r="B3554" s="6" t="s">
        <v>24</v>
      </c>
      <c r="C3554" s="6" t="s">
        <v>145</v>
      </c>
      <c r="D3554" s="7">
        <v>43600</v>
      </c>
      <c r="E3554" s="7">
        <v>43669</v>
      </c>
      <c r="F3554" s="7">
        <v>43692</v>
      </c>
      <c r="G3554" s="7">
        <v>43700</v>
      </c>
      <c r="H3554" s="6">
        <f t="shared" si="165"/>
        <v>31</v>
      </c>
      <c r="I3554" s="6" t="s">
        <v>215</v>
      </c>
      <c r="J3554" s="6">
        <v>2</v>
      </c>
      <c r="K3554" s="6">
        <v>15</v>
      </c>
      <c r="L3554" s="6">
        <v>138</v>
      </c>
      <c r="M3554" s="6">
        <v>36</v>
      </c>
      <c r="N3554" s="6">
        <v>6</v>
      </c>
      <c r="O3554" s="6">
        <v>0.1</v>
      </c>
      <c r="P3554" s="8">
        <v>3825.7000000000003</v>
      </c>
      <c r="Q3554" s="8">
        <v>2218.9059999999999</v>
      </c>
      <c r="R3554" s="8">
        <f t="shared" si="166"/>
        <v>7345.3439999999991</v>
      </c>
      <c r="S3554" s="8">
        <f>(((Sales[[#This Row],[Unit Price]]-(Sales[[#This Row],[Discount Applied]]*Sales[[#This Row],[Unit Price]]))-Q3554)/Q3554)*100</f>
        <v>55.172413793103459</v>
      </c>
      <c r="T3554" s="8">
        <f t="shared" si="167"/>
        <v>20658.78</v>
      </c>
      <c r="U3554" s="8">
        <f>Sales[[#This Row],[Unit Cost]]*Sales[[#This Row],[Order Quantity]]</f>
        <v>13313.436</v>
      </c>
    </row>
    <row r="3555" spans="1:21" x14ac:dyDescent="0.2">
      <c r="A3555" s="6" t="s">
        <v>3768</v>
      </c>
      <c r="B3555" s="6" t="s">
        <v>24</v>
      </c>
      <c r="C3555" s="6" t="s">
        <v>145</v>
      </c>
      <c r="D3555" s="7">
        <v>43500</v>
      </c>
      <c r="E3555" s="7">
        <v>43669</v>
      </c>
      <c r="F3555" s="7">
        <v>43687</v>
      </c>
      <c r="G3555" s="7">
        <v>43695</v>
      </c>
      <c r="H3555" s="6">
        <f t="shared" si="165"/>
        <v>26</v>
      </c>
      <c r="I3555" s="6" t="s">
        <v>215</v>
      </c>
      <c r="J3555" s="6">
        <v>5</v>
      </c>
      <c r="K3555" s="6">
        <v>35</v>
      </c>
      <c r="L3555" s="6">
        <v>98</v>
      </c>
      <c r="M3555" s="6">
        <v>42</v>
      </c>
      <c r="N3555" s="6">
        <v>3</v>
      </c>
      <c r="O3555" s="6">
        <v>0.05</v>
      </c>
      <c r="P3555" s="8">
        <v>737</v>
      </c>
      <c r="Q3555" s="8">
        <v>582.23</v>
      </c>
      <c r="R3555" s="8">
        <f t="shared" si="166"/>
        <v>353.75999999999976</v>
      </c>
      <c r="S3555" s="8">
        <f>(((Sales[[#This Row],[Unit Price]]-(Sales[[#This Row],[Discount Applied]]*Sales[[#This Row],[Unit Price]]))-Q3555)/Q3555)*100</f>
        <v>20.253164556962016</v>
      </c>
      <c r="T3555" s="8">
        <f t="shared" si="167"/>
        <v>2100.4499999999998</v>
      </c>
      <c r="U3555" s="8">
        <f>Sales[[#This Row],[Unit Cost]]*Sales[[#This Row],[Order Quantity]]</f>
        <v>1746.69</v>
      </c>
    </row>
    <row r="3556" spans="1:21" x14ac:dyDescent="0.2">
      <c r="A3556" s="6" t="s">
        <v>3769</v>
      </c>
      <c r="B3556" s="6" t="s">
        <v>24</v>
      </c>
      <c r="C3556" s="6" t="s">
        <v>144</v>
      </c>
      <c r="D3556" s="7">
        <v>43600</v>
      </c>
      <c r="E3556" s="7">
        <v>43669</v>
      </c>
      <c r="F3556" s="7">
        <v>43692</v>
      </c>
      <c r="G3556" s="7">
        <v>43697</v>
      </c>
      <c r="H3556" s="6">
        <f t="shared" si="165"/>
        <v>28</v>
      </c>
      <c r="I3556" s="6" t="s">
        <v>215</v>
      </c>
      <c r="J3556" s="6">
        <v>1</v>
      </c>
      <c r="K3556" s="6">
        <v>27</v>
      </c>
      <c r="L3556" s="6">
        <v>60</v>
      </c>
      <c r="M3556" s="6">
        <v>34</v>
      </c>
      <c r="N3556" s="6">
        <v>3</v>
      </c>
      <c r="O3556" s="6">
        <v>7.4999999999999997E-2</v>
      </c>
      <c r="P3556" s="8">
        <v>1969.8</v>
      </c>
      <c r="Q3556" s="8">
        <v>1260.672</v>
      </c>
      <c r="R3556" s="8">
        <f t="shared" si="166"/>
        <v>1684.1789999999996</v>
      </c>
      <c r="S3556" s="8">
        <f>(((Sales[[#This Row],[Unit Price]]-(Sales[[#This Row],[Discount Applied]]*Sales[[#This Row],[Unit Price]]))-Q3556)/Q3556)*100</f>
        <v>44.53125</v>
      </c>
      <c r="T3556" s="8">
        <f t="shared" si="167"/>
        <v>5466.1949999999997</v>
      </c>
      <c r="U3556" s="8">
        <f>Sales[[#This Row],[Unit Cost]]*Sales[[#This Row],[Order Quantity]]</f>
        <v>3782.0160000000001</v>
      </c>
    </row>
    <row r="3557" spans="1:21" x14ac:dyDescent="0.2">
      <c r="A3557" s="6" t="s">
        <v>3770</v>
      </c>
      <c r="B3557" s="6" t="s">
        <v>24</v>
      </c>
      <c r="C3557" s="6" t="s">
        <v>144</v>
      </c>
      <c r="D3557" s="7">
        <v>43600</v>
      </c>
      <c r="E3557" s="7">
        <v>43669</v>
      </c>
      <c r="F3557" s="7">
        <v>43689</v>
      </c>
      <c r="G3557" s="7">
        <v>43692</v>
      </c>
      <c r="H3557" s="6">
        <f t="shared" si="165"/>
        <v>23</v>
      </c>
      <c r="I3557" s="6" t="s">
        <v>215</v>
      </c>
      <c r="J3557" s="6">
        <v>4</v>
      </c>
      <c r="K3557" s="6">
        <v>43</v>
      </c>
      <c r="L3557" s="6">
        <v>74</v>
      </c>
      <c r="M3557" s="6">
        <v>9</v>
      </c>
      <c r="N3557" s="6">
        <v>4</v>
      </c>
      <c r="O3557" s="6">
        <v>0.05</v>
      </c>
      <c r="P3557" s="8">
        <v>1058.6000000000001</v>
      </c>
      <c r="Q3557" s="8">
        <v>423.44000000000005</v>
      </c>
      <c r="R3557" s="8">
        <f t="shared" si="166"/>
        <v>2328.92</v>
      </c>
      <c r="S3557" s="8">
        <f>(((Sales[[#This Row],[Unit Price]]-(Sales[[#This Row],[Discount Applied]]*Sales[[#This Row],[Unit Price]]))-Q3557)/Q3557)*100</f>
        <v>137.49999999999997</v>
      </c>
      <c r="T3557" s="8">
        <f t="shared" si="167"/>
        <v>4022.6800000000003</v>
      </c>
      <c r="U3557" s="8">
        <f>Sales[[#This Row],[Unit Cost]]*Sales[[#This Row],[Order Quantity]]</f>
        <v>1693.7600000000002</v>
      </c>
    </row>
    <row r="3558" spans="1:21" x14ac:dyDescent="0.2">
      <c r="A3558" s="6" t="s">
        <v>3771</v>
      </c>
      <c r="B3558" s="6" t="s">
        <v>24</v>
      </c>
      <c r="C3558" s="6" t="s">
        <v>147</v>
      </c>
      <c r="D3558" s="7">
        <v>43600</v>
      </c>
      <c r="E3558" s="7">
        <v>43669</v>
      </c>
      <c r="F3558" s="7">
        <v>43675</v>
      </c>
      <c r="G3558" s="7">
        <v>43685</v>
      </c>
      <c r="H3558" s="6">
        <f t="shared" si="165"/>
        <v>16</v>
      </c>
      <c r="I3558" s="6" t="s">
        <v>215</v>
      </c>
      <c r="J3558" s="6">
        <v>1</v>
      </c>
      <c r="K3558" s="6">
        <v>27</v>
      </c>
      <c r="L3558" s="6">
        <v>214</v>
      </c>
      <c r="M3558" s="6">
        <v>41</v>
      </c>
      <c r="N3558" s="6">
        <v>7</v>
      </c>
      <c r="O3558" s="6">
        <v>7.4999999999999997E-2</v>
      </c>
      <c r="P3558" s="8">
        <v>180.9</v>
      </c>
      <c r="Q3558" s="8">
        <v>72.36</v>
      </c>
      <c r="R3558" s="8">
        <f t="shared" si="166"/>
        <v>664.80749999999989</v>
      </c>
      <c r="S3558" s="8">
        <f>(((Sales[[#This Row],[Unit Price]]-(Sales[[#This Row],[Discount Applied]]*Sales[[#This Row],[Unit Price]]))-Q3558)/Q3558)*100</f>
        <v>131.25000000000003</v>
      </c>
      <c r="T3558" s="8">
        <f t="shared" si="167"/>
        <v>1171.3274999999999</v>
      </c>
      <c r="U3558" s="8">
        <f>Sales[[#This Row],[Unit Cost]]*Sales[[#This Row],[Order Quantity]]</f>
        <v>506.52</v>
      </c>
    </row>
    <row r="3559" spans="1:21" x14ac:dyDescent="0.2">
      <c r="A3559" s="6" t="s">
        <v>3772</v>
      </c>
      <c r="B3559" s="6" t="s">
        <v>25</v>
      </c>
      <c r="C3559" s="6" t="s">
        <v>146</v>
      </c>
      <c r="D3559" s="7">
        <v>43600</v>
      </c>
      <c r="E3559" s="7">
        <v>43669</v>
      </c>
      <c r="F3559" s="7">
        <v>43672</v>
      </c>
      <c r="G3559" s="7">
        <v>43675</v>
      </c>
      <c r="H3559" s="6">
        <f t="shared" si="165"/>
        <v>6</v>
      </c>
      <c r="I3559" s="6" t="s">
        <v>215</v>
      </c>
      <c r="J3559" s="6">
        <v>15</v>
      </c>
      <c r="K3559" s="6">
        <v>2</v>
      </c>
      <c r="L3559" s="6">
        <v>328</v>
      </c>
      <c r="M3559" s="6">
        <v>37</v>
      </c>
      <c r="N3559" s="6">
        <v>8</v>
      </c>
      <c r="O3559" s="6">
        <v>0.3</v>
      </c>
      <c r="P3559" s="8">
        <v>2519.2000000000003</v>
      </c>
      <c r="Q3559" s="8">
        <v>1964.9760000000003</v>
      </c>
      <c r="R3559" s="8">
        <f t="shared" si="166"/>
        <v>-1612.2880000000023</v>
      </c>
      <c r="S3559" s="8">
        <f>(((Sales[[#This Row],[Unit Price]]-(Sales[[#This Row],[Discount Applied]]*Sales[[#This Row],[Unit Price]]))-Q3559)/Q3559)*100</f>
        <v>-10.256410256410268</v>
      </c>
      <c r="T3559" s="8">
        <f t="shared" si="167"/>
        <v>14107.52</v>
      </c>
      <c r="U3559" s="8">
        <f>Sales[[#This Row],[Unit Cost]]*Sales[[#This Row],[Order Quantity]]</f>
        <v>15719.808000000003</v>
      </c>
    </row>
    <row r="3560" spans="1:21" x14ac:dyDescent="0.2">
      <c r="A3560" s="6" t="s">
        <v>3773</v>
      </c>
      <c r="B3560" s="6" t="s">
        <v>25</v>
      </c>
      <c r="C3560" s="6" t="s">
        <v>146</v>
      </c>
      <c r="D3560" s="7">
        <v>43600</v>
      </c>
      <c r="E3560" s="7">
        <v>43669</v>
      </c>
      <c r="F3560" s="7">
        <v>43689</v>
      </c>
      <c r="G3560" s="7">
        <v>43692</v>
      </c>
      <c r="H3560" s="6">
        <f t="shared" si="165"/>
        <v>23</v>
      </c>
      <c r="I3560" s="6" t="s">
        <v>215</v>
      </c>
      <c r="J3560" s="6">
        <v>16</v>
      </c>
      <c r="K3560" s="6">
        <v>32</v>
      </c>
      <c r="L3560" s="6">
        <v>288</v>
      </c>
      <c r="M3560" s="6">
        <v>33</v>
      </c>
      <c r="N3560" s="6">
        <v>3</v>
      </c>
      <c r="O3560" s="6">
        <v>7.4999999999999997E-2</v>
      </c>
      <c r="P3560" s="8">
        <v>3839.1</v>
      </c>
      <c r="Q3560" s="8">
        <v>2073.114</v>
      </c>
      <c r="R3560" s="8">
        <f t="shared" si="166"/>
        <v>4434.1604999999981</v>
      </c>
      <c r="S3560" s="8">
        <f>(((Sales[[#This Row],[Unit Price]]-(Sales[[#This Row],[Discount Applied]]*Sales[[#This Row],[Unit Price]]))-Q3560)/Q3560)*100</f>
        <v>71.296296296296291</v>
      </c>
      <c r="T3560" s="8">
        <f t="shared" si="167"/>
        <v>10653.502499999999</v>
      </c>
      <c r="U3560" s="8">
        <f>Sales[[#This Row],[Unit Cost]]*Sales[[#This Row],[Order Quantity]]</f>
        <v>6219.3420000000006</v>
      </c>
    </row>
    <row r="3561" spans="1:21" x14ac:dyDescent="0.2">
      <c r="A3561" s="6" t="s">
        <v>3774</v>
      </c>
      <c r="B3561" s="6" t="s">
        <v>26</v>
      </c>
      <c r="C3561" s="6" t="s">
        <v>148</v>
      </c>
      <c r="D3561" s="7">
        <v>43600</v>
      </c>
      <c r="E3561" s="7">
        <v>43670</v>
      </c>
      <c r="F3561" s="7">
        <v>43691</v>
      </c>
      <c r="G3561" s="7">
        <v>43699</v>
      </c>
      <c r="H3561" s="6">
        <f t="shared" si="165"/>
        <v>29</v>
      </c>
      <c r="I3561" s="6" t="s">
        <v>215</v>
      </c>
      <c r="J3561" s="6">
        <v>28</v>
      </c>
      <c r="K3561" s="6">
        <v>21</v>
      </c>
      <c r="L3561" s="6">
        <v>30</v>
      </c>
      <c r="M3561" s="6">
        <v>31</v>
      </c>
      <c r="N3561" s="6">
        <v>7</v>
      </c>
      <c r="O3561" s="6">
        <v>7.4999999999999997E-2</v>
      </c>
      <c r="P3561" s="8">
        <v>5226</v>
      </c>
      <c r="Q3561" s="8">
        <v>3814.98</v>
      </c>
      <c r="R3561" s="8">
        <f t="shared" si="166"/>
        <v>7133.489999999998</v>
      </c>
      <c r="S3561" s="8">
        <f>(((Sales[[#This Row],[Unit Price]]-(Sales[[#This Row],[Discount Applied]]*Sales[[#This Row],[Unit Price]]))-Q3561)/Q3561)*100</f>
        <v>26.712328767123296</v>
      </c>
      <c r="T3561" s="8">
        <f t="shared" si="167"/>
        <v>33838.35</v>
      </c>
      <c r="U3561" s="8">
        <f>Sales[[#This Row],[Unit Cost]]*Sales[[#This Row],[Order Quantity]]</f>
        <v>26704.86</v>
      </c>
    </row>
    <row r="3562" spans="1:21" x14ac:dyDescent="0.2">
      <c r="A3562" s="6" t="s">
        <v>3775</v>
      </c>
      <c r="B3562" s="6" t="s">
        <v>25</v>
      </c>
      <c r="C3562" s="6" t="s">
        <v>143</v>
      </c>
      <c r="D3562" s="7">
        <v>43600</v>
      </c>
      <c r="E3562" s="7">
        <v>43670</v>
      </c>
      <c r="F3562" s="7">
        <v>43693</v>
      </c>
      <c r="G3562" s="7">
        <v>43696</v>
      </c>
      <c r="H3562" s="6">
        <f t="shared" si="165"/>
        <v>26</v>
      </c>
      <c r="I3562" s="6" t="s">
        <v>215</v>
      </c>
      <c r="J3562" s="6">
        <v>15</v>
      </c>
      <c r="K3562" s="6">
        <v>25</v>
      </c>
      <c r="L3562" s="6">
        <v>355</v>
      </c>
      <c r="M3562" s="6">
        <v>26</v>
      </c>
      <c r="N3562" s="6">
        <v>1</v>
      </c>
      <c r="O3562" s="6">
        <v>7.4999999999999997E-2</v>
      </c>
      <c r="P3562" s="8">
        <v>268</v>
      </c>
      <c r="Q3562" s="8">
        <v>217.08</v>
      </c>
      <c r="R3562" s="8">
        <f t="shared" si="166"/>
        <v>30.819999999999993</v>
      </c>
      <c r="S3562" s="8">
        <f>(((Sales[[#This Row],[Unit Price]]-(Sales[[#This Row],[Discount Applied]]*Sales[[#This Row],[Unit Price]]))-Q3562)/Q3562)*100</f>
        <v>14.197530864197528</v>
      </c>
      <c r="T3562" s="8">
        <f t="shared" si="167"/>
        <v>247.9</v>
      </c>
      <c r="U3562" s="8">
        <f>Sales[[#This Row],[Unit Cost]]*Sales[[#This Row],[Order Quantity]]</f>
        <v>217.08</v>
      </c>
    </row>
    <row r="3563" spans="1:21" x14ac:dyDescent="0.2">
      <c r="A3563" s="6" t="s">
        <v>3776</v>
      </c>
      <c r="B3563" s="6" t="s">
        <v>24</v>
      </c>
      <c r="C3563" s="6" t="s">
        <v>143</v>
      </c>
      <c r="D3563" s="7">
        <v>43600</v>
      </c>
      <c r="E3563" s="7">
        <v>43670</v>
      </c>
      <c r="F3563" s="7">
        <v>43679</v>
      </c>
      <c r="G3563" s="7">
        <v>43680</v>
      </c>
      <c r="H3563" s="6">
        <f t="shared" si="165"/>
        <v>10</v>
      </c>
      <c r="I3563" s="6" t="s">
        <v>215</v>
      </c>
      <c r="J3563" s="6">
        <v>4</v>
      </c>
      <c r="K3563" s="6">
        <v>19</v>
      </c>
      <c r="L3563" s="6">
        <v>343</v>
      </c>
      <c r="M3563" s="6">
        <v>31</v>
      </c>
      <c r="N3563" s="6">
        <v>3</v>
      </c>
      <c r="O3563" s="6">
        <v>7.4999999999999997E-2</v>
      </c>
      <c r="P3563" s="8">
        <v>1742</v>
      </c>
      <c r="Q3563" s="8">
        <v>1027.78</v>
      </c>
      <c r="R3563" s="8">
        <f t="shared" si="166"/>
        <v>1750.71</v>
      </c>
      <c r="S3563" s="8">
        <f>(((Sales[[#This Row],[Unit Price]]-(Sales[[#This Row],[Discount Applied]]*Sales[[#This Row],[Unit Price]]))-Q3563)/Q3563)*100</f>
        <v>56.779661016949149</v>
      </c>
      <c r="T3563" s="8">
        <f t="shared" si="167"/>
        <v>4834.05</v>
      </c>
      <c r="U3563" s="8">
        <f>Sales[[#This Row],[Unit Cost]]*Sales[[#This Row],[Order Quantity]]</f>
        <v>3083.34</v>
      </c>
    </row>
    <row r="3564" spans="1:21" x14ac:dyDescent="0.2">
      <c r="A3564" s="6" t="s">
        <v>3777</v>
      </c>
      <c r="B3564" s="6" t="s">
        <v>25</v>
      </c>
      <c r="C3564" s="6" t="s">
        <v>145</v>
      </c>
      <c r="D3564" s="7">
        <v>43600</v>
      </c>
      <c r="E3564" s="7">
        <v>43670</v>
      </c>
      <c r="F3564" s="7">
        <v>43693</v>
      </c>
      <c r="G3564" s="7">
        <v>43696</v>
      </c>
      <c r="H3564" s="6">
        <f t="shared" si="165"/>
        <v>26</v>
      </c>
      <c r="I3564" s="6" t="s">
        <v>215</v>
      </c>
      <c r="J3564" s="6">
        <v>18</v>
      </c>
      <c r="K3564" s="6">
        <v>2</v>
      </c>
      <c r="L3564" s="6">
        <v>124</v>
      </c>
      <c r="M3564" s="6">
        <v>23</v>
      </c>
      <c r="N3564" s="6">
        <v>7</v>
      </c>
      <c r="O3564" s="6">
        <v>0.05</v>
      </c>
      <c r="P3564" s="8">
        <v>871</v>
      </c>
      <c r="Q3564" s="8">
        <v>435.5</v>
      </c>
      <c r="R3564" s="8">
        <f t="shared" si="166"/>
        <v>2743.6499999999996</v>
      </c>
      <c r="S3564" s="8">
        <f>(((Sales[[#This Row],[Unit Price]]-(Sales[[#This Row],[Discount Applied]]*Sales[[#This Row],[Unit Price]]))-Q3564)/Q3564)*100</f>
        <v>90.000000000000014</v>
      </c>
      <c r="T3564" s="8">
        <f t="shared" si="167"/>
        <v>5792.15</v>
      </c>
      <c r="U3564" s="8">
        <f>Sales[[#This Row],[Unit Cost]]*Sales[[#This Row],[Order Quantity]]</f>
        <v>3048.5</v>
      </c>
    </row>
    <row r="3565" spans="1:21" x14ac:dyDescent="0.2">
      <c r="A3565" s="6" t="s">
        <v>3778</v>
      </c>
      <c r="B3565" s="6" t="s">
        <v>24</v>
      </c>
      <c r="C3565" s="6" t="s">
        <v>147</v>
      </c>
      <c r="D3565" s="7">
        <v>43600</v>
      </c>
      <c r="E3565" s="7">
        <v>43670</v>
      </c>
      <c r="F3565" s="7">
        <v>43686</v>
      </c>
      <c r="G3565" s="7">
        <v>43688</v>
      </c>
      <c r="H3565" s="6">
        <f t="shared" si="165"/>
        <v>18</v>
      </c>
      <c r="I3565" s="6" t="s">
        <v>215</v>
      </c>
      <c r="J3565" s="6">
        <v>6</v>
      </c>
      <c r="K3565" s="6">
        <v>3</v>
      </c>
      <c r="L3565" s="6">
        <v>235</v>
      </c>
      <c r="M3565" s="6">
        <v>16</v>
      </c>
      <c r="N3565" s="6">
        <v>1</v>
      </c>
      <c r="O3565" s="6">
        <v>0.2</v>
      </c>
      <c r="P3565" s="8">
        <v>247.9</v>
      </c>
      <c r="Q3565" s="8">
        <v>138.82400000000001</v>
      </c>
      <c r="R3565" s="8">
        <f t="shared" si="166"/>
        <v>59.495999999999981</v>
      </c>
      <c r="S3565" s="8">
        <f>(((Sales[[#This Row],[Unit Price]]-(Sales[[#This Row],[Discount Applied]]*Sales[[#This Row],[Unit Price]]))-Q3565)/Q3565)*100</f>
        <v>42.85714285714284</v>
      </c>
      <c r="T3565" s="8">
        <f t="shared" si="167"/>
        <v>198.32</v>
      </c>
      <c r="U3565" s="8">
        <f>Sales[[#This Row],[Unit Cost]]*Sales[[#This Row],[Order Quantity]]</f>
        <v>138.82400000000001</v>
      </c>
    </row>
    <row r="3566" spans="1:21" x14ac:dyDescent="0.2">
      <c r="A3566" s="6" t="s">
        <v>3779</v>
      </c>
      <c r="B3566" s="6" t="s">
        <v>23</v>
      </c>
      <c r="C3566" s="6" t="s">
        <v>146</v>
      </c>
      <c r="D3566" s="7">
        <v>43500</v>
      </c>
      <c r="E3566" s="7">
        <v>43670</v>
      </c>
      <c r="F3566" s="7">
        <v>43685</v>
      </c>
      <c r="G3566" s="7">
        <v>43687</v>
      </c>
      <c r="H3566" s="6">
        <f t="shared" si="165"/>
        <v>17</v>
      </c>
      <c r="I3566" s="6" t="s">
        <v>215</v>
      </c>
      <c r="J3566" s="6">
        <v>20</v>
      </c>
      <c r="K3566" s="6">
        <v>13</v>
      </c>
      <c r="L3566" s="6">
        <v>325</v>
      </c>
      <c r="M3566" s="6">
        <v>34</v>
      </c>
      <c r="N3566" s="6">
        <v>2</v>
      </c>
      <c r="O3566" s="6">
        <v>7.4999999999999997E-2</v>
      </c>
      <c r="P3566" s="8">
        <v>1869.3</v>
      </c>
      <c r="Q3566" s="8">
        <v>915.95699999999999</v>
      </c>
      <c r="R3566" s="8">
        <f t="shared" si="166"/>
        <v>1626.2909999999999</v>
      </c>
      <c r="S3566" s="8">
        <f>(((Sales[[#This Row],[Unit Price]]-(Sales[[#This Row],[Discount Applied]]*Sales[[#This Row],[Unit Price]]))-Q3566)/Q3566)*100</f>
        <v>88.775510204081627</v>
      </c>
      <c r="T3566" s="8">
        <f t="shared" si="167"/>
        <v>3458.2049999999999</v>
      </c>
      <c r="U3566" s="8">
        <f>Sales[[#This Row],[Unit Cost]]*Sales[[#This Row],[Order Quantity]]</f>
        <v>1831.914</v>
      </c>
    </row>
    <row r="3567" spans="1:21" x14ac:dyDescent="0.2">
      <c r="A3567" s="6" t="s">
        <v>3780</v>
      </c>
      <c r="B3567" s="6" t="s">
        <v>24</v>
      </c>
      <c r="C3567" s="6" t="s">
        <v>147</v>
      </c>
      <c r="D3567" s="7">
        <v>43600</v>
      </c>
      <c r="E3567" s="7">
        <v>43670</v>
      </c>
      <c r="F3567" s="7">
        <v>43676</v>
      </c>
      <c r="G3567" s="7">
        <v>43680</v>
      </c>
      <c r="H3567" s="6">
        <f t="shared" si="165"/>
        <v>10</v>
      </c>
      <c r="I3567" s="6" t="s">
        <v>215</v>
      </c>
      <c r="J3567" s="6">
        <v>2</v>
      </c>
      <c r="K3567" s="6">
        <v>21</v>
      </c>
      <c r="L3567" s="6">
        <v>228</v>
      </c>
      <c r="M3567" s="6">
        <v>44</v>
      </c>
      <c r="N3567" s="6">
        <v>6</v>
      </c>
      <c r="O3567" s="6">
        <v>0.05</v>
      </c>
      <c r="P3567" s="8">
        <v>2579.5</v>
      </c>
      <c r="Q3567" s="8">
        <v>1160.7750000000001</v>
      </c>
      <c r="R3567" s="8">
        <f t="shared" si="166"/>
        <v>7738.4999999999991</v>
      </c>
      <c r="S3567" s="8">
        <f>(((Sales[[#This Row],[Unit Price]]-(Sales[[#This Row],[Discount Applied]]*Sales[[#This Row],[Unit Price]]))-Q3567)/Q3567)*100</f>
        <v>111.1111111111111</v>
      </c>
      <c r="T3567" s="8">
        <f t="shared" si="167"/>
        <v>14703.15</v>
      </c>
      <c r="U3567" s="8">
        <f>Sales[[#This Row],[Unit Cost]]*Sales[[#This Row],[Order Quantity]]</f>
        <v>6964.6500000000005</v>
      </c>
    </row>
    <row r="3568" spans="1:21" x14ac:dyDescent="0.2">
      <c r="A3568" s="6" t="s">
        <v>3781</v>
      </c>
      <c r="B3568" s="6" t="s">
        <v>24</v>
      </c>
      <c r="C3568" s="6" t="s">
        <v>144</v>
      </c>
      <c r="D3568" s="7">
        <v>43600</v>
      </c>
      <c r="E3568" s="7">
        <v>43670</v>
      </c>
      <c r="F3568" s="7">
        <v>43673</v>
      </c>
      <c r="G3568" s="7">
        <v>43682</v>
      </c>
      <c r="H3568" s="6">
        <f t="shared" si="165"/>
        <v>12</v>
      </c>
      <c r="I3568" s="6" t="s">
        <v>215</v>
      </c>
      <c r="J3568" s="6">
        <v>11</v>
      </c>
      <c r="K3568" s="6">
        <v>16</v>
      </c>
      <c r="L3568" s="6">
        <v>73</v>
      </c>
      <c r="M3568" s="6">
        <v>30</v>
      </c>
      <c r="N3568" s="6">
        <v>8</v>
      </c>
      <c r="O3568" s="6">
        <v>7.4999999999999997E-2</v>
      </c>
      <c r="P3568" s="8">
        <v>1956.4</v>
      </c>
      <c r="Q3568" s="8">
        <v>1212.9680000000001</v>
      </c>
      <c r="R3568" s="8">
        <f t="shared" si="166"/>
        <v>4773.616</v>
      </c>
      <c r="S3568" s="8">
        <f>(((Sales[[#This Row],[Unit Price]]-(Sales[[#This Row],[Discount Applied]]*Sales[[#This Row],[Unit Price]]))-Q3568)/Q3568)*100</f>
        <v>49.193548387096769</v>
      </c>
      <c r="T3568" s="8">
        <f t="shared" si="167"/>
        <v>14477.36</v>
      </c>
      <c r="U3568" s="8">
        <f>Sales[[#This Row],[Unit Cost]]*Sales[[#This Row],[Order Quantity]]</f>
        <v>9703.7440000000006</v>
      </c>
    </row>
    <row r="3569" spans="1:21" x14ac:dyDescent="0.2">
      <c r="A3569" s="6" t="s">
        <v>3782</v>
      </c>
      <c r="B3569" s="6" t="s">
        <v>25</v>
      </c>
      <c r="C3569" s="6" t="s">
        <v>147</v>
      </c>
      <c r="D3569" s="7">
        <v>43600</v>
      </c>
      <c r="E3569" s="7">
        <v>43670</v>
      </c>
      <c r="F3569" s="7">
        <v>43684</v>
      </c>
      <c r="G3569" s="7">
        <v>43689</v>
      </c>
      <c r="H3569" s="6">
        <f t="shared" si="165"/>
        <v>19</v>
      </c>
      <c r="I3569" s="6" t="s">
        <v>215</v>
      </c>
      <c r="J3569" s="6">
        <v>15</v>
      </c>
      <c r="K3569" s="6">
        <v>20</v>
      </c>
      <c r="L3569" s="6">
        <v>205</v>
      </c>
      <c r="M3569" s="6">
        <v>5</v>
      </c>
      <c r="N3569" s="6">
        <v>1</v>
      </c>
      <c r="O3569" s="6">
        <v>0.05</v>
      </c>
      <c r="P3569" s="8">
        <v>2519.2000000000003</v>
      </c>
      <c r="Q3569" s="8">
        <v>1864.2080000000001</v>
      </c>
      <c r="R3569" s="8">
        <f t="shared" si="166"/>
        <v>529.03200000000015</v>
      </c>
      <c r="S3569" s="8">
        <f>(((Sales[[#This Row],[Unit Price]]-(Sales[[#This Row],[Discount Applied]]*Sales[[#This Row],[Unit Price]]))-Q3569)/Q3569)*100</f>
        <v>28.378378378378383</v>
      </c>
      <c r="T3569" s="8">
        <f t="shared" si="167"/>
        <v>2393.2400000000002</v>
      </c>
      <c r="U3569" s="8">
        <f>Sales[[#This Row],[Unit Cost]]*Sales[[#This Row],[Order Quantity]]</f>
        <v>1864.2080000000001</v>
      </c>
    </row>
    <row r="3570" spans="1:21" x14ac:dyDescent="0.2">
      <c r="A3570" s="6" t="s">
        <v>3783</v>
      </c>
      <c r="B3570" s="6" t="s">
        <v>24</v>
      </c>
      <c r="C3570" s="6" t="s">
        <v>146</v>
      </c>
      <c r="D3570" s="7">
        <v>43600</v>
      </c>
      <c r="E3570" s="7">
        <v>43671</v>
      </c>
      <c r="F3570" s="7">
        <v>43679</v>
      </c>
      <c r="G3570" s="7">
        <v>43681</v>
      </c>
      <c r="H3570" s="6">
        <f t="shared" si="165"/>
        <v>10</v>
      </c>
      <c r="I3570" s="6" t="s">
        <v>215</v>
      </c>
      <c r="J3570" s="6">
        <v>11</v>
      </c>
      <c r="K3570" s="6">
        <v>46</v>
      </c>
      <c r="L3570" s="6">
        <v>325</v>
      </c>
      <c r="M3570" s="6">
        <v>44</v>
      </c>
      <c r="N3570" s="6">
        <v>1</v>
      </c>
      <c r="O3570" s="6">
        <v>0.4</v>
      </c>
      <c r="P3570" s="8">
        <v>797.30000000000007</v>
      </c>
      <c r="Q3570" s="8">
        <v>597.97500000000002</v>
      </c>
      <c r="R3570" s="8">
        <f t="shared" si="166"/>
        <v>-119.59500000000003</v>
      </c>
      <c r="S3570" s="8">
        <f>(((Sales[[#This Row],[Unit Price]]-(Sales[[#This Row],[Discount Applied]]*Sales[[#This Row],[Unit Price]]))-Q3570)/Q3570)*100</f>
        <v>-20.000000000000004</v>
      </c>
      <c r="T3570" s="8">
        <f t="shared" si="167"/>
        <v>478.38</v>
      </c>
      <c r="U3570" s="8">
        <f>Sales[[#This Row],[Unit Cost]]*Sales[[#This Row],[Order Quantity]]</f>
        <v>597.97500000000002</v>
      </c>
    </row>
    <row r="3571" spans="1:21" x14ac:dyDescent="0.2">
      <c r="A3571" s="6" t="s">
        <v>3784</v>
      </c>
      <c r="B3571" s="6" t="s">
        <v>25</v>
      </c>
      <c r="C3571" s="6" t="s">
        <v>147</v>
      </c>
      <c r="D3571" s="7">
        <v>43500</v>
      </c>
      <c r="E3571" s="7">
        <v>43671</v>
      </c>
      <c r="F3571" s="7">
        <v>43681</v>
      </c>
      <c r="G3571" s="7">
        <v>43688</v>
      </c>
      <c r="H3571" s="6">
        <f t="shared" si="165"/>
        <v>17</v>
      </c>
      <c r="I3571" s="6" t="s">
        <v>215</v>
      </c>
      <c r="J3571" s="6">
        <v>19</v>
      </c>
      <c r="K3571" s="6">
        <v>30</v>
      </c>
      <c r="L3571" s="6">
        <v>233</v>
      </c>
      <c r="M3571" s="6">
        <v>42</v>
      </c>
      <c r="N3571" s="6">
        <v>3</v>
      </c>
      <c r="O3571" s="6">
        <v>7.4999999999999997E-2</v>
      </c>
      <c r="P3571" s="8">
        <v>5366.7</v>
      </c>
      <c r="Q3571" s="8">
        <v>3542.0219999999999</v>
      </c>
      <c r="R3571" s="8">
        <f t="shared" si="166"/>
        <v>4266.5264999999999</v>
      </c>
      <c r="S3571" s="8">
        <f>(((Sales[[#This Row],[Unit Price]]-(Sales[[#This Row],[Discount Applied]]*Sales[[#This Row],[Unit Price]]))-Q3571)/Q3571)*100</f>
        <v>40.151515151515163</v>
      </c>
      <c r="T3571" s="8">
        <f t="shared" si="167"/>
        <v>14892.592499999999</v>
      </c>
      <c r="U3571" s="8">
        <f>Sales[[#This Row],[Unit Cost]]*Sales[[#This Row],[Order Quantity]]</f>
        <v>10626.065999999999</v>
      </c>
    </row>
    <row r="3572" spans="1:21" x14ac:dyDescent="0.2">
      <c r="A3572" s="6" t="s">
        <v>3785</v>
      </c>
      <c r="B3572" s="6" t="s">
        <v>24</v>
      </c>
      <c r="C3572" s="6" t="s">
        <v>145</v>
      </c>
      <c r="D3572" s="7">
        <v>43600</v>
      </c>
      <c r="E3572" s="7">
        <v>43671</v>
      </c>
      <c r="F3572" s="7">
        <v>43683</v>
      </c>
      <c r="G3572" s="7">
        <v>43686</v>
      </c>
      <c r="H3572" s="6">
        <f t="shared" si="165"/>
        <v>15</v>
      </c>
      <c r="I3572" s="6" t="s">
        <v>215</v>
      </c>
      <c r="J3572" s="6">
        <v>4</v>
      </c>
      <c r="K3572" s="6">
        <v>30</v>
      </c>
      <c r="L3572" s="6">
        <v>138</v>
      </c>
      <c r="M3572" s="6">
        <v>11</v>
      </c>
      <c r="N3572" s="6">
        <v>3</v>
      </c>
      <c r="O3572" s="6">
        <v>0.2</v>
      </c>
      <c r="P3572" s="8">
        <v>3343.3</v>
      </c>
      <c r="Q3572" s="8">
        <v>1370.7529999999999</v>
      </c>
      <c r="R3572" s="8">
        <f t="shared" si="166"/>
        <v>3911.661000000001</v>
      </c>
      <c r="S3572" s="8">
        <f>(((Sales[[#This Row],[Unit Price]]-(Sales[[#This Row],[Discount Applied]]*Sales[[#This Row],[Unit Price]]))-Q3572)/Q3572)*100</f>
        <v>95.121951219512226</v>
      </c>
      <c r="T3572" s="8">
        <f t="shared" si="167"/>
        <v>8023.920000000001</v>
      </c>
      <c r="U3572" s="8">
        <f>Sales[[#This Row],[Unit Cost]]*Sales[[#This Row],[Order Quantity]]</f>
        <v>4112.259</v>
      </c>
    </row>
    <row r="3573" spans="1:21" x14ac:dyDescent="0.2">
      <c r="A3573" s="6" t="s">
        <v>3786</v>
      </c>
      <c r="B3573" s="6" t="s">
        <v>24</v>
      </c>
      <c r="C3573" s="6" t="s">
        <v>147</v>
      </c>
      <c r="D3573" s="7">
        <v>43600</v>
      </c>
      <c r="E3573" s="7">
        <v>43671</v>
      </c>
      <c r="F3573" s="7">
        <v>43685</v>
      </c>
      <c r="G3573" s="7">
        <v>43690</v>
      </c>
      <c r="H3573" s="6">
        <f t="shared" si="165"/>
        <v>19</v>
      </c>
      <c r="I3573" s="6" t="s">
        <v>215</v>
      </c>
      <c r="J3573" s="6">
        <v>1</v>
      </c>
      <c r="K3573" s="6">
        <v>20</v>
      </c>
      <c r="L3573" s="6">
        <v>229</v>
      </c>
      <c r="M3573" s="6">
        <v>17</v>
      </c>
      <c r="N3573" s="6">
        <v>2</v>
      </c>
      <c r="O3573" s="6">
        <v>0.2</v>
      </c>
      <c r="P3573" s="8">
        <v>3939.6</v>
      </c>
      <c r="Q3573" s="8">
        <v>2836.5119999999997</v>
      </c>
      <c r="R3573" s="8">
        <f t="shared" si="166"/>
        <v>630.33600000000024</v>
      </c>
      <c r="S3573" s="8">
        <f>(((Sales[[#This Row],[Unit Price]]-(Sales[[#This Row],[Discount Applied]]*Sales[[#This Row],[Unit Price]]))-Q3573)/Q3573)*100</f>
        <v>11.111111111111116</v>
      </c>
      <c r="T3573" s="8">
        <f t="shared" si="167"/>
        <v>6303.36</v>
      </c>
      <c r="U3573" s="8">
        <f>Sales[[#This Row],[Unit Cost]]*Sales[[#This Row],[Order Quantity]]</f>
        <v>5673.0239999999994</v>
      </c>
    </row>
    <row r="3574" spans="1:21" x14ac:dyDescent="0.2">
      <c r="A3574" s="6" t="s">
        <v>3787</v>
      </c>
      <c r="B3574" s="6" t="s">
        <v>23</v>
      </c>
      <c r="C3574" s="6" t="s">
        <v>148</v>
      </c>
      <c r="D3574" s="7">
        <v>43600</v>
      </c>
      <c r="E3574" s="7">
        <v>43671</v>
      </c>
      <c r="F3574" s="7">
        <v>43694</v>
      </c>
      <c r="G3574" s="7">
        <v>43695</v>
      </c>
      <c r="H3574" s="6">
        <f t="shared" si="165"/>
        <v>24</v>
      </c>
      <c r="I3574" s="6" t="s">
        <v>215</v>
      </c>
      <c r="J3574" s="6">
        <v>24</v>
      </c>
      <c r="K3574" s="6">
        <v>36</v>
      </c>
      <c r="L3574" s="6">
        <v>52</v>
      </c>
      <c r="M3574" s="6">
        <v>21</v>
      </c>
      <c r="N3574" s="6">
        <v>5</v>
      </c>
      <c r="O3574" s="6">
        <v>7.4999999999999997E-2</v>
      </c>
      <c r="P3574" s="8">
        <v>2659.9</v>
      </c>
      <c r="Q3574" s="8">
        <v>1542.742</v>
      </c>
      <c r="R3574" s="8">
        <f t="shared" si="166"/>
        <v>4588.3275000000003</v>
      </c>
      <c r="S3574" s="8">
        <f>(((Sales[[#This Row],[Unit Price]]-(Sales[[#This Row],[Discount Applied]]*Sales[[#This Row],[Unit Price]]))-Q3574)/Q3574)*100</f>
        <v>59.48275862068968</v>
      </c>
      <c r="T3574" s="8">
        <f t="shared" si="167"/>
        <v>12302.0375</v>
      </c>
      <c r="U3574" s="8">
        <f>Sales[[#This Row],[Unit Cost]]*Sales[[#This Row],[Order Quantity]]</f>
        <v>7713.71</v>
      </c>
    </row>
    <row r="3575" spans="1:21" x14ac:dyDescent="0.2">
      <c r="A3575" s="6" t="s">
        <v>3788</v>
      </c>
      <c r="B3575" s="6" t="s">
        <v>25</v>
      </c>
      <c r="C3575" s="6" t="s">
        <v>146</v>
      </c>
      <c r="D3575" s="7">
        <v>43500</v>
      </c>
      <c r="E3575" s="7">
        <v>43672</v>
      </c>
      <c r="F3575" s="7">
        <v>43681</v>
      </c>
      <c r="G3575" s="7">
        <v>43684</v>
      </c>
      <c r="H3575" s="6">
        <f t="shared" si="165"/>
        <v>12</v>
      </c>
      <c r="I3575" s="6" t="s">
        <v>215</v>
      </c>
      <c r="J3575" s="6">
        <v>13</v>
      </c>
      <c r="K3575" s="6">
        <v>49</v>
      </c>
      <c r="L3575" s="6">
        <v>279</v>
      </c>
      <c r="M3575" s="6">
        <v>42</v>
      </c>
      <c r="N3575" s="6">
        <v>4</v>
      </c>
      <c r="O3575" s="6">
        <v>0.1</v>
      </c>
      <c r="P3575" s="8">
        <v>737</v>
      </c>
      <c r="Q3575" s="8">
        <v>405.35</v>
      </c>
      <c r="R3575" s="8">
        <f t="shared" si="166"/>
        <v>1031.7999999999997</v>
      </c>
      <c r="S3575" s="8">
        <f>(((Sales[[#This Row],[Unit Price]]-(Sales[[#This Row],[Discount Applied]]*Sales[[#This Row],[Unit Price]]))-Q3575)/Q3575)*100</f>
        <v>63.636363636363612</v>
      </c>
      <c r="T3575" s="8">
        <f t="shared" si="167"/>
        <v>2653.2</v>
      </c>
      <c r="U3575" s="8">
        <f>Sales[[#This Row],[Unit Cost]]*Sales[[#This Row],[Order Quantity]]</f>
        <v>1621.4</v>
      </c>
    </row>
    <row r="3576" spans="1:21" x14ac:dyDescent="0.2">
      <c r="A3576" s="6" t="s">
        <v>3789</v>
      </c>
      <c r="B3576" s="6" t="s">
        <v>25</v>
      </c>
      <c r="C3576" s="6" t="s">
        <v>147</v>
      </c>
      <c r="D3576" s="7">
        <v>43600</v>
      </c>
      <c r="E3576" s="7">
        <v>43672</v>
      </c>
      <c r="F3576" s="7">
        <v>43678</v>
      </c>
      <c r="G3576" s="7">
        <v>43686</v>
      </c>
      <c r="H3576" s="6">
        <f t="shared" si="165"/>
        <v>14</v>
      </c>
      <c r="I3576" s="6" t="s">
        <v>215</v>
      </c>
      <c r="J3576" s="6">
        <v>13</v>
      </c>
      <c r="K3576" s="6">
        <v>13</v>
      </c>
      <c r="L3576" s="6">
        <v>213</v>
      </c>
      <c r="M3576" s="6">
        <v>39</v>
      </c>
      <c r="N3576" s="6">
        <v>4</v>
      </c>
      <c r="O3576" s="6">
        <v>7.4999999999999997E-2</v>
      </c>
      <c r="P3576" s="8">
        <v>3108.8</v>
      </c>
      <c r="Q3576" s="8">
        <v>2549.2159999999999</v>
      </c>
      <c r="R3576" s="8">
        <f t="shared" si="166"/>
        <v>1305.6960000000017</v>
      </c>
      <c r="S3576" s="8">
        <f>(((Sales[[#This Row],[Unit Price]]-(Sales[[#This Row],[Discount Applied]]*Sales[[#This Row],[Unit Price]]))-Q3576)/Q3576)*100</f>
        <v>12.804878048780505</v>
      </c>
      <c r="T3576" s="8">
        <f t="shared" si="167"/>
        <v>11502.560000000001</v>
      </c>
      <c r="U3576" s="8">
        <f>Sales[[#This Row],[Unit Cost]]*Sales[[#This Row],[Order Quantity]]</f>
        <v>10196.864</v>
      </c>
    </row>
    <row r="3577" spans="1:21" x14ac:dyDescent="0.2">
      <c r="A3577" s="6" t="s">
        <v>3790</v>
      </c>
      <c r="B3577" s="6" t="s">
        <v>26</v>
      </c>
      <c r="C3577" s="6" t="s">
        <v>145</v>
      </c>
      <c r="D3577" s="7">
        <v>43600</v>
      </c>
      <c r="E3577" s="7">
        <v>43672</v>
      </c>
      <c r="F3577" s="7">
        <v>43689</v>
      </c>
      <c r="G3577" s="7">
        <v>43694</v>
      </c>
      <c r="H3577" s="6">
        <f t="shared" si="165"/>
        <v>22</v>
      </c>
      <c r="I3577" s="6" t="s">
        <v>215</v>
      </c>
      <c r="J3577" s="6">
        <v>28</v>
      </c>
      <c r="K3577" s="6">
        <v>9</v>
      </c>
      <c r="L3577" s="6">
        <v>192</v>
      </c>
      <c r="M3577" s="6">
        <v>40</v>
      </c>
      <c r="N3577" s="6">
        <v>5</v>
      </c>
      <c r="O3577" s="6">
        <v>0.3</v>
      </c>
      <c r="P3577" s="8">
        <v>3423.7000000000003</v>
      </c>
      <c r="Q3577" s="8">
        <v>2191.1680000000001</v>
      </c>
      <c r="R3577" s="8">
        <f t="shared" si="166"/>
        <v>1027.1099999999988</v>
      </c>
      <c r="S3577" s="8">
        <f>(((Sales[[#This Row],[Unit Price]]-(Sales[[#This Row],[Discount Applied]]*Sales[[#This Row],[Unit Price]]))-Q3577)/Q3577)*100</f>
        <v>9.375</v>
      </c>
      <c r="T3577" s="8">
        <f t="shared" si="167"/>
        <v>11982.949999999999</v>
      </c>
      <c r="U3577" s="8">
        <f>Sales[[#This Row],[Unit Cost]]*Sales[[#This Row],[Order Quantity]]</f>
        <v>10955.84</v>
      </c>
    </row>
    <row r="3578" spans="1:21" x14ac:dyDescent="0.2">
      <c r="A3578" s="6" t="s">
        <v>3791</v>
      </c>
      <c r="B3578" s="6" t="s">
        <v>24</v>
      </c>
      <c r="C3578" s="6" t="s">
        <v>144</v>
      </c>
      <c r="D3578" s="7">
        <v>43500</v>
      </c>
      <c r="E3578" s="7">
        <v>43672</v>
      </c>
      <c r="F3578" s="7">
        <v>43683</v>
      </c>
      <c r="G3578" s="7">
        <v>43684</v>
      </c>
      <c r="H3578" s="6">
        <f t="shared" si="165"/>
        <v>12</v>
      </c>
      <c r="I3578" s="6" t="s">
        <v>215</v>
      </c>
      <c r="J3578" s="6">
        <v>8</v>
      </c>
      <c r="K3578" s="6">
        <v>20</v>
      </c>
      <c r="L3578" s="6">
        <v>60</v>
      </c>
      <c r="M3578" s="6">
        <v>10</v>
      </c>
      <c r="N3578" s="6">
        <v>1</v>
      </c>
      <c r="O3578" s="6">
        <v>0.05</v>
      </c>
      <c r="P3578" s="8">
        <v>180.9</v>
      </c>
      <c r="Q3578" s="8">
        <v>121.20300000000002</v>
      </c>
      <c r="R3578" s="8">
        <f t="shared" si="166"/>
        <v>50.652000000000001</v>
      </c>
      <c r="S3578" s="8">
        <f>(((Sales[[#This Row],[Unit Price]]-(Sales[[#This Row],[Discount Applied]]*Sales[[#This Row],[Unit Price]]))-Q3578)/Q3578)*100</f>
        <v>41.791044776119399</v>
      </c>
      <c r="T3578" s="8">
        <f t="shared" si="167"/>
        <v>171.85500000000002</v>
      </c>
      <c r="U3578" s="8">
        <f>Sales[[#This Row],[Unit Cost]]*Sales[[#This Row],[Order Quantity]]</f>
        <v>121.20300000000002</v>
      </c>
    </row>
    <row r="3579" spans="1:21" x14ac:dyDescent="0.2">
      <c r="A3579" s="6" t="s">
        <v>3792</v>
      </c>
      <c r="B3579" s="6" t="s">
        <v>25</v>
      </c>
      <c r="C3579" s="6" t="s">
        <v>146</v>
      </c>
      <c r="D3579" s="7">
        <v>43600</v>
      </c>
      <c r="E3579" s="7">
        <v>43672</v>
      </c>
      <c r="F3579" s="7">
        <v>43691</v>
      </c>
      <c r="G3579" s="7">
        <v>43696</v>
      </c>
      <c r="H3579" s="6">
        <f t="shared" si="165"/>
        <v>24</v>
      </c>
      <c r="I3579" s="6" t="s">
        <v>215</v>
      </c>
      <c r="J3579" s="6">
        <v>14</v>
      </c>
      <c r="K3579" s="6">
        <v>12</v>
      </c>
      <c r="L3579" s="6">
        <v>283</v>
      </c>
      <c r="M3579" s="6">
        <v>5</v>
      </c>
      <c r="N3579" s="6">
        <v>8</v>
      </c>
      <c r="O3579" s="6">
        <v>0.05</v>
      </c>
      <c r="P3579" s="8">
        <v>1232.8</v>
      </c>
      <c r="Q3579" s="8">
        <v>505.44799999999998</v>
      </c>
      <c r="R3579" s="8">
        <f t="shared" si="166"/>
        <v>5325.695999999999</v>
      </c>
      <c r="S3579" s="8">
        <f>(((Sales[[#This Row],[Unit Price]]-(Sales[[#This Row],[Discount Applied]]*Sales[[#This Row],[Unit Price]]))-Q3579)/Q3579)*100</f>
        <v>131.70731707317071</v>
      </c>
      <c r="T3579" s="8">
        <f t="shared" si="167"/>
        <v>9369.2799999999988</v>
      </c>
      <c r="U3579" s="8">
        <f>Sales[[#This Row],[Unit Cost]]*Sales[[#This Row],[Order Quantity]]</f>
        <v>4043.5839999999998</v>
      </c>
    </row>
    <row r="3580" spans="1:21" x14ac:dyDescent="0.2">
      <c r="A3580" s="6" t="s">
        <v>3793</v>
      </c>
      <c r="B3580" s="6" t="s">
        <v>23</v>
      </c>
      <c r="C3580" s="6" t="s">
        <v>145</v>
      </c>
      <c r="D3580" s="7">
        <v>43600</v>
      </c>
      <c r="E3580" s="7">
        <v>43672</v>
      </c>
      <c r="F3580" s="7">
        <v>43680</v>
      </c>
      <c r="G3580" s="7">
        <v>43686</v>
      </c>
      <c r="H3580" s="6">
        <f t="shared" si="165"/>
        <v>14</v>
      </c>
      <c r="I3580" s="6" t="s">
        <v>215</v>
      </c>
      <c r="J3580" s="6">
        <v>21</v>
      </c>
      <c r="K3580" s="6">
        <v>47</v>
      </c>
      <c r="L3580" s="6">
        <v>202</v>
      </c>
      <c r="M3580" s="6">
        <v>41</v>
      </c>
      <c r="N3580" s="6">
        <v>7</v>
      </c>
      <c r="O3580" s="6">
        <v>7.4999999999999997E-2</v>
      </c>
      <c r="P3580" s="8">
        <v>6311.4000000000005</v>
      </c>
      <c r="Q3580" s="8">
        <v>3218.8140000000003</v>
      </c>
      <c r="R3580" s="8">
        <f t="shared" si="166"/>
        <v>18334.616999999998</v>
      </c>
      <c r="S3580" s="8">
        <f>(((Sales[[#This Row],[Unit Price]]-(Sales[[#This Row],[Discount Applied]]*Sales[[#This Row],[Unit Price]]))-Q3580)/Q3580)*100</f>
        <v>81.372549019607831</v>
      </c>
      <c r="T3580" s="8">
        <f t="shared" si="167"/>
        <v>40866.315000000002</v>
      </c>
      <c r="U3580" s="8">
        <f>Sales[[#This Row],[Unit Cost]]*Sales[[#This Row],[Order Quantity]]</f>
        <v>22531.698000000004</v>
      </c>
    </row>
    <row r="3581" spans="1:21" x14ac:dyDescent="0.2">
      <c r="A3581" s="6" t="s">
        <v>3794</v>
      </c>
      <c r="B3581" s="6" t="s">
        <v>25</v>
      </c>
      <c r="C3581" s="6" t="s">
        <v>146</v>
      </c>
      <c r="D3581" s="7">
        <v>43600</v>
      </c>
      <c r="E3581" s="7">
        <v>43672</v>
      </c>
      <c r="F3581" s="7">
        <v>43678</v>
      </c>
      <c r="G3581" s="7">
        <v>43679</v>
      </c>
      <c r="H3581" s="6">
        <f t="shared" si="165"/>
        <v>7</v>
      </c>
      <c r="I3581" s="6" t="s">
        <v>215</v>
      </c>
      <c r="J3581" s="6">
        <v>14</v>
      </c>
      <c r="K3581" s="6">
        <v>7</v>
      </c>
      <c r="L3581" s="6">
        <v>310</v>
      </c>
      <c r="M3581" s="6">
        <v>46</v>
      </c>
      <c r="N3581" s="6">
        <v>4</v>
      </c>
      <c r="O3581" s="6">
        <v>0.15</v>
      </c>
      <c r="P3581" s="8">
        <v>1072</v>
      </c>
      <c r="Q3581" s="8">
        <v>728.96</v>
      </c>
      <c r="R3581" s="8">
        <f t="shared" si="166"/>
        <v>728.96</v>
      </c>
      <c r="S3581" s="8">
        <f>(((Sales[[#This Row],[Unit Price]]-(Sales[[#This Row],[Discount Applied]]*Sales[[#This Row],[Unit Price]]))-Q3581)/Q3581)*100</f>
        <v>25</v>
      </c>
      <c r="T3581" s="8">
        <f t="shared" si="167"/>
        <v>3644.8</v>
      </c>
      <c r="U3581" s="8">
        <f>Sales[[#This Row],[Unit Cost]]*Sales[[#This Row],[Order Quantity]]</f>
        <v>2915.84</v>
      </c>
    </row>
    <row r="3582" spans="1:21" x14ac:dyDescent="0.2">
      <c r="A3582" s="6" t="s">
        <v>3795</v>
      </c>
      <c r="B3582" s="6" t="s">
        <v>24</v>
      </c>
      <c r="C3582" s="6" t="s">
        <v>146</v>
      </c>
      <c r="D3582" s="7">
        <v>43600</v>
      </c>
      <c r="E3582" s="7">
        <v>43672</v>
      </c>
      <c r="F3582" s="7">
        <v>43696</v>
      </c>
      <c r="G3582" s="7">
        <v>43701</v>
      </c>
      <c r="H3582" s="6">
        <f t="shared" si="165"/>
        <v>29</v>
      </c>
      <c r="I3582" s="6" t="s">
        <v>215</v>
      </c>
      <c r="J3582" s="6">
        <v>7</v>
      </c>
      <c r="K3582" s="6">
        <v>36</v>
      </c>
      <c r="L3582" s="6">
        <v>278</v>
      </c>
      <c r="M3582" s="6">
        <v>17</v>
      </c>
      <c r="N3582" s="6">
        <v>7</v>
      </c>
      <c r="O3582" s="6">
        <v>7.4999999999999997E-2</v>
      </c>
      <c r="P3582" s="8">
        <v>268</v>
      </c>
      <c r="Q3582" s="8">
        <v>155.44</v>
      </c>
      <c r="R3582" s="8">
        <f t="shared" si="166"/>
        <v>647.22</v>
      </c>
      <c r="S3582" s="8">
        <f>(((Sales[[#This Row],[Unit Price]]-(Sales[[#This Row],[Discount Applied]]*Sales[[#This Row],[Unit Price]]))-Q3582)/Q3582)*100</f>
        <v>59.482758620689658</v>
      </c>
      <c r="T3582" s="8">
        <f t="shared" si="167"/>
        <v>1735.3</v>
      </c>
      <c r="U3582" s="8">
        <f>Sales[[#This Row],[Unit Cost]]*Sales[[#This Row],[Order Quantity]]</f>
        <v>1088.08</v>
      </c>
    </row>
    <row r="3583" spans="1:21" x14ac:dyDescent="0.2">
      <c r="A3583" s="6" t="s">
        <v>3796</v>
      </c>
      <c r="B3583" s="6" t="s">
        <v>25</v>
      </c>
      <c r="C3583" s="6" t="s">
        <v>147</v>
      </c>
      <c r="D3583" s="7">
        <v>43600</v>
      </c>
      <c r="E3583" s="7">
        <v>43673</v>
      </c>
      <c r="F3583" s="7">
        <v>43678</v>
      </c>
      <c r="G3583" s="7">
        <v>43683</v>
      </c>
      <c r="H3583" s="6">
        <f t="shared" si="165"/>
        <v>10</v>
      </c>
      <c r="I3583" s="6" t="s">
        <v>215</v>
      </c>
      <c r="J3583" s="6">
        <v>17</v>
      </c>
      <c r="K3583" s="6">
        <v>42</v>
      </c>
      <c r="L3583" s="6">
        <v>210</v>
      </c>
      <c r="M3583" s="6">
        <v>11</v>
      </c>
      <c r="N3583" s="6">
        <v>7</v>
      </c>
      <c r="O3583" s="6">
        <v>0.05</v>
      </c>
      <c r="P3583" s="8">
        <v>951.4</v>
      </c>
      <c r="Q3583" s="8">
        <v>627.92399999999998</v>
      </c>
      <c r="R3583" s="8">
        <f t="shared" si="166"/>
        <v>1931.3420000000006</v>
      </c>
      <c r="S3583" s="8">
        <f>(((Sales[[#This Row],[Unit Price]]-(Sales[[#This Row],[Discount Applied]]*Sales[[#This Row],[Unit Price]]))-Q3583)/Q3583)*100</f>
        <v>43.939393939393931</v>
      </c>
      <c r="T3583" s="8">
        <f t="shared" si="167"/>
        <v>6326.81</v>
      </c>
      <c r="U3583" s="8">
        <f>Sales[[#This Row],[Unit Cost]]*Sales[[#This Row],[Order Quantity]]</f>
        <v>4395.4679999999998</v>
      </c>
    </row>
    <row r="3584" spans="1:21" x14ac:dyDescent="0.2">
      <c r="A3584" s="6" t="s">
        <v>3797</v>
      </c>
      <c r="B3584" s="6" t="s">
        <v>25</v>
      </c>
      <c r="C3584" s="6" t="s">
        <v>147</v>
      </c>
      <c r="D3584" s="7">
        <v>43600</v>
      </c>
      <c r="E3584" s="7">
        <v>43673</v>
      </c>
      <c r="F3584" s="7">
        <v>43684</v>
      </c>
      <c r="G3584" s="7">
        <v>43690</v>
      </c>
      <c r="H3584" s="6">
        <f t="shared" si="165"/>
        <v>17</v>
      </c>
      <c r="I3584" s="6" t="s">
        <v>215</v>
      </c>
      <c r="J3584" s="6">
        <v>17</v>
      </c>
      <c r="K3584" s="6">
        <v>35</v>
      </c>
      <c r="L3584" s="6">
        <v>235</v>
      </c>
      <c r="M3584" s="6">
        <v>1</v>
      </c>
      <c r="N3584" s="6">
        <v>5</v>
      </c>
      <c r="O3584" s="6">
        <v>0.1</v>
      </c>
      <c r="P3584" s="8">
        <v>2592.9</v>
      </c>
      <c r="Q3584" s="8">
        <v>2203.9650000000001</v>
      </c>
      <c r="R3584" s="8">
        <f t="shared" si="166"/>
        <v>648.22499999999854</v>
      </c>
      <c r="S3584" s="8">
        <f>(((Sales[[#This Row],[Unit Price]]-(Sales[[#This Row],[Discount Applied]]*Sales[[#This Row],[Unit Price]]))-Q3584)/Q3584)*100</f>
        <v>5.8823529411764692</v>
      </c>
      <c r="T3584" s="8">
        <f t="shared" si="167"/>
        <v>11668.05</v>
      </c>
      <c r="U3584" s="8">
        <f>Sales[[#This Row],[Unit Cost]]*Sales[[#This Row],[Order Quantity]]</f>
        <v>11019.825000000001</v>
      </c>
    </row>
    <row r="3585" spans="1:21" x14ac:dyDescent="0.2">
      <c r="A3585" s="6" t="s">
        <v>3798</v>
      </c>
      <c r="B3585" s="6" t="s">
        <v>25</v>
      </c>
      <c r="C3585" s="6" t="s">
        <v>145</v>
      </c>
      <c r="D3585" s="7">
        <v>43600</v>
      </c>
      <c r="E3585" s="7">
        <v>43673</v>
      </c>
      <c r="F3585" s="7">
        <v>43689</v>
      </c>
      <c r="G3585" s="7">
        <v>43697</v>
      </c>
      <c r="H3585" s="6">
        <f t="shared" si="165"/>
        <v>24</v>
      </c>
      <c r="I3585" s="6" t="s">
        <v>215</v>
      </c>
      <c r="J3585" s="6">
        <v>15</v>
      </c>
      <c r="K3585" s="6">
        <v>23</v>
      </c>
      <c r="L3585" s="6">
        <v>124</v>
      </c>
      <c r="M3585" s="6">
        <v>11</v>
      </c>
      <c r="N3585" s="6">
        <v>6</v>
      </c>
      <c r="O3585" s="6">
        <v>7.4999999999999997E-2</v>
      </c>
      <c r="P3585" s="8">
        <v>1159.1000000000001</v>
      </c>
      <c r="Q3585" s="8">
        <v>741.82400000000007</v>
      </c>
      <c r="R3585" s="8">
        <f t="shared" si="166"/>
        <v>1982.0609999999997</v>
      </c>
      <c r="S3585" s="8">
        <f>(((Sales[[#This Row],[Unit Price]]-(Sales[[#This Row],[Discount Applied]]*Sales[[#This Row],[Unit Price]]))-Q3585)/Q3585)*100</f>
        <v>44.531249999999986</v>
      </c>
      <c r="T3585" s="8">
        <f t="shared" si="167"/>
        <v>6433.0050000000001</v>
      </c>
      <c r="U3585" s="8">
        <f>Sales[[#This Row],[Unit Cost]]*Sales[[#This Row],[Order Quantity]]</f>
        <v>4450.9440000000004</v>
      </c>
    </row>
    <row r="3586" spans="1:21" x14ac:dyDescent="0.2">
      <c r="A3586" s="6" t="s">
        <v>3799</v>
      </c>
      <c r="B3586" s="6" t="s">
        <v>25</v>
      </c>
      <c r="C3586" s="6" t="s">
        <v>144</v>
      </c>
      <c r="D3586" s="7">
        <v>43600</v>
      </c>
      <c r="E3586" s="7">
        <v>43673</v>
      </c>
      <c r="F3586" s="7">
        <v>43698</v>
      </c>
      <c r="G3586" s="7">
        <v>43707</v>
      </c>
      <c r="H3586" s="6">
        <f t="shared" ref="H3586:H3649" si="168">G3586-E3586</f>
        <v>34</v>
      </c>
      <c r="I3586" s="6" t="s">
        <v>215</v>
      </c>
      <c r="J3586" s="6">
        <v>13</v>
      </c>
      <c r="K3586" s="6">
        <v>17</v>
      </c>
      <c r="L3586" s="6">
        <v>81</v>
      </c>
      <c r="M3586" s="6">
        <v>38</v>
      </c>
      <c r="N3586" s="6">
        <v>1</v>
      </c>
      <c r="O3586" s="6">
        <v>7.4999999999999997E-2</v>
      </c>
      <c r="P3586" s="8">
        <v>2532.6</v>
      </c>
      <c r="Q3586" s="8">
        <v>1646.19</v>
      </c>
      <c r="R3586" s="8">
        <f t="shared" ref="R3586:R3649" si="169">T3586-(Q3586*N3586)</f>
        <v>696.46499999999969</v>
      </c>
      <c r="S3586" s="8">
        <f>(((Sales[[#This Row],[Unit Price]]-(Sales[[#This Row],[Discount Applied]]*Sales[[#This Row],[Unit Price]]))-Q3586)/Q3586)*100</f>
        <v>42.307692307692285</v>
      </c>
      <c r="T3586" s="8">
        <f t="shared" ref="T3586:T3649" si="170">((P3586*N3586)-(P3586*O3586*N3586))</f>
        <v>2342.6549999999997</v>
      </c>
      <c r="U3586" s="8">
        <f>Sales[[#This Row],[Unit Cost]]*Sales[[#This Row],[Order Quantity]]</f>
        <v>1646.19</v>
      </c>
    </row>
    <row r="3587" spans="1:21" x14ac:dyDescent="0.2">
      <c r="A3587" s="6" t="s">
        <v>3800</v>
      </c>
      <c r="B3587" s="6" t="s">
        <v>24</v>
      </c>
      <c r="C3587" s="6" t="s">
        <v>147</v>
      </c>
      <c r="D3587" s="7">
        <v>43600</v>
      </c>
      <c r="E3587" s="7">
        <v>43673</v>
      </c>
      <c r="F3587" s="7">
        <v>43697</v>
      </c>
      <c r="G3587" s="7">
        <v>43703</v>
      </c>
      <c r="H3587" s="6">
        <f t="shared" si="168"/>
        <v>30</v>
      </c>
      <c r="I3587" s="6" t="s">
        <v>215</v>
      </c>
      <c r="J3587" s="6">
        <v>8</v>
      </c>
      <c r="K3587" s="6">
        <v>33</v>
      </c>
      <c r="L3587" s="6">
        <v>216</v>
      </c>
      <c r="M3587" s="6">
        <v>29</v>
      </c>
      <c r="N3587" s="6">
        <v>6</v>
      </c>
      <c r="O3587" s="6">
        <v>0.2</v>
      </c>
      <c r="P3587" s="8">
        <v>1996.6000000000001</v>
      </c>
      <c r="Q3587" s="8">
        <v>1557.3480000000002</v>
      </c>
      <c r="R3587" s="8">
        <f t="shared" si="169"/>
        <v>239.59199999999873</v>
      </c>
      <c r="S3587" s="8">
        <f>(((Sales[[#This Row],[Unit Price]]-(Sales[[#This Row],[Discount Applied]]*Sales[[#This Row],[Unit Price]]))-Q3587)/Q3587)*100</f>
        <v>2.5641025641025648</v>
      </c>
      <c r="T3587" s="8">
        <f t="shared" si="170"/>
        <v>9583.68</v>
      </c>
      <c r="U3587" s="8">
        <f>Sales[[#This Row],[Unit Cost]]*Sales[[#This Row],[Order Quantity]]</f>
        <v>9344.0880000000016</v>
      </c>
    </row>
    <row r="3588" spans="1:21" x14ac:dyDescent="0.2">
      <c r="A3588" s="6" t="s">
        <v>3801</v>
      </c>
      <c r="B3588" s="6" t="s">
        <v>26</v>
      </c>
      <c r="C3588" s="6" t="s">
        <v>147</v>
      </c>
      <c r="D3588" s="7">
        <v>43600</v>
      </c>
      <c r="E3588" s="7">
        <v>43673</v>
      </c>
      <c r="F3588" s="7">
        <v>43693</v>
      </c>
      <c r="G3588" s="7">
        <v>43698</v>
      </c>
      <c r="H3588" s="6">
        <f t="shared" si="168"/>
        <v>25</v>
      </c>
      <c r="I3588" s="6" t="s">
        <v>215</v>
      </c>
      <c r="J3588" s="6">
        <v>28</v>
      </c>
      <c r="K3588" s="6">
        <v>23</v>
      </c>
      <c r="L3588" s="6">
        <v>236</v>
      </c>
      <c r="M3588" s="6">
        <v>2</v>
      </c>
      <c r="N3588" s="6">
        <v>5</v>
      </c>
      <c r="O3588" s="6">
        <v>7.4999999999999997E-2</v>
      </c>
      <c r="P3588" s="8">
        <v>1051.9000000000001</v>
      </c>
      <c r="Q3588" s="8">
        <v>610.10199999999998</v>
      </c>
      <c r="R3588" s="8">
        <f t="shared" si="169"/>
        <v>1814.5275000000006</v>
      </c>
      <c r="S3588" s="8">
        <f>(((Sales[[#This Row],[Unit Price]]-(Sales[[#This Row],[Discount Applied]]*Sales[[#This Row],[Unit Price]]))-Q3588)/Q3588)*100</f>
        <v>59.482758620689665</v>
      </c>
      <c r="T3588" s="8">
        <f t="shared" si="170"/>
        <v>4865.0375000000004</v>
      </c>
      <c r="U3588" s="8">
        <f>Sales[[#This Row],[Unit Cost]]*Sales[[#This Row],[Order Quantity]]</f>
        <v>3050.5099999999998</v>
      </c>
    </row>
    <row r="3589" spans="1:21" x14ac:dyDescent="0.2">
      <c r="A3589" s="6" t="s">
        <v>3802</v>
      </c>
      <c r="B3589" s="6" t="s">
        <v>25</v>
      </c>
      <c r="C3589" s="6" t="s">
        <v>145</v>
      </c>
      <c r="D3589" s="7">
        <v>43600</v>
      </c>
      <c r="E3589" s="7">
        <v>43673</v>
      </c>
      <c r="F3589" s="7">
        <v>43682</v>
      </c>
      <c r="G3589" s="7">
        <v>43690</v>
      </c>
      <c r="H3589" s="6">
        <f t="shared" si="168"/>
        <v>17</v>
      </c>
      <c r="I3589" s="6" t="s">
        <v>215</v>
      </c>
      <c r="J3589" s="6">
        <v>13</v>
      </c>
      <c r="K3589" s="6">
        <v>29</v>
      </c>
      <c r="L3589" s="6">
        <v>165</v>
      </c>
      <c r="M3589" s="6">
        <v>40</v>
      </c>
      <c r="N3589" s="6">
        <v>2</v>
      </c>
      <c r="O3589" s="6">
        <v>0.15</v>
      </c>
      <c r="P3589" s="8">
        <v>1842.5</v>
      </c>
      <c r="Q3589" s="8">
        <v>773.85</v>
      </c>
      <c r="R3589" s="8">
        <f t="shared" si="169"/>
        <v>1584.55</v>
      </c>
      <c r="S3589" s="8">
        <f>(((Sales[[#This Row],[Unit Price]]-(Sales[[#This Row],[Discount Applied]]*Sales[[#This Row],[Unit Price]]))-Q3589)/Q3589)*100</f>
        <v>102.38095238095238</v>
      </c>
      <c r="T3589" s="8">
        <f t="shared" si="170"/>
        <v>3132.25</v>
      </c>
      <c r="U3589" s="8">
        <f>Sales[[#This Row],[Unit Cost]]*Sales[[#This Row],[Order Quantity]]</f>
        <v>1547.7</v>
      </c>
    </row>
    <row r="3590" spans="1:21" x14ac:dyDescent="0.2">
      <c r="A3590" s="6" t="s">
        <v>3803</v>
      </c>
      <c r="B3590" s="6" t="s">
        <v>23</v>
      </c>
      <c r="C3590" s="6" t="s">
        <v>146</v>
      </c>
      <c r="D3590" s="7">
        <v>43600</v>
      </c>
      <c r="E3590" s="7">
        <v>43673</v>
      </c>
      <c r="F3590" s="7">
        <v>43689</v>
      </c>
      <c r="G3590" s="7">
        <v>43690</v>
      </c>
      <c r="H3590" s="6">
        <f t="shared" si="168"/>
        <v>17</v>
      </c>
      <c r="I3590" s="6" t="s">
        <v>215</v>
      </c>
      <c r="J3590" s="6">
        <v>21</v>
      </c>
      <c r="K3590" s="6">
        <v>42</v>
      </c>
      <c r="L3590" s="6">
        <v>291</v>
      </c>
      <c r="M3590" s="6">
        <v>5</v>
      </c>
      <c r="N3590" s="6">
        <v>5</v>
      </c>
      <c r="O3590" s="6">
        <v>0.1</v>
      </c>
      <c r="P3590" s="8">
        <v>2438.8000000000002</v>
      </c>
      <c r="Q3590" s="8">
        <v>1926.6520000000003</v>
      </c>
      <c r="R3590" s="8">
        <f t="shared" si="169"/>
        <v>1341.3399999999983</v>
      </c>
      <c r="S3590" s="8">
        <f>(((Sales[[#This Row],[Unit Price]]-(Sales[[#This Row],[Discount Applied]]*Sales[[#This Row],[Unit Price]]))-Q3590)/Q3590)*100</f>
        <v>13.924050632911381</v>
      </c>
      <c r="T3590" s="8">
        <f t="shared" si="170"/>
        <v>10974.6</v>
      </c>
      <c r="U3590" s="8">
        <f>Sales[[#This Row],[Unit Cost]]*Sales[[#This Row],[Order Quantity]]</f>
        <v>9633.260000000002</v>
      </c>
    </row>
    <row r="3591" spans="1:21" x14ac:dyDescent="0.2">
      <c r="A3591" s="6" t="s">
        <v>3804</v>
      </c>
      <c r="B3591" s="6" t="s">
        <v>25</v>
      </c>
      <c r="C3591" s="6" t="s">
        <v>145</v>
      </c>
      <c r="D3591" s="7">
        <v>43500</v>
      </c>
      <c r="E3591" s="7">
        <v>43674</v>
      </c>
      <c r="F3591" s="7">
        <v>43680</v>
      </c>
      <c r="G3591" s="7">
        <v>43690</v>
      </c>
      <c r="H3591" s="6">
        <f t="shared" si="168"/>
        <v>16</v>
      </c>
      <c r="I3591" s="6" t="s">
        <v>215</v>
      </c>
      <c r="J3591" s="6">
        <v>14</v>
      </c>
      <c r="K3591" s="6">
        <v>37</v>
      </c>
      <c r="L3591" s="6">
        <v>147</v>
      </c>
      <c r="M3591" s="6">
        <v>27</v>
      </c>
      <c r="N3591" s="6">
        <v>2</v>
      </c>
      <c r="O3591" s="6">
        <v>0.15</v>
      </c>
      <c r="P3591" s="8">
        <v>3999.9</v>
      </c>
      <c r="Q3591" s="8">
        <v>2279.9429999999998</v>
      </c>
      <c r="R3591" s="8">
        <f t="shared" si="169"/>
        <v>2239.9440000000004</v>
      </c>
      <c r="S3591" s="8">
        <f>(((Sales[[#This Row],[Unit Price]]-(Sales[[#This Row],[Discount Applied]]*Sales[[#This Row],[Unit Price]]))-Q3591)/Q3591)*100</f>
        <v>49.12280701754387</v>
      </c>
      <c r="T3591" s="8">
        <f t="shared" si="170"/>
        <v>6799.83</v>
      </c>
      <c r="U3591" s="8">
        <f>Sales[[#This Row],[Unit Cost]]*Sales[[#This Row],[Order Quantity]]</f>
        <v>4559.8859999999995</v>
      </c>
    </row>
    <row r="3592" spans="1:21" x14ac:dyDescent="0.2">
      <c r="A3592" s="6" t="s">
        <v>3805</v>
      </c>
      <c r="B3592" s="6" t="s">
        <v>24</v>
      </c>
      <c r="C3592" s="6" t="s">
        <v>146</v>
      </c>
      <c r="D3592" s="7">
        <v>43600</v>
      </c>
      <c r="E3592" s="7">
        <v>43674</v>
      </c>
      <c r="F3592" s="7">
        <v>43702</v>
      </c>
      <c r="G3592" s="7">
        <v>43706</v>
      </c>
      <c r="H3592" s="6">
        <f t="shared" si="168"/>
        <v>32</v>
      </c>
      <c r="I3592" s="6" t="s">
        <v>215</v>
      </c>
      <c r="J3592" s="6">
        <v>5</v>
      </c>
      <c r="K3592" s="6">
        <v>39</v>
      </c>
      <c r="L3592" s="6">
        <v>316</v>
      </c>
      <c r="M3592" s="6">
        <v>39</v>
      </c>
      <c r="N3592" s="6">
        <v>6</v>
      </c>
      <c r="O3592" s="6">
        <v>7.4999999999999997E-2</v>
      </c>
      <c r="P3592" s="8">
        <v>3892.7000000000003</v>
      </c>
      <c r="Q3592" s="8">
        <v>2413.4740000000002</v>
      </c>
      <c r="R3592" s="8">
        <f t="shared" si="169"/>
        <v>7123.6409999999996</v>
      </c>
      <c r="S3592" s="8">
        <f>(((Sales[[#This Row],[Unit Price]]-(Sales[[#This Row],[Discount Applied]]*Sales[[#This Row],[Unit Price]]))-Q3592)/Q3592)*100</f>
        <v>49.193548387096783</v>
      </c>
      <c r="T3592" s="8">
        <f t="shared" si="170"/>
        <v>21604.485000000001</v>
      </c>
      <c r="U3592" s="8">
        <f>Sales[[#This Row],[Unit Cost]]*Sales[[#This Row],[Order Quantity]]</f>
        <v>14480.844000000001</v>
      </c>
    </row>
    <row r="3593" spans="1:21" x14ac:dyDescent="0.2">
      <c r="A3593" s="6" t="s">
        <v>3806</v>
      </c>
      <c r="B3593" s="6" t="s">
        <v>24</v>
      </c>
      <c r="C3593" s="6" t="s">
        <v>148</v>
      </c>
      <c r="D3593" s="7">
        <v>43500</v>
      </c>
      <c r="E3593" s="7">
        <v>43674</v>
      </c>
      <c r="F3593" s="7">
        <v>43692</v>
      </c>
      <c r="G3593" s="7">
        <v>43700</v>
      </c>
      <c r="H3593" s="6">
        <f t="shared" si="168"/>
        <v>26</v>
      </c>
      <c r="I3593" s="6" t="s">
        <v>215</v>
      </c>
      <c r="J3593" s="6">
        <v>12</v>
      </c>
      <c r="K3593" s="6">
        <v>13</v>
      </c>
      <c r="L3593" s="6">
        <v>25</v>
      </c>
      <c r="M3593" s="6">
        <v>37</v>
      </c>
      <c r="N3593" s="6">
        <v>3</v>
      </c>
      <c r="O3593" s="6">
        <v>0.1</v>
      </c>
      <c r="P3593" s="8">
        <v>3959.7000000000003</v>
      </c>
      <c r="Q3593" s="8">
        <v>3048.9690000000005</v>
      </c>
      <c r="R3593" s="8">
        <f t="shared" si="169"/>
        <v>1544.2829999999994</v>
      </c>
      <c r="S3593" s="8">
        <f>(((Sales[[#This Row],[Unit Price]]-(Sales[[#This Row],[Discount Applied]]*Sales[[#This Row],[Unit Price]]))-Q3593)/Q3593)*100</f>
        <v>16.88311688311688</v>
      </c>
      <c r="T3593" s="8">
        <f t="shared" si="170"/>
        <v>10691.19</v>
      </c>
      <c r="U3593" s="8">
        <f>Sales[[#This Row],[Unit Cost]]*Sales[[#This Row],[Order Quantity]]</f>
        <v>9146.9070000000011</v>
      </c>
    </row>
    <row r="3594" spans="1:21" x14ac:dyDescent="0.2">
      <c r="A3594" s="6" t="s">
        <v>3807</v>
      </c>
      <c r="B3594" s="6" t="s">
        <v>24</v>
      </c>
      <c r="C3594" s="6" t="s">
        <v>145</v>
      </c>
      <c r="D3594" s="7">
        <v>43500</v>
      </c>
      <c r="E3594" s="7">
        <v>43674</v>
      </c>
      <c r="F3594" s="7">
        <v>43689</v>
      </c>
      <c r="G3594" s="7">
        <v>43691</v>
      </c>
      <c r="H3594" s="6">
        <f t="shared" si="168"/>
        <v>17</v>
      </c>
      <c r="I3594" s="6" t="s">
        <v>215</v>
      </c>
      <c r="J3594" s="6">
        <v>11</v>
      </c>
      <c r="K3594" s="6">
        <v>5</v>
      </c>
      <c r="L3594" s="6">
        <v>135</v>
      </c>
      <c r="M3594" s="6">
        <v>32</v>
      </c>
      <c r="N3594" s="6">
        <v>4</v>
      </c>
      <c r="O3594" s="6">
        <v>0.05</v>
      </c>
      <c r="P3594" s="8">
        <v>6204.2</v>
      </c>
      <c r="Q3594" s="8">
        <v>4963.3600000000006</v>
      </c>
      <c r="R3594" s="8">
        <f t="shared" si="169"/>
        <v>3722.5199999999968</v>
      </c>
      <c r="S3594" s="8">
        <f>(((Sales[[#This Row],[Unit Price]]-(Sales[[#This Row],[Discount Applied]]*Sales[[#This Row],[Unit Price]]))-Q3594)/Q3594)*100</f>
        <v>18.749999999999982</v>
      </c>
      <c r="T3594" s="8">
        <f t="shared" si="170"/>
        <v>23575.96</v>
      </c>
      <c r="U3594" s="8">
        <f>Sales[[#This Row],[Unit Cost]]*Sales[[#This Row],[Order Quantity]]</f>
        <v>19853.440000000002</v>
      </c>
    </row>
    <row r="3595" spans="1:21" x14ac:dyDescent="0.2">
      <c r="A3595" s="6" t="s">
        <v>3808</v>
      </c>
      <c r="B3595" s="6" t="s">
        <v>24</v>
      </c>
      <c r="C3595" s="6" t="s">
        <v>147</v>
      </c>
      <c r="D3595" s="7">
        <v>43600</v>
      </c>
      <c r="E3595" s="7">
        <v>43674</v>
      </c>
      <c r="F3595" s="7">
        <v>43684</v>
      </c>
      <c r="G3595" s="7">
        <v>43693</v>
      </c>
      <c r="H3595" s="6">
        <f t="shared" si="168"/>
        <v>19</v>
      </c>
      <c r="I3595" s="6" t="s">
        <v>215</v>
      </c>
      <c r="J3595" s="6">
        <v>2</v>
      </c>
      <c r="K3595" s="6">
        <v>11</v>
      </c>
      <c r="L3595" s="6">
        <v>238</v>
      </c>
      <c r="M3595" s="6">
        <v>45</v>
      </c>
      <c r="N3595" s="6">
        <v>2</v>
      </c>
      <c r="O3595" s="6">
        <v>7.4999999999999997E-2</v>
      </c>
      <c r="P3595" s="8">
        <v>1098.8</v>
      </c>
      <c r="Q3595" s="8">
        <v>791.13599999999997</v>
      </c>
      <c r="R3595" s="8">
        <f t="shared" si="169"/>
        <v>450.50800000000004</v>
      </c>
      <c r="S3595" s="8">
        <f>(((Sales[[#This Row],[Unit Price]]-(Sales[[#This Row],[Discount Applied]]*Sales[[#This Row],[Unit Price]]))-Q3595)/Q3595)*100</f>
        <v>28.472222222222225</v>
      </c>
      <c r="T3595" s="8">
        <f t="shared" si="170"/>
        <v>2032.78</v>
      </c>
      <c r="U3595" s="8">
        <f>Sales[[#This Row],[Unit Cost]]*Sales[[#This Row],[Order Quantity]]</f>
        <v>1582.2719999999999</v>
      </c>
    </row>
    <row r="3596" spans="1:21" x14ac:dyDescent="0.2">
      <c r="A3596" s="6" t="s">
        <v>3809</v>
      </c>
      <c r="B3596" s="6" t="s">
        <v>24</v>
      </c>
      <c r="C3596" s="6" t="s">
        <v>145</v>
      </c>
      <c r="D3596" s="7">
        <v>43600</v>
      </c>
      <c r="E3596" s="7">
        <v>43674</v>
      </c>
      <c r="F3596" s="7">
        <v>43689</v>
      </c>
      <c r="G3596" s="7">
        <v>43690</v>
      </c>
      <c r="H3596" s="6">
        <f t="shared" si="168"/>
        <v>16</v>
      </c>
      <c r="I3596" s="6" t="s">
        <v>215</v>
      </c>
      <c r="J3596" s="6">
        <v>7</v>
      </c>
      <c r="K3596" s="6">
        <v>36</v>
      </c>
      <c r="L3596" s="6">
        <v>165</v>
      </c>
      <c r="M3596" s="6">
        <v>28</v>
      </c>
      <c r="N3596" s="6">
        <v>4</v>
      </c>
      <c r="O3596" s="6">
        <v>0.2</v>
      </c>
      <c r="P3596" s="8">
        <v>1916.2</v>
      </c>
      <c r="Q3596" s="8">
        <v>1398.826</v>
      </c>
      <c r="R3596" s="8">
        <f t="shared" si="169"/>
        <v>536.53600000000006</v>
      </c>
      <c r="S3596" s="8">
        <f>(((Sales[[#This Row],[Unit Price]]-(Sales[[#This Row],[Discount Applied]]*Sales[[#This Row],[Unit Price]]))-Q3596)/Q3596)*100</f>
        <v>9.589041095890412</v>
      </c>
      <c r="T3596" s="8">
        <f t="shared" si="170"/>
        <v>6131.84</v>
      </c>
      <c r="U3596" s="8">
        <f>Sales[[#This Row],[Unit Cost]]*Sales[[#This Row],[Order Quantity]]</f>
        <v>5595.3040000000001</v>
      </c>
    </row>
    <row r="3597" spans="1:21" x14ac:dyDescent="0.2">
      <c r="A3597" s="6" t="s">
        <v>3810</v>
      </c>
      <c r="B3597" s="6" t="s">
        <v>24</v>
      </c>
      <c r="C3597" s="6" t="s">
        <v>145</v>
      </c>
      <c r="D3597" s="7">
        <v>43600</v>
      </c>
      <c r="E3597" s="7">
        <v>43674</v>
      </c>
      <c r="F3597" s="7">
        <v>43697</v>
      </c>
      <c r="G3597" s="7">
        <v>43702</v>
      </c>
      <c r="H3597" s="6">
        <f t="shared" si="168"/>
        <v>28</v>
      </c>
      <c r="I3597" s="6" t="s">
        <v>215</v>
      </c>
      <c r="J3597" s="6">
        <v>9</v>
      </c>
      <c r="K3597" s="6">
        <v>30</v>
      </c>
      <c r="L3597" s="6">
        <v>201</v>
      </c>
      <c r="M3597" s="6">
        <v>45</v>
      </c>
      <c r="N3597" s="6">
        <v>8</v>
      </c>
      <c r="O3597" s="6">
        <v>0.1</v>
      </c>
      <c r="P3597" s="8">
        <v>3986.5</v>
      </c>
      <c r="Q3597" s="8">
        <v>3149.335</v>
      </c>
      <c r="R3597" s="8">
        <f t="shared" si="169"/>
        <v>3508.119999999999</v>
      </c>
      <c r="S3597" s="8">
        <f>(((Sales[[#This Row],[Unit Price]]-(Sales[[#This Row],[Discount Applied]]*Sales[[#This Row],[Unit Price]]))-Q3597)/Q3597)*100</f>
        <v>13.924050632911388</v>
      </c>
      <c r="T3597" s="8">
        <f t="shared" si="170"/>
        <v>28702.799999999999</v>
      </c>
      <c r="U3597" s="8">
        <f>Sales[[#This Row],[Unit Cost]]*Sales[[#This Row],[Order Quantity]]</f>
        <v>25194.68</v>
      </c>
    </row>
    <row r="3598" spans="1:21" x14ac:dyDescent="0.2">
      <c r="A3598" s="6" t="s">
        <v>3811</v>
      </c>
      <c r="B3598" s="6" t="s">
        <v>25</v>
      </c>
      <c r="C3598" s="6" t="s">
        <v>145</v>
      </c>
      <c r="D3598" s="7">
        <v>43600</v>
      </c>
      <c r="E3598" s="7">
        <v>43675</v>
      </c>
      <c r="F3598" s="7">
        <v>43678</v>
      </c>
      <c r="G3598" s="7">
        <v>43688</v>
      </c>
      <c r="H3598" s="6">
        <f t="shared" si="168"/>
        <v>13</v>
      </c>
      <c r="I3598" s="6" t="s">
        <v>215</v>
      </c>
      <c r="J3598" s="6">
        <v>17</v>
      </c>
      <c r="K3598" s="6">
        <v>45</v>
      </c>
      <c r="L3598" s="6">
        <v>161</v>
      </c>
      <c r="M3598" s="6">
        <v>6</v>
      </c>
      <c r="N3598" s="6">
        <v>7</v>
      </c>
      <c r="O3598" s="6">
        <v>0.15</v>
      </c>
      <c r="P3598" s="8">
        <v>2532.6</v>
      </c>
      <c r="Q3598" s="8">
        <v>1874.124</v>
      </c>
      <c r="R3598" s="8">
        <f t="shared" si="169"/>
        <v>1950.1020000000008</v>
      </c>
      <c r="S3598" s="8">
        <f>(((Sales[[#This Row],[Unit Price]]-(Sales[[#This Row],[Discount Applied]]*Sales[[#This Row],[Unit Price]]))-Q3598)/Q3598)*100</f>
        <v>14.864864864864865</v>
      </c>
      <c r="T3598" s="8">
        <f t="shared" si="170"/>
        <v>15068.970000000001</v>
      </c>
      <c r="U3598" s="8">
        <f>Sales[[#This Row],[Unit Cost]]*Sales[[#This Row],[Order Quantity]]</f>
        <v>13118.868</v>
      </c>
    </row>
    <row r="3599" spans="1:21" x14ac:dyDescent="0.2">
      <c r="A3599" s="6" t="s">
        <v>3812</v>
      </c>
      <c r="B3599" s="6" t="s">
        <v>23</v>
      </c>
      <c r="C3599" s="6" t="s">
        <v>144</v>
      </c>
      <c r="D3599" s="7">
        <v>43600</v>
      </c>
      <c r="E3599" s="7">
        <v>43675</v>
      </c>
      <c r="F3599" s="7">
        <v>43701</v>
      </c>
      <c r="G3599" s="7">
        <v>43706</v>
      </c>
      <c r="H3599" s="6">
        <f t="shared" si="168"/>
        <v>31</v>
      </c>
      <c r="I3599" s="6" t="s">
        <v>215</v>
      </c>
      <c r="J3599" s="6">
        <v>24</v>
      </c>
      <c r="K3599" s="6">
        <v>34</v>
      </c>
      <c r="L3599" s="6">
        <v>59</v>
      </c>
      <c r="M3599" s="6">
        <v>2</v>
      </c>
      <c r="N3599" s="6">
        <v>4</v>
      </c>
      <c r="O3599" s="6">
        <v>7.4999999999999997E-2</v>
      </c>
      <c r="P3599" s="8">
        <v>1011.7</v>
      </c>
      <c r="Q3599" s="8">
        <v>566.55200000000013</v>
      </c>
      <c r="R3599" s="8">
        <f t="shared" si="169"/>
        <v>1477.0819999999994</v>
      </c>
      <c r="S3599" s="8">
        <f>(((Sales[[#This Row],[Unit Price]]-(Sales[[#This Row],[Discount Applied]]*Sales[[#This Row],[Unit Price]]))-Q3599)/Q3599)*100</f>
        <v>65.178571428571388</v>
      </c>
      <c r="T3599" s="8">
        <f t="shared" si="170"/>
        <v>3743.29</v>
      </c>
      <c r="U3599" s="8">
        <f>Sales[[#This Row],[Unit Cost]]*Sales[[#This Row],[Order Quantity]]</f>
        <v>2266.2080000000005</v>
      </c>
    </row>
    <row r="3600" spans="1:21" x14ac:dyDescent="0.2">
      <c r="A3600" s="6" t="s">
        <v>3813</v>
      </c>
      <c r="B3600" s="6" t="s">
        <v>25</v>
      </c>
      <c r="C3600" s="6" t="s">
        <v>143</v>
      </c>
      <c r="D3600" s="7">
        <v>43500</v>
      </c>
      <c r="E3600" s="7">
        <v>43675</v>
      </c>
      <c r="F3600" s="7">
        <v>43684</v>
      </c>
      <c r="G3600" s="7">
        <v>43687</v>
      </c>
      <c r="H3600" s="6">
        <f t="shared" si="168"/>
        <v>12</v>
      </c>
      <c r="I3600" s="6" t="s">
        <v>215</v>
      </c>
      <c r="J3600" s="6">
        <v>19</v>
      </c>
      <c r="K3600" s="6">
        <v>4</v>
      </c>
      <c r="L3600" s="6">
        <v>362</v>
      </c>
      <c r="M3600" s="6">
        <v>19</v>
      </c>
      <c r="N3600" s="6">
        <v>8</v>
      </c>
      <c r="O3600" s="6">
        <v>0.05</v>
      </c>
      <c r="P3600" s="8">
        <v>6331.5</v>
      </c>
      <c r="Q3600" s="8">
        <v>2975.8049999999998</v>
      </c>
      <c r="R3600" s="8">
        <f t="shared" si="169"/>
        <v>24312.960000000003</v>
      </c>
      <c r="S3600" s="8">
        <f>(((Sales[[#This Row],[Unit Price]]-(Sales[[#This Row],[Discount Applied]]*Sales[[#This Row],[Unit Price]]))-Q3600)/Q3600)*100</f>
        <v>102.1276595744681</v>
      </c>
      <c r="T3600" s="8">
        <f t="shared" si="170"/>
        <v>48119.4</v>
      </c>
      <c r="U3600" s="8">
        <f>Sales[[#This Row],[Unit Cost]]*Sales[[#This Row],[Order Quantity]]</f>
        <v>23806.44</v>
      </c>
    </row>
    <row r="3601" spans="1:21" x14ac:dyDescent="0.2">
      <c r="A3601" s="6" t="s">
        <v>3814</v>
      </c>
      <c r="B3601" s="6" t="s">
        <v>23</v>
      </c>
      <c r="C3601" s="6" t="s">
        <v>143</v>
      </c>
      <c r="D3601" s="7">
        <v>43500</v>
      </c>
      <c r="E3601" s="7">
        <v>43675</v>
      </c>
      <c r="F3601" s="7">
        <v>43701</v>
      </c>
      <c r="G3601" s="7">
        <v>43702</v>
      </c>
      <c r="H3601" s="6">
        <f t="shared" si="168"/>
        <v>27</v>
      </c>
      <c r="I3601" s="6" t="s">
        <v>215</v>
      </c>
      <c r="J3601" s="6">
        <v>22</v>
      </c>
      <c r="K3601" s="6">
        <v>24</v>
      </c>
      <c r="L3601" s="6">
        <v>358</v>
      </c>
      <c r="M3601" s="6">
        <v>30</v>
      </c>
      <c r="N3601" s="6">
        <v>2</v>
      </c>
      <c r="O3601" s="6">
        <v>0.3</v>
      </c>
      <c r="P3601" s="8">
        <v>5413.6</v>
      </c>
      <c r="Q3601" s="8">
        <v>3735.384</v>
      </c>
      <c r="R3601" s="8">
        <f t="shared" si="169"/>
        <v>108.27200000000084</v>
      </c>
      <c r="S3601" s="8">
        <f>(((Sales[[#This Row],[Unit Price]]-(Sales[[#This Row],[Discount Applied]]*Sales[[#This Row],[Unit Price]]))-Q3601)/Q3601)*100</f>
        <v>1.4492753623188519</v>
      </c>
      <c r="T3601" s="8">
        <f t="shared" si="170"/>
        <v>7579.0400000000009</v>
      </c>
      <c r="U3601" s="8">
        <f>Sales[[#This Row],[Unit Cost]]*Sales[[#This Row],[Order Quantity]]</f>
        <v>7470.768</v>
      </c>
    </row>
    <row r="3602" spans="1:21" x14ac:dyDescent="0.2">
      <c r="A3602" s="6" t="s">
        <v>3815</v>
      </c>
      <c r="B3602" s="6" t="s">
        <v>24</v>
      </c>
      <c r="C3602" s="6" t="s">
        <v>145</v>
      </c>
      <c r="D3602" s="7">
        <v>43600</v>
      </c>
      <c r="E3602" s="7">
        <v>43675</v>
      </c>
      <c r="F3602" s="7">
        <v>43693</v>
      </c>
      <c r="G3602" s="7">
        <v>43701</v>
      </c>
      <c r="H3602" s="6">
        <f t="shared" si="168"/>
        <v>26</v>
      </c>
      <c r="I3602" s="6" t="s">
        <v>215</v>
      </c>
      <c r="J3602" s="6">
        <v>9</v>
      </c>
      <c r="K3602" s="6">
        <v>31</v>
      </c>
      <c r="L3602" s="6">
        <v>112</v>
      </c>
      <c r="M3602" s="6">
        <v>42</v>
      </c>
      <c r="N3602" s="6">
        <v>8</v>
      </c>
      <c r="O3602" s="6">
        <v>0.1</v>
      </c>
      <c r="P3602" s="8">
        <v>234.5</v>
      </c>
      <c r="Q3602" s="8">
        <v>136.01</v>
      </c>
      <c r="R3602" s="8">
        <f t="shared" si="169"/>
        <v>600.32000000000016</v>
      </c>
      <c r="S3602" s="8">
        <f>(((Sales[[#This Row],[Unit Price]]-(Sales[[#This Row],[Discount Applied]]*Sales[[#This Row],[Unit Price]]))-Q3602)/Q3602)*100</f>
        <v>55.172413793103473</v>
      </c>
      <c r="T3602" s="8">
        <f t="shared" si="170"/>
        <v>1688.4</v>
      </c>
      <c r="U3602" s="8">
        <f>Sales[[#This Row],[Unit Cost]]*Sales[[#This Row],[Order Quantity]]</f>
        <v>1088.08</v>
      </c>
    </row>
    <row r="3603" spans="1:21" x14ac:dyDescent="0.2">
      <c r="A3603" s="6" t="s">
        <v>3816</v>
      </c>
      <c r="B3603" s="6" t="s">
        <v>23</v>
      </c>
      <c r="C3603" s="6" t="s">
        <v>145</v>
      </c>
      <c r="D3603" s="7">
        <v>43600</v>
      </c>
      <c r="E3603" s="7">
        <v>43675</v>
      </c>
      <c r="F3603" s="7">
        <v>43680</v>
      </c>
      <c r="G3603" s="7">
        <v>43689</v>
      </c>
      <c r="H3603" s="6">
        <f t="shared" si="168"/>
        <v>14</v>
      </c>
      <c r="I3603" s="6" t="s">
        <v>215</v>
      </c>
      <c r="J3603" s="6">
        <v>22</v>
      </c>
      <c r="K3603" s="6">
        <v>33</v>
      </c>
      <c r="L3603" s="6">
        <v>129</v>
      </c>
      <c r="M3603" s="6">
        <v>23</v>
      </c>
      <c r="N3603" s="6">
        <v>5</v>
      </c>
      <c r="O3603" s="6">
        <v>0.2</v>
      </c>
      <c r="P3603" s="8">
        <v>241.20000000000002</v>
      </c>
      <c r="Q3603" s="8">
        <v>168.84</v>
      </c>
      <c r="R3603" s="8">
        <f t="shared" si="169"/>
        <v>120.59999999999991</v>
      </c>
      <c r="S3603" s="8">
        <f>(((Sales[[#This Row],[Unit Price]]-(Sales[[#This Row],[Discount Applied]]*Sales[[#This Row],[Unit Price]]))-Q3603)/Q3603)*100</f>
        <v>14.285714285714288</v>
      </c>
      <c r="T3603" s="8">
        <f t="shared" si="170"/>
        <v>964.8</v>
      </c>
      <c r="U3603" s="8">
        <f>Sales[[#This Row],[Unit Cost]]*Sales[[#This Row],[Order Quantity]]</f>
        <v>844.2</v>
      </c>
    </row>
    <row r="3604" spans="1:21" x14ac:dyDescent="0.2">
      <c r="A3604" s="6" t="s">
        <v>3817</v>
      </c>
      <c r="B3604" s="6" t="s">
        <v>24</v>
      </c>
      <c r="C3604" s="6" t="s">
        <v>145</v>
      </c>
      <c r="D3604" s="7">
        <v>43600</v>
      </c>
      <c r="E3604" s="7">
        <v>43675</v>
      </c>
      <c r="F3604" s="7">
        <v>43694</v>
      </c>
      <c r="G3604" s="7">
        <v>43697</v>
      </c>
      <c r="H3604" s="6">
        <f t="shared" si="168"/>
        <v>22</v>
      </c>
      <c r="I3604" s="6" t="s">
        <v>215</v>
      </c>
      <c r="J3604" s="6">
        <v>6</v>
      </c>
      <c r="K3604" s="6">
        <v>44</v>
      </c>
      <c r="L3604" s="6">
        <v>107</v>
      </c>
      <c r="M3604" s="6">
        <v>1</v>
      </c>
      <c r="N3604" s="6">
        <v>5</v>
      </c>
      <c r="O3604" s="6">
        <v>7.4999999999999997E-2</v>
      </c>
      <c r="P3604" s="8">
        <v>247.9</v>
      </c>
      <c r="Q3604" s="8">
        <v>168.572</v>
      </c>
      <c r="R3604" s="8">
        <f t="shared" si="169"/>
        <v>303.6774999999999</v>
      </c>
      <c r="S3604" s="8">
        <f>(((Sales[[#This Row],[Unit Price]]-(Sales[[#This Row],[Discount Applied]]*Sales[[#This Row],[Unit Price]]))-Q3604)/Q3604)*100</f>
        <v>36.029411764705884</v>
      </c>
      <c r="T3604" s="8">
        <f t="shared" si="170"/>
        <v>1146.5374999999999</v>
      </c>
      <c r="U3604" s="8">
        <f>Sales[[#This Row],[Unit Cost]]*Sales[[#This Row],[Order Quantity]]</f>
        <v>842.86</v>
      </c>
    </row>
    <row r="3605" spans="1:21" x14ac:dyDescent="0.2">
      <c r="A3605" s="6" t="s">
        <v>3818</v>
      </c>
      <c r="B3605" s="6" t="s">
        <v>25</v>
      </c>
      <c r="C3605" s="6" t="s">
        <v>147</v>
      </c>
      <c r="D3605" s="7">
        <v>43500</v>
      </c>
      <c r="E3605" s="7">
        <v>43675</v>
      </c>
      <c r="F3605" s="7">
        <v>43695</v>
      </c>
      <c r="G3605" s="7">
        <v>43704</v>
      </c>
      <c r="H3605" s="6">
        <f t="shared" si="168"/>
        <v>29</v>
      </c>
      <c r="I3605" s="6" t="s">
        <v>215</v>
      </c>
      <c r="J3605" s="6">
        <v>15</v>
      </c>
      <c r="K3605" s="6">
        <v>9</v>
      </c>
      <c r="L3605" s="6">
        <v>252</v>
      </c>
      <c r="M3605" s="6">
        <v>10</v>
      </c>
      <c r="N3605" s="6">
        <v>6</v>
      </c>
      <c r="O3605" s="6">
        <v>0.3</v>
      </c>
      <c r="P3605" s="8">
        <v>6559.3</v>
      </c>
      <c r="Q3605" s="8">
        <v>3345.2429999999999</v>
      </c>
      <c r="R3605" s="8">
        <f t="shared" si="169"/>
        <v>7477.6020000000062</v>
      </c>
      <c r="S3605" s="8">
        <f>(((Sales[[#This Row],[Unit Price]]-(Sales[[#This Row],[Discount Applied]]*Sales[[#This Row],[Unit Price]]))-Q3605)/Q3605)*100</f>
        <v>37.254901960784323</v>
      </c>
      <c r="T3605" s="8">
        <f t="shared" si="170"/>
        <v>27549.060000000005</v>
      </c>
      <c r="U3605" s="8">
        <f>Sales[[#This Row],[Unit Cost]]*Sales[[#This Row],[Order Quantity]]</f>
        <v>20071.457999999999</v>
      </c>
    </row>
    <row r="3606" spans="1:21" x14ac:dyDescent="0.2">
      <c r="A3606" s="6" t="s">
        <v>3819</v>
      </c>
      <c r="B3606" s="6" t="s">
        <v>24</v>
      </c>
      <c r="C3606" s="6" t="s">
        <v>145</v>
      </c>
      <c r="D3606" s="7">
        <v>43600</v>
      </c>
      <c r="E3606" s="7">
        <v>43675</v>
      </c>
      <c r="F3606" s="7">
        <v>43684</v>
      </c>
      <c r="G3606" s="7">
        <v>43692</v>
      </c>
      <c r="H3606" s="6">
        <f t="shared" si="168"/>
        <v>17</v>
      </c>
      <c r="I3606" s="6" t="s">
        <v>215</v>
      </c>
      <c r="J3606" s="6">
        <v>3</v>
      </c>
      <c r="K3606" s="6">
        <v>25</v>
      </c>
      <c r="L3606" s="6">
        <v>194</v>
      </c>
      <c r="M3606" s="6">
        <v>9</v>
      </c>
      <c r="N3606" s="6">
        <v>3</v>
      </c>
      <c r="O3606" s="6">
        <v>0.15</v>
      </c>
      <c r="P3606" s="8">
        <v>1989.9</v>
      </c>
      <c r="Q3606" s="8">
        <v>1591.92</v>
      </c>
      <c r="R3606" s="8">
        <f t="shared" si="169"/>
        <v>298.48500000000058</v>
      </c>
      <c r="S3606" s="8">
        <f>(((Sales[[#This Row],[Unit Price]]-(Sales[[#This Row],[Discount Applied]]*Sales[[#This Row],[Unit Price]]))-Q3606)/Q3606)*100</f>
        <v>6.2499999999999929</v>
      </c>
      <c r="T3606" s="8">
        <f t="shared" si="170"/>
        <v>5074.2450000000008</v>
      </c>
      <c r="U3606" s="8">
        <f>Sales[[#This Row],[Unit Cost]]*Sales[[#This Row],[Order Quantity]]</f>
        <v>4775.76</v>
      </c>
    </row>
    <row r="3607" spans="1:21" x14ac:dyDescent="0.2">
      <c r="A3607" s="6" t="s">
        <v>3820</v>
      </c>
      <c r="B3607" s="6" t="s">
        <v>25</v>
      </c>
      <c r="C3607" s="6" t="s">
        <v>146</v>
      </c>
      <c r="D3607" s="7">
        <v>43600</v>
      </c>
      <c r="E3607" s="7">
        <v>43675</v>
      </c>
      <c r="F3607" s="7">
        <v>43692</v>
      </c>
      <c r="G3607" s="7">
        <v>43698</v>
      </c>
      <c r="H3607" s="6">
        <f t="shared" si="168"/>
        <v>23</v>
      </c>
      <c r="I3607" s="6" t="s">
        <v>215</v>
      </c>
      <c r="J3607" s="6">
        <v>14</v>
      </c>
      <c r="K3607" s="6">
        <v>18</v>
      </c>
      <c r="L3607" s="6">
        <v>313</v>
      </c>
      <c r="M3607" s="6">
        <v>36</v>
      </c>
      <c r="N3607" s="6">
        <v>8</v>
      </c>
      <c r="O3607" s="6">
        <v>0.05</v>
      </c>
      <c r="P3607" s="8">
        <v>964.80000000000007</v>
      </c>
      <c r="Q3607" s="8">
        <v>627.12000000000012</v>
      </c>
      <c r="R3607" s="8">
        <f t="shared" si="169"/>
        <v>2315.5199999999995</v>
      </c>
      <c r="S3607" s="8">
        <f>(((Sales[[#This Row],[Unit Price]]-(Sales[[#This Row],[Discount Applied]]*Sales[[#This Row],[Unit Price]]))-Q3607)/Q3607)*100</f>
        <v>46.153846153846132</v>
      </c>
      <c r="T3607" s="8">
        <f t="shared" si="170"/>
        <v>7332.4800000000005</v>
      </c>
      <c r="U3607" s="8">
        <f>Sales[[#This Row],[Unit Cost]]*Sales[[#This Row],[Order Quantity]]</f>
        <v>5016.9600000000009</v>
      </c>
    </row>
    <row r="3608" spans="1:21" x14ac:dyDescent="0.2">
      <c r="A3608" s="6" t="s">
        <v>3821</v>
      </c>
      <c r="B3608" s="6" t="s">
        <v>24</v>
      </c>
      <c r="C3608" s="6" t="s">
        <v>145</v>
      </c>
      <c r="D3608" s="7">
        <v>43600</v>
      </c>
      <c r="E3608" s="7">
        <v>43676</v>
      </c>
      <c r="F3608" s="7">
        <v>43682</v>
      </c>
      <c r="G3608" s="7">
        <v>43689</v>
      </c>
      <c r="H3608" s="6">
        <f t="shared" si="168"/>
        <v>13</v>
      </c>
      <c r="I3608" s="6" t="s">
        <v>215</v>
      </c>
      <c r="J3608" s="6">
        <v>3</v>
      </c>
      <c r="K3608" s="6">
        <v>1</v>
      </c>
      <c r="L3608" s="6">
        <v>192</v>
      </c>
      <c r="M3608" s="6">
        <v>38</v>
      </c>
      <c r="N3608" s="6">
        <v>8</v>
      </c>
      <c r="O3608" s="6">
        <v>7.4999999999999997E-2</v>
      </c>
      <c r="P3608" s="8">
        <v>1072</v>
      </c>
      <c r="Q3608" s="8">
        <v>536</v>
      </c>
      <c r="R3608" s="8">
        <f t="shared" si="169"/>
        <v>3644.8</v>
      </c>
      <c r="S3608" s="8">
        <f>(((Sales[[#This Row],[Unit Price]]-(Sales[[#This Row],[Discount Applied]]*Sales[[#This Row],[Unit Price]]))-Q3608)/Q3608)*100</f>
        <v>85.000000000000014</v>
      </c>
      <c r="T3608" s="8">
        <f t="shared" si="170"/>
        <v>7932.8</v>
      </c>
      <c r="U3608" s="8">
        <f>Sales[[#This Row],[Unit Cost]]*Sales[[#This Row],[Order Quantity]]</f>
        <v>4288</v>
      </c>
    </row>
    <row r="3609" spans="1:21" x14ac:dyDescent="0.2">
      <c r="A3609" s="6" t="s">
        <v>3822</v>
      </c>
      <c r="B3609" s="6" t="s">
        <v>26</v>
      </c>
      <c r="C3609" s="6" t="s">
        <v>148</v>
      </c>
      <c r="D3609" s="7">
        <v>43600</v>
      </c>
      <c r="E3609" s="7">
        <v>43676</v>
      </c>
      <c r="F3609" s="7">
        <v>43690</v>
      </c>
      <c r="G3609" s="7">
        <v>43700</v>
      </c>
      <c r="H3609" s="6">
        <f t="shared" si="168"/>
        <v>24</v>
      </c>
      <c r="I3609" s="6" t="s">
        <v>215</v>
      </c>
      <c r="J3609" s="6">
        <v>28</v>
      </c>
      <c r="K3609" s="6">
        <v>14</v>
      </c>
      <c r="L3609" s="6">
        <v>11</v>
      </c>
      <c r="M3609" s="6">
        <v>4</v>
      </c>
      <c r="N3609" s="6">
        <v>4</v>
      </c>
      <c r="O3609" s="6">
        <v>0.05</v>
      </c>
      <c r="P3609" s="8">
        <v>187.6</v>
      </c>
      <c r="Q3609" s="8">
        <v>146.328</v>
      </c>
      <c r="R3609" s="8">
        <f t="shared" si="169"/>
        <v>127.56799999999998</v>
      </c>
      <c r="S3609" s="8">
        <f>(((Sales[[#This Row],[Unit Price]]-(Sales[[#This Row],[Discount Applied]]*Sales[[#This Row],[Unit Price]]))-Q3609)/Q3609)*100</f>
        <v>21.794871794871792</v>
      </c>
      <c r="T3609" s="8">
        <f t="shared" si="170"/>
        <v>712.88</v>
      </c>
      <c r="U3609" s="8">
        <f>Sales[[#This Row],[Unit Cost]]*Sales[[#This Row],[Order Quantity]]</f>
        <v>585.31200000000001</v>
      </c>
    </row>
    <row r="3610" spans="1:21" x14ac:dyDescent="0.2">
      <c r="A3610" s="6" t="s">
        <v>3823</v>
      </c>
      <c r="B3610" s="6" t="s">
        <v>25</v>
      </c>
      <c r="C3610" s="6" t="s">
        <v>147</v>
      </c>
      <c r="D3610" s="7">
        <v>43600</v>
      </c>
      <c r="E3610" s="7">
        <v>43677</v>
      </c>
      <c r="F3610" s="7">
        <v>43685</v>
      </c>
      <c r="G3610" s="7">
        <v>43691</v>
      </c>
      <c r="H3610" s="6">
        <f t="shared" si="168"/>
        <v>14</v>
      </c>
      <c r="I3610" s="6" t="s">
        <v>215</v>
      </c>
      <c r="J3610" s="6">
        <v>16</v>
      </c>
      <c r="K3610" s="6">
        <v>41</v>
      </c>
      <c r="L3610" s="6">
        <v>231</v>
      </c>
      <c r="M3610" s="6">
        <v>5</v>
      </c>
      <c r="N3610" s="6">
        <v>6</v>
      </c>
      <c r="O3610" s="6">
        <v>0.05</v>
      </c>
      <c r="P3610" s="8">
        <v>3919.5</v>
      </c>
      <c r="Q3610" s="8">
        <v>1606.9949999999999</v>
      </c>
      <c r="R3610" s="8">
        <f t="shared" si="169"/>
        <v>12699.180000000002</v>
      </c>
      <c r="S3610" s="8">
        <f>(((Sales[[#This Row],[Unit Price]]-(Sales[[#This Row],[Discount Applied]]*Sales[[#This Row],[Unit Price]]))-Q3610)/Q3610)*100</f>
        <v>131.70731707317077</v>
      </c>
      <c r="T3610" s="8">
        <f t="shared" si="170"/>
        <v>22341.15</v>
      </c>
      <c r="U3610" s="8">
        <f>Sales[[#This Row],[Unit Cost]]*Sales[[#This Row],[Order Quantity]]</f>
        <v>9641.9699999999993</v>
      </c>
    </row>
    <row r="3611" spans="1:21" x14ac:dyDescent="0.2">
      <c r="A3611" s="6" t="s">
        <v>3824</v>
      </c>
      <c r="B3611" s="6" t="s">
        <v>23</v>
      </c>
      <c r="C3611" s="6" t="s">
        <v>145</v>
      </c>
      <c r="D3611" s="7">
        <v>43600</v>
      </c>
      <c r="E3611" s="7">
        <v>43677</v>
      </c>
      <c r="F3611" s="7">
        <v>43704</v>
      </c>
      <c r="G3611" s="7">
        <v>43708</v>
      </c>
      <c r="H3611" s="6">
        <f t="shared" si="168"/>
        <v>31</v>
      </c>
      <c r="I3611" s="6" t="s">
        <v>215</v>
      </c>
      <c r="J3611" s="6">
        <v>22</v>
      </c>
      <c r="K3611" s="6">
        <v>35</v>
      </c>
      <c r="L3611" s="6">
        <v>152</v>
      </c>
      <c r="M3611" s="6">
        <v>35</v>
      </c>
      <c r="N3611" s="6">
        <v>7</v>
      </c>
      <c r="O3611" s="6">
        <v>0.05</v>
      </c>
      <c r="P3611" s="8">
        <v>2418.7000000000003</v>
      </c>
      <c r="Q3611" s="8">
        <v>1547.9680000000003</v>
      </c>
      <c r="R3611" s="8">
        <f t="shared" si="169"/>
        <v>5248.5789999999997</v>
      </c>
      <c r="S3611" s="8">
        <f>(((Sales[[#This Row],[Unit Price]]-(Sales[[#This Row],[Discount Applied]]*Sales[[#This Row],[Unit Price]]))-Q3611)/Q3611)*100</f>
        <v>48.437499999999993</v>
      </c>
      <c r="T3611" s="8">
        <f t="shared" si="170"/>
        <v>16084.355000000001</v>
      </c>
      <c r="U3611" s="8">
        <f>Sales[[#This Row],[Unit Cost]]*Sales[[#This Row],[Order Quantity]]</f>
        <v>10835.776000000002</v>
      </c>
    </row>
    <row r="3612" spans="1:21" x14ac:dyDescent="0.2">
      <c r="A3612" s="6" t="s">
        <v>3825</v>
      </c>
      <c r="B3612" s="6" t="s">
        <v>24</v>
      </c>
      <c r="C3612" s="6" t="s">
        <v>145</v>
      </c>
      <c r="D3612" s="7">
        <v>43600</v>
      </c>
      <c r="E3612" s="7">
        <v>43677</v>
      </c>
      <c r="F3612" s="7">
        <v>43686</v>
      </c>
      <c r="G3612" s="7">
        <v>43695</v>
      </c>
      <c r="H3612" s="6">
        <f t="shared" si="168"/>
        <v>18</v>
      </c>
      <c r="I3612" s="6" t="s">
        <v>215</v>
      </c>
      <c r="J3612" s="6">
        <v>11</v>
      </c>
      <c r="K3612" s="6">
        <v>14</v>
      </c>
      <c r="L3612" s="6">
        <v>182</v>
      </c>
      <c r="M3612" s="6">
        <v>4</v>
      </c>
      <c r="N3612" s="6">
        <v>8</v>
      </c>
      <c r="O3612" s="6">
        <v>0.4</v>
      </c>
      <c r="P3612" s="8">
        <v>3350</v>
      </c>
      <c r="Q3612" s="8">
        <v>1641.5</v>
      </c>
      <c r="R3612" s="8">
        <f t="shared" si="169"/>
        <v>2948</v>
      </c>
      <c r="S3612" s="8">
        <f>(((Sales[[#This Row],[Unit Price]]-(Sales[[#This Row],[Discount Applied]]*Sales[[#This Row],[Unit Price]]))-Q3612)/Q3612)*100</f>
        <v>22.448979591836736</v>
      </c>
      <c r="T3612" s="8">
        <f t="shared" si="170"/>
        <v>16080</v>
      </c>
      <c r="U3612" s="8">
        <f>Sales[[#This Row],[Unit Cost]]*Sales[[#This Row],[Order Quantity]]</f>
        <v>13132</v>
      </c>
    </row>
    <row r="3613" spans="1:21" x14ac:dyDescent="0.2">
      <c r="A3613" s="6" t="s">
        <v>3826</v>
      </c>
      <c r="B3613" s="6" t="s">
        <v>24</v>
      </c>
      <c r="C3613" s="6" t="s">
        <v>145</v>
      </c>
      <c r="D3613" s="7">
        <v>43600</v>
      </c>
      <c r="E3613" s="7">
        <v>43677</v>
      </c>
      <c r="F3613" s="7">
        <v>43685</v>
      </c>
      <c r="G3613" s="7">
        <v>43693</v>
      </c>
      <c r="H3613" s="6">
        <f t="shared" si="168"/>
        <v>16</v>
      </c>
      <c r="I3613" s="6" t="s">
        <v>215</v>
      </c>
      <c r="J3613" s="6">
        <v>2</v>
      </c>
      <c r="K3613" s="6">
        <v>42</v>
      </c>
      <c r="L3613" s="6">
        <v>140</v>
      </c>
      <c r="M3613" s="6">
        <v>43</v>
      </c>
      <c r="N3613" s="6">
        <v>2</v>
      </c>
      <c r="O3613" s="6">
        <v>7.4999999999999997E-2</v>
      </c>
      <c r="P3613" s="8">
        <v>3966.4</v>
      </c>
      <c r="Q3613" s="8">
        <v>2221.1840000000002</v>
      </c>
      <c r="R3613" s="8">
        <f t="shared" si="169"/>
        <v>2895.4719999999998</v>
      </c>
      <c r="S3613" s="8">
        <f>(((Sales[[#This Row],[Unit Price]]-(Sales[[#This Row],[Discount Applied]]*Sales[[#This Row],[Unit Price]]))-Q3613)/Q3613)*100</f>
        <v>65.178571428571416</v>
      </c>
      <c r="T3613" s="8">
        <f t="shared" si="170"/>
        <v>7337.84</v>
      </c>
      <c r="U3613" s="8">
        <f>Sales[[#This Row],[Unit Cost]]*Sales[[#This Row],[Order Quantity]]</f>
        <v>4442.3680000000004</v>
      </c>
    </row>
    <row r="3614" spans="1:21" x14ac:dyDescent="0.2">
      <c r="A3614" s="6" t="s">
        <v>3827</v>
      </c>
      <c r="B3614" s="6" t="s">
        <v>23</v>
      </c>
      <c r="C3614" s="6" t="s">
        <v>148</v>
      </c>
      <c r="D3614" s="7">
        <v>43600</v>
      </c>
      <c r="E3614" s="7">
        <v>43677</v>
      </c>
      <c r="F3614" s="7">
        <v>43683</v>
      </c>
      <c r="G3614" s="7">
        <v>43688</v>
      </c>
      <c r="H3614" s="6">
        <f t="shared" si="168"/>
        <v>11</v>
      </c>
      <c r="I3614" s="6" t="s">
        <v>215</v>
      </c>
      <c r="J3614" s="6">
        <v>24</v>
      </c>
      <c r="K3614" s="6">
        <v>27</v>
      </c>
      <c r="L3614" s="6">
        <v>15</v>
      </c>
      <c r="M3614" s="6">
        <v>44</v>
      </c>
      <c r="N3614" s="6">
        <v>5</v>
      </c>
      <c r="O3614" s="6">
        <v>0.2</v>
      </c>
      <c r="P3614" s="8">
        <v>3999.9</v>
      </c>
      <c r="Q3614" s="8">
        <v>2279.9429999999998</v>
      </c>
      <c r="R3614" s="8">
        <f t="shared" si="169"/>
        <v>4599.885000000002</v>
      </c>
      <c r="S3614" s="8">
        <f>(((Sales[[#This Row],[Unit Price]]-(Sales[[#This Row],[Discount Applied]]*Sales[[#This Row],[Unit Price]]))-Q3614)/Q3614)*100</f>
        <v>40.350877192982473</v>
      </c>
      <c r="T3614" s="8">
        <f t="shared" si="170"/>
        <v>15999.6</v>
      </c>
      <c r="U3614" s="8">
        <f>Sales[[#This Row],[Unit Cost]]*Sales[[#This Row],[Order Quantity]]</f>
        <v>11399.714999999998</v>
      </c>
    </row>
    <row r="3615" spans="1:21" x14ac:dyDescent="0.2">
      <c r="A3615" s="6" t="s">
        <v>3828</v>
      </c>
      <c r="B3615" s="6" t="s">
        <v>23</v>
      </c>
      <c r="C3615" s="6" t="s">
        <v>148</v>
      </c>
      <c r="D3615" s="7">
        <v>43500</v>
      </c>
      <c r="E3615" s="7">
        <v>43677</v>
      </c>
      <c r="F3615" s="7">
        <v>43688</v>
      </c>
      <c r="G3615" s="7">
        <v>43698</v>
      </c>
      <c r="H3615" s="6">
        <f t="shared" si="168"/>
        <v>21</v>
      </c>
      <c r="I3615" s="6" t="s">
        <v>215</v>
      </c>
      <c r="J3615" s="6">
        <v>24</v>
      </c>
      <c r="K3615" s="6">
        <v>32</v>
      </c>
      <c r="L3615" s="6">
        <v>17</v>
      </c>
      <c r="M3615" s="6">
        <v>21</v>
      </c>
      <c r="N3615" s="6">
        <v>6</v>
      </c>
      <c r="O3615" s="6">
        <v>0.2</v>
      </c>
      <c r="P3615" s="8">
        <v>1192.6000000000001</v>
      </c>
      <c r="Q3615" s="8">
        <v>536.67000000000007</v>
      </c>
      <c r="R3615" s="8">
        <f t="shared" si="169"/>
        <v>2504.4599999999991</v>
      </c>
      <c r="S3615" s="8">
        <f>(((Sales[[#This Row],[Unit Price]]-(Sales[[#This Row],[Discount Applied]]*Sales[[#This Row],[Unit Price]]))-Q3615)/Q3615)*100</f>
        <v>77.777777777777786</v>
      </c>
      <c r="T3615" s="8">
        <f t="shared" si="170"/>
        <v>5724.48</v>
      </c>
      <c r="U3615" s="8">
        <f>Sales[[#This Row],[Unit Cost]]*Sales[[#This Row],[Order Quantity]]</f>
        <v>3220.0200000000004</v>
      </c>
    </row>
    <row r="3616" spans="1:21" x14ac:dyDescent="0.2">
      <c r="A3616" s="6" t="s">
        <v>3829</v>
      </c>
      <c r="B3616" s="6" t="s">
        <v>25</v>
      </c>
      <c r="C3616" s="6" t="s">
        <v>145</v>
      </c>
      <c r="D3616" s="7">
        <v>43600</v>
      </c>
      <c r="E3616" s="7">
        <v>43677</v>
      </c>
      <c r="F3616" s="7">
        <v>43689</v>
      </c>
      <c r="G3616" s="7">
        <v>43694</v>
      </c>
      <c r="H3616" s="6">
        <f t="shared" si="168"/>
        <v>17</v>
      </c>
      <c r="I3616" s="6" t="s">
        <v>215</v>
      </c>
      <c r="J3616" s="6">
        <v>17</v>
      </c>
      <c r="K3616" s="6">
        <v>22</v>
      </c>
      <c r="L3616" s="6">
        <v>93</v>
      </c>
      <c r="M3616" s="6">
        <v>27</v>
      </c>
      <c r="N3616" s="6">
        <v>6</v>
      </c>
      <c r="O3616" s="6">
        <v>0.15</v>
      </c>
      <c r="P3616" s="8">
        <v>1085.4000000000001</v>
      </c>
      <c r="Q3616" s="8">
        <v>857.46600000000012</v>
      </c>
      <c r="R3616" s="8">
        <f t="shared" si="169"/>
        <v>390.7440000000006</v>
      </c>
      <c r="S3616" s="8">
        <f>(((Sales[[#This Row],[Unit Price]]-(Sales[[#This Row],[Discount Applied]]*Sales[[#This Row],[Unit Price]]))-Q3616)/Q3616)*100</f>
        <v>7.5949367088607609</v>
      </c>
      <c r="T3616" s="8">
        <f t="shared" si="170"/>
        <v>5535.5400000000009</v>
      </c>
      <c r="U3616" s="8">
        <f>Sales[[#This Row],[Unit Cost]]*Sales[[#This Row],[Order Quantity]]</f>
        <v>5144.7960000000003</v>
      </c>
    </row>
    <row r="3617" spans="1:21" x14ac:dyDescent="0.2">
      <c r="A3617" s="6" t="s">
        <v>3830</v>
      </c>
      <c r="B3617" s="6" t="s">
        <v>24</v>
      </c>
      <c r="C3617" s="6" t="s">
        <v>145</v>
      </c>
      <c r="D3617" s="7">
        <v>43600</v>
      </c>
      <c r="E3617" s="7">
        <v>43677</v>
      </c>
      <c r="F3617" s="7">
        <v>43687</v>
      </c>
      <c r="G3617" s="7">
        <v>43688</v>
      </c>
      <c r="H3617" s="6">
        <f t="shared" si="168"/>
        <v>11</v>
      </c>
      <c r="I3617" s="6" t="s">
        <v>215</v>
      </c>
      <c r="J3617" s="6">
        <v>6</v>
      </c>
      <c r="K3617" s="6">
        <v>35</v>
      </c>
      <c r="L3617" s="6">
        <v>149</v>
      </c>
      <c r="M3617" s="6">
        <v>2</v>
      </c>
      <c r="N3617" s="6">
        <v>4</v>
      </c>
      <c r="O3617" s="6">
        <v>0.05</v>
      </c>
      <c r="P3617" s="8">
        <v>5728.5</v>
      </c>
      <c r="Q3617" s="8">
        <v>3437.1</v>
      </c>
      <c r="R3617" s="8">
        <f t="shared" si="169"/>
        <v>8019.9</v>
      </c>
      <c r="S3617" s="8">
        <f>(((Sales[[#This Row],[Unit Price]]-(Sales[[#This Row],[Discount Applied]]*Sales[[#This Row],[Unit Price]]))-Q3617)/Q3617)*100</f>
        <v>58.333333333333336</v>
      </c>
      <c r="T3617" s="8">
        <f t="shared" si="170"/>
        <v>21768.3</v>
      </c>
      <c r="U3617" s="8">
        <f>Sales[[#This Row],[Unit Cost]]*Sales[[#This Row],[Order Quantity]]</f>
        <v>13748.4</v>
      </c>
    </row>
    <row r="3618" spans="1:21" x14ac:dyDescent="0.2">
      <c r="A3618" s="6" t="s">
        <v>3831</v>
      </c>
      <c r="B3618" s="6" t="s">
        <v>24</v>
      </c>
      <c r="C3618" s="6" t="s">
        <v>145</v>
      </c>
      <c r="D3618" s="7">
        <v>43600</v>
      </c>
      <c r="E3618" s="7">
        <v>43677</v>
      </c>
      <c r="F3618" s="7">
        <v>43679</v>
      </c>
      <c r="G3618" s="7">
        <v>43685</v>
      </c>
      <c r="H3618" s="6">
        <f t="shared" si="168"/>
        <v>8</v>
      </c>
      <c r="I3618" s="6" t="s">
        <v>215</v>
      </c>
      <c r="J3618" s="6">
        <v>8</v>
      </c>
      <c r="K3618" s="6">
        <v>7</v>
      </c>
      <c r="L3618" s="6">
        <v>117</v>
      </c>
      <c r="M3618" s="6">
        <v>47</v>
      </c>
      <c r="N3618" s="6">
        <v>4</v>
      </c>
      <c r="O3618" s="6">
        <v>7.4999999999999997E-2</v>
      </c>
      <c r="P3618" s="8">
        <v>1045.2</v>
      </c>
      <c r="Q3618" s="8">
        <v>533.05200000000002</v>
      </c>
      <c r="R3618" s="8">
        <f t="shared" si="169"/>
        <v>1735.0320000000002</v>
      </c>
      <c r="S3618" s="8">
        <f>(((Sales[[#This Row],[Unit Price]]-(Sales[[#This Row],[Discount Applied]]*Sales[[#This Row],[Unit Price]]))-Q3618)/Q3618)*100</f>
        <v>81.372549019607845</v>
      </c>
      <c r="T3618" s="8">
        <f t="shared" si="170"/>
        <v>3867.2400000000002</v>
      </c>
      <c r="U3618" s="8">
        <f>Sales[[#This Row],[Unit Cost]]*Sales[[#This Row],[Order Quantity]]</f>
        <v>2132.2080000000001</v>
      </c>
    </row>
    <row r="3619" spans="1:21" x14ac:dyDescent="0.2">
      <c r="A3619" s="6" t="s">
        <v>3832</v>
      </c>
      <c r="B3619" s="6" t="s">
        <v>24</v>
      </c>
      <c r="C3619" s="6" t="s">
        <v>145</v>
      </c>
      <c r="D3619" s="7">
        <v>43600</v>
      </c>
      <c r="E3619" s="7">
        <v>43677</v>
      </c>
      <c r="F3619" s="7">
        <v>43696</v>
      </c>
      <c r="G3619" s="7">
        <v>43698</v>
      </c>
      <c r="H3619" s="6">
        <f t="shared" si="168"/>
        <v>21</v>
      </c>
      <c r="I3619" s="6" t="s">
        <v>215</v>
      </c>
      <c r="J3619" s="6">
        <v>7</v>
      </c>
      <c r="K3619" s="6">
        <v>28</v>
      </c>
      <c r="L3619" s="6">
        <v>145</v>
      </c>
      <c r="M3619" s="6">
        <v>6</v>
      </c>
      <c r="N3619" s="6">
        <v>8</v>
      </c>
      <c r="O3619" s="6">
        <v>0.05</v>
      </c>
      <c r="P3619" s="8">
        <v>2633.1</v>
      </c>
      <c r="Q3619" s="8">
        <v>1474.5360000000001</v>
      </c>
      <c r="R3619" s="8">
        <f t="shared" si="169"/>
        <v>8215.2719999999972</v>
      </c>
      <c r="S3619" s="8">
        <f>(((Sales[[#This Row],[Unit Price]]-(Sales[[#This Row],[Discount Applied]]*Sales[[#This Row],[Unit Price]]))-Q3619)/Q3619)*100</f>
        <v>69.64285714285711</v>
      </c>
      <c r="T3619" s="8">
        <f t="shared" si="170"/>
        <v>20011.559999999998</v>
      </c>
      <c r="U3619" s="8">
        <f>Sales[[#This Row],[Unit Cost]]*Sales[[#This Row],[Order Quantity]]</f>
        <v>11796.288</v>
      </c>
    </row>
    <row r="3620" spans="1:21" x14ac:dyDescent="0.2">
      <c r="A3620" s="6" t="s">
        <v>3833</v>
      </c>
      <c r="B3620" s="6" t="s">
        <v>25</v>
      </c>
      <c r="C3620" s="6" t="s">
        <v>143</v>
      </c>
      <c r="D3620" s="7">
        <v>43600</v>
      </c>
      <c r="E3620" s="7">
        <v>43677</v>
      </c>
      <c r="F3620" s="7">
        <v>43690</v>
      </c>
      <c r="G3620" s="7">
        <v>43700</v>
      </c>
      <c r="H3620" s="6">
        <f t="shared" si="168"/>
        <v>23</v>
      </c>
      <c r="I3620" s="6" t="s">
        <v>215</v>
      </c>
      <c r="J3620" s="6">
        <v>19</v>
      </c>
      <c r="K3620" s="6">
        <v>42</v>
      </c>
      <c r="L3620" s="6">
        <v>333</v>
      </c>
      <c r="M3620" s="6">
        <v>10</v>
      </c>
      <c r="N3620" s="6">
        <v>7</v>
      </c>
      <c r="O3620" s="6">
        <v>0.05</v>
      </c>
      <c r="P3620" s="8">
        <v>1855.9</v>
      </c>
      <c r="Q3620" s="8">
        <v>1447.6020000000001</v>
      </c>
      <c r="R3620" s="8">
        <f t="shared" si="169"/>
        <v>2208.5210000000006</v>
      </c>
      <c r="S3620" s="8">
        <f>(((Sales[[#This Row],[Unit Price]]-(Sales[[#This Row],[Discount Applied]]*Sales[[#This Row],[Unit Price]]))-Q3620)/Q3620)*100</f>
        <v>21.794871794871788</v>
      </c>
      <c r="T3620" s="8">
        <f t="shared" si="170"/>
        <v>12341.735000000001</v>
      </c>
      <c r="U3620" s="8">
        <f>Sales[[#This Row],[Unit Cost]]*Sales[[#This Row],[Order Quantity]]</f>
        <v>10133.214</v>
      </c>
    </row>
    <row r="3621" spans="1:21" x14ac:dyDescent="0.2">
      <c r="A3621" s="6" t="s">
        <v>3834</v>
      </c>
      <c r="B3621" s="6" t="s">
        <v>23</v>
      </c>
      <c r="C3621" s="6" t="s">
        <v>147</v>
      </c>
      <c r="D3621" s="7">
        <v>43600</v>
      </c>
      <c r="E3621" s="7">
        <v>43677</v>
      </c>
      <c r="F3621" s="7">
        <v>43697</v>
      </c>
      <c r="G3621" s="7">
        <v>43703</v>
      </c>
      <c r="H3621" s="6">
        <f t="shared" si="168"/>
        <v>26</v>
      </c>
      <c r="I3621" s="6" t="s">
        <v>215</v>
      </c>
      <c r="J3621" s="6">
        <v>23</v>
      </c>
      <c r="K3621" s="6">
        <v>11</v>
      </c>
      <c r="L3621" s="6">
        <v>215</v>
      </c>
      <c r="M3621" s="6">
        <v>12</v>
      </c>
      <c r="N3621" s="6">
        <v>2</v>
      </c>
      <c r="O3621" s="6">
        <v>7.4999999999999997E-2</v>
      </c>
      <c r="P3621" s="8">
        <v>2345</v>
      </c>
      <c r="Q3621" s="8">
        <v>1664.9499999999998</v>
      </c>
      <c r="R3621" s="8">
        <f t="shared" si="169"/>
        <v>1008.3500000000004</v>
      </c>
      <c r="S3621" s="8">
        <f>(((Sales[[#This Row],[Unit Price]]-(Sales[[#This Row],[Discount Applied]]*Sales[[#This Row],[Unit Price]]))-Q3621)/Q3621)*100</f>
        <v>30.281690140845086</v>
      </c>
      <c r="T3621" s="8">
        <f t="shared" si="170"/>
        <v>4338.25</v>
      </c>
      <c r="U3621" s="8">
        <f>Sales[[#This Row],[Unit Cost]]*Sales[[#This Row],[Order Quantity]]</f>
        <v>3329.8999999999996</v>
      </c>
    </row>
    <row r="3622" spans="1:21" x14ac:dyDescent="0.2">
      <c r="A3622" s="6" t="s">
        <v>3835</v>
      </c>
      <c r="B3622" s="6" t="s">
        <v>25</v>
      </c>
      <c r="C3622" s="6" t="s">
        <v>147</v>
      </c>
      <c r="D3622" s="7">
        <v>43600</v>
      </c>
      <c r="E3622" s="7">
        <v>43678</v>
      </c>
      <c r="F3622" s="7">
        <v>43684</v>
      </c>
      <c r="G3622" s="7">
        <v>43688</v>
      </c>
      <c r="H3622" s="6">
        <f t="shared" si="168"/>
        <v>10</v>
      </c>
      <c r="I3622" s="6" t="s">
        <v>215</v>
      </c>
      <c r="J3622" s="6">
        <v>15</v>
      </c>
      <c r="K3622" s="6">
        <v>32</v>
      </c>
      <c r="L3622" s="6">
        <v>216</v>
      </c>
      <c r="M3622" s="6">
        <v>15</v>
      </c>
      <c r="N3622" s="6">
        <v>4</v>
      </c>
      <c r="O3622" s="6">
        <v>7.4999999999999997E-2</v>
      </c>
      <c r="P3622" s="8">
        <v>5735.2</v>
      </c>
      <c r="Q3622" s="8">
        <v>2810.248</v>
      </c>
      <c r="R3622" s="8">
        <f t="shared" si="169"/>
        <v>9979.2479999999978</v>
      </c>
      <c r="S3622" s="8">
        <f>(((Sales[[#This Row],[Unit Price]]-(Sales[[#This Row],[Discount Applied]]*Sales[[#This Row],[Unit Price]]))-Q3622)/Q3622)*100</f>
        <v>88.775510204081613</v>
      </c>
      <c r="T3622" s="8">
        <f t="shared" si="170"/>
        <v>21220.239999999998</v>
      </c>
      <c r="U3622" s="8">
        <f>Sales[[#This Row],[Unit Cost]]*Sales[[#This Row],[Order Quantity]]</f>
        <v>11240.992</v>
      </c>
    </row>
    <row r="3623" spans="1:21" x14ac:dyDescent="0.2">
      <c r="A3623" s="6" t="s">
        <v>3836</v>
      </c>
      <c r="B3623" s="6" t="s">
        <v>25</v>
      </c>
      <c r="C3623" s="6" t="s">
        <v>145</v>
      </c>
      <c r="D3623" s="7">
        <v>43600</v>
      </c>
      <c r="E3623" s="7">
        <v>43678</v>
      </c>
      <c r="F3623" s="7">
        <v>43706</v>
      </c>
      <c r="G3623" s="7">
        <v>43710</v>
      </c>
      <c r="H3623" s="6">
        <f t="shared" si="168"/>
        <v>32</v>
      </c>
      <c r="I3623" s="6" t="s">
        <v>215</v>
      </c>
      <c r="J3623" s="6">
        <v>15</v>
      </c>
      <c r="K3623" s="6">
        <v>8</v>
      </c>
      <c r="L3623" s="6">
        <v>146</v>
      </c>
      <c r="M3623" s="6">
        <v>34</v>
      </c>
      <c r="N3623" s="6">
        <v>4</v>
      </c>
      <c r="O3623" s="6">
        <v>0.05</v>
      </c>
      <c r="P3623" s="8">
        <v>2271.3000000000002</v>
      </c>
      <c r="Q3623" s="8">
        <v>1612.623</v>
      </c>
      <c r="R3623" s="8">
        <f t="shared" si="169"/>
        <v>2180.4480000000003</v>
      </c>
      <c r="S3623" s="8">
        <f>(((Sales[[#This Row],[Unit Price]]-(Sales[[#This Row],[Discount Applied]]*Sales[[#This Row],[Unit Price]]))-Q3623)/Q3623)*100</f>
        <v>33.802816901408455</v>
      </c>
      <c r="T3623" s="8">
        <f t="shared" si="170"/>
        <v>8630.94</v>
      </c>
      <c r="U3623" s="8">
        <f>Sales[[#This Row],[Unit Cost]]*Sales[[#This Row],[Order Quantity]]</f>
        <v>6450.4920000000002</v>
      </c>
    </row>
    <row r="3624" spans="1:21" x14ac:dyDescent="0.2">
      <c r="A3624" s="6" t="s">
        <v>3837</v>
      </c>
      <c r="B3624" s="6" t="s">
        <v>26</v>
      </c>
      <c r="C3624" s="6" t="s">
        <v>146</v>
      </c>
      <c r="D3624" s="7">
        <v>43600</v>
      </c>
      <c r="E3624" s="7">
        <v>43678</v>
      </c>
      <c r="F3624" s="7">
        <v>43686</v>
      </c>
      <c r="G3624" s="7">
        <v>43693</v>
      </c>
      <c r="H3624" s="6">
        <f t="shared" si="168"/>
        <v>15</v>
      </c>
      <c r="I3624" s="6" t="s">
        <v>215</v>
      </c>
      <c r="J3624" s="6">
        <v>26</v>
      </c>
      <c r="K3624" s="6">
        <v>1</v>
      </c>
      <c r="L3624" s="6">
        <v>261</v>
      </c>
      <c r="M3624" s="6">
        <v>7</v>
      </c>
      <c r="N3624" s="6">
        <v>4</v>
      </c>
      <c r="O3624" s="6">
        <v>0.05</v>
      </c>
      <c r="P3624" s="8">
        <v>1849.2</v>
      </c>
      <c r="Q3624" s="8">
        <v>1312.932</v>
      </c>
      <c r="R3624" s="8">
        <f t="shared" si="169"/>
        <v>1775.232</v>
      </c>
      <c r="S3624" s="8">
        <f>(((Sales[[#This Row],[Unit Price]]-(Sales[[#This Row],[Discount Applied]]*Sales[[#This Row],[Unit Price]]))-Q3624)/Q3624)*100</f>
        <v>33.802816901408448</v>
      </c>
      <c r="T3624" s="8">
        <f t="shared" si="170"/>
        <v>7026.96</v>
      </c>
      <c r="U3624" s="8">
        <f>Sales[[#This Row],[Unit Cost]]*Sales[[#This Row],[Order Quantity]]</f>
        <v>5251.7280000000001</v>
      </c>
    </row>
    <row r="3625" spans="1:21" x14ac:dyDescent="0.2">
      <c r="A3625" s="6" t="s">
        <v>3838</v>
      </c>
      <c r="B3625" s="6" t="s">
        <v>23</v>
      </c>
      <c r="C3625" s="6" t="s">
        <v>143</v>
      </c>
      <c r="D3625" s="7">
        <v>43600</v>
      </c>
      <c r="E3625" s="7">
        <v>43678</v>
      </c>
      <c r="F3625" s="7">
        <v>43698</v>
      </c>
      <c r="G3625" s="7">
        <v>43705</v>
      </c>
      <c r="H3625" s="6">
        <f t="shared" si="168"/>
        <v>27</v>
      </c>
      <c r="I3625" s="6" t="s">
        <v>215</v>
      </c>
      <c r="J3625" s="6">
        <v>22</v>
      </c>
      <c r="K3625" s="6">
        <v>4</v>
      </c>
      <c r="L3625" s="6">
        <v>359</v>
      </c>
      <c r="M3625" s="6">
        <v>29</v>
      </c>
      <c r="N3625" s="6">
        <v>7</v>
      </c>
      <c r="O3625" s="6">
        <v>0.1</v>
      </c>
      <c r="P3625" s="8">
        <v>3832.4</v>
      </c>
      <c r="Q3625" s="8">
        <v>1647.932</v>
      </c>
      <c r="R3625" s="8">
        <f t="shared" si="169"/>
        <v>12608.596</v>
      </c>
      <c r="S3625" s="8">
        <f>(((Sales[[#This Row],[Unit Price]]-(Sales[[#This Row],[Discount Applied]]*Sales[[#This Row],[Unit Price]]))-Q3625)/Q3625)*100</f>
        <v>109.30232558139534</v>
      </c>
      <c r="T3625" s="8">
        <f t="shared" si="170"/>
        <v>24144.12</v>
      </c>
      <c r="U3625" s="8">
        <f>Sales[[#This Row],[Unit Cost]]*Sales[[#This Row],[Order Quantity]]</f>
        <v>11535.523999999999</v>
      </c>
    </row>
    <row r="3626" spans="1:21" x14ac:dyDescent="0.2">
      <c r="A3626" s="6" t="s">
        <v>3839</v>
      </c>
      <c r="B3626" s="6" t="s">
        <v>23</v>
      </c>
      <c r="C3626" s="6" t="s">
        <v>145</v>
      </c>
      <c r="D3626" s="7">
        <v>43600</v>
      </c>
      <c r="E3626" s="7">
        <v>43678</v>
      </c>
      <c r="F3626" s="7">
        <v>43697</v>
      </c>
      <c r="G3626" s="7">
        <v>43704</v>
      </c>
      <c r="H3626" s="6">
        <f t="shared" si="168"/>
        <v>26</v>
      </c>
      <c r="I3626" s="6" t="s">
        <v>215</v>
      </c>
      <c r="J3626" s="6">
        <v>21</v>
      </c>
      <c r="K3626" s="6">
        <v>1</v>
      </c>
      <c r="L3626" s="6">
        <v>92</v>
      </c>
      <c r="M3626" s="6">
        <v>42</v>
      </c>
      <c r="N3626" s="6">
        <v>6</v>
      </c>
      <c r="O3626" s="6">
        <v>0.05</v>
      </c>
      <c r="P3626" s="8">
        <v>2613</v>
      </c>
      <c r="Q3626" s="8">
        <v>1776.8400000000001</v>
      </c>
      <c r="R3626" s="8">
        <f t="shared" si="169"/>
        <v>4233.0599999999995</v>
      </c>
      <c r="S3626" s="8">
        <f>(((Sales[[#This Row],[Unit Price]]-(Sales[[#This Row],[Discount Applied]]*Sales[[#This Row],[Unit Price]]))-Q3626)/Q3626)*100</f>
        <v>39.70588235294116</v>
      </c>
      <c r="T3626" s="8">
        <f t="shared" si="170"/>
        <v>14894.1</v>
      </c>
      <c r="U3626" s="8">
        <f>Sales[[#This Row],[Unit Cost]]*Sales[[#This Row],[Order Quantity]]</f>
        <v>10661.04</v>
      </c>
    </row>
    <row r="3627" spans="1:21" x14ac:dyDescent="0.2">
      <c r="A3627" s="6" t="s">
        <v>3840</v>
      </c>
      <c r="B3627" s="6" t="s">
        <v>23</v>
      </c>
      <c r="C3627" s="6" t="s">
        <v>144</v>
      </c>
      <c r="D3627" s="7">
        <v>43600</v>
      </c>
      <c r="E3627" s="7">
        <v>43678</v>
      </c>
      <c r="F3627" s="7">
        <v>43703</v>
      </c>
      <c r="G3627" s="7">
        <v>43712</v>
      </c>
      <c r="H3627" s="6">
        <f t="shared" si="168"/>
        <v>34</v>
      </c>
      <c r="I3627" s="6" t="s">
        <v>215</v>
      </c>
      <c r="J3627" s="6">
        <v>22</v>
      </c>
      <c r="K3627" s="6">
        <v>18</v>
      </c>
      <c r="L3627" s="6">
        <v>62</v>
      </c>
      <c r="M3627" s="6">
        <v>11</v>
      </c>
      <c r="N3627" s="6">
        <v>5</v>
      </c>
      <c r="O3627" s="6">
        <v>0.15</v>
      </c>
      <c r="P3627" s="8">
        <v>187.6</v>
      </c>
      <c r="Q3627" s="8">
        <v>157.584</v>
      </c>
      <c r="R3627" s="8">
        <f t="shared" si="169"/>
        <v>9.3799999999998818</v>
      </c>
      <c r="S3627" s="8">
        <f>(((Sales[[#This Row],[Unit Price]]-(Sales[[#This Row],[Discount Applied]]*Sales[[#This Row],[Unit Price]]))-Q3627)/Q3627)*100</f>
        <v>1.1904761904761936</v>
      </c>
      <c r="T3627" s="8">
        <f t="shared" si="170"/>
        <v>797.3</v>
      </c>
      <c r="U3627" s="8">
        <f>Sales[[#This Row],[Unit Cost]]*Sales[[#This Row],[Order Quantity]]</f>
        <v>787.92000000000007</v>
      </c>
    </row>
    <row r="3628" spans="1:21" x14ac:dyDescent="0.2">
      <c r="A3628" s="6" t="s">
        <v>3841</v>
      </c>
      <c r="B3628" s="6" t="s">
        <v>25</v>
      </c>
      <c r="C3628" s="6" t="s">
        <v>145</v>
      </c>
      <c r="D3628" s="7">
        <v>43600</v>
      </c>
      <c r="E3628" s="7">
        <v>43678</v>
      </c>
      <c r="F3628" s="7">
        <v>43688</v>
      </c>
      <c r="G3628" s="7">
        <v>43697</v>
      </c>
      <c r="H3628" s="6">
        <f t="shared" si="168"/>
        <v>19</v>
      </c>
      <c r="I3628" s="6" t="s">
        <v>215</v>
      </c>
      <c r="J3628" s="6">
        <v>19</v>
      </c>
      <c r="K3628" s="6">
        <v>35</v>
      </c>
      <c r="L3628" s="6">
        <v>143</v>
      </c>
      <c r="M3628" s="6">
        <v>2</v>
      </c>
      <c r="N3628" s="6">
        <v>1</v>
      </c>
      <c r="O3628" s="6">
        <v>0.3</v>
      </c>
      <c r="P3628" s="8">
        <v>180.9</v>
      </c>
      <c r="Q3628" s="8">
        <v>115.77600000000001</v>
      </c>
      <c r="R3628" s="8">
        <f t="shared" si="169"/>
        <v>10.853999999999985</v>
      </c>
      <c r="S3628" s="8">
        <f>(((Sales[[#This Row],[Unit Price]]-(Sales[[#This Row],[Discount Applied]]*Sales[[#This Row],[Unit Price]]))-Q3628)/Q3628)*100</f>
        <v>9.3749999999999858</v>
      </c>
      <c r="T3628" s="8">
        <f t="shared" si="170"/>
        <v>126.63</v>
      </c>
      <c r="U3628" s="8">
        <f>Sales[[#This Row],[Unit Cost]]*Sales[[#This Row],[Order Quantity]]</f>
        <v>115.77600000000001</v>
      </c>
    </row>
    <row r="3629" spans="1:21" x14ac:dyDescent="0.2">
      <c r="A3629" s="6" t="s">
        <v>3842</v>
      </c>
      <c r="B3629" s="6" t="s">
        <v>24</v>
      </c>
      <c r="C3629" s="6" t="s">
        <v>144</v>
      </c>
      <c r="D3629" s="7">
        <v>43600</v>
      </c>
      <c r="E3629" s="7">
        <v>43678</v>
      </c>
      <c r="F3629" s="7">
        <v>43695</v>
      </c>
      <c r="G3629" s="7">
        <v>43696</v>
      </c>
      <c r="H3629" s="6">
        <f t="shared" si="168"/>
        <v>18</v>
      </c>
      <c r="I3629" s="6" t="s">
        <v>215</v>
      </c>
      <c r="J3629" s="6">
        <v>8</v>
      </c>
      <c r="K3629" s="6">
        <v>26</v>
      </c>
      <c r="L3629" s="6">
        <v>82</v>
      </c>
      <c r="M3629" s="6">
        <v>37</v>
      </c>
      <c r="N3629" s="6">
        <v>3</v>
      </c>
      <c r="O3629" s="6">
        <v>7.4999999999999997E-2</v>
      </c>
      <c r="P3629" s="8">
        <v>5138.9000000000005</v>
      </c>
      <c r="Q3629" s="8">
        <v>3597.23</v>
      </c>
      <c r="R3629" s="8">
        <f t="shared" si="169"/>
        <v>3468.7574999999997</v>
      </c>
      <c r="S3629" s="8">
        <f>(((Sales[[#This Row],[Unit Price]]-(Sales[[#This Row],[Discount Applied]]*Sales[[#This Row],[Unit Price]]))-Q3629)/Q3629)*100</f>
        <v>32.142857142857146</v>
      </c>
      <c r="T3629" s="8">
        <f t="shared" si="170"/>
        <v>14260.4475</v>
      </c>
      <c r="U3629" s="8">
        <f>Sales[[#This Row],[Unit Cost]]*Sales[[#This Row],[Order Quantity]]</f>
        <v>10791.69</v>
      </c>
    </row>
    <row r="3630" spans="1:21" x14ac:dyDescent="0.2">
      <c r="A3630" s="6" t="s">
        <v>3843</v>
      </c>
      <c r="B3630" s="6" t="s">
        <v>24</v>
      </c>
      <c r="C3630" s="6" t="s">
        <v>143</v>
      </c>
      <c r="D3630" s="7">
        <v>43600</v>
      </c>
      <c r="E3630" s="7">
        <v>43678</v>
      </c>
      <c r="F3630" s="7">
        <v>43698</v>
      </c>
      <c r="G3630" s="7">
        <v>43705</v>
      </c>
      <c r="H3630" s="6">
        <f t="shared" si="168"/>
        <v>27</v>
      </c>
      <c r="I3630" s="6" t="s">
        <v>215</v>
      </c>
      <c r="J3630" s="6">
        <v>6</v>
      </c>
      <c r="K3630" s="6">
        <v>35</v>
      </c>
      <c r="L3630" s="6">
        <v>341</v>
      </c>
      <c r="M3630" s="6">
        <v>3</v>
      </c>
      <c r="N3630" s="6">
        <v>7</v>
      </c>
      <c r="O3630" s="6">
        <v>0.05</v>
      </c>
      <c r="P3630" s="8">
        <v>6210.9000000000005</v>
      </c>
      <c r="Q3630" s="8">
        <v>4223.4120000000003</v>
      </c>
      <c r="R3630" s="8">
        <f t="shared" si="169"/>
        <v>11738.600999999999</v>
      </c>
      <c r="S3630" s="8">
        <f>(((Sales[[#This Row],[Unit Price]]-(Sales[[#This Row],[Discount Applied]]*Sales[[#This Row],[Unit Price]]))-Q3630)/Q3630)*100</f>
        <v>39.705882352941181</v>
      </c>
      <c r="T3630" s="8">
        <f t="shared" si="170"/>
        <v>41302.485000000001</v>
      </c>
      <c r="U3630" s="8">
        <f>Sales[[#This Row],[Unit Cost]]*Sales[[#This Row],[Order Quantity]]</f>
        <v>29563.884000000002</v>
      </c>
    </row>
    <row r="3631" spans="1:21" x14ac:dyDescent="0.2">
      <c r="A3631" s="6" t="s">
        <v>3844</v>
      </c>
      <c r="B3631" s="6" t="s">
        <v>23</v>
      </c>
      <c r="C3631" s="6" t="s">
        <v>148</v>
      </c>
      <c r="D3631" s="7">
        <v>43600</v>
      </c>
      <c r="E3631" s="7">
        <v>43678</v>
      </c>
      <c r="F3631" s="7">
        <v>43698</v>
      </c>
      <c r="G3631" s="7">
        <v>43703</v>
      </c>
      <c r="H3631" s="6">
        <f t="shared" si="168"/>
        <v>25</v>
      </c>
      <c r="I3631" s="6" t="s">
        <v>215</v>
      </c>
      <c r="J3631" s="6">
        <v>23</v>
      </c>
      <c r="K3631" s="6">
        <v>33</v>
      </c>
      <c r="L3631" s="6">
        <v>51</v>
      </c>
      <c r="M3631" s="6">
        <v>37</v>
      </c>
      <c r="N3631" s="6">
        <v>3</v>
      </c>
      <c r="O3631" s="6">
        <v>7.4999999999999997E-2</v>
      </c>
      <c r="P3631" s="8">
        <v>254.6</v>
      </c>
      <c r="Q3631" s="8">
        <v>201.13400000000001</v>
      </c>
      <c r="R3631" s="8">
        <f t="shared" si="169"/>
        <v>103.11299999999994</v>
      </c>
      <c r="S3631" s="8">
        <f>(((Sales[[#This Row],[Unit Price]]-(Sales[[#This Row],[Discount Applied]]*Sales[[#This Row],[Unit Price]]))-Q3631)/Q3631)*100</f>
        <v>17.088607594936697</v>
      </c>
      <c r="T3631" s="8">
        <f t="shared" si="170"/>
        <v>706.51499999999999</v>
      </c>
      <c r="U3631" s="8">
        <f>Sales[[#This Row],[Unit Cost]]*Sales[[#This Row],[Order Quantity]]</f>
        <v>603.40200000000004</v>
      </c>
    </row>
    <row r="3632" spans="1:21" x14ac:dyDescent="0.2">
      <c r="A3632" s="6" t="s">
        <v>3845</v>
      </c>
      <c r="B3632" s="6" t="s">
        <v>23</v>
      </c>
      <c r="C3632" s="6" t="s">
        <v>147</v>
      </c>
      <c r="D3632" s="7">
        <v>43500</v>
      </c>
      <c r="E3632" s="7">
        <v>43678</v>
      </c>
      <c r="F3632" s="7">
        <v>43699</v>
      </c>
      <c r="G3632" s="7">
        <v>43702</v>
      </c>
      <c r="H3632" s="6">
        <f t="shared" si="168"/>
        <v>24</v>
      </c>
      <c r="I3632" s="6" t="s">
        <v>215</v>
      </c>
      <c r="J3632" s="6">
        <v>21</v>
      </c>
      <c r="K3632" s="6">
        <v>46</v>
      </c>
      <c r="L3632" s="6">
        <v>261</v>
      </c>
      <c r="M3632" s="6">
        <v>23</v>
      </c>
      <c r="N3632" s="6">
        <v>3</v>
      </c>
      <c r="O3632" s="6">
        <v>0.1</v>
      </c>
      <c r="P3632" s="8">
        <v>1005</v>
      </c>
      <c r="Q3632" s="8">
        <v>502.5</v>
      </c>
      <c r="R3632" s="8">
        <f t="shared" si="169"/>
        <v>1206</v>
      </c>
      <c r="S3632" s="8">
        <f>(((Sales[[#This Row],[Unit Price]]-(Sales[[#This Row],[Discount Applied]]*Sales[[#This Row],[Unit Price]]))-Q3632)/Q3632)*100</f>
        <v>80</v>
      </c>
      <c r="T3632" s="8">
        <f t="shared" si="170"/>
        <v>2713.5</v>
      </c>
      <c r="U3632" s="8">
        <f>Sales[[#This Row],[Unit Cost]]*Sales[[#This Row],[Order Quantity]]</f>
        <v>1507.5</v>
      </c>
    </row>
    <row r="3633" spans="1:21" x14ac:dyDescent="0.2">
      <c r="A3633" s="6" t="s">
        <v>3846</v>
      </c>
      <c r="B3633" s="6" t="s">
        <v>23</v>
      </c>
      <c r="C3633" s="6" t="s">
        <v>146</v>
      </c>
      <c r="D3633" s="7">
        <v>43600</v>
      </c>
      <c r="E3633" s="7">
        <v>43678</v>
      </c>
      <c r="F3633" s="7">
        <v>43696</v>
      </c>
      <c r="G3633" s="7">
        <v>43706</v>
      </c>
      <c r="H3633" s="6">
        <f t="shared" si="168"/>
        <v>28</v>
      </c>
      <c r="I3633" s="6" t="s">
        <v>215</v>
      </c>
      <c r="J3633" s="6">
        <v>25</v>
      </c>
      <c r="K3633" s="6">
        <v>30</v>
      </c>
      <c r="L3633" s="6">
        <v>302</v>
      </c>
      <c r="M3633" s="6">
        <v>22</v>
      </c>
      <c r="N3633" s="6">
        <v>2</v>
      </c>
      <c r="O3633" s="6">
        <v>0.05</v>
      </c>
      <c r="P3633" s="8">
        <v>2432.1</v>
      </c>
      <c r="Q3633" s="8">
        <v>1580.865</v>
      </c>
      <c r="R3633" s="8">
        <f t="shared" si="169"/>
        <v>1459.2599999999998</v>
      </c>
      <c r="S3633" s="8">
        <f>(((Sales[[#This Row],[Unit Price]]-(Sales[[#This Row],[Discount Applied]]*Sales[[#This Row],[Unit Price]]))-Q3633)/Q3633)*100</f>
        <v>46.153846153846146</v>
      </c>
      <c r="T3633" s="8">
        <f t="shared" si="170"/>
        <v>4620.99</v>
      </c>
      <c r="U3633" s="8">
        <f>Sales[[#This Row],[Unit Cost]]*Sales[[#This Row],[Order Quantity]]</f>
        <v>3161.73</v>
      </c>
    </row>
    <row r="3634" spans="1:21" x14ac:dyDescent="0.2">
      <c r="A3634" s="6" t="s">
        <v>3847</v>
      </c>
      <c r="B3634" s="6" t="s">
        <v>26</v>
      </c>
      <c r="C3634" s="6" t="s">
        <v>147</v>
      </c>
      <c r="D3634" s="7">
        <v>43600</v>
      </c>
      <c r="E3634" s="7">
        <v>43678</v>
      </c>
      <c r="F3634" s="7">
        <v>43696</v>
      </c>
      <c r="G3634" s="7">
        <v>43697</v>
      </c>
      <c r="H3634" s="6">
        <f t="shared" si="168"/>
        <v>19</v>
      </c>
      <c r="I3634" s="6" t="s">
        <v>215</v>
      </c>
      <c r="J3634" s="6">
        <v>27</v>
      </c>
      <c r="K3634" s="6">
        <v>22</v>
      </c>
      <c r="L3634" s="6">
        <v>251</v>
      </c>
      <c r="M3634" s="6">
        <v>7</v>
      </c>
      <c r="N3634" s="6">
        <v>2</v>
      </c>
      <c r="O3634" s="6">
        <v>7.4999999999999997E-2</v>
      </c>
      <c r="P3634" s="8">
        <v>247.9</v>
      </c>
      <c r="Q3634" s="8">
        <v>126.429</v>
      </c>
      <c r="R3634" s="8">
        <f t="shared" si="169"/>
        <v>205.75700000000001</v>
      </c>
      <c r="S3634" s="8">
        <f>(((Sales[[#This Row],[Unit Price]]-(Sales[[#This Row],[Discount Applied]]*Sales[[#This Row],[Unit Price]]))-Q3634)/Q3634)*100</f>
        <v>81.372549019607845</v>
      </c>
      <c r="T3634" s="8">
        <f t="shared" si="170"/>
        <v>458.61500000000001</v>
      </c>
      <c r="U3634" s="8">
        <f>Sales[[#This Row],[Unit Cost]]*Sales[[#This Row],[Order Quantity]]</f>
        <v>252.858</v>
      </c>
    </row>
    <row r="3635" spans="1:21" x14ac:dyDescent="0.2">
      <c r="A3635" s="6" t="s">
        <v>3848</v>
      </c>
      <c r="B3635" s="6" t="s">
        <v>26</v>
      </c>
      <c r="C3635" s="6" t="s">
        <v>145</v>
      </c>
      <c r="D3635" s="7">
        <v>43600</v>
      </c>
      <c r="E3635" s="7">
        <v>43678</v>
      </c>
      <c r="F3635" s="7">
        <v>43699</v>
      </c>
      <c r="G3635" s="7">
        <v>43702</v>
      </c>
      <c r="H3635" s="6">
        <f t="shared" si="168"/>
        <v>24</v>
      </c>
      <c r="I3635" s="6" t="s">
        <v>215</v>
      </c>
      <c r="J3635" s="6">
        <v>26</v>
      </c>
      <c r="K3635" s="6">
        <v>33</v>
      </c>
      <c r="L3635" s="6">
        <v>163</v>
      </c>
      <c r="M3635" s="6">
        <v>22</v>
      </c>
      <c r="N3635" s="6">
        <v>2</v>
      </c>
      <c r="O3635" s="6">
        <v>0.1</v>
      </c>
      <c r="P3635" s="8">
        <v>1132.3</v>
      </c>
      <c r="Q3635" s="8">
        <v>668.0569999999999</v>
      </c>
      <c r="R3635" s="8">
        <f t="shared" si="169"/>
        <v>702.02600000000007</v>
      </c>
      <c r="S3635" s="8">
        <f>(((Sales[[#This Row],[Unit Price]]-(Sales[[#This Row],[Discount Applied]]*Sales[[#This Row],[Unit Price]]))-Q3635)/Q3635)*100</f>
        <v>52.542372881355945</v>
      </c>
      <c r="T3635" s="8">
        <f t="shared" si="170"/>
        <v>2038.1399999999999</v>
      </c>
      <c r="U3635" s="8">
        <f>Sales[[#This Row],[Unit Cost]]*Sales[[#This Row],[Order Quantity]]</f>
        <v>1336.1139999999998</v>
      </c>
    </row>
    <row r="3636" spans="1:21" x14ac:dyDescent="0.2">
      <c r="A3636" s="6" t="s">
        <v>3849</v>
      </c>
      <c r="B3636" s="6" t="s">
        <v>24</v>
      </c>
      <c r="C3636" s="6" t="s">
        <v>145</v>
      </c>
      <c r="D3636" s="7">
        <v>43500</v>
      </c>
      <c r="E3636" s="7">
        <v>43679</v>
      </c>
      <c r="F3636" s="7">
        <v>43690</v>
      </c>
      <c r="G3636" s="7">
        <v>43698</v>
      </c>
      <c r="H3636" s="6">
        <f t="shared" si="168"/>
        <v>19</v>
      </c>
      <c r="I3636" s="6" t="s">
        <v>215</v>
      </c>
      <c r="J3636" s="6">
        <v>12</v>
      </c>
      <c r="K3636" s="6">
        <v>29</v>
      </c>
      <c r="L3636" s="6">
        <v>118</v>
      </c>
      <c r="M3636" s="6">
        <v>43</v>
      </c>
      <c r="N3636" s="6">
        <v>8</v>
      </c>
      <c r="O3636" s="6">
        <v>7.4999999999999997E-2</v>
      </c>
      <c r="P3636" s="8">
        <v>1038.5</v>
      </c>
      <c r="Q3636" s="8">
        <v>664.64</v>
      </c>
      <c r="R3636" s="8">
        <f t="shared" si="169"/>
        <v>2367.7799999999997</v>
      </c>
      <c r="S3636" s="8">
        <f>(((Sales[[#This Row],[Unit Price]]-(Sales[[#This Row],[Discount Applied]]*Sales[[#This Row],[Unit Price]]))-Q3636)/Q3636)*100</f>
        <v>44.531249999999993</v>
      </c>
      <c r="T3636" s="8">
        <f t="shared" si="170"/>
        <v>7684.9</v>
      </c>
      <c r="U3636" s="8">
        <f>Sales[[#This Row],[Unit Cost]]*Sales[[#This Row],[Order Quantity]]</f>
        <v>5317.12</v>
      </c>
    </row>
    <row r="3637" spans="1:21" x14ac:dyDescent="0.2">
      <c r="A3637" s="6" t="s">
        <v>3850</v>
      </c>
      <c r="B3637" s="6" t="s">
        <v>26</v>
      </c>
      <c r="C3637" s="6" t="s">
        <v>147</v>
      </c>
      <c r="D3637" s="7">
        <v>43600</v>
      </c>
      <c r="E3637" s="7">
        <v>43679</v>
      </c>
      <c r="F3637" s="7">
        <v>43681</v>
      </c>
      <c r="G3637" s="7">
        <v>43690</v>
      </c>
      <c r="H3637" s="6">
        <f t="shared" si="168"/>
        <v>11</v>
      </c>
      <c r="I3637" s="6" t="s">
        <v>215</v>
      </c>
      <c r="J3637" s="6">
        <v>26</v>
      </c>
      <c r="K3637" s="6">
        <v>50</v>
      </c>
      <c r="L3637" s="6">
        <v>240</v>
      </c>
      <c r="M3637" s="6">
        <v>1</v>
      </c>
      <c r="N3637" s="6">
        <v>4</v>
      </c>
      <c r="O3637" s="6">
        <v>0.05</v>
      </c>
      <c r="P3637" s="8">
        <v>207.70000000000002</v>
      </c>
      <c r="Q3637" s="8">
        <v>89.311000000000007</v>
      </c>
      <c r="R3637" s="8">
        <f t="shared" si="169"/>
        <v>432.01600000000008</v>
      </c>
      <c r="S3637" s="8">
        <f>(((Sales[[#This Row],[Unit Price]]-(Sales[[#This Row],[Discount Applied]]*Sales[[#This Row],[Unit Price]]))-Q3637)/Q3637)*100</f>
        <v>120.93023255813955</v>
      </c>
      <c r="T3637" s="8">
        <f t="shared" si="170"/>
        <v>789.2600000000001</v>
      </c>
      <c r="U3637" s="8">
        <f>Sales[[#This Row],[Unit Cost]]*Sales[[#This Row],[Order Quantity]]</f>
        <v>357.24400000000003</v>
      </c>
    </row>
    <row r="3638" spans="1:21" x14ac:dyDescent="0.2">
      <c r="A3638" s="6" t="s">
        <v>3851</v>
      </c>
      <c r="B3638" s="6" t="s">
        <v>26</v>
      </c>
      <c r="C3638" s="6" t="s">
        <v>145</v>
      </c>
      <c r="D3638" s="7">
        <v>43600</v>
      </c>
      <c r="E3638" s="7">
        <v>43679</v>
      </c>
      <c r="F3638" s="7">
        <v>43693</v>
      </c>
      <c r="G3638" s="7">
        <v>43703</v>
      </c>
      <c r="H3638" s="6">
        <f t="shared" si="168"/>
        <v>24</v>
      </c>
      <c r="I3638" s="6" t="s">
        <v>215</v>
      </c>
      <c r="J3638" s="6">
        <v>26</v>
      </c>
      <c r="K3638" s="6">
        <v>19</v>
      </c>
      <c r="L3638" s="6">
        <v>168</v>
      </c>
      <c r="M3638" s="6">
        <v>14</v>
      </c>
      <c r="N3638" s="6">
        <v>7</v>
      </c>
      <c r="O3638" s="6">
        <v>0.05</v>
      </c>
      <c r="P3638" s="8">
        <v>2311.5</v>
      </c>
      <c r="Q3638" s="8">
        <v>1733.625</v>
      </c>
      <c r="R3638" s="8">
        <f t="shared" si="169"/>
        <v>3236.1000000000004</v>
      </c>
      <c r="S3638" s="8">
        <f>(((Sales[[#This Row],[Unit Price]]-(Sales[[#This Row],[Discount Applied]]*Sales[[#This Row],[Unit Price]]))-Q3638)/Q3638)*100</f>
        <v>26.666666666666679</v>
      </c>
      <c r="T3638" s="8">
        <f t="shared" si="170"/>
        <v>15371.475</v>
      </c>
      <c r="U3638" s="8">
        <f>Sales[[#This Row],[Unit Cost]]*Sales[[#This Row],[Order Quantity]]</f>
        <v>12135.375</v>
      </c>
    </row>
    <row r="3639" spans="1:21" x14ac:dyDescent="0.2">
      <c r="A3639" s="6" t="s">
        <v>3852</v>
      </c>
      <c r="B3639" s="6" t="s">
        <v>24</v>
      </c>
      <c r="C3639" s="6" t="s">
        <v>147</v>
      </c>
      <c r="D3639" s="7">
        <v>43600</v>
      </c>
      <c r="E3639" s="7">
        <v>43679</v>
      </c>
      <c r="F3639" s="7">
        <v>43706</v>
      </c>
      <c r="G3639" s="7">
        <v>43715</v>
      </c>
      <c r="H3639" s="6">
        <f t="shared" si="168"/>
        <v>36</v>
      </c>
      <c r="I3639" s="6" t="s">
        <v>215</v>
      </c>
      <c r="J3639" s="6">
        <v>1</v>
      </c>
      <c r="K3639" s="6">
        <v>35</v>
      </c>
      <c r="L3639" s="6">
        <v>211</v>
      </c>
      <c r="M3639" s="6">
        <v>40</v>
      </c>
      <c r="N3639" s="6">
        <v>2</v>
      </c>
      <c r="O3639" s="6">
        <v>7.4999999999999997E-2</v>
      </c>
      <c r="P3639" s="8">
        <v>3001.6</v>
      </c>
      <c r="Q3639" s="8">
        <v>2341.248</v>
      </c>
      <c r="R3639" s="8">
        <f t="shared" si="169"/>
        <v>870.46399999999994</v>
      </c>
      <c r="S3639" s="8">
        <f>(((Sales[[#This Row],[Unit Price]]-(Sales[[#This Row],[Discount Applied]]*Sales[[#This Row],[Unit Price]]))-Q3639)/Q3639)*100</f>
        <v>18.589743589743588</v>
      </c>
      <c r="T3639" s="8">
        <f t="shared" si="170"/>
        <v>5552.96</v>
      </c>
      <c r="U3639" s="8">
        <f>Sales[[#This Row],[Unit Cost]]*Sales[[#This Row],[Order Quantity]]</f>
        <v>4682.4960000000001</v>
      </c>
    </row>
    <row r="3640" spans="1:21" x14ac:dyDescent="0.2">
      <c r="A3640" s="6" t="s">
        <v>3853</v>
      </c>
      <c r="B3640" s="6" t="s">
        <v>25</v>
      </c>
      <c r="C3640" s="6" t="s">
        <v>146</v>
      </c>
      <c r="D3640" s="7">
        <v>43600</v>
      </c>
      <c r="E3640" s="7">
        <v>43679</v>
      </c>
      <c r="F3640" s="7">
        <v>43705</v>
      </c>
      <c r="G3640" s="7">
        <v>43706</v>
      </c>
      <c r="H3640" s="6">
        <f t="shared" si="168"/>
        <v>27</v>
      </c>
      <c r="I3640" s="6" t="s">
        <v>215</v>
      </c>
      <c r="J3640" s="6">
        <v>14</v>
      </c>
      <c r="K3640" s="6">
        <v>4</v>
      </c>
      <c r="L3640" s="6">
        <v>301</v>
      </c>
      <c r="M3640" s="6">
        <v>22</v>
      </c>
      <c r="N3640" s="6">
        <v>2</v>
      </c>
      <c r="O3640" s="6">
        <v>0.05</v>
      </c>
      <c r="P3640" s="8">
        <v>167.5</v>
      </c>
      <c r="Q3640" s="8">
        <v>110.55000000000001</v>
      </c>
      <c r="R3640" s="8">
        <f t="shared" si="169"/>
        <v>97.149999999999977</v>
      </c>
      <c r="S3640" s="8">
        <f>(((Sales[[#This Row],[Unit Price]]-(Sales[[#This Row],[Discount Applied]]*Sales[[#This Row],[Unit Price]]))-Q3640)/Q3640)*100</f>
        <v>43.939393939393923</v>
      </c>
      <c r="T3640" s="8">
        <f t="shared" si="170"/>
        <v>318.25</v>
      </c>
      <c r="U3640" s="8">
        <f>Sales[[#This Row],[Unit Cost]]*Sales[[#This Row],[Order Quantity]]</f>
        <v>221.10000000000002</v>
      </c>
    </row>
    <row r="3641" spans="1:21" x14ac:dyDescent="0.2">
      <c r="A3641" s="6" t="s">
        <v>3854</v>
      </c>
      <c r="B3641" s="6" t="s">
        <v>26</v>
      </c>
      <c r="C3641" s="6" t="s">
        <v>146</v>
      </c>
      <c r="D3641" s="7">
        <v>43600</v>
      </c>
      <c r="E3641" s="7">
        <v>43679</v>
      </c>
      <c r="F3641" s="7">
        <v>43699</v>
      </c>
      <c r="G3641" s="7">
        <v>43706</v>
      </c>
      <c r="H3641" s="6">
        <f t="shared" si="168"/>
        <v>27</v>
      </c>
      <c r="I3641" s="6" t="s">
        <v>215</v>
      </c>
      <c r="J3641" s="6">
        <v>28</v>
      </c>
      <c r="K3641" s="6">
        <v>38</v>
      </c>
      <c r="L3641" s="6">
        <v>266</v>
      </c>
      <c r="M3641" s="6">
        <v>23</v>
      </c>
      <c r="N3641" s="6">
        <v>4</v>
      </c>
      <c r="O3641" s="6">
        <v>7.4999999999999997E-2</v>
      </c>
      <c r="P3641" s="8">
        <v>3859.2000000000003</v>
      </c>
      <c r="Q3641" s="8">
        <v>2006.7840000000001</v>
      </c>
      <c r="R3641" s="8">
        <f t="shared" si="169"/>
        <v>6251.9040000000005</v>
      </c>
      <c r="S3641" s="8">
        <f>(((Sales[[#This Row],[Unit Price]]-(Sales[[#This Row],[Discount Applied]]*Sales[[#This Row],[Unit Price]]))-Q3641)/Q3641)*100</f>
        <v>77.884615384615387</v>
      </c>
      <c r="T3641" s="8">
        <f t="shared" si="170"/>
        <v>14279.04</v>
      </c>
      <c r="U3641" s="8">
        <f>Sales[[#This Row],[Unit Cost]]*Sales[[#This Row],[Order Quantity]]</f>
        <v>8027.1360000000004</v>
      </c>
    </row>
    <row r="3642" spans="1:21" x14ac:dyDescent="0.2">
      <c r="A3642" s="6" t="s">
        <v>3855</v>
      </c>
      <c r="B3642" s="6" t="s">
        <v>24</v>
      </c>
      <c r="C3642" s="6" t="s">
        <v>146</v>
      </c>
      <c r="D3642" s="7">
        <v>43600</v>
      </c>
      <c r="E3642" s="7">
        <v>43679</v>
      </c>
      <c r="F3642" s="7">
        <v>43705</v>
      </c>
      <c r="G3642" s="7">
        <v>43709</v>
      </c>
      <c r="H3642" s="6">
        <f t="shared" si="168"/>
        <v>30</v>
      </c>
      <c r="I3642" s="6" t="s">
        <v>215</v>
      </c>
      <c r="J3642" s="6">
        <v>3</v>
      </c>
      <c r="K3642" s="6">
        <v>19</v>
      </c>
      <c r="L3642" s="6">
        <v>286</v>
      </c>
      <c r="M3642" s="6">
        <v>33</v>
      </c>
      <c r="N3642" s="6">
        <v>3</v>
      </c>
      <c r="O3642" s="6">
        <v>0.05</v>
      </c>
      <c r="P3642" s="8">
        <v>234.5</v>
      </c>
      <c r="Q3642" s="8">
        <v>133.66499999999999</v>
      </c>
      <c r="R3642" s="8">
        <f t="shared" si="169"/>
        <v>267.33000000000004</v>
      </c>
      <c r="S3642" s="8">
        <f>(((Sales[[#This Row],[Unit Price]]-(Sales[[#This Row],[Discount Applied]]*Sales[[#This Row],[Unit Price]]))-Q3642)/Q3642)*100</f>
        <v>66.666666666666686</v>
      </c>
      <c r="T3642" s="8">
        <f t="shared" si="170"/>
        <v>668.32500000000005</v>
      </c>
      <c r="U3642" s="8">
        <f>Sales[[#This Row],[Unit Cost]]*Sales[[#This Row],[Order Quantity]]</f>
        <v>400.995</v>
      </c>
    </row>
    <row r="3643" spans="1:21" x14ac:dyDescent="0.2">
      <c r="A3643" s="6" t="s">
        <v>3856</v>
      </c>
      <c r="B3643" s="6" t="s">
        <v>25</v>
      </c>
      <c r="C3643" s="6" t="s">
        <v>145</v>
      </c>
      <c r="D3643" s="7">
        <v>43600</v>
      </c>
      <c r="E3643" s="7">
        <v>43679</v>
      </c>
      <c r="F3643" s="7">
        <v>43700</v>
      </c>
      <c r="G3643" s="7">
        <v>43708</v>
      </c>
      <c r="H3643" s="6">
        <f t="shared" si="168"/>
        <v>29</v>
      </c>
      <c r="I3643" s="6" t="s">
        <v>215</v>
      </c>
      <c r="J3643" s="6">
        <v>16</v>
      </c>
      <c r="K3643" s="6">
        <v>1</v>
      </c>
      <c r="L3643" s="6">
        <v>95</v>
      </c>
      <c r="M3643" s="6">
        <v>21</v>
      </c>
      <c r="N3643" s="6">
        <v>4</v>
      </c>
      <c r="O3643" s="6">
        <v>0.15</v>
      </c>
      <c r="P3643" s="8">
        <v>1031.8</v>
      </c>
      <c r="Q3643" s="8">
        <v>691.30600000000004</v>
      </c>
      <c r="R3643" s="8">
        <f t="shared" si="169"/>
        <v>742.89599999999973</v>
      </c>
      <c r="S3643" s="8">
        <f>(((Sales[[#This Row],[Unit Price]]-(Sales[[#This Row],[Discount Applied]]*Sales[[#This Row],[Unit Price]]))-Q3643)/Q3643)*100</f>
        <v>26.865671641791032</v>
      </c>
      <c r="T3643" s="8">
        <f t="shared" si="170"/>
        <v>3508.12</v>
      </c>
      <c r="U3643" s="8">
        <f>Sales[[#This Row],[Unit Cost]]*Sales[[#This Row],[Order Quantity]]</f>
        <v>2765.2240000000002</v>
      </c>
    </row>
    <row r="3644" spans="1:21" x14ac:dyDescent="0.2">
      <c r="A3644" s="6" t="s">
        <v>3857</v>
      </c>
      <c r="B3644" s="6" t="s">
        <v>23</v>
      </c>
      <c r="C3644" s="6" t="s">
        <v>148</v>
      </c>
      <c r="D3644" s="7">
        <v>43600</v>
      </c>
      <c r="E3644" s="7">
        <v>43679</v>
      </c>
      <c r="F3644" s="7">
        <v>43707</v>
      </c>
      <c r="G3644" s="7">
        <v>43710</v>
      </c>
      <c r="H3644" s="6">
        <f t="shared" si="168"/>
        <v>31</v>
      </c>
      <c r="I3644" s="6" t="s">
        <v>215</v>
      </c>
      <c r="J3644" s="6">
        <v>21</v>
      </c>
      <c r="K3644" s="6">
        <v>18</v>
      </c>
      <c r="L3644" s="6">
        <v>34</v>
      </c>
      <c r="M3644" s="6">
        <v>18</v>
      </c>
      <c r="N3644" s="6">
        <v>5</v>
      </c>
      <c r="O3644" s="6">
        <v>0.05</v>
      </c>
      <c r="P3644" s="8">
        <v>3819</v>
      </c>
      <c r="Q3644" s="8">
        <v>2826.06</v>
      </c>
      <c r="R3644" s="8">
        <f t="shared" si="169"/>
        <v>4009.9500000000007</v>
      </c>
      <c r="S3644" s="8">
        <f>(((Sales[[#This Row],[Unit Price]]-(Sales[[#This Row],[Discount Applied]]*Sales[[#This Row],[Unit Price]]))-Q3644)/Q3644)*100</f>
        <v>28.37837837837839</v>
      </c>
      <c r="T3644" s="8">
        <f t="shared" si="170"/>
        <v>18140.25</v>
      </c>
      <c r="U3644" s="8">
        <f>Sales[[#This Row],[Unit Cost]]*Sales[[#This Row],[Order Quantity]]</f>
        <v>14130.3</v>
      </c>
    </row>
    <row r="3645" spans="1:21" x14ac:dyDescent="0.2">
      <c r="A3645" s="6" t="s">
        <v>3858</v>
      </c>
      <c r="B3645" s="6" t="s">
        <v>23</v>
      </c>
      <c r="C3645" s="6" t="s">
        <v>144</v>
      </c>
      <c r="D3645" s="7">
        <v>43600</v>
      </c>
      <c r="E3645" s="7">
        <v>43679</v>
      </c>
      <c r="F3645" s="7">
        <v>43683</v>
      </c>
      <c r="G3645" s="7">
        <v>43692</v>
      </c>
      <c r="H3645" s="6">
        <f t="shared" si="168"/>
        <v>13</v>
      </c>
      <c r="I3645" s="6" t="s">
        <v>215</v>
      </c>
      <c r="J3645" s="6">
        <v>23</v>
      </c>
      <c r="K3645" s="6">
        <v>27</v>
      </c>
      <c r="L3645" s="6">
        <v>75</v>
      </c>
      <c r="M3645" s="6">
        <v>37</v>
      </c>
      <c r="N3645" s="6">
        <v>7</v>
      </c>
      <c r="O3645" s="6">
        <v>7.4999999999999997E-2</v>
      </c>
      <c r="P3645" s="8">
        <v>3678.3</v>
      </c>
      <c r="Q3645" s="8">
        <v>2464.4610000000002</v>
      </c>
      <c r="R3645" s="8">
        <f t="shared" si="169"/>
        <v>6565.7654999999977</v>
      </c>
      <c r="S3645" s="8">
        <f>(((Sales[[#This Row],[Unit Price]]-(Sales[[#This Row],[Discount Applied]]*Sales[[#This Row],[Unit Price]]))-Q3645)/Q3645)*100</f>
        <v>38.059701492537314</v>
      </c>
      <c r="T3645" s="8">
        <f t="shared" si="170"/>
        <v>23816.9925</v>
      </c>
      <c r="U3645" s="8">
        <f>Sales[[#This Row],[Unit Cost]]*Sales[[#This Row],[Order Quantity]]</f>
        <v>17251.227000000003</v>
      </c>
    </row>
    <row r="3646" spans="1:21" x14ac:dyDescent="0.2">
      <c r="A3646" s="6" t="s">
        <v>3859</v>
      </c>
      <c r="B3646" s="6" t="s">
        <v>24</v>
      </c>
      <c r="C3646" s="6" t="s">
        <v>146</v>
      </c>
      <c r="D3646" s="7">
        <v>43600</v>
      </c>
      <c r="E3646" s="7">
        <v>43679</v>
      </c>
      <c r="F3646" s="7">
        <v>43694</v>
      </c>
      <c r="G3646" s="7">
        <v>43698</v>
      </c>
      <c r="H3646" s="6">
        <f t="shared" si="168"/>
        <v>19</v>
      </c>
      <c r="I3646" s="6" t="s">
        <v>215</v>
      </c>
      <c r="J3646" s="6">
        <v>5</v>
      </c>
      <c r="K3646" s="6">
        <v>31</v>
      </c>
      <c r="L3646" s="6">
        <v>262</v>
      </c>
      <c r="M3646" s="6">
        <v>44</v>
      </c>
      <c r="N3646" s="6">
        <v>6</v>
      </c>
      <c r="O3646" s="6">
        <v>7.4999999999999997E-2</v>
      </c>
      <c r="P3646" s="8">
        <v>971.5</v>
      </c>
      <c r="Q3646" s="8">
        <v>417.745</v>
      </c>
      <c r="R3646" s="8">
        <f t="shared" si="169"/>
        <v>2885.3549999999996</v>
      </c>
      <c r="S3646" s="8">
        <f>(((Sales[[#This Row],[Unit Price]]-(Sales[[#This Row],[Discount Applied]]*Sales[[#This Row],[Unit Price]]))-Q3646)/Q3646)*100</f>
        <v>115.11627906976744</v>
      </c>
      <c r="T3646" s="8">
        <f t="shared" si="170"/>
        <v>5391.8249999999998</v>
      </c>
      <c r="U3646" s="8">
        <f>Sales[[#This Row],[Unit Cost]]*Sales[[#This Row],[Order Quantity]]</f>
        <v>2506.4700000000003</v>
      </c>
    </row>
    <row r="3647" spans="1:21" x14ac:dyDescent="0.2">
      <c r="A3647" s="6" t="s">
        <v>3860</v>
      </c>
      <c r="B3647" s="6" t="s">
        <v>24</v>
      </c>
      <c r="C3647" s="6" t="s">
        <v>147</v>
      </c>
      <c r="D3647" s="7">
        <v>43600</v>
      </c>
      <c r="E3647" s="7">
        <v>43679</v>
      </c>
      <c r="F3647" s="7">
        <v>43683</v>
      </c>
      <c r="G3647" s="7">
        <v>43690</v>
      </c>
      <c r="H3647" s="6">
        <f t="shared" si="168"/>
        <v>11</v>
      </c>
      <c r="I3647" s="6" t="s">
        <v>215</v>
      </c>
      <c r="J3647" s="6">
        <v>6</v>
      </c>
      <c r="K3647" s="6">
        <v>47</v>
      </c>
      <c r="L3647" s="6">
        <v>219</v>
      </c>
      <c r="M3647" s="6">
        <v>30</v>
      </c>
      <c r="N3647" s="6">
        <v>2</v>
      </c>
      <c r="O3647" s="6">
        <v>0.4</v>
      </c>
      <c r="P3647" s="8">
        <v>6009.9000000000005</v>
      </c>
      <c r="Q3647" s="8">
        <v>4507.4250000000002</v>
      </c>
      <c r="R3647" s="8">
        <f t="shared" si="169"/>
        <v>-1802.9700000000003</v>
      </c>
      <c r="S3647" s="8">
        <f>(((Sales[[#This Row],[Unit Price]]-(Sales[[#This Row],[Discount Applied]]*Sales[[#This Row],[Unit Price]]))-Q3647)/Q3647)*100</f>
        <v>-20</v>
      </c>
      <c r="T3647" s="8">
        <f t="shared" si="170"/>
        <v>7211.88</v>
      </c>
      <c r="U3647" s="8">
        <f>Sales[[#This Row],[Unit Cost]]*Sales[[#This Row],[Order Quantity]]</f>
        <v>9014.85</v>
      </c>
    </row>
    <row r="3648" spans="1:21" x14ac:dyDescent="0.2">
      <c r="A3648" s="6" t="s">
        <v>3861</v>
      </c>
      <c r="B3648" s="6" t="s">
        <v>25</v>
      </c>
      <c r="C3648" s="6" t="s">
        <v>146</v>
      </c>
      <c r="D3648" s="7">
        <v>43500</v>
      </c>
      <c r="E3648" s="7">
        <v>43679</v>
      </c>
      <c r="F3648" s="7">
        <v>43704</v>
      </c>
      <c r="G3648" s="7">
        <v>43706</v>
      </c>
      <c r="H3648" s="6">
        <f t="shared" si="168"/>
        <v>27</v>
      </c>
      <c r="I3648" s="6" t="s">
        <v>215</v>
      </c>
      <c r="J3648" s="6">
        <v>16</v>
      </c>
      <c r="K3648" s="6">
        <v>47</v>
      </c>
      <c r="L3648" s="6">
        <v>323</v>
      </c>
      <c r="M3648" s="6">
        <v>21</v>
      </c>
      <c r="N3648" s="6">
        <v>1</v>
      </c>
      <c r="O3648" s="6">
        <v>0.4</v>
      </c>
      <c r="P3648" s="8">
        <v>1118.9000000000001</v>
      </c>
      <c r="Q3648" s="8">
        <v>783.23</v>
      </c>
      <c r="R3648" s="8">
        <f t="shared" si="169"/>
        <v>-111.88999999999999</v>
      </c>
      <c r="S3648" s="8">
        <f>(((Sales[[#This Row],[Unit Price]]-(Sales[[#This Row],[Discount Applied]]*Sales[[#This Row],[Unit Price]]))-Q3648)/Q3648)*100</f>
        <v>-14.285714285714285</v>
      </c>
      <c r="T3648" s="8">
        <f t="shared" si="170"/>
        <v>671.34</v>
      </c>
      <c r="U3648" s="8">
        <f>Sales[[#This Row],[Unit Cost]]*Sales[[#This Row],[Order Quantity]]</f>
        <v>783.23</v>
      </c>
    </row>
    <row r="3649" spans="1:21" x14ac:dyDescent="0.2">
      <c r="A3649" s="6" t="s">
        <v>3862</v>
      </c>
      <c r="B3649" s="6" t="s">
        <v>24</v>
      </c>
      <c r="C3649" s="6" t="s">
        <v>147</v>
      </c>
      <c r="D3649" s="7">
        <v>43600</v>
      </c>
      <c r="E3649" s="7">
        <v>43679</v>
      </c>
      <c r="F3649" s="7">
        <v>43682</v>
      </c>
      <c r="G3649" s="7">
        <v>43686</v>
      </c>
      <c r="H3649" s="6">
        <f t="shared" si="168"/>
        <v>7</v>
      </c>
      <c r="I3649" s="6" t="s">
        <v>215</v>
      </c>
      <c r="J3649" s="6">
        <v>8</v>
      </c>
      <c r="K3649" s="6">
        <v>45</v>
      </c>
      <c r="L3649" s="6">
        <v>246</v>
      </c>
      <c r="M3649" s="6">
        <v>6</v>
      </c>
      <c r="N3649" s="6">
        <v>7</v>
      </c>
      <c r="O3649" s="6">
        <v>0.05</v>
      </c>
      <c r="P3649" s="8">
        <v>2693.4</v>
      </c>
      <c r="Q3649" s="8">
        <v>2073.9180000000001</v>
      </c>
      <c r="R3649" s="8">
        <f t="shared" si="169"/>
        <v>3393.6839999999993</v>
      </c>
      <c r="S3649" s="8">
        <f>(((Sales[[#This Row],[Unit Price]]-(Sales[[#This Row],[Discount Applied]]*Sales[[#This Row],[Unit Price]]))-Q3649)/Q3649)*100</f>
        <v>23.376623376623371</v>
      </c>
      <c r="T3649" s="8">
        <f t="shared" si="170"/>
        <v>17911.11</v>
      </c>
      <c r="U3649" s="8">
        <f>Sales[[#This Row],[Unit Cost]]*Sales[[#This Row],[Order Quantity]]</f>
        <v>14517.426000000001</v>
      </c>
    </row>
    <row r="3650" spans="1:21" x14ac:dyDescent="0.2">
      <c r="A3650" s="6" t="s">
        <v>3863</v>
      </c>
      <c r="B3650" s="6" t="s">
        <v>24</v>
      </c>
      <c r="C3650" s="6" t="s">
        <v>148</v>
      </c>
      <c r="D3650" s="7">
        <v>43600</v>
      </c>
      <c r="E3650" s="7">
        <v>43680</v>
      </c>
      <c r="F3650" s="7">
        <v>43702</v>
      </c>
      <c r="G3650" s="7">
        <v>43711</v>
      </c>
      <c r="H3650" s="6">
        <f t="shared" ref="H3650:H3713" si="171">G3650-E3650</f>
        <v>31</v>
      </c>
      <c r="I3650" s="6" t="s">
        <v>215</v>
      </c>
      <c r="J3650" s="6">
        <v>4</v>
      </c>
      <c r="K3650" s="6">
        <v>18</v>
      </c>
      <c r="L3650" s="6">
        <v>29</v>
      </c>
      <c r="M3650" s="6">
        <v>29</v>
      </c>
      <c r="N3650" s="6">
        <v>4</v>
      </c>
      <c r="O3650" s="6">
        <v>0.05</v>
      </c>
      <c r="P3650" s="8">
        <v>1748.7</v>
      </c>
      <c r="Q3650" s="8">
        <v>1346.499</v>
      </c>
      <c r="R3650" s="8">
        <f t="shared" ref="R3650:R3713" si="172">T3650-(Q3650*N3650)</f>
        <v>1259.0640000000003</v>
      </c>
      <c r="S3650" s="8">
        <f>(((Sales[[#This Row],[Unit Price]]-(Sales[[#This Row],[Discount Applied]]*Sales[[#This Row],[Unit Price]]))-Q3650)/Q3650)*100</f>
        <v>23.376623376623382</v>
      </c>
      <c r="T3650" s="8">
        <f t="shared" ref="T3650:T3713" si="173">((P3650*N3650)-(P3650*O3650*N3650))</f>
        <v>6645.06</v>
      </c>
      <c r="U3650" s="8">
        <f>Sales[[#This Row],[Unit Cost]]*Sales[[#This Row],[Order Quantity]]</f>
        <v>5385.9960000000001</v>
      </c>
    </row>
    <row r="3651" spans="1:21" x14ac:dyDescent="0.2">
      <c r="A3651" s="6" t="s">
        <v>3864</v>
      </c>
      <c r="B3651" s="6" t="s">
        <v>25</v>
      </c>
      <c r="C3651" s="6" t="s">
        <v>145</v>
      </c>
      <c r="D3651" s="7">
        <v>43600</v>
      </c>
      <c r="E3651" s="7">
        <v>43680</v>
      </c>
      <c r="F3651" s="7">
        <v>43685</v>
      </c>
      <c r="G3651" s="7">
        <v>43691</v>
      </c>
      <c r="H3651" s="6">
        <f t="shared" si="171"/>
        <v>11</v>
      </c>
      <c r="I3651" s="6" t="s">
        <v>215</v>
      </c>
      <c r="J3651" s="6">
        <v>12</v>
      </c>
      <c r="K3651" s="6">
        <v>22</v>
      </c>
      <c r="L3651" s="6">
        <v>173</v>
      </c>
      <c r="M3651" s="6">
        <v>29</v>
      </c>
      <c r="N3651" s="6">
        <v>2</v>
      </c>
      <c r="O3651" s="6">
        <v>7.4999999999999997E-2</v>
      </c>
      <c r="P3651" s="8">
        <v>1728.6000000000001</v>
      </c>
      <c r="Q3651" s="8">
        <v>1175.4480000000001</v>
      </c>
      <c r="R3651" s="8">
        <f t="shared" si="172"/>
        <v>847.01400000000012</v>
      </c>
      <c r="S3651" s="8">
        <f>(((Sales[[#This Row],[Unit Price]]-(Sales[[#This Row],[Discount Applied]]*Sales[[#This Row],[Unit Price]]))-Q3651)/Q3651)*100</f>
        <v>36.029411764705884</v>
      </c>
      <c r="T3651" s="8">
        <f t="shared" si="173"/>
        <v>3197.9100000000003</v>
      </c>
      <c r="U3651" s="8">
        <f>Sales[[#This Row],[Unit Cost]]*Sales[[#This Row],[Order Quantity]]</f>
        <v>2350.8960000000002</v>
      </c>
    </row>
    <row r="3652" spans="1:21" x14ac:dyDescent="0.2">
      <c r="A3652" s="6" t="s">
        <v>3865</v>
      </c>
      <c r="B3652" s="6" t="s">
        <v>23</v>
      </c>
      <c r="C3652" s="6" t="s">
        <v>147</v>
      </c>
      <c r="D3652" s="7">
        <v>43600</v>
      </c>
      <c r="E3652" s="7">
        <v>43680</v>
      </c>
      <c r="F3652" s="7">
        <v>43684</v>
      </c>
      <c r="G3652" s="7">
        <v>43689</v>
      </c>
      <c r="H3652" s="6">
        <f t="shared" si="171"/>
        <v>9</v>
      </c>
      <c r="I3652" s="6" t="s">
        <v>215</v>
      </c>
      <c r="J3652" s="6">
        <v>24</v>
      </c>
      <c r="K3652" s="6">
        <v>28</v>
      </c>
      <c r="L3652" s="6">
        <v>226</v>
      </c>
      <c r="M3652" s="6">
        <v>34</v>
      </c>
      <c r="N3652" s="6">
        <v>1</v>
      </c>
      <c r="O3652" s="6">
        <v>0.4</v>
      </c>
      <c r="P3652" s="8">
        <v>3959.7000000000003</v>
      </c>
      <c r="Q3652" s="8">
        <v>2217.4320000000002</v>
      </c>
      <c r="R3652" s="8">
        <f t="shared" si="172"/>
        <v>158.38799999999992</v>
      </c>
      <c r="S3652" s="8">
        <f>(((Sales[[#This Row],[Unit Price]]-(Sales[[#This Row],[Discount Applied]]*Sales[[#This Row],[Unit Price]]))-Q3652)/Q3652)*100</f>
        <v>7.1428571428571379</v>
      </c>
      <c r="T3652" s="8">
        <f t="shared" si="173"/>
        <v>2375.8200000000002</v>
      </c>
      <c r="U3652" s="8">
        <f>Sales[[#This Row],[Unit Cost]]*Sales[[#This Row],[Order Quantity]]</f>
        <v>2217.4320000000002</v>
      </c>
    </row>
    <row r="3653" spans="1:21" x14ac:dyDescent="0.2">
      <c r="A3653" s="6" t="s">
        <v>3866</v>
      </c>
      <c r="B3653" s="6" t="s">
        <v>23</v>
      </c>
      <c r="C3653" s="6" t="s">
        <v>147</v>
      </c>
      <c r="D3653" s="7">
        <v>43600</v>
      </c>
      <c r="E3653" s="7">
        <v>43680</v>
      </c>
      <c r="F3653" s="7">
        <v>43702</v>
      </c>
      <c r="G3653" s="7">
        <v>43711</v>
      </c>
      <c r="H3653" s="6">
        <f t="shared" si="171"/>
        <v>31</v>
      </c>
      <c r="I3653" s="6" t="s">
        <v>215</v>
      </c>
      <c r="J3653" s="6">
        <v>25</v>
      </c>
      <c r="K3653" s="6">
        <v>3</v>
      </c>
      <c r="L3653" s="6">
        <v>236</v>
      </c>
      <c r="M3653" s="6">
        <v>38</v>
      </c>
      <c r="N3653" s="6">
        <v>2</v>
      </c>
      <c r="O3653" s="6">
        <v>0.05</v>
      </c>
      <c r="P3653" s="8">
        <v>783.9</v>
      </c>
      <c r="Q3653" s="8">
        <v>423.30600000000004</v>
      </c>
      <c r="R3653" s="8">
        <f t="shared" si="172"/>
        <v>642.79799999999977</v>
      </c>
      <c r="S3653" s="8">
        <f>(((Sales[[#This Row],[Unit Price]]-(Sales[[#This Row],[Discount Applied]]*Sales[[#This Row],[Unit Price]]))-Q3653)/Q3653)*100</f>
        <v>75.925925925925895</v>
      </c>
      <c r="T3653" s="8">
        <f t="shared" si="173"/>
        <v>1489.4099999999999</v>
      </c>
      <c r="U3653" s="8">
        <f>Sales[[#This Row],[Unit Cost]]*Sales[[#This Row],[Order Quantity]]</f>
        <v>846.61200000000008</v>
      </c>
    </row>
    <row r="3654" spans="1:21" x14ac:dyDescent="0.2">
      <c r="A3654" s="6" t="s">
        <v>3867</v>
      </c>
      <c r="B3654" s="6" t="s">
        <v>24</v>
      </c>
      <c r="C3654" s="6" t="s">
        <v>146</v>
      </c>
      <c r="D3654" s="7">
        <v>43600</v>
      </c>
      <c r="E3654" s="7">
        <v>43680</v>
      </c>
      <c r="F3654" s="7">
        <v>43685</v>
      </c>
      <c r="G3654" s="7">
        <v>43693</v>
      </c>
      <c r="H3654" s="6">
        <f t="shared" si="171"/>
        <v>13</v>
      </c>
      <c r="I3654" s="6" t="s">
        <v>215</v>
      </c>
      <c r="J3654" s="6">
        <v>12</v>
      </c>
      <c r="K3654" s="6">
        <v>6</v>
      </c>
      <c r="L3654" s="6">
        <v>322</v>
      </c>
      <c r="M3654" s="6">
        <v>12</v>
      </c>
      <c r="N3654" s="6">
        <v>7</v>
      </c>
      <c r="O3654" s="6">
        <v>7.4999999999999997E-2</v>
      </c>
      <c r="P3654" s="8">
        <v>1795.6000000000001</v>
      </c>
      <c r="Q3654" s="8">
        <v>1400.5680000000002</v>
      </c>
      <c r="R3654" s="8">
        <f t="shared" si="172"/>
        <v>1822.5339999999978</v>
      </c>
      <c r="S3654" s="8">
        <f>(((Sales[[#This Row],[Unit Price]]-(Sales[[#This Row],[Discount Applied]]*Sales[[#This Row],[Unit Price]]))-Q3654)/Q3654)*100</f>
        <v>18.589743589743577</v>
      </c>
      <c r="T3654" s="8">
        <f t="shared" si="173"/>
        <v>11626.51</v>
      </c>
      <c r="U3654" s="8">
        <f>Sales[[#This Row],[Unit Cost]]*Sales[[#This Row],[Order Quantity]]</f>
        <v>9803.9760000000024</v>
      </c>
    </row>
    <row r="3655" spans="1:21" x14ac:dyDescent="0.2">
      <c r="A3655" s="6" t="s">
        <v>3868</v>
      </c>
      <c r="B3655" s="6" t="s">
        <v>25</v>
      </c>
      <c r="C3655" s="6" t="s">
        <v>144</v>
      </c>
      <c r="D3655" s="7">
        <v>43600</v>
      </c>
      <c r="E3655" s="7">
        <v>43680</v>
      </c>
      <c r="F3655" s="7">
        <v>43708</v>
      </c>
      <c r="G3655" s="7">
        <v>43718</v>
      </c>
      <c r="H3655" s="6">
        <f t="shared" si="171"/>
        <v>38</v>
      </c>
      <c r="I3655" s="6" t="s">
        <v>215</v>
      </c>
      <c r="J3655" s="6">
        <v>15</v>
      </c>
      <c r="K3655" s="6">
        <v>41</v>
      </c>
      <c r="L3655" s="6">
        <v>62</v>
      </c>
      <c r="M3655" s="6">
        <v>41</v>
      </c>
      <c r="N3655" s="6">
        <v>4</v>
      </c>
      <c r="O3655" s="6">
        <v>0.15</v>
      </c>
      <c r="P3655" s="8">
        <v>5969.7</v>
      </c>
      <c r="Q3655" s="8">
        <v>3343.0320000000002</v>
      </c>
      <c r="R3655" s="8">
        <f t="shared" si="172"/>
        <v>6924.851999999999</v>
      </c>
      <c r="S3655" s="8">
        <f>(((Sales[[#This Row],[Unit Price]]-(Sales[[#This Row],[Discount Applied]]*Sales[[#This Row],[Unit Price]]))-Q3655)/Q3655)*100</f>
        <v>51.785714285714278</v>
      </c>
      <c r="T3655" s="8">
        <f t="shared" si="173"/>
        <v>20296.98</v>
      </c>
      <c r="U3655" s="8">
        <f>Sales[[#This Row],[Unit Cost]]*Sales[[#This Row],[Order Quantity]]</f>
        <v>13372.128000000001</v>
      </c>
    </row>
    <row r="3656" spans="1:21" x14ac:dyDescent="0.2">
      <c r="A3656" s="6" t="s">
        <v>3869</v>
      </c>
      <c r="B3656" s="6" t="s">
        <v>24</v>
      </c>
      <c r="C3656" s="6" t="s">
        <v>145</v>
      </c>
      <c r="D3656" s="7">
        <v>43600</v>
      </c>
      <c r="E3656" s="7">
        <v>43680</v>
      </c>
      <c r="F3656" s="7">
        <v>43688</v>
      </c>
      <c r="G3656" s="7">
        <v>43692</v>
      </c>
      <c r="H3656" s="6">
        <f t="shared" si="171"/>
        <v>12</v>
      </c>
      <c r="I3656" s="6" t="s">
        <v>215</v>
      </c>
      <c r="J3656" s="6">
        <v>1</v>
      </c>
      <c r="K3656" s="6">
        <v>38</v>
      </c>
      <c r="L3656" s="6">
        <v>182</v>
      </c>
      <c r="M3656" s="6">
        <v>31</v>
      </c>
      <c r="N3656" s="6">
        <v>2</v>
      </c>
      <c r="O3656" s="6">
        <v>7.4999999999999997E-2</v>
      </c>
      <c r="P3656" s="8">
        <v>2579.5</v>
      </c>
      <c r="Q3656" s="8">
        <v>2115.19</v>
      </c>
      <c r="R3656" s="8">
        <f t="shared" si="172"/>
        <v>541.69499999999971</v>
      </c>
      <c r="S3656" s="8">
        <f>(((Sales[[#This Row],[Unit Price]]-(Sales[[#This Row],[Discount Applied]]*Sales[[#This Row],[Unit Price]]))-Q3656)/Q3656)*100</f>
        <v>12.804878048780481</v>
      </c>
      <c r="T3656" s="8">
        <f t="shared" si="173"/>
        <v>4772.0749999999998</v>
      </c>
      <c r="U3656" s="8">
        <f>Sales[[#This Row],[Unit Cost]]*Sales[[#This Row],[Order Quantity]]</f>
        <v>4230.38</v>
      </c>
    </row>
    <row r="3657" spans="1:21" x14ac:dyDescent="0.2">
      <c r="A3657" s="6" t="s">
        <v>3870</v>
      </c>
      <c r="B3657" s="6" t="s">
        <v>24</v>
      </c>
      <c r="C3657" s="6" t="s">
        <v>145</v>
      </c>
      <c r="D3657" s="7">
        <v>43600</v>
      </c>
      <c r="E3657" s="7">
        <v>43681</v>
      </c>
      <c r="F3657" s="7">
        <v>43706</v>
      </c>
      <c r="G3657" s="7">
        <v>43713</v>
      </c>
      <c r="H3657" s="6">
        <f t="shared" si="171"/>
        <v>32</v>
      </c>
      <c r="I3657" s="6" t="s">
        <v>215</v>
      </c>
      <c r="J3657" s="6">
        <v>6</v>
      </c>
      <c r="K3657" s="6">
        <v>34</v>
      </c>
      <c r="L3657" s="6">
        <v>125</v>
      </c>
      <c r="M3657" s="6">
        <v>3</v>
      </c>
      <c r="N3657" s="6">
        <v>5</v>
      </c>
      <c r="O3657" s="6">
        <v>0.3</v>
      </c>
      <c r="P3657" s="8">
        <v>221.1</v>
      </c>
      <c r="Q3657" s="8">
        <v>128.238</v>
      </c>
      <c r="R3657" s="8">
        <f t="shared" si="172"/>
        <v>132.65999999999997</v>
      </c>
      <c r="S3657" s="8">
        <f>(((Sales[[#This Row],[Unit Price]]-(Sales[[#This Row],[Discount Applied]]*Sales[[#This Row],[Unit Price]]))-Q3657)/Q3657)*100</f>
        <v>20.689655172413779</v>
      </c>
      <c r="T3657" s="8">
        <f t="shared" si="173"/>
        <v>773.85</v>
      </c>
      <c r="U3657" s="8">
        <f>Sales[[#This Row],[Unit Cost]]*Sales[[#This Row],[Order Quantity]]</f>
        <v>641.19000000000005</v>
      </c>
    </row>
    <row r="3658" spans="1:21" x14ac:dyDescent="0.2">
      <c r="A3658" s="6" t="s">
        <v>3871</v>
      </c>
      <c r="B3658" s="6" t="s">
        <v>24</v>
      </c>
      <c r="C3658" s="6" t="s">
        <v>148</v>
      </c>
      <c r="D3658" s="7">
        <v>43500</v>
      </c>
      <c r="E3658" s="7">
        <v>43681</v>
      </c>
      <c r="F3658" s="7">
        <v>43698</v>
      </c>
      <c r="G3658" s="7">
        <v>43700</v>
      </c>
      <c r="H3658" s="6">
        <f t="shared" si="171"/>
        <v>19</v>
      </c>
      <c r="I3658" s="6" t="s">
        <v>215</v>
      </c>
      <c r="J3658" s="6">
        <v>3</v>
      </c>
      <c r="K3658" s="6">
        <v>44</v>
      </c>
      <c r="L3658" s="6">
        <v>7</v>
      </c>
      <c r="M3658" s="6">
        <v>22</v>
      </c>
      <c r="N3658" s="6">
        <v>7</v>
      </c>
      <c r="O3658" s="6">
        <v>0.1</v>
      </c>
      <c r="P3658" s="8">
        <v>2445.5</v>
      </c>
      <c r="Q3658" s="8">
        <v>1393.9349999999999</v>
      </c>
      <c r="R3658" s="8">
        <f t="shared" si="172"/>
        <v>5649.1049999999996</v>
      </c>
      <c r="S3658" s="8">
        <f>(((Sales[[#This Row],[Unit Price]]-(Sales[[#This Row],[Discount Applied]]*Sales[[#This Row],[Unit Price]]))-Q3658)/Q3658)*100</f>
        <v>57.894736842105253</v>
      </c>
      <c r="T3658" s="8">
        <f t="shared" si="173"/>
        <v>15406.65</v>
      </c>
      <c r="U3658" s="8">
        <f>Sales[[#This Row],[Unit Cost]]*Sales[[#This Row],[Order Quantity]]</f>
        <v>9757.5450000000001</v>
      </c>
    </row>
    <row r="3659" spans="1:21" x14ac:dyDescent="0.2">
      <c r="A3659" s="6" t="s">
        <v>3872</v>
      </c>
      <c r="B3659" s="6" t="s">
        <v>23</v>
      </c>
      <c r="C3659" s="6" t="s">
        <v>145</v>
      </c>
      <c r="D3659" s="7">
        <v>43600</v>
      </c>
      <c r="E3659" s="7">
        <v>43681</v>
      </c>
      <c r="F3659" s="7">
        <v>43692</v>
      </c>
      <c r="G3659" s="7">
        <v>43702</v>
      </c>
      <c r="H3659" s="6">
        <f t="shared" si="171"/>
        <v>21</v>
      </c>
      <c r="I3659" s="6" t="s">
        <v>215</v>
      </c>
      <c r="J3659" s="6">
        <v>21</v>
      </c>
      <c r="K3659" s="6">
        <v>42</v>
      </c>
      <c r="L3659" s="6">
        <v>103</v>
      </c>
      <c r="M3659" s="6">
        <v>30</v>
      </c>
      <c r="N3659" s="6">
        <v>6</v>
      </c>
      <c r="O3659" s="6">
        <v>0.3</v>
      </c>
      <c r="P3659" s="8">
        <v>1118.9000000000001</v>
      </c>
      <c r="Q3659" s="8">
        <v>626.58400000000006</v>
      </c>
      <c r="R3659" s="8">
        <f t="shared" si="172"/>
        <v>939.87600000000066</v>
      </c>
      <c r="S3659" s="8">
        <f>(((Sales[[#This Row],[Unit Price]]-(Sales[[#This Row],[Discount Applied]]*Sales[[#This Row],[Unit Price]]))-Q3659)/Q3659)*100</f>
        <v>24.999999999999993</v>
      </c>
      <c r="T3659" s="8">
        <f t="shared" si="173"/>
        <v>4699.380000000001</v>
      </c>
      <c r="U3659" s="8">
        <f>Sales[[#This Row],[Unit Cost]]*Sales[[#This Row],[Order Quantity]]</f>
        <v>3759.5040000000004</v>
      </c>
    </row>
    <row r="3660" spans="1:21" x14ac:dyDescent="0.2">
      <c r="A3660" s="6" t="s">
        <v>3873</v>
      </c>
      <c r="B3660" s="6" t="s">
        <v>25</v>
      </c>
      <c r="C3660" s="6" t="s">
        <v>146</v>
      </c>
      <c r="D3660" s="7">
        <v>43500</v>
      </c>
      <c r="E3660" s="7">
        <v>43681</v>
      </c>
      <c r="F3660" s="7">
        <v>43693</v>
      </c>
      <c r="G3660" s="7">
        <v>43700</v>
      </c>
      <c r="H3660" s="6">
        <f t="shared" si="171"/>
        <v>19</v>
      </c>
      <c r="I3660" s="6" t="s">
        <v>215</v>
      </c>
      <c r="J3660" s="6">
        <v>19</v>
      </c>
      <c r="K3660" s="6">
        <v>43</v>
      </c>
      <c r="L3660" s="6">
        <v>298</v>
      </c>
      <c r="M3660" s="6">
        <v>16</v>
      </c>
      <c r="N3660" s="6">
        <v>6</v>
      </c>
      <c r="O3660" s="6">
        <v>0.15</v>
      </c>
      <c r="P3660" s="8">
        <v>1246.2</v>
      </c>
      <c r="Q3660" s="8">
        <v>598.17600000000004</v>
      </c>
      <c r="R3660" s="8">
        <f t="shared" si="172"/>
        <v>2766.5640000000003</v>
      </c>
      <c r="S3660" s="8">
        <f>(((Sales[[#This Row],[Unit Price]]-(Sales[[#This Row],[Discount Applied]]*Sales[[#This Row],[Unit Price]]))-Q3660)/Q3660)*100</f>
        <v>77.083333333333314</v>
      </c>
      <c r="T3660" s="8">
        <f t="shared" si="173"/>
        <v>6355.6200000000008</v>
      </c>
      <c r="U3660" s="8">
        <f>Sales[[#This Row],[Unit Cost]]*Sales[[#This Row],[Order Quantity]]</f>
        <v>3589.0560000000005</v>
      </c>
    </row>
    <row r="3661" spans="1:21" x14ac:dyDescent="0.2">
      <c r="A3661" s="6" t="s">
        <v>3874</v>
      </c>
      <c r="B3661" s="6" t="s">
        <v>23</v>
      </c>
      <c r="C3661" s="6" t="s">
        <v>147</v>
      </c>
      <c r="D3661" s="7">
        <v>43600</v>
      </c>
      <c r="E3661" s="7">
        <v>43681</v>
      </c>
      <c r="F3661" s="7">
        <v>43688</v>
      </c>
      <c r="G3661" s="7">
        <v>43695</v>
      </c>
      <c r="H3661" s="6">
        <f t="shared" si="171"/>
        <v>14</v>
      </c>
      <c r="I3661" s="6" t="s">
        <v>215</v>
      </c>
      <c r="J3661" s="6">
        <v>20</v>
      </c>
      <c r="K3661" s="6">
        <v>3</v>
      </c>
      <c r="L3661" s="6">
        <v>257</v>
      </c>
      <c r="M3661" s="6">
        <v>13</v>
      </c>
      <c r="N3661" s="6">
        <v>8</v>
      </c>
      <c r="O3661" s="6">
        <v>0.05</v>
      </c>
      <c r="P3661" s="8">
        <v>1199.3</v>
      </c>
      <c r="Q3661" s="8">
        <v>575.66399999999999</v>
      </c>
      <c r="R3661" s="8">
        <f t="shared" si="172"/>
        <v>4509.3680000000004</v>
      </c>
      <c r="S3661" s="8">
        <f>(((Sales[[#This Row],[Unit Price]]-(Sales[[#This Row],[Discount Applied]]*Sales[[#This Row],[Unit Price]]))-Q3661)/Q3661)*100</f>
        <v>97.916666666666671</v>
      </c>
      <c r="T3661" s="8">
        <f t="shared" si="173"/>
        <v>9114.68</v>
      </c>
      <c r="U3661" s="8">
        <f>Sales[[#This Row],[Unit Cost]]*Sales[[#This Row],[Order Quantity]]</f>
        <v>4605.3119999999999</v>
      </c>
    </row>
    <row r="3662" spans="1:21" x14ac:dyDescent="0.2">
      <c r="A3662" s="6" t="s">
        <v>3875</v>
      </c>
      <c r="B3662" s="6" t="s">
        <v>25</v>
      </c>
      <c r="C3662" s="6" t="s">
        <v>145</v>
      </c>
      <c r="D3662" s="7">
        <v>43600</v>
      </c>
      <c r="E3662" s="7">
        <v>43681</v>
      </c>
      <c r="F3662" s="7">
        <v>43691</v>
      </c>
      <c r="G3662" s="7">
        <v>43692</v>
      </c>
      <c r="H3662" s="6">
        <f t="shared" si="171"/>
        <v>11</v>
      </c>
      <c r="I3662" s="6" t="s">
        <v>215</v>
      </c>
      <c r="J3662" s="6">
        <v>15</v>
      </c>
      <c r="K3662" s="6">
        <v>41</v>
      </c>
      <c r="L3662" s="6">
        <v>96</v>
      </c>
      <c r="M3662" s="6">
        <v>15</v>
      </c>
      <c r="N3662" s="6">
        <v>5</v>
      </c>
      <c r="O3662" s="6">
        <v>7.4999999999999997E-2</v>
      </c>
      <c r="P3662" s="8">
        <v>174.20000000000002</v>
      </c>
      <c r="Q3662" s="8">
        <v>116.71400000000001</v>
      </c>
      <c r="R3662" s="8">
        <f t="shared" si="172"/>
        <v>222.10500000000002</v>
      </c>
      <c r="S3662" s="8">
        <f>(((Sales[[#This Row],[Unit Price]]-(Sales[[#This Row],[Discount Applied]]*Sales[[#This Row],[Unit Price]]))-Q3662)/Q3662)*100</f>
        <v>38.059701492537314</v>
      </c>
      <c r="T3662" s="8">
        <f t="shared" si="173"/>
        <v>805.67500000000007</v>
      </c>
      <c r="U3662" s="8">
        <f>Sales[[#This Row],[Unit Cost]]*Sales[[#This Row],[Order Quantity]]</f>
        <v>583.57000000000005</v>
      </c>
    </row>
    <row r="3663" spans="1:21" x14ac:dyDescent="0.2">
      <c r="A3663" s="6" t="s">
        <v>3876</v>
      </c>
      <c r="B3663" s="6" t="s">
        <v>23</v>
      </c>
      <c r="C3663" s="6" t="s">
        <v>146</v>
      </c>
      <c r="D3663" s="7">
        <v>43600</v>
      </c>
      <c r="E3663" s="7">
        <v>43682</v>
      </c>
      <c r="F3663" s="7">
        <v>43687</v>
      </c>
      <c r="G3663" s="7">
        <v>43695</v>
      </c>
      <c r="H3663" s="6">
        <f t="shared" si="171"/>
        <v>13</v>
      </c>
      <c r="I3663" s="6" t="s">
        <v>215</v>
      </c>
      <c r="J3663" s="6">
        <v>22</v>
      </c>
      <c r="K3663" s="6">
        <v>46</v>
      </c>
      <c r="L3663" s="6">
        <v>306</v>
      </c>
      <c r="M3663" s="6">
        <v>39</v>
      </c>
      <c r="N3663" s="6">
        <v>3</v>
      </c>
      <c r="O3663" s="6">
        <v>7.4999999999999997E-2</v>
      </c>
      <c r="P3663" s="8">
        <v>5976.4000000000005</v>
      </c>
      <c r="Q3663" s="8">
        <v>3227.2560000000003</v>
      </c>
      <c r="R3663" s="8">
        <f t="shared" si="172"/>
        <v>6902.742000000002</v>
      </c>
      <c r="S3663" s="8">
        <f>(((Sales[[#This Row],[Unit Price]]-(Sales[[#This Row],[Discount Applied]]*Sales[[#This Row],[Unit Price]]))-Q3663)/Q3663)*100</f>
        <v>71.296296296296276</v>
      </c>
      <c r="T3663" s="8">
        <f t="shared" si="173"/>
        <v>16584.510000000002</v>
      </c>
      <c r="U3663" s="8">
        <f>Sales[[#This Row],[Unit Cost]]*Sales[[#This Row],[Order Quantity]]</f>
        <v>9681.768</v>
      </c>
    </row>
    <row r="3664" spans="1:21" x14ac:dyDescent="0.2">
      <c r="A3664" s="6" t="s">
        <v>3877</v>
      </c>
      <c r="B3664" s="6" t="s">
        <v>26</v>
      </c>
      <c r="C3664" s="6" t="s">
        <v>145</v>
      </c>
      <c r="D3664" s="7">
        <v>43600</v>
      </c>
      <c r="E3664" s="7">
        <v>43682</v>
      </c>
      <c r="F3664" s="7">
        <v>43689</v>
      </c>
      <c r="G3664" s="7">
        <v>43696</v>
      </c>
      <c r="H3664" s="6">
        <f t="shared" si="171"/>
        <v>14</v>
      </c>
      <c r="I3664" s="6" t="s">
        <v>215</v>
      </c>
      <c r="J3664" s="6">
        <v>26</v>
      </c>
      <c r="K3664" s="6">
        <v>11</v>
      </c>
      <c r="L3664" s="6">
        <v>195</v>
      </c>
      <c r="M3664" s="6">
        <v>43</v>
      </c>
      <c r="N3664" s="6">
        <v>7</v>
      </c>
      <c r="O3664" s="6">
        <v>7.4999999999999997E-2</v>
      </c>
      <c r="P3664" s="8">
        <v>3423.7000000000003</v>
      </c>
      <c r="Q3664" s="8">
        <v>2533.538</v>
      </c>
      <c r="R3664" s="8">
        <f t="shared" si="172"/>
        <v>4433.6915000000008</v>
      </c>
      <c r="S3664" s="8">
        <f>(((Sales[[#This Row],[Unit Price]]-(Sales[[#This Row],[Discount Applied]]*Sales[[#This Row],[Unit Price]]))-Q3664)/Q3664)*100</f>
        <v>25.000000000000007</v>
      </c>
      <c r="T3664" s="8">
        <f t="shared" si="173"/>
        <v>22168.4575</v>
      </c>
      <c r="U3664" s="8">
        <f>Sales[[#This Row],[Unit Cost]]*Sales[[#This Row],[Order Quantity]]</f>
        <v>17734.766</v>
      </c>
    </row>
    <row r="3665" spans="1:21" x14ac:dyDescent="0.2">
      <c r="A3665" s="6" t="s">
        <v>3878</v>
      </c>
      <c r="B3665" s="6" t="s">
        <v>26</v>
      </c>
      <c r="C3665" s="6" t="s">
        <v>147</v>
      </c>
      <c r="D3665" s="7">
        <v>43600</v>
      </c>
      <c r="E3665" s="7">
        <v>43682</v>
      </c>
      <c r="F3665" s="7">
        <v>43694</v>
      </c>
      <c r="G3665" s="7">
        <v>43697</v>
      </c>
      <c r="H3665" s="6">
        <f t="shared" si="171"/>
        <v>15</v>
      </c>
      <c r="I3665" s="6" t="s">
        <v>215</v>
      </c>
      <c r="J3665" s="6">
        <v>28</v>
      </c>
      <c r="K3665" s="6">
        <v>28</v>
      </c>
      <c r="L3665" s="6">
        <v>233</v>
      </c>
      <c r="M3665" s="6">
        <v>25</v>
      </c>
      <c r="N3665" s="6">
        <v>2</v>
      </c>
      <c r="O3665" s="6">
        <v>0.2</v>
      </c>
      <c r="P3665" s="8">
        <v>1025.1000000000001</v>
      </c>
      <c r="Q3665" s="8">
        <v>584.30700000000002</v>
      </c>
      <c r="R3665" s="8">
        <f t="shared" si="172"/>
        <v>471.54600000000028</v>
      </c>
      <c r="S3665" s="8">
        <f>(((Sales[[#This Row],[Unit Price]]-(Sales[[#This Row],[Discount Applied]]*Sales[[#This Row],[Unit Price]]))-Q3665)/Q3665)*100</f>
        <v>40.350877192982473</v>
      </c>
      <c r="T3665" s="8">
        <f t="shared" si="173"/>
        <v>1640.1600000000003</v>
      </c>
      <c r="U3665" s="8">
        <f>Sales[[#This Row],[Unit Cost]]*Sales[[#This Row],[Order Quantity]]</f>
        <v>1168.614</v>
      </c>
    </row>
    <row r="3666" spans="1:21" x14ac:dyDescent="0.2">
      <c r="A3666" s="6" t="s">
        <v>3879</v>
      </c>
      <c r="B3666" s="6" t="s">
        <v>23</v>
      </c>
      <c r="C3666" s="6" t="s">
        <v>145</v>
      </c>
      <c r="D3666" s="7">
        <v>43600</v>
      </c>
      <c r="E3666" s="7">
        <v>43682</v>
      </c>
      <c r="F3666" s="7">
        <v>43691</v>
      </c>
      <c r="G3666" s="7">
        <v>43695</v>
      </c>
      <c r="H3666" s="6">
        <f t="shared" si="171"/>
        <v>13</v>
      </c>
      <c r="I3666" s="6" t="s">
        <v>215</v>
      </c>
      <c r="J3666" s="6">
        <v>25</v>
      </c>
      <c r="K3666" s="6">
        <v>50</v>
      </c>
      <c r="L3666" s="6">
        <v>156</v>
      </c>
      <c r="M3666" s="6">
        <v>45</v>
      </c>
      <c r="N3666" s="6">
        <v>5</v>
      </c>
      <c r="O3666" s="6">
        <v>0.05</v>
      </c>
      <c r="P3666" s="8">
        <v>3979.8</v>
      </c>
      <c r="Q3666" s="8">
        <v>2626.6680000000001</v>
      </c>
      <c r="R3666" s="8">
        <f t="shared" si="172"/>
        <v>5770.7099999999991</v>
      </c>
      <c r="S3666" s="8">
        <f>(((Sales[[#This Row],[Unit Price]]-(Sales[[#This Row],[Discount Applied]]*Sales[[#This Row],[Unit Price]]))-Q3666)/Q3666)*100</f>
        <v>43.939393939393952</v>
      </c>
      <c r="T3666" s="8">
        <f t="shared" si="173"/>
        <v>18904.05</v>
      </c>
      <c r="U3666" s="8">
        <f>Sales[[#This Row],[Unit Cost]]*Sales[[#This Row],[Order Quantity]]</f>
        <v>13133.34</v>
      </c>
    </row>
    <row r="3667" spans="1:21" x14ac:dyDescent="0.2">
      <c r="A3667" s="6" t="s">
        <v>3880</v>
      </c>
      <c r="B3667" s="6" t="s">
        <v>25</v>
      </c>
      <c r="C3667" s="6" t="s">
        <v>147</v>
      </c>
      <c r="D3667" s="7">
        <v>43600</v>
      </c>
      <c r="E3667" s="7">
        <v>43682</v>
      </c>
      <c r="F3667" s="7">
        <v>43705</v>
      </c>
      <c r="G3667" s="7">
        <v>43707</v>
      </c>
      <c r="H3667" s="6">
        <f t="shared" si="171"/>
        <v>25</v>
      </c>
      <c r="I3667" s="6" t="s">
        <v>215</v>
      </c>
      <c r="J3667" s="6">
        <v>15</v>
      </c>
      <c r="K3667" s="6">
        <v>32</v>
      </c>
      <c r="L3667" s="6">
        <v>257</v>
      </c>
      <c r="M3667" s="6">
        <v>46</v>
      </c>
      <c r="N3667" s="6">
        <v>5</v>
      </c>
      <c r="O3667" s="6">
        <v>0.05</v>
      </c>
      <c r="P3667" s="8">
        <v>3825.7000000000003</v>
      </c>
      <c r="Q3667" s="8">
        <v>3213.5880000000002</v>
      </c>
      <c r="R3667" s="8">
        <f t="shared" si="172"/>
        <v>2104.1350000000002</v>
      </c>
      <c r="S3667" s="8">
        <f>(((Sales[[#This Row],[Unit Price]]-(Sales[[#This Row],[Discount Applied]]*Sales[[#This Row],[Unit Price]]))-Q3667)/Q3667)*100</f>
        <v>13.095238095238102</v>
      </c>
      <c r="T3667" s="8">
        <f t="shared" si="173"/>
        <v>18172.075000000001</v>
      </c>
      <c r="U3667" s="8">
        <f>Sales[[#This Row],[Unit Cost]]*Sales[[#This Row],[Order Quantity]]</f>
        <v>16067.94</v>
      </c>
    </row>
    <row r="3668" spans="1:21" x14ac:dyDescent="0.2">
      <c r="A3668" s="6" t="s">
        <v>3881</v>
      </c>
      <c r="B3668" s="6" t="s">
        <v>25</v>
      </c>
      <c r="C3668" s="6" t="s">
        <v>148</v>
      </c>
      <c r="D3668" s="7">
        <v>43600</v>
      </c>
      <c r="E3668" s="7">
        <v>43682</v>
      </c>
      <c r="F3668" s="7">
        <v>43693</v>
      </c>
      <c r="G3668" s="7">
        <v>43700</v>
      </c>
      <c r="H3668" s="6">
        <f t="shared" si="171"/>
        <v>18</v>
      </c>
      <c r="I3668" s="6" t="s">
        <v>215</v>
      </c>
      <c r="J3668" s="6">
        <v>15</v>
      </c>
      <c r="K3668" s="6">
        <v>28</v>
      </c>
      <c r="L3668" s="6">
        <v>45</v>
      </c>
      <c r="M3668" s="6">
        <v>20</v>
      </c>
      <c r="N3668" s="6">
        <v>5</v>
      </c>
      <c r="O3668" s="6">
        <v>0.05</v>
      </c>
      <c r="P3668" s="8">
        <v>3892.7000000000003</v>
      </c>
      <c r="Q3668" s="8">
        <v>2063.1310000000003</v>
      </c>
      <c r="R3668" s="8">
        <f t="shared" si="172"/>
        <v>8174.6699999999983</v>
      </c>
      <c r="S3668" s="8">
        <f>(((Sales[[#This Row],[Unit Price]]-(Sales[[#This Row],[Discount Applied]]*Sales[[#This Row],[Unit Price]]))-Q3668)/Q3668)*100</f>
        <v>79.245283018867894</v>
      </c>
      <c r="T3668" s="8">
        <f t="shared" si="173"/>
        <v>18490.325000000001</v>
      </c>
      <c r="U3668" s="8">
        <f>Sales[[#This Row],[Unit Cost]]*Sales[[#This Row],[Order Quantity]]</f>
        <v>10315.655000000002</v>
      </c>
    </row>
    <row r="3669" spans="1:21" x14ac:dyDescent="0.2">
      <c r="A3669" s="6" t="s">
        <v>3882</v>
      </c>
      <c r="B3669" s="6" t="s">
        <v>23</v>
      </c>
      <c r="C3669" s="6" t="s">
        <v>147</v>
      </c>
      <c r="D3669" s="7">
        <v>43600</v>
      </c>
      <c r="E3669" s="7">
        <v>43682</v>
      </c>
      <c r="F3669" s="7">
        <v>43703</v>
      </c>
      <c r="G3669" s="7">
        <v>43706</v>
      </c>
      <c r="H3669" s="6">
        <f t="shared" si="171"/>
        <v>24</v>
      </c>
      <c r="I3669" s="6" t="s">
        <v>215</v>
      </c>
      <c r="J3669" s="6">
        <v>24</v>
      </c>
      <c r="K3669" s="6">
        <v>8</v>
      </c>
      <c r="L3669" s="6">
        <v>204</v>
      </c>
      <c r="M3669" s="6">
        <v>9</v>
      </c>
      <c r="N3669" s="6">
        <v>7</v>
      </c>
      <c r="O3669" s="6">
        <v>0.05</v>
      </c>
      <c r="P3669" s="8">
        <v>1018.4</v>
      </c>
      <c r="Q3669" s="8">
        <v>672.14400000000001</v>
      </c>
      <c r="R3669" s="8">
        <f t="shared" si="172"/>
        <v>2067.3520000000008</v>
      </c>
      <c r="S3669" s="8">
        <f>(((Sales[[#This Row],[Unit Price]]-(Sales[[#This Row],[Discount Applied]]*Sales[[#This Row],[Unit Price]]))-Q3669)/Q3669)*100</f>
        <v>43.939393939393938</v>
      </c>
      <c r="T3669" s="8">
        <f t="shared" si="173"/>
        <v>6772.3600000000006</v>
      </c>
      <c r="U3669" s="8">
        <f>Sales[[#This Row],[Unit Cost]]*Sales[[#This Row],[Order Quantity]]</f>
        <v>4705.0079999999998</v>
      </c>
    </row>
    <row r="3670" spans="1:21" x14ac:dyDescent="0.2">
      <c r="A3670" s="6" t="s">
        <v>3883</v>
      </c>
      <c r="B3670" s="6" t="s">
        <v>24</v>
      </c>
      <c r="C3670" s="6" t="s">
        <v>146</v>
      </c>
      <c r="D3670" s="7">
        <v>43600</v>
      </c>
      <c r="E3670" s="7">
        <v>43683</v>
      </c>
      <c r="F3670" s="7">
        <v>43704</v>
      </c>
      <c r="G3670" s="7">
        <v>43713</v>
      </c>
      <c r="H3670" s="6">
        <f t="shared" si="171"/>
        <v>30</v>
      </c>
      <c r="I3670" s="6" t="s">
        <v>215</v>
      </c>
      <c r="J3670" s="6">
        <v>11</v>
      </c>
      <c r="K3670" s="6">
        <v>25</v>
      </c>
      <c r="L3670" s="6">
        <v>305</v>
      </c>
      <c r="M3670" s="6">
        <v>25</v>
      </c>
      <c r="N3670" s="6">
        <v>6</v>
      </c>
      <c r="O3670" s="6">
        <v>0.2</v>
      </c>
      <c r="P3670" s="8">
        <v>1005</v>
      </c>
      <c r="Q3670" s="8">
        <v>783.9</v>
      </c>
      <c r="R3670" s="8">
        <f t="shared" si="172"/>
        <v>120.60000000000036</v>
      </c>
      <c r="S3670" s="8">
        <f>(((Sales[[#This Row],[Unit Price]]-(Sales[[#This Row],[Discount Applied]]*Sales[[#This Row],[Unit Price]]))-Q3670)/Q3670)*100</f>
        <v>2.564102564102567</v>
      </c>
      <c r="T3670" s="8">
        <f t="shared" si="173"/>
        <v>4824</v>
      </c>
      <c r="U3670" s="8">
        <f>Sales[[#This Row],[Unit Cost]]*Sales[[#This Row],[Order Quantity]]</f>
        <v>4703.3999999999996</v>
      </c>
    </row>
    <row r="3671" spans="1:21" x14ac:dyDescent="0.2">
      <c r="A3671" s="6" t="s">
        <v>3884</v>
      </c>
      <c r="B3671" s="6" t="s">
        <v>26</v>
      </c>
      <c r="C3671" s="6" t="s">
        <v>144</v>
      </c>
      <c r="D3671" s="7">
        <v>43600</v>
      </c>
      <c r="E3671" s="7">
        <v>43683</v>
      </c>
      <c r="F3671" s="7">
        <v>43708</v>
      </c>
      <c r="G3671" s="7">
        <v>43715</v>
      </c>
      <c r="H3671" s="6">
        <f t="shared" si="171"/>
        <v>32</v>
      </c>
      <c r="I3671" s="6" t="s">
        <v>215</v>
      </c>
      <c r="J3671" s="6">
        <v>26</v>
      </c>
      <c r="K3671" s="6">
        <v>28</v>
      </c>
      <c r="L3671" s="6">
        <v>78</v>
      </c>
      <c r="M3671" s="6">
        <v>36</v>
      </c>
      <c r="N3671" s="6">
        <v>1</v>
      </c>
      <c r="O3671" s="6">
        <v>0.05</v>
      </c>
      <c r="P3671" s="8">
        <v>5333.2</v>
      </c>
      <c r="Q3671" s="8">
        <v>4159.8959999999997</v>
      </c>
      <c r="R3671" s="8">
        <f t="shared" si="172"/>
        <v>906.64400000000023</v>
      </c>
      <c r="S3671" s="8">
        <f>(((Sales[[#This Row],[Unit Price]]-(Sales[[#This Row],[Discount Applied]]*Sales[[#This Row],[Unit Price]]))-Q3671)/Q3671)*100</f>
        <v>21.794871794871799</v>
      </c>
      <c r="T3671" s="8">
        <f t="shared" si="173"/>
        <v>5066.54</v>
      </c>
      <c r="U3671" s="8">
        <f>Sales[[#This Row],[Unit Cost]]*Sales[[#This Row],[Order Quantity]]</f>
        <v>4159.8959999999997</v>
      </c>
    </row>
    <row r="3672" spans="1:21" x14ac:dyDescent="0.2">
      <c r="A3672" s="6" t="s">
        <v>3885</v>
      </c>
      <c r="B3672" s="6" t="s">
        <v>26</v>
      </c>
      <c r="C3672" s="6" t="s">
        <v>147</v>
      </c>
      <c r="D3672" s="7">
        <v>43600</v>
      </c>
      <c r="E3672" s="7">
        <v>43683</v>
      </c>
      <c r="F3672" s="7">
        <v>43700</v>
      </c>
      <c r="G3672" s="7">
        <v>43701</v>
      </c>
      <c r="H3672" s="6">
        <f t="shared" si="171"/>
        <v>18</v>
      </c>
      <c r="I3672" s="6" t="s">
        <v>215</v>
      </c>
      <c r="J3672" s="6">
        <v>26</v>
      </c>
      <c r="K3672" s="6">
        <v>43</v>
      </c>
      <c r="L3672" s="6">
        <v>231</v>
      </c>
      <c r="M3672" s="6">
        <v>40</v>
      </c>
      <c r="N3672" s="6">
        <v>8</v>
      </c>
      <c r="O3672" s="6">
        <v>7.4999999999999997E-2</v>
      </c>
      <c r="P3672" s="8">
        <v>2378.5</v>
      </c>
      <c r="Q3672" s="8">
        <v>2021.7249999999999</v>
      </c>
      <c r="R3672" s="8">
        <f t="shared" si="172"/>
        <v>1427.1000000000022</v>
      </c>
      <c r="S3672" s="8">
        <f>(((Sales[[#This Row],[Unit Price]]-(Sales[[#This Row],[Discount Applied]]*Sales[[#This Row],[Unit Price]]))-Q3672)/Q3672)*100</f>
        <v>8.8235294117647207</v>
      </c>
      <c r="T3672" s="8">
        <f t="shared" si="173"/>
        <v>17600.900000000001</v>
      </c>
      <c r="U3672" s="8">
        <f>Sales[[#This Row],[Unit Cost]]*Sales[[#This Row],[Order Quantity]]</f>
        <v>16173.8</v>
      </c>
    </row>
    <row r="3673" spans="1:21" x14ac:dyDescent="0.2">
      <c r="A3673" s="6" t="s">
        <v>3886</v>
      </c>
      <c r="B3673" s="6" t="s">
        <v>24</v>
      </c>
      <c r="C3673" s="6" t="s">
        <v>148</v>
      </c>
      <c r="D3673" s="7">
        <v>43600</v>
      </c>
      <c r="E3673" s="7">
        <v>43683</v>
      </c>
      <c r="F3673" s="7">
        <v>43705</v>
      </c>
      <c r="G3673" s="7">
        <v>43710</v>
      </c>
      <c r="H3673" s="6">
        <f t="shared" si="171"/>
        <v>27</v>
      </c>
      <c r="I3673" s="6" t="s">
        <v>215</v>
      </c>
      <c r="J3673" s="6">
        <v>4</v>
      </c>
      <c r="K3673" s="6">
        <v>20</v>
      </c>
      <c r="L3673" s="6">
        <v>52</v>
      </c>
      <c r="M3673" s="6">
        <v>45</v>
      </c>
      <c r="N3673" s="6">
        <v>5</v>
      </c>
      <c r="O3673" s="6">
        <v>0.05</v>
      </c>
      <c r="P3673" s="8">
        <v>1989.9</v>
      </c>
      <c r="Q3673" s="8">
        <v>1452.627</v>
      </c>
      <c r="R3673" s="8">
        <f t="shared" si="172"/>
        <v>2188.8899999999994</v>
      </c>
      <c r="S3673" s="8">
        <f>(((Sales[[#This Row],[Unit Price]]-(Sales[[#This Row],[Discount Applied]]*Sales[[#This Row],[Unit Price]]))-Q3673)/Q3673)*100</f>
        <v>30.136986301369884</v>
      </c>
      <c r="T3673" s="8">
        <f t="shared" si="173"/>
        <v>9452.0249999999996</v>
      </c>
      <c r="U3673" s="8">
        <f>Sales[[#This Row],[Unit Cost]]*Sales[[#This Row],[Order Quantity]]</f>
        <v>7263.1350000000002</v>
      </c>
    </row>
    <row r="3674" spans="1:21" x14ac:dyDescent="0.2">
      <c r="A3674" s="6" t="s">
        <v>3887</v>
      </c>
      <c r="B3674" s="6" t="s">
        <v>25</v>
      </c>
      <c r="C3674" s="6" t="s">
        <v>148</v>
      </c>
      <c r="D3674" s="7">
        <v>43500</v>
      </c>
      <c r="E3674" s="7">
        <v>43683</v>
      </c>
      <c r="F3674" s="7">
        <v>43686</v>
      </c>
      <c r="G3674" s="7">
        <v>43687</v>
      </c>
      <c r="H3674" s="6">
        <f t="shared" si="171"/>
        <v>4</v>
      </c>
      <c r="I3674" s="6" t="s">
        <v>215</v>
      </c>
      <c r="J3674" s="6">
        <v>12</v>
      </c>
      <c r="K3674" s="6">
        <v>37</v>
      </c>
      <c r="L3674" s="6">
        <v>7</v>
      </c>
      <c r="M3674" s="6">
        <v>16</v>
      </c>
      <c r="N3674" s="6">
        <v>6</v>
      </c>
      <c r="O3674" s="6">
        <v>0.05</v>
      </c>
      <c r="P3674" s="8">
        <v>2479</v>
      </c>
      <c r="Q3674" s="8">
        <v>2007.9900000000002</v>
      </c>
      <c r="R3674" s="8">
        <f t="shared" si="172"/>
        <v>2082.3599999999969</v>
      </c>
      <c r="S3674" s="8">
        <f>(((Sales[[#This Row],[Unit Price]]-(Sales[[#This Row],[Discount Applied]]*Sales[[#This Row],[Unit Price]]))-Q3674)/Q3674)*100</f>
        <v>17.283950617283946</v>
      </c>
      <c r="T3674" s="8">
        <f t="shared" si="173"/>
        <v>14130.3</v>
      </c>
      <c r="U3674" s="8">
        <f>Sales[[#This Row],[Unit Cost]]*Sales[[#This Row],[Order Quantity]]</f>
        <v>12047.940000000002</v>
      </c>
    </row>
    <row r="3675" spans="1:21" x14ac:dyDescent="0.2">
      <c r="A3675" s="6" t="s">
        <v>3888</v>
      </c>
      <c r="B3675" s="6" t="s">
        <v>24</v>
      </c>
      <c r="C3675" s="6" t="s">
        <v>148</v>
      </c>
      <c r="D3675" s="7">
        <v>43600</v>
      </c>
      <c r="E3675" s="7">
        <v>43683</v>
      </c>
      <c r="F3675" s="7">
        <v>43693</v>
      </c>
      <c r="G3675" s="7">
        <v>43694</v>
      </c>
      <c r="H3675" s="6">
        <f t="shared" si="171"/>
        <v>11</v>
      </c>
      <c r="I3675" s="6" t="s">
        <v>215</v>
      </c>
      <c r="J3675" s="6">
        <v>8</v>
      </c>
      <c r="K3675" s="6">
        <v>10</v>
      </c>
      <c r="L3675" s="6">
        <v>30</v>
      </c>
      <c r="M3675" s="6">
        <v>17</v>
      </c>
      <c r="N3675" s="6">
        <v>7</v>
      </c>
      <c r="O3675" s="6">
        <v>7.4999999999999997E-2</v>
      </c>
      <c r="P3675" s="8">
        <v>984.9</v>
      </c>
      <c r="Q3675" s="8">
        <v>551.5440000000001</v>
      </c>
      <c r="R3675" s="8">
        <f t="shared" si="172"/>
        <v>2516.4194999999991</v>
      </c>
      <c r="S3675" s="8">
        <f>(((Sales[[#This Row],[Unit Price]]-(Sales[[#This Row],[Discount Applied]]*Sales[[#This Row],[Unit Price]]))-Q3675)/Q3675)*100</f>
        <v>65.178571428571402</v>
      </c>
      <c r="T3675" s="8">
        <f t="shared" si="173"/>
        <v>6377.2275</v>
      </c>
      <c r="U3675" s="8">
        <f>Sales[[#This Row],[Unit Cost]]*Sales[[#This Row],[Order Quantity]]</f>
        <v>3860.8080000000009</v>
      </c>
    </row>
    <row r="3676" spans="1:21" x14ac:dyDescent="0.2">
      <c r="A3676" s="6" t="s">
        <v>3889</v>
      </c>
      <c r="B3676" s="6" t="s">
        <v>25</v>
      </c>
      <c r="C3676" s="6" t="s">
        <v>148</v>
      </c>
      <c r="D3676" s="7">
        <v>43600</v>
      </c>
      <c r="E3676" s="7">
        <v>43683</v>
      </c>
      <c r="F3676" s="7">
        <v>43711</v>
      </c>
      <c r="G3676" s="7">
        <v>43713</v>
      </c>
      <c r="H3676" s="6">
        <f t="shared" si="171"/>
        <v>30</v>
      </c>
      <c r="I3676" s="6" t="s">
        <v>215</v>
      </c>
      <c r="J3676" s="6">
        <v>17</v>
      </c>
      <c r="K3676" s="6">
        <v>5</v>
      </c>
      <c r="L3676" s="6">
        <v>1</v>
      </c>
      <c r="M3676" s="6">
        <v>16</v>
      </c>
      <c r="N3676" s="6">
        <v>7</v>
      </c>
      <c r="O3676" s="6">
        <v>0.05</v>
      </c>
      <c r="P3676" s="8">
        <v>891.1</v>
      </c>
      <c r="Q3676" s="8">
        <v>516.83799999999997</v>
      </c>
      <c r="R3676" s="8">
        <f t="shared" si="172"/>
        <v>2307.9489999999996</v>
      </c>
      <c r="S3676" s="8">
        <f>(((Sales[[#This Row],[Unit Price]]-(Sales[[#This Row],[Discount Applied]]*Sales[[#This Row],[Unit Price]]))-Q3676)/Q3676)*100</f>
        <v>63.793103448275886</v>
      </c>
      <c r="T3676" s="8">
        <f t="shared" si="173"/>
        <v>5925.8149999999996</v>
      </c>
      <c r="U3676" s="8">
        <f>Sales[[#This Row],[Unit Cost]]*Sales[[#This Row],[Order Quantity]]</f>
        <v>3617.866</v>
      </c>
    </row>
    <row r="3677" spans="1:21" x14ac:dyDescent="0.2">
      <c r="A3677" s="6" t="s">
        <v>3890</v>
      </c>
      <c r="B3677" s="6" t="s">
        <v>24</v>
      </c>
      <c r="C3677" s="6" t="s">
        <v>145</v>
      </c>
      <c r="D3677" s="7">
        <v>43600</v>
      </c>
      <c r="E3677" s="7">
        <v>43683</v>
      </c>
      <c r="F3677" s="7">
        <v>43700</v>
      </c>
      <c r="G3677" s="7">
        <v>43710</v>
      </c>
      <c r="H3677" s="6">
        <f t="shared" si="171"/>
        <v>27</v>
      </c>
      <c r="I3677" s="6" t="s">
        <v>215</v>
      </c>
      <c r="J3677" s="6">
        <v>11</v>
      </c>
      <c r="K3677" s="6">
        <v>26</v>
      </c>
      <c r="L3677" s="6">
        <v>126</v>
      </c>
      <c r="M3677" s="6">
        <v>47</v>
      </c>
      <c r="N3677" s="6">
        <v>7</v>
      </c>
      <c r="O3677" s="6">
        <v>0.1</v>
      </c>
      <c r="P3677" s="8">
        <v>4013.3</v>
      </c>
      <c r="Q3677" s="8">
        <v>2969.8420000000001</v>
      </c>
      <c r="R3677" s="8">
        <f t="shared" si="172"/>
        <v>4494.8960000000006</v>
      </c>
      <c r="S3677" s="8">
        <f>(((Sales[[#This Row],[Unit Price]]-(Sales[[#This Row],[Discount Applied]]*Sales[[#This Row],[Unit Price]]))-Q3677)/Q3677)*100</f>
        <v>21.621621621621625</v>
      </c>
      <c r="T3677" s="8">
        <f t="shared" si="173"/>
        <v>25283.79</v>
      </c>
      <c r="U3677" s="8">
        <f>Sales[[#This Row],[Unit Cost]]*Sales[[#This Row],[Order Quantity]]</f>
        <v>20788.894</v>
      </c>
    </row>
    <row r="3678" spans="1:21" x14ac:dyDescent="0.2">
      <c r="A3678" s="6" t="s">
        <v>3891</v>
      </c>
      <c r="B3678" s="6" t="s">
        <v>24</v>
      </c>
      <c r="C3678" s="6" t="s">
        <v>147</v>
      </c>
      <c r="D3678" s="7">
        <v>43600</v>
      </c>
      <c r="E3678" s="7">
        <v>43683</v>
      </c>
      <c r="F3678" s="7">
        <v>43700</v>
      </c>
      <c r="G3678" s="7">
        <v>43705</v>
      </c>
      <c r="H3678" s="6">
        <f t="shared" si="171"/>
        <v>22</v>
      </c>
      <c r="I3678" s="6" t="s">
        <v>215</v>
      </c>
      <c r="J3678" s="6">
        <v>7</v>
      </c>
      <c r="K3678" s="6">
        <v>5</v>
      </c>
      <c r="L3678" s="6">
        <v>252</v>
      </c>
      <c r="M3678" s="6">
        <v>7</v>
      </c>
      <c r="N3678" s="6">
        <v>7</v>
      </c>
      <c r="O3678" s="6">
        <v>7.4999999999999997E-2</v>
      </c>
      <c r="P3678" s="8">
        <v>6331.5</v>
      </c>
      <c r="Q3678" s="8">
        <v>3292.38</v>
      </c>
      <c r="R3678" s="8">
        <f t="shared" si="172"/>
        <v>17949.802500000002</v>
      </c>
      <c r="S3678" s="8">
        <f>(((Sales[[#This Row],[Unit Price]]-(Sales[[#This Row],[Discount Applied]]*Sales[[#This Row],[Unit Price]]))-Q3678)/Q3678)*100</f>
        <v>77.884615384615373</v>
      </c>
      <c r="T3678" s="8">
        <f t="shared" si="173"/>
        <v>40996.462500000001</v>
      </c>
      <c r="U3678" s="8">
        <f>Sales[[#This Row],[Unit Cost]]*Sales[[#This Row],[Order Quantity]]</f>
        <v>23046.66</v>
      </c>
    </row>
    <row r="3679" spans="1:21" x14ac:dyDescent="0.2">
      <c r="A3679" s="6" t="s">
        <v>3892</v>
      </c>
      <c r="B3679" s="6" t="s">
        <v>25</v>
      </c>
      <c r="C3679" s="6" t="s">
        <v>145</v>
      </c>
      <c r="D3679" s="7">
        <v>43600</v>
      </c>
      <c r="E3679" s="7">
        <v>43683</v>
      </c>
      <c r="F3679" s="7">
        <v>43709</v>
      </c>
      <c r="G3679" s="7">
        <v>43716</v>
      </c>
      <c r="H3679" s="6">
        <f t="shared" si="171"/>
        <v>33</v>
      </c>
      <c r="I3679" s="6" t="s">
        <v>215</v>
      </c>
      <c r="J3679" s="6">
        <v>16</v>
      </c>
      <c r="K3679" s="6">
        <v>14</v>
      </c>
      <c r="L3679" s="6">
        <v>186</v>
      </c>
      <c r="M3679" s="6">
        <v>21</v>
      </c>
      <c r="N3679" s="6">
        <v>2</v>
      </c>
      <c r="O3679" s="6">
        <v>7.4999999999999997E-2</v>
      </c>
      <c r="P3679" s="8">
        <v>5286.3</v>
      </c>
      <c r="Q3679" s="8">
        <v>2537.424</v>
      </c>
      <c r="R3679" s="8">
        <f t="shared" si="172"/>
        <v>4704.8070000000007</v>
      </c>
      <c r="S3679" s="8">
        <f>(((Sales[[#This Row],[Unit Price]]-(Sales[[#This Row],[Discount Applied]]*Sales[[#This Row],[Unit Price]]))-Q3679)/Q3679)*100</f>
        <v>92.708333333333343</v>
      </c>
      <c r="T3679" s="8">
        <f t="shared" si="173"/>
        <v>9779.6550000000007</v>
      </c>
      <c r="U3679" s="8">
        <f>Sales[[#This Row],[Unit Cost]]*Sales[[#This Row],[Order Quantity]]</f>
        <v>5074.848</v>
      </c>
    </row>
    <row r="3680" spans="1:21" x14ac:dyDescent="0.2">
      <c r="A3680" s="6" t="s">
        <v>3893</v>
      </c>
      <c r="B3680" s="6" t="s">
        <v>23</v>
      </c>
      <c r="C3680" s="6" t="s">
        <v>147</v>
      </c>
      <c r="D3680" s="7">
        <v>43600</v>
      </c>
      <c r="E3680" s="7">
        <v>43683</v>
      </c>
      <c r="F3680" s="7">
        <v>43692</v>
      </c>
      <c r="G3680" s="7">
        <v>43695</v>
      </c>
      <c r="H3680" s="6">
        <f t="shared" si="171"/>
        <v>12</v>
      </c>
      <c r="I3680" s="6" t="s">
        <v>215</v>
      </c>
      <c r="J3680" s="6">
        <v>22</v>
      </c>
      <c r="K3680" s="6">
        <v>32</v>
      </c>
      <c r="L3680" s="6">
        <v>251</v>
      </c>
      <c r="M3680" s="6">
        <v>31</v>
      </c>
      <c r="N3680" s="6">
        <v>3</v>
      </c>
      <c r="O3680" s="6">
        <v>0.05</v>
      </c>
      <c r="P3680" s="8">
        <v>1715.2</v>
      </c>
      <c r="Q3680" s="8">
        <v>1011.968</v>
      </c>
      <c r="R3680" s="8">
        <f t="shared" si="172"/>
        <v>1852.4160000000006</v>
      </c>
      <c r="S3680" s="8">
        <f>(((Sales[[#This Row],[Unit Price]]-(Sales[[#This Row],[Discount Applied]]*Sales[[#This Row],[Unit Price]]))-Q3680)/Q3680)*100</f>
        <v>61.016949152542388</v>
      </c>
      <c r="T3680" s="8">
        <f t="shared" si="173"/>
        <v>4888.3200000000006</v>
      </c>
      <c r="U3680" s="8">
        <f>Sales[[#This Row],[Unit Cost]]*Sales[[#This Row],[Order Quantity]]</f>
        <v>3035.904</v>
      </c>
    </row>
    <row r="3681" spans="1:21" x14ac:dyDescent="0.2">
      <c r="A3681" s="6" t="s">
        <v>3894</v>
      </c>
      <c r="B3681" s="6" t="s">
        <v>26</v>
      </c>
      <c r="C3681" s="6" t="s">
        <v>147</v>
      </c>
      <c r="D3681" s="7">
        <v>43600</v>
      </c>
      <c r="E3681" s="7">
        <v>43683</v>
      </c>
      <c r="F3681" s="7">
        <v>43692</v>
      </c>
      <c r="G3681" s="7">
        <v>43696</v>
      </c>
      <c r="H3681" s="6">
        <f t="shared" si="171"/>
        <v>13</v>
      </c>
      <c r="I3681" s="6" t="s">
        <v>215</v>
      </c>
      <c r="J3681" s="6">
        <v>26</v>
      </c>
      <c r="K3681" s="6">
        <v>41</v>
      </c>
      <c r="L3681" s="6">
        <v>242</v>
      </c>
      <c r="M3681" s="6">
        <v>19</v>
      </c>
      <c r="N3681" s="6">
        <v>5</v>
      </c>
      <c r="O3681" s="6">
        <v>7.4999999999999997E-2</v>
      </c>
      <c r="P3681" s="8">
        <v>1065.3</v>
      </c>
      <c r="Q3681" s="8">
        <v>703.09799999999996</v>
      </c>
      <c r="R3681" s="8">
        <f t="shared" si="172"/>
        <v>1411.5225</v>
      </c>
      <c r="S3681" s="8">
        <f>(((Sales[[#This Row],[Unit Price]]-(Sales[[#This Row],[Discount Applied]]*Sales[[#This Row],[Unit Price]]))-Q3681)/Q3681)*100</f>
        <v>40.151515151515149</v>
      </c>
      <c r="T3681" s="8">
        <f t="shared" si="173"/>
        <v>4927.0124999999998</v>
      </c>
      <c r="U3681" s="8">
        <f>Sales[[#This Row],[Unit Cost]]*Sales[[#This Row],[Order Quantity]]</f>
        <v>3515.49</v>
      </c>
    </row>
    <row r="3682" spans="1:21" x14ac:dyDescent="0.2">
      <c r="A3682" s="6" t="s">
        <v>3895</v>
      </c>
      <c r="B3682" s="6" t="s">
        <v>25</v>
      </c>
      <c r="C3682" s="6" t="s">
        <v>143</v>
      </c>
      <c r="D3682" s="7">
        <v>43500</v>
      </c>
      <c r="E3682" s="7">
        <v>43684</v>
      </c>
      <c r="F3682" s="7">
        <v>43689</v>
      </c>
      <c r="G3682" s="7">
        <v>43698</v>
      </c>
      <c r="H3682" s="6">
        <f t="shared" si="171"/>
        <v>14</v>
      </c>
      <c r="I3682" s="6" t="s">
        <v>215</v>
      </c>
      <c r="J3682" s="6">
        <v>14</v>
      </c>
      <c r="K3682" s="6">
        <v>34</v>
      </c>
      <c r="L3682" s="6">
        <v>332</v>
      </c>
      <c r="M3682" s="6">
        <v>45</v>
      </c>
      <c r="N3682" s="6">
        <v>1</v>
      </c>
      <c r="O3682" s="6">
        <v>7.4999999999999997E-2</v>
      </c>
      <c r="P3682" s="8">
        <v>2505.8000000000002</v>
      </c>
      <c r="Q3682" s="8">
        <v>1553.596</v>
      </c>
      <c r="R3682" s="8">
        <f t="shared" si="172"/>
        <v>764.26900000000023</v>
      </c>
      <c r="S3682" s="8">
        <f>(((Sales[[#This Row],[Unit Price]]-(Sales[[#This Row],[Discount Applied]]*Sales[[#This Row],[Unit Price]]))-Q3682)/Q3682)*100</f>
        <v>49.19354838709679</v>
      </c>
      <c r="T3682" s="8">
        <f t="shared" si="173"/>
        <v>2317.8650000000002</v>
      </c>
      <c r="U3682" s="8">
        <f>Sales[[#This Row],[Unit Cost]]*Sales[[#This Row],[Order Quantity]]</f>
        <v>1553.596</v>
      </c>
    </row>
    <row r="3683" spans="1:21" x14ac:dyDescent="0.2">
      <c r="A3683" s="6" t="s">
        <v>3896</v>
      </c>
      <c r="B3683" s="6" t="s">
        <v>24</v>
      </c>
      <c r="C3683" s="6" t="s">
        <v>147</v>
      </c>
      <c r="D3683" s="7">
        <v>43600</v>
      </c>
      <c r="E3683" s="7">
        <v>43684</v>
      </c>
      <c r="F3683" s="7">
        <v>43697</v>
      </c>
      <c r="G3683" s="7">
        <v>43700</v>
      </c>
      <c r="H3683" s="6">
        <f t="shared" si="171"/>
        <v>16</v>
      </c>
      <c r="I3683" s="6" t="s">
        <v>215</v>
      </c>
      <c r="J3683" s="6">
        <v>8</v>
      </c>
      <c r="K3683" s="6">
        <v>15</v>
      </c>
      <c r="L3683" s="6">
        <v>220</v>
      </c>
      <c r="M3683" s="6">
        <v>10</v>
      </c>
      <c r="N3683" s="6">
        <v>6</v>
      </c>
      <c r="O3683" s="6">
        <v>7.4999999999999997E-2</v>
      </c>
      <c r="P3683" s="8">
        <v>1005</v>
      </c>
      <c r="Q3683" s="8">
        <v>743.7</v>
      </c>
      <c r="R3683" s="8">
        <f t="shared" si="172"/>
        <v>1115.5499999999993</v>
      </c>
      <c r="S3683" s="8">
        <f>(((Sales[[#This Row],[Unit Price]]-(Sales[[#This Row],[Discount Applied]]*Sales[[#This Row],[Unit Price]]))-Q3683)/Q3683)*100</f>
        <v>24.999999999999993</v>
      </c>
      <c r="T3683" s="8">
        <f t="shared" si="173"/>
        <v>5577.75</v>
      </c>
      <c r="U3683" s="8">
        <f>Sales[[#This Row],[Unit Cost]]*Sales[[#This Row],[Order Quantity]]</f>
        <v>4462.2000000000007</v>
      </c>
    </row>
    <row r="3684" spans="1:21" x14ac:dyDescent="0.2">
      <c r="A3684" s="6" t="s">
        <v>3897</v>
      </c>
      <c r="B3684" s="6" t="s">
        <v>24</v>
      </c>
      <c r="C3684" s="6" t="s">
        <v>145</v>
      </c>
      <c r="D3684" s="7">
        <v>43600</v>
      </c>
      <c r="E3684" s="7">
        <v>43684</v>
      </c>
      <c r="F3684" s="7">
        <v>43696</v>
      </c>
      <c r="G3684" s="7">
        <v>43702</v>
      </c>
      <c r="H3684" s="6">
        <f t="shared" si="171"/>
        <v>18</v>
      </c>
      <c r="I3684" s="6" t="s">
        <v>215</v>
      </c>
      <c r="J3684" s="6">
        <v>9</v>
      </c>
      <c r="K3684" s="6">
        <v>28</v>
      </c>
      <c r="L3684" s="6">
        <v>156</v>
      </c>
      <c r="M3684" s="6">
        <v>6</v>
      </c>
      <c r="N3684" s="6">
        <v>6</v>
      </c>
      <c r="O3684" s="6">
        <v>7.4999999999999997E-2</v>
      </c>
      <c r="P3684" s="8">
        <v>1005</v>
      </c>
      <c r="Q3684" s="8">
        <v>623.1</v>
      </c>
      <c r="R3684" s="8">
        <f t="shared" si="172"/>
        <v>1839.1499999999996</v>
      </c>
      <c r="S3684" s="8">
        <f>(((Sales[[#This Row],[Unit Price]]-(Sales[[#This Row],[Discount Applied]]*Sales[[#This Row],[Unit Price]]))-Q3684)/Q3684)*100</f>
        <v>49.193548387096769</v>
      </c>
      <c r="T3684" s="8">
        <f t="shared" si="173"/>
        <v>5577.75</v>
      </c>
      <c r="U3684" s="8">
        <f>Sales[[#This Row],[Unit Cost]]*Sales[[#This Row],[Order Quantity]]</f>
        <v>3738.6000000000004</v>
      </c>
    </row>
    <row r="3685" spans="1:21" x14ac:dyDescent="0.2">
      <c r="A3685" s="6" t="s">
        <v>3898</v>
      </c>
      <c r="B3685" s="6" t="s">
        <v>24</v>
      </c>
      <c r="C3685" s="6" t="s">
        <v>147</v>
      </c>
      <c r="D3685" s="7">
        <v>43500</v>
      </c>
      <c r="E3685" s="7">
        <v>43684</v>
      </c>
      <c r="F3685" s="7">
        <v>43692</v>
      </c>
      <c r="G3685" s="7">
        <v>43693</v>
      </c>
      <c r="H3685" s="6">
        <f t="shared" si="171"/>
        <v>9</v>
      </c>
      <c r="I3685" s="6" t="s">
        <v>215</v>
      </c>
      <c r="J3685" s="6">
        <v>10</v>
      </c>
      <c r="K3685" s="6">
        <v>18</v>
      </c>
      <c r="L3685" s="6">
        <v>238</v>
      </c>
      <c r="M3685" s="6">
        <v>45</v>
      </c>
      <c r="N3685" s="6">
        <v>5</v>
      </c>
      <c r="O3685" s="6">
        <v>0.15</v>
      </c>
      <c r="P3685" s="8">
        <v>1755.4</v>
      </c>
      <c r="Q3685" s="8">
        <v>947.91600000000017</v>
      </c>
      <c r="R3685" s="8">
        <f t="shared" si="172"/>
        <v>2720.869999999999</v>
      </c>
      <c r="S3685" s="8">
        <f>(((Sales[[#This Row],[Unit Price]]-(Sales[[#This Row],[Discount Applied]]*Sales[[#This Row],[Unit Price]]))-Q3685)/Q3685)*100</f>
        <v>57.407407407407398</v>
      </c>
      <c r="T3685" s="8">
        <f t="shared" si="173"/>
        <v>7460.45</v>
      </c>
      <c r="U3685" s="8">
        <f>Sales[[#This Row],[Unit Cost]]*Sales[[#This Row],[Order Quantity]]</f>
        <v>4739.5800000000008</v>
      </c>
    </row>
    <row r="3686" spans="1:21" x14ac:dyDescent="0.2">
      <c r="A3686" s="6" t="s">
        <v>3899</v>
      </c>
      <c r="B3686" s="6" t="s">
        <v>25</v>
      </c>
      <c r="C3686" s="6" t="s">
        <v>147</v>
      </c>
      <c r="D3686" s="7">
        <v>43500</v>
      </c>
      <c r="E3686" s="7">
        <v>43685</v>
      </c>
      <c r="F3686" s="7">
        <v>43697</v>
      </c>
      <c r="G3686" s="7">
        <v>43702</v>
      </c>
      <c r="H3686" s="6">
        <f t="shared" si="171"/>
        <v>17</v>
      </c>
      <c r="I3686" s="6" t="s">
        <v>215</v>
      </c>
      <c r="J3686" s="6">
        <v>12</v>
      </c>
      <c r="K3686" s="6">
        <v>20</v>
      </c>
      <c r="L3686" s="6">
        <v>207</v>
      </c>
      <c r="M3686" s="6">
        <v>34</v>
      </c>
      <c r="N3686" s="6">
        <v>1</v>
      </c>
      <c r="O3686" s="6">
        <v>7.4999999999999997E-2</v>
      </c>
      <c r="P3686" s="8">
        <v>1815.7</v>
      </c>
      <c r="Q3686" s="8">
        <v>1143.8910000000001</v>
      </c>
      <c r="R3686" s="8">
        <f t="shared" si="172"/>
        <v>535.63149999999996</v>
      </c>
      <c r="S3686" s="8">
        <f>(((Sales[[#This Row],[Unit Price]]-(Sales[[#This Row],[Discount Applied]]*Sales[[#This Row],[Unit Price]]))-Q3686)/Q3686)*100</f>
        <v>46.825396825396822</v>
      </c>
      <c r="T3686" s="8">
        <f t="shared" si="173"/>
        <v>1679.5225</v>
      </c>
      <c r="U3686" s="8">
        <f>Sales[[#This Row],[Unit Cost]]*Sales[[#This Row],[Order Quantity]]</f>
        <v>1143.8910000000001</v>
      </c>
    </row>
    <row r="3687" spans="1:21" x14ac:dyDescent="0.2">
      <c r="A3687" s="6" t="s">
        <v>3900</v>
      </c>
      <c r="B3687" s="6" t="s">
        <v>24</v>
      </c>
      <c r="C3687" s="6" t="s">
        <v>143</v>
      </c>
      <c r="D3687" s="7">
        <v>43600</v>
      </c>
      <c r="E3687" s="7">
        <v>43685</v>
      </c>
      <c r="F3687" s="7">
        <v>43688</v>
      </c>
      <c r="G3687" s="7">
        <v>43691</v>
      </c>
      <c r="H3687" s="6">
        <f t="shared" si="171"/>
        <v>6</v>
      </c>
      <c r="I3687" s="6" t="s">
        <v>215</v>
      </c>
      <c r="J3687" s="6">
        <v>11</v>
      </c>
      <c r="K3687" s="6">
        <v>13</v>
      </c>
      <c r="L3687" s="6">
        <v>365</v>
      </c>
      <c r="M3687" s="6">
        <v>33</v>
      </c>
      <c r="N3687" s="6">
        <v>8</v>
      </c>
      <c r="O3687" s="6">
        <v>0.05</v>
      </c>
      <c r="P3687" s="8">
        <v>2479</v>
      </c>
      <c r="Q3687" s="8">
        <v>1090.76</v>
      </c>
      <c r="R3687" s="8">
        <f t="shared" si="172"/>
        <v>10114.320000000002</v>
      </c>
      <c r="S3687" s="8">
        <f>(((Sales[[#This Row],[Unit Price]]-(Sales[[#This Row],[Discount Applied]]*Sales[[#This Row],[Unit Price]]))-Q3687)/Q3687)*100</f>
        <v>115.90909090909092</v>
      </c>
      <c r="T3687" s="8">
        <f t="shared" si="173"/>
        <v>18840.400000000001</v>
      </c>
      <c r="U3687" s="8">
        <f>Sales[[#This Row],[Unit Cost]]*Sales[[#This Row],[Order Quantity]]</f>
        <v>8726.08</v>
      </c>
    </row>
    <row r="3688" spans="1:21" x14ac:dyDescent="0.2">
      <c r="A3688" s="6" t="s">
        <v>3901</v>
      </c>
      <c r="B3688" s="6" t="s">
        <v>23</v>
      </c>
      <c r="C3688" s="6" t="s">
        <v>145</v>
      </c>
      <c r="D3688" s="7">
        <v>43600</v>
      </c>
      <c r="E3688" s="7">
        <v>43685</v>
      </c>
      <c r="F3688" s="7">
        <v>43697</v>
      </c>
      <c r="G3688" s="7">
        <v>43707</v>
      </c>
      <c r="H3688" s="6">
        <f t="shared" si="171"/>
        <v>22</v>
      </c>
      <c r="I3688" s="6" t="s">
        <v>215</v>
      </c>
      <c r="J3688" s="6">
        <v>23</v>
      </c>
      <c r="K3688" s="6">
        <v>20</v>
      </c>
      <c r="L3688" s="6">
        <v>134</v>
      </c>
      <c r="M3688" s="6">
        <v>20</v>
      </c>
      <c r="N3688" s="6">
        <v>5</v>
      </c>
      <c r="O3688" s="6">
        <v>7.4999999999999997E-2</v>
      </c>
      <c r="P3688" s="8">
        <v>2405.3000000000002</v>
      </c>
      <c r="Q3688" s="8">
        <v>1250.7560000000001</v>
      </c>
      <c r="R3688" s="8">
        <f t="shared" si="172"/>
        <v>4870.7325000000001</v>
      </c>
      <c r="S3688" s="8">
        <f>(((Sales[[#This Row],[Unit Price]]-(Sales[[#This Row],[Discount Applied]]*Sales[[#This Row],[Unit Price]]))-Q3688)/Q3688)*100</f>
        <v>77.884615384615387</v>
      </c>
      <c r="T3688" s="8">
        <f t="shared" si="173"/>
        <v>11124.512500000001</v>
      </c>
      <c r="U3688" s="8">
        <f>Sales[[#This Row],[Unit Cost]]*Sales[[#This Row],[Order Quantity]]</f>
        <v>6253.7800000000007</v>
      </c>
    </row>
    <row r="3689" spans="1:21" x14ac:dyDescent="0.2">
      <c r="A3689" s="6" t="s">
        <v>3902</v>
      </c>
      <c r="B3689" s="6" t="s">
        <v>23</v>
      </c>
      <c r="C3689" s="6" t="s">
        <v>147</v>
      </c>
      <c r="D3689" s="7">
        <v>43600</v>
      </c>
      <c r="E3689" s="7">
        <v>43685</v>
      </c>
      <c r="F3689" s="7">
        <v>43697</v>
      </c>
      <c r="G3689" s="7">
        <v>43707</v>
      </c>
      <c r="H3689" s="6">
        <f t="shared" si="171"/>
        <v>22</v>
      </c>
      <c r="I3689" s="6" t="s">
        <v>215</v>
      </c>
      <c r="J3689" s="6">
        <v>24</v>
      </c>
      <c r="K3689" s="6">
        <v>40</v>
      </c>
      <c r="L3689" s="6">
        <v>254</v>
      </c>
      <c r="M3689" s="6">
        <v>2</v>
      </c>
      <c r="N3689" s="6">
        <v>4</v>
      </c>
      <c r="O3689" s="6">
        <v>0.15</v>
      </c>
      <c r="P3689" s="8">
        <v>5480.6</v>
      </c>
      <c r="Q3689" s="8">
        <v>3946.0320000000002</v>
      </c>
      <c r="R3689" s="8">
        <f t="shared" si="172"/>
        <v>2849.9120000000003</v>
      </c>
      <c r="S3689" s="8">
        <f>(((Sales[[#This Row],[Unit Price]]-(Sales[[#This Row],[Discount Applied]]*Sales[[#This Row],[Unit Price]]))-Q3689)/Q3689)*100</f>
        <v>18.055555555555554</v>
      </c>
      <c r="T3689" s="8">
        <f t="shared" si="173"/>
        <v>18634.04</v>
      </c>
      <c r="U3689" s="8">
        <f>Sales[[#This Row],[Unit Cost]]*Sales[[#This Row],[Order Quantity]]</f>
        <v>15784.128000000001</v>
      </c>
    </row>
    <row r="3690" spans="1:21" x14ac:dyDescent="0.2">
      <c r="A3690" s="6" t="s">
        <v>3903</v>
      </c>
      <c r="B3690" s="6" t="s">
        <v>24</v>
      </c>
      <c r="C3690" s="6" t="s">
        <v>148</v>
      </c>
      <c r="D3690" s="7">
        <v>43600</v>
      </c>
      <c r="E3690" s="7">
        <v>43685</v>
      </c>
      <c r="F3690" s="7">
        <v>43709</v>
      </c>
      <c r="G3690" s="7">
        <v>43711</v>
      </c>
      <c r="H3690" s="6">
        <f t="shared" si="171"/>
        <v>26</v>
      </c>
      <c r="I3690" s="6" t="s">
        <v>215</v>
      </c>
      <c r="J3690" s="6">
        <v>1</v>
      </c>
      <c r="K3690" s="6">
        <v>19</v>
      </c>
      <c r="L3690" s="6">
        <v>29</v>
      </c>
      <c r="M3690" s="6">
        <v>34</v>
      </c>
      <c r="N3690" s="6">
        <v>5</v>
      </c>
      <c r="O3690" s="6">
        <v>0.1</v>
      </c>
      <c r="P3690" s="8">
        <v>268</v>
      </c>
      <c r="Q3690" s="8">
        <v>166.16</v>
      </c>
      <c r="R3690" s="8">
        <f t="shared" si="172"/>
        <v>375.20000000000005</v>
      </c>
      <c r="S3690" s="8">
        <f>(((Sales[[#This Row],[Unit Price]]-(Sales[[#This Row],[Discount Applied]]*Sales[[#This Row],[Unit Price]]))-Q3690)/Q3690)*100</f>
        <v>45.161290322580641</v>
      </c>
      <c r="T3690" s="8">
        <f t="shared" si="173"/>
        <v>1206</v>
      </c>
      <c r="U3690" s="8">
        <f>Sales[[#This Row],[Unit Cost]]*Sales[[#This Row],[Order Quantity]]</f>
        <v>830.8</v>
      </c>
    </row>
    <row r="3691" spans="1:21" x14ac:dyDescent="0.2">
      <c r="A3691" s="6" t="s">
        <v>3904</v>
      </c>
      <c r="B3691" s="6" t="s">
        <v>24</v>
      </c>
      <c r="C3691" s="6" t="s">
        <v>146</v>
      </c>
      <c r="D3691" s="7">
        <v>43600</v>
      </c>
      <c r="E3691" s="7">
        <v>43685</v>
      </c>
      <c r="F3691" s="7">
        <v>43699</v>
      </c>
      <c r="G3691" s="7">
        <v>43706</v>
      </c>
      <c r="H3691" s="6">
        <f t="shared" si="171"/>
        <v>21</v>
      </c>
      <c r="I3691" s="6" t="s">
        <v>215</v>
      </c>
      <c r="J3691" s="6">
        <v>9</v>
      </c>
      <c r="K3691" s="6">
        <v>36</v>
      </c>
      <c r="L3691" s="6">
        <v>279</v>
      </c>
      <c r="M3691" s="6">
        <v>16</v>
      </c>
      <c r="N3691" s="6">
        <v>6</v>
      </c>
      <c r="O3691" s="6">
        <v>7.4999999999999997E-2</v>
      </c>
      <c r="P3691" s="8">
        <v>6331.5</v>
      </c>
      <c r="Q3691" s="8">
        <v>2595.915</v>
      </c>
      <c r="R3691" s="8">
        <f t="shared" si="172"/>
        <v>19564.334999999999</v>
      </c>
      <c r="S3691" s="8">
        <f>(((Sales[[#This Row],[Unit Price]]-(Sales[[#This Row],[Discount Applied]]*Sales[[#This Row],[Unit Price]]))-Q3691)/Q3691)*100</f>
        <v>125.60975609756098</v>
      </c>
      <c r="T3691" s="8">
        <f t="shared" si="173"/>
        <v>35139.824999999997</v>
      </c>
      <c r="U3691" s="8">
        <f>Sales[[#This Row],[Unit Cost]]*Sales[[#This Row],[Order Quantity]]</f>
        <v>15575.49</v>
      </c>
    </row>
    <row r="3692" spans="1:21" x14ac:dyDescent="0.2">
      <c r="A3692" s="6" t="s">
        <v>3905</v>
      </c>
      <c r="B3692" s="6" t="s">
        <v>24</v>
      </c>
      <c r="C3692" s="6" t="s">
        <v>145</v>
      </c>
      <c r="D3692" s="7">
        <v>43600</v>
      </c>
      <c r="E3692" s="7">
        <v>43685</v>
      </c>
      <c r="F3692" s="7">
        <v>43698</v>
      </c>
      <c r="G3692" s="7">
        <v>43704</v>
      </c>
      <c r="H3692" s="6">
        <f t="shared" si="171"/>
        <v>19</v>
      </c>
      <c r="I3692" s="6" t="s">
        <v>215</v>
      </c>
      <c r="J3692" s="6">
        <v>1</v>
      </c>
      <c r="K3692" s="6">
        <v>8</v>
      </c>
      <c r="L3692" s="6">
        <v>137</v>
      </c>
      <c r="M3692" s="6">
        <v>3</v>
      </c>
      <c r="N3692" s="6">
        <v>4</v>
      </c>
      <c r="O3692" s="6">
        <v>0.2</v>
      </c>
      <c r="P3692" s="8">
        <v>730.30000000000007</v>
      </c>
      <c r="Q3692" s="8">
        <v>365.15000000000003</v>
      </c>
      <c r="R3692" s="8">
        <f t="shared" si="172"/>
        <v>876.3599999999999</v>
      </c>
      <c r="S3692" s="8">
        <f>(((Sales[[#This Row],[Unit Price]]-(Sales[[#This Row],[Discount Applied]]*Sales[[#This Row],[Unit Price]]))-Q3692)/Q3692)*100</f>
        <v>59.999999999999986</v>
      </c>
      <c r="T3692" s="8">
        <f t="shared" si="173"/>
        <v>2336.96</v>
      </c>
      <c r="U3692" s="8">
        <f>Sales[[#This Row],[Unit Cost]]*Sales[[#This Row],[Order Quantity]]</f>
        <v>1460.6000000000001</v>
      </c>
    </row>
    <row r="3693" spans="1:21" x14ac:dyDescent="0.2">
      <c r="A3693" s="6" t="s">
        <v>3906</v>
      </c>
      <c r="B3693" s="6" t="s">
        <v>24</v>
      </c>
      <c r="C3693" s="6" t="s">
        <v>148</v>
      </c>
      <c r="D3693" s="7">
        <v>43600</v>
      </c>
      <c r="E3693" s="7">
        <v>43685</v>
      </c>
      <c r="F3693" s="7">
        <v>43689</v>
      </c>
      <c r="G3693" s="7">
        <v>43698</v>
      </c>
      <c r="H3693" s="6">
        <f t="shared" si="171"/>
        <v>13</v>
      </c>
      <c r="I3693" s="6" t="s">
        <v>215</v>
      </c>
      <c r="J3693" s="6">
        <v>10</v>
      </c>
      <c r="K3693" s="6">
        <v>27</v>
      </c>
      <c r="L3693" s="6">
        <v>4</v>
      </c>
      <c r="M3693" s="6">
        <v>39</v>
      </c>
      <c r="N3693" s="6">
        <v>3</v>
      </c>
      <c r="O3693" s="6">
        <v>7.4999999999999997E-2</v>
      </c>
      <c r="P3693" s="8">
        <v>187.6</v>
      </c>
      <c r="Q3693" s="8">
        <v>146.328</v>
      </c>
      <c r="R3693" s="8">
        <f t="shared" si="172"/>
        <v>81.605999999999881</v>
      </c>
      <c r="S3693" s="8">
        <f>(((Sales[[#This Row],[Unit Price]]-(Sales[[#This Row],[Discount Applied]]*Sales[[#This Row],[Unit Price]]))-Q3693)/Q3693)*100</f>
        <v>18.589743589743588</v>
      </c>
      <c r="T3693" s="8">
        <f t="shared" si="173"/>
        <v>520.58999999999992</v>
      </c>
      <c r="U3693" s="8">
        <f>Sales[[#This Row],[Unit Cost]]*Sales[[#This Row],[Order Quantity]]</f>
        <v>438.98400000000004</v>
      </c>
    </row>
    <row r="3694" spans="1:21" x14ac:dyDescent="0.2">
      <c r="A3694" s="6" t="s">
        <v>3907</v>
      </c>
      <c r="B3694" s="6" t="s">
        <v>25</v>
      </c>
      <c r="C3694" s="6" t="s">
        <v>145</v>
      </c>
      <c r="D3694" s="7">
        <v>43600</v>
      </c>
      <c r="E3694" s="7">
        <v>43685</v>
      </c>
      <c r="F3694" s="7">
        <v>43690</v>
      </c>
      <c r="G3694" s="7">
        <v>43695</v>
      </c>
      <c r="H3694" s="6">
        <f t="shared" si="171"/>
        <v>10</v>
      </c>
      <c r="I3694" s="6" t="s">
        <v>215</v>
      </c>
      <c r="J3694" s="6">
        <v>17</v>
      </c>
      <c r="K3694" s="6">
        <v>22</v>
      </c>
      <c r="L3694" s="6">
        <v>127</v>
      </c>
      <c r="M3694" s="6">
        <v>32</v>
      </c>
      <c r="N3694" s="6">
        <v>4</v>
      </c>
      <c r="O3694" s="6">
        <v>0.3</v>
      </c>
      <c r="P3694" s="8">
        <v>3819</v>
      </c>
      <c r="Q3694" s="8">
        <v>2329.59</v>
      </c>
      <c r="R3694" s="8">
        <f t="shared" si="172"/>
        <v>1374.8400000000001</v>
      </c>
      <c r="S3694" s="8">
        <f>(((Sales[[#This Row],[Unit Price]]-(Sales[[#This Row],[Discount Applied]]*Sales[[#This Row],[Unit Price]]))-Q3694)/Q3694)*100</f>
        <v>14.754098360655737</v>
      </c>
      <c r="T3694" s="8">
        <f t="shared" si="173"/>
        <v>10693.2</v>
      </c>
      <c r="U3694" s="8">
        <f>Sales[[#This Row],[Unit Cost]]*Sales[[#This Row],[Order Quantity]]</f>
        <v>9318.36</v>
      </c>
    </row>
    <row r="3695" spans="1:21" x14ac:dyDescent="0.2">
      <c r="A3695" s="6" t="s">
        <v>3908</v>
      </c>
      <c r="B3695" s="6" t="s">
        <v>23</v>
      </c>
      <c r="C3695" s="6" t="s">
        <v>145</v>
      </c>
      <c r="D3695" s="7">
        <v>43600</v>
      </c>
      <c r="E3695" s="7">
        <v>43685</v>
      </c>
      <c r="F3695" s="7">
        <v>43705</v>
      </c>
      <c r="G3695" s="7">
        <v>43707</v>
      </c>
      <c r="H3695" s="6">
        <f t="shared" si="171"/>
        <v>22</v>
      </c>
      <c r="I3695" s="6" t="s">
        <v>215</v>
      </c>
      <c r="J3695" s="6">
        <v>21</v>
      </c>
      <c r="K3695" s="6">
        <v>48</v>
      </c>
      <c r="L3695" s="6">
        <v>194</v>
      </c>
      <c r="M3695" s="6">
        <v>39</v>
      </c>
      <c r="N3695" s="6">
        <v>2</v>
      </c>
      <c r="O3695" s="6">
        <v>0.1</v>
      </c>
      <c r="P3695" s="8">
        <v>241.20000000000002</v>
      </c>
      <c r="Q3695" s="8">
        <v>135.07200000000003</v>
      </c>
      <c r="R3695" s="8">
        <f t="shared" si="172"/>
        <v>164.01599999999996</v>
      </c>
      <c r="S3695" s="8">
        <f>(((Sales[[#This Row],[Unit Price]]-(Sales[[#This Row],[Discount Applied]]*Sales[[#This Row],[Unit Price]]))-Q3695)/Q3695)*100</f>
        <v>60.714285714285687</v>
      </c>
      <c r="T3695" s="8">
        <f t="shared" si="173"/>
        <v>434.16</v>
      </c>
      <c r="U3695" s="8">
        <f>Sales[[#This Row],[Unit Cost]]*Sales[[#This Row],[Order Quantity]]</f>
        <v>270.14400000000006</v>
      </c>
    </row>
    <row r="3696" spans="1:21" x14ac:dyDescent="0.2">
      <c r="A3696" s="6" t="s">
        <v>3909</v>
      </c>
      <c r="B3696" s="6" t="s">
        <v>25</v>
      </c>
      <c r="C3696" s="6" t="s">
        <v>147</v>
      </c>
      <c r="D3696" s="7">
        <v>43600</v>
      </c>
      <c r="E3696" s="7">
        <v>43685</v>
      </c>
      <c r="F3696" s="7">
        <v>43690</v>
      </c>
      <c r="G3696" s="7">
        <v>43699</v>
      </c>
      <c r="H3696" s="6">
        <f t="shared" si="171"/>
        <v>14</v>
      </c>
      <c r="I3696" s="6" t="s">
        <v>215</v>
      </c>
      <c r="J3696" s="6">
        <v>13</v>
      </c>
      <c r="K3696" s="6">
        <v>19</v>
      </c>
      <c r="L3696" s="6">
        <v>223</v>
      </c>
      <c r="M3696" s="6">
        <v>33</v>
      </c>
      <c r="N3696" s="6">
        <v>8</v>
      </c>
      <c r="O3696" s="6">
        <v>0.2</v>
      </c>
      <c r="P3696" s="8">
        <v>1299.8</v>
      </c>
      <c r="Q3696" s="8">
        <v>961.85199999999998</v>
      </c>
      <c r="R3696" s="8">
        <f t="shared" si="172"/>
        <v>623.90399999999954</v>
      </c>
      <c r="S3696" s="8">
        <f>(((Sales[[#This Row],[Unit Price]]-(Sales[[#This Row],[Discount Applied]]*Sales[[#This Row],[Unit Price]]))-Q3696)/Q3696)*100</f>
        <v>8.1081081081081035</v>
      </c>
      <c r="T3696" s="8">
        <f t="shared" si="173"/>
        <v>8318.7199999999993</v>
      </c>
      <c r="U3696" s="8">
        <f>Sales[[#This Row],[Unit Cost]]*Sales[[#This Row],[Order Quantity]]</f>
        <v>7694.8159999999998</v>
      </c>
    </row>
    <row r="3697" spans="1:21" x14ac:dyDescent="0.2">
      <c r="A3697" s="6" t="s">
        <v>3910</v>
      </c>
      <c r="B3697" s="6" t="s">
        <v>24</v>
      </c>
      <c r="C3697" s="6" t="s">
        <v>143</v>
      </c>
      <c r="D3697" s="7">
        <v>43600</v>
      </c>
      <c r="E3697" s="7">
        <v>43685</v>
      </c>
      <c r="F3697" s="7">
        <v>43713</v>
      </c>
      <c r="G3697" s="7">
        <v>43720</v>
      </c>
      <c r="H3697" s="6">
        <f t="shared" si="171"/>
        <v>35</v>
      </c>
      <c r="I3697" s="6" t="s">
        <v>215</v>
      </c>
      <c r="J3697" s="6">
        <v>7</v>
      </c>
      <c r="K3697" s="6">
        <v>7</v>
      </c>
      <c r="L3697" s="6">
        <v>344</v>
      </c>
      <c r="M3697" s="6">
        <v>34</v>
      </c>
      <c r="N3697" s="6">
        <v>3</v>
      </c>
      <c r="O3697" s="6">
        <v>0.1</v>
      </c>
      <c r="P3697" s="8">
        <v>1112.2</v>
      </c>
      <c r="Q3697" s="8">
        <v>456.00200000000001</v>
      </c>
      <c r="R3697" s="8">
        <f t="shared" si="172"/>
        <v>1634.9340000000004</v>
      </c>
      <c r="S3697" s="8">
        <f>(((Sales[[#This Row],[Unit Price]]-(Sales[[#This Row],[Discount Applied]]*Sales[[#This Row],[Unit Price]]))-Q3697)/Q3697)*100</f>
        <v>119.51219512195124</v>
      </c>
      <c r="T3697" s="8">
        <f t="shared" si="173"/>
        <v>3002.9400000000005</v>
      </c>
      <c r="U3697" s="8">
        <f>Sales[[#This Row],[Unit Cost]]*Sales[[#This Row],[Order Quantity]]</f>
        <v>1368.0060000000001</v>
      </c>
    </row>
    <row r="3698" spans="1:21" x14ac:dyDescent="0.2">
      <c r="A3698" s="6" t="s">
        <v>3911</v>
      </c>
      <c r="B3698" s="6" t="s">
        <v>25</v>
      </c>
      <c r="C3698" s="6" t="s">
        <v>143</v>
      </c>
      <c r="D3698" s="7">
        <v>43600</v>
      </c>
      <c r="E3698" s="7">
        <v>43685</v>
      </c>
      <c r="F3698" s="7">
        <v>43703</v>
      </c>
      <c r="G3698" s="7">
        <v>43707</v>
      </c>
      <c r="H3698" s="6">
        <f t="shared" si="171"/>
        <v>22</v>
      </c>
      <c r="I3698" s="6" t="s">
        <v>215</v>
      </c>
      <c r="J3698" s="6">
        <v>17</v>
      </c>
      <c r="K3698" s="6">
        <v>49</v>
      </c>
      <c r="L3698" s="6">
        <v>344</v>
      </c>
      <c r="M3698" s="6">
        <v>29</v>
      </c>
      <c r="N3698" s="6">
        <v>8</v>
      </c>
      <c r="O3698" s="6">
        <v>7.4999999999999997E-2</v>
      </c>
      <c r="P3698" s="8">
        <v>4006.6</v>
      </c>
      <c r="Q3698" s="8">
        <v>2844.6859999999997</v>
      </c>
      <c r="R3698" s="8">
        <f t="shared" si="172"/>
        <v>6891.3520000000026</v>
      </c>
      <c r="S3698" s="8">
        <f>(((Sales[[#This Row],[Unit Price]]-(Sales[[#This Row],[Discount Applied]]*Sales[[#This Row],[Unit Price]]))-Q3698)/Q3698)*100</f>
        <v>30.281690140845086</v>
      </c>
      <c r="T3698" s="8">
        <f t="shared" si="173"/>
        <v>29648.84</v>
      </c>
      <c r="U3698" s="8">
        <f>Sales[[#This Row],[Unit Cost]]*Sales[[#This Row],[Order Quantity]]</f>
        <v>22757.487999999998</v>
      </c>
    </row>
    <row r="3699" spans="1:21" x14ac:dyDescent="0.2">
      <c r="A3699" s="6" t="s">
        <v>3912</v>
      </c>
      <c r="B3699" s="6" t="s">
        <v>26</v>
      </c>
      <c r="C3699" s="6" t="s">
        <v>146</v>
      </c>
      <c r="D3699" s="7">
        <v>43600</v>
      </c>
      <c r="E3699" s="7">
        <v>43686</v>
      </c>
      <c r="F3699" s="7">
        <v>43701</v>
      </c>
      <c r="G3699" s="7">
        <v>43702</v>
      </c>
      <c r="H3699" s="6">
        <f t="shared" si="171"/>
        <v>16</v>
      </c>
      <c r="I3699" s="6" t="s">
        <v>215</v>
      </c>
      <c r="J3699" s="6">
        <v>28</v>
      </c>
      <c r="K3699" s="6">
        <v>32</v>
      </c>
      <c r="L3699" s="6">
        <v>328</v>
      </c>
      <c r="M3699" s="6">
        <v>10</v>
      </c>
      <c r="N3699" s="6">
        <v>8</v>
      </c>
      <c r="O3699" s="6">
        <v>0.05</v>
      </c>
      <c r="P3699" s="8">
        <v>978.2</v>
      </c>
      <c r="Q3699" s="8">
        <v>596.702</v>
      </c>
      <c r="R3699" s="8">
        <f t="shared" si="172"/>
        <v>2660.7040000000006</v>
      </c>
      <c r="S3699" s="8">
        <f>(((Sales[[#This Row],[Unit Price]]-(Sales[[#This Row],[Discount Applied]]*Sales[[#This Row],[Unit Price]]))-Q3699)/Q3699)*100</f>
        <v>55.737704918032804</v>
      </c>
      <c r="T3699" s="8">
        <f t="shared" si="173"/>
        <v>7434.3200000000006</v>
      </c>
      <c r="U3699" s="8">
        <f>Sales[[#This Row],[Unit Cost]]*Sales[[#This Row],[Order Quantity]]</f>
        <v>4773.616</v>
      </c>
    </row>
    <row r="3700" spans="1:21" x14ac:dyDescent="0.2">
      <c r="A3700" s="6" t="s">
        <v>3913</v>
      </c>
      <c r="B3700" s="6" t="s">
        <v>24</v>
      </c>
      <c r="C3700" s="6" t="s">
        <v>145</v>
      </c>
      <c r="D3700" s="7">
        <v>43600</v>
      </c>
      <c r="E3700" s="7">
        <v>43686</v>
      </c>
      <c r="F3700" s="7">
        <v>43690</v>
      </c>
      <c r="G3700" s="7">
        <v>43693</v>
      </c>
      <c r="H3700" s="6">
        <f t="shared" si="171"/>
        <v>7</v>
      </c>
      <c r="I3700" s="6" t="s">
        <v>215</v>
      </c>
      <c r="J3700" s="6">
        <v>9</v>
      </c>
      <c r="K3700" s="6">
        <v>38</v>
      </c>
      <c r="L3700" s="6">
        <v>129</v>
      </c>
      <c r="M3700" s="6">
        <v>5</v>
      </c>
      <c r="N3700" s="6">
        <v>4</v>
      </c>
      <c r="O3700" s="6">
        <v>0.05</v>
      </c>
      <c r="P3700" s="8">
        <v>1045.2</v>
      </c>
      <c r="Q3700" s="8">
        <v>616.66800000000001</v>
      </c>
      <c r="R3700" s="8">
        <f t="shared" si="172"/>
        <v>1505.0880000000002</v>
      </c>
      <c r="S3700" s="8">
        <f>(((Sales[[#This Row],[Unit Price]]-(Sales[[#This Row],[Discount Applied]]*Sales[[#This Row],[Unit Price]]))-Q3700)/Q3700)*100</f>
        <v>61.016949152542374</v>
      </c>
      <c r="T3700" s="8">
        <f t="shared" si="173"/>
        <v>3971.76</v>
      </c>
      <c r="U3700" s="8">
        <f>Sales[[#This Row],[Unit Cost]]*Sales[[#This Row],[Order Quantity]]</f>
        <v>2466.672</v>
      </c>
    </row>
    <row r="3701" spans="1:21" x14ac:dyDescent="0.2">
      <c r="A3701" s="6" t="s">
        <v>3914</v>
      </c>
      <c r="B3701" s="6" t="s">
        <v>26</v>
      </c>
      <c r="C3701" s="6" t="s">
        <v>145</v>
      </c>
      <c r="D3701" s="7">
        <v>43600</v>
      </c>
      <c r="E3701" s="7">
        <v>43686</v>
      </c>
      <c r="F3701" s="7">
        <v>43689</v>
      </c>
      <c r="G3701" s="7">
        <v>43693</v>
      </c>
      <c r="H3701" s="6">
        <f t="shared" si="171"/>
        <v>7</v>
      </c>
      <c r="I3701" s="6" t="s">
        <v>215</v>
      </c>
      <c r="J3701" s="6">
        <v>28</v>
      </c>
      <c r="K3701" s="6">
        <v>47</v>
      </c>
      <c r="L3701" s="6">
        <v>156</v>
      </c>
      <c r="M3701" s="6">
        <v>8</v>
      </c>
      <c r="N3701" s="6">
        <v>3</v>
      </c>
      <c r="O3701" s="6">
        <v>0.15</v>
      </c>
      <c r="P3701" s="8">
        <v>5621.3</v>
      </c>
      <c r="Q3701" s="8">
        <v>2754.4369999999999</v>
      </c>
      <c r="R3701" s="8">
        <f t="shared" si="172"/>
        <v>6071.0040000000026</v>
      </c>
      <c r="S3701" s="8">
        <f>(((Sales[[#This Row],[Unit Price]]-(Sales[[#This Row],[Discount Applied]]*Sales[[#This Row],[Unit Price]]))-Q3701)/Q3701)*100</f>
        <v>73.469387755102062</v>
      </c>
      <c r="T3701" s="8">
        <f t="shared" si="173"/>
        <v>14334.315000000002</v>
      </c>
      <c r="U3701" s="8">
        <f>Sales[[#This Row],[Unit Cost]]*Sales[[#This Row],[Order Quantity]]</f>
        <v>8263.3109999999997</v>
      </c>
    </row>
    <row r="3702" spans="1:21" x14ac:dyDescent="0.2">
      <c r="A3702" s="6" t="s">
        <v>3915</v>
      </c>
      <c r="B3702" s="6" t="s">
        <v>25</v>
      </c>
      <c r="C3702" s="6" t="s">
        <v>147</v>
      </c>
      <c r="D3702" s="7">
        <v>43600</v>
      </c>
      <c r="E3702" s="7">
        <v>43686</v>
      </c>
      <c r="F3702" s="7">
        <v>43701</v>
      </c>
      <c r="G3702" s="7">
        <v>43709</v>
      </c>
      <c r="H3702" s="6">
        <f t="shared" si="171"/>
        <v>23</v>
      </c>
      <c r="I3702" s="6" t="s">
        <v>215</v>
      </c>
      <c r="J3702" s="6">
        <v>13</v>
      </c>
      <c r="K3702" s="6">
        <v>50</v>
      </c>
      <c r="L3702" s="6">
        <v>205</v>
      </c>
      <c r="M3702" s="6">
        <v>33</v>
      </c>
      <c r="N3702" s="6">
        <v>1</v>
      </c>
      <c r="O3702" s="6">
        <v>0.3</v>
      </c>
      <c r="P3702" s="8">
        <v>1092.1000000000001</v>
      </c>
      <c r="Q3702" s="8">
        <v>862.75900000000013</v>
      </c>
      <c r="R3702" s="8">
        <f t="shared" si="172"/>
        <v>-98.289000000000101</v>
      </c>
      <c r="S3702" s="8">
        <f>(((Sales[[#This Row],[Unit Price]]-(Sales[[#This Row],[Discount Applied]]*Sales[[#This Row],[Unit Price]]))-Q3702)/Q3702)*100</f>
        <v>-11.392405063291148</v>
      </c>
      <c r="T3702" s="8">
        <f t="shared" si="173"/>
        <v>764.47</v>
      </c>
      <c r="U3702" s="8">
        <f>Sales[[#This Row],[Unit Cost]]*Sales[[#This Row],[Order Quantity]]</f>
        <v>862.75900000000013</v>
      </c>
    </row>
    <row r="3703" spans="1:21" x14ac:dyDescent="0.2">
      <c r="A3703" s="6" t="s">
        <v>3916</v>
      </c>
      <c r="B3703" s="6" t="s">
        <v>24</v>
      </c>
      <c r="C3703" s="6" t="s">
        <v>148</v>
      </c>
      <c r="D3703" s="7">
        <v>43600</v>
      </c>
      <c r="E3703" s="7">
        <v>43686</v>
      </c>
      <c r="F3703" s="7">
        <v>43689</v>
      </c>
      <c r="G3703" s="7">
        <v>43694</v>
      </c>
      <c r="H3703" s="6">
        <f t="shared" si="171"/>
        <v>8</v>
      </c>
      <c r="I3703" s="6" t="s">
        <v>215</v>
      </c>
      <c r="J3703" s="6">
        <v>5</v>
      </c>
      <c r="K3703" s="6">
        <v>24</v>
      </c>
      <c r="L3703" s="6">
        <v>17</v>
      </c>
      <c r="M3703" s="6">
        <v>8</v>
      </c>
      <c r="N3703" s="6">
        <v>4</v>
      </c>
      <c r="O3703" s="6">
        <v>7.4999999999999997E-2</v>
      </c>
      <c r="P3703" s="8">
        <v>877.7</v>
      </c>
      <c r="Q3703" s="8">
        <v>438.85</v>
      </c>
      <c r="R3703" s="8">
        <f t="shared" si="172"/>
        <v>1492.0900000000001</v>
      </c>
      <c r="S3703" s="8">
        <f>(((Sales[[#This Row],[Unit Price]]-(Sales[[#This Row],[Discount Applied]]*Sales[[#This Row],[Unit Price]]))-Q3703)/Q3703)*100</f>
        <v>85.000000000000014</v>
      </c>
      <c r="T3703" s="8">
        <f t="shared" si="173"/>
        <v>3247.4900000000002</v>
      </c>
      <c r="U3703" s="8">
        <f>Sales[[#This Row],[Unit Cost]]*Sales[[#This Row],[Order Quantity]]</f>
        <v>1755.4</v>
      </c>
    </row>
    <row r="3704" spans="1:21" x14ac:dyDescent="0.2">
      <c r="A3704" s="6" t="s">
        <v>3917</v>
      </c>
      <c r="B3704" s="6" t="s">
        <v>25</v>
      </c>
      <c r="C3704" s="6" t="s">
        <v>148</v>
      </c>
      <c r="D3704" s="7">
        <v>43600</v>
      </c>
      <c r="E3704" s="7">
        <v>43686</v>
      </c>
      <c r="F3704" s="7">
        <v>43707</v>
      </c>
      <c r="G3704" s="7">
        <v>43711</v>
      </c>
      <c r="H3704" s="6">
        <f t="shared" si="171"/>
        <v>25</v>
      </c>
      <c r="I3704" s="6" t="s">
        <v>215</v>
      </c>
      <c r="J3704" s="6">
        <v>18</v>
      </c>
      <c r="K3704" s="6">
        <v>36</v>
      </c>
      <c r="L3704" s="6">
        <v>38</v>
      </c>
      <c r="M3704" s="6">
        <v>47</v>
      </c>
      <c r="N3704" s="6">
        <v>5</v>
      </c>
      <c r="O3704" s="6">
        <v>7.4999999999999997E-2</v>
      </c>
      <c r="P3704" s="8">
        <v>1889.4</v>
      </c>
      <c r="Q3704" s="8">
        <v>1190.3220000000001</v>
      </c>
      <c r="R3704" s="8">
        <f t="shared" si="172"/>
        <v>2786.8649999999998</v>
      </c>
      <c r="S3704" s="8">
        <f>(((Sales[[#This Row],[Unit Price]]-(Sales[[#This Row],[Discount Applied]]*Sales[[#This Row],[Unit Price]]))-Q3704)/Q3704)*100</f>
        <v>46.825396825396822</v>
      </c>
      <c r="T3704" s="8">
        <f t="shared" si="173"/>
        <v>8738.4750000000004</v>
      </c>
      <c r="U3704" s="8">
        <f>Sales[[#This Row],[Unit Cost]]*Sales[[#This Row],[Order Quantity]]</f>
        <v>5951.6100000000006</v>
      </c>
    </row>
    <row r="3705" spans="1:21" x14ac:dyDescent="0.2">
      <c r="A3705" s="6" t="s">
        <v>3918</v>
      </c>
      <c r="B3705" s="6" t="s">
        <v>25</v>
      </c>
      <c r="C3705" s="6" t="s">
        <v>146</v>
      </c>
      <c r="D3705" s="7">
        <v>43600</v>
      </c>
      <c r="E3705" s="7">
        <v>43687</v>
      </c>
      <c r="F3705" s="7">
        <v>43696</v>
      </c>
      <c r="G3705" s="7">
        <v>43705</v>
      </c>
      <c r="H3705" s="6">
        <f t="shared" si="171"/>
        <v>18</v>
      </c>
      <c r="I3705" s="6" t="s">
        <v>215</v>
      </c>
      <c r="J3705" s="6">
        <v>17</v>
      </c>
      <c r="K3705" s="6">
        <v>48</v>
      </c>
      <c r="L3705" s="6">
        <v>297</v>
      </c>
      <c r="M3705" s="6">
        <v>20</v>
      </c>
      <c r="N3705" s="6">
        <v>8</v>
      </c>
      <c r="O3705" s="6">
        <v>7.4999999999999997E-2</v>
      </c>
      <c r="P3705" s="8">
        <v>1078.7</v>
      </c>
      <c r="Q3705" s="8">
        <v>485.41500000000002</v>
      </c>
      <c r="R3705" s="8">
        <f t="shared" si="172"/>
        <v>4099.0599999999995</v>
      </c>
      <c r="S3705" s="8">
        <f>(((Sales[[#This Row],[Unit Price]]-(Sales[[#This Row],[Discount Applied]]*Sales[[#This Row],[Unit Price]]))-Q3705)/Q3705)*100</f>
        <v>105.55555555555554</v>
      </c>
      <c r="T3705" s="8">
        <f t="shared" si="173"/>
        <v>7982.38</v>
      </c>
      <c r="U3705" s="8">
        <f>Sales[[#This Row],[Unit Cost]]*Sales[[#This Row],[Order Quantity]]</f>
        <v>3883.32</v>
      </c>
    </row>
    <row r="3706" spans="1:21" x14ac:dyDescent="0.2">
      <c r="A3706" s="6" t="s">
        <v>3919</v>
      </c>
      <c r="B3706" s="6" t="s">
        <v>24</v>
      </c>
      <c r="C3706" s="6" t="s">
        <v>146</v>
      </c>
      <c r="D3706" s="7">
        <v>43600</v>
      </c>
      <c r="E3706" s="7">
        <v>43687</v>
      </c>
      <c r="F3706" s="7">
        <v>43698</v>
      </c>
      <c r="G3706" s="7">
        <v>43699</v>
      </c>
      <c r="H3706" s="6">
        <f t="shared" si="171"/>
        <v>12</v>
      </c>
      <c r="I3706" s="6" t="s">
        <v>215</v>
      </c>
      <c r="J3706" s="6">
        <v>2</v>
      </c>
      <c r="K3706" s="6">
        <v>27</v>
      </c>
      <c r="L3706" s="6">
        <v>277</v>
      </c>
      <c r="M3706" s="6">
        <v>12</v>
      </c>
      <c r="N3706" s="6">
        <v>6</v>
      </c>
      <c r="O3706" s="6">
        <v>7.4999999999999997E-2</v>
      </c>
      <c r="P3706" s="8">
        <v>1145.7</v>
      </c>
      <c r="Q3706" s="8">
        <v>928.01700000000005</v>
      </c>
      <c r="R3706" s="8">
        <f t="shared" si="172"/>
        <v>790.53300000000036</v>
      </c>
      <c r="S3706" s="8">
        <f>(((Sales[[#This Row],[Unit Price]]-(Sales[[#This Row],[Discount Applied]]*Sales[[#This Row],[Unit Price]]))-Q3706)/Q3706)*100</f>
        <v>14.197530864197528</v>
      </c>
      <c r="T3706" s="8">
        <f t="shared" si="173"/>
        <v>6358.6350000000011</v>
      </c>
      <c r="U3706" s="8">
        <f>Sales[[#This Row],[Unit Cost]]*Sales[[#This Row],[Order Quantity]]</f>
        <v>5568.1020000000008</v>
      </c>
    </row>
    <row r="3707" spans="1:21" x14ac:dyDescent="0.2">
      <c r="A3707" s="6" t="s">
        <v>3920</v>
      </c>
      <c r="B3707" s="6" t="s">
        <v>24</v>
      </c>
      <c r="C3707" s="6" t="s">
        <v>147</v>
      </c>
      <c r="D3707" s="7">
        <v>43600</v>
      </c>
      <c r="E3707" s="7">
        <v>43687</v>
      </c>
      <c r="F3707" s="7">
        <v>43711</v>
      </c>
      <c r="G3707" s="7">
        <v>43721</v>
      </c>
      <c r="H3707" s="6">
        <f t="shared" si="171"/>
        <v>34</v>
      </c>
      <c r="I3707" s="6" t="s">
        <v>215</v>
      </c>
      <c r="J3707" s="6">
        <v>9</v>
      </c>
      <c r="K3707" s="6">
        <v>13</v>
      </c>
      <c r="L3707" s="6">
        <v>244</v>
      </c>
      <c r="M3707" s="6">
        <v>29</v>
      </c>
      <c r="N3707" s="6">
        <v>4</v>
      </c>
      <c r="O3707" s="6">
        <v>0.1</v>
      </c>
      <c r="P3707" s="8">
        <v>924.6</v>
      </c>
      <c r="Q3707" s="8">
        <v>369.84000000000003</v>
      </c>
      <c r="R3707" s="8">
        <f t="shared" si="172"/>
        <v>1849.1999999999998</v>
      </c>
      <c r="S3707" s="8">
        <f>(((Sales[[#This Row],[Unit Price]]-(Sales[[#This Row],[Discount Applied]]*Sales[[#This Row],[Unit Price]]))-Q3707)/Q3707)*100</f>
        <v>124.99999999999997</v>
      </c>
      <c r="T3707" s="8">
        <f t="shared" si="173"/>
        <v>3328.56</v>
      </c>
      <c r="U3707" s="8">
        <f>Sales[[#This Row],[Unit Cost]]*Sales[[#This Row],[Order Quantity]]</f>
        <v>1479.3600000000001</v>
      </c>
    </row>
    <row r="3708" spans="1:21" x14ac:dyDescent="0.2">
      <c r="A3708" s="6" t="s">
        <v>3921</v>
      </c>
      <c r="B3708" s="6" t="s">
        <v>25</v>
      </c>
      <c r="C3708" s="6" t="s">
        <v>146</v>
      </c>
      <c r="D3708" s="7">
        <v>43600</v>
      </c>
      <c r="E3708" s="7">
        <v>43687</v>
      </c>
      <c r="F3708" s="7">
        <v>43714</v>
      </c>
      <c r="G3708" s="7">
        <v>43724</v>
      </c>
      <c r="H3708" s="6">
        <f t="shared" si="171"/>
        <v>37</v>
      </c>
      <c r="I3708" s="6" t="s">
        <v>215</v>
      </c>
      <c r="J3708" s="6">
        <v>19</v>
      </c>
      <c r="K3708" s="6">
        <v>20</v>
      </c>
      <c r="L3708" s="6">
        <v>323</v>
      </c>
      <c r="M3708" s="6">
        <v>21</v>
      </c>
      <c r="N3708" s="6">
        <v>6</v>
      </c>
      <c r="O3708" s="6">
        <v>0.1</v>
      </c>
      <c r="P3708" s="8">
        <v>1105.5</v>
      </c>
      <c r="Q3708" s="8">
        <v>795.95999999999992</v>
      </c>
      <c r="R3708" s="8">
        <f t="shared" si="172"/>
        <v>1193.9400000000005</v>
      </c>
      <c r="S3708" s="8">
        <f>(((Sales[[#This Row],[Unit Price]]-(Sales[[#This Row],[Discount Applied]]*Sales[[#This Row],[Unit Price]]))-Q3708)/Q3708)*100</f>
        <v>25.000000000000018</v>
      </c>
      <c r="T3708" s="8">
        <f t="shared" si="173"/>
        <v>5969.7</v>
      </c>
      <c r="U3708" s="8">
        <f>Sales[[#This Row],[Unit Cost]]*Sales[[#This Row],[Order Quantity]]</f>
        <v>4775.7599999999993</v>
      </c>
    </row>
    <row r="3709" spans="1:21" x14ac:dyDescent="0.2">
      <c r="A3709" s="6" t="s">
        <v>3922</v>
      </c>
      <c r="B3709" s="6" t="s">
        <v>25</v>
      </c>
      <c r="C3709" s="6" t="s">
        <v>146</v>
      </c>
      <c r="D3709" s="7">
        <v>43600</v>
      </c>
      <c r="E3709" s="7">
        <v>43687</v>
      </c>
      <c r="F3709" s="7">
        <v>43712</v>
      </c>
      <c r="G3709" s="7">
        <v>43719</v>
      </c>
      <c r="H3709" s="6">
        <f t="shared" si="171"/>
        <v>32</v>
      </c>
      <c r="I3709" s="6" t="s">
        <v>215</v>
      </c>
      <c r="J3709" s="6">
        <v>13</v>
      </c>
      <c r="K3709" s="6">
        <v>3</v>
      </c>
      <c r="L3709" s="6">
        <v>306</v>
      </c>
      <c r="M3709" s="6">
        <v>45</v>
      </c>
      <c r="N3709" s="6">
        <v>7</v>
      </c>
      <c r="O3709" s="6">
        <v>0.15</v>
      </c>
      <c r="P3709" s="8">
        <v>991.6</v>
      </c>
      <c r="Q3709" s="8">
        <v>495.8</v>
      </c>
      <c r="R3709" s="8">
        <f t="shared" si="172"/>
        <v>2429.4199999999996</v>
      </c>
      <c r="S3709" s="8">
        <f>(((Sales[[#This Row],[Unit Price]]-(Sales[[#This Row],[Discount Applied]]*Sales[[#This Row],[Unit Price]]))-Q3709)/Q3709)*100</f>
        <v>70</v>
      </c>
      <c r="T3709" s="8">
        <f t="shared" si="173"/>
        <v>5900.0199999999995</v>
      </c>
      <c r="U3709" s="8">
        <f>Sales[[#This Row],[Unit Cost]]*Sales[[#This Row],[Order Quantity]]</f>
        <v>3470.6</v>
      </c>
    </row>
    <row r="3710" spans="1:21" x14ac:dyDescent="0.2">
      <c r="A3710" s="6" t="s">
        <v>3923</v>
      </c>
      <c r="B3710" s="6" t="s">
        <v>24</v>
      </c>
      <c r="C3710" s="6" t="s">
        <v>146</v>
      </c>
      <c r="D3710" s="7">
        <v>43600</v>
      </c>
      <c r="E3710" s="7">
        <v>43687</v>
      </c>
      <c r="F3710" s="7">
        <v>43701</v>
      </c>
      <c r="G3710" s="7">
        <v>43703</v>
      </c>
      <c r="H3710" s="6">
        <f t="shared" si="171"/>
        <v>16</v>
      </c>
      <c r="I3710" s="6" t="s">
        <v>215</v>
      </c>
      <c r="J3710" s="6">
        <v>3</v>
      </c>
      <c r="K3710" s="6">
        <v>7</v>
      </c>
      <c r="L3710" s="6">
        <v>315</v>
      </c>
      <c r="M3710" s="6">
        <v>16</v>
      </c>
      <c r="N3710" s="6">
        <v>3</v>
      </c>
      <c r="O3710" s="6">
        <v>0.15</v>
      </c>
      <c r="P3710" s="8">
        <v>897.80000000000007</v>
      </c>
      <c r="Q3710" s="8">
        <v>664.37200000000007</v>
      </c>
      <c r="R3710" s="8">
        <f t="shared" si="172"/>
        <v>296.27399999999966</v>
      </c>
      <c r="S3710" s="8">
        <f>(((Sales[[#This Row],[Unit Price]]-(Sales[[#This Row],[Discount Applied]]*Sales[[#This Row],[Unit Price]]))-Q3710)/Q3710)*100</f>
        <v>14.864864864864868</v>
      </c>
      <c r="T3710" s="8">
        <f t="shared" si="173"/>
        <v>2289.39</v>
      </c>
      <c r="U3710" s="8">
        <f>Sales[[#This Row],[Unit Cost]]*Sales[[#This Row],[Order Quantity]]</f>
        <v>1993.1160000000002</v>
      </c>
    </row>
    <row r="3711" spans="1:21" x14ac:dyDescent="0.2">
      <c r="A3711" s="6" t="s">
        <v>3924</v>
      </c>
      <c r="B3711" s="6" t="s">
        <v>23</v>
      </c>
      <c r="C3711" s="6" t="s">
        <v>148</v>
      </c>
      <c r="D3711" s="7">
        <v>43600</v>
      </c>
      <c r="E3711" s="7">
        <v>43687</v>
      </c>
      <c r="F3711" s="7">
        <v>43709</v>
      </c>
      <c r="G3711" s="7">
        <v>43711</v>
      </c>
      <c r="H3711" s="6">
        <f t="shared" si="171"/>
        <v>24</v>
      </c>
      <c r="I3711" s="6" t="s">
        <v>215</v>
      </c>
      <c r="J3711" s="6">
        <v>23</v>
      </c>
      <c r="K3711" s="6">
        <v>8</v>
      </c>
      <c r="L3711" s="6">
        <v>21</v>
      </c>
      <c r="M3711" s="6">
        <v>26</v>
      </c>
      <c r="N3711" s="6">
        <v>3</v>
      </c>
      <c r="O3711" s="6">
        <v>7.4999999999999997E-2</v>
      </c>
      <c r="P3711" s="8">
        <v>3946.3</v>
      </c>
      <c r="Q3711" s="8">
        <v>1617.9829999999999</v>
      </c>
      <c r="R3711" s="8">
        <f t="shared" si="172"/>
        <v>6097.0335000000023</v>
      </c>
      <c r="S3711" s="8">
        <f>(((Sales[[#This Row],[Unit Price]]-(Sales[[#This Row],[Discount Applied]]*Sales[[#This Row],[Unit Price]]))-Q3711)/Q3711)*100</f>
        <v>125.609756097561</v>
      </c>
      <c r="T3711" s="8">
        <f t="shared" si="173"/>
        <v>10950.982500000002</v>
      </c>
      <c r="U3711" s="8">
        <f>Sales[[#This Row],[Unit Cost]]*Sales[[#This Row],[Order Quantity]]</f>
        <v>4853.9489999999996</v>
      </c>
    </row>
    <row r="3712" spans="1:21" x14ac:dyDescent="0.2">
      <c r="A3712" s="6" t="s">
        <v>3925</v>
      </c>
      <c r="B3712" s="6" t="s">
        <v>25</v>
      </c>
      <c r="C3712" s="6" t="s">
        <v>146</v>
      </c>
      <c r="D3712" s="7">
        <v>43600</v>
      </c>
      <c r="E3712" s="7">
        <v>43687</v>
      </c>
      <c r="F3712" s="7">
        <v>43689</v>
      </c>
      <c r="G3712" s="7">
        <v>43693</v>
      </c>
      <c r="H3712" s="6">
        <f t="shared" si="171"/>
        <v>6</v>
      </c>
      <c r="I3712" s="6" t="s">
        <v>215</v>
      </c>
      <c r="J3712" s="6">
        <v>13</v>
      </c>
      <c r="K3712" s="6">
        <v>45</v>
      </c>
      <c r="L3712" s="6">
        <v>300</v>
      </c>
      <c r="M3712" s="6">
        <v>13</v>
      </c>
      <c r="N3712" s="6">
        <v>2</v>
      </c>
      <c r="O3712" s="6">
        <v>0.05</v>
      </c>
      <c r="P3712" s="8">
        <v>6150.6</v>
      </c>
      <c r="Q3712" s="8">
        <v>2890.7820000000002</v>
      </c>
      <c r="R3712" s="8">
        <f t="shared" si="172"/>
        <v>5904.5760000000009</v>
      </c>
      <c r="S3712" s="8">
        <f>(((Sales[[#This Row],[Unit Price]]-(Sales[[#This Row],[Discount Applied]]*Sales[[#This Row],[Unit Price]]))-Q3712)/Q3712)*100</f>
        <v>102.1276595744681</v>
      </c>
      <c r="T3712" s="8">
        <f t="shared" si="173"/>
        <v>11686.140000000001</v>
      </c>
      <c r="U3712" s="8">
        <f>Sales[[#This Row],[Unit Cost]]*Sales[[#This Row],[Order Quantity]]</f>
        <v>5781.5640000000003</v>
      </c>
    </row>
    <row r="3713" spans="1:21" x14ac:dyDescent="0.2">
      <c r="A3713" s="6" t="s">
        <v>3926</v>
      </c>
      <c r="B3713" s="6" t="s">
        <v>24</v>
      </c>
      <c r="C3713" s="6" t="s">
        <v>143</v>
      </c>
      <c r="D3713" s="7">
        <v>43600</v>
      </c>
      <c r="E3713" s="7">
        <v>43687</v>
      </c>
      <c r="F3713" s="7">
        <v>43693</v>
      </c>
      <c r="G3713" s="7">
        <v>43699</v>
      </c>
      <c r="H3713" s="6">
        <f t="shared" si="171"/>
        <v>12</v>
      </c>
      <c r="I3713" s="6" t="s">
        <v>215</v>
      </c>
      <c r="J3713" s="6">
        <v>9</v>
      </c>
      <c r="K3713" s="6">
        <v>12</v>
      </c>
      <c r="L3713" s="6">
        <v>334</v>
      </c>
      <c r="M3713" s="6">
        <v>36</v>
      </c>
      <c r="N3713" s="6">
        <v>8</v>
      </c>
      <c r="O3713" s="6">
        <v>7.4999999999999997E-2</v>
      </c>
      <c r="P3713" s="8">
        <v>214.4</v>
      </c>
      <c r="Q3713" s="8">
        <v>145.792</v>
      </c>
      <c r="R3713" s="8">
        <f t="shared" si="172"/>
        <v>420.22399999999993</v>
      </c>
      <c r="S3713" s="8">
        <f>(((Sales[[#This Row],[Unit Price]]-(Sales[[#This Row],[Discount Applied]]*Sales[[#This Row],[Unit Price]]))-Q3713)/Q3713)*100</f>
        <v>36.029411764705877</v>
      </c>
      <c r="T3713" s="8">
        <f t="shared" si="173"/>
        <v>1586.56</v>
      </c>
      <c r="U3713" s="8">
        <f>Sales[[#This Row],[Unit Cost]]*Sales[[#This Row],[Order Quantity]]</f>
        <v>1166.336</v>
      </c>
    </row>
    <row r="3714" spans="1:21" x14ac:dyDescent="0.2">
      <c r="A3714" s="6" t="s">
        <v>3927</v>
      </c>
      <c r="B3714" s="6" t="s">
        <v>26</v>
      </c>
      <c r="C3714" s="6" t="s">
        <v>144</v>
      </c>
      <c r="D3714" s="7">
        <v>43600</v>
      </c>
      <c r="E3714" s="7">
        <v>43688</v>
      </c>
      <c r="F3714" s="7">
        <v>43691</v>
      </c>
      <c r="G3714" s="7">
        <v>43693</v>
      </c>
      <c r="H3714" s="6">
        <f t="shared" ref="H3714:H3777" si="174">G3714-E3714</f>
        <v>5</v>
      </c>
      <c r="I3714" s="6" t="s">
        <v>215</v>
      </c>
      <c r="J3714" s="6">
        <v>27</v>
      </c>
      <c r="K3714" s="6">
        <v>36</v>
      </c>
      <c r="L3714" s="6">
        <v>74</v>
      </c>
      <c r="M3714" s="6">
        <v>13</v>
      </c>
      <c r="N3714" s="6">
        <v>3</v>
      </c>
      <c r="O3714" s="6">
        <v>0.15</v>
      </c>
      <c r="P3714" s="8">
        <v>247.9</v>
      </c>
      <c r="Q3714" s="8">
        <v>163.614</v>
      </c>
      <c r="R3714" s="8">
        <f t="shared" ref="R3714:R3777" si="175">T3714-(Q3714*N3714)</f>
        <v>141.303</v>
      </c>
      <c r="S3714" s="8">
        <f>(((Sales[[#This Row],[Unit Price]]-(Sales[[#This Row],[Discount Applied]]*Sales[[#This Row],[Unit Price]]))-Q3714)/Q3714)*100</f>
        <v>28.787878787878785</v>
      </c>
      <c r="T3714" s="8">
        <f t="shared" ref="T3714:T3777" si="176">((P3714*N3714)-(P3714*O3714*N3714))</f>
        <v>632.14499999999998</v>
      </c>
      <c r="U3714" s="8">
        <f>Sales[[#This Row],[Unit Cost]]*Sales[[#This Row],[Order Quantity]]</f>
        <v>490.84199999999998</v>
      </c>
    </row>
    <row r="3715" spans="1:21" x14ac:dyDescent="0.2">
      <c r="A3715" s="6" t="s">
        <v>3928</v>
      </c>
      <c r="B3715" s="6" t="s">
        <v>24</v>
      </c>
      <c r="C3715" s="6" t="s">
        <v>147</v>
      </c>
      <c r="D3715" s="7">
        <v>43600</v>
      </c>
      <c r="E3715" s="7">
        <v>43688</v>
      </c>
      <c r="F3715" s="7">
        <v>43702</v>
      </c>
      <c r="G3715" s="7">
        <v>43709</v>
      </c>
      <c r="H3715" s="6">
        <f t="shared" si="174"/>
        <v>21</v>
      </c>
      <c r="I3715" s="6" t="s">
        <v>215</v>
      </c>
      <c r="J3715" s="6">
        <v>6</v>
      </c>
      <c r="K3715" s="6">
        <v>10</v>
      </c>
      <c r="L3715" s="6">
        <v>205</v>
      </c>
      <c r="M3715" s="6">
        <v>5</v>
      </c>
      <c r="N3715" s="6">
        <v>8</v>
      </c>
      <c r="O3715" s="6">
        <v>0.1</v>
      </c>
      <c r="P3715" s="8">
        <v>3959.7000000000003</v>
      </c>
      <c r="Q3715" s="8">
        <v>3207.3570000000004</v>
      </c>
      <c r="R3715" s="8">
        <f t="shared" si="175"/>
        <v>2850.9840000000004</v>
      </c>
      <c r="S3715" s="8">
        <f>(((Sales[[#This Row],[Unit Price]]-(Sales[[#This Row],[Discount Applied]]*Sales[[#This Row],[Unit Price]]))-Q3715)/Q3715)*100</f>
        <v>11.111111111111111</v>
      </c>
      <c r="T3715" s="8">
        <f t="shared" si="176"/>
        <v>28509.840000000004</v>
      </c>
      <c r="U3715" s="8">
        <f>Sales[[#This Row],[Unit Cost]]*Sales[[#This Row],[Order Quantity]]</f>
        <v>25658.856000000003</v>
      </c>
    </row>
    <row r="3716" spans="1:21" x14ac:dyDescent="0.2">
      <c r="A3716" s="6" t="s">
        <v>3929</v>
      </c>
      <c r="B3716" s="6" t="s">
        <v>23</v>
      </c>
      <c r="C3716" s="6" t="s">
        <v>143</v>
      </c>
      <c r="D3716" s="7">
        <v>43600</v>
      </c>
      <c r="E3716" s="7">
        <v>43688</v>
      </c>
      <c r="F3716" s="7">
        <v>43694</v>
      </c>
      <c r="G3716" s="7">
        <v>43703</v>
      </c>
      <c r="H3716" s="6">
        <f t="shared" si="174"/>
        <v>15</v>
      </c>
      <c r="I3716" s="6" t="s">
        <v>215</v>
      </c>
      <c r="J3716" s="6">
        <v>24</v>
      </c>
      <c r="K3716" s="6">
        <v>35</v>
      </c>
      <c r="L3716" s="6">
        <v>363</v>
      </c>
      <c r="M3716" s="6">
        <v>45</v>
      </c>
      <c r="N3716" s="6">
        <v>6</v>
      </c>
      <c r="O3716" s="6">
        <v>7.4999999999999997E-2</v>
      </c>
      <c r="P3716" s="8">
        <v>3798.9</v>
      </c>
      <c r="Q3716" s="8">
        <v>2887.1640000000002</v>
      </c>
      <c r="R3716" s="8">
        <f t="shared" si="175"/>
        <v>3760.9110000000001</v>
      </c>
      <c r="S3716" s="8">
        <f>(((Sales[[#This Row],[Unit Price]]-(Sales[[#This Row],[Discount Applied]]*Sales[[#This Row],[Unit Price]]))-Q3716)/Q3716)*100</f>
        <v>21.710526315789465</v>
      </c>
      <c r="T3716" s="8">
        <f t="shared" si="176"/>
        <v>21083.895</v>
      </c>
      <c r="U3716" s="8">
        <f>Sales[[#This Row],[Unit Cost]]*Sales[[#This Row],[Order Quantity]]</f>
        <v>17322.984</v>
      </c>
    </row>
    <row r="3717" spans="1:21" x14ac:dyDescent="0.2">
      <c r="A3717" s="6" t="s">
        <v>3930</v>
      </c>
      <c r="B3717" s="6" t="s">
        <v>23</v>
      </c>
      <c r="C3717" s="6" t="s">
        <v>147</v>
      </c>
      <c r="D3717" s="7">
        <v>43600</v>
      </c>
      <c r="E3717" s="7">
        <v>43688</v>
      </c>
      <c r="F3717" s="7">
        <v>43700</v>
      </c>
      <c r="G3717" s="7">
        <v>43703</v>
      </c>
      <c r="H3717" s="6">
        <f t="shared" si="174"/>
        <v>15</v>
      </c>
      <c r="I3717" s="6" t="s">
        <v>215</v>
      </c>
      <c r="J3717" s="6">
        <v>23</v>
      </c>
      <c r="K3717" s="6">
        <v>21</v>
      </c>
      <c r="L3717" s="6">
        <v>234</v>
      </c>
      <c r="M3717" s="6">
        <v>4</v>
      </c>
      <c r="N3717" s="6">
        <v>1</v>
      </c>
      <c r="O3717" s="6">
        <v>0.2</v>
      </c>
      <c r="P3717" s="8">
        <v>3912.8</v>
      </c>
      <c r="Q3717" s="8">
        <v>1799.8880000000001</v>
      </c>
      <c r="R3717" s="8">
        <f t="shared" si="175"/>
        <v>1330.3520000000001</v>
      </c>
      <c r="S3717" s="8">
        <f>(((Sales[[#This Row],[Unit Price]]-(Sales[[#This Row],[Discount Applied]]*Sales[[#This Row],[Unit Price]]))-Q3717)/Q3717)*100</f>
        <v>73.91304347826086</v>
      </c>
      <c r="T3717" s="8">
        <f t="shared" si="176"/>
        <v>3130.2400000000002</v>
      </c>
      <c r="U3717" s="8">
        <f>Sales[[#This Row],[Unit Cost]]*Sales[[#This Row],[Order Quantity]]</f>
        <v>1799.8880000000001</v>
      </c>
    </row>
    <row r="3718" spans="1:21" x14ac:dyDescent="0.2">
      <c r="A3718" s="6" t="s">
        <v>3931</v>
      </c>
      <c r="B3718" s="6" t="s">
        <v>25</v>
      </c>
      <c r="C3718" s="6" t="s">
        <v>147</v>
      </c>
      <c r="D3718" s="7">
        <v>43600</v>
      </c>
      <c r="E3718" s="7">
        <v>43688</v>
      </c>
      <c r="F3718" s="7">
        <v>43691</v>
      </c>
      <c r="G3718" s="7">
        <v>43697</v>
      </c>
      <c r="H3718" s="6">
        <f t="shared" si="174"/>
        <v>9</v>
      </c>
      <c r="I3718" s="6" t="s">
        <v>215</v>
      </c>
      <c r="J3718" s="6">
        <v>17</v>
      </c>
      <c r="K3718" s="6">
        <v>34</v>
      </c>
      <c r="L3718" s="6">
        <v>204</v>
      </c>
      <c r="M3718" s="6">
        <v>24</v>
      </c>
      <c r="N3718" s="6">
        <v>6</v>
      </c>
      <c r="O3718" s="6">
        <v>0.05</v>
      </c>
      <c r="P3718" s="8">
        <v>261.3</v>
      </c>
      <c r="Q3718" s="8">
        <v>109.746</v>
      </c>
      <c r="R3718" s="8">
        <f t="shared" si="175"/>
        <v>830.93400000000008</v>
      </c>
      <c r="S3718" s="8">
        <f>(((Sales[[#This Row],[Unit Price]]-(Sales[[#This Row],[Discount Applied]]*Sales[[#This Row],[Unit Price]]))-Q3718)/Q3718)*100</f>
        <v>126.19047619047623</v>
      </c>
      <c r="T3718" s="8">
        <f t="shared" si="176"/>
        <v>1489.41</v>
      </c>
      <c r="U3718" s="8">
        <f>Sales[[#This Row],[Unit Cost]]*Sales[[#This Row],[Order Quantity]]</f>
        <v>658.476</v>
      </c>
    </row>
    <row r="3719" spans="1:21" x14ac:dyDescent="0.2">
      <c r="A3719" s="6" t="s">
        <v>3932</v>
      </c>
      <c r="B3719" s="6" t="s">
        <v>26</v>
      </c>
      <c r="C3719" s="6" t="s">
        <v>148</v>
      </c>
      <c r="D3719" s="7">
        <v>43600</v>
      </c>
      <c r="E3719" s="7">
        <v>43688</v>
      </c>
      <c r="F3719" s="7">
        <v>43713</v>
      </c>
      <c r="G3719" s="7">
        <v>43714</v>
      </c>
      <c r="H3719" s="6">
        <f t="shared" si="174"/>
        <v>26</v>
      </c>
      <c r="I3719" s="6" t="s">
        <v>215</v>
      </c>
      <c r="J3719" s="6">
        <v>28</v>
      </c>
      <c r="K3719" s="6">
        <v>1</v>
      </c>
      <c r="L3719" s="6">
        <v>57</v>
      </c>
      <c r="M3719" s="6">
        <v>40</v>
      </c>
      <c r="N3719" s="6">
        <v>7</v>
      </c>
      <c r="O3719" s="6">
        <v>0.05</v>
      </c>
      <c r="P3719" s="8">
        <v>2331.6</v>
      </c>
      <c r="Q3719" s="8">
        <v>1515.54</v>
      </c>
      <c r="R3719" s="8">
        <f t="shared" si="175"/>
        <v>4896.3600000000006</v>
      </c>
      <c r="S3719" s="8">
        <f>(((Sales[[#This Row],[Unit Price]]-(Sales[[#This Row],[Discount Applied]]*Sales[[#This Row],[Unit Price]]))-Q3719)/Q3719)*100</f>
        <v>46.153846153846153</v>
      </c>
      <c r="T3719" s="8">
        <f t="shared" si="176"/>
        <v>15505.14</v>
      </c>
      <c r="U3719" s="8">
        <f>Sales[[#This Row],[Unit Cost]]*Sales[[#This Row],[Order Quantity]]</f>
        <v>10608.779999999999</v>
      </c>
    </row>
    <row r="3720" spans="1:21" x14ac:dyDescent="0.2">
      <c r="A3720" s="6" t="s">
        <v>3933</v>
      </c>
      <c r="B3720" s="6" t="s">
        <v>25</v>
      </c>
      <c r="C3720" s="6" t="s">
        <v>145</v>
      </c>
      <c r="D3720" s="7">
        <v>43600</v>
      </c>
      <c r="E3720" s="7">
        <v>43689</v>
      </c>
      <c r="F3720" s="7">
        <v>43695</v>
      </c>
      <c r="G3720" s="7">
        <v>43698</v>
      </c>
      <c r="H3720" s="6">
        <f t="shared" si="174"/>
        <v>9</v>
      </c>
      <c r="I3720" s="6" t="s">
        <v>215</v>
      </c>
      <c r="J3720" s="6">
        <v>16</v>
      </c>
      <c r="K3720" s="6">
        <v>17</v>
      </c>
      <c r="L3720" s="6">
        <v>177</v>
      </c>
      <c r="M3720" s="6">
        <v>22</v>
      </c>
      <c r="N3720" s="6">
        <v>3</v>
      </c>
      <c r="O3720" s="6">
        <v>0.2</v>
      </c>
      <c r="P3720" s="8">
        <v>1098.8</v>
      </c>
      <c r="Q3720" s="8">
        <v>802.12399999999991</v>
      </c>
      <c r="R3720" s="8">
        <f t="shared" si="175"/>
        <v>230.74800000000005</v>
      </c>
      <c r="S3720" s="8">
        <f>(((Sales[[#This Row],[Unit Price]]-(Sales[[#This Row],[Discount Applied]]*Sales[[#This Row],[Unit Price]]))-Q3720)/Q3720)*100</f>
        <v>9.5890410958904191</v>
      </c>
      <c r="T3720" s="8">
        <f t="shared" si="176"/>
        <v>2637.12</v>
      </c>
      <c r="U3720" s="8">
        <f>Sales[[#This Row],[Unit Cost]]*Sales[[#This Row],[Order Quantity]]</f>
        <v>2406.3719999999998</v>
      </c>
    </row>
    <row r="3721" spans="1:21" x14ac:dyDescent="0.2">
      <c r="A3721" s="6" t="s">
        <v>3934</v>
      </c>
      <c r="B3721" s="6" t="s">
        <v>26</v>
      </c>
      <c r="C3721" s="6" t="s">
        <v>147</v>
      </c>
      <c r="D3721" s="7">
        <v>43600</v>
      </c>
      <c r="E3721" s="7">
        <v>43689</v>
      </c>
      <c r="F3721" s="7">
        <v>43711</v>
      </c>
      <c r="G3721" s="7">
        <v>43718</v>
      </c>
      <c r="H3721" s="6">
        <f t="shared" si="174"/>
        <v>29</v>
      </c>
      <c r="I3721" s="6" t="s">
        <v>215</v>
      </c>
      <c r="J3721" s="6">
        <v>26</v>
      </c>
      <c r="K3721" s="6">
        <v>12</v>
      </c>
      <c r="L3721" s="6">
        <v>205</v>
      </c>
      <c r="M3721" s="6">
        <v>22</v>
      </c>
      <c r="N3721" s="6">
        <v>4</v>
      </c>
      <c r="O3721" s="6">
        <v>7.4999999999999997E-2</v>
      </c>
      <c r="P3721" s="8">
        <v>3946.3</v>
      </c>
      <c r="Q3721" s="8">
        <v>3196.5030000000002</v>
      </c>
      <c r="R3721" s="8">
        <f t="shared" si="175"/>
        <v>1815.2980000000007</v>
      </c>
      <c r="S3721" s="8">
        <f>(((Sales[[#This Row],[Unit Price]]-(Sales[[#This Row],[Discount Applied]]*Sales[[#This Row],[Unit Price]]))-Q3721)/Q3721)*100</f>
        <v>14.197530864197535</v>
      </c>
      <c r="T3721" s="8">
        <f t="shared" si="176"/>
        <v>14601.310000000001</v>
      </c>
      <c r="U3721" s="8">
        <f>Sales[[#This Row],[Unit Cost]]*Sales[[#This Row],[Order Quantity]]</f>
        <v>12786.012000000001</v>
      </c>
    </row>
    <row r="3722" spans="1:21" x14ac:dyDescent="0.2">
      <c r="A3722" s="6" t="s">
        <v>3935</v>
      </c>
      <c r="B3722" s="6" t="s">
        <v>26</v>
      </c>
      <c r="C3722" s="6" t="s">
        <v>146</v>
      </c>
      <c r="D3722" s="7">
        <v>43600</v>
      </c>
      <c r="E3722" s="7">
        <v>43689</v>
      </c>
      <c r="F3722" s="7">
        <v>43710</v>
      </c>
      <c r="G3722" s="7">
        <v>43718</v>
      </c>
      <c r="H3722" s="6">
        <f t="shared" si="174"/>
        <v>29</v>
      </c>
      <c r="I3722" s="6" t="s">
        <v>215</v>
      </c>
      <c r="J3722" s="6">
        <v>28</v>
      </c>
      <c r="K3722" s="6">
        <v>8</v>
      </c>
      <c r="L3722" s="6">
        <v>309</v>
      </c>
      <c r="M3722" s="6">
        <v>42</v>
      </c>
      <c r="N3722" s="6">
        <v>1</v>
      </c>
      <c r="O3722" s="6">
        <v>0.1</v>
      </c>
      <c r="P3722" s="8">
        <v>1855.9</v>
      </c>
      <c r="Q3722" s="8">
        <v>890.83199999999999</v>
      </c>
      <c r="R3722" s="8">
        <f t="shared" si="175"/>
        <v>779.47799999999995</v>
      </c>
      <c r="S3722" s="8">
        <f>(((Sales[[#This Row],[Unit Price]]-(Sales[[#This Row],[Discount Applied]]*Sales[[#This Row],[Unit Price]]))-Q3722)/Q3722)*100</f>
        <v>87.5</v>
      </c>
      <c r="T3722" s="8">
        <f t="shared" si="176"/>
        <v>1670.31</v>
      </c>
      <c r="U3722" s="8">
        <f>Sales[[#This Row],[Unit Cost]]*Sales[[#This Row],[Order Quantity]]</f>
        <v>890.83199999999999</v>
      </c>
    </row>
    <row r="3723" spans="1:21" x14ac:dyDescent="0.2">
      <c r="A3723" s="6" t="s">
        <v>3936</v>
      </c>
      <c r="B3723" s="6" t="s">
        <v>26</v>
      </c>
      <c r="C3723" s="6" t="s">
        <v>145</v>
      </c>
      <c r="D3723" s="7">
        <v>43600</v>
      </c>
      <c r="E3723" s="7">
        <v>43689</v>
      </c>
      <c r="F3723" s="7">
        <v>43697</v>
      </c>
      <c r="G3723" s="7">
        <v>43702</v>
      </c>
      <c r="H3723" s="6">
        <f t="shared" si="174"/>
        <v>13</v>
      </c>
      <c r="I3723" s="6" t="s">
        <v>215</v>
      </c>
      <c r="J3723" s="6">
        <v>26</v>
      </c>
      <c r="K3723" s="6">
        <v>50</v>
      </c>
      <c r="L3723" s="6">
        <v>144</v>
      </c>
      <c r="M3723" s="6">
        <v>22</v>
      </c>
      <c r="N3723" s="6">
        <v>2</v>
      </c>
      <c r="O3723" s="6">
        <v>0.15</v>
      </c>
      <c r="P3723" s="8">
        <v>5768.7</v>
      </c>
      <c r="Q3723" s="8">
        <v>2711.2889999999998</v>
      </c>
      <c r="R3723" s="8">
        <f t="shared" si="175"/>
        <v>4384.2119999999995</v>
      </c>
      <c r="S3723" s="8">
        <f>(((Sales[[#This Row],[Unit Price]]-(Sales[[#This Row],[Discount Applied]]*Sales[[#This Row],[Unit Price]]))-Q3723)/Q3723)*100</f>
        <v>80.851063829787222</v>
      </c>
      <c r="T3723" s="8">
        <f t="shared" si="176"/>
        <v>9806.7899999999991</v>
      </c>
      <c r="U3723" s="8">
        <f>Sales[[#This Row],[Unit Cost]]*Sales[[#This Row],[Order Quantity]]</f>
        <v>5422.5779999999995</v>
      </c>
    </row>
    <row r="3724" spans="1:21" x14ac:dyDescent="0.2">
      <c r="A3724" s="6" t="s">
        <v>3937</v>
      </c>
      <c r="B3724" s="6" t="s">
        <v>25</v>
      </c>
      <c r="C3724" s="6" t="s">
        <v>146</v>
      </c>
      <c r="D3724" s="7">
        <v>43600</v>
      </c>
      <c r="E3724" s="7">
        <v>43689</v>
      </c>
      <c r="F3724" s="7">
        <v>43692</v>
      </c>
      <c r="G3724" s="7">
        <v>43698</v>
      </c>
      <c r="H3724" s="6">
        <f t="shared" si="174"/>
        <v>9</v>
      </c>
      <c r="I3724" s="6" t="s">
        <v>215</v>
      </c>
      <c r="J3724" s="6">
        <v>15</v>
      </c>
      <c r="K3724" s="6">
        <v>23</v>
      </c>
      <c r="L3724" s="6">
        <v>268</v>
      </c>
      <c r="M3724" s="6">
        <v>33</v>
      </c>
      <c r="N3724" s="6">
        <v>5</v>
      </c>
      <c r="O3724" s="6">
        <v>0.1</v>
      </c>
      <c r="P3724" s="8">
        <v>737</v>
      </c>
      <c r="Q3724" s="8">
        <v>346.39</v>
      </c>
      <c r="R3724" s="8">
        <f t="shared" si="175"/>
        <v>1584.5500000000002</v>
      </c>
      <c r="S3724" s="8">
        <f>(((Sales[[#This Row],[Unit Price]]-(Sales[[#This Row],[Discount Applied]]*Sales[[#This Row],[Unit Price]]))-Q3724)/Q3724)*100</f>
        <v>91.489361702127653</v>
      </c>
      <c r="T3724" s="8">
        <f t="shared" si="176"/>
        <v>3316.5</v>
      </c>
      <c r="U3724" s="8">
        <f>Sales[[#This Row],[Unit Cost]]*Sales[[#This Row],[Order Quantity]]</f>
        <v>1731.9499999999998</v>
      </c>
    </row>
    <row r="3725" spans="1:21" x14ac:dyDescent="0.2">
      <c r="A3725" s="6" t="s">
        <v>3938</v>
      </c>
      <c r="B3725" s="6" t="s">
        <v>23</v>
      </c>
      <c r="C3725" s="6" t="s">
        <v>144</v>
      </c>
      <c r="D3725" s="7">
        <v>43600</v>
      </c>
      <c r="E3725" s="7">
        <v>43689</v>
      </c>
      <c r="F3725" s="7">
        <v>43705</v>
      </c>
      <c r="G3725" s="7">
        <v>43707</v>
      </c>
      <c r="H3725" s="6">
        <f t="shared" si="174"/>
        <v>18</v>
      </c>
      <c r="I3725" s="6" t="s">
        <v>215</v>
      </c>
      <c r="J3725" s="6">
        <v>22</v>
      </c>
      <c r="K3725" s="6">
        <v>11</v>
      </c>
      <c r="L3725" s="6">
        <v>69</v>
      </c>
      <c r="M3725" s="6">
        <v>39</v>
      </c>
      <c r="N3725" s="6">
        <v>8</v>
      </c>
      <c r="O3725" s="6">
        <v>0.05</v>
      </c>
      <c r="P3725" s="8">
        <v>5996.5</v>
      </c>
      <c r="Q3725" s="8">
        <v>2398.6</v>
      </c>
      <c r="R3725" s="8">
        <f t="shared" si="175"/>
        <v>26384.600000000002</v>
      </c>
      <c r="S3725" s="8">
        <f>(((Sales[[#This Row],[Unit Price]]-(Sales[[#This Row],[Discount Applied]]*Sales[[#This Row],[Unit Price]]))-Q3725)/Q3725)*100</f>
        <v>137.50000000000003</v>
      </c>
      <c r="T3725" s="8">
        <f t="shared" si="176"/>
        <v>45573.4</v>
      </c>
      <c r="U3725" s="8">
        <f>Sales[[#This Row],[Unit Cost]]*Sales[[#This Row],[Order Quantity]]</f>
        <v>19188.8</v>
      </c>
    </row>
    <row r="3726" spans="1:21" x14ac:dyDescent="0.2">
      <c r="A3726" s="6" t="s">
        <v>3939</v>
      </c>
      <c r="B3726" s="6" t="s">
        <v>25</v>
      </c>
      <c r="C3726" s="6" t="s">
        <v>148</v>
      </c>
      <c r="D3726" s="7">
        <v>43600</v>
      </c>
      <c r="E3726" s="7">
        <v>43689</v>
      </c>
      <c r="F3726" s="7">
        <v>43701</v>
      </c>
      <c r="G3726" s="7">
        <v>43706</v>
      </c>
      <c r="H3726" s="6">
        <f t="shared" si="174"/>
        <v>17</v>
      </c>
      <c r="I3726" s="6" t="s">
        <v>215</v>
      </c>
      <c r="J3726" s="6">
        <v>14</v>
      </c>
      <c r="K3726" s="6">
        <v>35</v>
      </c>
      <c r="L3726" s="6">
        <v>32</v>
      </c>
      <c r="M3726" s="6">
        <v>43</v>
      </c>
      <c r="N3726" s="6">
        <v>7</v>
      </c>
      <c r="O3726" s="6">
        <v>0.1</v>
      </c>
      <c r="P3726" s="8">
        <v>1058.6000000000001</v>
      </c>
      <c r="Q3726" s="8">
        <v>899.81000000000006</v>
      </c>
      <c r="R3726" s="8">
        <f t="shared" si="175"/>
        <v>370.51000000000022</v>
      </c>
      <c r="S3726" s="8">
        <f>(((Sales[[#This Row],[Unit Price]]-(Sales[[#This Row],[Discount Applied]]*Sales[[#This Row],[Unit Price]]))-Q3726)/Q3726)*100</f>
        <v>5.8823529411764772</v>
      </c>
      <c r="T3726" s="8">
        <f t="shared" si="176"/>
        <v>6669.18</v>
      </c>
      <c r="U3726" s="8">
        <f>Sales[[#This Row],[Unit Cost]]*Sales[[#This Row],[Order Quantity]]</f>
        <v>6298.67</v>
      </c>
    </row>
    <row r="3727" spans="1:21" x14ac:dyDescent="0.2">
      <c r="A3727" s="6" t="s">
        <v>3940</v>
      </c>
      <c r="B3727" s="6" t="s">
        <v>25</v>
      </c>
      <c r="C3727" s="6" t="s">
        <v>145</v>
      </c>
      <c r="D3727" s="7">
        <v>43600</v>
      </c>
      <c r="E3727" s="7">
        <v>43689</v>
      </c>
      <c r="F3727" s="7">
        <v>43707</v>
      </c>
      <c r="G3727" s="7">
        <v>43716</v>
      </c>
      <c r="H3727" s="6">
        <f t="shared" si="174"/>
        <v>27</v>
      </c>
      <c r="I3727" s="6" t="s">
        <v>215</v>
      </c>
      <c r="J3727" s="6">
        <v>16</v>
      </c>
      <c r="K3727" s="6">
        <v>16</v>
      </c>
      <c r="L3727" s="6">
        <v>185</v>
      </c>
      <c r="M3727" s="6">
        <v>21</v>
      </c>
      <c r="N3727" s="6">
        <v>6</v>
      </c>
      <c r="O3727" s="6">
        <v>7.4999999999999997E-2</v>
      </c>
      <c r="P3727" s="8">
        <v>897.80000000000007</v>
      </c>
      <c r="Q3727" s="8">
        <v>619.48199999999997</v>
      </c>
      <c r="R3727" s="8">
        <f t="shared" si="175"/>
        <v>1265.8980000000001</v>
      </c>
      <c r="S3727" s="8">
        <f>(((Sales[[#This Row],[Unit Price]]-(Sales[[#This Row],[Discount Applied]]*Sales[[#This Row],[Unit Price]]))-Q3727)/Q3727)*100</f>
        <v>34.057971014492765</v>
      </c>
      <c r="T3727" s="8">
        <f t="shared" si="176"/>
        <v>4982.79</v>
      </c>
      <c r="U3727" s="8">
        <f>Sales[[#This Row],[Unit Cost]]*Sales[[#This Row],[Order Quantity]]</f>
        <v>3716.8919999999998</v>
      </c>
    </row>
    <row r="3728" spans="1:21" x14ac:dyDescent="0.2">
      <c r="A3728" s="6" t="s">
        <v>3941</v>
      </c>
      <c r="B3728" s="6" t="s">
        <v>25</v>
      </c>
      <c r="C3728" s="6" t="s">
        <v>148</v>
      </c>
      <c r="D3728" s="7">
        <v>43600</v>
      </c>
      <c r="E3728" s="7">
        <v>43690</v>
      </c>
      <c r="F3728" s="7">
        <v>43698</v>
      </c>
      <c r="G3728" s="7">
        <v>43702</v>
      </c>
      <c r="H3728" s="6">
        <f t="shared" si="174"/>
        <v>12</v>
      </c>
      <c r="I3728" s="6" t="s">
        <v>215</v>
      </c>
      <c r="J3728" s="6">
        <v>18</v>
      </c>
      <c r="K3728" s="6">
        <v>43</v>
      </c>
      <c r="L3728" s="6">
        <v>33</v>
      </c>
      <c r="M3728" s="6">
        <v>42</v>
      </c>
      <c r="N3728" s="6">
        <v>5</v>
      </c>
      <c r="O3728" s="6">
        <v>7.4999999999999997E-2</v>
      </c>
      <c r="P3728" s="8">
        <v>2613</v>
      </c>
      <c r="Q3728" s="8">
        <v>1332.63</v>
      </c>
      <c r="R3728" s="8">
        <f t="shared" si="175"/>
        <v>5421.9749999999995</v>
      </c>
      <c r="S3728" s="8">
        <f>(((Sales[[#This Row],[Unit Price]]-(Sales[[#This Row],[Discount Applied]]*Sales[[#This Row],[Unit Price]]))-Q3728)/Q3728)*100</f>
        <v>81.372549019607831</v>
      </c>
      <c r="T3728" s="8">
        <f t="shared" si="176"/>
        <v>12085.125</v>
      </c>
      <c r="U3728" s="8">
        <f>Sales[[#This Row],[Unit Cost]]*Sales[[#This Row],[Order Quantity]]</f>
        <v>6663.1500000000005</v>
      </c>
    </row>
    <row r="3729" spans="1:21" x14ac:dyDescent="0.2">
      <c r="A3729" s="6" t="s">
        <v>3942</v>
      </c>
      <c r="B3729" s="6" t="s">
        <v>23</v>
      </c>
      <c r="C3729" s="6" t="s">
        <v>145</v>
      </c>
      <c r="D3729" s="7">
        <v>43600</v>
      </c>
      <c r="E3729" s="7">
        <v>43690</v>
      </c>
      <c r="F3729" s="7">
        <v>43710</v>
      </c>
      <c r="G3729" s="7">
        <v>43713</v>
      </c>
      <c r="H3729" s="6">
        <f t="shared" si="174"/>
        <v>23</v>
      </c>
      <c r="I3729" s="6" t="s">
        <v>215</v>
      </c>
      <c r="J3729" s="6">
        <v>22</v>
      </c>
      <c r="K3729" s="6">
        <v>5</v>
      </c>
      <c r="L3729" s="6">
        <v>98</v>
      </c>
      <c r="M3729" s="6">
        <v>46</v>
      </c>
      <c r="N3729" s="6">
        <v>5</v>
      </c>
      <c r="O3729" s="6">
        <v>0.1</v>
      </c>
      <c r="P3729" s="8">
        <v>5621.3</v>
      </c>
      <c r="Q3729" s="8">
        <v>3316.567</v>
      </c>
      <c r="R3729" s="8">
        <f t="shared" si="175"/>
        <v>8713.0149999999994</v>
      </c>
      <c r="S3729" s="8">
        <f>(((Sales[[#This Row],[Unit Price]]-(Sales[[#This Row],[Discount Applied]]*Sales[[#This Row],[Unit Price]]))-Q3729)/Q3729)*100</f>
        <v>52.542372881355938</v>
      </c>
      <c r="T3729" s="8">
        <f t="shared" si="176"/>
        <v>25295.85</v>
      </c>
      <c r="U3729" s="8">
        <f>Sales[[#This Row],[Unit Cost]]*Sales[[#This Row],[Order Quantity]]</f>
        <v>16582.834999999999</v>
      </c>
    </row>
    <row r="3730" spans="1:21" x14ac:dyDescent="0.2">
      <c r="A3730" s="6" t="s">
        <v>3943</v>
      </c>
      <c r="B3730" s="6" t="s">
        <v>25</v>
      </c>
      <c r="C3730" s="6" t="s">
        <v>147</v>
      </c>
      <c r="D3730" s="7">
        <v>43600</v>
      </c>
      <c r="E3730" s="7">
        <v>43690</v>
      </c>
      <c r="F3730" s="7">
        <v>43702</v>
      </c>
      <c r="G3730" s="7">
        <v>43709</v>
      </c>
      <c r="H3730" s="6">
        <f t="shared" si="174"/>
        <v>19</v>
      </c>
      <c r="I3730" s="6" t="s">
        <v>215</v>
      </c>
      <c r="J3730" s="6">
        <v>18</v>
      </c>
      <c r="K3730" s="6">
        <v>1</v>
      </c>
      <c r="L3730" s="6">
        <v>229</v>
      </c>
      <c r="M3730" s="6">
        <v>20</v>
      </c>
      <c r="N3730" s="6">
        <v>4</v>
      </c>
      <c r="O3730" s="6">
        <v>0.05</v>
      </c>
      <c r="P3730" s="8">
        <v>951.4</v>
      </c>
      <c r="Q3730" s="8">
        <v>732.57799999999997</v>
      </c>
      <c r="R3730" s="8">
        <f t="shared" si="175"/>
        <v>685.00799999999981</v>
      </c>
      <c r="S3730" s="8">
        <f>(((Sales[[#This Row],[Unit Price]]-(Sales[[#This Row],[Discount Applied]]*Sales[[#This Row],[Unit Price]]))-Q3730)/Q3730)*100</f>
        <v>23.376623376623371</v>
      </c>
      <c r="T3730" s="8">
        <f t="shared" si="176"/>
        <v>3615.3199999999997</v>
      </c>
      <c r="U3730" s="8">
        <f>Sales[[#This Row],[Unit Cost]]*Sales[[#This Row],[Order Quantity]]</f>
        <v>2930.3119999999999</v>
      </c>
    </row>
    <row r="3731" spans="1:21" x14ac:dyDescent="0.2">
      <c r="A3731" s="6" t="s">
        <v>3944</v>
      </c>
      <c r="B3731" s="6" t="s">
        <v>25</v>
      </c>
      <c r="C3731" s="6" t="s">
        <v>146</v>
      </c>
      <c r="D3731" s="7">
        <v>43600</v>
      </c>
      <c r="E3731" s="7">
        <v>43690</v>
      </c>
      <c r="F3731" s="7">
        <v>43700</v>
      </c>
      <c r="G3731" s="7">
        <v>43710</v>
      </c>
      <c r="H3731" s="6">
        <f t="shared" si="174"/>
        <v>20</v>
      </c>
      <c r="I3731" s="6" t="s">
        <v>215</v>
      </c>
      <c r="J3731" s="6">
        <v>20</v>
      </c>
      <c r="K3731" s="6">
        <v>35</v>
      </c>
      <c r="L3731" s="6">
        <v>298</v>
      </c>
      <c r="M3731" s="6">
        <v>13</v>
      </c>
      <c r="N3731" s="6">
        <v>5</v>
      </c>
      <c r="O3731" s="6">
        <v>0.05</v>
      </c>
      <c r="P3731" s="8">
        <v>187.6</v>
      </c>
      <c r="Q3731" s="8">
        <v>80.667999999999992</v>
      </c>
      <c r="R3731" s="8">
        <f t="shared" si="175"/>
        <v>487.76000000000005</v>
      </c>
      <c r="S3731" s="8">
        <f>(((Sales[[#This Row],[Unit Price]]-(Sales[[#This Row],[Discount Applied]]*Sales[[#This Row],[Unit Price]]))-Q3731)/Q3731)*100</f>
        <v>120.93023255813955</v>
      </c>
      <c r="T3731" s="8">
        <f t="shared" si="176"/>
        <v>891.1</v>
      </c>
      <c r="U3731" s="8">
        <f>Sales[[#This Row],[Unit Cost]]*Sales[[#This Row],[Order Quantity]]</f>
        <v>403.34</v>
      </c>
    </row>
    <row r="3732" spans="1:21" x14ac:dyDescent="0.2">
      <c r="A3732" s="6" t="s">
        <v>3945</v>
      </c>
      <c r="B3732" s="6" t="s">
        <v>25</v>
      </c>
      <c r="C3732" s="6" t="s">
        <v>147</v>
      </c>
      <c r="D3732" s="7">
        <v>43600</v>
      </c>
      <c r="E3732" s="7">
        <v>43690</v>
      </c>
      <c r="F3732" s="7">
        <v>43693</v>
      </c>
      <c r="G3732" s="7">
        <v>43698</v>
      </c>
      <c r="H3732" s="6">
        <f t="shared" si="174"/>
        <v>8</v>
      </c>
      <c r="I3732" s="6" t="s">
        <v>215</v>
      </c>
      <c r="J3732" s="6">
        <v>16</v>
      </c>
      <c r="K3732" s="6">
        <v>4</v>
      </c>
      <c r="L3732" s="6">
        <v>244</v>
      </c>
      <c r="M3732" s="6">
        <v>22</v>
      </c>
      <c r="N3732" s="6">
        <v>7</v>
      </c>
      <c r="O3732" s="6">
        <v>0.15</v>
      </c>
      <c r="P3732" s="8">
        <v>3886</v>
      </c>
      <c r="Q3732" s="8">
        <v>2409.3200000000002</v>
      </c>
      <c r="R3732" s="8">
        <f t="shared" si="175"/>
        <v>6256.4599999999991</v>
      </c>
      <c r="S3732" s="8">
        <f>(((Sales[[#This Row],[Unit Price]]-(Sales[[#This Row],[Discount Applied]]*Sales[[#This Row],[Unit Price]]))-Q3732)/Q3732)*100</f>
        <v>37.096774193548377</v>
      </c>
      <c r="T3732" s="8">
        <f t="shared" si="176"/>
        <v>23121.7</v>
      </c>
      <c r="U3732" s="8">
        <f>Sales[[#This Row],[Unit Cost]]*Sales[[#This Row],[Order Quantity]]</f>
        <v>16865.240000000002</v>
      </c>
    </row>
    <row r="3733" spans="1:21" x14ac:dyDescent="0.2">
      <c r="A3733" s="6" t="s">
        <v>3946</v>
      </c>
      <c r="B3733" s="6" t="s">
        <v>26</v>
      </c>
      <c r="C3733" s="6" t="s">
        <v>145</v>
      </c>
      <c r="D3733" s="7">
        <v>43600</v>
      </c>
      <c r="E3733" s="7">
        <v>43690</v>
      </c>
      <c r="F3733" s="7">
        <v>43697</v>
      </c>
      <c r="G3733" s="7">
        <v>43707</v>
      </c>
      <c r="H3733" s="6">
        <f t="shared" si="174"/>
        <v>17</v>
      </c>
      <c r="I3733" s="6" t="s">
        <v>215</v>
      </c>
      <c r="J3733" s="6">
        <v>28</v>
      </c>
      <c r="K3733" s="6">
        <v>31</v>
      </c>
      <c r="L3733" s="6">
        <v>106</v>
      </c>
      <c r="M3733" s="6">
        <v>15</v>
      </c>
      <c r="N3733" s="6">
        <v>6</v>
      </c>
      <c r="O3733" s="6">
        <v>0.05</v>
      </c>
      <c r="P3733" s="8">
        <v>1815.7</v>
      </c>
      <c r="Q3733" s="8">
        <v>980.47800000000007</v>
      </c>
      <c r="R3733" s="8">
        <f t="shared" si="175"/>
        <v>4466.6220000000012</v>
      </c>
      <c r="S3733" s="8">
        <f>(((Sales[[#This Row],[Unit Price]]-(Sales[[#This Row],[Discount Applied]]*Sales[[#This Row],[Unit Price]]))-Q3733)/Q3733)*100</f>
        <v>75.92592592592591</v>
      </c>
      <c r="T3733" s="8">
        <f t="shared" si="176"/>
        <v>10349.490000000002</v>
      </c>
      <c r="U3733" s="8">
        <f>Sales[[#This Row],[Unit Cost]]*Sales[[#This Row],[Order Quantity]]</f>
        <v>5882.8680000000004</v>
      </c>
    </row>
    <row r="3734" spans="1:21" x14ac:dyDescent="0.2">
      <c r="A3734" s="6" t="s">
        <v>3947</v>
      </c>
      <c r="B3734" s="6" t="s">
        <v>24</v>
      </c>
      <c r="C3734" s="6" t="s">
        <v>145</v>
      </c>
      <c r="D3734" s="7">
        <v>43600</v>
      </c>
      <c r="E3734" s="7">
        <v>43690</v>
      </c>
      <c r="F3734" s="7">
        <v>43700</v>
      </c>
      <c r="G3734" s="7">
        <v>43704</v>
      </c>
      <c r="H3734" s="6">
        <f t="shared" si="174"/>
        <v>14</v>
      </c>
      <c r="I3734" s="6" t="s">
        <v>215</v>
      </c>
      <c r="J3734" s="6">
        <v>7</v>
      </c>
      <c r="K3734" s="6">
        <v>4</v>
      </c>
      <c r="L3734" s="6">
        <v>199</v>
      </c>
      <c r="M3734" s="6">
        <v>26</v>
      </c>
      <c r="N3734" s="6">
        <v>4</v>
      </c>
      <c r="O3734" s="6">
        <v>0.2</v>
      </c>
      <c r="P3734" s="8">
        <v>2834.1</v>
      </c>
      <c r="Q3734" s="8">
        <v>1927.1880000000001</v>
      </c>
      <c r="R3734" s="8">
        <f t="shared" si="175"/>
        <v>1360.3679999999986</v>
      </c>
      <c r="S3734" s="8">
        <f>(((Sales[[#This Row],[Unit Price]]-(Sales[[#This Row],[Discount Applied]]*Sales[[#This Row],[Unit Price]]))-Q3734)/Q3734)*100</f>
        <v>17.647058823529392</v>
      </c>
      <c r="T3734" s="8">
        <f t="shared" si="176"/>
        <v>9069.119999999999</v>
      </c>
      <c r="U3734" s="8">
        <f>Sales[[#This Row],[Unit Cost]]*Sales[[#This Row],[Order Quantity]]</f>
        <v>7708.7520000000004</v>
      </c>
    </row>
    <row r="3735" spans="1:21" x14ac:dyDescent="0.2">
      <c r="A3735" s="6" t="s">
        <v>3948</v>
      </c>
      <c r="B3735" s="6" t="s">
        <v>25</v>
      </c>
      <c r="C3735" s="6" t="s">
        <v>145</v>
      </c>
      <c r="D3735" s="7">
        <v>43600</v>
      </c>
      <c r="E3735" s="7">
        <v>43691</v>
      </c>
      <c r="F3735" s="7">
        <v>43713</v>
      </c>
      <c r="G3735" s="7">
        <v>43720</v>
      </c>
      <c r="H3735" s="6">
        <f t="shared" si="174"/>
        <v>29</v>
      </c>
      <c r="I3735" s="6" t="s">
        <v>215</v>
      </c>
      <c r="J3735" s="6">
        <v>18</v>
      </c>
      <c r="K3735" s="6">
        <v>49</v>
      </c>
      <c r="L3735" s="6">
        <v>130</v>
      </c>
      <c r="M3735" s="6">
        <v>34</v>
      </c>
      <c r="N3735" s="6">
        <v>7</v>
      </c>
      <c r="O3735" s="6">
        <v>0.05</v>
      </c>
      <c r="P3735" s="8">
        <v>971.5</v>
      </c>
      <c r="Q3735" s="8">
        <v>670.33499999999992</v>
      </c>
      <c r="R3735" s="8">
        <f t="shared" si="175"/>
        <v>1768.130000000001</v>
      </c>
      <c r="S3735" s="8">
        <f>(((Sales[[#This Row],[Unit Price]]-(Sales[[#This Row],[Discount Applied]]*Sales[[#This Row],[Unit Price]]))-Q3735)/Q3735)*100</f>
        <v>37.681159420289859</v>
      </c>
      <c r="T3735" s="8">
        <f t="shared" si="176"/>
        <v>6460.4750000000004</v>
      </c>
      <c r="U3735" s="8">
        <f>Sales[[#This Row],[Unit Cost]]*Sales[[#This Row],[Order Quantity]]</f>
        <v>4692.3449999999993</v>
      </c>
    </row>
    <row r="3736" spans="1:21" x14ac:dyDescent="0.2">
      <c r="A3736" s="6" t="s">
        <v>3949</v>
      </c>
      <c r="B3736" s="6" t="s">
        <v>26</v>
      </c>
      <c r="C3736" s="6" t="s">
        <v>145</v>
      </c>
      <c r="D3736" s="7">
        <v>43600</v>
      </c>
      <c r="E3736" s="7">
        <v>43691</v>
      </c>
      <c r="F3736" s="7">
        <v>43719</v>
      </c>
      <c r="G3736" s="7">
        <v>43723</v>
      </c>
      <c r="H3736" s="6">
        <f t="shared" si="174"/>
        <v>32</v>
      </c>
      <c r="I3736" s="6" t="s">
        <v>215</v>
      </c>
      <c r="J3736" s="6">
        <v>27</v>
      </c>
      <c r="K3736" s="6">
        <v>5</v>
      </c>
      <c r="L3736" s="6">
        <v>146</v>
      </c>
      <c r="M3736" s="6">
        <v>44</v>
      </c>
      <c r="N3736" s="6">
        <v>7</v>
      </c>
      <c r="O3736" s="6">
        <v>0.1</v>
      </c>
      <c r="P3736" s="8">
        <v>180.9</v>
      </c>
      <c r="Q3736" s="8">
        <v>86.831999999999994</v>
      </c>
      <c r="R3736" s="8">
        <f t="shared" si="175"/>
        <v>531.84600000000012</v>
      </c>
      <c r="S3736" s="8">
        <f>(((Sales[[#This Row],[Unit Price]]-(Sales[[#This Row],[Discount Applied]]*Sales[[#This Row],[Unit Price]]))-Q3736)/Q3736)*100</f>
        <v>87.500000000000014</v>
      </c>
      <c r="T3736" s="8">
        <f t="shared" si="176"/>
        <v>1139.67</v>
      </c>
      <c r="U3736" s="8">
        <f>Sales[[#This Row],[Unit Cost]]*Sales[[#This Row],[Order Quantity]]</f>
        <v>607.82399999999996</v>
      </c>
    </row>
    <row r="3737" spans="1:21" x14ac:dyDescent="0.2">
      <c r="A3737" s="6" t="s">
        <v>3950</v>
      </c>
      <c r="B3737" s="6" t="s">
        <v>25</v>
      </c>
      <c r="C3737" s="6" t="s">
        <v>145</v>
      </c>
      <c r="D3737" s="7">
        <v>43600</v>
      </c>
      <c r="E3737" s="7">
        <v>43691</v>
      </c>
      <c r="F3737" s="7">
        <v>43714</v>
      </c>
      <c r="G3737" s="7">
        <v>43722</v>
      </c>
      <c r="H3737" s="6">
        <f t="shared" si="174"/>
        <v>31</v>
      </c>
      <c r="I3737" s="6" t="s">
        <v>215</v>
      </c>
      <c r="J3737" s="6">
        <v>16</v>
      </c>
      <c r="K3737" s="6">
        <v>12</v>
      </c>
      <c r="L3737" s="6">
        <v>95</v>
      </c>
      <c r="M3737" s="6">
        <v>37</v>
      </c>
      <c r="N3737" s="6">
        <v>5</v>
      </c>
      <c r="O3737" s="6">
        <v>0.15</v>
      </c>
      <c r="P3737" s="8">
        <v>207.70000000000002</v>
      </c>
      <c r="Q3737" s="8">
        <v>114.23500000000001</v>
      </c>
      <c r="R3737" s="8">
        <f t="shared" si="175"/>
        <v>311.54999999999995</v>
      </c>
      <c r="S3737" s="8">
        <f>(((Sales[[#This Row],[Unit Price]]-(Sales[[#This Row],[Discount Applied]]*Sales[[#This Row],[Unit Price]]))-Q3737)/Q3737)*100</f>
        <v>54.54545454545454</v>
      </c>
      <c r="T3737" s="8">
        <f t="shared" si="176"/>
        <v>882.72500000000002</v>
      </c>
      <c r="U3737" s="8">
        <f>Sales[[#This Row],[Unit Cost]]*Sales[[#This Row],[Order Quantity]]</f>
        <v>571.17500000000007</v>
      </c>
    </row>
    <row r="3738" spans="1:21" x14ac:dyDescent="0.2">
      <c r="A3738" s="6" t="s">
        <v>3951</v>
      </c>
      <c r="B3738" s="6" t="s">
        <v>25</v>
      </c>
      <c r="C3738" s="6" t="s">
        <v>145</v>
      </c>
      <c r="D3738" s="7">
        <v>43600</v>
      </c>
      <c r="E3738" s="7">
        <v>43691</v>
      </c>
      <c r="F3738" s="7">
        <v>43702</v>
      </c>
      <c r="G3738" s="7">
        <v>43705</v>
      </c>
      <c r="H3738" s="6">
        <f t="shared" si="174"/>
        <v>14</v>
      </c>
      <c r="I3738" s="6" t="s">
        <v>215</v>
      </c>
      <c r="J3738" s="6">
        <v>15</v>
      </c>
      <c r="K3738" s="6">
        <v>23</v>
      </c>
      <c r="L3738" s="6">
        <v>144</v>
      </c>
      <c r="M3738" s="6">
        <v>36</v>
      </c>
      <c r="N3738" s="6">
        <v>3</v>
      </c>
      <c r="O3738" s="6">
        <v>0.05</v>
      </c>
      <c r="P3738" s="8">
        <v>3979.8</v>
      </c>
      <c r="Q3738" s="8">
        <v>2706.2640000000001</v>
      </c>
      <c r="R3738" s="8">
        <f t="shared" si="175"/>
        <v>3223.6380000000017</v>
      </c>
      <c r="S3738" s="8">
        <f>(((Sales[[#This Row],[Unit Price]]-(Sales[[#This Row],[Discount Applied]]*Sales[[#This Row],[Unit Price]]))-Q3738)/Q3738)*100</f>
        <v>39.705882352941188</v>
      </c>
      <c r="T3738" s="8">
        <f t="shared" si="176"/>
        <v>11342.430000000002</v>
      </c>
      <c r="U3738" s="8">
        <f>Sales[[#This Row],[Unit Cost]]*Sales[[#This Row],[Order Quantity]]</f>
        <v>8118.7920000000004</v>
      </c>
    </row>
    <row r="3739" spans="1:21" x14ac:dyDescent="0.2">
      <c r="A3739" s="6" t="s">
        <v>3952</v>
      </c>
      <c r="B3739" s="6" t="s">
        <v>24</v>
      </c>
      <c r="C3739" s="6" t="s">
        <v>146</v>
      </c>
      <c r="D3739" s="7">
        <v>43600</v>
      </c>
      <c r="E3739" s="7">
        <v>43691</v>
      </c>
      <c r="F3739" s="7">
        <v>43701</v>
      </c>
      <c r="G3739" s="7">
        <v>43707</v>
      </c>
      <c r="H3739" s="6">
        <f t="shared" si="174"/>
        <v>16</v>
      </c>
      <c r="I3739" s="6" t="s">
        <v>215</v>
      </c>
      <c r="J3739" s="6">
        <v>3</v>
      </c>
      <c r="K3739" s="6">
        <v>13</v>
      </c>
      <c r="L3739" s="6">
        <v>290</v>
      </c>
      <c r="M3739" s="6">
        <v>19</v>
      </c>
      <c r="N3739" s="6">
        <v>4</v>
      </c>
      <c r="O3739" s="6">
        <v>0.3</v>
      </c>
      <c r="P3739" s="8">
        <v>221.1</v>
      </c>
      <c r="Q3739" s="8">
        <v>154.76999999999998</v>
      </c>
      <c r="R3739" s="8">
        <f t="shared" si="175"/>
        <v>0</v>
      </c>
      <c r="S3739" s="8">
        <f>(((Sales[[#This Row],[Unit Price]]-(Sales[[#This Row],[Discount Applied]]*Sales[[#This Row],[Unit Price]]))-Q3739)/Q3739)*100</f>
        <v>0</v>
      </c>
      <c r="T3739" s="8">
        <f t="shared" si="176"/>
        <v>619.07999999999993</v>
      </c>
      <c r="U3739" s="8">
        <f>Sales[[#This Row],[Unit Cost]]*Sales[[#This Row],[Order Quantity]]</f>
        <v>619.07999999999993</v>
      </c>
    </row>
    <row r="3740" spans="1:21" x14ac:dyDescent="0.2">
      <c r="A3740" s="6" t="s">
        <v>3953</v>
      </c>
      <c r="B3740" s="6" t="s">
        <v>23</v>
      </c>
      <c r="C3740" s="6" t="s">
        <v>145</v>
      </c>
      <c r="D3740" s="7">
        <v>43600</v>
      </c>
      <c r="E3740" s="7">
        <v>43691</v>
      </c>
      <c r="F3740" s="7">
        <v>43702</v>
      </c>
      <c r="G3740" s="7">
        <v>43704</v>
      </c>
      <c r="H3740" s="6">
        <f t="shared" si="174"/>
        <v>13</v>
      </c>
      <c r="I3740" s="6" t="s">
        <v>215</v>
      </c>
      <c r="J3740" s="6">
        <v>22</v>
      </c>
      <c r="K3740" s="6">
        <v>9</v>
      </c>
      <c r="L3740" s="6">
        <v>139</v>
      </c>
      <c r="M3740" s="6">
        <v>12</v>
      </c>
      <c r="N3740" s="6">
        <v>5</v>
      </c>
      <c r="O3740" s="6">
        <v>0.2</v>
      </c>
      <c r="P3740" s="8">
        <v>1058.6000000000001</v>
      </c>
      <c r="Q3740" s="8">
        <v>497.54200000000003</v>
      </c>
      <c r="R3740" s="8">
        <f t="shared" si="175"/>
        <v>1746.6900000000005</v>
      </c>
      <c r="S3740" s="8">
        <f>(((Sales[[#This Row],[Unit Price]]-(Sales[[#This Row],[Discount Applied]]*Sales[[#This Row],[Unit Price]]))-Q3740)/Q3740)*100</f>
        <v>70.21276595744682</v>
      </c>
      <c r="T3740" s="8">
        <f t="shared" si="176"/>
        <v>4234.4000000000005</v>
      </c>
      <c r="U3740" s="8">
        <f>Sales[[#This Row],[Unit Cost]]*Sales[[#This Row],[Order Quantity]]</f>
        <v>2487.71</v>
      </c>
    </row>
    <row r="3741" spans="1:21" x14ac:dyDescent="0.2">
      <c r="A3741" s="6" t="s">
        <v>3954</v>
      </c>
      <c r="B3741" s="6" t="s">
        <v>25</v>
      </c>
      <c r="C3741" s="6" t="s">
        <v>147</v>
      </c>
      <c r="D3741" s="7">
        <v>43600</v>
      </c>
      <c r="E3741" s="7">
        <v>43691</v>
      </c>
      <c r="F3741" s="7">
        <v>43701</v>
      </c>
      <c r="G3741" s="7">
        <v>43709</v>
      </c>
      <c r="H3741" s="6">
        <f t="shared" si="174"/>
        <v>18</v>
      </c>
      <c r="I3741" s="6" t="s">
        <v>215</v>
      </c>
      <c r="J3741" s="6">
        <v>19</v>
      </c>
      <c r="K3741" s="6">
        <v>22</v>
      </c>
      <c r="L3741" s="6">
        <v>258</v>
      </c>
      <c r="M3741" s="6">
        <v>4</v>
      </c>
      <c r="N3741" s="6">
        <v>3</v>
      </c>
      <c r="O3741" s="6">
        <v>0.15</v>
      </c>
      <c r="P3741" s="8">
        <v>5929.5</v>
      </c>
      <c r="Q3741" s="8">
        <v>3557.7</v>
      </c>
      <c r="R3741" s="8">
        <f t="shared" si="175"/>
        <v>4447.1250000000018</v>
      </c>
      <c r="S3741" s="8">
        <f>(((Sales[[#This Row],[Unit Price]]-(Sales[[#This Row],[Discount Applied]]*Sales[[#This Row],[Unit Price]]))-Q3741)/Q3741)*100</f>
        <v>41.666666666666671</v>
      </c>
      <c r="T3741" s="8">
        <f t="shared" si="176"/>
        <v>15120.225</v>
      </c>
      <c r="U3741" s="8">
        <f>Sales[[#This Row],[Unit Cost]]*Sales[[#This Row],[Order Quantity]]</f>
        <v>10673.099999999999</v>
      </c>
    </row>
    <row r="3742" spans="1:21" x14ac:dyDescent="0.2">
      <c r="A3742" s="6" t="s">
        <v>3955</v>
      </c>
      <c r="B3742" s="6" t="s">
        <v>23</v>
      </c>
      <c r="C3742" s="6" t="s">
        <v>148</v>
      </c>
      <c r="D3742" s="7">
        <v>43600</v>
      </c>
      <c r="E3742" s="7">
        <v>43691</v>
      </c>
      <c r="F3742" s="7">
        <v>43714</v>
      </c>
      <c r="G3742" s="7">
        <v>43724</v>
      </c>
      <c r="H3742" s="6">
        <f t="shared" si="174"/>
        <v>33</v>
      </c>
      <c r="I3742" s="6" t="s">
        <v>215</v>
      </c>
      <c r="J3742" s="6">
        <v>22</v>
      </c>
      <c r="K3742" s="6">
        <v>46</v>
      </c>
      <c r="L3742" s="6">
        <v>53</v>
      </c>
      <c r="M3742" s="6">
        <v>15</v>
      </c>
      <c r="N3742" s="6">
        <v>4</v>
      </c>
      <c r="O3742" s="6">
        <v>0.4</v>
      </c>
      <c r="P3742" s="8">
        <v>904.5</v>
      </c>
      <c r="Q3742" s="8">
        <v>479.38500000000005</v>
      </c>
      <c r="R3742" s="8">
        <f t="shared" si="175"/>
        <v>253.26</v>
      </c>
      <c r="S3742" s="8">
        <f>(((Sales[[#This Row],[Unit Price]]-(Sales[[#This Row],[Discount Applied]]*Sales[[#This Row],[Unit Price]]))-Q3742)/Q3742)*100</f>
        <v>13.207547169811317</v>
      </c>
      <c r="T3742" s="8">
        <f t="shared" si="176"/>
        <v>2170.8000000000002</v>
      </c>
      <c r="U3742" s="8">
        <f>Sales[[#This Row],[Unit Cost]]*Sales[[#This Row],[Order Quantity]]</f>
        <v>1917.5400000000002</v>
      </c>
    </row>
    <row r="3743" spans="1:21" x14ac:dyDescent="0.2">
      <c r="A3743" s="6" t="s">
        <v>3956</v>
      </c>
      <c r="B3743" s="6" t="s">
        <v>26</v>
      </c>
      <c r="C3743" s="6" t="s">
        <v>145</v>
      </c>
      <c r="D3743" s="7">
        <v>43600</v>
      </c>
      <c r="E3743" s="7">
        <v>43691</v>
      </c>
      <c r="F3743" s="7">
        <v>43704</v>
      </c>
      <c r="G3743" s="7">
        <v>43708</v>
      </c>
      <c r="H3743" s="6">
        <f t="shared" si="174"/>
        <v>17</v>
      </c>
      <c r="I3743" s="6" t="s">
        <v>215</v>
      </c>
      <c r="J3743" s="6">
        <v>26</v>
      </c>
      <c r="K3743" s="6">
        <v>7</v>
      </c>
      <c r="L3743" s="6">
        <v>194</v>
      </c>
      <c r="M3743" s="6">
        <v>28</v>
      </c>
      <c r="N3743" s="6">
        <v>5</v>
      </c>
      <c r="O3743" s="6">
        <v>0.05</v>
      </c>
      <c r="P3743" s="8">
        <v>2331.6</v>
      </c>
      <c r="Q3743" s="8">
        <v>1911.9119999999998</v>
      </c>
      <c r="R3743" s="8">
        <f t="shared" si="175"/>
        <v>1515.5400000000009</v>
      </c>
      <c r="S3743" s="8">
        <f>(((Sales[[#This Row],[Unit Price]]-(Sales[[#This Row],[Discount Applied]]*Sales[[#This Row],[Unit Price]]))-Q3743)/Q3743)*100</f>
        <v>15.853658536585376</v>
      </c>
      <c r="T3743" s="8">
        <f t="shared" si="176"/>
        <v>11075.1</v>
      </c>
      <c r="U3743" s="8">
        <f>Sales[[#This Row],[Unit Cost]]*Sales[[#This Row],[Order Quantity]]</f>
        <v>9559.56</v>
      </c>
    </row>
    <row r="3744" spans="1:21" x14ac:dyDescent="0.2">
      <c r="A3744" s="6" t="s">
        <v>3957</v>
      </c>
      <c r="B3744" s="6" t="s">
        <v>26</v>
      </c>
      <c r="C3744" s="6" t="s">
        <v>145</v>
      </c>
      <c r="D3744" s="7">
        <v>43600</v>
      </c>
      <c r="E3744" s="7">
        <v>43691</v>
      </c>
      <c r="F3744" s="7">
        <v>43703</v>
      </c>
      <c r="G3744" s="7">
        <v>43708</v>
      </c>
      <c r="H3744" s="6">
        <f t="shared" si="174"/>
        <v>17</v>
      </c>
      <c r="I3744" s="6" t="s">
        <v>215</v>
      </c>
      <c r="J3744" s="6">
        <v>27</v>
      </c>
      <c r="K3744" s="6">
        <v>8</v>
      </c>
      <c r="L3744" s="6">
        <v>161</v>
      </c>
      <c r="M3744" s="6">
        <v>15</v>
      </c>
      <c r="N3744" s="6">
        <v>2</v>
      </c>
      <c r="O3744" s="6">
        <v>0.3</v>
      </c>
      <c r="P3744" s="8">
        <v>1976.5</v>
      </c>
      <c r="Q3744" s="8">
        <v>1620.7299999999998</v>
      </c>
      <c r="R3744" s="8">
        <f t="shared" si="175"/>
        <v>-474.35999999999922</v>
      </c>
      <c r="S3744" s="8">
        <f>(((Sales[[#This Row],[Unit Price]]-(Sales[[#This Row],[Discount Applied]]*Sales[[#This Row],[Unit Price]]))-Q3744)/Q3744)*100</f>
        <v>-14.634146341463392</v>
      </c>
      <c r="T3744" s="8">
        <f t="shared" si="176"/>
        <v>2767.1000000000004</v>
      </c>
      <c r="U3744" s="8">
        <f>Sales[[#This Row],[Unit Cost]]*Sales[[#This Row],[Order Quantity]]</f>
        <v>3241.4599999999996</v>
      </c>
    </row>
    <row r="3745" spans="1:21" x14ac:dyDescent="0.2">
      <c r="A3745" s="6" t="s">
        <v>3958</v>
      </c>
      <c r="B3745" s="6" t="s">
        <v>25</v>
      </c>
      <c r="C3745" s="6" t="s">
        <v>143</v>
      </c>
      <c r="D3745" s="7">
        <v>43600</v>
      </c>
      <c r="E3745" s="7">
        <v>43691</v>
      </c>
      <c r="F3745" s="7">
        <v>43713</v>
      </c>
      <c r="G3745" s="7">
        <v>43721</v>
      </c>
      <c r="H3745" s="6">
        <f t="shared" si="174"/>
        <v>30</v>
      </c>
      <c r="I3745" s="6" t="s">
        <v>215</v>
      </c>
      <c r="J3745" s="6">
        <v>16</v>
      </c>
      <c r="K3745" s="6">
        <v>47</v>
      </c>
      <c r="L3745" s="6">
        <v>349</v>
      </c>
      <c r="M3745" s="6">
        <v>5</v>
      </c>
      <c r="N3745" s="6">
        <v>8</v>
      </c>
      <c r="O3745" s="6">
        <v>0.05</v>
      </c>
      <c r="P3745" s="8">
        <v>5748.6</v>
      </c>
      <c r="Q3745" s="8">
        <v>4483.9080000000004</v>
      </c>
      <c r="R3745" s="8">
        <f t="shared" si="175"/>
        <v>7818.0959999999977</v>
      </c>
      <c r="S3745" s="8">
        <f>(((Sales[[#This Row],[Unit Price]]-(Sales[[#This Row],[Discount Applied]]*Sales[[#This Row],[Unit Price]]))-Q3745)/Q3745)*100</f>
        <v>21.794871794871788</v>
      </c>
      <c r="T3745" s="8">
        <f t="shared" si="176"/>
        <v>43689.36</v>
      </c>
      <c r="U3745" s="8">
        <f>Sales[[#This Row],[Unit Cost]]*Sales[[#This Row],[Order Quantity]]</f>
        <v>35871.264000000003</v>
      </c>
    </row>
    <row r="3746" spans="1:21" x14ac:dyDescent="0.2">
      <c r="A3746" s="6" t="s">
        <v>3959</v>
      </c>
      <c r="B3746" s="6" t="s">
        <v>26</v>
      </c>
      <c r="C3746" s="6" t="s">
        <v>145</v>
      </c>
      <c r="D3746" s="7">
        <v>43600</v>
      </c>
      <c r="E3746" s="7">
        <v>43691</v>
      </c>
      <c r="F3746" s="7">
        <v>43715</v>
      </c>
      <c r="G3746" s="7">
        <v>43716</v>
      </c>
      <c r="H3746" s="6">
        <f t="shared" si="174"/>
        <v>25</v>
      </c>
      <c r="I3746" s="6" t="s">
        <v>215</v>
      </c>
      <c r="J3746" s="6">
        <v>28</v>
      </c>
      <c r="K3746" s="6">
        <v>9</v>
      </c>
      <c r="L3746" s="6">
        <v>139</v>
      </c>
      <c r="M3746" s="6">
        <v>41</v>
      </c>
      <c r="N3746" s="6">
        <v>8</v>
      </c>
      <c r="O3746" s="6">
        <v>0.15</v>
      </c>
      <c r="P3746" s="8">
        <v>1319.9</v>
      </c>
      <c r="Q3746" s="8">
        <v>725.94500000000016</v>
      </c>
      <c r="R3746" s="8">
        <f t="shared" si="175"/>
        <v>3167.7599999999984</v>
      </c>
      <c r="S3746" s="8">
        <f>(((Sales[[#This Row],[Unit Price]]-(Sales[[#This Row],[Discount Applied]]*Sales[[#This Row],[Unit Price]]))-Q3746)/Q3746)*100</f>
        <v>54.545454545454511</v>
      </c>
      <c r="T3746" s="8">
        <f t="shared" si="176"/>
        <v>8975.32</v>
      </c>
      <c r="U3746" s="8">
        <f>Sales[[#This Row],[Unit Cost]]*Sales[[#This Row],[Order Quantity]]</f>
        <v>5807.5600000000013</v>
      </c>
    </row>
    <row r="3747" spans="1:21" x14ac:dyDescent="0.2">
      <c r="A3747" s="6" t="s">
        <v>3960</v>
      </c>
      <c r="B3747" s="6" t="s">
        <v>25</v>
      </c>
      <c r="C3747" s="6" t="s">
        <v>148</v>
      </c>
      <c r="D3747" s="7">
        <v>43600</v>
      </c>
      <c r="E3747" s="7">
        <v>43692</v>
      </c>
      <c r="F3747" s="7">
        <v>43705</v>
      </c>
      <c r="G3747" s="7">
        <v>43711</v>
      </c>
      <c r="H3747" s="6">
        <f t="shared" si="174"/>
        <v>19</v>
      </c>
      <c r="I3747" s="6" t="s">
        <v>215</v>
      </c>
      <c r="J3747" s="6">
        <v>16</v>
      </c>
      <c r="K3747" s="6">
        <v>7</v>
      </c>
      <c r="L3747" s="6">
        <v>47</v>
      </c>
      <c r="M3747" s="6">
        <v>19</v>
      </c>
      <c r="N3747" s="6">
        <v>8</v>
      </c>
      <c r="O3747" s="6">
        <v>0.05</v>
      </c>
      <c r="P3747" s="8">
        <v>958.1</v>
      </c>
      <c r="Q3747" s="8">
        <v>488.63100000000003</v>
      </c>
      <c r="R3747" s="8">
        <f t="shared" si="175"/>
        <v>3372.5120000000002</v>
      </c>
      <c r="S3747" s="8">
        <f>(((Sales[[#This Row],[Unit Price]]-(Sales[[#This Row],[Discount Applied]]*Sales[[#This Row],[Unit Price]]))-Q3747)/Q3747)*100</f>
        <v>86.274509803921575</v>
      </c>
      <c r="T3747" s="8">
        <f t="shared" si="176"/>
        <v>7281.56</v>
      </c>
      <c r="U3747" s="8">
        <f>Sales[[#This Row],[Unit Cost]]*Sales[[#This Row],[Order Quantity]]</f>
        <v>3909.0480000000002</v>
      </c>
    </row>
    <row r="3748" spans="1:21" x14ac:dyDescent="0.2">
      <c r="A3748" s="6" t="s">
        <v>3961</v>
      </c>
      <c r="B3748" s="6" t="s">
        <v>24</v>
      </c>
      <c r="C3748" s="6" t="s">
        <v>143</v>
      </c>
      <c r="D3748" s="7">
        <v>43600</v>
      </c>
      <c r="E3748" s="7">
        <v>43692</v>
      </c>
      <c r="F3748" s="7">
        <v>43714</v>
      </c>
      <c r="G3748" s="7">
        <v>43723</v>
      </c>
      <c r="H3748" s="6">
        <f t="shared" si="174"/>
        <v>31</v>
      </c>
      <c r="I3748" s="6" t="s">
        <v>215</v>
      </c>
      <c r="J3748" s="6">
        <v>8</v>
      </c>
      <c r="K3748" s="6">
        <v>46</v>
      </c>
      <c r="L3748" s="6">
        <v>355</v>
      </c>
      <c r="M3748" s="6">
        <v>34</v>
      </c>
      <c r="N3748" s="6">
        <v>3</v>
      </c>
      <c r="O3748" s="6">
        <v>0.05</v>
      </c>
      <c r="P3748" s="8">
        <v>5641.4000000000005</v>
      </c>
      <c r="Q3748" s="8">
        <v>4174.6360000000004</v>
      </c>
      <c r="R3748" s="8">
        <f t="shared" si="175"/>
        <v>3554.0819999999985</v>
      </c>
      <c r="S3748" s="8">
        <f>(((Sales[[#This Row],[Unit Price]]-(Sales[[#This Row],[Discount Applied]]*Sales[[#This Row],[Unit Price]]))-Q3748)/Q3748)*100</f>
        <v>28.378378378378383</v>
      </c>
      <c r="T3748" s="8">
        <f t="shared" si="176"/>
        <v>16077.99</v>
      </c>
      <c r="U3748" s="8">
        <f>Sales[[#This Row],[Unit Cost]]*Sales[[#This Row],[Order Quantity]]</f>
        <v>12523.908000000001</v>
      </c>
    </row>
    <row r="3749" spans="1:21" x14ac:dyDescent="0.2">
      <c r="A3749" s="6" t="s">
        <v>3962</v>
      </c>
      <c r="B3749" s="6" t="s">
        <v>26</v>
      </c>
      <c r="C3749" s="6" t="s">
        <v>147</v>
      </c>
      <c r="D3749" s="7">
        <v>43600</v>
      </c>
      <c r="E3749" s="7">
        <v>43692</v>
      </c>
      <c r="F3749" s="7">
        <v>43700</v>
      </c>
      <c r="G3749" s="7">
        <v>43709</v>
      </c>
      <c r="H3749" s="6">
        <f t="shared" si="174"/>
        <v>17</v>
      </c>
      <c r="I3749" s="6" t="s">
        <v>215</v>
      </c>
      <c r="J3749" s="6">
        <v>28</v>
      </c>
      <c r="K3749" s="6">
        <v>27</v>
      </c>
      <c r="L3749" s="6">
        <v>234</v>
      </c>
      <c r="M3749" s="6">
        <v>29</v>
      </c>
      <c r="N3749" s="6">
        <v>8</v>
      </c>
      <c r="O3749" s="6">
        <v>7.4999999999999997E-2</v>
      </c>
      <c r="P3749" s="8">
        <v>743.7</v>
      </c>
      <c r="Q3749" s="8">
        <v>349.53899999999999</v>
      </c>
      <c r="R3749" s="8">
        <f t="shared" si="175"/>
        <v>2707.0680000000002</v>
      </c>
      <c r="S3749" s="8">
        <f>(((Sales[[#This Row],[Unit Price]]-(Sales[[#This Row],[Discount Applied]]*Sales[[#This Row],[Unit Price]]))-Q3749)/Q3749)*100</f>
        <v>96.808510638297889</v>
      </c>
      <c r="T3749" s="8">
        <f t="shared" si="176"/>
        <v>5503.38</v>
      </c>
      <c r="U3749" s="8">
        <f>Sales[[#This Row],[Unit Cost]]*Sales[[#This Row],[Order Quantity]]</f>
        <v>2796.3119999999999</v>
      </c>
    </row>
    <row r="3750" spans="1:21" x14ac:dyDescent="0.2">
      <c r="A3750" s="6" t="s">
        <v>3963</v>
      </c>
      <c r="B3750" s="6" t="s">
        <v>26</v>
      </c>
      <c r="C3750" s="6" t="s">
        <v>146</v>
      </c>
      <c r="D3750" s="7">
        <v>43600</v>
      </c>
      <c r="E3750" s="7">
        <v>43692</v>
      </c>
      <c r="F3750" s="7">
        <v>43694</v>
      </c>
      <c r="G3750" s="7">
        <v>43701</v>
      </c>
      <c r="H3750" s="6">
        <f t="shared" si="174"/>
        <v>9</v>
      </c>
      <c r="I3750" s="6" t="s">
        <v>215</v>
      </c>
      <c r="J3750" s="6">
        <v>27</v>
      </c>
      <c r="K3750" s="6">
        <v>5</v>
      </c>
      <c r="L3750" s="6">
        <v>278</v>
      </c>
      <c r="M3750" s="6">
        <v>18</v>
      </c>
      <c r="N3750" s="6">
        <v>1</v>
      </c>
      <c r="O3750" s="6">
        <v>0.15</v>
      </c>
      <c r="P3750" s="8">
        <v>3819</v>
      </c>
      <c r="Q3750" s="8">
        <v>1909.5</v>
      </c>
      <c r="R3750" s="8">
        <f t="shared" si="175"/>
        <v>1336.65</v>
      </c>
      <c r="S3750" s="8">
        <f>(((Sales[[#This Row],[Unit Price]]-(Sales[[#This Row],[Discount Applied]]*Sales[[#This Row],[Unit Price]]))-Q3750)/Q3750)*100</f>
        <v>70</v>
      </c>
      <c r="T3750" s="8">
        <f t="shared" si="176"/>
        <v>3246.15</v>
      </c>
      <c r="U3750" s="8">
        <f>Sales[[#This Row],[Unit Cost]]*Sales[[#This Row],[Order Quantity]]</f>
        <v>1909.5</v>
      </c>
    </row>
    <row r="3751" spans="1:21" x14ac:dyDescent="0.2">
      <c r="A3751" s="6" t="s">
        <v>3964</v>
      </c>
      <c r="B3751" s="6" t="s">
        <v>24</v>
      </c>
      <c r="C3751" s="6" t="s">
        <v>143</v>
      </c>
      <c r="D3751" s="7">
        <v>43600</v>
      </c>
      <c r="E3751" s="7">
        <v>43692</v>
      </c>
      <c r="F3751" s="7">
        <v>43712</v>
      </c>
      <c r="G3751" s="7">
        <v>43719</v>
      </c>
      <c r="H3751" s="6">
        <f t="shared" si="174"/>
        <v>27</v>
      </c>
      <c r="I3751" s="6" t="s">
        <v>215</v>
      </c>
      <c r="J3751" s="6">
        <v>8</v>
      </c>
      <c r="K3751" s="6">
        <v>32</v>
      </c>
      <c r="L3751" s="6">
        <v>342</v>
      </c>
      <c r="M3751" s="6">
        <v>47</v>
      </c>
      <c r="N3751" s="6">
        <v>6</v>
      </c>
      <c r="O3751" s="6">
        <v>0.15</v>
      </c>
      <c r="P3751" s="8">
        <v>2653.2000000000003</v>
      </c>
      <c r="Q3751" s="8">
        <v>1485.7920000000004</v>
      </c>
      <c r="R3751" s="8">
        <f t="shared" si="175"/>
        <v>4616.5679999999975</v>
      </c>
      <c r="S3751" s="8">
        <f>(((Sales[[#This Row],[Unit Price]]-(Sales[[#This Row],[Discount Applied]]*Sales[[#This Row],[Unit Price]]))-Q3751)/Q3751)*100</f>
        <v>51.78571428571427</v>
      </c>
      <c r="T3751" s="8">
        <f t="shared" si="176"/>
        <v>13531.32</v>
      </c>
      <c r="U3751" s="8">
        <f>Sales[[#This Row],[Unit Cost]]*Sales[[#This Row],[Order Quantity]]</f>
        <v>8914.7520000000022</v>
      </c>
    </row>
    <row r="3752" spans="1:21" x14ac:dyDescent="0.2">
      <c r="A3752" s="6" t="s">
        <v>3965</v>
      </c>
      <c r="B3752" s="6" t="s">
        <v>25</v>
      </c>
      <c r="C3752" s="6" t="s">
        <v>143</v>
      </c>
      <c r="D3752" s="7">
        <v>43600</v>
      </c>
      <c r="E3752" s="7">
        <v>43692</v>
      </c>
      <c r="F3752" s="7">
        <v>43717</v>
      </c>
      <c r="G3752" s="7">
        <v>43723</v>
      </c>
      <c r="H3752" s="6">
        <f t="shared" si="174"/>
        <v>31</v>
      </c>
      <c r="I3752" s="6" t="s">
        <v>215</v>
      </c>
      <c r="J3752" s="6">
        <v>15</v>
      </c>
      <c r="K3752" s="6">
        <v>1</v>
      </c>
      <c r="L3752" s="6">
        <v>366</v>
      </c>
      <c r="M3752" s="6">
        <v>37</v>
      </c>
      <c r="N3752" s="6">
        <v>2</v>
      </c>
      <c r="O3752" s="6">
        <v>0.1</v>
      </c>
      <c r="P3752" s="8">
        <v>1943</v>
      </c>
      <c r="Q3752" s="8">
        <v>1088.0800000000002</v>
      </c>
      <c r="R3752" s="8">
        <f t="shared" si="175"/>
        <v>1321.2399999999998</v>
      </c>
      <c r="S3752" s="8">
        <f>(((Sales[[#This Row],[Unit Price]]-(Sales[[#This Row],[Discount Applied]]*Sales[[#This Row],[Unit Price]]))-Q3752)/Q3752)*100</f>
        <v>60.714285714285701</v>
      </c>
      <c r="T3752" s="8">
        <f t="shared" si="176"/>
        <v>3497.4</v>
      </c>
      <c r="U3752" s="8">
        <f>Sales[[#This Row],[Unit Cost]]*Sales[[#This Row],[Order Quantity]]</f>
        <v>2176.1600000000003</v>
      </c>
    </row>
    <row r="3753" spans="1:21" x14ac:dyDescent="0.2">
      <c r="A3753" s="6" t="s">
        <v>3966</v>
      </c>
      <c r="B3753" s="6" t="s">
        <v>25</v>
      </c>
      <c r="C3753" s="6" t="s">
        <v>145</v>
      </c>
      <c r="D3753" s="7">
        <v>43600</v>
      </c>
      <c r="E3753" s="7">
        <v>43692</v>
      </c>
      <c r="F3753" s="7">
        <v>43695</v>
      </c>
      <c r="G3753" s="7">
        <v>43696</v>
      </c>
      <c r="H3753" s="6">
        <f t="shared" si="174"/>
        <v>4</v>
      </c>
      <c r="I3753" s="6" t="s">
        <v>215</v>
      </c>
      <c r="J3753" s="6">
        <v>15</v>
      </c>
      <c r="K3753" s="6">
        <v>40</v>
      </c>
      <c r="L3753" s="6">
        <v>174</v>
      </c>
      <c r="M3753" s="6">
        <v>11</v>
      </c>
      <c r="N3753" s="6">
        <v>7</v>
      </c>
      <c r="O3753" s="6">
        <v>0.05</v>
      </c>
      <c r="P3753" s="8">
        <v>1929.6000000000001</v>
      </c>
      <c r="Q3753" s="8">
        <v>1543.6800000000003</v>
      </c>
      <c r="R3753" s="8">
        <f t="shared" si="175"/>
        <v>2026.0799999999981</v>
      </c>
      <c r="S3753" s="8">
        <f>(((Sales[[#This Row],[Unit Price]]-(Sales[[#This Row],[Discount Applied]]*Sales[[#This Row],[Unit Price]]))-Q3753)/Q3753)*100</f>
        <v>18.749999999999986</v>
      </c>
      <c r="T3753" s="8">
        <f t="shared" si="176"/>
        <v>12831.84</v>
      </c>
      <c r="U3753" s="8">
        <f>Sales[[#This Row],[Unit Cost]]*Sales[[#This Row],[Order Quantity]]</f>
        <v>10805.760000000002</v>
      </c>
    </row>
    <row r="3754" spans="1:21" x14ac:dyDescent="0.2">
      <c r="A3754" s="6" t="s">
        <v>3967</v>
      </c>
      <c r="B3754" s="6" t="s">
        <v>25</v>
      </c>
      <c r="C3754" s="6" t="s">
        <v>147</v>
      </c>
      <c r="D3754" s="7">
        <v>43600</v>
      </c>
      <c r="E3754" s="7">
        <v>43692</v>
      </c>
      <c r="F3754" s="7">
        <v>43715</v>
      </c>
      <c r="G3754" s="7">
        <v>43719</v>
      </c>
      <c r="H3754" s="6">
        <f t="shared" si="174"/>
        <v>27</v>
      </c>
      <c r="I3754" s="6" t="s">
        <v>215</v>
      </c>
      <c r="J3754" s="6">
        <v>16</v>
      </c>
      <c r="K3754" s="6">
        <v>44</v>
      </c>
      <c r="L3754" s="6">
        <v>260</v>
      </c>
      <c r="M3754" s="6">
        <v>13</v>
      </c>
      <c r="N3754" s="6">
        <v>2</v>
      </c>
      <c r="O3754" s="6">
        <v>7.4999999999999997E-2</v>
      </c>
      <c r="P3754" s="8">
        <v>1809</v>
      </c>
      <c r="Q3754" s="8">
        <v>1338.66</v>
      </c>
      <c r="R3754" s="8">
        <f t="shared" si="175"/>
        <v>669.32999999999993</v>
      </c>
      <c r="S3754" s="8">
        <f>(((Sales[[#This Row],[Unit Price]]-(Sales[[#This Row],[Discount Applied]]*Sales[[#This Row],[Unit Price]]))-Q3754)/Q3754)*100</f>
        <v>24.999999999999993</v>
      </c>
      <c r="T3754" s="8">
        <f t="shared" si="176"/>
        <v>3346.65</v>
      </c>
      <c r="U3754" s="8">
        <f>Sales[[#This Row],[Unit Cost]]*Sales[[#This Row],[Order Quantity]]</f>
        <v>2677.32</v>
      </c>
    </row>
    <row r="3755" spans="1:21" x14ac:dyDescent="0.2">
      <c r="A3755" s="6" t="s">
        <v>3968</v>
      </c>
      <c r="B3755" s="6" t="s">
        <v>26</v>
      </c>
      <c r="C3755" s="6" t="s">
        <v>143</v>
      </c>
      <c r="D3755" s="7">
        <v>43600</v>
      </c>
      <c r="E3755" s="7">
        <v>43692</v>
      </c>
      <c r="F3755" s="7">
        <v>43717</v>
      </c>
      <c r="G3755" s="7">
        <v>43726</v>
      </c>
      <c r="H3755" s="6">
        <f t="shared" si="174"/>
        <v>34</v>
      </c>
      <c r="I3755" s="6" t="s">
        <v>215</v>
      </c>
      <c r="J3755" s="6">
        <v>28</v>
      </c>
      <c r="K3755" s="6">
        <v>36</v>
      </c>
      <c r="L3755" s="6">
        <v>351</v>
      </c>
      <c r="M3755" s="6">
        <v>9</v>
      </c>
      <c r="N3755" s="6">
        <v>2</v>
      </c>
      <c r="O3755" s="6">
        <v>7.4999999999999997E-2</v>
      </c>
      <c r="P3755" s="8">
        <v>1005</v>
      </c>
      <c r="Q3755" s="8">
        <v>814.05000000000007</v>
      </c>
      <c r="R3755" s="8">
        <f t="shared" si="175"/>
        <v>231.14999999999986</v>
      </c>
      <c r="S3755" s="8">
        <f>(((Sales[[#This Row],[Unit Price]]-(Sales[[#This Row],[Discount Applied]]*Sales[[#This Row],[Unit Price]]))-Q3755)/Q3755)*100</f>
        <v>14.197530864197521</v>
      </c>
      <c r="T3755" s="8">
        <f t="shared" si="176"/>
        <v>1859.25</v>
      </c>
      <c r="U3755" s="8">
        <f>Sales[[#This Row],[Unit Cost]]*Sales[[#This Row],[Order Quantity]]</f>
        <v>1628.1000000000001</v>
      </c>
    </row>
    <row r="3756" spans="1:21" x14ac:dyDescent="0.2">
      <c r="A3756" s="6" t="s">
        <v>3969</v>
      </c>
      <c r="B3756" s="6" t="s">
        <v>26</v>
      </c>
      <c r="C3756" s="6" t="s">
        <v>145</v>
      </c>
      <c r="D3756" s="7">
        <v>43600</v>
      </c>
      <c r="E3756" s="7">
        <v>43692</v>
      </c>
      <c r="F3756" s="7">
        <v>43712</v>
      </c>
      <c r="G3756" s="7">
        <v>43715</v>
      </c>
      <c r="H3756" s="6">
        <f t="shared" si="174"/>
        <v>23</v>
      </c>
      <c r="I3756" s="6" t="s">
        <v>215</v>
      </c>
      <c r="J3756" s="6">
        <v>27</v>
      </c>
      <c r="K3756" s="6">
        <v>34</v>
      </c>
      <c r="L3756" s="6">
        <v>197</v>
      </c>
      <c r="M3756" s="6">
        <v>38</v>
      </c>
      <c r="N3756" s="6">
        <v>2</v>
      </c>
      <c r="O3756" s="6">
        <v>7.4999999999999997E-2</v>
      </c>
      <c r="P3756" s="8">
        <v>1721.9</v>
      </c>
      <c r="Q3756" s="8">
        <v>1102.0160000000001</v>
      </c>
      <c r="R3756" s="8">
        <f t="shared" si="175"/>
        <v>981.48300000000017</v>
      </c>
      <c r="S3756" s="8">
        <f>(((Sales[[#This Row],[Unit Price]]-(Sales[[#This Row],[Discount Applied]]*Sales[[#This Row],[Unit Price]]))-Q3756)/Q3756)*100</f>
        <v>44.531250000000007</v>
      </c>
      <c r="T3756" s="8">
        <f t="shared" si="176"/>
        <v>3185.5150000000003</v>
      </c>
      <c r="U3756" s="8">
        <f>Sales[[#This Row],[Unit Cost]]*Sales[[#This Row],[Order Quantity]]</f>
        <v>2204.0320000000002</v>
      </c>
    </row>
    <row r="3757" spans="1:21" x14ac:dyDescent="0.2">
      <c r="A3757" s="6" t="s">
        <v>3970</v>
      </c>
      <c r="B3757" s="6" t="s">
        <v>25</v>
      </c>
      <c r="C3757" s="6" t="s">
        <v>145</v>
      </c>
      <c r="D3757" s="7">
        <v>43600</v>
      </c>
      <c r="E3757" s="7">
        <v>43693</v>
      </c>
      <c r="F3757" s="7">
        <v>43714</v>
      </c>
      <c r="G3757" s="7">
        <v>43719</v>
      </c>
      <c r="H3757" s="6">
        <f t="shared" si="174"/>
        <v>26</v>
      </c>
      <c r="I3757" s="6" t="s">
        <v>215</v>
      </c>
      <c r="J3757" s="6">
        <v>19</v>
      </c>
      <c r="K3757" s="6">
        <v>18</v>
      </c>
      <c r="L3757" s="6">
        <v>95</v>
      </c>
      <c r="M3757" s="6">
        <v>32</v>
      </c>
      <c r="N3757" s="6">
        <v>2</v>
      </c>
      <c r="O3757" s="6">
        <v>0.2</v>
      </c>
      <c r="P3757" s="8">
        <v>837.5</v>
      </c>
      <c r="Q3757" s="8">
        <v>368.5</v>
      </c>
      <c r="R3757" s="8">
        <f t="shared" si="175"/>
        <v>603</v>
      </c>
      <c r="S3757" s="8">
        <f>(((Sales[[#This Row],[Unit Price]]-(Sales[[#This Row],[Discount Applied]]*Sales[[#This Row],[Unit Price]]))-Q3757)/Q3757)*100</f>
        <v>81.818181818181827</v>
      </c>
      <c r="T3757" s="8">
        <f t="shared" si="176"/>
        <v>1340</v>
      </c>
      <c r="U3757" s="8">
        <f>Sales[[#This Row],[Unit Cost]]*Sales[[#This Row],[Order Quantity]]</f>
        <v>737</v>
      </c>
    </row>
    <row r="3758" spans="1:21" x14ac:dyDescent="0.2">
      <c r="A3758" s="6" t="s">
        <v>3971</v>
      </c>
      <c r="B3758" s="6" t="s">
        <v>24</v>
      </c>
      <c r="C3758" s="6" t="s">
        <v>145</v>
      </c>
      <c r="D3758" s="7">
        <v>43600</v>
      </c>
      <c r="E3758" s="7">
        <v>43693</v>
      </c>
      <c r="F3758" s="7">
        <v>43699</v>
      </c>
      <c r="G3758" s="7">
        <v>43704</v>
      </c>
      <c r="H3758" s="6">
        <f t="shared" si="174"/>
        <v>11</v>
      </c>
      <c r="I3758" s="6" t="s">
        <v>215</v>
      </c>
      <c r="J3758" s="6">
        <v>6</v>
      </c>
      <c r="K3758" s="6">
        <v>39</v>
      </c>
      <c r="L3758" s="6">
        <v>143</v>
      </c>
      <c r="M3758" s="6">
        <v>37</v>
      </c>
      <c r="N3758" s="6">
        <v>2</v>
      </c>
      <c r="O3758" s="6">
        <v>0.05</v>
      </c>
      <c r="P3758" s="8">
        <v>3852.5</v>
      </c>
      <c r="Q3758" s="8">
        <v>3236.1</v>
      </c>
      <c r="R3758" s="8">
        <f t="shared" si="175"/>
        <v>847.55000000000018</v>
      </c>
      <c r="S3758" s="8">
        <f>(((Sales[[#This Row],[Unit Price]]-(Sales[[#This Row],[Discount Applied]]*Sales[[#This Row],[Unit Price]]))-Q3758)/Q3758)*100</f>
        <v>13.095238095238098</v>
      </c>
      <c r="T3758" s="8">
        <f t="shared" si="176"/>
        <v>7319.75</v>
      </c>
      <c r="U3758" s="8">
        <f>Sales[[#This Row],[Unit Cost]]*Sales[[#This Row],[Order Quantity]]</f>
        <v>6472.2</v>
      </c>
    </row>
    <row r="3759" spans="1:21" x14ac:dyDescent="0.2">
      <c r="A3759" s="6" t="s">
        <v>3972</v>
      </c>
      <c r="B3759" s="6" t="s">
        <v>24</v>
      </c>
      <c r="C3759" s="6" t="s">
        <v>148</v>
      </c>
      <c r="D3759" s="7">
        <v>43600</v>
      </c>
      <c r="E3759" s="7">
        <v>43693</v>
      </c>
      <c r="F3759" s="7">
        <v>43696</v>
      </c>
      <c r="G3759" s="7">
        <v>43704</v>
      </c>
      <c r="H3759" s="6">
        <f t="shared" si="174"/>
        <v>11</v>
      </c>
      <c r="I3759" s="6" t="s">
        <v>215</v>
      </c>
      <c r="J3759" s="6">
        <v>4</v>
      </c>
      <c r="K3759" s="6">
        <v>27</v>
      </c>
      <c r="L3759" s="6">
        <v>15</v>
      </c>
      <c r="M3759" s="6">
        <v>16</v>
      </c>
      <c r="N3759" s="6">
        <v>5</v>
      </c>
      <c r="O3759" s="6">
        <v>7.4999999999999997E-2</v>
      </c>
      <c r="P3759" s="8">
        <v>3644.8</v>
      </c>
      <c r="Q3759" s="8">
        <v>2842.9440000000004</v>
      </c>
      <c r="R3759" s="8">
        <f t="shared" si="175"/>
        <v>2642.4799999999996</v>
      </c>
      <c r="S3759" s="8">
        <f>(((Sales[[#This Row],[Unit Price]]-(Sales[[#This Row],[Discount Applied]]*Sales[[#This Row],[Unit Price]]))-Q3759)/Q3759)*100</f>
        <v>18.589743589743573</v>
      </c>
      <c r="T3759" s="8">
        <f t="shared" si="176"/>
        <v>16857.2</v>
      </c>
      <c r="U3759" s="8">
        <f>Sales[[#This Row],[Unit Cost]]*Sales[[#This Row],[Order Quantity]]</f>
        <v>14214.720000000001</v>
      </c>
    </row>
    <row r="3760" spans="1:21" x14ac:dyDescent="0.2">
      <c r="A3760" s="6" t="s">
        <v>3973</v>
      </c>
      <c r="B3760" s="6" t="s">
        <v>23</v>
      </c>
      <c r="C3760" s="6" t="s">
        <v>148</v>
      </c>
      <c r="D3760" s="7">
        <v>43600</v>
      </c>
      <c r="E3760" s="7">
        <v>43693</v>
      </c>
      <c r="F3760" s="7">
        <v>43705</v>
      </c>
      <c r="G3760" s="7">
        <v>43708</v>
      </c>
      <c r="H3760" s="6">
        <f t="shared" si="174"/>
        <v>15</v>
      </c>
      <c r="I3760" s="6" t="s">
        <v>215</v>
      </c>
      <c r="J3760" s="6">
        <v>21</v>
      </c>
      <c r="K3760" s="6">
        <v>50</v>
      </c>
      <c r="L3760" s="6">
        <v>50</v>
      </c>
      <c r="M3760" s="6">
        <v>25</v>
      </c>
      <c r="N3760" s="6">
        <v>2</v>
      </c>
      <c r="O3760" s="6">
        <v>7.4999999999999997E-2</v>
      </c>
      <c r="P3760" s="8">
        <v>227.8</v>
      </c>
      <c r="Q3760" s="8">
        <v>120.73400000000001</v>
      </c>
      <c r="R3760" s="8">
        <f t="shared" si="175"/>
        <v>179.96199999999999</v>
      </c>
      <c r="S3760" s="8">
        <f>(((Sales[[#This Row],[Unit Price]]-(Sales[[#This Row],[Discount Applied]]*Sales[[#This Row],[Unit Price]]))-Q3760)/Q3760)*100</f>
        <v>74.528301886792448</v>
      </c>
      <c r="T3760" s="8">
        <f t="shared" si="176"/>
        <v>421.43</v>
      </c>
      <c r="U3760" s="8">
        <f>Sales[[#This Row],[Unit Cost]]*Sales[[#This Row],[Order Quantity]]</f>
        <v>241.46800000000002</v>
      </c>
    </row>
    <row r="3761" spans="1:21" x14ac:dyDescent="0.2">
      <c r="A3761" s="6" t="s">
        <v>3974</v>
      </c>
      <c r="B3761" s="6" t="s">
        <v>23</v>
      </c>
      <c r="C3761" s="6" t="s">
        <v>148</v>
      </c>
      <c r="D3761" s="7">
        <v>43600</v>
      </c>
      <c r="E3761" s="7">
        <v>43693</v>
      </c>
      <c r="F3761" s="7">
        <v>43704</v>
      </c>
      <c r="G3761" s="7">
        <v>43707</v>
      </c>
      <c r="H3761" s="6">
        <f t="shared" si="174"/>
        <v>14</v>
      </c>
      <c r="I3761" s="6" t="s">
        <v>215</v>
      </c>
      <c r="J3761" s="6">
        <v>23</v>
      </c>
      <c r="K3761" s="6">
        <v>12</v>
      </c>
      <c r="L3761" s="6">
        <v>56</v>
      </c>
      <c r="M3761" s="6">
        <v>7</v>
      </c>
      <c r="N3761" s="6">
        <v>7</v>
      </c>
      <c r="O3761" s="6">
        <v>7.4999999999999997E-2</v>
      </c>
      <c r="P3761" s="8">
        <v>3370.1</v>
      </c>
      <c r="Q3761" s="8">
        <v>2055.761</v>
      </c>
      <c r="R3761" s="8">
        <f t="shared" si="175"/>
        <v>7431.0704999999998</v>
      </c>
      <c r="S3761" s="8">
        <f>(((Sales[[#This Row],[Unit Price]]-(Sales[[#This Row],[Discount Applied]]*Sales[[#This Row],[Unit Price]]))-Q3761)/Q3761)*100</f>
        <v>51.639344262295076</v>
      </c>
      <c r="T3761" s="8">
        <f t="shared" si="176"/>
        <v>21821.397499999999</v>
      </c>
      <c r="U3761" s="8">
        <f>Sales[[#This Row],[Unit Cost]]*Sales[[#This Row],[Order Quantity]]</f>
        <v>14390.326999999999</v>
      </c>
    </row>
    <row r="3762" spans="1:21" x14ac:dyDescent="0.2">
      <c r="A3762" s="6" t="s">
        <v>3975</v>
      </c>
      <c r="B3762" s="6" t="s">
        <v>25</v>
      </c>
      <c r="C3762" s="6" t="s">
        <v>146</v>
      </c>
      <c r="D3762" s="7">
        <v>43600</v>
      </c>
      <c r="E3762" s="7">
        <v>43693</v>
      </c>
      <c r="F3762" s="7">
        <v>43701</v>
      </c>
      <c r="G3762" s="7">
        <v>43708</v>
      </c>
      <c r="H3762" s="6">
        <f t="shared" si="174"/>
        <v>15</v>
      </c>
      <c r="I3762" s="6" t="s">
        <v>215</v>
      </c>
      <c r="J3762" s="6">
        <v>16</v>
      </c>
      <c r="K3762" s="6">
        <v>40</v>
      </c>
      <c r="L3762" s="6">
        <v>328</v>
      </c>
      <c r="M3762" s="6">
        <v>30</v>
      </c>
      <c r="N3762" s="6">
        <v>7</v>
      </c>
      <c r="O3762" s="6">
        <v>0.05</v>
      </c>
      <c r="P3762" s="8">
        <v>1051.9000000000001</v>
      </c>
      <c r="Q3762" s="8">
        <v>557.50700000000006</v>
      </c>
      <c r="R3762" s="8">
        <f t="shared" si="175"/>
        <v>3092.5860000000007</v>
      </c>
      <c r="S3762" s="8">
        <f>(((Sales[[#This Row],[Unit Price]]-(Sales[[#This Row],[Discount Applied]]*Sales[[#This Row],[Unit Price]]))-Q3762)/Q3762)*100</f>
        <v>79.245283018867923</v>
      </c>
      <c r="T3762" s="8">
        <f t="shared" si="176"/>
        <v>6995.1350000000011</v>
      </c>
      <c r="U3762" s="8">
        <f>Sales[[#This Row],[Unit Cost]]*Sales[[#This Row],[Order Quantity]]</f>
        <v>3902.5490000000004</v>
      </c>
    </row>
    <row r="3763" spans="1:21" x14ac:dyDescent="0.2">
      <c r="A3763" s="6" t="s">
        <v>3976</v>
      </c>
      <c r="B3763" s="6" t="s">
        <v>24</v>
      </c>
      <c r="C3763" s="6" t="s">
        <v>144</v>
      </c>
      <c r="D3763" s="7">
        <v>43600</v>
      </c>
      <c r="E3763" s="7">
        <v>43693</v>
      </c>
      <c r="F3763" s="7">
        <v>43713</v>
      </c>
      <c r="G3763" s="7">
        <v>43718</v>
      </c>
      <c r="H3763" s="6">
        <f t="shared" si="174"/>
        <v>25</v>
      </c>
      <c r="I3763" s="6" t="s">
        <v>215</v>
      </c>
      <c r="J3763" s="6">
        <v>3</v>
      </c>
      <c r="K3763" s="6">
        <v>41</v>
      </c>
      <c r="L3763" s="6">
        <v>85</v>
      </c>
      <c r="M3763" s="6">
        <v>17</v>
      </c>
      <c r="N3763" s="6">
        <v>6</v>
      </c>
      <c r="O3763" s="6">
        <v>0.05</v>
      </c>
      <c r="P3763" s="8">
        <v>3966.4</v>
      </c>
      <c r="Q3763" s="8">
        <v>3331.7759999999998</v>
      </c>
      <c r="R3763" s="8">
        <f t="shared" si="175"/>
        <v>2617.8240000000042</v>
      </c>
      <c r="S3763" s="8">
        <f>(((Sales[[#This Row],[Unit Price]]-(Sales[[#This Row],[Discount Applied]]*Sales[[#This Row],[Unit Price]]))-Q3763)/Q3763)*100</f>
        <v>13.095238095238098</v>
      </c>
      <c r="T3763" s="8">
        <f t="shared" si="176"/>
        <v>22608.480000000003</v>
      </c>
      <c r="U3763" s="8">
        <f>Sales[[#This Row],[Unit Cost]]*Sales[[#This Row],[Order Quantity]]</f>
        <v>19990.655999999999</v>
      </c>
    </row>
    <row r="3764" spans="1:21" x14ac:dyDescent="0.2">
      <c r="A3764" s="6" t="s">
        <v>3977</v>
      </c>
      <c r="B3764" s="6" t="s">
        <v>24</v>
      </c>
      <c r="C3764" s="6" t="s">
        <v>146</v>
      </c>
      <c r="D3764" s="7">
        <v>43600</v>
      </c>
      <c r="E3764" s="7">
        <v>43694</v>
      </c>
      <c r="F3764" s="7">
        <v>43712</v>
      </c>
      <c r="G3764" s="7">
        <v>43716</v>
      </c>
      <c r="H3764" s="6">
        <f t="shared" si="174"/>
        <v>22</v>
      </c>
      <c r="I3764" s="6" t="s">
        <v>215</v>
      </c>
      <c r="J3764" s="6">
        <v>2</v>
      </c>
      <c r="K3764" s="6">
        <v>22</v>
      </c>
      <c r="L3764" s="6">
        <v>264</v>
      </c>
      <c r="M3764" s="6">
        <v>2</v>
      </c>
      <c r="N3764" s="6">
        <v>7</v>
      </c>
      <c r="O3764" s="6">
        <v>7.4999999999999997E-2</v>
      </c>
      <c r="P3764" s="8">
        <v>241.20000000000002</v>
      </c>
      <c r="Q3764" s="8">
        <v>96.480000000000018</v>
      </c>
      <c r="R3764" s="8">
        <f t="shared" si="175"/>
        <v>886.40999999999985</v>
      </c>
      <c r="S3764" s="8">
        <f>(((Sales[[#This Row],[Unit Price]]-(Sales[[#This Row],[Discount Applied]]*Sales[[#This Row],[Unit Price]]))-Q3764)/Q3764)*100</f>
        <v>131.24999999999997</v>
      </c>
      <c r="T3764" s="8">
        <f t="shared" si="176"/>
        <v>1561.77</v>
      </c>
      <c r="U3764" s="8">
        <f>Sales[[#This Row],[Unit Cost]]*Sales[[#This Row],[Order Quantity]]</f>
        <v>675.36000000000013</v>
      </c>
    </row>
    <row r="3765" spans="1:21" x14ac:dyDescent="0.2">
      <c r="A3765" s="6" t="s">
        <v>3978</v>
      </c>
      <c r="B3765" s="6" t="s">
        <v>25</v>
      </c>
      <c r="C3765" s="6" t="s">
        <v>144</v>
      </c>
      <c r="D3765" s="7">
        <v>43600</v>
      </c>
      <c r="E3765" s="7">
        <v>43694</v>
      </c>
      <c r="F3765" s="7">
        <v>43713</v>
      </c>
      <c r="G3765" s="7">
        <v>43716</v>
      </c>
      <c r="H3765" s="6">
        <f t="shared" si="174"/>
        <v>22</v>
      </c>
      <c r="I3765" s="6" t="s">
        <v>215</v>
      </c>
      <c r="J3765" s="6">
        <v>14</v>
      </c>
      <c r="K3765" s="6">
        <v>23</v>
      </c>
      <c r="L3765" s="6">
        <v>67</v>
      </c>
      <c r="M3765" s="6">
        <v>2</v>
      </c>
      <c r="N3765" s="6">
        <v>3</v>
      </c>
      <c r="O3765" s="6">
        <v>7.4999999999999997E-2</v>
      </c>
      <c r="P3765" s="8">
        <v>3149</v>
      </c>
      <c r="Q3765" s="8">
        <v>1731.95</v>
      </c>
      <c r="R3765" s="8">
        <f t="shared" si="175"/>
        <v>3542.625</v>
      </c>
      <c r="S3765" s="8">
        <f>(((Sales[[#This Row],[Unit Price]]-(Sales[[#This Row],[Discount Applied]]*Sales[[#This Row],[Unit Price]]))-Q3765)/Q3765)*100</f>
        <v>68.181818181818159</v>
      </c>
      <c r="T3765" s="8">
        <f t="shared" si="176"/>
        <v>8738.4750000000004</v>
      </c>
      <c r="U3765" s="8">
        <f>Sales[[#This Row],[Unit Cost]]*Sales[[#This Row],[Order Quantity]]</f>
        <v>5195.8500000000004</v>
      </c>
    </row>
    <row r="3766" spans="1:21" x14ac:dyDescent="0.2">
      <c r="A3766" s="6" t="s">
        <v>3979</v>
      </c>
      <c r="B3766" s="6" t="s">
        <v>25</v>
      </c>
      <c r="C3766" s="6" t="s">
        <v>147</v>
      </c>
      <c r="D3766" s="7">
        <v>43600</v>
      </c>
      <c r="E3766" s="7">
        <v>43694</v>
      </c>
      <c r="F3766" s="7">
        <v>43709</v>
      </c>
      <c r="G3766" s="7">
        <v>43718</v>
      </c>
      <c r="H3766" s="6">
        <f t="shared" si="174"/>
        <v>24</v>
      </c>
      <c r="I3766" s="6" t="s">
        <v>215</v>
      </c>
      <c r="J3766" s="6">
        <v>20</v>
      </c>
      <c r="K3766" s="6">
        <v>43</v>
      </c>
      <c r="L3766" s="6">
        <v>253</v>
      </c>
      <c r="M3766" s="6">
        <v>41</v>
      </c>
      <c r="N3766" s="6">
        <v>3</v>
      </c>
      <c r="O3766" s="6">
        <v>7.4999999999999997E-2</v>
      </c>
      <c r="P3766" s="8">
        <v>911.2</v>
      </c>
      <c r="Q3766" s="8">
        <v>728.96</v>
      </c>
      <c r="R3766" s="8">
        <f t="shared" si="175"/>
        <v>341.70000000000027</v>
      </c>
      <c r="S3766" s="8">
        <f>(((Sales[[#This Row],[Unit Price]]-(Sales[[#This Row],[Discount Applied]]*Sales[[#This Row],[Unit Price]]))-Q3766)/Q3766)*100</f>
        <v>15.624999999999996</v>
      </c>
      <c r="T3766" s="8">
        <f t="shared" si="176"/>
        <v>2528.5800000000004</v>
      </c>
      <c r="U3766" s="8">
        <f>Sales[[#This Row],[Unit Cost]]*Sales[[#This Row],[Order Quantity]]</f>
        <v>2186.88</v>
      </c>
    </row>
    <row r="3767" spans="1:21" x14ac:dyDescent="0.2">
      <c r="A3767" s="6" t="s">
        <v>3980</v>
      </c>
      <c r="B3767" s="6" t="s">
        <v>24</v>
      </c>
      <c r="C3767" s="6" t="s">
        <v>145</v>
      </c>
      <c r="D3767" s="7">
        <v>43600</v>
      </c>
      <c r="E3767" s="7">
        <v>43694</v>
      </c>
      <c r="F3767" s="7">
        <v>43696</v>
      </c>
      <c r="G3767" s="7">
        <v>43697</v>
      </c>
      <c r="H3767" s="6">
        <f t="shared" si="174"/>
        <v>3</v>
      </c>
      <c r="I3767" s="6" t="s">
        <v>215</v>
      </c>
      <c r="J3767" s="6">
        <v>6</v>
      </c>
      <c r="K3767" s="6">
        <v>29</v>
      </c>
      <c r="L3767" s="6">
        <v>154</v>
      </c>
      <c r="M3767" s="6">
        <v>5</v>
      </c>
      <c r="N3767" s="6">
        <v>3</v>
      </c>
      <c r="O3767" s="6">
        <v>0.15</v>
      </c>
      <c r="P3767" s="8">
        <v>2345</v>
      </c>
      <c r="Q3767" s="8">
        <v>1758.75</v>
      </c>
      <c r="R3767" s="8">
        <f t="shared" si="175"/>
        <v>703.5</v>
      </c>
      <c r="S3767" s="8">
        <f>(((Sales[[#This Row],[Unit Price]]-(Sales[[#This Row],[Discount Applied]]*Sales[[#This Row],[Unit Price]]))-Q3767)/Q3767)*100</f>
        <v>13.333333333333334</v>
      </c>
      <c r="T3767" s="8">
        <f t="shared" si="176"/>
        <v>5979.75</v>
      </c>
      <c r="U3767" s="8">
        <f>Sales[[#This Row],[Unit Cost]]*Sales[[#This Row],[Order Quantity]]</f>
        <v>5276.25</v>
      </c>
    </row>
    <row r="3768" spans="1:21" x14ac:dyDescent="0.2">
      <c r="A3768" s="6" t="s">
        <v>3981</v>
      </c>
      <c r="B3768" s="6" t="s">
        <v>24</v>
      </c>
      <c r="C3768" s="6" t="s">
        <v>147</v>
      </c>
      <c r="D3768" s="7">
        <v>43600</v>
      </c>
      <c r="E3768" s="7">
        <v>43694</v>
      </c>
      <c r="F3768" s="7">
        <v>43700</v>
      </c>
      <c r="G3768" s="7">
        <v>43705</v>
      </c>
      <c r="H3768" s="6">
        <f t="shared" si="174"/>
        <v>11</v>
      </c>
      <c r="I3768" s="6" t="s">
        <v>215</v>
      </c>
      <c r="J3768" s="6">
        <v>5</v>
      </c>
      <c r="K3768" s="6">
        <v>20</v>
      </c>
      <c r="L3768" s="6">
        <v>247</v>
      </c>
      <c r="M3768" s="6">
        <v>32</v>
      </c>
      <c r="N3768" s="6">
        <v>5</v>
      </c>
      <c r="O3768" s="6">
        <v>0.05</v>
      </c>
      <c r="P3768" s="8">
        <v>5313.1</v>
      </c>
      <c r="Q3768" s="8">
        <v>2125.2400000000002</v>
      </c>
      <c r="R3768" s="8">
        <f t="shared" si="175"/>
        <v>14611.024999999998</v>
      </c>
      <c r="S3768" s="8">
        <f>(((Sales[[#This Row],[Unit Price]]-(Sales[[#This Row],[Discount Applied]]*Sales[[#This Row],[Unit Price]]))-Q3768)/Q3768)*100</f>
        <v>137.5</v>
      </c>
      <c r="T3768" s="8">
        <f t="shared" si="176"/>
        <v>25237.224999999999</v>
      </c>
      <c r="U3768" s="8">
        <f>Sales[[#This Row],[Unit Cost]]*Sales[[#This Row],[Order Quantity]]</f>
        <v>10626.2</v>
      </c>
    </row>
    <row r="3769" spans="1:21" x14ac:dyDescent="0.2">
      <c r="A3769" s="6" t="s">
        <v>3982</v>
      </c>
      <c r="B3769" s="6" t="s">
        <v>24</v>
      </c>
      <c r="C3769" s="6" t="s">
        <v>148</v>
      </c>
      <c r="D3769" s="7">
        <v>43600</v>
      </c>
      <c r="E3769" s="7">
        <v>43694</v>
      </c>
      <c r="F3769" s="7">
        <v>43718</v>
      </c>
      <c r="G3769" s="7">
        <v>43727</v>
      </c>
      <c r="H3769" s="6">
        <f t="shared" si="174"/>
        <v>33</v>
      </c>
      <c r="I3769" s="6" t="s">
        <v>215</v>
      </c>
      <c r="J3769" s="6">
        <v>3</v>
      </c>
      <c r="K3769" s="6">
        <v>1</v>
      </c>
      <c r="L3769" s="6">
        <v>8</v>
      </c>
      <c r="M3769" s="6">
        <v>44</v>
      </c>
      <c r="N3769" s="6">
        <v>3</v>
      </c>
      <c r="O3769" s="6">
        <v>7.4999999999999997E-2</v>
      </c>
      <c r="P3769" s="8">
        <v>2512.5</v>
      </c>
      <c r="Q3769" s="8">
        <v>1331.625</v>
      </c>
      <c r="R3769" s="8">
        <f t="shared" si="175"/>
        <v>2977.3125</v>
      </c>
      <c r="S3769" s="8">
        <f>(((Sales[[#This Row],[Unit Price]]-(Sales[[#This Row],[Discount Applied]]*Sales[[#This Row],[Unit Price]]))-Q3769)/Q3769)*100</f>
        <v>74.528301886792448</v>
      </c>
      <c r="T3769" s="8">
        <f t="shared" si="176"/>
        <v>6972.1875</v>
      </c>
      <c r="U3769" s="8">
        <f>Sales[[#This Row],[Unit Cost]]*Sales[[#This Row],[Order Quantity]]</f>
        <v>3994.875</v>
      </c>
    </row>
    <row r="3770" spans="1:21" x14ac:dyDescent="0.2">
      <c r="A3770" s="6" t="s">
        <v>3983</v>
      </c>
      <c r="B3770" s="6" t="s">
        <v>24</v>
      </c>
      <c r="C3770" s="6" t="s">
        <v>145</v>
      </c>
      <c r="D3770" s="7">
        <v>43600</v>
      </c>
      <c r="E3770" s="7">
        <v>43694</v>
      </c>
      <c r="F3770" s="7">
        <v>43704</v>
      </c>
      <c r="G3770" s="7">
        <v>43710</v>
      </c>
      <c r="H3770" s="6">
        <f t="shared" si="174"/>
        <v>16</v>
      </c>
      <c r="I3770" s="6" t="s">
        <v>215</v>
      </c>
      <c r="J3770" s="6">
        <v>10</v>
      </c>
      <c r="K3770" s="6">
        <v>7</v>
      </c>
      <c r="L3770" s="6">
        <v>125</v>
      </c>
      <c r="M3770" s="6">
        <v>6</v>
      </c>
      <c r="N3770" s="6">
        <v>5</v>
      </c>
      <c r="O3770" s="6">
        <v>0.05</v>
      </c>
      <c r="P3770" s="8">
        <v>4020</v>
      </c>
      <c r="Q3770" s="8">
        <v>2291.3999999999996</v>
      </c>
      <c r="R3770" s="8">
        <f t="shared" si="175"/>
        <v>7638.0000000000018</v>
      </c>
      <c r="S3770" s="8">
        <f>(((Sales[[#This Row],[Unit Price]]-(Sales[[#This Row],[Discount Applied]]*Sales[[#This Row],[Unit Price]]))-Q3770)/Q3770)*100</f>
        <v>66.6666666666667</v>
      </c>
      <c r="T3770" s="8">
        <f t="shared" si="176"/>
        <v>19095</v>
      </c>
      <c r="U3770" s="8">
        <f>Sales[[#This Row],[Unit Cost]]*Sales[[#This Row],[Order Quantity]]</f>
        <v>11456.999999999998</v>
      </c>
    </row>
    <row r="3771" spans="1:21" x14ac:dyDescent="0.2">
      <c r="A3771" s="6" t="s">
        <v>3984</v>
      </c>
      <c r="B3771" s="6" t="s">
        <v>24</v>
      </c>
      <c r="C3771" s="6" t="s">
        <v>145</v>
      </c>
      <c r="D3771" s="7">
        <v>43600</v>
      </c>
      <c r="E3771" s="7">
        <v>43694</v>
      </c>
      <c r="F3771" s="7">
        <v>43703</v>
      </c>
      <c r="G3771" s="7">
        <v>43711</v>
      </c>
      <c r="H3771" s="6">
        <f t="shared" si="174"/>
        <v>17</v>
      </c>
      <c r="I3771" s="6" t="s">
        <v>215</v>
      </c>
      <c r="J3771" s="6">
        <v>1</v>
      </c>
      <c r="K3771" s="6">
        <v>11</v>
      </c>
      <c r="L3771" s="6">
        <v>88</v>
      </c>
      <c r="M3771" s="6">
        <v>40</v>
      </c>
      <c r="N3771" s="6">
        <v>2</v>
      </c>
      <c r="O3771" s="6">
        <v>0.4</v>
      </c>
      <c r="P3771" s="8">
        <v>194.3</v>
      </c>
      <c r="Q3771" s="8">
        <v>122.40900000000001</v>
      </c>
      <c r="R3771" s="8">
        <f t="shared" si="175"/>
        <v>-11.658000000000015</v>
      </c>
      <c r="S3771" s="8">
        <f>(((Sales[[#This Row],[Unit Price]]-(Sales[[#This Row],[Discount Applied]]*Sales[[#This Row],[Unit Price]]))-Q3771)/Q3771)*100</f>
        <v>-4.7619047619047681</v>
      </c>
      <c r="T3771" s="8">
        <f t="shared" si="176"/>
        <v>233.16</v>
      </c>
      <c r="U3771" s="8">
        <f>Sales[[#This Row],[Unit Cost]]*Sales[[#This Row],[Order Quantity]]</f>
        <v>244.81800000000001</v>
      </c>
    </row>
    <row r="3772" spans="1:21" x14ac:dyDescent="0.2">
      <c r="A3772" s="6" t="s">
        <v>3985</v>
      </c>
      <c r="B3772" s="6" t="s">
        <v>25</v>
      </c>
      <c r="C3772" s="6" t="s">
        <v>148</v>
      </c>
      <c r="D3772" s="7">
        <v>43600</v>
      </c>
      <c r="E3772" s="7">
        <v>43695</v>
      </c>
      <c r="F3772" s="7">
        <v>43722</v>
      </c>
      <c r="G3772" s="7">
        <v>43728</v>
      </c>
      <c r="H3772" s="6">
        <f t="shared" si="174"/>
        <v>33</v>
      </c>
      <c r="I3772" s="6" t="s">
        <v>215</v>
      </c>
      <c r="J3772" s="6">
        <v>20</v>
      </c>
      <c r="K3772" s="6">
        <v>16</v>
      </c>
      <c r="L3772" s="6">
        <v>58</v>
      </c>
      <c r="M3772" s="6">
        <v>13</v>
      </c>
      <c r="N3772" s="6">
        <v>4</v>
      </c>
      <c r="O3772" s="6">
        <v>7.4999999999999997E-2</v>
      </c>
      <c r="P3772" s="8">
        <v>790.6</v>
      </c>
      <c r="Q3772" s="8">
        <v>434.83000000000004</v>
      </c>
      <c r="R3772" s="8">
        <f t="shared" si="175"/>
        <v>1185.9000000000001</v>
      </c>
      <c r="S3772" s="8">
        <f>(((Sales[[#This Row],[Unit Price]]-(Sales[[#This Row],[Discount Applied]]*Sales[[#This Row],[Unit Price]]))-Q3772)/Q3772)*100</f>
        <v>68.181818181818173</v>
      </c>
      <c r="T3772" s="8">
        <f t="shared" si="176"/>
        <v>2925.2200000000003</v>
      </c>
      <c r="U3772" s="8">
        <f>Sales[[#This Row],[Unit Cost]]*Sales[[#This Row],[Order Quantity]]</f>
        <v>1739.3200000000002</v>
      </c>
    </row>
    <row r="3773" spans="1:21" x14ac:dyDescent="0.2">
      <c r="A3773" s="6" t="s">
        <v>3986</v>
      </c>
      <c r="B3773" s="6" t="s">
        <v>25</v>
      </c>
      <c r="C3773" s="6" t="s">
        <v>143</v>
      </c>
      <c r="D3773" s="7">
        <v>43600</v>
      </c>
      <c r="E3773" s="7">
        <v>43695</v>
      </c>
      <c r="F3773" s="7">
        <v>43706</v>
      </c>
      <c r="G3773" s="7">
        <v>43711</v>
      </c>
      <c r="H3773" s="6">
        <f t="shared" si="174"/>
        <v>16</v>
      </c>
      <c r="I3773" s="6" t="s">
        <v>215</v>
      </c>
      <c r="J3773" s="6">
        <v>19</v>
      </c>
      <c r="K3773" s="6">
        <v>47</v>
      </c>
      <c r="L3773" s="6">
        <v>361</v>
      </c>
      <c r="M3773" s="6">
        <v>37</v>
      </c>
      <c r="N3773" s="6">
        <v>8</v>
      </c>
      <c r="O3773" s="6">
        <v>7.4999999999999997E-2</v>
      </c>
      <c r="P3773" s="8">
        <v>3242.8</v>
      </c>
      <c r="Q3773" s="8">
        <v>2464.5280000000002</v>
      </c>
      <c r="R3773" s="8">
        <f t="shared" si="175"/>
        <v>4280.4959999999992</v>
      </c>
      <c r="S3773" s="8">
        <f>(((Sales[[#This Row],[Unit Price]]-(Sales[[#This Row],[Discount Applied]]*Sales[[#This Row],[Unit Price]]))-Q3773)/Q3773)*100</f>
        <v>21.710526315789465</v>
      </c>
      <c r="T3773" s="8">
        <f t="shared" si="176"/>
        <v>23996.720000000001</v>
      </c>
      <c r="U3773" s="8">
        <f>Sales[[#This Row],[Unit Cost]]*Sales[[#This Row],[Order Quantity]]</f>
        <v>19716.224000000002</v>
      </c>
    </row>
    <row r="3774" spans="1:21" x14ac:dyDescent="0.2">
      <c r="A3774" s="6" t="s">
        <v>3987</v>
      </c>
      <c r="B3774" s="6" t="s">
        <v>24</v>
      </c>
      <c r="C3774" s="6" t="s">
        <v>145</v>
      </c>
      <c r="D3774" s="7">
        <v>43600</v>
      </c>
      <c r="E3774" s="7">
        <v>43695</v>
      </c>
      <c r="F3774" s="7">
        <v>43698</v>
      </c>
      <c r="G3774" s="7">
        <v>43707</v>
      </c>
      <c r="H3774" s="6">
        <f t="shared" si="174"/>
        <v>12</v>
      </c>
      <c r="I3774" s="6" t="s">
        <v>215</v>
      </c>
      <c r="J3774" s="6">
        <v>8</v>
      </c>
      <c r="K3774" s="6">
        <v>28</v>
      </c>
      <c r="L3774" s="6">
        <v>163</v>
      </c>
      <c r="M3774" s="6">
        <v>39</v>
      </c>
      <c r="N3774" s="6">
        <v>7</v>
      </c>
      <c r="O3774" s="6">
        <v>0.15</v>
      </c>
      <c r="P3774" s="8">
        <v>234.5</v>
      </c>
      <c r="Q3774" s="8">
        <v>164.14999999999998</v>
      </c>
      <c r="R3774" s="8">
        <f t="shared" si="175"/>
        <v>246.22500000000036</v>
      </c>
      <c r="S3774" s="8">
        <f>(((Sales[[#This Row],[Unit Price]]-(Sales[[#This Row],[Discount Applied]]*Sales[[#This Row],[Unit Price]]))-Q3774)/Q3774)*100</f>
        <v>21.428571428571438</v>
      </c>
      <c r="T3774" s="8">
        <f t="shared" si="176"/>
        <v>1395.2750000000001</v>
      </c>
      <c r="U3774" s="8">
        <f>Sales[[#This Row],[Unit Cost]]*Sales[[#This Row],[Order Quantity]]</f>
        <v>1149.0499999999997</v>
      </c>
    </row>
    <row r="3775" spans="1:21" x14ac:dyDescent="0.2">
      <c r="A3775" s="6" t="s">
        <v>3988</v>
      </c>
      <c r="B3775" s="6" t="s">
        <v>23</v>
      </c>
      <c r="C3775" s="6" t="s">
        <v>144</v>
      </c>
      <c r="D3775" s="7">
        <v>43600</v>
      </c>
      <c r="E3775" s="7">
        <v>43695</v>
      </c>
      <c r="F3775" s="7">
        <v>43701</v>
      </c>
      <c r="G3775" s="7">
        <v>43711</v>
      </c>
      <c r="H3775" s="6">
        <f t="shared" si="174"/>
        <v>16</v>
      </c>
      <c r="I3775" s="6" t="s">
        <v>215</v>
      </c>
      <c r="J3775" s="6">
        <v>21</v>
      </c>
      <c r="K3775" s="6">
        <v>36</v>
      </c>
      <c r="L3775" s="6">
        <v>74</v>
      </c>
      <c r="M3775" s="6">
        <v>12</v>
      </c>
      <c r="N3775" s="6">
        <v>5</v>
      </c>
      <c r="O3775" s="6">
        <v>0.05</v>
      </c>
      <c r="P3775" s="8">
        <v>5494</v>
      </c>
      <c r="Q3775" s="8">
        <v>3626.04</v>
      </c>
      <c r="R3775" s="8">
        <f t="shared" si="175"/>
        <v>7966.2999999999993</v>
      </c>
      <c r="S3775" s="8">
        <f>(((Sales[[#This Row],[Unit Price]]-(Sales[[#This Row],[Discount Applied]]*Sales[[#This Row],[Unit Price]]))-Q3775)/Q3775)*100</f>
        <v>43.939393939393945</v>
      </c>
      <c r="T3775" s="8">
        <f t="shared" si="176"/>
        <v>26096.5</v>
      </c>
      <c r="U3775" s="8">
        <f>Sales[[#This Row],[Unit Cost]]*Sales[[#This Row],[Order Quantity]]</f>
        <v>18130.2</v>
      </c>
    </row>
    <row r="3776" spans="1:21" x14ac:dyDescent="0.2">
      <c r="A3776" s="6" t="s">
        <v>3989</v>
      </c>
      <c r="B3776" s="6" t="s">
        <v>25</v>
      </c>
      <c r="C3776" s="6" t="s">
        <v>147</v>
      </c>
      <c r="D3776" s="7">
        <v>43600</v>
      </c>
      <c r="E3776" s="7">
        <v>43695</v>
      </c>
      <c r="F3776" s="7">
        <v>43717</v>
      </c>
      <c r="G3776" s="7">
        <v>43727</v>
      </c>
      <c r="H3776" s="6">
        <f t="shared" si="174"/>
        <v>32</v>
      </c>
      <c r="I3776" s="6" t="s">
        <v>215</v>
      </c>
      <c r="J3776" s="6">
        <v>14</v>
      </c>
      <c r="K3776" s="6">
        <v>41</v>
      </c>
      <c r="L3776" s="6">
        <v>257</v>
      </c>
      <c r="M3776" s="6">
        <v>38</v>
      </c>
      <c r="N3776" s="6">
        <v>1</v>
      </c>
      <c r="O3776" s="6">
        <v>7.4999999999999997E-2</v>
      </c>
      <c r="P3776" s="8">
        <v>2613</v>
      </c>
      <c r="Q3776" s="8">
        <v>1907.49</v>
      </c>
      <c r="R3776" s="8">
        <f t="shared" si="175"/>
        <v>509.53500000000008</v>
      </c>
      <c r="S3776" s="8">
        <f>(((Sales[[#This Row],[Unit Price]]-(Sales[[#This Row],[Discount Applied]]*Sales[[#This Row],[Unit Price]]))-Q3776)/Q3776)*100</f>
        <v>26.712328767123296</v>
      </c>
      <c r="T3776" s="8">
        <f t="shared" si="176"/>
        <v>2417.0250000000001</v>
      </c>
      <c r="U3776" s="8">
        <f>Sales[[#This Row],[Unit Cost]]*Sales[[#This Row],[Order Quantity]]</f>
        <v>1907.49</v>
      </c>
    </row>
    <row r="3777" spans="1:21" x14ac:dyDescent="0.2">
      <c r="A3777" s="6" t="s">
        <v>3990</v>
      </c>
      <c r="B3777" s="6" t="s">
        <v>23</v>
      </c>
      <c r="C3777" s="6" t="s">
        <v>145</v>
      </c>
      <c r="D3777" s="7">
        <v>43600</v>
      </c>
      <c r="E3777" s="7">
        <v>43695</v>
      </c>
      <c r="F3777" s="7">
        <v>43703</v>
      </c>
      <c r="G3777" s="7">
        <v>43707</v>
      </c>
      <c r="H3777" s="6">
        <f t="shared" si="174"/>
        <v>12</v>
      </c>
      <c r="I3777" s="6" t="s">
        <v>215</v>
      </c>
      <c r="J3777" s="6">
        <v>25</v>
      </c>
      <c r="K3777" s="6">
        <v>36</v>
      </c>
      <c r="L3777" s="6">
        <v>115</v>
      </c>
      <c r="M3777" s="6">
        <v>16</v>
      </c>
      <c r="N3777" s="6">
        <v>5</v>
      </c>
      <c r="O3777" s="6">
        <v>0.05</v>
      </c>
      <c r="P3777" s="8">
        <v>1159.1000000000001</v>
      </c>
      <c r="Q3777" s="8">
        <v>544.77700000000004</v>
      </c>
      <c r="R3777" s="8">
        <f t="shared" si="175"/>
        <v>2781.84</v>
      </c>
      <c r="S3777" s="8">
        <f>(((Sales[[#This Row],[Unit Price]]-(Sales[[#This Row],[Discount Applied]]*Sales[[#This Row],[Unit Price]]))-Q3777)/Q3777)*100</f>
        <v>102.1276595744681</v>
      </c>
      <c r="T3777" s="8">
        <f t="shared" si="176"/>
        <v>5505.7250000000004</v>
      </c>
      <c r="U3777" s="8">
        <f>Sales[[#This Row],[Unit Cost]]*Sales[[#This Row],[Order Quantity]]</f>
        <v>2723.8850000000002</v>
      </c>
    </row>
    <row r="3778" spans="1:21" x14ac:dyDescent="0.2">
      <c r="A3778" s="6" t="s">
        <v>3991</v>
      </c>
      <c r="B3778" s="6" t="s">
        <v>24</v>
      </c>
      <c r="C3778" s="6" t="s">
        <v>146</v>
      </c>
      <c r="D3778" s="7">
        <v>43600</v>
      </c>
      <c r="E3778" s="7">
        <v>43695</v>
      </c>
      <c r="F3778" s="7">
        <v>43719</v>
      </c>
      <c r="G3778" s="7">
        <v>43723</v>
      </c>
      <c r="H3778" s="6">
        <f t="shared" ref="H3778:H3841" si="177">G3778-E3778</f>
        <v>28</v>
      </c>
      <c r="I3778" s="6" t="s">
        <v>215</v>
      </c>
      <c r="J3778" s="6">
        <v>4</v>
      </c>
      <c r="K3778" s="6">
        <v>34</v>
      </c>
      <c r="L3778" s="6">
        <v>309</v>
      </c>
      <c r="M3778" s="6">
        <v>1</v>
      </c>
      <c r="N3778" s="6">
        <v>1</v>
      </c>
      <c r="O3778" s="6">
        <v>7.4999999999999997E-2</v>
      </c>
      <c r="P3778" s="8">
        <v>1809</v>
      </c>
      <c r="Q3778" s="8">
        <v>777.87</v>
      </c>
      <c r="R3778" s="8">
        <f t="shared" ref="R3778:R3841" si="178">T3778-(Q3778*N3778)</f>
        <v>895.45500000000004</v>
      </c>
      <c r="S3778" s="8">
        <f>(((Sales[[#This Row],[Unit Price]]-(Sales[[#This Row],[Discount Applied]]*Sales[[#This Row],[Unit Price]]))-Q3778)/Q3778)*100</f>
        <v>115.11627906976744</v>
      </c>
      <c r="T3778" s="8">
        <f t="shared" ref="T3778:T3841" si="179">((P3778*N3778)-(P3778*O3778*N3778))</f>
        <v>1673.325</v>
      </c>
      <c r="U3778" s="8">
        <f>Sales[[#This Row],[Unit Cost]]*Sales[[#This Row],[Order Quantity]]</f>
        <v>777.87</v>
      </c>
    </row>
    <row r="3779" spans="1:21" x14ac:dyDescent="0.2">
      <c r="A3779" s="6" t="s">
        <v>3992</v>
      </c>
      <c r="B3779" s="6" t="s">
        <v>23</v>
      </c>
      <c r="C3779" s="6" t="s">
        <v>148</v>
      </c>
      <c r="D3779" s="7">
        <v>43600</v>
      </c>
      <c r="E3779" s="7">
        <v>43695</v>
      </c>
      <c r="F3779" s="7">
        <v>43701</v>
      </c>
      <c r="G3779" s="7">
        <v>43706</v>
      </c>
      <c r="H3779" s="6">
        <f t="shared" si="177"/>
        <v>11</v>
      </c>
      <c r="I3779" s="6" t="s">
        <v>215</v>
      </c>
      <c r="J3779" s="6">
        <v>23</v>
      </c>
      <c r="K3779" s="6">
        <v>10</v>
      </c>
      <c r="L3779" s="6">
        <v>34</v>
      </c>
      <c r="M3779" s="6">
        <v>14</v>
      </c>
      <c r="N3779" s="6">
        <v>2</v>
      </c>
      <c r="O3779" s="6">
        <v>0.05</v>
      </c>
      <c r="P3779" s="8">
        <v>1018.4</v>
      </c>
      <c r="Q3779" s="8">
        <v>855.4559999999999</v>
      </c>
      <c r="R3779" s="8">
        <f t="shared" si="178"/>
        <v>224.04800000000023</v>
      </c>
      <c r="S3779" s="8">
        <f>(((Sales[[#This Row],[Unit Price]]-(Sales[[#This Row],[Discount Applied]]*Sales[[#This Row],[Unit Price]]))-Q3779)/Q3779)*100</f>
        <v>13.095238095238109</v>
      </c>
      <c r="T3779" s="8">
        <f t="shared" si="179"/>
        <v>1934.96</v>
      </c>
      <c r="U3779" s="8">
        <f>Sales[[#This Row],[Unit Cost]]*Sales[[#This Row],[Order Quantity]]</f>
        <v>1710.9119999999998</v>
      </c>
    </row>
    <row r="3780" spans="1:21" x14ac:dyDescent="0.2">
      <c r="A3780" s="6" t="s">
        <v>3993</v>
      </c>
      <c r="B3780" s="6" t="s">
        <v>24</v>
      </c>
      <c r="C3780" s="6" t="s">
        <v>148</v>
      </c>
      <c r="D3780" s="7">
        <v>43600</v>
      </c>
      <c r="E3780" s="7">
        <v>43695</v>
      </c>
      <c r="F3780" s="7">
        <v>43723</v>
      </c>
      <c r="G3780" s="7">
        <v>43724</v>
      </c>
      <c r="H3780" s="6">
        <f t="shared" si="177"/>
        <v>29</v>
      </c>
      <c r="I3780" s="6" t="s">
        <v>215</v>
      </c>
      <c r="J3780" s="6">
        <v>9</v>
      </c>
      <c r="K3780" s="6">
        <v>6</v>
      </c>
      <c r="L3780" s="6">
        <v>4</v>
      </c>
      <c r="M3780" s="6">
        <v>47</v>
      </c>
      <c r="N3780" s="6">
        <v>5</v>
      </c>
      <c r="O3780" s="6">
        <v>0.05</v>
      </c>
      <c r="P3780" s="8">
        <v>1273</v>
      </c>
      <c r="Q3780" s="8">
        <v>1043.8599999999999</v>
      </c>
      <c r="R3780" s="8">
        <f t="shared" si="178"/>
        <v>827.45000000000073</v>
      </c>
      <c r="S3780" s="8">
        <f>(((Sales[[#This Row],[Unit Price]]-(Sales[[#This Row],[Discount Applied]]*Sales[[#This Row],[Unit Price]]))-Q3780)/Q3780)*100</f>
        <v>15.853658536585369</v>
      </c>
      <c r="T3780" s="8">
        <f t="shared" si="179"/>
        <v>6046.75</v>
      </c>
      <c r="U3780" s="8">
        <f>Sales[[#This Row],[Unit Cost]]*Sales[[#This Row],[Order Quantity]]</f>
        <v>5219.2999999999993</v>
      </c>
    </row>
    <row r="3781" spans="1:21" x14ac:dyDescent="0.2">
      <c r="A3781" s="6" t="s">
        <v>3994</v>
      </c>
      <c r="B3781" s="6" t="s">
        <v>25</v>
      </c>
      <c r="C3781" s="6" t="s">
        <v>147</v>
      </c>
      <c r="D3781" s="7">
        <v>43600</v>
      </c>
      <c r="E3781" s="7">
        <v>43695</v>
      </c>
      <c r="F3781" s="7">
        <v>43717</v>
      </c>
      <c r="G3781" s="7">
        <v>43724</v>
      </c>
      <c r="H3781" s="6">
        <f t="shared" si="177"/>
        <v>29</v>
      </c>
      <c r="I3781" s="6" t="s">
        <v>215</v>
      </c>
      <c r="J3781" s="6">
        <v>14</v>
      </c>
      <c r="K3781" s="6">
        <v>48</v>
      </c>
      <c r="L3781" s="6">
        <v>250</v>
      </c>
      <c r="M3781" s="6">
        <v>43</v>
      </c>
      <c r="N3781" s="6">
        <v>7</v>
      </c>
      <c r="O3781" s="6">
        <v>0.2</v>
      </c>
      <c r="P3781" s="8">
        <v>207.70000000000002</v>
      </c>
      <c r="Q3781" s="8">
        <v>157.852</v>
      </c>
      <c r="R3781" s="8">
        <f t="shared" si="178"/>
        <v>58.156000000000176</v>
      </c>
      <c r="S3781" s="8">
        <f>(((Sales[[#This Row],[Unit Price]]-(Sales[[#This Row],[Discount Applied]]*Sales[[#This Row],[Unit Price]]))-Q3781)/Q3781)*100</f>
        <v>5.2631578947368558</v>
      </c>
      <c r="T3781" s="8">
        <f t="shared" si="179"/>
        <v>1163.1200000000001</v>
      </c>
      <c r="U3781" s="8">
        <f>Sales[[#This Row],[Unit Cost]]*Sales[[#This Row],[Order Quantity]]</f>
        <v>1104.9639999999999</v>
      </c>
    </row>
    <row r="3782" spans="1:21" x14ac:dyDescent="0.2">
      <c r="A3782" s="6" t="s">
        <v>3995</v>
      </c>
      <c r="B3782" s="6" t="s">
        <v>25</v>
      </c>
      <c r="C3782" s="6" t="s">
        <v>148</v>
      </c>
      <c r="D3782" s="7">
        <v>43600</v>
      </c>
      <c r="E3782" s="7">
        <v>43696</v>
      </c>
      <c r="F3782" s="7">
        <v>43706</v>
      </c>
      <c r="G3782" s="7">
        <v>43707</v>
      </c>
      <c r="H3782" s="6">
        <f t="shared" si="177"/>
        <v>11</v>
      </c>
      <c r="I3782" s="6" t="s">
        <v>215</v>
      </c>
      <c r="J3782" s="6">
        <v>16</v>
      </c>
      <c r="K3782" s="6">
        <v>40</v>
      </c>
      <c r="L3782" s="6">
        <v>29</v>
      </c>
      <c r="M3782" s="6">
        <v>6</v>
      </c>
      <c r="N3782" s="6">
        <v>4</v>
      </c>
      <c r="O3782" s="6">
        <v>7.4999999999999997E-2</v>
      </c>
      <c r="P3782" s="8">
        <v>857.6</v>
      </c>
      <c r="Q3782" s="8">
        <v>651.77600000000007</v>
      </c>
      <c r="R3782" s="8">
        <f t="shared" si="178"/>
        <v>566.01599999999962</v>
      </c>
      <c r="S3782" s="8">
        <f>(((Sales[[#This Row],[Unit Price]]-(Sales[[#This Row],[Discount Applied]]*Sales[[#This Row],[Unit Price]]))-Q3782)/Q3782)*100</f>
        <v>21.710526315789458</v>
      </c>
      <c r="T3782" s="8">
        <f t="shared" si="179"/>
        <v>3173.12</v>
      </c>
      <c r="U3782" s="8">
        <f>Sales[[#This Row],[Unit Cost]]*Sales[[#This Row],[Order Quantity]]</f>
        <v>2607.1040000000003</v>
      </c>
    </row>
    <row r="3783" spans="1:21" x14ac:dyDescent="0.2">
      <c r="A3783" s="6" t="s">
        <v>3996</v>
      </c>
      <c r="B3783" s="6" t="s">
        <v>24</v>
      </c>
      <c r="C3783" s="6" t="s">
        <v>147</v>
      </c>
      <c r="D3783" s="7">
        <v>43600</v>
      </c>
      <c r="E3783" s="7">
        <v>43696</v>
      </c>
      <c r="F3783" s="7">
        <v>43718</v>
      </c>
      <c r="G3783" s="7">
        <v>43724</v>
      </c>
      <c r="H3783" s="6">
        <f t="shared" si="177"/>
        <v>28</v>
      </c>
      <c r="I3783" s="6" t="s">
        <v>215</v>
      </c>
      <c r="J3783" s="6">
        <v>4</v>
      </c>
      <c r="K3783" s="6">
        <v>31</v>
      </c>
      <c r="L3783" s="6">
        <v>222</v>
      </c>
      <c r="M3783" s="6">
        <v>36</v>
      </c>
      <c r="N3783" s="6">
        <v>4</v>
      </c>
      <c r="O3783" s="6">
        <v>0.4</v>
      </c>
      <c r="P3783" s="8">
        <v>1246.2</v>
      </c>
      <c r="Q3783" s="8">
        <v>610.63800000000003</v>
      </c>
      <c r="R3783" s="8">
        <f t="shared" si="178"/>
        <v>548.32799999999997</v>
      </c>
      <c r="S3783" s="8">
        <f>(((Sales[[#This Row],[Unit Price]]-(Sales[[#This Row],[Discount Applied]]*Sales[[#This Row],[Unit Price]]))-Q3783)/Q3783)*100</f>
        <v>22.448979591836732</v>
      </c>
      <c r="T3783" s="8">
        <f t="shared" si="179"/>
        <v>2990.88</v>
      </c>
      <c r="U3783" s="8">
        <f>Sales[[#This Row],[Unit Cost]]*Sales[[#This Row],[Order Quantity]]</f>
        <v>2442.5520000000001</v>
      </c>
    </row>
    <row r="3784" spans="1:21" x14ac:dyDescent="0.2">
      <c r="A3784" s="6" t="s">
        <v>3997</v>
      </c>
      <c r="B3784" s="6" t="s">
        <v>24</v>
      </c>
      <c r="C3784" s="6" t="s">
        <v>148</v>
      </c>
      <c r="D3784" s="7">
        <v>43600</v>
      </c>
      <c r="E3784" s="7">
        <v>43696</v>
      </c>
      <c r="F3784" s="7">
        <v>43704</v>
      </c>
      <c r="G3784" s="7">
        <v>43706</v>
      </c>
      <c r="H3784" s="6">
        <f t="shared" si="177"/>
        <v>10</v>
      </c>
      <c r="I3784" s="6" t="s">
        <v>215</v>
      </c>
      <c r="J3784" s="6">
        <v>1</v>
      </c>
      <c r="K3784" s="6">
        <v>40</v>
      </c>
      <c r="L3784" s="6">
        <v>26</v>
      </c>
      <c r="M3784" s="6">
        <v>22</v>
      </c>
      <c r="N3784" s="6">
        <v>5</v>
      </c>
      <c r="O3784" s="6">
        <v>0.15</v>
      </c>
      <c r="P3784" s="8">
        <v>1681.7</v>
      </c>
      <c r="Q3784" s="8">
        <v>790.399</v>
      </c>
      <c r="R3784" s="8">
        <f t="shared" si="178"/>
        <v>3195.2300000000005</v>
      </c>
      <c r="S3784" s="8">
        <f>(((Sales[[#This Row],[Unit Price]]-(Sales[[#This Row],[Discount Applied]]*Sales[[#This Row],[Unit Price]]))-Q3784)/Q3784)*100</f>
        <v>80.85106382978725</v>
      </c>
      <c r="T3784" s="8">
        <f t="shared" si="179"/>
        <v>7147.2250000000004</v>
      </c>
      <c r="U3784" s="8">
        <f>Sales[[#This Row],[Unit Cost]]*Sales[[#This Row],[Order Quantity]]</f>
        <v>3951.9949999999999</v>
      </c>
    </row>
    <row r="3785" spans="1:21" x14ac:dyDescent="0.2">
      <c r="A3785" s="6" t="s">
        <v>3998</v>
      </c>
      <c r="B3785" s="6" t="s">
        <v>23</v>
      </c>
      <c r="C3785" s="6" t="s">
        <v>143</v>
      </c>
      <c r="D3785" s="7">
        <v>43600</v>
      </c>
      <c r="E3785" s="7">
        <v>43696</v>
      </c>
      <c r="F3785" s="7">
        <v>43709</v>
      </c>
      <c r="G3785" s="7">
        <v>43717</v>
      </c>
      <c r="H3785" s="6">
        <f t="shared" si="177"/>
        <v>21</v>
      </c>
      <c r="I3785" s="6" t="s">
        <v>215</v>
      </c>
      <c r="J3785" s="6">
        <v>24</v>
      </c>
      <c r="K3785" s="6">
        <v>12</v>
      </c>
      <c r="L3785" s="6">
        <v>355</v>
      </c>
      <c r="M3785" s="6">
        <v>12</v>
      </c>
      <c r="N3785" s="6">
        <v>3</v>
      </c>
      <c r="O3785" s="6">
        <v>7.4999999999999997E-2</v>
      </c>
      <c r="P3785" s="8">
        <v>3953</v>
      </c>
      <c r="Q3785" s="8">
        <v>2569.4500000000003</v>
      </c>
      <c r="R3785" s="8">
        <f t="shared" si="178"/>
        <v>3261.2250000000004</v>
      </c>
      <c r="S3785" s="8">
        <f>(((Sales[[#This Row],[Unit Price]]-(Sales[[#This Row],[Discount Applied]]*Sales[[#This Row],[Unit Price]]))-Q3785)/Q3785)*100</f>
        <v>42.307692307692299</v>
      </c>
      <c r="T3785" s="8">
        <f t="shared" si="179"/>
        <v>10969.575000000001</v>
      </c>
      <c r="U3785" s="8">
        <f>Sales[[#This Row],[Unit Cost]]*Sales[[#This Row],[Order Quantity]]</f>
        <v>7708.35</v>
      </c>
    </row>
    <row r="3786" spans="1:21" x14ac:dyDescent="0.2">
      <c r="A3786" s="6" t="s">
        <v>3999</v>
      </c>
      <c r="B3786" s="6" t="s">
        <v>24</v>
      </c>
      <c r="C3786" s="6" t="s">
        <v>148</v>
      </c>
      <c r="D3786" s="7">
        <v>43600</v>
      </c>
      <c r="E3786" s="7">
        <v>43697</v>
      </c>
      <c r="F3786" s="7">
        <v>43719</v>
      </c>
      <c r="G3786" s="7">
        <v>43721</v>
      </c>
      <c r="H3786" s="6">
        <f t="shared" si="177"/>
        <v>24</v>
      </c>
      <c r="I3786" s="6" t="s">
        <v>215</v>
      </c>
      <c r="J3786" s="6">
        <v>8</v>
      </c>
      <c r="K3786" s="6">
        <v>10</v>
      </c>
      <c r="L3786" s="6">
        <v>32</v>
      </c>
      <c r="M3786" s="6">
        <v>8</v>
      </c>
      <c r="N3786" s="6">
        <v>6</v>
      </c>
      <c r="O3786" s="6">
        <v>7.4999999999999997E-2</v>
      </c>
      <c r="P3786" s="8">
        <v>3765.4</v>
      </c>
      <c r="Q3786" s="8">
        <v>2372.2020000000002</v>
      </c>
      <c r="R3786" s="8">
        <f t="shared" si="178"/>
        <v>6664.7579999999998</v>
      </c>
      <c r="S3786" s="8">
        <f>(((Sales[[#This Row],[Unit Price]]-(Sales[[#This Row],[Discount Applied]]*Sales[[#This Row],[Unit Price]]))-Q3786)/Q3786)*100</f>
        <v>46.825396825396808</v>
      </c>
      <c r="T3786" s="8">
        <f t="shared" si="179"/>
        <v>20897.97</v>
      </c>
      <c r="U3786" s="8">
        <f>Sales[[#This Row],[Unit Cost]]*Sales[[#This Row],[Order Quantity]]</f>
        <v>14233.212000000001</v>
      </c>
    </row>
    <row r="3787" spans="1:21" x14ac:dyDescent="0.2">
      <c r="A3787" s="6" t="s">
        <v>4000</v>
      </c>
      <c r="B3787" s="6" t="s">
        <v>26</v>
      </c>
      <c r="C3787" s="6" t="s">
        <v>144</v>
      </c>
      <c r="D3787" s="7">
        <v>43600</v>
      </c>
      <c r="E3787" s="7">
        <v>43697</v>
      </c>
      <c r="F3787" s="7">
        <v>43711</v>
      </c>
      <c r="G3787" s="7">
        <v>43717</v>
      </c>
      <c r="H3787" s="6">
        <f t="shared" si="177"/>
        <v>20</v>
      </c>
      <c r="I3787" s="6" t="s">
        <v>215</v>
      </c>
      <c r="J3787" s="6">
        <v>26</v>
      </c>
      <c r="K3787" s="6">
        <v>46</v>
      </c>
      <c r="L3787" s="6">
        <v>86</v>
      </c>
      <c r="M3787" s="6">
        <v>31</v>
      </c>
      <c r="N3787" s="6">
        <v>8</v>
      </c>
      <c r="O3787" s="6">
        <v>0.05</v>
      </c>
      <c r="P3787" s="8">
        <v>1072</v>
      </c>
      <c r="Q3787" s="8">
        <v>621.76</v>
      </c>
      <c r="R3787" s="8">
        <f t="shared" si="178"/>
        <v>3173.12</v>
      </c>
      <c r="S3787" s="8">
        <f>(((Sales[[#This Row],[Unit Price]]-(Sales[[#This Row],[Discount Applied]]*Sales[[#This Row],[Unit Price]]))-Q3787)/Q3787)*100</f>
        <v>63.793103448275858</v>
      </c>
      <c r="T3787" s="8">
        <f t="shared" si="179"/>
        <v>8147.2</v>
      </c>
      <c r="U3787" s="8">
        <f>Sales[[#This Row],[Unit Cost]]*Sales[[#This Row],[Order Quantity]]</f>
        <v>4974.08</v>
      </c>
    </row>
    <row r="3788" spans="1:21" x14ac:dyDescent="0.2">
      <c r="A3788" s="6" t="s">
        <v>4001</v>
      </c>
      <c r="B3788" s="6" t="s">
        <v>24</v>
      </c>
      <c r="C3788" s="6" t="s">
        <v>145</v>
      </c>
      <c r="D3788" s="7">
        <v>43600</v>
      </c>
      <c r="E3788" s="7">
        <v>43697</v>
      </c>
      <c r="F3788" s="7">
        <v>43714</v>
      </c>
      <c r="G3788" s="7">
        <v>43718</v>
      </c>
      <c r="H3788" s="6">
        <f t="shared" si="177"/>
        <v>21</v>
      </c>
      <c r="I3788" s="6" t="s">
        <v>215</v>
      </c>
      <c r="J3788" s="6">
        <v>2</v>
      </c>
      <c r="K3788" s="6">
        <v>36</v>
      </c>
      <c r="L3788" s="6">
        <v>166</v>
      </c>
      <c r="M3788" s="6">
        <v>42</v>
      </c>
      <c r="N3788" s="6">
        <v>4</v>
      </c>
      <c r="O3788" s="6">
        <v>0.1</v>
      </c>
      <c r="P3788" s="8">
        <v>1822.4</v>
      </c>
      <c r="Q3788" s="8">
        <v>1457.92</v>
      </c>
      <c r="R3788" s="8">
        <f t="shared" si="178"/>
        <v>728.96</v>
      </c>
      <c r="S3788" s="8">
        <f>(((Sales[[#This Row],[Unit Price]]-(Sales[[#This Row],[Discount Applied]]*Sales[[#This Row],[Unit Price]]))-Q3788)/Q3788)*100</f>
        <v>12.5</v>
      </c>
      <c r="T3788" s="8">
        <f t="shared" si="179"/>
        <v>6560.64</v>
      </c>
      <c r="U3788" s="8">
        <f>Sales[[#This Row],[Unit Cost]]*Sales[[#This Row],[Order Quantity]]</f>
        <v>5831.68</v>
      </c>
    </row>
    <row r="3789" spans="1:21" x14ac:dyDescent="0.2">
      <c r="A3789" s="6" t="s">
        <v>4002</v>
      </c>
      <c r="B3789" s="6" t="s">
        <v>23</v>
      </c>
      <c r="C3789" s="6" t="s">
        <v>145</v>
      </c>
      <c r="D3789" s="7">
        <v>43600</v>
      </c>
      <c r="E3789" s="7">
        <v>43697</v>
      </c>
      <c r="F3789" s="7">
        <v>43721</v>
      </c>
      <c r="G3789" s="7">
        <v>43722</v>
      </c>
      <c r="H3789" s="6">
        <f t="shared" si="177"/>
        <v>25</v>
      </c>
      <c r="I3789" s="6" t="s">
        <v>215</v>
      </c>
      <c r="J3789" s="6">
        <v>20</v>
      </c>
      <c r="K3789" s="6">
        <v>15</v>
      </c>
      <c r="L3789" s="6">
        <v>94</v>
      </c>
      <c r="M3789" s="6">
        <v>39</v>
      </c>
      <c r="N3789" s="6">
        <v>7</v>
      </c>
      <c r="O3789" s="6">
        <v>0.1</v>
      </c>
      <c r="P3789" s="8">
        <v>951.4</v>
      </c>
      <c r="Q3789" s="8">
        <v>618.41</v>
      </c>
      <c r="R3789" s="8">
        <f t="shared" si="178"/>
        <v>1664.9499999999998</v>
      </c>
      <c r="S3789" s="8">
        <f>(((Sales[[#This Row],[Unit Price]]-(Sales[[#This Row],[Discount Applied]]*Sales[[#This Row],[Unit Price]]))-Q3789)/Q3789)*100</f>
        <v>38.461538461538467</v>
      </c>
      <c r="T3789" s="8">
        <f t="shared" si="179"/>
        <v>5993.82</v>
      </c>
      <c r="U3789" s="8">
        <f>Sales[[#This Row],[Unit Cost]]*Sales[[#This Row],[Order Quantity]]</f>
        <v>4328.87</v>
      </c>
    </row>
    <row r="3790" spans="1:21" x14ac:dyDescent="0.2">
      <c r="A3790" s="6" t="s">
        <v>4003</v>
      </c>
      <c r="B3790" s="6" t="s">
        <v>23</v>
      </c>
      <c r="C3790" s="6" t="s">
        <v>144</v>
      </c>
      <c r="D3790" s="7">
        <v>43600</v>
      </c>
      <c r="E3790" s="7">
        <v>43697</v>
      </c>
      <c r="F3790" s="7">
        <v>43714</v>
      </c>
      <c r="G3790" s="7">
        <v>43718</v>
      </c>
      <c r="H3790" s="6">
        <f t="shared" si="177"/>
        <v>21</v>
      </c>
      <c r="I3790" s="6" t="s">
        <v>215</v>
      </c>
      <c r="J3790" s="6">
        <v>21</v>
      </c>
      <c r="K3790" s="6">
        <v>39</v>
      </c>
      <c r="L3790" s="6">
        <v>60</v>
      </c>
      <c r="M3790" s="6">
        <v>6</v>
      </c>
      <c r="N3790" s="6">
        <v>7</v>
      </c>
      <c r="O3790" s="6">
        <v>0.4</v>
      </c>
      <c r="P3790" s="8">
        <v>1882.7</v>
      </c>
      <c r="Q3790" s="8">
        <v>903.69600000000003</v>
      </c>
      <c r="R3790" s="8">
        <f t="shared" si="178"/>
        <v>1581.4679999999989</v>
      </c>
      <c r="S3790" s="8">
        <f>(((Sales[[#This Row],[Unit Price]]-(Sales[[#This Row],[Discount Applied]]*Sales[[#This Row],[Unit Price]]))-Q3790)/Q3790)*100</f>
        <v>24.999999999999982</v>
      </c>
      <c r="T3790" s="8">
        <f t="shared" si="179"/>
        <v>7907.3399999999992</v>
      </c>
      <c r="U3790" s="8">
        <f>Sales[[#This Row],[Unit Cost]]*Sales[[#This Row],[Order Quantity]]</f>
        <v>6325.8720000000003</v>
      </c>
    </row>
    <row r="3791" spans="1:21" x14ac:dyDescent="0.2">
      <c r="A3791" s="6" t="s">
        <v>4004</v>
      </c>
      <c r="B3791" s="6" t="s">
        <v>24</v>
      </c>
      <c r="C3791" s="6" t="s">
        <v>145</v>
      </c>
      <c r="D3791" s="7">
        <v>43600</v>
      </c>
      <c r="E3791" s="7">
        <v>43697</v>
      </c>
      <c r="F3791" s="7">
        <v>43711</v>
      </c>
      <c r="G3791" s="7">
        <v>43714</v>
      </c>
      <c r="H3791" s="6">
        <f t="shared" si="177"/>
        <v>17</v>
      </c>
      <c r="I3791" s="6" t="s">
        <v>215</v>
      </c>
      <c r="J3791" s="6">
        <v>12</v>
      </c>
      <c r="K3791" s="6">
        <v>7</v>
      </c>
      <c r="L3791" s="6">
        <v>155</v>
      </c>
      <c r="M3791" s="6">
        <v>8</v>
      </c>
      <c r="N3791" s="6">
        <v>5</v>
      </c>
      <c r="O3791" s="6">
        <v>0.1</v>
      </c>
      <c r="P3791" s="8">
        <v>917.9</v>
      </c>
      <c r="Q3791" s="8">
        <v>614.99300000000005</v>
      </c>
      <c r="R3791" s="8">
        <f t="shared" si="178"/>
        <v>1055.585</v>
      </c>
      <c r="S3791" s="8">
        <f>(((Sales[[#This Row],[Unit Price]]-(Sales[[#This Row],[Discount Applied]]*Sales[[#This Row],[Unit Price]]))-Q3791)/Q3791)*100</f>
        <v>34.328358208955216</v>
      </c>
      <c r="T3791" s="8">
        <f t="shared" si="179"/>
        <v>4130.55</v>
      </c>
      <c r="U3791" s="8">
        <f>Sales[[#This Row],[Unit Cost]]*Sales[[#This Row],[Order Quantity]]</f>
        <v>3074.9650000000001</v>
      </c>
    </row>
    <row r="3792" spans="1:21" x14ac:dyDescent="0.2">
      <c r="A3792" s="6" t="s">
        <v>4005</v>
      </c>
      <c r="B3792" s="6" t="s">
        <v>24</v>
      </c>
      <c r="C3792" s="6" t="s">
        <v>143</v>
      </c>
      <c r="D3792" s="7">
        <v>43600</v>
      </c>
      <c r="E3792" s="7">
        <v>43697</v>
      </c>
      <c r="F3792" s="7">
        <v>43713</v>
      </c>
      <c r="G3792" s="7">
        <v>43717</v>
      </c>
      <c r="H3792" s="6">
        <f t="shared" si="177"/>
        <v>20</v>
      </c>
      <c r="I3792" s="6" t="s">
        <v>215</v>
      </c>
      <c r="J3792" s="6">
        <v>2</v>
      </c>
      <c r="K3792" s="6">
        <v>13</v>
      </c>
      <c r="L3792" s="6">
        <v>332</v>
      </c>
      <c r="M3792" s="6">
        <v>30</v>
      </c>
      <c r="N3792" s="6">
        <v>5</v>
      </c>
      <c r="O3792" s="6">
        <v>7.4999999999999997E-2</v>
      </c>
      <c r="P3792" s="8">
        <v>5648.1</v>
      </c>
      <c r="Q3792" s="8">
        <v>4574.9610000000002</v>
      </c>
      <c r="R3792" s="8">
        <f t="shared" si="178"/>
        <v>3247.6575000000012</v>
      </c>
      <c r="S3792" s="8">
        <f>(((Sales[[#This Row],[Unit Price]]-(Sales[[#This Row],[Discount Applied]]*Sales[[#This Row],[Unit Price]]))-Q3792)/Q3792)*100</f>
        <v>14.19753086419753</v>
      </c>
      <c r="T3792" s="8">
        <f t="shared" si="179"/>
        <v>26122.462500000001</v>
      </c>
      <c r="U3792" s="8">
        <f>Sales[[#This Row],[Unit Cost]]*Sales[[#This Row],[Order Quantity]]</f>
        <v>22874.805</v>
      </c>
    </row>
    <row r="3793" spans="1:21" x14ac:dyDescent="0.2">
      <c r="A3793" s="6" t="s">
        <v>4006</v>
      </c>
      <c r="B3793" s="6" t="s">
        <v>25</v>
      </c>
      <c r="C3793" s="6" t="s">
        <v>148</v>
      </c>
      <c r="D3793" s="7">
        <v>43600</v>
      </c>
      <c r="E3793" s="7">
        <v>43697</v>
      </c>
      <c r="F3793" s="7">
        <v>43704</v>
      </c>
      <c r="G3793" s="7">
        <v>43711</v>
      </c>
      <c r="H3793" s="6">
        <f t="shared" si="177"/>
        <v>14</v>
      </c>
      <c r="I3793" s="6" t="s">
        <v>215</v>
      </c>
      <c r="J3793" s="6">
        <v>13</v>
      </c>
      <c r="K3793" s="6">
        <v>17</v>
      </c>
      <c r="L3793" s="6">
        <v>46</v>
      </c>
      <c r="M3793" s="6">
        <v>9</v>
      </c>
      <c r="N3793" s="6">
        <v>3</v>
      </c>
      <c r="O3793" s="6">
        <v>0.15</v>
      </c>
      <c r="P3793" s="8">
        <v>1916.2</v>
      </c>
      <c r="Q3793" s="8">
        <v>804.80399999999997</v>
      </c>
      <c r="R3793" s="8">
        <f t="shared" si="178"/>
        <v>2471.8980000000006</v>
      </c>
      <c r="S3793" s="8">
        <f>(((Sales[[#This Row],[Unit Price]]-(Sales[[#This Row],[Discount Applied]]*Sales[[#This Row],[Unit Price]]))-Q3793)/Q3793)*100</f>
        <v>102.38095238095239</v>
      </c>
      <c r="T3793" s="8">
        <f t="shared" si="179"/>
        <v>4886.3100000000004</v>
      </c>
      <c r="U3793" s="8">
        <f>Sales[[#This Row],[Unit Cost]]*Sales[[#This Row],[Order Quantity]]</f>
        <v>2414.4119999999998</v>
      </c>
    </row>
    <row r="3794" spans="1:21" x14ac:dyDescent="0.2">
      <c r="A3794" s="6" t="s">
        <v>4007</v>
      </c>
      <c r="B3794" s="6" t="s">
        <v>23</v>
      </c>
      <c r="C3794" s="6" t="s">
        <v>148</v>
      </c>
      <c r="D3794" s="7">
        <v>43600</v>
      </c>
      <c r="E3794" s="7">
        <v>43697</v>
      </c>
      <c r="F3794" s="7">
        <v>43701</v>
      </c>
      <c r="G3794" s="7">
        <v>43707</v>
      </c>
      <c r="H3794" s="6">
        <f t="shared" si="177"/>
        <v>10</v>
      </c>
      <c r="I3794" s="6" t="s">
        <v>215</v>
      </c>
      <c r="J3794" s="6">
        <v>24</v>
      </c>
      <c r="K3794" s="6">
        <v>47</v>
      </c>
      <c r="L3794" s="6">
        <v>56</v>
      </c>
      <c r="M3794" s="6">
        <v>25</v>
      </c>
      <c r="N3794" s="6">
        <v>8</v>
      </c>
      <c r="O3794" s="6">
        <v>0.05</v>
      </c>
      <c r="P3794" s="8">
        <v>1876</v>
      </c>
      <c r="Q3794" s="8">
        <v>1050.5600000000002</v>
      </c>
      <c r="R3794" s="8">
        <f t="shared" si="178"/>
        <v>5853.119999999999</v>
      </c>
      <c r="S3794" s="8">
        <f>(((Sales[[#This Row],[Unit Price]]-(Sales[[#This Row],[Discount Applied]]*Sales[[#This Row],[Unit Price]]))-Q3794)/Q3794)*100</f>
        <v>69.64285714285711</v>
      </c>
      <c r="T3794" s="8">
        <f t="shared" si="179"/>
        <v>14257.6</v>
      </c>
      <c r="U3794" s="8">
        <f>Sales[[#This Row],[Unit Cost]]*Sales[[#This Row],[Order Quantity]]</f>
        <v>8404.4800000000014</v>
      </c>
    </row>
    <row r="3795" spans="1:21" x14ac:dyDescent="0.2">
      <c r="A3795" s="6" t="s">
        <v>4008</v>
      </c>
      <c r="B3795" s="6" t="s">
        <v>25</v>
      </c>
      <c r="C3795" s="6" t="s">
        <v>143</v>
      </c>
      <c r="D3795" s="7">
        <v>43600</v>
      </c>
      <c r="E3795" s="7">
        <v>43697</v>
      </c>
      <c r="F3795" s="7">
        <v>43705</v>
      </c>
      <c r="G3795" s="7">
        <v>43708</v>
      </c>
      <c r="H3795" s="6">
        <f t="shared" si="177"/>
        <v>11</v>
      </c>
      <c r="I3795" s="6" t="s">
        <v>215</v>
      </c>
      <c r="J3795" s="6">
        <v>16</v>
      </c>
      <c r="K3795" s="6">
        <v>2</v>
      </c>
      <c r="L3795" s="6">
        <v>343</v>
      </c>
      <c r="M3795" s="6">
        <v>29</v>
      </c>
      <c r="N3795" s="6">
        <v>5</v>
      </c>
      <c r="O3795" s="6">
        <v>7.4999999999999997E-2</v>
      </c>
      <c r="P3795" s="8">
        <v>797.30000000000007</v>
      </c>
      <c r="Q3795" s="8">
        <v>414.59600000000006</v>
      </c>
      <c r="R3795" s="8">
        <f t="shared" si="178"/>
        <v>1614.5324999999998</v>
      </c>
      <c r="S3795" s="8">
        <f>(((Sales[[#This Row],[Unit Price]]-(Sales[[#This Row],[Discount Applied]]*Sales[[#This Row],[Unit Price]]))-Q3795)/Q3795)*100</f>
        <v>77.884615384615373</v>
      </c>
      <c r="T3795" s="8">
        <f t="shared" si="179"/>
        <v>3687.5125000000003</v>
      </c>
      <c r="U3795" s="8">
        <f>Sales[[#This Row],[Unit Cost]]*Sales[[#This Row],[Order Quantity]]</f>
        <v>2072.9800000000005</v>
      </c>
    </row>
    <row r="3796" spans="1:21" x14ac:dyDescent="0.2">
      <c r="A3796" s="6" t="s">
        <v>4009</v>
      </c>
      <c r="B3796" s="6" t="s">
        <v>25</v>
      </c>
      <c r="C3796" s="6" t="s">
        <v>144</v>
      </c>
      <c r="D3796" s="7">
        <v>43600</v>
      </c>
      <c r="E3796" s="7">
        <v>43697</v>
      </c>
      <c r="F3796" s="7">
        <v>43708</v>
      </c>
      <c r="G3796" s="7">
        <v>43712</v>
      </c>
      <c r="H3796" s="6">
        <f t="shared" si="177"/>
        <v>15</v>
      </c>
      <c r="I3796" s="6" t="s">
        <v>215</v>
      </c>
      <c r="J3796" s="6">
        <v>17</v>
      </c>
      <c r="K3796" s="6">
        <v>35</v>
      </c>
      <c r="L3796" s="6">
        <v>63</v>
      </c>
      <c r="M3796" s="6">
        <v>18</v>
      </c>
      <c r="N3796" s="6">
        <v>6</v>
      </c>
      <c r="O3796" s="6">
        <v>7.4999999999999997E-2</v>
      </c>
      <c r="P3796" s="8">
        <v>1058.6000000000001</v>
      </c>
      <c r="Q3796" s="8">
        <v>656.33200000000011</v>
      </c>
      <c r="R3796" s="8">
        <f t="shared" si="178"/>
        <v>1937.2379999999998</v>
      </c>
      <c r="S3796" s="8">
        <f>(((Sales[[#This Row],[Unit Price]]-(Sales[[#This Row],[Discount Applied]]*Sales[[#This Row],[Unit Price]]))-Q3796)/Q3796)*100</f>
        <v>49.193548387096776</v>
      </c>
      <c r="T3796" s="8">
        <f t="shared" si="179"/>
        <v>5875.2300000000005</v>
      </c>
      <c r="U3796" s="8">
        <f>Sales[[#This Row],[Unit Cost]]*Sales[[#This Row],[Order Quantity]]</f>
        <v>3937.9920000000006</v>
      </c>
    </row>
    <row r="3797" spans="1:21" x14ac:dyDescent="0.2">
      <c r="A3797" s="6" t="s">
        <v>4010</v>
      </c>
      <c r="B3797" s="6" t="s">
        <v>24</v>
      </c>
      <c r="C3797" s="6" t="s">
        <v>148</v>
      </c>
      <c r="D3797" s="7">
        <v>43600</v>
      </c>
      <c r="E3797" s="7">
        <v>43697</v>
      </c>
      <c r="F3797" s="7">
        <v>43710</v>
      </c>
      <c r="G3797" s="7">
        <v>43720</v>
      </c>
      <c r="H3797" s="6">
        <f t="shared" si="177"/>
        <v>23</v>
      </c>
      <c r="I3797" s="6" t="s">
        <v>215</v>
      </c>
      <c r="J3797" s="6">
        <v>5</v>
      </c>
      <c r="K3797" s="6">
        <v>39</v>
      </c>
      <c r="L3797" s="6">
        <v>51</v>
      </c>
      <c r="M3797" s="6">
        <v>36</v>
      </c>
      <c r="N3797" s="6">
        <v>6</v>
      </c>
      <c r="O3797" s="6">
        <v>0.2</v>
      </c>
      <c r="P3797" s="8">
        <v>3725.2000000000003</v>
      </c>
      <c r="Q3797" s="8">
        <v>2644.8920000000003</v>
      </c>
      <c r="R3797" s="8">
        <f t="shared" si="178"/>
        <v>2011.6079999999965</v>
      </c>
      <c r="S3797" s="8">
        <f>(((Sales[[#This Row],[Unit Price]]-(Sales[[#This Row],[Discount Applied]]*Sales[[#This Row],[Unit Price]]))-Q3797)/Q3797)*100</f>
        <v>12.676056338028168</v>
      </c>
      <c r="T3797" s="8">
        <f t="shared" si="179"/>
        <v>17880.96</v>
      </c>
      <c r="U3797" s="8">
        <f>Sales[[#This Row],[Unit Cost]]*Sales[[#This Row],[Order Quantity]]</f>
        <v>15869.352000000003</v>
      </c>
    </row>
    <row r="3798" spans="1:21" x14ac:dyDescent="0.2">
      <c r="A3798" s="6" t="s">
        <v>4011</v>
      </c>
      <c r="B3798" s="6" t="s">
        <v>26</v>
      </c>
      <c r="C3798" s="6" t="s">
        <v>143</v>
      </c>
      <c r="D3798" s="7">
        <v>43600</v>
      </c>
      <c r="E3798" s="7">
        <v>43698</v>
      </c>
      <c r="F3798" s="7">
        <v>43713</v>
      </c>
      <c r="G3798" s="7">
        <v>43715</v>
      </c>
      <c r="H3798" s="6">
        <f t="shared" si="177"/>
        <v>17</v>
      </c>
      <c r="I3798" s="6" t="s">
        <v>215</v>
      </c>
      <c r="J3798" s="6">
        <v>26</v>
      </c>
      <c r="K3798" s="6">
        <v>26</v>
      </c>
      <c r="L3798" s="6">
        <v>334</v>
      </c>
      <c r="M3798" s="6">
        <v>22</v>
      </c>
      <c r="N3798" s="6">
        <v>8</v>
      </c>
      <c r="O3798" s="6">
        <v>0.05</v>
      </c>
      <c r="P3798" s="8">
        <v>1098.8</v>
      </c>
      <c r="Q3798" s="8">
        <v>670.26799999999992</v>
      </c>
      <c r="R3798" s="8">
        <f t="shared" si="178"/>
        <v>2988.7359999999999</v>
      </c>
      <c r="S3798" s="8">
        <f>(((Sales[[#This Row],[Unit Price]]-(Sales[[#This Row],[Discount Applied]]*Sales[[#This Row],[Unit Price]]))-Q3798)/Q3798)*100</f>
        <v>55.73770491803279</v>
      </c>
      <c r="T3798" s="8">
        <f t="shared" si="179"/>
        <v>8350.8799999999992</v>
      </c>
      <c r="U3798" s="8">
        <f>Sales[[#This Row],[Unit Cost]]*Sales[[#This Row],[Order Quantity]]</f>
        <v>5362.1439999999993</v>
      </c>
    </row>
    <row r="3799" spans="1:21" x14ac:dyDescent="0.2">
      <c r="A3799" s="6" t="s">
        <v>4012</v>
      </c>
      <c r="B3799" s="6" t="s">
        <v>23</v>
      </c>
      <c r="C3799" s="6" t="s">
        <v>145</v>
      </c>
      <c r="D3799" s="7">
        <v>43600</v>
      </c>
      <c r="E3799" s="7">
        <v>43698</v>
      </c>
      <c r="F3799" s="7">
        <v>43715</v>
      </c>
      <c r="G3799" s="7">
        <v>43724</v>
      </c>
      <c r="H3799" s="6">
        <f t="shared" si="177"/>
        <v>26</v>
      </c>
      <c r="I3799" s="6" t="s">
        <v>215</v>
      </c>
      <c r="J3799" s="6">
        <v>24</v>
      </c>
      <c r="K3799" s="6">
        <v>41</v>
      </c>
      <c r="L3799" s="6">
        <v>192</v>
      </c>
      <c r="M3799" s="6">
        <v>44</v>
      </c>
      <c r="N3799" s="6">
        <v>5</v>
      </c>
      <c r="O3799" s="6">
        <v>0.05</v>
      </c>
      <c r="P3799" s="8">
        <v>3825.7000000000003</v>
      </c>
      <c r="Q3799" s="8">
        <v>1912.8500000000001</v>
      </c>
      <c r="R3799" s="8">
        <f t="shared" si="178"/>
        <v>8607.8250000000007</v>
      </c>
      <c r="S3799" s="8">
        <f>(((Sales[[#This Row],[Unit Price]]-(Sales[[#This Row],[Discount Applied]]*Sales[[#This Row],[Unit Price]]))-Q3799)/Q3799)*100</f>
        <v>90.000000000000014</v>
      </c>
      <c r="T3799" s="8">
        <f t="shared" si="179"/>
        <v>18172.075000000001</v>
      </c>
      <c r="U3799" s="8">
        <f>Sales[[#This Row],[Unit Cost]]*Sales[[#This Row],[Order Quantity]]</f>
        <v>9564.25</v>
      </c>
    </row>
    <row r="3800" spans="1:21" x14ac:dyDescent="0.2">
      <c r="A3800" s="6" t="s">
        <v>4013</v>
      </c>
      <c r="B3800" s="6" t="s">
        <v>25</v>
      </c>
      <c r="C3800" s="6" t="s">
        <v>148</v>
      </c>
      <c r="D3800" s="7">
        <v>43600</v>
      </c>
      <c r="E3800" s="7">
        <v>43698</v>
      </c>
      <c r="F3800" s="7">
        <v>43712</v>
      </c>
      <c r="G3800" s="7">
        <v>43719</v>
      </c>
      <c r="H3800" s="6">
        <f t="shared" si="177"/>
        <v>21</v>
      </c>
      <c r="I3800" s="6" t="s">
        <v>215</v>
      </c>
      <c r="J3800" s="6">
        <v>15</v>
      </c>
      <c r="K3800" s="6">
        <v>1</v>
      </c>
      <c r="L3800" s="6">
        <v>31</v>
      </c>
      <c r="M3800" s="6">
        <v>13</v>
      </c>
      <c r="N3800" s="6">
        <v>2</v>
      </c>
      <c r="O3800" s="6">
        <v>0.05</v>
      </c>
      <c r="P3800" s="8">
        <v>6492.3</v>
      </c>
      <c r="Q3800" s="8">
        <v>2661.8429999999998</v>
      </c>
      <c r="R3800" s="8">
        <f t="shared" si="178"/>
        <v>7011.6840000000011</v>
      </c>
      <c r="S3800" s="8">
        <f>(((Sales[[#This Row],[Unit Price]]-(Sales[[#This Row],[Discount Applied]]*Sales[[#This Row],[Unit Price]]))-Q3800)/Q3800)*100</f>
        <v>131.70731707317077</v>
      </c>
      <c r="T3800" s="8">
        <f t="shared" si="179"/>
        <v>12335.37</v>
      </c>
      <c r="U3800" s="8">
        <f>Sales[[#This Row],[Unit Cost]]*Sales[[#This Row],[Order Quantity]]</f>
        <v>5323.6859999999997</v>
      </c>
    </row>
    <row r="3801" spans="1:21" x14ac:dyDescent="0.2">
      <c r="A3801" s="6" t="s">
        <v>4014</v>
      </c>
      <c r="B3801" s="6" t="s">
        <v>25</v>
      </c>
      <c r="C3801" s="6" t="s">
        <v>147</v>
      </c>
      <c r="D3801" s="7">
        <v>43600</v>
      </c>
      <c r="E3801" s="7">
        <v>43698</v>
      </c>
      <c r="F3801" s="7">
        <v>43702</v>
      </c>
      <c r="G3801" s="7">
        <v>43711</v>
      </c>
      <c r="H3801" s="6">
        <f t="shared" si="177"/>
        <v>13</v>
      </c>
      <c r="I3801" s="6" t="s">
        <v>215</v>
      </c>
      <c r="J3801" s="6">
        <v>13</v>
      </c>
      <c r="K3801" s="6">
        <v>3</v>
      </c>
      <c r="L3801" s="6">
        <v>231</v>
      </c>
      <c r="M3801" s="6">
        <v>38</v>
      </c>
      <c r="N3801" s="6">
        <v>4</v>
      </c>
      <c r="O3801" s="6">
        <v>7.4999999999999997E-2</v>
      </c>
      <c r="P3801" s="8">
        <v>1085.4000000000001</v>
      </c>
      <c r="Q3801" s="8">
        <v>879.17400000000009</v>
      </c>
      <c r="R3801" s="8">
        <f t="shared" si="178"/>
        <v>499.28400000000011</v>
      </c>
      <c r="S3801" s="8">
        <f>(((Sales[[#This Row],[Unit Price]]-(Sales[[#This Row],[Discount Applied]]*Sales[[#This Row],[Unit Price]]))-Q3801)/Q3801)*100</f>
        <v>14.197530864197534</v>
      </c>
      <c r="T3801" s="8">
        <f t="shared" si="179"/>
        <v>4015.9800000000005</v>
      </c>
      <c r="U3801" s="8">
        <f>Sales[[#This Row],[Unit Cost]]*Sales[[#This Row],[Order Quantity]]</f>
        <v>3516.6960000000004</v>
      </c>
    </row>
    <row r="3802" spans="1:21" x14ac:dyDescent="0.2">
      <c r="A3802" s="6" t="s">
        <v>4015</v>
      </c>
      <c r="B3802" s="6" t="s">
        <v>24</v>
      </c>
      <c r="C3802" s="6" t="s">
        <v>148</v>
      </c>
      <c r="D3802" s="7">
        <v>43600</v>
      </c>
      <c r="E3802" s="7">
        <v>43698</v>
      </c>
      <c r="F3802" s="7">
        <v>43711</v>
      </c>
      <c r="G3802" s="7">
        <v>43718</v>
      </c>
      <c r="H3802" s="6">
        <f t="shared" si="177"/>
        <v>20</v>
      </c>
      <c r="I3802" s="6" t="s">
        <v>215</v>
      </c>
      <c r="J3802" s="6">
        <v>3</v>
      </c>
      <c r="K3802" s="6">
        <v>12</v>
      </c>
      <c r="L3802" s="6">
        <v>1</v>
      </c>
      <c r="M3802" s="6">
        <v>29</v>
      </c>
      <c r="N3802" s="6">
        <v>1</v>
      </c>
      <c r="O3802" s="6">
        <v>0.4</v>
      </c>
      <c r="P3802" s="8">
        <v>1728.6000000000001</v>
      </c>
      <c r="Q3802" s="8">
        <v>1019.874</v>
      </c>
      <c r="R3802" s="8">
        <f t="shared" si="178"/>
        <v>17.286000000000058</v>
      </c>
      <c r="S3802" s="8">
        <f>(((Sales[[#This Row],[Unit Price]]-(Sales[[#This Row],[Discount Applied]]*Sales[[#This Row],[Unit Price]]))-Q3802)/Q3802)*100</f>
        <v>1.6949152542372936</v>
      </c>
      <c r="T3802" s="8">
        <f t="shared" si="179"/>
        <v>1037.1600000000001</v>
      </c>
      <c r="U3802" s="8">
        <f>Sales[[#This Row],[Unit Cost]]*Sales[[#This Row],[Order Quantity]]</f>
        <v>1019.874</v>
      </c>
    </row>
    <row r="3803" spans="1:21" x14ac:dyDescent="0.2">
      <c r="A3803" s="6" t="s">
        <v>4016</v>
      </c>
      <c r="B3803" s="6" t="s">
        <v>25</v>
      </c>
      <c r="C3803" s="6" t="s">
        <v>146</v>
      </c>
      <c r="D3803" s="7">
        <v>43600</v>
      </c>
      <c r="E3803" s="7">
        <v>43698</v>
      </c>
      <c r="F3803" s="7">
        <v>43705</v>
      </c>
      <c r="G3803" s="7">
        <v>43710</v>
      </c>
      <c r="H3803" s="6">
        <f t="shared" si="177"/>
        <v>12</v>
      </c>
      <c r="I3803" s="6" t="s">
        <v>215</v>
      </c>
      <c r="J3803" s="6">
        <v>15</v>
      </c>
      <c r="K3803" s="6">
        <v>8</v>
      </c>
      <c r="L3803" s="6">
        <v>291</v>
      </c>
      <c r="M3803" s="6">
        <v>7</v>
      </c>
      <c r="N3803" s="6">
        <v>8</v>
      </c>
      <c r="O3803" s="6">
        <v>0.05</v>
      </c>
      <c r="P3803" s="8">
        <v>1916.2</v>
      </c>
      <c r="Q3803" s="8">
        <v>1379.664</v>
      </c>
      <c r="R3803" s="8">
        <f t="shared" si="178"/>
        <v>3525.8080000000009</v>
      </c>
      <c r="S3803" s="8">
        <f>(((Sales[[#This Row],[Unit Price]]-(Sales[[#This Row],[Discount Applied]]*Sales[[#This Row],[Unit Price]]))-Q3803)/Q3803)*100</f>
        <v>31.944444444444454</v>
      </c>
      <c r="T3803" s="8">
        <f t="shared" si="179"/>
        <v>14563.12</v>
      </c>
      <c r="U3803" s="8">
        <f>Sales[[#This Row],[Unit Cost]]*Sales[[#This Row],[Order Quantity]]</f>
        <v>11037.312</v>
      </c>
    </row>
    <row r="3804" spans="1:21" x14ac:dyDescent="0.2">
      <c r="A3804" s="6" t="s">
        <v>4017</v>
      </c>
      <c r="B3804" s="6" t="s">
        <v>24</v>
      </c>
      <c r="C3804" s="6" t="s">
        <v>146</v>
      </c>
      <c r="D3804" s="7">
        <v>43600</v>
      </c>
      <c r="E3804" s="7">
        <v>43698</v>
      </c>
      <c r="F3804" s="7">
        <v>43706</v>
      </c>
      <c r="G3804" s="7">
        <v>43708</v>
      </c>
      <c r="H3804" s="6">
        <f t="shared" si="177"/>
        <v>10</v>
      </c>
      <c r="I3804" s="6" t="s">
        <v>215</v>
      </c>
      <c r="J3804" s="6">
        <v>7</v>
      </c>
      <c r="K3804" s="6">
        <v>37</v>
      </c>
      <c r="L3804" s="6">
        <v>321</v>
      </c>
      <c r="M3804" s="6">
        <v>4</v>
      </c>
      <c r="N3804" s="6">
        <v>6</v>
      </c>
      <c r="O3804" s="6">
        <v>0.1</v>
      </c>
      <c r="P3804" s="8">
        <v>3336.6</v>
      </c>
      <c r="Q3804" s="8">
        <v>2469.0839999999998</v>
      </c>
      <c r="R3804" s="8">
        <f t="shared" si="178"/>
        <v>3203.1360000000004</v>
      </c>
      <c r="S3804" s="8">
        <f>(((Sales[[#This Row],[Unit Price]]-(Sales[[#This Row],[Discount Applied]]*Sales[[#This Row],[Unit Price]]))-Q3804)/Q3804)*100</f>
        <v>21.621621621621632</v>
      </c>
      <c r="T3804" s="8">
        <f t="shared" si="179"/>
        <v>18017.64</v>
      </c>
      <c r="U3804" s="8">
        <f>Sales[[#This Row],[Unit Cost]]*Sales[[#This Row],[Order Quantity]]</f>
        <v>14814.503999999999</v>
      </c>
    </row>
    <row r="3805" spans="1:21" x14ac:dyDescent="0.2">
      <c r="A3805" s="6" t="s">
        <v>4018</v>
      </c>
      <c r="B3805" s="6" t="s">
        <v>24</v>
      </c>
      <c r="C3805" s="6" t="s">
        <v>147</v>
      </c>
      <c r="D3805" s="7">
        <v>43600</v>
      </c>
      <c r="E3805" s="7">
        <v>43698</v>
      </c>
      <c r="F3805" s="7">
        <v>43711</v>
      </c>
      <c r="G3805" s="7">
        <v>43712</v>
      </c>
      <c r="H3805" s="6">
        <f t="shared" si="177"/>
        <v>14</v>
      </c>
      <c r="I3805" s="6" t="s">
        <v>215</v>
      </c>
      <c r="J3805" s="6">
        <v>4</v>
      </c>
      <c r="K3805" s="6">
        <v>42</v>
      </c>
      <c r="L3805" s="6">
        <v>260</v>
      </c>
      <c r="M3805" s="6">
        <v>22</v>
      </c>
      <c r="N3805" s="6">
        <v>8</v>
      </c>
      <c r="O3805" s="6">
        <v>0.05</v>
      </c>
      <c r="P3805" s="8">
        <v>227.8</v>
      </c>
      <c r="Q3805" s="8">
        <v>161.738</v>
      </c>
      <c r="R3805" s="8">
        <f t="shared" si="178"/>
        <v>437.3760000000002</v>
      </c>
      <c r="S3805" s="8">
        <f>(((Sales[[#This Row],[Unit Price]]-(Sales[[#This Row],[Discount Applied]]*Sales[[#This Row],[Unit Price]]))-Q3805)/Q3805)*100</f>
        <v>33.80281690140847</v>
      </c>
      <c r="T3805" s="8">
        <f t="shared" si="179"/>
        <v>1731.2800000000002</v>
      </c>
      <c r="U3805" s="8">
        <f>Sales[[#This Row],[Unit Cost]]*Sales[[#This Row],[Order Quantity]]</f>
        <v>1293.904</v>
      </c>
    </row>
    <row r="3806" spans="1:21" x14ac:dyDescent="0.2">
      <c r="A3806" s="6" t="s">
        <v>4019</v>
      </c>
      <c r="B3806" s="6" t="s">
        <v>25</v>
      </c>
      <c r="C3806" s="6" t="s">
        <v>147</v>
      </c>
      <c r="D3806" s="7">
        <v>43600</v>
      </c>
      <c r="E3806" s="7">
        <v>43698</v>
      </c>
      <c r="F3806" s="7">
        <v>43716</v>
      </c>
      <c r="G3806" s="7">
        <v>43725</v>
      </c>
      <c r="H3806" s="6">
        <f t="shared" si="177"/>
        <v>27</v>
      </c>
      <c r="I3806" s="6" t="s">
        <v>215</v>
      </c>
      <c r="J3806" s="6">
        <v>18</v>
      </c>
      <c r="K3806" s="6">
        <v>12</v>
      </c>
      <c r="L3806" s="6">
        <v>244</v>
      </c>
      <c r="M3806" s="6">
        <v>32</v>
      </c>
      <c r="N3806" s="6">
        <v>6</v>
      </c>
      <c r="O3806" s="6">
        <v>0.2</v>
      </c>
      <c r="P3806" s="8">
        <v>2666.6</v>
      </c>
      <c r="Q3806" s="8">
        <v>1839.9539999999997</v>
      </c>
      <c r="R3806" s="8">
        <f t="shared" si="178"/>
        <v>1759.9560000000001</v>
      </c>
      <c r="S3806" s="8">
        <f>(((Sales[[#This Row],[Unit Price]]-(Sales[[#This Row],[Discount Applied]]*Sales[[#This Row],[Unit Price]]))-Q3806)/Q3806)*100</f>
        <v>15.94202898550725</v>
      </c>
      <c r="T3806" s="8">
        <f t="shared" si="179"/>
        <v>12799.679999999998</v>
      </c>
      <c r="U3806" s="8">
        <f>Sales[[#This Row],[Unit Cost]]*Sales[[#This Row],[Order Quantity]]</f>
        <v>11039.723999999998</v>
      </c>
    </row>
    <row r="3807" spans="1:21" x14ac:dyDescent="0.2">
      <c r="A3807" s="6" t="s">
        <v>4020</v>
      </c>
      <c r="B3807" s="6" t="s">
        <v>24</v>
      </c>
      <c r="C3807" s="6" t="s">
        <v>145</v>
      </c>
      <c r="D3807" s="7">
        <v>43600</v>
      </c>
      <c r="E3807" s="7">
        <v>43698</v>
      </c>
      <c r="F3807" s="7">
        <v>43722</v>
      </c>
      <c r="G3807" s="7">
        <v>43723</v>
      </c>
      <c r="H3807" s="6">
        <f t="shared" si="177"/>
        <v>25</v>
      </c>
      <c r="I3807" s="6" t="s">
        <v>215</v>
      </c>
      <c r="J3807" s="6">
        <v>6</v>
      </c>
      <c r="K3807" s="6">
        <v>23</v>
      </c>
      <c r="L3807" s="6">
        <v>132</v>
      </c>
      <c r="M3807" s="6">
        <v>7</v>
      </c>
      <c r="N3807" s="6">
        <v>1</v>
      </c>
      <c r="O3807" s="6">
        <v>0.1</v>
      </c>
      <c r="P3807" s="8">
        <v>167.5</v>
      </c>
      <c r="Q3807" s="8">
        <v>112.22500000000001</v>
      </c>
      <c r="R3807" s="8">
        <f t="shared" si="178"/>
        <v>38.524999999999991</v>
      </c>
      <c r="S3807" s="8">
        <f>(((Sales[[#This Row],[Unit Price]]-(Sales[[#This Row],[Discount Applied]]*Sales[[#This Row],[Unit Price]]))-Q3807)/Q3807)*100</f>
        <v>34.328358208955208</v>
      </c>
      <c r="T3807" s="8">
        <f t="shared" si="179"/>
        <v>150.75</v>
      </c>
      <c r="U3807" s="8">
        <f>Sales[[#This Row],[Unit Cost]]*Sales[[#This Row],[Order Quantity]]</f>
        <v>112.22500000000001</v>
      </c>
    </row>
    <row r="3808" spans="1:21" x14ac:dyDescent="0.2">
      <c r="A3808" s="6" t="s">
        <v>4021</v>
      </c>
      <c r="B3808" s="6" t="s">
        <v>24</v>
      </c>
      <c r="C3808" s="6" t="s">
        <v>146</v>
      </c>
      <c r="D3808" s="7">
        <v>43600</v>
      </c>
      <c r="E3808" s="7">
        <v>43699</v>
      </c>
      <c r="F3808" s="7">
        <v>43714</v>
      </c>
      <c r="G3808" s="7">
        <v>43721</v>
      </c>
      <c r="H3808" s="6">
        <f t="shared" si="177"/>
        <v>22</v>
      </c>
      <c r="I3808" s="6" t="s">
        <v>215</v>
      </c>
      <c r="J3808" s="6">
        <v>12</v>
      </c>
      <c r="K3808" s="6">
        <v>13</v>
      </c>
      <c r="L3808" s="6">
        <v>280</v>
      </c>
      <c r="M3808" s="6">
        <v>36</v>
      </c>
      <c r="N3808" s="6">
        <v>5</v>
      </c>
      <c r="O3808" s="6">
        <v>7.4999999999999997E-2</v>
      </c>
      <c r="P3808" s="8">
        <v>3812.3</v>
      </c>
      <c r="Q3808" s="8">
        <v>2630.4870000000001</v>
      </c>
      <c r="R3808" s="8">
        <f t="shared" si="178"/>
        <v>4479.4524999999994</v>
      </c>
      <c r="S3808" s="8">
        <f>(((Sales[[#This Row],[Unit Price]]-(Sales[[#This Row],[Discount Applied]]*Sales[[#This Row],[Unit Price]]))-Q3808)/Q3808)*100</f>
        <v>34.05797101449275</v>
      </c>
      <c r="T3808" s="8">
        <f t="shared" si="179"/>
        <v>17631.887500000001</v>
      </c>
      <c r="U3808" s="8">
        <f>Sales[[#This Row],[Unit Cost]]*Sales[[#This Row],[Order Quantity]]</f>
        <v>13152.435000000001</v>
      </c>
    </row>
    <row r="3809" spans="1:21" x14ac:dyDescent="0.2">
      <c r="A3809" s="6" t="s">
        <v>4022</v>
      </c>
      <c r="B3809" s="6" t="s">
        <v>24</v>
      </c>
      <c r="C3809" s="6" t="s">
        <v>145</v>
      </c>
      <c r="D3809" s="7">
        <v>43600</v>
      </c>
      <c r="E3809" s="7">
        <v>43699</v>
      </c>
      <c r="F3809" s="7">
        <v>43712</v>
      </c>
      <c r="G3809" s="7">
        <v>43719</v>
      </c>
      <c r="H3809" s="6">
        <f t="shared" si="177"/>
        <v>20</v>
      </c>
      <c r="I3809" s="6" t="s">
        <v>215</v>
      </c>
      <c r="J3809" s="6">
        <v>11</v>
      </c>
      <c r="K3809" s="6">
        <v>17</v>
      </c>
      <c r="L3809" s="6">
        <v>194</v>
      </c>
      <c r="M3809" s="6">
        <v>19</v>
      </c>
      <c r="N3809" s="6">
        <v>8</v>
      </c>
      <c r="O3809" s="6">
        <v>0.1</v>
      </c>
      <c r="P3809" s="8">
        <v>3149</v>
      </c>
      <c r="Q3809" s="8">
        <v>1952.3799999999999</v>
      </c>
      <c r="R3809" s="8">
        <f t="shared" si="178"/>
        <v>7053.76</v>
      </c>
      <c r="S3809" s="8">
        <f>(((Sales[[#This Row],[Unit Price]]-(Sales[[#This Row],[Discount Applied]]*Sales[[#This Row],[Unit Price]]))-Q3809)/Q3809)*100</f>
        <v>45.161290322580648</v>
      </c>
      <c r="T3809" s="8">
        <f t="shared" si="179"/>
        <v>22672.799999999999</v>
      </c>
      <c r="U3809" s="8">
        <f>Sales[[#This Row],[Unit Cost]]*Sales[[#This Row],[Order Quantity]]</f>
        <v>15619.039999999999</v>
      </c>
    </row>
    <row r="3810" spans="1:21" x14ac:dyDescent="0.2">
      <c r="A3810" s="6" t="s">
        <v>4023</v>
      </c>
      <c r="B3810" s="6" t="s">
        <v>26</v>
      </c>
      <c r="C3810" s="6" t="s">
        <v>143</v>
      </c>
      <c r="D3810" s="7">
        <v>43600</v>
      </c>
      <c r="E3810" s="7">
        <v>43699</v>
      </c>
      <c r="F3810" s="7">
        <v>43719</v>
      </c>
      <c r="G3810" s="7">
        <v>43723</v>
      </c>
      <c r="H3810" s="6">
        <f t="shared" si="177"/>
        <v>24</v>
      </c>
      <c r="I3810" s="6" t="s">
        <v>215</v>
      </c>
      <c r="J3810" s="6">
        <v>27</v>
      </c>
      <c r="K3810" s="6">
        <v>45</v>
      </c>
      <c r="L3810" s="6">
        <v>366</v>
      </c>
      <c r="M3810" s="6">
        <v>47</v>
      </c>
      <c r="N3810" s="6">
        <v>3</v>
      </c>
      <c r="O3810" s="6">
        <v>0.05</v>
      </c>
      <c r="P3810" s="8">
        <v>3886</v>
      </c>
      <c r="Q3810" s="8">
        <v>1632.12</v>
      </c>
      <c r="R3810" s="8">
        <f t="shared" si="178"/>
        <v>6178.7400000000007</v>
      </c>
      <c r="S3810" s="8">
        <f>(((Sales[[#This Row],[Unit Price]]-(Sales[[#This Row],[Discount Applied]]*Sales[[#This Row],[Unit Price]]))-Q3810)/Q3810)*100</f>
        <v>126.19047619047619</v>
      </c>
      <c r="T3810" s="8">
        <f t="shared" si="179"/>
        <v>11075.1</v>
      </c>
      <c r="U3810" s="8">
        <f>Sales[[#This Row],[Unit Cost]]*Sales[[#This Row],[Order Quantity]]</f>
        <v>4896.3599999999997</v>
      </c>
    </row>
    <row r="3811" spans="1:21" x14ac:dyDescent="0.2">
      <c r="A3811" s="6" t="s">
        <v>4024</v>
      </c>
      <c r="B3811" s="6" t="s">
        <v>24</v>
      </c>
      <c r="C3811" s="6" t="s">
        <v>144</v>
      </c>
      <c r="D3811" s="7">
        <v>43600</v>
      </c>
      <c r="E3811" s="7">
        <v>43699</v>
      </c>
      <c r="F3811" s="7">
        <v>43722</v>
      </c>
      <c r="G3811" s="7">
        <v>43726</v>
      </c>
      <c r="H3811" s="6">
        <f t="shared" si="177"/>
        <v>27</v>
      </c>
      <c r="I3811" s="6" t="s">
        <v>215</v>
      </c>
      <c r="J3811" s="6">
        <v>10</v>
      </c>
      <c r="K3811" s="6">
        <v>18</v>
      </c>
      <c r="L3811" s="6">
        <v>85</v>
      </c>
      <c r="M3811" s="6">
        <v>45</v>
      </c>
      <c r="N3811" s="6">
        <v>8</v>
      </c>
      <c r="O3811" s="6">
        <v>0.15</v>
      </c>
      <c r="P3811" s="8">
        <v>5293</v>
      </c>
      <c r="Q3811" s="8">
        <v>2487.71</v>
      </c>
      <c r="R3811" s="8">
        <f t="shared" si="178"/>
        <v>16090.720000000001</v>
      </c>
      <c r="S3811" s="8">
        <f>(((Sales[[#This Row],[Unit Price]]-(Sales[[#This Row],[Discount Applied]]*Sales[[#This Row],[Unit Price]]))-Q3811)/Q3811)*100</f>
        <v>80.851063829787236</v>
      </c>
      <c r="T3811" s="8">
        <f t="shared" si="179"/>
        <v>35992.400000000001</v>
      </c>
      <c r="U3811" s="8">
        <f>Sales[[#This Row],[Unit Cost]]*Sales[[#This Row],[Order Quantity]]</f>
        <v>19901.68</v>
      </c>
    </row>
    <row r="3812" spans="1:21" x14ac:dyDescent="0.2">
      <c r="A3812" s="6" t="s">
        <v>4025</v>
      </c>
      <c r="B3812" s="6" t="s">
        <v>23</v>
      </c>
      <c r="C3812" s="6" t="s">
        <v>146</v>
      </c>
      <c r="D3812" s="7">
        <v>43600</v>
      </c>
      <c r="E3812" s="7">
        <v>43699</v>
      </c>
      <c r="F3812" s="7">
        <v>43722</v>
      </c>
      <c r="G3812" s="7">
        <v>43729</v>
      </c>
      <c r="H3812" s="6">
        <f t="shared" si="177"/>
        <v>30</v>
      </c>
      <c r="I3812" s="6" t="s">
        <v>215</v>
      </c>
      <c r="J3812" s="6">
        <v>22</v>
      </c>
      <c r="K3812" s="6">
        <v>10</v>
      </c>
      <c r="L3812" s="6">
        <v>287</v>
      </c>
      <c r="M3812" s="6">
        <v>13</v>
      </c>
      <c r="N3812" s="6">
        <v>7</v>
      </c>
      <c r="O3812" s="6">
        <v>0.1</v>
      </c>
      <c r="P3812" s="8">
        <v>1045.2</v>
      </c>
      <c r="Q3812" s="8">
        <v>825.70800000000008</v>
      </c>
      <c r="R3812" s="8">
        <f t="shared" si="178"/>
        <v>804.80400000000009</v>
      </c>
      <c r="S3812" s="8">
        <f>(((Sales[[#This Row],[Unit Price]]-(Sales[[#This Row],[Discount Applied]]*Sales[[#This Row],[Unit Price]]))-Q3812)/Q3812)*100</f>
        <v>13.924050632911388</v>
      </c>
      <c r="T3812" s="8">
        <f t="shared" si="179"/>
        <v>6584.76</v>
      </c>
      <c r="U3812" s="8">
        <f>Sales[[#This Row],[Unit Cost]]*Sales[[#This Row],[Order Quantity]]</f>
        <v>5779.9560000000001</v>
      </c>
    </row>
    <row r="3813" spans="1:21" x14ac:dyDescent="0.2">
      <c r="A3813" s="6" t="s">
        <v>4026</v>
      </c>
      <c r="B3813" s="6" t="s">
        <v>26</v>
      </c>
      <c r="C3813" s="6" t="s">
        <v>146</v>
      </c>
      <c r="D3813" s="7">
        <v>43600</v>
      </c>
      <c r="E3813" s="7">
        <v>43699</v>
      </c>
      <c r="F3813" s="7">
        <v>43706</v>
      </c>
      <c r="G3813" s="7">
        <v>43714</v>
      </c>
      <c r="H3813" s="6">
        <f t="shared" si="177"/>
        <v>15</v>
      </c>
      <c r="I3813" s="6" t="s">
        <v>215</v>
      </c>
      <c r="J3813" s="6">
        <v>28</v>
      </c>
      <c r="K3813" s="6">
        <v>49</v>
      </c>
      <c r="L3813" s="6">
        <v>295</v>
      </c>
      <c r="M3813" s="6">
        <v>20</v>
      </c>
      <c r="N3813" s="6">
        <v>4</v>
      </c>
      <c r="O3813" s="6">
        <v>7.4999999999999997E-2</v>
      </c>
      <c r="P3813" s="8">
        <v>3376.8</v>
      </c>
      <c r="Q3813" s="8">
        <v>2026.08</v>
      </c>
      <c r="R3813" s="8">
        <f t="shared" si="178"/>
        <v>4389.84</v>
      </c>
      <c r="S3813" s="8">
        <f>(((Sales[[#This Row],[Unit Price]]-(Sales[[#This Row],[Discount Applied]]*Sales[[#This Row],[Unit Price]]))-Q3813)/Q3813)*100</f>
        <v>54.166666666666671</v>
      </c>
      <c r="T3813" s="8">
        <f t="shared" si="179"/>
        <v>12494.16</v>
      </c>
      <c r="U3813" s="8">
        <f>Sales[[#This Row],[Unit Cost]]*Sales[[#This Row],[Order Quantity]]</f>
        <v>8104.32</v>
      </c>
    </row>
    <row r="3814" spans="1:21" x14ac:dyDescent="0.2">
      <c r="A3814" s="6" t="s">
        <v>4027</v>
      </c>
      <c r="B3814" s="6" t="s">
        <v>24</v>
      </c>
      <c r="C3814" s="6" t="s">
        <v>145</v>
      </c>
      <c r="D3814" s="7">
        <v>43600</v>
      </c>
      <c r="E3814" s="7">
        <v>43699</v>
      </c>
      <c r="F3814" s="7">
        <v>43711</v>
      </c>
      <c r="G3814" s="7">
        <v>43718</v>
      </c>
      <c r="H3814" s="6">
        <f t="shared" si="177"/>
        <v>19</v>
      </c>
      <c r="I3814" s="6" t="s">
        <v>215</v>
      </c>
      <c r="J3814" s="6">
        <v>12</v>
      </c>
      <c r="K3814" s="6">
        <v>47</v>
      </c>
      <c r="L3814" s="6">
        <v>155</v>
      </c>
      <c r="M3814" s="6">
        <v>25</v>
      </c>
      <c r="N3814" s="6">
        <v>4</v>
      </c>
      <c r="O3814" s="6">
        <v>7.4999999999999997E-2</v>
      </c>
      <c r="P3814" s="8">
        <v>1768.8</v>
      </c>
      <c r="Q3814" s="8">
        <v>1167.4080000000001</v>
      </c>
      <c r="R3814" s="8">
        <f t="shared" si="178"/>
        <v>1874.927999999999</v>
      </c>
      <c r="S3814" s="8">
        <f>(((Sales[[#This Row],[Unit Price]]-(Sales[[#This Row],[Discount Applied]]*Sales[[#This Row],[Unit Price]]))-Q3814)/Q3814)*100</f>
        <v>40.151515151515127</v>
      </c>
      <c r="T3814" s="8">
        <f t="shared" si="179"/>
        <v>6544.5599999999995</v>
      </c>
      <c r="U3814" s="8">
        <f>Sales[[#This Row],[Unit Cost]]*Sales[[#This Row],[Order Quantity]]</f>
        <v>4669.6320000000005</v>
      </c>
    </row>
    <row r="3815" spans="1:21" x14ac:dyDescent="0.2">
      <c r="A3815" s="6" t="s">
        <v>4028</v>
      </c>
      <c r="B3815" s="6" t="s">
        <v>25</v>
      </c>
      <c r="C3815" s="6" t="s">
        <v>145</v>
      </c>
      <c r="D3815" s="7">
        <v>43600</v>
      </c>
      <c r="E3815" s="7">
        <v>43700</v>
      </c>
      <c r="F3815" s="7">
        <v>43709</v>
      </c>
      <c r="G3815" s="7">
        <v>43717</v>
      </c>
      <c r="H3815" s="6">
        <f t="shared" si="177"/>
        <v>17</v>
      </c>
      <c r="I3815" s="6" t="s">
        <v>215</v>
      </c>
      <c r="J3815" s="6">
        <v>13</v>
      </c>
      <c r="K3815" s="6">
        <v>26</v>
      </c>
      <c r="L3815" s="6">
        <v>168</v>
      </c>
      <c r="M3815" s="6">
        <v>39</v>
      </c>
      <c r="N3815" s="6">
        <v>7</v>
      </c>
      <c r="O3815" s="6">
        <v>0.2</v>
      </c>
      <c r="P3815" s="8">
        <v>2331.6</v>
      </c>
      <c r="Q3815" s="8">
        <v>1678.752</v>
      </c>
      <c r="R3815" s="8">
        <f t="shared" si="178"/>
        <v>1305.6959999999999</v>
      </c>
      <c r="S3815" s="8">
        <f>(((Sales[[#This Row],[Unit Price]]-(Sales[[#This Row],[Discount Applied]]*Sales[[#This Row],[Unit Price]]))-Q3815)/Q3815)*100</f>
        <v>11.111111111111112</v>
      </c>
      <c r="T3815" s="8">
        <f t="shared" si="179"/>
        <v>13056.96</v>
      </c>
      <c r="U3815" s="8">
        <f>Sales[[#This Row],[Unit Cost]]*Sales[[#This Row],[Order Quantity]]</f>
        <v>11751.263999999999</v>
      </c>
    </row>
    <row r="3816" spans="1:21" x14ac:dyDescent="0.2">
      <c r="A3816" s="6" t="s">
        <v>4029</v>
      </c>
      <c r="B3816" s="6" t="s">
        <v>24</v>
      </c>
      <c r="C3816" s="6" t="s">
        <v>146</v>
      </c>
      <c r="D3816" s="7">
        <v>43600</v>
      </c>
      <c r="E3816" s="7">
        <v>43700</v>
      </c>
      <c r="F3816" s="7">
        <v>43718</v>
      </c>
      <c r="G3816" s="7">
        <v>43722</v>
      </c>
      <c r="H3816" s="6">
        <f t="shared" si="177"/>
        <v>22</v>
      </c>
      <c r="I3816" s="6" t="s">
        <v>215</v>
      </c>
      <c r="J3816" s="6">
        <v>9</v>
      </c>
      <c r="K3816" s="6">
        <v>5</v>
      </c>
      <c r="L3816" s="6">
        <v>314</v>
      </c>
      <c r="M3816" s="6">
        <v>23</v>
      </c>
      <c r="N3816" s="6">
        <v>4</v>
      </c>
      <c r="O3816" s="6">
        <v>0.05</v>
      </c>
      <c r="P3816" s="8">
        <v>1092.1000000000001</v>
      </c>
      <c r="Q3816" s="8">
        <v>513.28700000000003</v>
      </c>
      <c r="R3816" s="8">
        <f t="shared" si="178"/>
        <v>2096.8320000000003</v>
      </c>
      <c r="S3816" s="8">
        <f>(((Sales[[#This Row],[Unit Price]]-(Sales[[#This Row],[Discount Applied]]*Sales[[#This Row],[Unit Price]]))-Q3816)/Q3816)*100</f>
        <v>102.1276595744681</v>
      </c>
      <c r="T3816" s="8">
        <f t="shared" si="179"/>
        <v>4149.9800000000005</v>
      </c>
      <c r="U3816" s="8">
        <f>Sales[[#This Row],[Unit Cost]]*Sales[[#This Row],[Order Quantity]]</f>
        <v>2053.1480000000001</v>
      </c>
    </row>
    <row r="3817" spans="1:21" x14ac:dyDescent="0.2">
      <c r="A3817" s="6" t="s">
        <v>4030</v>
      </c>
      <c r="B3817" s="6" t="s">
        <v>26</v>
      </c>
      <c r="C3817" s="6" t="s">
        <v>147</v>
      </c>
      <c r="D3817" s="7">
        <v>43600</v>
      </c>
      <c r="E3817" s="7">
        <v>43700</v>
      </c>
      <c r="F3817" s="7">
        <v>43706</v>
      </c>
      <c r="G3817" s="7">
        <v>43716</v>
      </c>
      <c r="H3817" s="6">
        <f t="shared" si="177"/>
        <v>16</v>
      </c>
      <c r="I3817" s="6" t="s">
        <v>215</v>
      </c>
      <c r="J3817" s="6">
        <v>28</v>
      </c>
      <c r="K3817" s="6">
        <v>17</v>
      </c>
      <c r="L3817" s="6">
        <v>210</v>
      </c>
      <c r="M3817" s="6">
        <v>20</v>
      </c>
      <c r="N3817" s="6">
        <v>2</v>
      </c>
      <c r="O3817" s="6">
        <v>0.05</v>
      </c>
      <c r="P3817" s="8">
        <v>2432.1</v>
      </c>
      <c r="Q3817" s="8">
        <v>1897.038</v>
      </c>
      <c r="R3817" s="8">
        <f t="shared" si="178"/>
        <v>826.91399999999976</v>
      </c>
      <c r="S3817" s="8">
        <f>(((Sales[[#This Row],[Unit Price]]-(Sales[[#This Row],[Discount Applied]]*Sales[[#This Row],[Unit Price]]))-Q3817)/Q3817)*100</f>
        <v>21.794871794871788</v>
      </c>
      <c r="T3817" s="8">
        <f t="shared" si="179"/>
        <v>4620.99</v>
      </c>
      <c r="U3817" s="8">
        <f>Sales[[#This Row],[Unit Cost]]*Sales[[#This Row],[Order Quantity]]</f>
        <v>3794.076</v>
      </c>
    </row>
    <row r="3818" spans="1:21" x14ac:dyDescent="0.2">
      <c r="A3818" s="6" t="s">
        <v>4031</v>
      </c>
      <c r="B3818" s="6" t="s">
        <v>25</v>
      </c>
      <c r="C3818" s="6" t="s">
        <v>145</v>
      </c>
      <c r="D3818" s="7">
        <v>43600</v>
      </c>
      <c r="E3818" s="7">
        <v>43700</v>
      </c>
      <c r="F3818" s="7">
        <v>43721</v>
      </c>
      <c r="G3818" s="7">
        <v>43730</v>
      </c>
      <c r="H3818" s="6">
        <f t="shared" si="177"/>
        <v>30</v>
      </c>
      <c r="I3818" s="6" t="s">
        <v>215</v>
      </c>
      <c r="J3818" s="6">
        <v>19</v>
      </c>
      <c r="K3818" s="6">
        <v>37</v>
      </c>
      <c r="L3818" s="6">
        <v>141</v>
      </c>
      <c r="M3818" s="6">
        <v>40</v>
      </c>
      <c r="N3818" s="6">
        <v>5</v>
      </c>
      <c r="O3818" s="6">
        <v>0.1</v>
      </c>
      <c r="P3818" s="8">
        <v>737</v>
      </c>
      <c r="Q3818" s="8">
        <v>523.27</v>
      </c>
      <c r="R3818" s="8">
        <f t="shared" si="178"/>
        <v>700.15000000000009</v>
      </c>
      <c r="S3818" s="8">
        <f>(((Sales[[#This Row],[Unit Price]]-(Sales[[#This Row],[Discount Applied]]*Sales[[#This Row],[Unit Price]]))-Q3818)/Q3818)*100</f>
        <v>26.760563380281688</v>
      </c>
      <c r="T3818" s="8">
        <f t="shared" si="179"/>
        <v>3316.5</v>
      </c>
      <c r="U3818" s="8">
        <f>Sales[[#This Row],[Unit Cost]]*Sales[[#This Row],[Order Quantity]]</f>
        <v>2616.35</v>
      </c>
    </row>
    <row r="3819" spans="1:21" x14ac:dyDescent="0.2">
      <c r="A3819" s="6" t="s">
        <v>4032</v>
      </c>
      <c r="B3819" s="6" t="s">
        <v>24</v>
      </c>
      <c r="C3819" s="6" t="s">
        <v>148</v>
      </c>
      <c r="D3819" s="7">
        <v>43600</v>
      </c>
      <c r="E3819" s="7">
        <v>43700</v>
      </c>
      <c r="F3819" s="7">
        <v>43726</v>
      </c>
      <c r="G3819" s="7">
        <v>43733</v>
      </c>
      <c r="H3819" s="6">
        <f t="shared" si="177"/>
        <v>33</v>
      </c>
      <c r="I3819" s="6" t="s">
        <v>215</v>
      </c>
      <c r="J3819" s="6">
        <v>2</v>
      </c>
      <c r="K3819" s="6">
        <v>31</v>
      </c>
      <c r="L3819" s="6">
        <v>4</v>
      </c>
      <c r="M3819" s="6">
        <v>2</v>
      </c>
      <c r="N3819" s="6">
        <v>1</v>
      </c>
      <c r="O3819" s="6">
        <v>7.4999999999999997E-2</v>
      </c>
      <c r="P3819" s="8">
        <v>1105.5</v>
      </c>
      <c r="Q3819" s="8">
        <v>851.23500000000001</v>
      </c>
      <c r="R3819" s="8">
        <f t="shared" si="178"/>
        <v>171.35249999999996</v>
      </c>
      <c r="S3819" s="8">
        <f>(((Sales[[#This Row],[Unit Price]]-(Sales[[#This Row],[Discount Applied]]*Sales[[#This Row],[Unit Price]]))-Q3819)/Q3819)*100</f>
        <v>20.129870129870124</v>
      </c>
      <c r="T3819" s="8">
        <f t="shared" si="179"/>
        <v>1022.5875</v>
      </c>
      <c r="U3819" s="8">
        <f>Sales[[#This Row],[Unit Cost]]*Sales[[#This Row],[Order Quantity]]</f>
        <v>851.23500000000001</v>
      </c>
    </row>
    <row r="3820" spans="1:21" x14ac:dyDescent="0.2">
      <c r="A3820" s="6" t="s">
        <v>4033</v>
      </c>
      <c r="B3820" s="6" t="s">
        <v>25</v>
      </c>
      <c r="C3820" s="6" t="s">
        <v>148</v>
      </c>
      <c r="D3820" s="7">
        <v>43600</v>
      </c>
      <c r="E3820" s="7">
        <v>43700</v>
      </c>
      <c r="F3820" s="7">
        <v>43707</v>
      </c>
      <c r="G3820" s="7">
        <v>43715</v>
      </c>
      <c r="H3820" s="6">
        <f t="shared" si="177"/>
        <v>15</v>
      </c>
      <c r="I3820" s="6" t="s">
        <v>215</v>
      </c>
      <c r="J3820" s="6">
        <v>20</v>
      </c>
      <c r="K3820" s="6">
        <v>25</v>
      </c>
      <c r="L3820" s="6">
        <v>48</v>
      </c>
      <c r="M3820" s="6">
        <v>24</v>
      </c>
      <c r="N3820" s="6">
        <v>5</v>
      </c>
      <c r="O3820" s="6">
        <v>0.1</v>
      </c>
      <c r="P3820" s="8">
        <v>2807.3</v>
      </c>
      <c r="Q3820" s="8">
        <v>2049.3290000000002</v>
      </c>
      <c r="R3820" s="8">
        <f t="shared" si="178"/>
        <v>2386.2049999999999</v>
      </c>
      <c r="S3820" s="8">
        <f>(((Sales[[#This Row],[Unit Price]]-(Sales[[#This Row],[Discount Applied]]*Sales[[#This Row],[Unit Price]]))-Q3820)/Q3820)*100</f>
        <v>23.287671232876708</v>
      </c>
      <c r="T3820" s="8">
        <f t="shared" si="179"/>
        <v>12632.85</v>
      </c>
      <c r="U3820" s="8">
        <f>Sales[[#This Row],[Unit Cost]]*Sales[[#This Row],[Order Quantity]]</f>
        <v>10246.645</v>
      </c>
    </row>
    <row r="3821" spans="1:21" x14ac:dyDescent="0.2">
      <c r="A3821" s="6" t="s">
        <v>4034</v>
      </c>
      <c r="B3821" s="6" t="s">
        <v>25</v>
      </c>
      <c r="C3821" s="6" t="s">
        <v>144</v>
      </c>
      <c r="D3821" s="7">
        <v>43600</v>
      </c>
      <c r="E3821" s="7">
        <v>43701</v>
      </c>
      <c r="F3821" s="7">
        <v>43723</v>
      </c>
      <c r="G3821" s="7">
        <v>43731</v>
      </c>
      <c r="H3821" s="6">
        <f t="shared" si="177"/>
        <v>30</v>
      </c>
      <c r="I3821" s="6" t="s">
        <v>215</v>
      </c>
      <c r="J3821" s="6">
        <v>16</v>
      </c>
      <c r="K3821" s="6">
        <v>13</v>
      </c>
      <c r="L3821" s="6">
        <v>78</v>
      </c>
      <c r="M3821" s="6">
        <v>30</v>
      </c>
      <c r="N3821" s="6">
        <v>3</v>
      </c>
      <c r="O3821" s="6">
        <v>0.05</v>
      </c>
      <c r="P3821" s="8">
        <v>2284.7000000000003</v>
      </c>
      <c r="Q3821" s="8">
        <v>1690.6780000000001</v>
      </c>
      <c r="R3821" s="8">
        <f t="shared" si="178"/>
        <v>1439.3609999999999</v>
      </c>
      <c r="S3821" s="8">
        <f>(((Sales[[#This Row],[Unit Price]]-(Sales[[#This Row],[Discount Applied]]*Sales[[#This Row],[Unit Price]]))-Q3821)/Q3821)*100</f>
        <v>28.378378378378379</v>
      </c>
      <c r="T3821" s="8">
        <f t="shared" si="179"/>
        <v>6511.3950000000004</v>
      </c>
      <c r="U3821" s="8">
        <f>Sales[[#This Row],[Unit Cost]]*Sales[[#This Row],[Order Quantity]]</f>
        <v>5072.0340000000006</v>
      </c>
    </row>
    <row r="3822" spans="1:21" x14ac:dyDescent="0.2">
      <c r="A3822" s="6" t="s">
        <v>4035</v>
      </c>
      <c r="B3822" s="6" t="s">
        <v>24</v>
      </c>
      <c r="C3822" s="6" t="s">
        <v>145</v>
      </c>
      <c r="D3822" s="7">
        <v>43600</v>
      </c>
      <c r="E3822" s="7">
        <v>43701</v>
      </c>
      <c r="F3822" s="7">
        <v>43706</v>
      </c>
      <c r="G3822" s="7">
        <v>43707</v>
      </c>
      <c r="H3822" s="6">
        <f t="shared" si="177"/>
        <v>6</v>
      </c>
      <c r="I3822" s="6" t="s">
        <v>215</v>
      </c>
      <c r="J3822" s="6">
        <v>6</v>
      </c>
      <c r="K3822" s="6">
        <v>46</v>
      </c>
      <c r="L3822" s="6">
        <v>114</v>
      </c>
      <c r="M3822" s="6">
        <v>32</v>
      </c>
      <c r="N3822" s="6">
        <v>3</v>
      </c>
      <c r="O3822" s="6">
        <v>0.2</v>
      </c>
      <c r="P3822" s="8">
        <v>1118.9000000000001</v>
      </c>
      <c r="Q3822" s="8">
        <v>648.96199999999999</v>
      </c>
      <c r="R3822" s="8">
        <f t="shared" si="178"/>
        <v>738.47400000000016</v>
      </c>
      <c r="S3822" s="8">
        <f>(((Sales[[#This Row],[Unit Price]]-(Sales[[#This Row],[Discount Applied]]*Sales[[#This Row],[Unit Price]]))-Q3822)/Q3822)*100</f>
        <v>37.931034482758641</v>
      </c>
      <c r="T3822" s="8">
        <f t="shared" si="179"/>
        <v>2685.36</v>
      </c>
      <c r="U3822" s="8">
        <f>Sales[[#This Row],[Unit Cost]]*Sales[[#This Row],[Order Quantity]]</f>
        <v>1946.886</v>
      </c>
    </row>
    <row r="3823" spans="1:21" x14ac:dyDescent="0.2">
      <c r="A3823" s="6" t="s">
        <v>4036</v>
      </c>
      <c r="B3823" s="6" t="s">
        <v>24</v>
      </c>
      <c r="C3823" s="6" t="s">
        <v>143</v>
      </c>
      <c r="D3823" s="7">
        <v>43600</v>
      </c>
      <c r="E3823" s="7">
        <v>43701</v>
      </c>
      <c r="F3823" s="7">
        <v>43720</v>
      </c>
      <c r="G3823" s="7">
        <v>43724</v>
      </c>
      <c r="H3823" s="6">
        <f t="shared" si="177"/>
        <v>23</v>
      </c>
      <c r="I3823" s="6" t="s">
        <v>215</v>
      </c>
      <c r="J3823" s="6">
        <v>8</v>
      </c>
      <c r="K3823" s="6">
        <v>32</v>
      </c>
      <c r="L3823" s="6">
        <v>340</v>
      </c>
      <c r="M3823" s="6">
        <v>26</v>
      </c>
      <c r="N3823" s="6">
        <v>5</v>
      </c>
      <c r="O3823" s="6">
        <v>0.1</v>
      </c>
      <c r="P3823" s="8">
        <v>2224.4</v>
      </c>
      <c r="Q3823" s="8">
        <v>1468.104</v>
      </c>
      <c r="R3823" s="8">
        <f t="shared" si="178"/>
        <v>2669.2799999999988</v>
      </c>
      <c r="S3823" s="8">
        <f>(((Sales[[#This Row],[Unit Price]]-(Sales[[#This Row],[Discount Applied]]*Sales[[#This Row],[Unit Price]]))-Q3823)/Q3823)*100</f>
        <v>36.363636363636367</v>
      </c>
      <c r="T3823" s="8">
        <f t="shared" si="179"/>
        <v>10009.799999999999</v>
      </c>
      <c r="U3823" s="8">
        <f>Sales[[#This Row],[Unit Cost]]*Sales[[#This Row],[Order Quantity]]</f>
        <v>7340.52</v>
      </c>
    </row>
    <row r="3824" spans="1:21" x14ac:dyDescent="0.2">
      <c r="A3824" s="6" t="s">
        <v>4037</v>
      </c>
      <c r="B3824" s="6" t="s">
        <v>23</v>
      </c>
      <c r="C3824" s="6" t="s">
        <v>145</v>
      </c>
      <c r="D3824" s="7">
        <v>43600</v>
      </c>
      <c r="E3824" s="7">
        <v>43701</v>
      </c>
      <c r="F3824" s="7">
        <v>43723</v>
      </c>
      <c r="G3824" s="7">
        <v>43731</v>
      </c>
      <c r="H3824" s="6">
        <f t="shared" si="177"/>
        <v>30</v>
      </c>
      <c r="I3824" s="6" t="s">
        <v>215</v>
      </c>
      <c r="J3824" s="6">
        <v>24</v>
      </c>
      <c r="K3824" s="6">
        <v>1</v>
      </c>
      <c r="L3824" s="6">
        <v>201</v>
      </c>
      <c r="M3824" s="6">
        <v>11</v>
      </c>
      <c r="N3824" s="6">
        <v>3</v>
      </c>
      <c r="O3824" s="6">
        <v>0.1</v>
      </c>
      <c r="P3824" s="8">
        <v>1983.2</v>
      </c>
      <c r="Q3824" s="8">
        <v>872.60800000000006</v>
      </c>
      <c r="R3824" s="8">
        <f t="shared" si="178"/>
        <v>2736.8160000000003</v>
      </c>
      <c r="S3824" s="8">
        <f>(((Sales[[#This Row],[Unit Price]]-(Sales[[#This Row],[Discount Applied]]*Sales[[#This Row],[Unit Price]]))-Q3824)/Q3824)*100</f>
        <v>104.54545454545455</v>
      </c>
      <c r="T3824" s="8">
        <f t="shared" si="179"/>
        <v>5354.64</v>
      </c>
      <c r="U3824" s="8">
        <f>Sales[[#This Row],[Unit Cost]]*Sales[[#This Row],[Order Quantity]]</f>
        <v>2617.8240000000001</v>
      </c>
    </row>
    <row r="3825" spans="1:21" x14ac:dyDescent="0.2">
      <c r="A3825" s="6" t="s">
        <v>4038</v>
      </c>
      <c r="B3825" s="6" t="s">
        <v>23</v>
      </c>
      <c r="C3825" s="6" t="s">
        <v>146</v>
      </c>
      <c r="D3825" s="7">
        <v>43600</v>
      </c>
      <c r="E3825" s="7">
        <v>43701</v>
      </c>
      <c r="F3825" s="7">
        <v>43718</v>
      </c>
      <c r="G3825" s="7">
        <v>43727</v>
      </c>
      <c r="H3825" s="6">
        <f t="shared" si="177"/>
        <v>26</v>
      </c>
      <c r="I3825" s="6" t="s">
        <v>215</v>
      </c>
      <c r="J3825" s="6">
        <v>24</v>
      </c>
      <c r="K3825" s="6">
        <v>9</v>
      </c>
      <c r="L3825" s="6">
        <v>262</v>
      </c>
      <c r="M3825" s="6">
        <v>46</v>
      </c>
      <c r="N3825" s="6">
        <v>8</v>
      </c>
      <c r="O3825" s="6">
        <v>0.05</v>
      </c>
      <c r="P3825" s="8">
        <v>1132.3</v>
      </c>
      <c r="Q3825" s="8">
        <v>486.88899999999995</v>
      </c>
      <c r="R3825" s="8">
        <f t="shared" si="178"/>
        <v>4710.3680000000004</v>
      </c>
      <c r="S3825" s="8">
        <f>(((Sales[[#This Row],[Unit Price]]-(Sales[[#This Row],[Discount Applied]]*Sales[[#This Row],[Unit Price]]))-Q3825)/Q3825)*100</f>
        <v>120.93023255813955</v>
      </c>
      <c r="T3825" s="8">
        <f t="shared" si="179"/>
        <v>8605.48</v>
      </c>
      <c r="U3825" s="8">
        <f>Sales[[#This Row],[Unit Cost]]*Sales[[#This Row],[Order Quantity]]</f>
        <v>3895.1119999999996</v>
      </c>
    </row>
    <row r="3826" spans="1:21" x14ac:dyDescent="0.2">
      <c r="A3826" s="6" t="s">
        <v>4039</v>
      </c>
      <c r="B3826" s="6" t="s">
        <v>24</v>
      </c>
      <c r="C3826" s="6" t="s">
        <v>146</v>
      </c>
      <c r="D3826" s="7">
        <v>43600</v>
      </c>
      <c r="E3826" s="7">
        <v>43701</v>
      </c>
      <c r="F3826" s="7">
        <v>43716</v>
      </c>
      <c r="G3826" s="7">
        <v>43717</v>
      </c>
      <c r="H3826" s="6">
        <f t="shared" si="177"/>
        <v>16</v>
      </c>
      <c r="I3826" s="6" t="s">
        <v>215</v>
      </c>
      <c r="J3826" s="6">
        <v>2</v>
      </c>
      <c r="K3826" s="6">
        <v>7</v>
      </c>
      <c r="L3826" s="6">
        <v>295</v>
      </c>
      <c r="M3826" s="6">
        <v>20</v>
      </c>
      <c r="N3826" s="6">
        <v>7</v>
      </c>
      <c r="O3826" s="6">
        <v>0.05</v>
      </c>
      <c r="P3826" s="8">
        <v>1929.6000000000001</v>
      </c>
      <c r="Q3826" s="8">
        <v>1041.9840000000002</v>
      </c>
      <c r="R3826" s="8">
        <f t="shared" si="178"/>
        <v>5537.9519999999993</v>
      </c>
      <c r="S3826" s="8">
        <f>(((Sales[[#This Row],[Unit Price]]-(Sales[[#This Row],[Discount Applied]]*Sales[[#This Row],[Unit Price]]))-Q3826)/Q3826)*100</f>
        <v>75.92592592592591</v>
      </c>
      <c r="T3826" s="8">
        <f t="shared" si="179"/>
        <v>12831.84</v>
      </c>
      <c r="U3826" s="8">
        <f>Sales[[#This Row],[Unit Cost]]*Sales[[#This Row],[Order Quantity]]</f>
        <v>7293.8880000000008</v>
      </c>
    </row>
    <row r="3827" spans="1:21" x14ac:dyDescent="0.2">
      <c r="A3827" s="6" t="s">
        <v>4040</v>
      </c>
      <c r="B3827" s="6" t="s">
        <v>25</v>
      </c>
      <c r="C3827" s="6" t="s">
        <v>147</v>
      </c>
      <c r="D3827" s="7">
        <v>43600</v>
      </c>
      <c r="E3827" s="7">
        <v>43701</v>
      </c>
      <c r="F3827" s="7">
        <v>43721</v>
      </c>
      <c r="G3827" s="7">
        <v>43729</v>
      </c>
      <c r="H3827" s="6">
        <f t="shared" si="177"/>
        <v>28</v>
      </c>
      <c r="I3827" s="6" t="s">
        <v>215</v>
      </c>
      <c r="J3827" s="6">
        <v>15</v>
      </c>
      <c r="K3827" s="6">
        <v>20</v>
      </c>
      <c r="L3827" s="6">
        <v>259</v>
      </c>
      <c r="M3827" s="6">
        <v>9</v>
      </c>
      <c r="N3827" s="6">
        <v>5</v>
      </c>
      <c r="O3827" s="6">
        <v>0.05</v>
      </c>
      <c r="P3827" s="8">
        <v>3993.2000000000003</v>
      </c>
      <c r="Q3827" s="8">
        <v>1836.8720000000003</v>
      </c>
      <c r="R3827" s="8">
        <f t="shared" si="178"/>
        <v>9783.34</v>
      </c>
      <c r="S3827" s="8">
        <f>(((Sales[[#This Row],[Unit Price]]-(Sales[[#This Row],[Discount Applied]]*Sales[[#This Row],[Unit Price]]))-Q3827)/Q3827)*100</f>
        <v>106.52173913043477</v>
      </c>
      <c r="T3827" s="8">
        <f t="shared" si="179"/>
        <v>18967.7</v>
      </c>
      <c r="U3827" s="8">
        <f>Sales[[#This Row],[Unit Cost]]*Sales[[#This Row],[Order Quantity]]</f>
        <v>9184.36</v>
      </c>
    </row>
    <row r="3828" spans="1:21" x14ac:dyDescent="0.2">
      <c r="A3828" s="6" t="s">
        <v>4041</v>
      </c>
      <c r="B3828" s="6" t="s">
        <v>26</v>
      </c>
      <c r="C3828" s="6" t="s">
        <v>147</v>
      </c>
      <c r="D3828" s="7">
        <v>43600</v>
      </c>
      <c r="E3828" s="7">
        <v>43701</v>
      </c>
      <c r="F3828" s="7">
        <v>43703</v>
      </c>
      <c r="G3828" s="7">
        <v>43708</v>
      </c>
      <c r="H3828" s="6">
        <f t="shared" si="177"/>
        <v>7</v>
      </c>
      <c r="I3828" s="6" t="s">
        <v>215</v>
      </c>
      <c r="J3828" s="6">
        <v>26</v>
      </c>
      <c r="K3828" s="6">
        <v>41</v>
      </c>
      <c r="L3828" s="6">
        <v>248</v>
      </c>
      <c r="M3828" s="6">
        <v>47</v>
      </c>
      <c r="N3828" s="6">
        <v>5</v>
      </c>
      <c r="O3828" s="6">
        <v>0.05</v>
      </c>
      <c r="P3828" s="8">
        <v>207.70000000000002</v>
      </c>
      <c r="Q3828" s="8">
        <v>128.774</v>
      </c>
      <c r="R3828" s="8">
        <f t="shared" si="178"/>
        <v>342.70500000000004</v>
      </c>
      <c r="S3828" s="8">
        <f>(((Sales[[#This Row],[Unit Price]]-(Sales[[#This Row],[Discount Applied]]*Sales[[#This Row],[Unit Price]]))-Q3828)/Q3828)*100</f>
        <v>53.225806451612925</v>
      </c>
      <c r="T3828" s="8">
        <f t="shared" si="179"/>
        <v>986.57500000000005</v>
      </c>
      <c r="U3828" s="8">
        <f>Sales[[#This Row],[Unit Cost]]*Sales[[#This Row],[Order Quantity]]</f>
        <v>643.87</v>
      </c>
    </row>
    <row r="3829" spans="1:21" x14ac:dyDescent="0.2">
      <c r="A3829" s="6" t="s">
        <v>4042</v>
      </c>
      <c r="B3829" s="6" t="s">
        <v>25</v>
      </c>
      <c r="C3829" s="6" t="s">
        <v>144</v>
      </c>
      <c r="D3829" s="7">
        <v>43600</v>
      </c>
      <c r="E3829" s="7">
        <v>43702</v>
      </c>
      <c r="F3829" s="7">
        <v>43723</v>
      </c>
      <c r="G3829" s="7">
        <v>43728</v>
      </c>
      <c r="H3829" s="6">
        <f t="shared" si="177"/>
        <v>26</v>
      </c>
      <c r="I3829" s="6" t="s">
        <v>215</v>
      </c>
      <c r="J3829" s="6">
        <v>19</v>
      </c>
      <c r="K3829" s="6">
        <v>42</v>
      </c>
      <c r="L3829" s="6">
        <v>67</v>
      </c>
      <c r="M3829" s="6">
        <v>43</v>
      </c>
      <c r="N3829" s="6">
        <v>4</v>
      </c>
      <c r="O3829" s="6">
        <v>0.05</v>
      </c>
      <c r="P3829" s="8">
        <v>1072</v>
      </c>
      <c r="Q3829" s="8">
        <v>793.28</v>
      </c>
      <c r="R3829" s="8">
        <f t="shared" si="178"/>
        <v>900.48</v>
      </c>
      <c r="S3829" s="8">
        <f>(((Sales[[#This Row],[Unit Price]]-(Sales[[#This Row],[Discount Applied]]*Sales[[#This Row],[Unit Price]]))-Q3829)/Q3829)*100</f>
        <v>28.378378378378379</v>
      </c>
      <c r="T3829" s="8">
        <f t="shared" si="179"/>
        <v>4073.6</v>
      </c>
      <c r="U3829" s="8">
        <f>Sales[[#This Row],[Unit Cost]]*Sales[[#This Row],[Order Quantity]]</f>
        <v>3173.12</v>
      </c>
    </row>
    <row r="3830" spans="1:21" x14ac:dyDescent="0.2">
      <c r="A3830" s="6" t="s">
        <v>4043</v>
      </c>
      <c r="B3830" s="6" t="s">
        <v>26</v>
      </c>
      <c r="C3830" s="6" t="s">
        <v>148</v>
      </c>
      <c r="D3830" s="7">
        <v>43600</v>
      </c>
      <c r="E3830" s="7">
        <v>43702</v>
      </c>
      <c r="F3830" s="7">
        <v>43714</v>
      </c>
      <c r="G3830" s="7">
        <v>43720</v>
      </c>
      <c r="H3830" s="6">
        <f t="shared" si="177"/>
        <v>18</v>
      </c>
      <c r="I3830" s="6" t="s">
        <v>215</v>
      </c>
      <c r="J3830" s="6">
        <v>26</v>
      </c>
      <c r="K3830" s="6">
        <v>10</v>
      </c>
      <c r="L3830" s="6">
        <v>38</v>
      </c>
      <c r="M3830" s="6">
        <v>5</v>
      </c>
      <c r="N3830" s="6">
        <v>7</v>
      </c>
      <c r="O3830" s="6">
        <v>7.4999999999999997E-2</v>
      </c>
      <c r="P3830" s="8">
        <v>6532.5</v>
      </c>
      <c r="Q3830" s="8">
        <v>2939.625</v>
      </c>
      <c r="R3830" s="8">
        <f t="shared" si="178"/>
        <v>21720.5625</v>
      </c>
      <c r="S3830" s="8">
        <f>(((Sales[[#This Row],[Unit Price]]-(Sales[[#This Row],[Discount Applied]]*Sales[[#This Row],[Unit Price]]))-Q3830)/Q3830)*100</f>
        <v>105.55555555555556</v>
      </c>
      <c r="T3830" s="8">
        <f t="shared" si="179"/>
        <v>42297.9375</v>
      </c>
      <c r="U3830" s="8">
        <f>Sales[[#This Row],[Unit Cost]]*Sales[[#This Row],[Order Quantity]]</f>
        <v>20577.375</v>
      </c>
    </row>
    <row r="3831" spans="1:21" x14ac:dyDescent="0.2">
      <c r="A3831" s="6" t="s">
        <v>4044</v>
      </c>
      <c r="B3831" s="6" t="s">
        <v>24</v>
      </c>
      <c r="C3831" s="6" t="s">
        <v>143</v>
      </c>
      <c r="D3831" s="7">
        <v>43600</v>
      </c>
      <c r="E3831" s="7">
        <v>43702</v>
      </c>
      <c r="F3831" s="7">
        <v>43716</v>
      </c>
      <c r="G3831" s="7">
        <v>43722</v>
      </c>
      <c r="H3831" s="6">
        <f t="shared" si="177"/>
        <v>20</v>
      </c>
      <c r="I3831" s="6" t="s">
        <v>215</v>
      </c>
      <c r="J3831" s="6">
        <v>11</v>
      </c>
      <c r="K3831" s="6">
        <v>12</v>
      </c>
      <c r="L3831" s="6">
        <v>347</v>
      </c>
      <c r="M3831" s="6">
        <v>43</v>
      </c>
      <c r="N3831" s="6">
        <v>3</v>
      </c>
      <c r="O3831" s="6">
        <v>0.3</v>
      </c>
      <c r="P3831" s="8">
        <v>1983.2</v>
      </c>
      <c r="Q3831" s="8">
        <v>1427.904</v>
      </c>
      <c r="R3831" s="8">
        <f t="shared" si="178"/>
        <v>-118.99199999999928</v>
      </c>
      <c r="S3831" s="8">
        <f>(((Sales[[#This Row],[Unit Price]]-(Sales[[#This Row],[Discount Applied]]*Sales[[#This Row],[Unit Price]]))-Q3831)/Q3831)*100</f>
        <v>-2.7777777777777768</v>
      </c>
      <c r="T3831" s="8">
        <f t="shared" si="179"/>
        <v>4164.72</v>
      </c>
      <c r="U3831" s="8">
        <f>Sales[[#This Row],[Unit Cost]]*Sales[[#This Row],[Order Quantity]]</f>
        <v>4283.7119999999995</v>
      </c>
    </row>
    <row r="3832" spans="1:21" x14ac:dyDescent="0.2">
      <c r="A3832" s="6" t="s">
        <v>4045</v>
      </c>
      <c r="B3832" s="6" t="s">
        <v>24</v>
      </c>
      <c r="C3832" s="6" t="s">
        <v>146</v>
      </c>
      <c r="D3832" s="7">
        <v>43600</v>
      </c>
      <c r="E3832" s="7">
        <v>43702</v>
      </c>
      <c r="F3832" s="7">
        <v>43706</v>
      </c>
      <c r="G3832" s="7">
        <v>43708</v>
      </c>
      <c r="H3832" s="6">
        <f t="shared" si="177"/>
        <v>6</v>
      </c>
      <c r="I3832" s="6" t="s">
        <v>215</v>
      </c>
      <c r="J3832" s="6">
        <v>9</v>
      </c>
      <c r="K3832" s="6">
        <v>18</v>
      </c>
      <c r="L3832" s="6">
        <v>288</v>
      </c>
      <c r="M3832" s="6">
        <v>35</v>
      </c>
      <c r="N3832" s="6">
        <v>4</v>
      </c>
      <c r="O3832" s="6">
        <v>0.05</v>
      </c>
      <c r="P3832" s="8">
        <v>1916.2</v>
      </c>
      <c r="Q3832" s="8">
        <v>1015.5860000000001</v>
      </c>
      <c r="R3832" s="8">
        <f t="shared" si="178"/>
        <v>3219.2159999999999</v>
      </c>
      <c r="S3832" s="8">
        <f>(((Sales[[#This Row],[Unit Price]]-(Sales[[#This Row],[Discount Applied]]*Sales[[#This Row],[Unit Price]]))-Q3832)/Q3832)*100</f>
        <v>79.245283018867909</v>
      </c>
      <c r="T3832" s="8">
        <f t="shared" si="179"/>
        <v>7281.56</v>
      </c>
      <c r="U3832" s="8">
        <f>Sales[[#This Row],[Unit Cost]]*Sales[[#This Row],[Order Quantity]]</f>
        <v>4062.3440000000005</v>
      </c>
    </row>
    <row r="3833" spans="1:21" x14ac:dyDescent="0.2">
      <c r="A3833" s="6" t="s">
        <v>4046</v>
      </c>
      <c r="B3833" s="6" t="s">
        <v>23</v>
      </c>
      <c r="C3833" s="6" t="s">
        <v>147</v>
      </c>
      <c r="D3833" s="7">
        <v>43600</v>
      </c>
      <c r="E3833" s="7">
        <v>43702</v>
      </c>
      <c r="F3833" s="7">
        <v>43716</v>
      </c>
      <c r="G3833" s="7">
        <v>43720</v>
      </c>
      <c r="H3833" s="6">
        <f t="shared" si="177"/>
        <v>18</v>
      </c>
      <c r="I3833" s="6" t="s">
        <v>215</v>
      </c>
      <c r="J3833" s="6">
        <v>21</v>
      </c>
      <c r="K3833" s="6">
        <v>9</v>
      </c>
      <c r="L3833" s="6">
        <v>225</v>
      </c>
      <c r="M3833" s="6">
        <v>13</v>
      </c>
      <c r="N3833" s="6">
        <v>7</v>
      </c>
      <c r="O3833" s="6">
        <v>7.4999999999999997E-2</v>
      </c>
      <c r="P3833" s="8">
        <v>3919.5</v>
      </c>
      <c r="Q3833" s="8">
        <v>1685.385</v>
      </c>
      <c r="R3833" s="8">
        <f t="shared" si="178"/>
        <v>13581.067500000001</v>
      </c>
      <c r="S3833" s="8">
        <f>(((Sales[[#This Row],[Unit Price]]-(Sales[[#This Row],[Discount Applied]]*Sales[[#This Row],[Unit Price]]))-Q3833)/Q3833)*100</f>
        <v>115.11627906976744</v>
      </c>
      <c r="T3833" s="8">
        <f t="shared" si="179"/>
        <v>25378.762500000001</v>
      </c>
      <c r="U3833" s="8">
        <f>Sales[[#This Row],[Unit Cost]]*Sales[[#This Row],[Order Quantity]]</f>
        <v>11797.695</v>
      </c>
    </row>
    <row r="3834" spans="1:21" x14ac:dyDescent="0.2">
      <c r="A3834" s="6" t="s">
        <v>4047</v>
      </c>
      <c r="B3834" s="6" t="s">
        <v>24</v>
      </c>
      <c r="C3834" s="6" t="s">
        <v>146</v>
      </c>
      <c r="D3834" s="7">
        <v>43600</v>
      </c>
      <c r="E3834" s="7">
        <v>43702</v>
      </c>
      <c r="F3834" s="7">
        <v>43709</v>
      </c>
      <c r="G3834" s="7">
        <v>43718</v>
      </c>
      <c r="H3834" s="6">
        <f t="shared" si="177"/>
        <v>16</v>
      </c>
      <c r="I3834" s="6" t="s">
        <v>215</v>
      </c>
      <c r="J3834" s="6">
        <v>7</v>
      </c>
      <c r="K3834" s="6">
        <v>21</v>
      </c>
      <c r="L3834" s="6">
        <v>288</v>
      </c>
      <c r="M3834" s="6">
        <v>25</v>
      </c>
      <c r="N3834" s="6">
        <v>8</v>
      </c>
      <c r="O3834" s="6">
        <v>0.1</v>
      </c>
      <c r="P3834" s="8">
        <v>6277.9000000000005</v>
      </c>
      <c r="Q3834" s="8">
        <v>2636.7180000000003</v>
      </c>
      <c r="R3834" s="8">
        <f t="shared" si="178"/>
        <v>24107.136000000002</v>
      </c>
      <c r="S3834" s="8">
        <f>(((Sales[[#This Row],[Unit Price]]-(Sales[[#This Row],[Discount Applied]]*Sales[[#This Row],[Unit Price]]))-Q3834)/Q3834)*100</f>
        <v>114.28571428571428</v>
      </c>
      <c r="T3834" s="8">
        <f t="shared" si="179"/>
        <v>45200.880000000005</v>
      </c>
      <c r="U3834" s="8">
        <f>Sales[[#This Row],[Unit Cost]]*Sales[[#This Row],[Order Quantity]]</f>
        <v>21093.744000000002</v>
      </c>
    </row>
    <row r="3835" spans="1:21" x14ac:dyDescent="0.2">
      <c r="A3835" s="6" t="s">
        <v>4048</v>
      </c>
      <c r="B3835" s="6" t="s">
        <v>26</v>
      </c>
      <c r="C3835" s="6" t="s">
        <v>144</v>
      </c>
      <c r="D3835" s="7">
        <v>43600</v>
      </c>
      <c r="E3835" s="7">
        <v>43702</v>
      </c>
      <c r="F3835" s="7">
        <v>43730</v>
      </c>
      <c r="G3835" s="7">
        <v>43738</v>
      </c>
      <c r="H3835" s="6">
        <f t="shared" si="177"/>
        <v>36</v>
      </c>
      <c r="I3835" s="6" t="s">
        <v>215</v>
      </c>
      <c r="J3835" s="6">
        <v>27</v>
      </c>
      <c r="K3835" s="6">
        <v>7</v>
      </c>
      <c r="L3835" s="6">
        <v>85</v>
      </c>
      <c r="M3835" s="6">
        <v>19</v>
      </c>
      <c r="N3835" s="6">
        <v>1</v>
      </c>
      <c r="O3835" s="6">
        <v>0.05</v>
      </c>
      <c r="P3835" s="8">
        <v>1031.8</v>
      </c>
      <c r="Q3835" s="8">
        <v>588.12599999999998</v>
      </c>
      <c r="R3835" s="8">
        <f t="shared" si="178"/>
        <v>392.08399999999995</v>
      </c>
      <c r="S3835" s="8">
        <f>(((Sales[[#This Row],[Unit Price]]-(Sales[[#This Row],[Discount Applied]]*Sales[[#This Row],[Unit Price]]))-Q3835)/Q3835)*100</f>
        <v>66.666666666666657</v>
      </c>
      <c r="T3835" s="8">
        <f t="shared" si="179"/>
        <v>980.20999999999992</v>
      </c>
      <c r="U3835" s="8">
        <f>Sales[[#This Row],[Unit Cost]]*Sales[[#This Row],[Order Quantity]]</f>
        <v>588.12599999999998</v>
      </c>
    </row>
    <row r="3836" spans="1:21" x14ac:dyDescent="0.2">
      <c r="A3836" s="6" t="s">
        <v>4049</v>
      </c>
      <c r="B3836" s="6" t="s">
        <v>24</v>
      </c>
      <c r="C3836" s="6" t="s">
        <v>144</v>
      </c>
      <c r="D3836" s="7">
        <v>43600</v>
      </c>
      <c r="E3836" s="7">
        <v>43702</v>
      </c>
      <c r="F3836" s="7">
        <v>43712</v>
      </c>
      <c r="G3836" s="7">
        <v>43715</v>
      </c>
      <c r="H3836" s="6">
        <f t="shared" si="177"/>
        <v>13</v>
      </c>
      <c r="I3836" s="6" t="s">
        <v>215</v>
      </c>
      <c r="J3836" s="6">
        <v>4</v>
      </c>
      <c r="K3836" s="6">
        <v>18</v>
      </c>
      <c r="L3836" s="6">
        <v>67</v>
      </c>
      <c r="M3836" s="6">
        <v>8</v>
      </c>
      <c r="N3836" s="6">
        <v>2</v>
      </c>
      <c r="O3836" s="6">
        <v>0.15</v>
      </c>
      <c r="P3836" s="8">
        <v>2606.3000000000002</v>
      </c>
      <c r="Q3836" s="8">
        <v>2137.1660000000002</v>
      </c>
      <c r="R3836" s="8">
        <f t="shared" si="178"/>
        <v>156.3779999999997</v>
      </c>
      <c r="S3836" s="8">
        <f>(((Sales[[#This Row],[Unit Price]]-(Sales[[#This Row],[Discount Applied]]*Sales[[#This Row],[Unit Price]]))-Q3836)/Q3836)*100</f>
        <v>3.6585365853658467</v>
      </c>
      <c r="T3836" s="8">
        <f t="shared" si="179"/>
        <v>4430.71</v>
      </c>
      <c r="U3836" s="8">
        <f>Sales[[#This Row],[Unit Cost]]*Sales[[#This Row],[Order Quantity]]</f>
        <v>4274.3320000000003</v>
      </c>
    </row>
    <row r="3837" spans="1:21" x14ac:dyDescent="0.2">
      <c r="A3837" s="6" t="s">
        <v>4050</v>
      </c>
      <c r="B3837" s="6" t="s">
        <v>23</v>
      </c>
      <c r="C3837" s="6" t="s">
        <v>143</v>
      </c>
      <c r="D3837" s="7">
        <v>43600</v>
      </c>
      <c r="E3837" s="7">
        <v>43702</v>
      </c>
      <c r="F3837" s="7">
        <v>43716</v>
      </c>
      <c r="G3837" s="7">
        <v>43720</v>
      </c>
      <c r="H3837" s="6">
        <f t="shared" si="177"/>
        <v>18</v>
      </c>
      <c r="I3837" s="6" t="s">
        <v>215</v>
      </c>
      <c r="J3837" s="6">
        <v>21</v>
      </c>
      <c r="K3837" s="6">
        <v>22</v>
      </c>
      <c r="L3837" s="6">
        <v>332</v>
      </c>
      <c r="M3837" s="6">
        <v>24</v>
      </c>
      <c r="N3837" s="6">
        <v>2</v>
      </c>
      <c r="O3837" s="6">
        <v>0.05</v>
      </c>
      <c r="P3837" s="8">
        <v>2003.3</v>
      </c>
      <c r="Q3837" s="8">
        <v>1282.1120000000001</v>
      </c>
      <c r="R3837" s="8">
        <f t="shared" si="178"/>
        <v>1242.0459999999998</v>
      </c>
      <c r="S3837" s="8">
        <f>(((Sales[[#This Row],[Unit Price]]-(Sales[[#This Row],[Discount Applied]]*Sales[[#This Row],[Unit Price]]))-Q3837)/Q3837)*100</f>
        <v>48.437499999999986</v>
      </c>
      <c r="T3837" s="8">
        <f t="shared" si="179"/>
        <v>3806.27</v>
      </c>
      <c r="U3837" s="8">
        <f>Sales[[#This Row],[Unit Cost]]*Sales[[#This Row],[Order Quantity]]</f>
        <v>2564.2240000000002</v>
      </c>
    </row>
    <row r="3838" spans="1:21" x14ac:dyDescent="0.2">
      <c r="A3838" s="6" t="s">
        <v>4051</v>
      </c>
      <c r="B3838" s="6" t="s">
        <v>26</v>
      </c>
      <c r="C3838" s="6" t="s">
        <v>146</v>
      </c>
      <c r="D3838" s="7">
        <v>43600</v>
      </c>
      <c r="E3838" s="7">
        <v>43702</v>
      </c>
      <c r="F3838" s="7">
        <v>43722</v>
      </c>
      <c r="G3838" s="7">
        <v>43725</v>
      </c>
      <c r="H3838" s="6">
        <f t="shared" si="177"/>
        <v>23</v>
      </c>
      <c r="I3838" s="6" t="s">
        <v>215</v>
      </c>
      <c r="J3838" s="6">
        <v>26</v>
      </c>
      <c r="K3838" s="6">
        <v>5</v>
      </c>
      <c r="L3838" s="6">
        <v>262</v>
      </c>
      <c r="M3838" s="6">
        <v>30</v>
      </c>
      <c r="N3838" s="6">
        <v>5</v>
      </c>
      <c r="O3838" s="6">
        <v>0.15</v>
      </c>
      <c r="P3838" s="8">
        <v>5601.2</v>
      </c>
      <c r="Q3838" s="8">
        <v>2296.4919999999997</v>
      </c>
      <c r="R3838" s="8">
        <f t="shared" si="178"/>
        <v>12322.64</v>
      </c>
      <c r="S3838" s="8">
        <f>(((Sales[[#This Row],[Unit Price]]-(Sales[[#This Row],[Discount Applied]]*Sales[[#This Row],[Unit Price]]))-Q3838)/Q3838)*100</f>
        <v>107.31707317073172</v>
      </c>
      <c r="T3838" s="8">
        <f t="shared" si="179"/>
        <v>23805.1</v>
      </c>
      <c r="U3838" s="8">
        <f>Sales[[#This Row],[Unit Cost]]*Sales[[#This Row],[Order Quantity]]</f>
        <v>11482.46</v>
      </c>
    </row>
    <row r="3839" spans="1:21" x14ac:dyDescent="0.2">
      <c r="A3839" s="6" t="s">
        <v>4052</v>
      </c>
      <c r="B3839" s="6" t="s">
        <v>24</v>
      </c>
      <c r="C3839" s="6" t="s">
        <v>145</v>
      </c>
      <c r="D3839" s="7">
        <v>43600</v>
      </c>
      <c r="E3839" s="7">
        <v>43703</v>
      </c>
      <c r="F3839" s="7">
        <v>43727</v>
      </c>
      <c r="G3839" s="7">
        <v>43732</v>
      </c>
      <c r="H3839" s="6">
        <f t="shared" si="177"/>
        <v>29</v>
      </c>
      <c r="I3839" s="6" t="s">
        <v>215</v>
      </c>
      <c r="J3839" s="6">
        <v>5</v>
      </c>
      <c r="K3839" s="6">
        <v>44</v>
      </c>
      <c r="L3839" s="6">
        <v>103</v>
      </c>
      <c r="M3839" s="6">
        <v>46</v>
      </c>
      <c r="N3839" s="6">
        <v>1</v>
      </c>
      <c r="O3839" s="6">
        <v>0.15</v>
      </c>
      <c r="P3839" s="8">
        <v>2525.9</v>
      </c>
      <c r="Q3839" s="8">
        <v>1793.3889999999999</v>
      </c>
      <c r="R3839" s="8">
        <f t="shared" si="178"/>
        <v>353.62600000000043</v>
      </c>
      <c r="S3839" s="8">
        <f>(((Sales[[#This Row],[Unit Price]]-(Sales[[#This Row],[Discount Applied]]*Sales[[#This Row],[Unit Price]]))-Q3839)/Q3839)*100</f>
        <v>19.718309859154957</v>
      </c>
      <c r="T3839" s="8">
        <f t="shared" si="179"/>
        <v>2147.0150000000003</v>
      </c>
      <c r="U3839" s="8">
        <f>Sales[[#This Row],[Unit Cost]]*Sales[[#This Row],[Order Quantity]]</f>
        <v>1793.3889999999999</v>
      </c>
    </row>
    <row r="3840" spans="1:21" x14ac:dyDescent="0.2">
      <c r="A3840" s="6" t="s">
        <v>4053</v>
      </c>
      <c r="B3840" s="6" t="s">
        <v>26</v>
      </c>
      <c r="C3840" s="6" t="s">
        <v>146</v>
      </c>
      <c r="D3840" s="7">
        <v>43600</v>
      </c>
      <c r="E3840" s="7">
        <v>43703</v>
      </c>
      <c r="F3840" s="7">
        <v>43709</v>
      </c>
      <c r="G3840" s="7">
        <v>43716</v>
      </c>
      <c r="H3840" s="6">
        <f t="shared" si="177"/>
        <v>13</v>
      </c>
      <c r="I3840" s="6" t="s">
        <v>215</v>
      </c>
      <c r="J3840" s="6">
        <v>27</v>
      </c>
      <c r="K3840" s="6">
        <v>46</v>
      </c>
      <c r="L3840" s="6">
        <v>286</v>
      </c>
      <c r="M3840" s="6">
        <v>12</v>
      </c>
      <c r="N3840" s="6">
        <v>2</v>
      </c>
      <c r="O3840" s="6">
        <v>0.05</v>
      </c>
      <c r="P3840" s="8">
        <v>2304.8000000000002</v>
      </c>
      <c r="Q3840" s="8">
        <v>1590.3119999999999</v>
      </c>
      <c r="R3840" s="8">
        <f t="shared" si="178"/>
        <v>1198.496000000001</v>
      </c>
      <c r="S3840" s="8">
        <f>(((Sales[[#This Row],[Unit Price]]-(Sales[[#This Row],[Discount Applied]]*Sales[[#This Row],[Unit Price]]))-Q3840)/Q3840)*100</f>
        <v>37.681159420289887</v>
      </c>
      <c r="T3840" s="8">
        <f t="shared" si="179"/>
        <v>4379.1200000000008</v>
      </c>
      <c r="U3840" s="8">
        <f>Sales[[#This Row],[Unit Cost]]*Sales[[#This Row],[Order Quantity]]</f>
        <v>3180.6239999999998</v>
      </c>
    </row>
    <row r="3841" spans="1:21" x14ac:dyDescent="0.2">
      <c r="A3841" s="6" t="s">
        <v>4054</v>
      </c>
      <c r="B3841" s="6" t="s">
        <v>24</v>
      </c>
      <c r="C3841" s="6" t="s">
        <v>148</v>
      </c>
      <c r="D3841" s="7">
        <v>43600</v>
      </c>
      <c r="E3841" s="7">
        <v>43703</v>
      </c>
      <c r="F3841" s="7">
        <v>43722</v>
      </c>
      <c r="G3841" s="7">
        <v>43726</v>
      </c>
      <c r="H3841" s="6">
        <f t="shared" si="177"/>
        <v>23</v>
      </c>
      <c r="I3841" s="6" t="s">
        <v>215</v>
      </c>
      <c r="J3841" s="6">
        <v>7</v>
      </c>
      <c r="K3841" s="6">
        <v>29</v>
      </c>
      <c r="L3841" s="6">
        <v>46</v>
      </c>
      <c r="M3841" s="6">
        <v>8</v>
      </c>
      <c r="N3841" s="6">
        <v>7</v>
      </c>
      <c r="O3841" s="6">
        <v>0.15</v>
      </c>
      <c r="P3841" s="8">
        <v>2010</v>
      </c>
      <c r="Q3841" s="8">
        <v>1447.2</v>
      </c>
      <c r="R3841" s="8">
        <f t="shared" si="178"/>
        <v>1829.1000000000004</v>
      </c>
      <c r="S3841" s="8">
        <f>(((Sales[[#This Row],[Unit Price]]-(Sales[[#This Row],[Discount Applied]]*Sales[[#This Row],[Unit Price]]))-Q3841)/Q3841)*100</f>
        <v>18.055555555555554</v>
      </c>
      <c r="T3841" s="8">
        <f t="shared" si="179"/>
        <v>11959.5</v>
      </c>
      <c r="U3841" s="8">
        <f>Sales[[#This Row],[Unit Cost]]*Sales[[#This Row],[Order Quantity]]</f>
        <v>10130.4</v>
      </c>
    </row>
    <row r="3842" spans="1:21" x14ac:dyDescent="0.2">
      <c r="A3842" s="6" t="s">
        <v>4055</v>
      </c>
      <c r="B3842" s="6" t="s">
        <v>26</v>
      </c>
      <c r="C3842" s="6" t="s">
        <v>145</v>
      </c>
      <c r="D3842" s="7">
        <v>43600</v>
      </c>
      <c r="E3842" s="7">
        <v>43703</v>
      </c>
      <c r="F3842" s="7">
        <v>43711</v>
      </c>
      <c r="G3842" s="7">
        <v>43719</v>
      </c>
      <c r="H3842" s="6">
        <f t="shared" ref="H3842:H3905" si="180">G3842-E3842</f>
        <v>16</v>
      </c>
      <c r="I3842" s="6" t="s">
        <v>215</v>
      </c>
      <c r="J3842" s="6">
        <v>27</v>
      </c>
      <c r="K3842" s="6">
        <v>24</v>
      </c>
      <c r="L3842" s="6">
        <v>92</v>
      </c>
      <c r="M3842" s="6">
        <v>5</v>
      </c>
      <c r="N3842" s="6">
        <v>7</v>
      </c>
      <c r="O3842" s="6">
        <v>0.1</v>
      </c>
      <c r="P3842" s="8">
        <v>167.5</v>
      </c>
      <c r="Q3842" s="8">
        <v>110.55000000000001</v>
      </c>
      <c r="R3842" s="8">
        <f t="shared" ref="R3842:R3905" si="181">T3842-(Q3842*N3842)</f>
        <v>281.39999999999986</v>
      </c>
      <c r="S3842" s="8">
        <f>(((Sales[[#This Row],[Unit Price]]-(Sales[[#This Row],[Discount Applied]]*Sales[[#This Row],[Unit Price]]))-Q3842)/Q3842)*100</f>
        <v>36.363636363636346</v>
      </c>
      <c r="T3842" s="8">
        <f t="shared" ref="T3842:T3905" si="182">((P3842*N3842)-(P3842*O3842*N3842))</f>
        <v>1055.25</v>
      </c>
      <c r="U3842" s="8">
        <f>Sales[[#This Row],[Unit Cost]]*Sales[[#This Row],[Order Quantity]]</f>
        <v>773.85000000000014</v>
      </c>
    </row>
    <row r="3843" spans="1:21" x14ac:dyDescent="0.2">
      <c r="A3843" s="6" t="s">
        <v>4056</v>
      </c>
      <c r="B3843" s="6" t="s">
        <v>25</v>
      </c>
      <c r="C3843" s="6" t="s">
        <v>145</v>
      </c>
      <c r="D3843" s="7">
        <v>43600</v>
      </c>
      <c r="E3843" s="7">
        <v>43703</v>
      </c>
      <c r="F3843" s="7">
        <v>43724</v>
      </c>
      <c r="G3843" s="7">
        <v>43733</v>
      </c>
      <c r="H3843" s="6">
        <f t="shared" si="180"/>
        <v>30</v>
      </c>
      <c r="I3843" s="6" t="s">
        <v>215</v>
      </c>
      <c r="J3843" s="6">
        <v>16</v>
      </c>
      <c r="K3843" s="6">
        <v>34</v>
      </c>
      <c r="L3843" s="6">
        <v>121</v>
      </c>
      <c r="M3843" s="6">
        <v>23</v>
      </c>
      <c r="N3843" s="6">
        <v>3</v>
      </c>
      <c r="O3843" s="6">
        <v>0.1</v>
      </c>
      <c r="P3843" s="8">
        <v>2525.9</v>
      </c>
      <c r="Q3843" s="8">
        <v>1010.3600000000001</v>
      </c>
      <c r="R3843" s="8">
        <f t="shared" si="181"/>
        <v>3788.85</v>
      </c>
      <c r="S3843" s="8">
        <f>(((Sales[[#This Row],[Unit Price]]-(Sales[[#This Row],[Discount Applied]]*Sales[[#This Row],[Unit Price]]))-Q3843)/Q3843)*100</f>
        <v>124.99999999999996</v>
      </c>
      <c r="T3843" s="8">
        <f t="shared" si="182"/>
        <v>6819.93</v>
      </c>
      <c r="U3843" s="8">
        <f>Sales[[#This Row],[Unit Cost]]*Sales[[#This Row],[Order Quantity]]</f>
        <v>3031.0800000000004</v>
      </c>
    </row>
    <row r="3844" spans="1:21" x14ac:dyDescent="0.2">
      <c r="A3844" s="6" t="s">
        <v>4057</v>
      </c>
      <c r="B3844" s="6" t="s">
        <v>24</v>
      </c>
      <c r="C3844" s="6" t="s">
        <v>143</v>
      </c>
      <c r="D3844" s="7">
        <v>43600</v>
      </c>
      <c r="E3844" s="7">
        <v>43704</v>
      </c>
      <c r="F3844" s="7">
        <v>43710</v>
      </c>
      <c r="G3844" s="7">
        <v>43720</v>
      </c>
      <c r="H3844" s="6">
        <f t="shared" si="180"/>
        <v>16</v>
      </c>
      <c r="I3844" s="6" t="s">
        <v>215</v>
      </c>
      <c r="J3844" s="6">
        <v>12</v>
      </c>
      <c r="K3844" s="6">
        <v>3</v>
      </c>
      <c r="L3844" s="6">
        <v>343</v>
      </c>
      <c r="M3844" s="6">
        <v>5</v>
      </c>
      <c r="N3844" s="6">
        <v>1</v>
      </c>
      <c r="O3844" s="6">
        <v>7.4999999999999997E-2</v>
      </c>
      <c r="P3844" s="8">
        <v>1192.6000000000001</v>
      </c>
      <c r="Q3844" s="8">
        <v>500.89200000000005</v>
      </c>
      <c r="R3844" s="8">
        <f t="shared" si="181"/>
        <v>602.26300000000015</v>
      </c>
      <c r="S3844" s="8">
        <f>(((Sales[[#This Row],[Unit Price]]-(Sales[[#This Row],[Discount Applied]]*Sales[[#This Row],[Unit Price]]))-Q3844)/Q3844)*100</f>
        <v>120.23809523809526</v>
      </c>
      <c r="T3844" s="8">
        <f t="shared" si="182"/>
        <v>1103.1550000000002</v>
      </c>
      <c r="U3844" s="8">
        <f>Sales[[#This Row],[Unit Cost]]*Sales[[#This Row],[Order Quantity]]</f>
        <v>500.89200000000005</v>
      </c>
    </row>
    <row r="3845" spans="1:21" x14ac:dyDescent="0.2">
      <c r="A3845" s="6" t="s">
        <v>4058</v>
      </c>
      <c r="B3845" s="6" t="s">
        <v>24</v>
      </c>
      <c r="C3845" s="6" t="s">
        <v>148</v>
      </c>
      <c r="D3845" s="7">
        <v>43600</v>
      </c>
      <c r="E3845" s="7">
        <v>43704</v>
      </c>
      <c r="F3845" s="7">
        <v>43725</v>
      </c>
      <c r="G3845" s="7">
        <v>43732</v>
      </c>
      <c r="H3845" s="6">
        <f t="shared" si="180"/>
        <v>28</v>
      </c>
      <c r="I3845" s="6" t="s">
        <v>215</v>
      </c>
      <c r="J3845" s="6">
        <v>5</v>
      </c>
      <c r="K3845" s="6">
        <v>44</v>
      </c>
      <c r="L3845" s="6">
        <v>11</v>
      </c>
      <c r="M3845" s="6">
        <v>25</v>
      </c>
      <c r="N3845" s="6">
        <v>1</v>
      </c>
      <c r="O3845" s="6">
        <v>0.1</v>
      </c>
      <c r="P3845" s="8">
        <v>268</v>
      </c>
      <c r="Q3845" s="8">
        <v>171.52</v>
      </c>
      <c r="R3845" s="8">
        <f t="shared" si="181"/>
        <v>69.679999999999978</v>
      </c>
      <c r="S3845" s="8">
        <f>(((Sales[[#This Row],[Unit Price]]-(Sales[[#This Row],[Discount Applied]]*Sales[[#This Row],[Unit Price]]))-Q3845)/Q3845)*100</f>
        <v>40.624999999999986</v>
      </c>
      <c r="T3845" s="8">
        <f t="shared" si="182"/>
        <v>241.2</v>
      </c>
      <c r="U3845" s="8">
        <f>Sales[[#This Row],[Unit Cost]]*Sales[[#This Row],[Order Quantity]]</f>
        <v>171.52</v>
      </c>
    </row>
    <row r="3846" spans="1:21" x14ac:dyDescent="0.2">
      <c r="A3846" s="6" t="s">
        <v>4059</v>
      </c>
      <c r="B3846" s="6" t="s">
        <v>25</v>
      </c>
      <c r="C3846" s="6" t="s">
        <v>147</v>
      </c>
      <c r="D3846" s="7">
        <v>43600</v>
      </c>
      <c r="E3846" s="7">
        <v>43704</v>
      </c>
      <c r="F3846" s="7">
        <v>43730</v>
      </c>
      <c r="G3846" s="7">
        <v>43735</v>
      </c>
      <c r="H3846" s="6">
        <f t="shared" si="180"/>
        <v>31</v>
      </c>
      <c r="I3846" s="6" t="s">
        <v>215</v>
      </c>
      <c r="J3846" s="6">
        <v>16</v>
      </c>
      <c r="K3846" s="6">
        <v>35</v>
      </c>
      <c r="L3846" s="6">
        <v>255</v>
      </c>
      <c r="M3846" s="6">
        <v>16</v>
      </c>
      <c r="N3846" s="6">
        <v>4</v>
      </c>
      <c r="O3846" s="6">
        <v>0.15</v>
      </c>
      <c r="P3846" s="8">
        <v>1132.3</v>
      </c>
      <c r="Q3846" s="8">
        <v>611.44200000000001</v>
      </c>
      <c r="R3846" s="8">
        <f t="shared" si="181"/>
        <v>1404.0519999999997</v>
      </c>
      <c r="S3846" s="8">
        <f>(((Sales[[#This Row],[Unit Price]]-(Sales[[#This Row],[Discount Applied]]*Sales[[#This Row],[Unit Price]]))-Q3846)/Q3846)*100</f>
        <v>57.407407407407398</v>
      </c>
      <c r="T3846" s="8">
        <f t="shared" si="182"/>
        <v>3849.8199999999997</v>
      </c>
      <c r="U3846" s="8">
        <f>Sales[[#This Row],[Unit Cost]]*Sales[[#This Row],[Order Quantity]]</f>
        <v>2445.768</v>
      </c>
    </row>
    <row r="3847" spans="1:21" x14ac:dyDescent="0.2">
      <c r="A3847" s="6" t="s">
        <v>4060</v>
      </c>
      <c r="B3847" s="6" t="s">
        <v>24</v>
      </c>
      <c r="C3847" s="6" t="s">
        <v>146</v>
      </c>
      <c r="D3847" s="7">
        <v>43600</v>
      </c>
      <c r="E3847" s="7">
        <v>43704</v>
      </c>
      <c r="F3847" s="7">
        <v>43716</v>
      </c>
      <c r="G3847" s="7">
        <v>43721</v>
      </c>
      <c r="H3847" s="6">
        <f t="shared" si="180"/>
        <v>17</v>
      </c>
      <c r="I3847" s="6" t="s">
        <v>215</v>
      </c>
      <c r="J3847" s="6">
        <v>6</v>
      </c>
      <c r="K3847" s="6">
        <v>42</v>
      </c>
      <c r="L3847" s="6">
        <v>283</v>
      </c>
      <c r="M3847" s="6">
        <v>40</v>
      </c>
      <c r="N3847" s="6">
        <v>5</v>
      </c>
      <c r="O3847" s="6">
        <v>0.1</v>
      </c>
      <c r="P3847" s="8">
        <v>1809</v>
      </c>
      <c r="Q3847" s="8">
        <v>1175.8500000000001</v>
      </c>
      <c r="R3847" s="8">
        <f t="shared" si="181"/>
        <v>2261.2499999999991</v>
      </c>
      <c r="S3847" s="8">
        <f>(((Sales[[#This Row],[Unit Price]]-(Sales[[#This Row],[Discount Applied]]*Sales[[#This Row],[Unit Price]]))-Q3847)/Q3847)*100</f>
        <v>38.461538461538439</v>
      </c>
      <c r="T3847" s="8">
        <f t="shared" si="182"/>
        <v>8140.5</v>
      </c>
      <c r="U3847" s="8">
        <f>Sales[[#This Row],[Unit Cost]]*Sales[[#This Row],[Order Quantity]]</f>
        <v>5879.2500000000009</v>
      </c>
    </row>
    <row r="3848" spans="1:21" x14ac:dyDescent="0.2">
      <c r="A3848" s="6" t="s">
        <v>4061</v>
      </c>
      <c r="B3848" s="6" t="s">
        <v>25</v>
      </c>
      <c r="C3848" s="6" t="s">
        <v>145</v>
      </c>
      <c r="D3848" s="7">
        <v>43600</v>
      </c>
      <c r="E3848" s="7">
        <v>43704</v>
      </c>
      <c r="F3848" s="7">
        <v>43713</v>
      </c>
      <c r="G3848" s="7">
        <v>43720</v>
      </c>
      <c r="H3848" s="6">
        <f t="shared" si="180"/>
        <v>16</v>
      </c>
      <c r="I3848" s="6" t="s">
        <v>215</v>
      </c>
      <c r="J3848" s="6">
        <v>19</v>
      </c>
      <c r="K3848" s="6">
        <v>18</v>
      </c>
      <c r="L3848" s="6">
        <v>188</v>
      </c>
      <c r="M3848" s="6">
        <v>43</v>
      </c>
      <c r="N3848" s="6">
        <v>2</v>
      </c>
      <c r="O3848" s="6">
        <v>7.4999999999999997E-2</v>
      </c>
      <c r="P3848" s="8">
        <v>1118.9000000000001</v>
      </c>
      <c r="Q3848" s="8">
        <v>671.34</v>
      </c>
      <c r="R3848" s="8">
        <f t="shared" si="181"/>
        <v>727.28500000000008</v>
      </c>
      <c r="S3848" s="8">
        <f>(((Sales[[#This Row],[Unit Price]]-(Sales[[#This Row],[Discount Applied]]*Sales[[#This Row],[Unit Price]]))-Q3848)/Q3848)*100</f>
        <v>54.166666666666671</v>
      </c>
      <c r="T3848" s="8">
        <f t="shared" si="182"/>
        <v>2069.9650000000001</v>
      </c>
      <c r="U3848" s="8">
        <f>Sales[[#This Row],[Unit Cost]]*Sales[[#This Row],[Order Quantity]]</f>
        <v>1342.68</v>
      </c>
    </row>
    <row r="3849" spans="1:21" x14ac:dyDescent="0.2">
      <c r="A3849" s="6" t="s">
        <v>4062</v>
      </c>
      <c r="B3849" s="6" t="s">
        <v>24</v>
      </c>
      <c r="C3849" s="6" t="s">
        <v>146</v>
      </c>
      <c r="D3849" s="7">
        <v>43600</v>
      </c>
      <c r="E3849" s="7">
        <v>43704</v>
      </c>
      <c r="F3849" s="7">
        <v>43729</v>
      </c>
      <c r="G3849" s="7">
        <v>43738</v>
      </c>
      <c r="H3849" s="6">
        <f t="shared" si="180"/>
        <v>34</v>
      </c>
      <c r="I3849" s="6" t="s">
        <v>215</v>
      </c>
      <c r="J3849" s="6">
        <v>6</v>
      </c>
      <c r="K3849" s="6">
        <v>45</v>
      </c>
      <c r="L3849" s="6">
        <v>300</v>
      </c>
      <c r="M3849" s="6">
        <v>31</v>
      </c>
      <c r="N3849" s="6">
        <v>4</v>
      </c>
      <c r="O3849" s="6">
        <v>0.05</v>
      </c>
      <c r="P3849" s="8">
        <v>1025.1000000000001</v>
      </c>
      <c r="Q3849" s="8">
        <v>697.0680000000001</v>
      </c>
      <c r="R3849" s="8">
        <f t="shared" si="181"/>
        <v>1107.1080000000002</v>
      </c>
      <c r="S3849" s="8">
        <f>(((Sales[[#This Row],[Unit Price]]-(Sales[[#This Row],[Discount Applied]]*Sales[[#This Row],[Unit Price]]))-Q3849)/Q3849)*100</f>
        <v>39.705882352941181</v>
      </c>
      <c r="T3849" s="8">
        <f t="shared" si="182"/>
        <v>3895.3800000000006</v>
      </c>
      <c r="U3849" s="8">
        <f>Sales[[#This Row],[Unit Cost]]*Sales[[#This Row],[Order Quantity]]</f>
        <v>2788.2720000000004</v>
      </c>
    </row>
    <row r="3850" spans="1:21" x14ac:dyDescent="0.2">
      <c r="A3850" s="6" t="s">
        <v>4063</v>
      </c>
      <c r="B3850" s="6" t="s">
        <v>24</v>
      </c>
      <c r="C3850" s="6" t="s">
        <v>148</v>
      </c>
      <c r="D3850" s="7">
        <v>43600</v>
      </c>
      <c r="E3850" s="7">
        <v>43705</v>
      </c>
      <c r="F3850" s="7">
        <v>43723</v>
      </c>
      <c r="G3850" s="7">
        <v>43726</v>
      </c>
      <c r="H3850" s="6">
        <f t="shared" si="180"/>
        <v>21</v>
      </c>
      <c r="I3850" s="6" t="s">
        <v>215</v>
      </c>
      <c r="J3850" s="6">
        <v>7</v>
      </c>
      <c r="K3850" s="6">
        <v>10</v>
      </c>
      <c r="L3850" s="6">
        <v>2</v>
      </c>
      <c r="M3850" s="6">
        <v>28</v>
      </c>
      <c r="N3850" s="6">
        <v>6</v>
      </c>
      <c r="O3850" s="6">
        <v>7.4999999999999997E-2</v>
      </c>
      <c r="P3850" s="8">
        <v>3088.7000000000003</v>
      </c>
      <c r="Q3850" s="8">
        <v>2069.4290000000001</v>
      </c>
      <c r="R3850" s="8">
        <f t="shared" si="181"/>
        <v>4725.7109999999993</v>
      </c>
      <c r="S3850" s="8">
        <f>(((Sales[[#This Row],[Unit Price]]-(Sales[[#This Row],[Discount Applied]]*Sales[[#This Row],[Unit Price]]))-Q3850)/Q3850)*100</f>
        <v>38.059701492537314</v>
      </c>
      <c r="T3850" s="8">
        <f t="shared" si="182"/>
        <v>17142.285</v>
      </c>
      <c r="U3850" s="8">
        <f>Sales[[#This Row],[Unit Cost]]*Sales[[#This Row],[Order Quantity]]</f>
        <v>12416.574000000001</v>
      </c>
    </row>
    <row r="3851" spans="1:21" x14ac:dyDescent="0.2">
      <c r="A3851" s="6" t="s">
        <v>4064</v>
      </c>
      <c r="B3851" s="6" t="s">
        <v>23</v>
      </c>
      <c r="C3851" s="6" t="s">
        <v>148</v>
      </c>
      <c r="D3851" s="7">
        <v>43600</v>
      </c>
      <c r="E3851" s="7">
        <v>43705</v>
      </c>
      <c r="F3851" s="7">
        <v>43712</v>
      </c>
      <c r="G3851" s="7">
        <v>43716</v>
      </c>
      <c r="H3851" s="6">
        <f t="shared" si="180"/>
        <v>11</v>
      </c>
      <c r="I3851" s="6" t="s">
        <v>215</v>
      </c>
      <c r="J3851" s="6">
        <v>25</v>
      </c>
      <c r="K3851" s="6">
        <v>43</v>
      </c>
      <c r="L3851" s="6">
        <v>22</v>
      </c>
      <c r="M3851" s="6">
        <v>23</v>
      </c>
      <c r="N3851" s="6">
        <v>4</v>
      </c>
      <c r="O3851" s="6">
        <v>7.4999999999999997E-2</v>
      </c>
      <c r="P3851" s="8">
        <v>978.2</v>
      </c>
      <c r="Q3851" s="8">
        <v>528.22800000000007</v>
      </c>
      <c r="R3851" s="8">
        <f t="shared" si="181"/>
        <v>1506.4279999999999</v>
      </c>
      <c r="S3851" s="8">
        <f>(((Sales[[#This Row],[Unit Price]]-(Sales[[#This Row],[Discount Applied]]*Sales[[#This Row],[Unit Price]]))-Q3851)/Q3851)*100</f>
        <v>71.296296296296276</v>
      </c>
      <c r="T3851" s="8">
        <f t="shared" si="182"/>
        <v>3619.34</v>
      </c>
      <c r="U3851" s="8">
        <f>Sales[[#This Row],[Unit Cost]]*Sales[[#This Row],[Order Quantity]]</f>
        <v>2112.9120000000003</v>
      </c>
    </row>
    <row r="3852" spans="1:21" x14ac:dyDescent="0.2">
      <c r="A3852" s="6" t="s">
        <v>4065</v>
      </c>
      <c r="B3852" s="6" t="s">
        <v>25</v>
      </c>
      <c r="C3852" s="6" t="s">
        <v>144</v>
      </c>
      <c r="D3852" s="7">
        <v>43600</v>
      </c>
      <c r="E3852" s="7">
        <v>43705</v>
      </c>
      <c r="F3852" s="7">
        <v>43733</v>
      </c>
      <c r="G3852" s="7">
        <v>43736</v>
      </c>
      <c r="H3852" s="6">
        <f t="shared" si="180"/>
        <v>31</v>
      </c>
      <c r="I3852" s="6" t="s">
        <v>215</v>
      </c>
      <c r="J3852" s="6">
        <v>17</v>
      </c>
      <c r="K3852" s="6">
        <v>47</v>
      </c>
      <c r="L3852" s="6">
        <v>85</v>
      </c>
      <c r="M3852" s="6">
        <v>9</v>
      </c>
      <c r="N3852" s="6">
        <v>5</v>
      </c>
      <c r="O3852" s="6">
        <v>0.15</v>
      </c>
      <c r="P3852" s="8">
        <v>261.3</v>
      </c>
      <c r="Q3852" s="8">
        <v>177.68400000000003</v>
      </c>
      <c r="R3852" s="8">
        <f t="shared" si="181"/>
        <v>222.10500000000002</v>
      </c>
      <c r="S3852" s="8">
        <f>(((Sales[[#This Row],[Unit Price]]-(Sales[[#This Row],[Discount Applied]]*Sales[[#This Row],[Unit Price]]))-Q3852)/Q3852)*100</f>
        <v>24.999999999999993</v>
      </c>
      <c r="T3852" s="8">
        <f t="shared" si="182"/>
        <v>1110.5250000000001</v>
      </c>
      <c r="U3852" s="8">
        <f>Sales[[#This Row],[Unit Cost]]*Sales[[#This Row],[Order Quantity]]</f>
        <v>888.42000000000007</v>
      </c>
    </row>
    <row r="3853" spans="1:21" x14ac:dyDescent="0.2">
      <c r="A3853" s="6" t="s">
        <v>4066</v>
      </c>
      <c r="B3853" s="6" t="s">
        <v>23</v>
      </c>
      <c r="C3853" s="6" t="s">
        <v>144</v>
      </c>
      <c r="D3853" s="7">
        <v>43600</v>
      </c>
      <c r="E3853" s="7">
        <v>43705</v>
      </c>
      <c r="F3853" s="7">
        <v>43708</v>
      </c>
      <c r="G3853" s="7">
        <v>43715</v>
      </c>
      <c r="H3853" s="6">
        <f t="shared" si="180"/>
        <v>10</v>
      </c>
      <c r="I3853" s="6" t="s">
        <v>215</v>
      </c>
      <c r="J3853" s="6">
        <v>23</v>
      </c>
      <c r="K3853" s="6">
        <v>28</v>
      </c>
      <c r="L3853" s="6">
        <v>59</v>
      </c>
      <c r="M3853" s="6">
        <v>24</v>
      </c>
      <c r="N3853" s="6">
        <v>2</v>
      </c>
      <c r="O3853" s="6">
        <v>0.05</v>
      </c>
      <c r="P3853" s="8">
        <v>1159.1000000000001</v>
      </c>
      <c r="Q3853" s="8">
        <v>498.41300000000007</v>
      </c>
      <c r="R3853" s="8">
        <f t="shared" si="181"/>
        <v>1205.4640000000004</v>
      </c>
      <c r="S3853" s="8">
        <f>(((Sales[[#This Row],[Unit Price]]-(Sales[[#This Row],[Discount Applied]]*Sales[[#This Row],[Unit Price]]))-Q3853)/Q3853)*100</f>
        <v>120.93023255813955</v>
      </c>
      <c r="T3853" s="8">
        <f t="shared" si="182"/>
        <v>2202.2900000000004</v>
      </c>
      <c r="U3853" s="8">
        <f>Sales[[#This Row],[Unit Cost]]*Sales[[#This Row],[Order Quantity]]</f>
        <v>996.82600000000014</v>
      </c>
    </row>
    <row r="3854" spans="1:21" x14ac:dyDescent="0.2">
      <c r="A3854" s="6" t="s">
        <v>4067</v>
      </c>
      <c r="B3854" s="6" t="s">
        <v>25</v>
      </c>
      <c r="C3854" s="6" t="s">
        <v>146</v>
      </c>
      <c r="D3854" s="7">
        <v>43600</v>
      </c>
      <c r="E3854" s="7">
        <v>43705</v>
      </c>
      <c r="F3854" s="7">
        <v>43724</v>
      </c>
      <c r="G3854" s="7">
        <v>43725</v>
      </c>
      <c r="H3854" s="6">
        <f t="shared" si="180"/>
        <v>20</v>
      </c>
      <c r="I3854" s="6" t="s">
        <v>215</v>
      </c>
      <c r="J3854" s="6">
        <v>16</v>
      </c>
      <c r="K3854" s="6">
        <v>16</v>
      </c>
      <c r="L3854" s="6">
        <v>272</v>
      </c>
      <c r="M3854" s="6">
        <v>11</v>
      </c>
      <c r="N3854" s="6">
        <v>8</v>
      </c>
      <c r="O3854" s="6">
        <v>0.1</v>
      </c>
      <c r="P3854" s="8">
        <v>6197.5</v>
      </c>
      <c r="Q3854" s="8">
        <v>3594.5499999999997</v>
      </c>
      <c r="R3854" s="8">
        <f t="shared" si="181"/>
        <v>15865.600000000002</v>
      </c>
      <c r="S3854" s="8">
        <f>(((Sales[[#This Row],[Unit Price]]-(Sales[[#This Row],[Discount Applied]]*Sales[[#This Row],[Unit Price]]))-Q3854)/Q3854)*100</f>
        <v>55.172413793103459</v>
      </c>
      <c r="T3854" s="8">
        <f t="shared" si="182"/>
        <v>44622</v>
      </c>
      <c r="U3854" s="8">
        <f>Sales[[#This Row],[Unit Cost]]*Sales[[#This Row],[Order Quantity]]</f>
        <v>28756.399999999998</v>
      </c>
    </row>
    <row r="3855" spans="1:21" x14ac:dyDescent="0.2">
      <c r="A3855" s="6" t="s">
        <v>4068</v>
      </c>
      <c r="B3855" s="6" t="s">
        <v>25</v>
      </c>
      <c r="C3855" s="6" t="s">
        <v>146</v>
      </c>
      <c r="D3855" s="7">
        <v>43600</v>
      </c>
      <c r="E3855" s="7">
        <v>43705</v>
      </c>
      <c r="F3855" s="7">
        <v>43717</v>
      </c>
      <c r="G3855" s="7">
        <v>43723</v>
      </c>
      <c r="H3855" s="6">
        <f t="shared" si="180"/>
        <v>18</v>
      </c>
      <c r="I3855" s="6" t="s">
        <v>215</v>
      </c>
      <c r="J3855" s="6">
        <v>18</v>
      </c>
      <c r="K3855" s="6">
        <v>30</v>
      </c>
      <c r="L3855" s="6">
        <v>307</v>
      </c>
      <c r="M3855" s="6">
        <v>10</v>
      </c>
      <c r="N3855" s="6">
        <v>3</v>
      </c>
      <c r="O3855" s="6">
        <v>0.2</v>
      </c>
      <c r="P3855" s="8">
        <v>5581.1</v>
      </c>
      <c r="Q3855" s="8">
        <v>3237.038</v>
      </c>
      <c r="R3855" s="8">
        <f t="shared" si="181"/>
        <v>3683.5260000000035</v>
      </c>
      <c r="S3855" s="8">
        <f>(((Sales[[#This Row],[Unit Price]]-(Sales[[#This Row],[Discount Applied]]*Sales[[#This Row],[Unit Price]]))-Q3855)/Q3855)*100</f>
        <v>37.931034482758626</v>
      </c>
      <c r="T3855" s="8">
        <f t="shared" si="182"/>
        <v>13394.640000000003</v>
      </c>
      <c r="U3855" s="8">
        <f>Sales[[#This Row],[Unit Cost]]*Sales[[#This Row],[Order Quantity]]</f>
        <v>9711.1139999999996</v>
      </c>
    </row>
    <row r="3856" spans="1:21" x14ac:dyDescent="0.2">
      <c r="A3856" s="6" t="s">
        <v>4069</v>
      </c>
      <c r="B3856" s="6" t="s">
        <v>25</v>
      </c>
      <c r="C3856" s="6" t="s">
        <v>144</v>
      </c>
      <c r="D3856" s="7">
        <v>43600</v>
      </c>
      <c r="E3856" s="7">
        <v>43705</v>
      </c>
      <c r="F3856" s="7">
        <v>43724</v>
      </c>
      <c r="G3856" s="7">
        <v>43731</v>
      </c>
      <c r="H3856" s="6">
        <f t="shared" si="180"/>
        <v>26</v>
      </c>
      <c r="I3856" s="6" t="s">
        <v>215</v>
      </c>
      <c r="J3856" s="6">
        <v>13</v>
      </c>
      <c r="K3856" s="6">
        <v>34</v>
      </c>
      <c r="L3856" s="6">
        <v>83</v>
      </c>
      <c r="M3856" s="6">
        <v>17</v>
      </c>
      <c r="N3856" s="6">
        <v>1</v>
      </c>
      <c r="O3856" s="6">
        <v>0.1</v>
      </c>
      <c r="P3856" s="8">
        <v>1051.9000000000001</v>
      </c>
      <c r="Q3856" s="8">
        <v>862.55799999999999</v>
      </c>
      <c r="R3856" s="8">
        <f t="shared" si="181"/>
        <v>84.152000000000044</v>
      </c>
      <c r="S3856" s="8">
        <f>(((Sales[[#This Row],[Unit Price]]-(Sales[[#This Row],[Discount Applied]]*Sales[[#This Row],[Unit Price]]))-Q3856)/Q3856)*100</f>
        <v>9.7560975609756149</v>
      </c>
      <c r="T3856" s="8">
        <f t="shared" si="182"/>
        <v>946.71</v>
      </c>
      <c r="U3856" s="8">
        <f>Sales[[#This Row],[Unit Cost]]*Sales[[#This Row],[Order Quantity]]</f>
        <v>862.55799999999999</v>
      </c>
    </row>
    <row r="3857" spans="1:21" x14ac:dyDescent="0.2">
      <c r="A3857" s="6" t="s">
        <v>4070</v>
      </c>
      <c r="B3857" s="6" t="s">
        <v>24</v>
      </c>
      <c r="C3857" s="6" t="s">
        <v>145</v>
      </c>
      <c r="D3857" s="7">
        <v>43600</v>
      </c>
      <c r="E3857" s="7">
        <v>43705</v>
      </c>
      <c r="F3857" s="7">
        <v>43714</v>
      </c>
      <c r="G3857" s="7">
        <v>43718</v>
      </c>
      <c r="H3857" s="6">
        <f t="shared" si="180"/>
        <v>13</v>
      </c>
      <c r="I3857" s="6" t="s">
        <v>215</v>
      </c>
      <c r="J3857" s="6">
        <v>6</v>
      </c>
      <c r="K3857" s="6">
        <v>26</v>
      </c>
      <c r="L3857" s="6">
        <v>167</v>
      </c>
      <c r="M3857" s="6">
        <v>20</v>
      </c>
      <c r="N3857" s="6">
        <v>6</v>
      </c>
      <c r="O3857" s="6">
        <v>0.05</v>
      </c>
      <c r="P3857" s="8">
        <v>221.1</v>
      </c>
      <c r="Q3857" s="8">
        <v>137.08199999999999</v>
      </c>
      <c r="R3857" s="8">
        <f t="shared" si="181"/>
        <v>437.77800000000002</v>
      </c>
      <c r="S3857" s="8">
        <f>(((Sales[[#This Row],[Unit Price]]-(Sales[[#This Row],[Discount Applied]]*Sales[[#This Row],[Unit Price]]))-Q3857)/Q3857)*100</f>
        <v>53.225806451612897</v>
      </c>
      <c r="T3857" s="8">
        <f t="shared" si="182"/>
        <v>1260.27</v>
      </c>
      <c r="U3857" s="8">
        <f>Sales[[#This Row],[Unit Cost]]*Sales[[#This Row],[Order Quantity]]</f>
        <v>822.49199999999996</v>
      </c>
    </row>
    <row r="3858" spans="1:21" x14ac:dyDescent="0.2">
      <c r="A3858" s="6" t="s">
        <v>4071</v>
      </c>
      <c r="B3858" s="6" t="s">
        <v>23</v>
      </c>
      <c r="C3858" s="6" t="s">
        <v>145</v>
      </c>
      <c r="D3858" s="7">
        <v>43600</v>
      </c>
      <c r="E3858" s="7">
        <v>43705</v>
      </c>
      <c r="F3858" s="7">
        <v>43721</v>
      </c>
      <c r="G3858" s="7">
        <v>43730</v>
      </c>
      <c r="H3858" s="6">
        <f t="shared" si="180"/>
        <v>25</v>
      </c>
      <c r="I3858" s="6" t="s">
        <v>215</v>
      </c>
      <c r="J3858" s="6">
        <v>21</v>
      </c>
      <c r="K3858" s="6">
        <v>1</v>
      </c>
      <c r="L3858" s="6">
        <v>95</v>
      </c>
      <c r="M3858" s="6">
        <v>27</v>
      </c>
      <c r="N3858" s="6">
        <v>3</v>
      </c>
      <c r="O3858" s="6">
        <v>0.05</v>
      </c>
      <c r="P3858" s="8">
        <v>3879.3</v>
      </c>
      <c r="Q3858" s="8">
        <v>2366.373</v>
      </c>
      <c r="R3858" s="8">
        <f t="shared" si="181"/>
        <v>3956.8860000000004</v>
      </c>
      <c r="S3858" s="8">
        <f>(((Sales[[#This Row],[Unit Price]]-(Sales[[#This Row],[Discount Applied]]*Sales[[#This Row],[Unit Price]]))-Q3858)/Q3858)*100</f>
        <v>55.737704918032783</v>
      </c>
      <c r="T3858" s="8">
        <f t="shared" si="182"/>
        <v>11056.005000000001</v>
      </c>
      <c r="U3858" s="8">
        <f>Sales[[#This Row],[Unit Cost]]*Sales[[#This Row],[Order Quantity]]</f>
        <v>7099.1190000000006</v>
      </c>
    </row>
    <row r="3859" spans="1:21" x14ac:dyDescent="0.2">
      <c r="A3859" s="6" t="s">
        <v>4072</v>
      </c>
      <c r="B3859" s="6" t="s">
        <v>24</v>
      </c>
      <c r="C3859" s="6" t="s">
        <v>145</v>
      </c>
      <c r="D3859" s="7">
        <v>43600</v>
      </c>
      <c r="E3859" s="7">
        <v>43705</v>
      </c>
      <c r="F3859" s="7">
        <v>43727</v>
      </c>
      <c r="G3859" s="7">
        <v>43728</v>
      </c>
      <c r="H3859" s="6">
        <f t="shared" si="180"/>
        <v>23</v>
      </c>
      <c r="I3859" s="6" t="s">
        <v>215</v>
      </c>
      <c r="J3859" s="6">
        <v>10</v>
      </c>
      <c r="K3859" s="6">
        <v>47</v>
      </c>
      <c r="L3859" s="6">
        <v>119</v>
      </c>
      <c r="M3859" s="6">
        <v>12</v>
      </c>
      <c r="N3859" s="6">
        <v>8</v>
      </c>
      <c r="O3859" s="6">
        <v>0.15</v>
      </c>
      <c r="P3859" s="8">
        <v>1139</v>
      </c>
      <c r="Q3859" s="8">
        <v>854.25</v>
      </c>
      <c r="R3859" s="8">
        <f t="shared" si="181"/>
        <v>911.19999999999982</v>
      </c>
      <c r="S3859" s="8">
        <f>(((Sales[[#This Row],[Unit Price]]-(Sales[[#This Row],[Discount Applied]]*Sales[[#This Row],[Unit Price]]))-Q3859)/Q3859)*100</f>
        <v>13.33333333333333</v>
      </c>
      <c r="T3859" s="8">
        <f t="shared" si="182"/>
        <v>7745.2</v>
      </c>
      <c r="U3859" s="8">
        <f>Sales[[#This Row],[Unit Cost]]*Sales[[#This Row],[Order Quantity]]</f>
        <v>6834</v>
      </c>
    </row>
    <row r="3860" spans="1:21" x14ac:dyDescent="0.2">
      <c r="A3860" s="6" t="s">
        <v>4073</v>
      </c>
      <c r="B3860" s="6" t="s">
        <v>23</v>
      </c>
      <c r="C3860" s="6" t="s">
        <v>146</v>
      </c>
      <c r="D3860" s="7">
        <v>43600</v>
      </c>
      <c r="E3860" s="7">
        <v>43705</v>
      </c>
      <c r="F3860" s="7">
        <v>43716</v>
      </c>
      <c r="G3860" s="7">
        <v>43725</v>
      </c>
      <c r="H3860" s="6">
        <f t="shared" si="180"/>
        <v>20</v>
      </c>
      <c r="I3860" s="6" t="s">
        <v>215</v>
      </c>
      <c r="J3860" s="6">
        <v>24</v>
      </c>
      <c r="K3860" s="6">
        <v>33</v>
      </c>
      <c r="L3860" s="6">
        <v>326</v>
      </c>
      <c r="M3860" s="6">
        <v>20</v>
      </c>
      <c r="N3860" s="6">
        <v>5</v>
      </c>
      <c r="O3860" s="6">
        <v>0.05</v>
      </c>
      <c r="P3860" s="8">
        <v>938</v>
      </c>
      <c r="Q3860" s="8">
        <v>590.94000000000005</v>
      </c>
      <c r="R3860" s="8">
        <f t="shared" si="181"/>
        <v>1500.7999999999997</v>
      </c>
      <c r="S3860" s="8">
        <f>(((Sales[[#This Row],[Unit Price]]-(Sales[[#This Row],[Discount Applied]]*Sales[[#This Row],[Unit Price]]))-Q3860)/Q3860)*100</f>
        <v>50.793650793650777</v>
      </c>
      <c r="T3860" s="8">
        <f t="shared" si="182"/>
        <v>4455.5</v>
      </c>
      <c r="U3860" s="8">
        <f>Sales[[#This Row],[Unit Cost]]*Sales[[#This Row],[Order Quantity]]</f>
        <v>2954.7000000000003</v>
      </c>
    </row>
    <row r="3861" spans="1:21" x14ac:dyDescent="0.2">
      <c r="A3861" s="6" t="s">
        <v>4074</v>
      </c>
      <c r="B3861" s="6" t="s">
        <v>25</v>
      </c>
      <c r="C3861" s="6" t="s">
        <v>145</v>
      </c>
      <c r="D3861" s="7">
        <v>43600</v>
      </c>
      <c r="E3861" s="7">
        <v>43706</v>
      </c>
      <c r="F3861" s="7">
        <v>43730</v>
      </c>
      <c r="G3861" s="7">
        <v>43735</v>
      </c>
      <c r="H3861" s="6">
        <f t="shared" si="180"/>
        <v>29</v>
      </c>
      <c r="I3861" s="6" t="s">
        <v>215</v>
      </c>
      <c r="J3861" s="6">
        <v>19</v>
      </c>
      <c r="K3861" s="6">
        <v>46</v>
      </c>
      <c r="L3861" s="6">
        <v>128</v>
      </c>
      <c r="M3861" s="6">
        <v>40</v>
      </c>
      <c r="N3861" s="6">
        <v>1</v>
      </c>
      <c r="O3861" s="6">
        <v>0.2</v>
      </c>
      <c r="P3861" s="8">
        <v>201</v>
      </c>
      <c r="Q3861" s="8">
        <v>166.82999999999998</v>
      </c>
      <c r="R3861" s="8">
        <f t="shared" si="181"/>
        <v>-6.0299999999999727</v>
      </c>
      <c r="S3861" s="8">
        <f>(((Sales[[#This Row],[Unit Price]]-(Sales[[#This Row],[Discount Applied]]*Sales[[#This Row],[Unit Price]]))-Q3861)/Q3861)*100</f>
        <v>-3.6144578313252849</v>
      </c>
      <c r="T3861" s="8">
        <f t="shared" si="182"/>
        <v>160.80000000000001</v>
      </c>
      <c r="U3861" s="8">
        <f>Sales[[#This Row],[Unit Cost]]*Sales[[#This Row],[Order Quantity]]</f>
        <v>166.82999999999998</v>
      </c>
    </row>
    <row r="3862" spans="1:21" x14ac:dyDescent="0.2">
      <c r="A3862" s="6" t="s">
        <v>4075</v>
      </c>
      <c r="B3862" s="6" t="s">
        <v>25</v>
      </c>
      <c r="C3862" s="6" t="s">
        <v>144</v>
      </c>
      <c r="D3862" s="7">
        <v>43600</v>
      </c>
      <c r="E3862" s="7">
        <v>43706</v>
      </c>
      <c r="F3862" s="7">
        <v>43728</v>
      </c>
      <c r="G3862" s="7">
        <v>43738</v>
      </c>
      <c r="H3862" s="6">
        <f t="shared" si="180"/>
        <v>32</v>
      </c>
      <c r="I3862" s="6" t="s">
        <v>215</v>
      </c>
      <c r="J3862" s="6">
        <v>20</v>
      </c>
      <c r="K3862" s="6">
        <v>3</v>
      </c>
      <c r="L3862" s="6">
        <v>67</v>
      </c>
      <c r="M3862" s="6">
        <v>27</v>
      </c>
      <c r="N3862" s="6">
        <v>4</v>
      </c>
      <c r="O3862" s="6">
        <v>7.4999999999999997E-2</v>
      </c>
      <c r="P3862" s="8">
        <v>1768.8</v>
      </c>
      <c r="Q3862" s="8">
        <v>1220.472</v>
      </c>
      <c r="R3862" s="8">
        <f t="shared" si="181"/>
        <v>1662.6719999999996</v>
      </c>
      <c r="S3862" s="8">
        <f>(((Sales[[#This Row],[Unit Price]]-(Sales[[#This Row],[Discount Applied]]*Sales[[#This Row],[Unit Price]]))-Q3862)/Q3862)*100</f>
        <v>34.057971014492743</v>
      </c>
      <c r="T3862" s="8">
        <f t="shared" si="182"/>
        <v>6544.5599999999995</v>
      </c>
      <c r="U3862" s="8">
        <f>Sales[[#This Row],[Unit Cost]]*Sales[[#This Row],[Order Quantity]]</f>
        <v>4881.8879999999999</v>
      </c>
    </row>
    <row r="3863" spans="1:21" x14ac:dyDescent="0.2">
      <c r="A3863" s="6" t="s">
        <v>4076</v>
      </c>
      <c r="B3863" s="6" t="s">
        <v>23</v>
      </c>
      <c r="C3863" s="6" t="s">
        <v>143</v>
      </c>
      <c r="D3863" s="7">
        <v>43600</v>
      </c>
      <c r="E3863" s="7">
        <v>43706</v>
      </c>
      <c r="F3863" s="7">
        <v>43711</v>
      </c>
      <c r="G3863" s="7">
        <v>43713</v>
      </c>
      <c r="H3863" s="6">
        <f t="shared" si="180"/>
        <v>7</v>
      </c>
      <c r="I3863" s="6" t="s">
        <v>215</v>
      </c>
      <c r="J3863" s="6">
        <v>22</v>
      </c>
      <c r="K3863" s="6">
        <v>19</v>
      </c>
      <c r="L3863" s="6">
        <v>356</v>
      </c>
      <c r="M3863" s="6">
        <v>31</v>
      </c>
      <c r="N3863" s="6">
        <v>4</v>
      </c>
      <c r="O3863" s="6">
        <v>0.1</v>
      </c>
      <c r="P3863" s="8">
        <v>1715.2</v>
      </c>
      <c r="Q3863" s="8">
        <v>1337.856</v>
      </c>
      <c r="R3863" s="8">
        <f t="shared" si="181"/>
        <v>823.29600000000028</v>
      </c>
      <c r="S3863" s="8">
        <f>(((Sales[[#This Row],[Unit Price]]-(Sales[[#This Row],[Discount Applied]]*Sales[[#This Row],[Unit Price]]))-Q3863)/Q3863)*100</f>
        <v>15.38461538461539</v>
      </c>
      <c r="T3863" s="8">
        <f t="shared" si="182"/>
        <v>6174.72</v>
      </c>
      <c r="U3863" s="8">
        <f>Sales[[#This Row],[Unit Cost]]*Sales[[#This Row],[Order Quantity]]</f>
        <v>5351.424</v>
      </c>
    </row>
    <row r="3864" spans="1:21" x14ac:dyDescent="0.2">
      <c r="A3864" s="6" t="s">
        <v>4077</v>
      </c>
      <c r="B3864" s="6" t="s">
        <v>23</v>
      </c>
      <c r="C3864" s="6" t="s">
        <v>143</v>
      </c>
      <c r="D3864" s="7">
        <v>43600</v>
      </c>
      <c r="E3864" s="7">
        <v>43706</v>
      </c>
      <c r="F3864" s="7">
        <v>43729</v>
      </c>
      <c r="G3864" s="7">
        <v>43738</v>
      </c>
      <c r="H3864" s="6">
        <f t="shared" si="180"/>
        <v>32</v>
      </c>
      <c r="I3864" s="6" t="s">
        <v>215</v>
      </c>
      <c r="J3864" s="6">
        <v>23</v>
      </c>
      <c r="K3864" s="6">
        <v>43</v>
      </c>
      <c r="L3864" s="6">
        <v>343</v>
      </c>
      <c r="M3864" s="6">
        <v>6</v>
      </c>
      <c r="N3864" s="6">
        <v>1</v>
      </c>
      <c r="O3864" s="6">
        <v>0.05</v>
      </c>
      <c r="P3864" s="8">
        <v>1145.7</v>
      </c>
      <c r="Q3864" s="8">
        <v>893.64600000000007</v>
      </c>
      <c r="R3864" s="8">
        <f t="shared" si="181"/>
        <v>194.76899999999989</v>
      </c>
      <c r="S3864" s="8">
        <f>(((Sales[[#This Row],[Unit Price]]-(Sales[[#This Row],[Discount Applied]]*Sales[[#This Row],[Unit Price]]))-Q3864)/Q3864)*100</f>
        <v>21.794871794871781</v>
      </c>
      <c r="T3864" s="8">
        <f t="shared" si="182"/>
        <v>1088.415</v>
      </c>
      <c r="U3864" s="8">
        <f>Sales[[#This Row],[Unit Cost]]*Sales[[#This Row],[Order Quantity]]</f>
        <v>893.64600000000007</v>
      </c>
    </row>
    <row r="3865" spans="1:21" x14ac:dyDescent="0.2">
      <c r="A3865" s="6" t="s">
        <v>4078</v>
      </c>
      <c r="B3865" s="6" t="s">
        <v>24</v>
      </c>
      <c r="C3865" s="6" t="s">
        <v>145</v>
      </c>
      <c r="D3865" s="7">
        <v>43600</v>
      </c>
      <c r="E3865" s="7">
        <v>43707</v>
      </c>
      <c r="F3865" s="7">
        <v>43725</v>
      </c>
      <c r="G3865" s="7">
        <v>43729</v>
      </c>
      <c r="H3865" s="6">
        <f t="shared" si="180"/>
        <v>22</v>
      </c>
      <c r="I3865" s="6" t="s">
        <v>215</v>
      </c>
      <c r="J3865" s="6">
        <v>4</v>
      </c>
      <c r="K3865" s="6">
        <v>6</v>
      </c>
      <c r="L3865" s="6">
        <v>185</v>
      </c>
      <c r="M3865" s="6">
        <v>12</v>
      </c>
      <c r="N3865" s="6">
        <v>5</v>
      </c>
      <c r="O3865" s="6">
        <v>0.05</v>
      </c>
      <c r="P3865" s="8">
        <v>3932.9</v>
      </c>
      <c r="Q3865" s="8">
        <v>2792.3589999999999</v>
      </c>
      <c r="R3865" s="8">
        <f t="shared" si="181"/>
        <v>4719.4800000000014</v>
      </c>
      <c r="S3865" s="8">
        <f>(((Sales[[#This Row],[Unit Price]]-(Sales[[#This Row],[Discount Applied]]*Sales[[#This Row],[Unit Price]]))-Q3865)/Q3865)*100</f>
        <v>33.802816901408455</v>
      </c>
      <c r="T3865" s="8">
        <f t="shared" si="182"/>
        <v>18681.275000000001</v>
      </c>
      <c r="U3865" s="8">
        <f>Sales[[#This Row],[Unit Cost]]*Sales[[#This Row],[Order Quantity]]</f>
        <v>13961.795</v>
      </c>
    </row>
    <row r="3866" spans="1:21" x14ac:dyDescent="0.2">
      <c r="A3866" s="6" t="s">
        <v>4079</v>
      </c>
      <c r="B3866" s="6" t="s">
        <v>24</v>
      </c>
      <c r="C3866" s="6" t="s">
        <v>148</v>
      </c>
      <c r="D3866" s="7">
        <v>43600</v>
      </c>
      <c r="E3866" s="7">
        <v>43707</v>
      </c>
      <c r="F3866" s="7">
        <v>43713</v>
      </c>
      <c r="G3866" s="7">
        <v>43718</v>
      </c>
      <c r="H3866" s="6">
        <f t="shared" si="180"/>
        <v>11</v>
      </c>
      <c r="I3866" s="6" t="s">
        <v>215</v>
      </c>
      <c r="J3866" s="6">
        <v>10</v>
      </c>
      <c r="K3866" s="6">
        <v>16</v>
      </c>
      <c r="L3866" s="6">
        <v>36</v>
      </c>
      <c r="M3866" s="6">
        <v>8</v>
      </c>
      <c r="N3866" s="6">
        <v>1</v>
      </c>
      <c r="O3866" s="6">
        <v>7.4999999999999997E-2</v>
      </c>
      <c r="P3866" s="8">
        <v>2599.6</v>
      </c>
      <c r="Q3866" s="8">
        <v>1715.7360000000001</v>
      </c>
      <c r="R3866" s="8">
        <f t="shared" si="181"/>
        <v>688.89400000000001</v>
      </c>
      <c r="S3866" s="8">
        <f>(((Sales[[#This Row],[Unit Price]]-(Sales[[#This Row],[Discount Applied]]*Sales[[#This Row],[Unit Price]]))-Q3866)/Q3866)*100</f>
        <v>40.151515151515149</v>
      </c>
      <c r="T3866" s="8">
        <f t="shared" si="182"/>
        <v>2404.63</v>
      </c>
      <c r="U3866" s="8">
        <f>Sales[[#This Row],[Unit Cost]]*Sales[[#This Row],[Order Quantity]]</f>
        <v>1715.7360000000001</v>
      </c>
    </row>
    <row r="3867" spans="1:21" x14ac:dyDescent="0.2">
      <c r="A3867" s="6" t="s">
        <v>4080</v>
      </c>
      <c r="B3867" s="6" t="s">
        <v>23</v>
      </c>
      <c r="C3867" s="6" t="s">
        <v>145</v>
      </c>
      <c r="D3867" s="7">
        <v>43600</v>
      </c>
      <c r="E3867" s="7">
        <v>43707</v>
      </c>
      <c r="F3867" s="7">
        <v>43731</v>
      </c>
      <c r="G3867" s="7">
        <v>43738</v>
      </c>
      <c r="H3867" s="6">
        <f t="shared" si="180"/>
        <v>31</v>
      </c>
      <c r="I3867" s="6" t="s">
        <v>215</v>
      </c>
      <c r="J3867" s="6">
        <v>22</v>
      </c>
      <c r="K3867" s="6">
        <v>8</v>
      </c>
      <c r="L3867" s="6">
        <v>125</v>
      </c>
      <c r="M3867" s="6">
        <v>39</v>
      </c>
      <c r="N3867" s="6">
        <v>6</v>
      </c>
      <c r="O3867" s="6">
        <v>7.4999999999999997E-2</v>
      </c>
      <c r="P3867" s="8">
        <v>6478.9000000000005</v>
      </c>
      <c r="Q3867" s="8">
        <v>4664.808</v>
      </c>
      <c r="R3867" s="8">
        <f t="shared" si="181"/>
        <v>7969.0470000000059</v>
      </c>
      <c r="S3867" s="8">
        <f>(((Sales[[#This Row],[Unit Price]]-(Sales[[#This Row],[Discount Applied]]*Sales[[#This Row],[Unit Price]]))-Q3867)/Q3867)*100</f>
        <v>28.472222222222225</v>
      </c>
      <c r="T3867" s="8">
        <f t="shared" si="182"/>
        <v>35957.895000000004</v>
      </c>
      <c r="U3867" s="8">
        <f>Sales[[#This Row],[Unit Cost]]*Sales[[#This Row],[Order Quantity]]</f>
        <v>27988.847999999998</v>
      </c>
    </row>
    <row r="3868" spans="1:21" x14ac:dyDescent="0.2">
      <c r="A3868" s="6" t="s">
        <v>4081</v>
      </c>
      <c r="B3868" s="6" t="s">
        <v>24</v>
      </c>
      <c r="C3868" s="6" t="s">
        <v>146</v>
      </c>
      <c r="D3868" s="7">
        <v>43600</v>
      </c>
      <c r="E3868" s="7">
        <v>43707</v>
      </c>
      <c r="F3868" s="7">
        <v>43713</v>
      </c>
      <c r="G3868" s="7">
        <v>43723</v>
      </c>
      <c r="H3868" s="6">
        <f t="shared" si="180"/>
        <v>16</v>
      </c>
      <c r="I3868" s="6" t="s">
        <v>215</v>
      </c>
      <c r="J3868" s="6">
        <v>6</v>
      </c>
      <c r="K3868" s="6">
        <v>4</v>
      </c>
      <c r="L3868" s="6">
        <v>270</v>
      </c>
      <c r="M3868" s="6">
        <v>3</v>
      </c>
      <c r="N3868" s="6">
        <v>3</v>
      </c>
      <c r="O3868" s="6">
        <v>7.4999999999999997E-2</v>
      </c>
      <c r="P3868" s="8">
        <v>1715.2</v>
      </c>
      <c r="Q3868" s="8">
        <v>977.66399999999999</v>
      </c>
      <c r="R3868" s="8">
        <f t="shared" si="181"/>
        <v>1826.6880000000001</v>
      </c>
      <c r="S3868" s="8">
        <f>(((Sales[[#This Row],[Unit Price]]-(Sales[[#This Row],[Discount Applied]]*Sales[[#This Row],[Unit Price]]))-Q3868)/Q3868)*100</f>
        <v>62.280701754385959</v>
      </c>
      <c r="T3868" s="8">
        <f t="shared" si="182"/>
        <v>4759.68</v>
      </c>
      <c r="U3868" s="8">
        <f>Sales[[#This Row],[Unit Cost]]*Sales[[#This Row],[Order Quantity]]</f>
        <v>2932.9920000000002</v>
      </c>
    </row>
    <row r="3869" spans="1:21" x14ac:dyDescent="0.2">
      <c r="A3869" s="6" t="s">
        <v>4082</v>
      </c>
      <c r="B3869" s="6" t="s">
        <v>24</v>
      </c>
      <c r="C3869" s="6" t="s">
        <v>147</v>
      </c>
      <c r="D3869" s="7">
        <v>43600</v>
      </c>
      <c r="E3869" s="7">
        <v>43707</v>
      </c>
      <c r="F3869" s="7">
        <v>43722</v>
      </c>
      <c r="G3869" s="7">
        <v>43728</v>
      </c>
      <c r="H3869" s="6">
        <f t="shared" si="180"/>
        <v>21</v>
      </c>
      <c r="I3869" s="6" t="s">
        <v>215</v>
      </c>
      <c r="J3869" s="6">
        <v>3</v>
      </c>
      <c r="K3869" s="6">
        <v>50</v>
      </c>
      <c r="L3869" s="6">
        <v>223</v>
      </c>
      <c r="M3869" s="6">
        <v>16</v>
      </c>
      <c r="N3869" s="6">
        <v>1</v>
      </c>
      <c r="O3869" s="6">
        <v>0.05</v>
      </c>
      <c r="P3869" s="8">
        <v>6512.4000000000005</v>
      </c>
      <c r="Q3869" s="8">
        <v>4754.0520000000006</v>
      </c>
      <c r="R3869" s="8">
        <f t="shared" si="181"/>
        <v>1432.7280000000001</v>
      </c>
      <c r="S3869" s="8">
        <f>(((Sales[[#This Row],[Unit Price]]-(Sales[[#This Row],[Discount Applied]]*Sales[[#This Row],[Unit Price]]))-Q3869)/Q3869)*100</f>
        <v>30.136986301369863</v>
      </c>
      <c r="T3869" s="8">
        <f t="shared" si="182"/>
        <v>6186.7800000000007</v>
      </c>
      <c r="U3869" s="8">
        <f>Sales[[#This Row],[Unit Cost]]*Sales[[#This Row],[Order Quantity]]</f>
        <v>4754.0520000000006</v>
      </c>
    </row>
    <row r="3870" spans="1:21" x14ac:dyDescent="0.2">
      <c r="A3870" s="6" t="s">
        <v>4083</v>
      </c>
      <c r="B3870" s="6" t="s">
        <v>24</v>
      </c>
      <c r="C3870" s="6" t="s">
        <v>145</v>
      </c>
      <c r="D3870" s="7">
        <v>43600</v>
      </c>
      <c r="E3870" s="7">
        <v>43707</v>
      </c>
      <c r="F3870" s="7">
        <v>43724</v>
      </c>
      <c r="G3870" s="7">
        <v>43726</v>
      </c>
      <c r="H3870" s="6">
        <f t="shared" si="180"/>
        <v>19</v>
      </c>
      <c r="I3870" s="6" t="s">
        <v>215</v>
      </c>
      <c r="J3870" s="6">
        <v>4</v>
      </c>
      <c r="K3870" s="6">
        <v>16</v>
      </c>
      <c r="L3870" s="6">
        <v>183</v>
      </c>
      <c r="M3870" s="6">
        <v>23</v>
      </c>
      <c r="N3870" s="6">
        <v>7</v>
      </c>
      <c r="O3870" s="6">
        <v>7.4999999999999997E-2</v>
      </c>
      <c r="P3870" s="8">
        <v>884.4</v>
      </c>
      <c r="Q3870" s="8">
        <v>601.39200000000005</v>
      </c>
      <c r="R3870" s="8">
        <f t="shared" si="181"/>
        <v>1516.7459999999992</v>
      </c>
      <c r="S3870" s="8">
        <f>(((Sales[[#This Row],[Unit Price]]-(Sales[[#This Row],[Discount Applied]]*Sales[[#This Row],[Unit Price]]))-Q3870)/Q3870)*100</f>
        <v>36.029411764705863</v>
      </c>
      <c r="T3870" s="8">
        <f t="shared" si="182"/>
        <v>5726.49</v>
      </c>
      <c r="U3870" s="8">
        <f>Sales[[#This Row],[Unit Cost]]*Sales[[#This Row],[Order Quantity]]</f>
        <v>4209.7440000000006</v>
      </c>
    </row>
    <row r="3871" spans="1:21" x14ac:dyDescent="0.2">
      <c r="A3871" s="6" t="s">
        <v>4084</v>
      </c>
      <c r="B3871" s="6" t="s">
        <v>25</v>
      </c>
      <c r="C3871" s="6" t="s">
        <v>145</v>
      </c>
      <c r="D3871" s="7">
        <v>43600</v>
      </c>
      <c r="E3871" s="7">
        <v>43707</v>
      </c>
      <c r="F3871" s="7">
        <v>43716</v>
      </c>
      <c r="G3871" s="7">
        <v>43725</v>
      </c>
      <c r="H3871" s="6">
        <f t="shared" si="180"/>
        <v>18</v>
      </c>
      <c r="I3871" s="6" t="s">
        <v>215</v>
      </c>
      <c r="J3871" s="6">
        <v>17</v>
      </c>
      <c r="K3871" s="6">
        <v>26</v>
      </c>
      <c r="L3871" s="6">
        <v>92</v>
      </c>
      <c r="M3871" s="6">
        <v>17</v>
      </c>
      <c r="N3871" s="6">
        <v>1</v>
      </c>
      <c r="O3871" s="6">
        <v>7.4999999999999997E-2</v>
      </c>
      <c r="P3871" s="8">
        <v>1005</v>
      </c>
      <c r="Q3871" s="8">
        <v>613.04999999999995</v>
      </c>
      <c r="R3871" s="8">
        <f t="shared" si="181"/>
        <v>316.57500000000005</v>
      </c>
      <c r="S3871" s="8">
        <f>(((Sales[[#This Row],[Unit Price]]-(Sales[[#This Row],[Discount Applied]]*Sales[[#This Row],[Unit Price]]))-Q3871)/Q3871)*100</f>
        <v>51.639344262295097</v>
      </c>
      <c r="T3871" s="8">
        <f t="shared" si="182"/>
        <v>929.625</v>
      </c>
      <c r="U3871" s="8">
        <f>Sales[[#This Row],[Unit Cost]]*Sales[[#This Row],[Order Quantity]]</f>
        <v>613.04999999999995</v>
      </c>
    </row>
    <row r="3872" spans="1:21" x14ac:dyDescent="0.2">
      <c r="A3872" s="6" t="s">
        <v>4085</v>
      </c>
      <c r="B3872" s="6" t="s">
        <v>24</v>
      </c>
      <c r="C3872" s="6" t="s">
        <v>143</v>
      </c>
      <c r="D3872" s="7">
        <v>43600</v>
      </c>
      <c r="E3872" s="7">
        <v>43707</v>
      </c>
      <c r="F3872" s="7">
        <v>43735</v>
      </c>
      <c r="G3872" s="7">
        <v>43739</v>
      </c>
      <c r="H3872" s="6">
        <f t="shared" si="180"/>
        <v>32</v>
      </c>
      <c r="I3872" s="6" t="s">
        <v>215</v>
      </c>
      <c r="J3872" s="6">
        <v>11</v>
      </c>
      <c r="K3872" s="6">
        <v>10</v>
      </c>
      <c r="L3872" s="6">
        <v>333</v>
      </c>
      <c r="M3872" s="6">
        <v>13</v>
      </c>
      <c r="N3872" s="6">
        <v>6</v>
      </c>
      <c r="O3872" s="6">
        <v>0.05</v>
      </c>
      <c r="P3872" s="8">
        <v>174.20000000000002</v>
      </c>
      <c r="Q3872" s="8">
        <v>134.13400000000001</v>
      </c>
      <c r="R3872" s="8">
        <f t="shared" si="181"/>
        <v>188.13599999999997</v>
      </c>
      <c r="S3872" s="8">
        <f>(((Sales[[#This Row],[Unit Price]]-(Sales[[#This Row],[Discount Applied]]*Sales[[#This Row],[Unit Price]]))-Q3872)/Q3872)*100</f>
        <v>23.376623376623371</v>
      </c>
      <c r="T3872" s="8">
        <f t="shared" si="182"/>
        <v>992.94</v>
      </c>
      <c r="U3872" s="8">
        <f>Sales[[#This Row],[Unit Cost]]*Sales[[#This Row],[Order Quantity]]</f>
        <v>804.80400000000009</v>
      </c>
    </row>
    <row r="3873" spans="1:21" x14ac:dyDescent="0.2">
      <c r="A3873" s="6" t="s">
        <v>4086</v>
      </c>
      <c r="B3873" s="6" t="s">
        <v>25</v>
      </c>
      <c r="C3873" s="6" t="s">
        <v>147</v>
      </c>
      <c r="D3873" s="7">
        <v>43600</v>
      </c>
      <c r="E3873" s="7">
        <v>43707</v>
      </c>
      <c r="F3873" s="7">
        <v>43733</v>
      </c>
      <c r="G3873" s="7">
        <v>43739</v>
      </c>
      <c r="H3873" s="6">
        <f t="shared" si="180"/>
        <v>32</v>
      </c>
      <c r="I3873" s="6" t="s">
        <v>215</v>
      </c>
      <c r="J3873" s="6">
        <v>18</v>
      </c>
      <c r="K3873" s="6">
        <v>12</v>
      </c>
      <c r="L3873" s="6">
        <v>235</v>
      </c>
      <c r="M3873" s="6">
        <v>25</v>
      </c>
      <c r="N3873" s="6">
        <v>5</v>
      </c>
      <c r="O3873" s="6">
        <v>0.4</v>
      </c>
      <c r="P3873" s="8">
        <v>1005</v>
      </c>
      <c r="Q3873" s="8">
        <v>743.7</v>
      </c>
      <c r="R3873" s="8">
        <f t="shared" si="181"/>
        <v>-703.5</v>
      </c>
      <c r="S3873" s="8">
        <f>(((Sales[[#This Row],[Unit Price]]-(Sales[[#This Row],[Discount Applied]]*Sales[[#This Row],[Unit Price]]))-Q3873)/Q3873)*100</f>
        <v>-18.918918918918923</v>
      </c>
      <c r="T3873" s="8">
        <f t="shared" si="182"/>
        <v>3015</v>
      </c>
      <c r="U3873" s="8">
        <f>Sales[[#This Row],[Unit Cost]]*Sales[[#This Row],[Order Quantity]]</f>
        <v>3718.5</v>
      </c>
    </row>
    <row r="3874" spans="1:21" x14ac:dyDescent="0.2">
      <c r="A3874" s="6" t="s">
        <v>4087</v>
      </c>
      <c r="B3874" s="6" t="s">
        <v>25</v>
      </c>
      <c r="C3874" s="6" t="s">
        <v>148</v>
      </c>
      <c r="D3874" s="7">
        <v>43600</v>
      </c>
      <c r="E3874" s="7">
        <v>43707</v>
      </c>
      <c r="F3874" s="7">
        <v>43727</v>
      </c>
      <c r="G3874" s="7">
        <v>43734</v>
      </c>
      <c r="H3874" s="6">
        <f t="shared" si="180"/>
        <v>27</v>
      </c>
      <c r="I3874" s="6" t="s">
        <v>215</v>
      </c>
      <c r="J3874" s="6">
        <v>20</v>
      </c>
      <c r="K3874" s="6">
        <v>4</v>
      </c>
      <c r="L3874" s="6">
        <v>2</v>
      </c>
      <c r="M3874" s="6">
        <v>28</v>
      </c>
      <c r="N3874" s="6">
        <v>3</v>
      </c>
      <c r="O3874" s="6">
        <v>7.4999999999999997E-2</v>
      </c>
      <c r="P3874" s="8">
        <v>6170.7</v>
      </c>
      <c r="Q3874" s="8">
        <v>4998.2669999999998</v>
      </c>
      <c r="R3874" s="8">
        <f t="shared" si="181"/>
        <v>2128.8914999999979</v>
      </c>
      <c r="S3874" s="8">
        <f>(((Sales[[#This Row],[Unit Price]]-(Sales[[#This Row],[Discount Applied]]*Sales[[#This Row],[Unit Price]]))-Q3874)/Q3874)*100</f>
        <v>14.197530864197535</v>
      </c>
      <c r="T3874" s="8">
        <f t="shared" si="182"/>
        <v>17123.692499999997</v>
      </c>
      <c r="U3874" s="8">
        <f>Sales[[#This Row],[Unit Cost]]*Sales[[#This Row],[Order Quantity]]</f>
        <v>14994.800999999999</v>
      </c>
    </row>
    <row r="3875" spans="1:21" x14ac:dyDescent="0.2">
      <c r="A3875" s="6" t="s">
        <v>4088</v>
      </c>
      <c r="B3875" s="6" t="s">
        <v>23</v>
      </c>
      <c r="C3875" s="6" t="s">
        <v>144</v>
      </c>
      <c r="D3875" s="7">
        <v>43600</v>
      </c>
      <c r="E3875" s="7">
        <v>43707</v>
      </c>
      <c r="F3875" s="7">
        <v>43711</v>
      </c>
      <c r="G3875" s="7">
        <v>43720</v>
      </c>
      <c r="H3875" s="6">
        <f t="shared" si="180"/>
        <v>13</v>
      </c>
      <c r="I3875" s="6" t="s">
        <v>215</v>
      </c>
      <c r="J3875" s="6">
        <v>25</v>
      </c>
      <c r="K3875" s="6">
        <v>9</v>
      </c>
      <c r="L3875" s="6">
        <v>60</v>
      </c>
      <c r="M3875" s="6">
        <v>4</v>
      </c>
      <c r="N3875" s="6">
        <v>7</v>
      </c>
      <c r="O3875" s="6">
        <v>0.05</v>
      </c>
      <c r="P3875" s="8">
        <v>187.6</v>
      </c>
      <c r="Q3875" s="8">
        <v>133.196</v>
      </c>
      <c r="R3875" s="8">
        <f t="shared" si="181"/>
        <v>315.16800000000001</v>
      </c>
      <c r="S3875" s="8">
        <f>(((Sales[[#This Row],[Unit Price]]-(Sales[[#This Row],[Discount Applied]]*Sales[[#This Row],[Unit Price]]))-Q3875)/Q3875)*100</f>
        <v>33.802816901408448</v>
      </c>
      <c r="T3875" s="8">
        <f t="shared" si="182"/>
        <v>1247.54</v>
      </c>
      <c r="U3875" s="8">
        <f>Sales[[#This Row],[Unit Cost]]*Sales[[#This Row],[Order Quantity]]</f>
        <v>932.37199999999996</v>
      </c>
    </row>
    <row r="3876" spans="1:21" x14ac:dyDescent="0.2">
      <c r="A3876" s="6" t="s">
        <v>4089</v>
      </c>
      <c r="B3876" s="6" t="s">
        <v>24</v>
      </c>
      <c r="C3876" s="6" t="s">
        <v>148</v>
      </c>
      <c r="D3876" s="7">
        <v>43600</v>
      </c>
      <c r="E3876" s="7">
        <v>43708</v>
      </c>
      <c r="F3876" s="7">
        <v>43714</v>
      </c>
      <c r="G3876" s="7">
        <v>43716</v>
      </c>
      <c r="H3876" s="6">
        <f t="shared" si="180"/>
        <v>8</v>
      </c>
      <c r="I3876" s="6" t="s">
        <v>215</v>
      </c>
      <c r="J3876" s="6">
        <v>2</v>
      </c>
      <c r="K3876" s="6">
        <v>31</v>
      </c>
      <c r="L3876" s="6">
        <v>45</v>
      </c>
      <c r="M3876" s="6">
        <v>1</v>
      </c>
      <c r="N3876" s="6">
        <v>5</v>
      </c>
      <c r="O3876" s="6">
        <v>0.05</v>
      </c>
      <c r="P3876" s="8">
        <v>234.5</v>
      </c>
      <c r="Q3876" s="8">
        <v>98.49</v>
      </c>
      <c r="R3876" s="8">
        <f t="shared" si="181"/>
        <v>621.42499999999995</v>
      </c>
      <c r="S3876" s="8">
        <f>(((Sales[[#This Row],[Unit Price]]-(Sales[[#This Row],[Discount Applied]]*Sales[[#This Row],[Unit Price]]))-Q3876)/Q3876)*100</f>
        <v>126.1904761904762</v>
      </c>
      <c r="T3876" s="8">
        <f t="shared" si="182"/>
        <v>1113.875</v>
      </c>
      <c r="U3876" s="8">
        <f>Sales[[#This Row],[Unit Cost]]*Sales[[#This Row],[Order Quantity]]</f>
        <v>492.45</v>
      </c>
    </row>
    <row r="3877" spans="1:21" x14ac:dyDescent="0.2">
      <c r="A3877" s="6" t="s">
        <v>4090</v>
      </c>
      <c r="B3877" s="6" t="s">
        <v>25</v>
      </c>
      <c r="C3877" s="6" t="s">
        <v>145</v>
      </c>
      <c r="D3877" s="7">
        <v>43600</v>
      </c>
      <c r="E3877" s="7">
        <v>43708</v>
      </c>
      <c r="F3877" s="7">
        <v>43728</v>
      </c>
      <c r="G3877" s="7">
        <v>43735</v>
      </c>
      <c r="H3877" s="6">
        <f t="shared" si="180"/>
        <v>27</v>
      </c>
      <c r="I3877" s="6" t="s">
        <v>215</v>
      </c>
      <c r="J3877" s="6">
        <v>18</v>
      </c>
      <c r="K3877" s="6">
        <v>48</v>
      </c>
      <c r="L3877" s="6">
        <v>145</v>
      </c>
      <c r="M3877" s="6">
        <v>31</v>
      </c>
      <c r="N3877" s="6">
        <v>3</v>
      </c>
      <c r="O3877" s="6">
        <v>0.05</v>
      </c>
      <c r="P3877" s="8">
        <v>1092.1000000000001</v>
      </c>
      <c r="Q3877" s="8">
        <v>655.2600000000001</v>
      </c>
      <c r="R3877" s="8">
        <f t="shared" si="181"/>
        <v>1146.7049999999999</v>
      </c>
      <c r="S3877" s="8">
        <f>(((Sales[[#This Row],[Unit Price]]-(Sales[[#This Row],[Discount Applied]]*Sales[[#This Row],[Unit Price]]))-Q3877)/Q3877)*100</f>
        <v>58.333333333333329</v>
      </c>
      <c r="T3877" s="8">
        <f t="shared" si="182"/>
        <v>3112.4850000000001</v>
      </c>
      <c r="U3877" s="8">
        <f>Sales[[#This Row],[Unit Cost]]*Sales[[#This Row],[Order Quantity]]</f>
        <v>1965.7800000000002</v>
      </c>
    </row>
    <row r="3878" spans="1:21" x14ac:dyDescent="0.2">
      <c r="A3878" s="6" t="s">
        <v>4091</v>
      </c>
      <c r="B3878" s="6" t="s">
        <v>26</v>
      </c>
      <c r="C3878" s="6" t="s">
        <v>146</v>
      </c>
      <c r="D3878" s="7">
        <v>43600</v>
      </c>
      <c r="E3878" s="7">
        <v>43708</v>
      </c>
      <c r="F3878" s="7">
        <v>43718</v>
      </c>
      <c r="G3878" s="7">
        <v>43725</v>
      </c>
      <c r="H3878" s="6">
        <f t="shared" si="180"/>
        <v>17</v>
      </c>
      <c r="I3878" s="6" t="s">
        <v>215</v>
      </c>
      <c r="J3878" s="6">
        <v>28</v>
      </c>
      <c r="K3878" s="6">
        <v>10</v>
      </c>
      <c r="L3878" s="6">
        <v>296</v>
      </c>
      <c r="M3878" s="6">
        <v>18</v>
      </c>
      <c r="N3878" s="6">
        <v>6</v>
      </c>
      <c r="O3878" s="6">
        <v>0.4</v>
      </c>
      <c r="P3878" s="8">
        <v>1031.8</v>
      </c>
      <c r="Q3878" s="8">
        <v>784.16800000000001</v>
      </c>
      <c r="R3878" s="8">
        <f t="shared" si="181"/>
        <v>-990.5280000000007</v>
      </c>
      <c r="S3878" s="8">
        <f>(((Sales[[#This Row],[Unit Price]]-(Sales[[#This Row],[Discount Applied]]*Sales[[#This Row],[Unit Price]]))-Q3878)/Q3878)*100</f>
        <v>-21.052631578947377</v>
      </c>
      <c r="T3878" s="8">
        <f t="shared" si="182"/>
        <v>3714.4799999999991</v>
      </c>
      <c r="U3878" s="8">
        <f>Sales[[#This Row],[Unit Cost]]*Sales[[#This Row],[Order Quantity]]</f>
        <v>4705.0079999999998</v>
      </c>
    </row>
    <row r="3879" spans="1:21" x14ac:dyDescent="0.2">
      <c r="A3879" s="6" t="s">
        <v>4092</v>
      </c>
      <c r="B3879" s="6" t="s">
        <v>24</v>
      </c>
      <c r="C3879" s="6" t="s">
        <v>146</v>
      </c>
      <c r="D3879" s="7">
        <v>43600</v>
      </c>
      <c r="E3879" s="7">
        <v>43708</v>
      </c>
      <c r="F3879" s="7">
        <v>43729</v>
      </c>
      <c r="G3879" s="7">
        <v>43738</v>
      </c>
      <c r="H3879" s="6">
        <f t="shared" si="180"/>
        <v>30</v>
      </c>
      <c r="I3879" s="6" t="s">
        <v>215</v>
      </c>
      <c r="J3879" s="6">
        <v>7</v>
      </c>
      <c r="K3879" s="6">
        <v>7</v>
      </c>
      <c r="L3879" s="6">
        <v>303</v>
      </c>
      <c r="M3879" s="6">
        <v>23</v>
      </c>
      <c r="N3879" s="6">
        <v>5</v>
      </c>
      <c r="O3879" s="6">
        <v>0.3</v>
      </c>
      <c r="P3879" s="8">
        <v>221.1</v>
      </c>
      <c r="Q3879" s="8">
        <v>128.238</v>
      </c>
      <c r="R3879" s="8">
        <f t="shared" si="181"/>
        <v>132.65999999999997</v>
      </c>
      <c r="S3879" s="8">
        <f>(((Sales[[#This Row],[Unit Price]]-(Sales[[#This Row],[Discount Applied]]*Sales[[#This Row],[Unit Price]]))-Q3879)/Q3879)*100</f>
        <v>20.689655172413779</v>
      </c>
      <c r="T3879" s="8">
        <f t="shared" si="182"/>
        <v>773.85</v>
      </c>
      <c r="U3879" s="8">
        <f>Sales[[#This Row],[Unit Cost]]*Sales[[#This Row],[Order Quantity]]</f>
        <v>641.19000000000005</v>
      </c>
    </row>
    <row r="3880" spans="1:21" x14ac:dyDescent="0.2">
      <c r="A3880" s="6" t="s">
        <v>4093</v>
      </c>
      <c r="B3880" s="6" t="s">
        <v>24</v>
      </c>
      <c r="C3880" s="6" t="s">
        <v>144</v>
      </c>
      <c r="D3880" s="7">
        <v>43600</v>
      </c>
      <c r="E3880" s="7">
        <v>43708</v>
      </c>
      <c r="F3880" s="7">
        <v>43733</v>
      </c>
      <c r="G3880" s="7">
        <v>43743</v>
      </c>
      <c r="H3880" s="6">
        <f t="shared" si="180"/>
        <v>35</v>
      </c>
      <c r="I3880" s="6" t="s">
        <v>215</v>
      </c>
      <c r="J3880" s="6">
        <v>11</v>
      </c>
      <c r="K3880" s="6">
        <v>47</v>
      </c>
      <c r="L3880" s="6">
        <v>71</v>
      </c>
      <c r="M3880" s="6">
        <v>36</v>
      </c>
      <c r="N3880" s="6">
        <v>5</v>
      </c>
      <c r="O3880" s="6">
        <v>0.3</v>
      </c>
      <c r="P3880" s="8">
        <v>268</v>
      </c>
      <c r="Q3880" s="8">
        <v>227.79999999999998</v>
      </c>
      <c r="R3880" s="8">
        <f t="shared" si="181"/>
        <v>-201</v>
      </c>
      <c r="S3880" s="8">
        <f>(((Sales[[#This Row],[Unit Price]]-(Sales[[#This Row],[Discount Applied]]*Sales[[#This Row],[Unit Price]]))-Q3880)/Q3880)*100</f>
        <v>-17.647058823529395</v>
      </c>
      <c r="T3880" s="8">
        <f t="shared" si="182"/>
        <v>938</v>
      </c>
      <c r="U3880" s="8">
        <f>Sales[[#This Row],[Unit Cost]]*Sales[[#This Row],[Order Quantity]]</f>
        <v>1139</v>
      </c>
    </row>
    <row r="3881" spans="1:21" x14ac:dyDescent="0.2">
      <c r="A3881" s="6" t="s">
        <v>4094</v>
      </c>
      <c r="B3881" s="6" t="s">
        <v>25</v>
      </c>
      <c r="C3881" s="6" t="s">
        <v>144</v>
      </c>
      <c r="D3881" s="7">
        <v>43600</v>
      </c>
      <c r="E3881" s="7">
        <v>43708</v>
      </c>
      <c r="F3881" s="7">
        <v>43725</v>
      </c>
      <c r="G3881" s="7">
        <v>43729</v>
      </c>
      <c r="H3881" s="6">
        <f t="shared" si="180"/>
        <v>21</v>
      </c>
      <c r="I3881" s="6" t="s">
        <v>215</v>
      </c>
      <c r="J3881" s="6">
        <v>16</v>
      </c>
      <c r="K3881" s="6">
        <v>34</v>
      </c>
      <c r="L3881" s="6">
        <v>87</v>
      </c>
      <c r="M3881" s="6">
        <v>41</v>
      </c>
      <c r="N3881" s="6">
        <v>8</v>
      </c>
      <c r="O3881" s="6">
        <v>0.05</v>
      </c>
      <c r="P3881" s="8">
        <v>214.4</v>
      </c>
      <c r="Q3881" s="8">
        <v>165.08800000000002</v>
      </c>
      <c r="R3881" s="8">
        <f t="shared" si="181"/>
        <v>308.73599999999988</v>
      </c>
      <c r="S3881" s="8">
        <f>(((Sales[[#This Row],[Unit Price]]-(Sales[[#This Row],[Discount Applied]]*Sales[[#This Row],[Unit Price]]))-Q3881)/Q3881)*100</f>
        <v>23.376623376623364</v>
      </c>
      <c r="T3881" s="8">
        <f t="shared" si="182"/>
        <v>1629.44</v>
      </c>
      <c r="U3881" s="8">
        <f>Sales[[#This Row],[Unit Cost]]*Sales[[#This Row],[Order Quantity]]</f>
        <v>1320.7040000000002</v>
      </c>
    </row>
    <row r="3882" spans="1:21" x14ac:dyDescent="0.2">
      <c r="A3882" s="6" t="s">
        <v>4095</v>
      </c>
      <c r="B3882" s="6" t="s">
        <v>25</v>
      </c>
      <c r="C3882" s="6" t="s">
        <v>145</v>
      </c>
      <c r="D3882" s="7">
        <v>43600</v>
      </c>
      <c r="E3882" s="7">
        <v>43708</v>
      </c>
      <c r="F3882" s="7">
        <v>43725</v>
      </c>
      <c r="G3882" s="7">
        <v>43735</v>
      </c>
      <c r="H3882" s="6">
        <f t="shared" si="180"/>
        <v>27</v>
      </c>
      <c r="I3882" s="6" t="s">
        <v>215</v>
      </c>
      <c r="J3882" s="6">
        <v>16</v>
      </c>
      <c r="K3882" s="6">
        <v>11</v>
      </c>
      <c r="L3882" s="6">
        <v>132</v>
      </c>
      <c r="M3882" s="6">
        <v>31</v>
      </c>
      <c r="N3882" s="6">
        <v>1</v>
      </c>
      <c r="O3882" s="6">
        <v>7.4999999999999997E-2</v>
      </c>
      <c r="P3882" s="8">
        <v>174.20000000000002</v>
      </c>
      <c r="Q3882" s="8">
        <v>109.74600000000001</v>
      </c>
      <c r="R3882" s="8">
        <f t="shared" si="181"/>
        <v>51.38900000000001</v>
      </c>
      <c r="S3882" s="8">
        <f>(((Sales[[#This Row],[Unit Price]]-(Sales[[#This Row],[Discount Applied]]*Sales[[#This Row],[Unit Price]]))-Q3882)/Q3882)*100</f>
        <v>46.82539682539683</v>
      </c>
      <c r="T3882" s="8">
        <f t="shared" si="182"/>
        <v>161.13500000000002</v>
      </c>
      <c r="U3882" s="8">
        <f>Sales[[#This Row],[Unit Cost]]*Sales[[#This Row],[Order Quantity]]</f>
        <v>109.74600000000001</v>
      </c>
    </row>
    <row r="3883" spans="1:21" x14ac:dyDescent="0.2">
      <c r="A3883" s="6" t="s">
        <v>4096</v>
      </c>
      <c r="B3883" s="6" t="s">
        <v>23</v>
      </c>
      <c r="C3883" s="6" t="s">
        <v>144</v>
      </c>
      <c r="D3883" s="7">
        <v>43600</v>
      </c>
      <c r="E3883" s="7">
        <v>43709</v>
      </c>
      <c r="F3883" s="7">
        <v>43735</v>
      </c>
      <c r="G3883" s="7">
        <v>43739</v>
      </c>
      <c r="H3883" s="6">
        <f t="shared" si="180"/>
        <v>30</v>
      </c>
      <c r="I3883" s="6" t="s">
        <v>215</v>
      </c>
      <c r="J3883" s="6">
        <v>22</v>
      </c>
      <c r="K3883" s="6">
        <v>33</v>
      </c>
      <c r="L3883" s="6">
        <v>62</v>
      </c>
      <c r="M3883" s="6">
        <v>8</v>
      </c>
      <c r="N3883" s="6">
        <v>5</v>
      </c>
      <c r="O3883" s="6">
        <v>0.05</v>
      </c>
      <c r="P3883" s="8">
        <v>5105.4000000000005</v>
      </c>
      <c r="Q3883" s="8">
        <v>2042.1600000000003</v>
      </c>
      <c r="R3883" s="8">
        <f t="shared" si="181"/>
        <v>14039.850000000004</v>
      </c>
      <c r="S3883" s="8">
        <f>(((Sales[[#This Row],[Unit Price]]-(Sales[[#This Row],[Discount Applied]]*Sales[[#This Row],[Unit Price]]))-Q3883)/Q3883)*100</f>
        <v>137.49999999999997</v>
      </c>
      <c r="T3883" s="8">
        <f t="shared" si="182"/>
        <v>24250.650000000005</v>
      </c>
      <c r="U3883" s="8">
        <f>Sales[[#This Row],[Unit Cost]]*Sales[[#This Row],[Order Quantity]]</f>
        <v>10210.800000000001</v>
      </c>
    </row>
    <row r="3884" spans="1:21" x14ac:dyDescent="0.2">
      <c r="A3884" s="6" t="s">
        <v>4097</v>
      </c>
      <c r="B3884" s="6" t="s">
        <v>25</v>
      </c>
      <c r="C3884" s="6" t="s">
        <v>145</v>
      </c>
      <c r="D3884" s="7">
        <v>43600</v>
      </c>
      <c r="E3884" s="7">
        <v>43709</v>
      </c>
      <c r="F3884" s="7">
        <v>43735</v>
      </c>
      <c r="G3884" s="7">
        <v>43743</v>
      </c>
      <c r="H3884" s="6">
        <f t="shared" si="180"/>
        <v>34</v>
      </c>
      <c r="I3884" s="6" t="s">
        <v>215</v>
      </c>
      <c r="J3884" s="6">
        <v>15</v>
      </c>
      <c r="K3884" s="6">
        <v>45</v>
      </c>
      <c r="L3884" s="6">
        <v>149</v>
      </c>
      <c r="M3884" s="6">
        <v>22</v>
      </c>
      <c r="N3884" s="6">
        <v>7</v>
      </c>
      <c r="O3884" s="6">
        <v>0.15</v>
      </c>
      <c r="P3884" s="8">
        <v>3209.3</v>
      </c>
      <c r="Q3884" s="8">
        <v>1347.9059999999999</v>
      </c>
      <c r="R3884" s="8">
        <f t="shared" si="181"/>
        <v>9659.9930000000022</v>
      </c>
      <c r="S3884" s="8">
        <f>(((Sales[[#This Row],[Unit Price]]-(Sales[[#This Row],[Discount Applied]]*Sales[[#This Row],[Unit Price]]))-Q3884)/Q3884)*100</f>
        <v>102.38095238095239</v>
      </c>
      <c r="T3884" s="8">
        <f t="shared" si="182"/>
        <v>19095.335000000003</v>
      </c>
      <c r="U3884" s="8">
        <f>Sales[[#This Row],[Unit Cost]]*Sales[[#This Row],[Order Quantity]]</f>
        <v>9435.3420000000006</v>
      </c>
    </row>
    <row r="3885" spans="1:21" x14ac:dyDescent="0.2">
      <c r="A3885" s="6" t="s">
        <v>4098</v>
      </c>
      <c r="B3885" s="6" t="s">
        <v>24</v>
      </c>
      <c r="C3885" s="6" t="s">
        <v>148</v>
      </c>
      <c r="D3885" s="7">
        <v>43600</v>
      </c>
      <c r="E3885" s="7">
        <v>43709</v>
      </c>
      <c r="F3885" s="7">
        <v>43734</v>
      </c>
      <c r="G3885" s="7">
        <v>43742</v>
      </c>
      <c r="H3885" s="6">
        <f t="shared" si="180"/>
        <v>33</v>
      </c>
      <c r="I3885" s="6" t="s">
        <v>215</v>
      </c>
      <c r="J3885" s="6">
        <v>6</v>
      </c>
      <c r="K3885" s="6">
        <v>23</v>
      </c>
      <c r="L3885" s="6">
        <v>47</v>
      </c>
      <c r="M3885" s="6">
        <v>42</v>
      </c>
      <c r="N3885" s="6">
        <v>8</v>
      </c>
      <c r="O3885" s="6">
        <v>7.4999999999999997E-2</v>
      </c>
      <c r="P3885" s="8">
        <v>1996.6000000000001</v>
      </c>
      <c r="Q3885" s="8">
        <v>1697.1100000000001</v>
      </c>
      <c r="R3885" s="8">
        <f t="shared" si="181"/>
        <v>1197.9599999999991</v>
      </c>
      <c r="S3885" s="8">
        <f>(((Sales[[#This Row],[Unit Price]]-(Sales[[#This Row],[Discount Applied]]*Sales[[#This Row],[Unit Price]]))-Q3885)/Q3885)*100</f>
        <v>8.8235294117646976</v>
      </c>
      <c r="T3885" s="8">
        <f t="shared" si="182"/>
        <v>14774.84</v>
      </c>
      <c r="U3885" s="8">
        <f>Sales[[#This Row],[Unit Cost]]*Sales[[#This Row],[Order Quantity]]</f>
        <v>13576.880000000001</v>
      </c>
    </row>
    <row r="3886" spans="1:21" x14ac:dyDescent="0.2">
      <c r="A3886" s="6" t="s">
        <v>4099</v>
      </c>
      <c r="B3886" s="6" t="s">
        <v>23</v>
      </c>
      <c r="C3886" s="6" t="s">
        <v>145</v>
      </c>
      <c r="D3886" s="7">
        <v>43600</v>
      </c>
      <c r="E3886" s="7">
        <v>43709</v>
      </c>
      <c r="F3886" s="7">
        <v>43714</v>
      </c>
      <c r="G3886" s="7">
        <v>43723</v>
      </c>
      <c r="H3886" s="6">
        <f t="shared" si="180"/>
        <v>14</v>
      </c>
      <c r="I3886" s="6" t="s">
        <v>215</v>
      </c>
      <c r="J3886" s="6">
        <v>25</v>
      </c>
      <c r="K3886" s="6">
        <v>7</v>
      </c>
      <c r="L3886" s="6">
        <v>131</v>
      </c>
      <c r="M3886" s="6">
        <v>27</v>
      </c>
      <c r="N3886" s="6">
        <v>2</v>
      </c>
      <c r="O3886" s="6">
        <v>0.1</v>
      </c>
      <c r="P3886" s="8">
        <v>3470.6</v>
      </c>
      <c r="Q3886" s="8">
        <v>2950.0099999999998</v>
      </c>
      <c r="R3886" s="8">
        <f t="shared" si="181"/>
        <v>347.0600000000004</v>
      </c>
      <c r="S3886" s="8">
        <f>(((Sales[[#This Row],[Unit Price]]-(Sales[[#This Row],[Discount Applied]]*Sales[[#This Row],[Unit Price]]))-Q3886)/Q3886)*100</f>
        <v>5.8823529411764781</v>
      </c>
      <c r="T3886" s="8">
        <f t="shared" si="182"/>
        <v>6247.08</v>
      </c>
      <c r="U3886" s="8">
        <f>Sales[[#This Row],[Unit Cost]]*Sales[[#This Row],[Order Quantity]]</f>
        <v>5900.0199999999995</v>
      </c>
    </row>
    <row r="3887" spans="1:21" x14ac:dyDescent="0.2">
      <c r="A3887" s="6" t="s">
        <v>4100</v>
      </c>
      <c r="B3887" s="6" t="s">
        <v>24</v>
      </c>
      <c r="C3887" s="6" t="s">
        <v>145</v>
      </c>
      <c r="D3887" s="7">
        <v>43600</v>
      </c>
      <c r="E3887" s="7">
        <v>43709</v>
      </c>
      <c r="F3887" s="7">
        <v>43728</v>
      </c>
      <c r="G3887" s="7">
        <v>43733</v>
      </c>
      <c r="H3887" s="6">
        <f t="shared" si="180"/>
        <v>24</v>
      </c>
      <c r="I3887" s="6" t="s">
        <v>215</v>
      </c>
      <c r="J3887" s="6">
        <v>11</v>
      </c>
      <c r="K3887" s="6">
        <v>27</v>
      </c>
      <c r="L3887" s="6">
        <v>159</v>
      </c>
      <c r="M3887" s="6">
        <v>35</v>
      </c>
      <c r="N3887" s="6">
        <v>6</v>
      </c>
      <c r="O3887" s="6">
        <v>0.05</v>
      </c>
      <c r="P3887" s="8">
        <v>5768.7</v>
      </c>
      <c r="Q3887" s="8">
        <v>4384.2119999999995</v>
      </c>
      <c r="R3887" s="8">
        <f t="shared" si="181"/>
        <v>6576.3179999999993</v>
      </c>
      <c r="S3887" s="8">
        <f>(((Sales[[#This Row],[Unit Price]]-(Sales[[#This Row],[Discount Applied]]*Sales[[#This Row],[Unit Price]]))-Q3887)/Q3887)*100</f>
        <v>25</v>
      </c>
      <c r="T3887" s="8">
        <f t="shared" si="182"/>
        <v>32881.589999999997</v>
      </c>
      <c r="U3887" s="8">
        <f>Sales[[#This Row],[Unit Cost]]*Sales[[#This Row],[Order Quantity]]</f>
        <v>26305.271999999997</v>
      </c>
    </row>
    <row r="3888" spans="1:21" x14ac:dyDescent="0.2">
      <c r="A3888" s="6" t="s">
        <v>4101</v>
      </c>
      <c r="B3888" s="6" t="s">
        <v>24</v>
      </c>
      <c r="C3888" s="6" t="s">
        <v>148</v>
      </c>
      <c r="D3888" s="7">
        <v>43600</v>
      </c>
      <c r="E3888" s="7">
        <v>43709</v>
      </c>
      <c r="F3888" s="7">
        <v>43725</v>
      </c>
      <c r="G3888" s="7">
        <v>43727</v>
      </c>
      <c r="H3888" s="6">
        <f t="shared" si="180"/>
        <v>18</v>
      </c>
      <c r="I3888" s="6" t="s">
        <v>215</v>
      </c>
      <c r="J3888" s="6">
        <v>3</v>
      </c>
      <c r="K3888" s="6">
        <v>33</v>
      </c>
      <c r="L3888" s="6">
        <v>35</v>
      </c>
      <c r="M3888" s="6">
        <v>2</v>
      </c>
      <c r="N3888" s="6">
        <v>4</v>
      </c>
      <c r="O3888" s="6">
        <v>7.4999999999999997E-2</v>
      </c>
      <c r="P3888" s="8">
        <v>4020</v>
      </c>
      <c r="Q3888" s="8">
        <v>2371.7999999999997</v>
      </c>
      <c r="R3888" s="8">
        <f t="shared" si="181"/>
        <v>5386.8000000000011</v>
      </c>
      <c r="S3888" s="8">
        <f>(((Sales[[#This Row],[Unit Price]]-(Sales[[#This Row],[Discount Applied]]*Sales[[#This Row],[Unit Price]]))-Q3888)/Q3888)*100</f>
        <v>56.77966101694917</v>
      </c>
      <c r="T3888" s="8">
        <f t="shared" si="182"/>
        <v>14874</v>
      </c>
      <c r="U3888" s="8">
        <f>Sales[[#This Row],[Unit Cost]]*Sales[[#This Row],[Order Quantity]]</f>
        <v>9487.1999999999989</v>
      </c>
    </row>
    <row r="3889" spans="1:21" x14ac:dyDescent="0.2">
      <c r="A3889" s="6" t="s">
        <v>4102</v>
      </c>
      <c r="B3889" s="6" t="s">
        <v>25</v>
      </c>
      <c r="C3889" s="6" t="s">
        <v>146</v>
      </c>
      <c r="D3889" s="7">
        <v>43600</v>
      </c>
      <c r="E3889" s="7">
        <v>43709</v>
      </c>
      <c r="F3889" s="7">
        <v>43728</v>
      </c>
      <c r="G3889" s="7">
        <v>43736</v>
      </c>
      <c r="H3889" s="6">
        <f t="shared" si="180"/>
        <v>27</v>
      </c>
      <c r="I3889" s="6" t="s">
        <v>215</v>
      </c>
      <c r="J3889" s="6">
        <v>18</v>
      </c>
      <c r="K3889" s="6">
        <v>9</v>
      </c>
      <c r="L3889" s="6">
        <v>321</v>
      </c>
      <c r="M3889" s="6">
        <v>22</v>
      </c>
      <c r="N3889" s="6">
        <v>7</v>
      </c>
      <c r="O3889" s="6">
        <v>0.15</v>
      </c>
      <c r="P3889" s="8">
        <v>2572.8000000000002</v>
      </c>
      <c r="Q3889" s="8">
        <v>1183.4880000000001</v>
      </c>
      <c r="R3889" s="8">
        <f t="shared" si="181"/>
        <v>7023.7440000000006</v>
      </c>
      <c r="S3889" s="8">
        <f>(((Sales[[#This Row],[Unit Price]]-(Sales[[#This Row],[Discount Applied]]*Sales[[#This Row],[Unit Price]]))-Q3889)/Q3889)*100</f>
        <v>84.782608695652172</v>
      </c>
      <c r="T3889" s="8">
        <f t="shared" si="182"/>
        <v>15308.160000000002</v>
      </c>
      <c r="U3889" s="8">
        <f>Sales[[#This Row],[Unit Cost]]*Sales[[#This Row],[Order Quantity]]</f>
        <v>8284.4160000000011</v>
      </c>
    </row>
    <row r="3890" spans="1:21" x14ac:dyDescent="0.2">
      <c r="A3890" s="6" t="s">
        <v>4103</v>
      </c>
      <c r="B3890" s="6" t="s">
        <v>24</v>
      </c>
      <c r="C3890" s="6" t="s">
        <v>143</v>
      </c>
      <c r="D3890" s="7">
        <v>43600</v>
      </c>
      <c r="E3890" s="7">
        <v>43709</v>
      </c>
      <c r="F3890" s="7">
        <v>43734</v>
      </c>
      <c r="G3890" s="7">
        <v>43738</v>
      </c>
      <c r="H3890" s="6">
        <f t="shared" si="180"/>
        <v>29</v>
      </c>
      <c r="I3890" s="6" t="s">
        <v>215</v>
      </c>
      <c r="J3890" s="6">
        <v>12</v>
      </c>
      <c r="K3890" s="6">
        <v>12</v>
      </c>
      <c r="L3890" s="6">
        <v>337</v>
      </c>
      <c r="M3890" s="6">
        <v>11</v>
      </c>
      <c r="N3890" s="6">
        <v>4</v>
      </c>
      <c r="O3890" s="6">
        <v>7.4999999999999997E-2</v>
      </c>
      <c r="P3890" s="8">
        <v>3169.1</v>
      </c>
      <c r="Q3890" s="8">
        <v>1331.0219999999999</v>
      </c>
      <c r="R3890" s="8">
        <f t="shared" si="181"/>
        <v>6401.5820000000003</v>
      </c>
      <c r="S3890" s="8">
        <f>(((Sales[[#This Row],[Unit Price]]-(Sales[[#This Row],[Discount Applied]]*Sales[[#This Row],[Unit Price]]))-Q3890)/Q3890)*100</f>
        <v>120.23809523809526</v>
      </c>
      <c r="T3890" s="8">
        <f t="shared" si="182"/>
        <v>11725.67</v>
      </c>
      <c r="U3890" s="8">
        <f>Sales[[#This Row],[Unit Cost]]*Sales[[#This Row],[Order Quantity]]</f>
        <v>5324.0879999999997</v>
      </c>
    </row>
    <row r="3891" spans="1:21" x14ac:dyDescent="0.2">
      <c r="A3891" s="6" t="s">
        <v>4104</v>
      </c>
      <c r="B3891" s="6" t="s">
        <v>25</v>
      </c>
      <c r="C3891" s="6" t="s">
        <v>147</v>
      </c>
      <c r="D3891" s="7">
        <v>43600</v>
      </c>
      <c r="E3891" s="7">
        <v>43709</v>
      </c>
      <c r="F3891" s="7">
        <v>43712</v>
      </c>
      <c r="G3891" s="7">
        <v>43716</v>
      </c>
      <c r="H3891" s="6">
        <f t="shared" si="180"/>
        <v>7</v>
      </c>
      <c r="I3891" s="6" t="s">
        <v>215</v>
      </c>
      <c r="J3891" s="6">
        <v>13</v>
      </c>
      <c r="K3891" s="6">
        <v>34</v>
      </c>
      <c r="L3891" s="6">
        <v>209</v>
      </c>
      <c r="M3891" s="6">
        <v>44</v>
      </c>
      <c r="N3891" s="6">
        <v>1</v>
      </c>
      <c r="O3891" s="6">
        <v>0.05</v>
      </c>
      <c r="P3891" s="8">
        <v>1112.2</v>
      </c>
      <c r="Q3891" s="8">
        <v>589.46600000000001</v>
      </c>
      <c r="R3891" s="8">
        <f t="shared" si="181"/>
        <v>467.12400000000014</v>
      </c>
      <c r="S3891" s="8">
        <f>(((Sales[[#This Row],[Unit Price]]-(Sales[[#This Row],[Discount Applied]]*Sales[[#This Row],[Unit Price]]))-Q3891)/Q3891)*100</f>
        <v>79.245283018867951</v>
      </c>
      <c r="T3891" s="8">
        <f t="shared" si="182"/>
        <v>1056.5900000000001</v>
      </c>
      <c r="U3891" s="8">
        <f>Sales[[#This Row],[Unit Cost]]*Sales[[#This Row],[Order Quantity]]</f>
        <v>589.46600000000001</v>
      </c>
    </row>
    <row r="3892" spans="1:21" x14ac:dyDescent="0.2">
      <c r="A3892" s="6" t="s">
        <v>4105</v>
      </c>
      <c r="B3892" s="6" t="s">
        <v>24</v>
      </c>
      <c r="C3892" s="6" t="s">
        <v>145</v>
      </c>
      <c r="D3892" s="7">
        <v>43600</v>
      </c>
      <c r="E3892" s="7">
        <v>43709</v>
      </c>
      <c r="F3892" s="7">
        <v>43734</v>
      </c>
      <c r="G3892" s="7">
        <v>43741</v>
      </c>
      <c r="H3892" s="6">
        <f t="shared" si="180"/>
        <v>32</v>
      </c>
      <c r="I3892" s="6" t="s">
        <v>215</v>
      </c>
      <c r="J3892" s="6">
        <v>4</v>
      </c>
      <c r="K3892" s="6">
        <v>8</v>
      </c>
      <c r="L3892" s="6">
        <v>171</v>
      </c>
      <c r="M3892" s="6">
        <v>10</v>
      </c>
      <c r="N3892" s="6">
        <v>7</v>
      </c>
      <c r="O3892" s="6">
        <v>0.15</v>
      </c>
      <c r="P3892" s="8">
        <v>1072</v>
      </c>
      <c r="Q3892" s="8">
        <v>482.40000000000003</v>
      </c>
      <c r="R3892" s="8">
        <f t="shared" si="181"/>
        <v>3001.5999999999995</v>
      </c>
      <c r="S3892" s="8">
        <f>(((Sales[[#This Row],[Unit Price]]-(Sales[[#This Row],[Discount Applied]]*Sales[[#This Row],[Unit Price]]))-Q3892)/Q3892)*100</f>
        <v>88.888888888888886</v>
      </c>
      <c r="T3892" s="8">
        <f t="shared" si="182"/>
        <v>6378.4</v>
      </c>
      <c r="U3892" s="8">
        <f>Sales[[#This Row],[Unit Cost]]*Sales[[#This Row],[Order Quantity]]</f>
        <v>3376.8</v>
      </c>
    </row>
    <row r="3893" spans="1:21" x14ac:dyDescent="0.2">
      <c r="A3893" s="6" t="s">
        <v>4106</v>
      </c>
      <c r="B3893" s="6" t="s">
        <v>23</v>
      </c>
      <c r="C3893" s="6" t="s">
        <v>147</v>
      </c>
      <c r="D3893" s="7">
        <v>43600</v>
      </c>
      <c r="E3893" s="7">
        <v>43709</v>
      </c>
      <c r="F3893" s="7">
        <v>43726</v>
      </c>
      <c r="G3893" s="7">
        <v>43733</v>
      </c>
      <c r="H3893" s="6">
        <f t="shared" si="180"/>
        <v>24</v>
      </c>
      <c r="I3893" s="6" t="s">
        <v>215</v>
      </c>
      <c r="J3893" s="6">
        <v>22</v>
      </c>
      <c r="K3893" s="6">
        <v>15</v>
      </c>
      <c r="L3893" s="6">
        <v>246</v>
      </c>
      <c r="M3893" s="6">
        <v>1</v>
      </c>
      <c r="N3893" s="6">
        <v>2</v>
      </c>
      <c r="O3893" s="6">
        <v>0.05</v>
      </c>
      <c r="P3893" s="8">
        <v>2425.4</v>
      </c>
      <c r="Q3893" s="8">
        <v>1722.0339999999999</v>
      </c>
      <c r="R3893" s="8">
        <f t="shared" si="181"/>
        <v>1164.1920000000005</v>
      </c>
      <c r="S3893" s="8">
        <f>(((Sales[[#This Row],[Unit Price]]-(Sales[[#This Row],[Discount Applied]]*Sales[[#This Row],[Unit Price]]))-Q3893)/Q3893)*100</f>
        <v>33.80281690140847</v>
      </c>
      <c r="T3893" s="8">
        <f t="shared" si="182"/>
        <v>4608.26</v>
      </c>
      <c r="U3893" s="8">
        <f>Sales[[#This Row],[Unit Cost]]*Sales[[#This Row],[Order Quantity]]</f>
        <v>3444.0679999999998</v>
      </c>
    </row>
    <row r="3894" spans="1:21" x14ac:dyDescent="0.2">
      <c r="A3894" s="6" t="s">
        <v>4107</v>
      </c>
      <c r="B3894" s="6" t="s">
        <v>24</v>
      </c>
      <c r="C3894" s="6" t="s">
        <v>148</v>
      </c>
      <c r="D3894" s="7">
        <v>43600</v>
      </c>
      <c r="E3894" s="7">
        <v>43710</v>
      </c>
      <c r="F3894" s="7">
        <v>43713</v>
      </c>
      <c r="G3894" s="7">
        <v>43723</v>
      </c>
      <c r="H3894" s="6">
        <f t="shared" si="180"/>
        <v>13</v>
      </c>
      <c r="I3894" s="6" t="s">
        <v>215</v>
      </c>
      <c r="J3894" s="6">
        <v>9</v>
      </c>
      <c r="K3894" s="6">
        <v>13</v>
      </c>
      <c r="L3894" s="6">
        <v>19</v>
      </c>
      <c r="M3894" s="6">
        <v>30</v>
      </c>
      <c r="N3894" s="6">
        <v>1</v>
      </c>
      <c r="O3894" s="6">
        <v>0.1</v>
      </c>
      <c r="P3894" s="8">
        <v>3825.7000000000003</v>
      </c>
      <c r="Q3894" s="8">
        <v>2907.5320000000002</v>
      </c>
      <c r="R3894" s="8">
        <f t="shared" si="181"/>
        <v>535.59799999999996</v>
      </c>
      <c r="S3894" s="8">
        <f>(((Sales[[#This Row],[Unit Price]]-(Sales[[#This Row],[Discount Applied]]*Sales[[#This Row],[Unit Price]]))-Q3894)/Q3894)*100</f>
        <v>18.421052631578945</v>
      </c>
      <c r="T3894" s="8">
        <f t="shared" si="182"/>
        <v>3443.13</v>
      </c>
      <c r="U3894" s="8">
        <f>Sales[[#This Row],[Unit Cost]]*Sales[[#This Row],[Order Quantity]]</f>
        <v>2907.5320000000002</v>
      </c>
    </row>
    <row r="3895" spans="1:21" x14ac:dyDescent="0.2">
      <c r="A3895" s="6" t="s">
        <v>4108</v>
      </c>
      <c r="B3895" s="6" t="s">
        <v>26</v>
      </c>
      <c r="C3895" s="6" t="s">
        <v>146</v>
      </c>
      <c r="D3895" s="7">
        <v>43600</v>
      </c>
      <c r="E3895" s="7">
        <v>43710</v>
      </c>
      <c r="F3895" s="7">
        <v>43735</v>
      </c>
      <c r="G3895" s="7">
        <v>43739</v>
      </c>
      <c r="H3895" s="6">
        <f t="shared" si="180"/>
        <v>29</v>
      </c>
      <c r="I3895" s="6" t="s">
        <v>215</v>
      </c>
      <c r="J3895" s="6">
        <v>26</v>
      </c>
      <c r="K3895" s="6">
        <v>37</v>
      </c>
      <c r="L3895" s="6">
        <v>322</v>
      </c>
      <c r="M3895" s="6">
        <v>39</v>
      </c>
      <c r="N3895" s="6">
        <v>5</v>
      </c>
      <c r="O3895" s="6">
        <v>0.3</v>
      </c>
      <c r="P3895" s="8">
        <v>1139</v>
      </c>
      <c r="Q3895" s="8">
        <v>603.67000000000007</v>
      </c>
      <c r="R3895" s="8">
        <f t="shared" si="181"/>
        <v>968.14999999999964</v>
      </c>
      <c r="S3895" s="8">
        <f>(((Sales[[#This Row],[Unit Price]]-(Sales[[#This Row],[Discount Applied]]*Sales[[#This Row],[Unit Price]]))-Q3895)/Q3895)*100</f>
        <v>32.075471698113184</v>
      </c>
      <c r="T3895" s="8">
        <f t="shared" si="182"/>
        <v>3986.5</v>
      </c>
      <c r="U3895" s="8">
        <f>Sales[[#This Row],[Unit Cost]]*Sales[[#This Row],[Order Quantity]]</f>
        <v>3018.3500000000004</v>
      </c>
    </row>
    <row r="3896" spans="1:21" x14ac:dyDescent="0.2">
      <c r="A3896" s="6" t="s">
        <v>4109</v>
      </c>
      <c r="B3896" s="6" t="s">
        <v>24</v>
      </c>
      <c r="C3896" s="6" t="s">
        <v>147</v>
      </c>
      <c r="D3896" s="7">
        <v>43600</v>
      </c>
      <c r="E3896" s="7">
        <v>43711</v>
      </c>
      <c r="F3896" s="7">
        <v>43737</v>
      </c>
      <c r="G3896" s="7">
        <v>43740</v>
      </c>
      <c r="H3896" s="6">
        <f t="shared" si="180"/>
        <v>29</v>
      </c>
      <c r="I3896" s="6" t="s">
        <v>215</v>
      </c>
      <c r="J3896" s="6">
        <v>9</v>
      </c>
      <c r="K3896" s="6">
        <v>44</v>
      </c>
      <c r="L3896" s="6">
        <v>252</v>
      </c>
      <c r="M3896" s="6">
        <v>22</v>
      </c>
      <c r="N3896" s="6">
        <v>6</v>
      </c>
      <c r="O3896" s="6">
        <v>0.05</v>
      </c>
      <c r="P3896" s="8">
        <v>187.6</v>
      </c>
      <c r="Q3896" s="8">
        <v>129.44399999999999</v>
      </c>
      <c r="R3896" s="8">
        <f t="shared" si="181"/>
        <v>292.65599999999995</v>
      </c>
      <c r="S3896" s="8">
        <f>(((Sales[[#This Row],[Unit Price]]-(Sales[[#This Row],[Discount Applied]]*Sales[[#This Row],[Unit Price]]))-Q3896)/Q3896)*100</f>
        <v>37.681159420289866</v>
      </c>
      <c r="T3896" s="8">
        <f t="shared" si="182"/>
        <v>1069.32</v>
      </c>
      <c r="U3896" s="8">
        <f>Sales[[#This Row],[Unit Cost]]*Sales[[#This Row],[Order Quantity]]</f>
        <v>776.66399999999999</v>
      </c>
    </row>
    <row r="3897" spans="1:21" x14ac:dyDescent="0.2">
      <c r="A3897" s="6" t="s">
        <v>4110</v>
      </c>
      <c r="B3897" s="6" t="s">
        <v>23</v>
      </c>
      <c r="C3897" s="6" t="s">
        <v>146</v>
      </c>
      <c r="D3897" s="7">
        <v>43600</v>
      </c>
      <c r="E3897" s="7">
        <v>43711</v>
      </c>
      <c r="F3897" s="7">
        <v>43739</v>
      </c>
      <c r="G3897" s="7">
        <v>43745</v>
      </c>
      <c r="H3897" s="6">
        <f t="shared" si="180"/>
        <v>34</v>
      </c>
      <c r="I3897" s="6" t="s">
        <v>215</v>
      </c>
      <c r="J3897" s="6">
        <v>22</v>
      </c>
      <c r="K3897" s="6">
        <v>35</v>
      </c>
      <c r="L3897" s="6">
        <v>306</v>
      </c>
      <c r="M3897" s="6">
        <v>31</v>
      </c>
      <c r="N3897" s="6">
        <v>6</v>
      </c>
      <c r="O3897" s="6">
        <v>0.1</v>
      </c>
      <c r="P3897" s="8">
        <v>864.30000000000007</v>
      </c>
      <c r="Q3897" s="8">
        <v>613.65300000000002</v>
      </c>
      <c r="R3897" s="8">
        <f t="shared" si="181"/>
        <v>985.30200000000013</v>
      </c>
      <c r="S3897" s="8">
        <f>(((Sales[[#This Row],[Unit Price]]-(Sales[[#This Row],[Discount Applied]]*Sales[[#This Row],[Unit Price]]))-Q3897)/Q3897)*100</f>
        <v>26.760563380281706</v>
      </c>
      <c r="T3897" s="8">
        <f t="shared" si="182"/>
        <v>4667.22</v>
      </c>
      <c r="U3897" s="8">
        <f>Sales[[#This Row],[Unit Cost]]*Sales[[#This Row],[Order Quantity]]</f>
        <v>3681.9180000000001</v>
      </c>
    </row>
    <row r="3898" spans="1:21" x14ac:dyDescent="0.2">
      <c r="A3898" s="6" t="s">
        <v>4111</v>
      </c>
      <c r="B3898" s="6" t="s">
        <v>26</v>
      </c>
      <c r="C3898" s="6" t="s">
        <v>145</v>
      </c>
      <c r="D3898" s="7">
        <v>43600</v>
      </c>
      <c r="E3898" s="7">
        <v>43711</v>
      </c>
      <c r="F3898" s="7">
        <v>43721</v>
      </c>
      <c r="G3898" s="7">
        <v>43724</v>
      </c>
      <c r="H3898" s="6">
        <f t="shared" si="180"/>
        <v>13</v>
      </c>
      <c r="I3898" s="6" t="s">
        <v>215</v>
      </c>
      <c r="J3898" s="6">
        <v>28</v>
      </c>
      <c r="K3898" s="6">
        <v>31</v>
      </c>
      <c r="L3898" s="6">
        <v>126</v>
      </c>
      <c r="M3898" s="6">
        <v>36</v>
      </c>
      <c r="N3898" s="6">
        <v>3</v>
      </c>
      <c r="O3898" s="6">
        <v>0.05</v>
      </c>
      <c r="P3898" s="8">
        <v>5701.7</v>
      </c>
      <c r="Q3898" s="8">
        <v>2850.85</v>
      </c>
      <c r="R3898" s="8">
        <f t="shared" si="181"/>
        <v>7697.2950000000001</v>
      </c>
      <c r="S3898" s="8">
        <f>(((Sales[[#This Row],[Unit Price]]-(Sales[[#This Row],[Discount Applied]]*Sales[[#This Row],[Unit Price]]))-Q3898)/Q3898)*100</f>
        <v>90</v>
      </c>
      <c r="T3898" s="8">
        <f t="shared" si="182"/>
        <v>16249.844999999999</v>
      </c>
      <c r="U3898" s="8">
        <f>Sales[[#This Row],[Unit Cost]]*Sales[[#This Row],[Order Quantity]]</f>
        <v>8552.5499999999993</v>
      </c>
    </row>
    <row r="3899" spans="1:21" x14ac:dyDescent="0.2">
      <c r="A3899" s="6" t="s">
        <v>4112</v>
      </c>
      <c r="B3899" s="6" t="s">
        <v>24</v>
      </c>
      <c r="C3899" s="6" t="s">
        <v>146</v>
      </c>
      <c r="D3899" s="7">
        <v>43600</v>
      </c>
      <c r="E3899" s="7">
        <v>43711</v>
      </c>
      <c r="F3899" s="7">
        <v>43729</v>
      </c>
      <c r="G3899" s="7">
        <v>43738</v>
      </c>
      <c r="H3899" s="6">
        <f t="shared" si="180"/>
        <v>27</v>
      </c>
      <c r="I3899" s="6" t="s">
        <v>215</v>
      </c>
      <c r="J3899" s="6">
        <v>10</v>
      </c>
      <c r="K3899" s="6">
        <v>13</v>
      </c>
      <c r="L3899" s="6">
        <v>329</v>
      </c>
      <c r="M3899" s="6">
        <v>25</v>
      </c>
      <c r="N3899" s="6">
        <v>2</v>
      </c>
      <c r="O3899" s="6">
        <v>7.4999999999999997E-2</v>
      </c>
      <c r="P3899" s="8">
        <v>904.5</v>
      </c>
      <c r="Q3899" s="8">
        <v>714.55500000000006</v>
      </c>
      <c r="R3899" s="8">
        <f t="shared" si="181"/>
        <v>244.21499999999992</v>
      </c>
      <c r="S3899" s="8">
        <f>(((Sales[[#This Row],[Unit Price]]-(Sales[[#This Row],[Discount Applied]]*Sales[[#This Row],[Unit Price]]))-Q3899)/Q3899)*100</f>
        <v>17.088607594936704</v>
      </c>
      <c r="T3899" s="8">
        <f t="shared" si="182"/>
        <v>1673.325</v>
      </c>
      <c r="U3899" s="8">
        <f>Sales[[#This Row],[Unit Cost]]*Sales[[#This Row],[Order Quantity]]</f>
        <v>1429.1100000000001</v>
      </c>
    </row>
    <row r="3900" spans="1:21" x14ac:dyDescent="0.2">
      <c r="A3900" s="6" t="s">
        <v>4113</v>
      </c>
      <c r="B3900" s="6" t="s">
        <v>24</v>
      </c>
      <c r="C3900" s="6" t="s">
        <v>144</v>
      </c>
      <c r="D3900" s="7">
        <v>43600</v>
      </c>
      <c r="E3900" s="7">
        <v>43711</v>
      </c>
      <c r="F3900" s="7">
        <v>43721</v>
      </c>
      <c r="G3900" s="7">
        <v>43725</v>
      </c>
      <c r="H3900" s="6">
        <f t="shared" si="180"/>
        <v>14</v>
      </c>
      <c r="I3900" s="6" t="s">
        <v>215</v>
      </c>
      <c r="J3900" s="6">
        <v>6</v>
      </c>
      <c r="K3900" s="6">
        <v>39</v>
      </c>
      <c r="L3900" s="6">
        <v>72</v>
      </c>
      <c r="M3900" s="6">
        <v>15</v>
      </c>
      <c r="N3900" s="6">
        <v>1</v>
      </c>
      <c r="O3900" s="6">
        <v>0.4</v>
      </c>
      <c r="P3900" s="8">
        <v>1159.1000000000001</v>
      </c>
      <c r="Q3900" s="8">
        <v>822.96100000000001</v>
      </c>
      <c r="R3900" s="8">
        <f t="shared" si="181"/>
        <v>-127.50099999999998</v>
      </c>
      <c r="S3900" s="8">
        <f>(((Sales[[#This Row],[Unit Price]]-(Sales[[#This Row],[Discount Applied]]*Sales[[#This Row],[Unit Price]]))-Q3900)/Q3900)*100</f>
        <v>-15.492957746478869</v>
      </c>
      <c r="T3900" s="8">
        <f t="shared" si="182"/>
        <v>695.46</v>
      </c>
      <c r="U3900" s="8">
        <f>Sales[[#This Row],[Unit Cost]]*Sales[[#This Row],[Order Quantity]]</f>
        <v>822.96100000000001</v>
      </c>
    </row>
    <row r="3901" spans="1:21" x14ac:dyDescent="0.2">
      <c r="A3901" s="6" t="s">
        <v>4114</v>
      </c>
      <c r="B3901" s="6" t="s">
        <v>26</v>
      </c>
      <c r="C3901" s="6" t="s">
        <v>146</v>
      </c>
      <c r="D3901" s="7">
        <v>43600</v>
      </c>
      <c r="E3901" s="7">
        <v>43711</v>
      </c>
      <c r="F3901" s="7">
        <v>43714</v>
      </c>
      <c r="G3901" s="7">
        <v>43716</v>
      </c>
      <c r="H3901" s="6">
        <f t="shared" si="180"/>
        <v>5</v>
      </c>
      <c r="I3901" s="6" t="s">
        <v>215</v>
      </c>
      <c r="J3901" s="6">
        <v>25</v>
      </c>
      <c r="K3901" s="6">
        <v>41</v>
      </c>
      <c r="L3901" s="6">
        <v>311</v>
      </c>
      <c r="M3901" s="6">
        <v>17</v>
      </c>
      <c r="N3901" s="6">
        <v>1</v>
      </c>
      <c r="O3901" s="6">
        <v>0.15</v>
      </c>
      <c r="P3901" s="8">
        <v>247.9</v>
      </c>
      <c r="Q3901" s="8">
        <v>176.00899999999999</v>
      </c>
      <c r="R3901" s="8">
        <f t="shared" si="181"/>
        <v>34.706000000000017</v>
      </c>
      <c r="S3901" s="8">
        <f>(((Sales[[#This Row],[Unit Price]]-(Sales[[#This Row],[Discount Applied]]*Sales[[#This Row],[Unit Price]]))-Q3901)/Q3901)*100</f>
        <v>19.718309859154942</v>
      </c>
      <c r="T3901" s="8">
        <f t="shared" si="182"/>
        <v>210.715</v>
      </c>
      <c r="U3901" s="8">
        <f>Sales[[#This Row],[Unit Cost]]*Sales[[#This Row],[Order Quantity]]</f>
        <v>176.00899999999999</v>
      </c>
    </row>
    <row r="3902" spans="1:21" x14ac:dyDescent="0.2">
      <c r="A3902" s="6" t="s">
        <v>4115</v>
      </c>
      <c r="B3902" s="6" t="s">
        <v>24</v>
      </c>
      <c r="C3902" s="6" t="s">
        <v>143</v>
      </c>
      <c r="D3902" s="7">
        <v>43600</v>
      </c>
      <c r="E3902" s="7">
        <v>43711</v>
      </c>
      <c r="F3902" s="7">
        <v>43725</v>
      </c>
      <c r="G3902" s="7">
        <v>43730</v>
      </c>
      <c r="H3902" s="6">
        <f t="shared" si="180"/>
        <v>19</v>
      </c>
      <c r="I3902" s="6" t="s">
        <v>215</v>
      </c>
      <c r="J3902" s="6">
        <v>9</v>
      </c>
      <c r="K3902" s="6">
        <v>2</v>
      </c>
      <c r="L3902" s="6">
        <v>339</v>
      </c>
      <c r="M3902" s="6">
        <v>47</v>
      </c>
      <c r="N3902" s="6">
        <v>7</v>
      </c>
      <c r="O3902" s="6">
        <v>0.05</v>
      </c>
      <c r="P3902" s="8">
        <v>3919.5</v>
      </c>
      <c r="Q3902" s="8">
        <v>1802.97</v>
      </c>
      <c r="R3902" s="8">
        <f t="shared" si="181"/>
        <v>13443.884999999998</v>
      </c>
      <c r="S3902" s="8">
        <f>(((Sales[[#This Row],[Unit Price]]-(Sales[[#This Row],[Discount Applied]]*Sales[[#This Row],[Unit Price]]))-Q3902)/Q3902)*100</f>
        <v>106.5217391304348</v>
      </c>
      <c r="T3902" s="8">
        <f t="shared" si="182"/>
        <v>26064.674999999999</v>
      </c>
      <c r="U3902" s="8">
        <f>Sales[[#This Row],[Unit Cost]]*Sales[[#This Row],[Order Quantity]]</f>
        <v>12620.79</v>
      </c>
    </row>
    <row r="3903" spans="1:21" x14ac:dyDescent="0.2">
      <c r="A3903" s="6" t="s">
        <v>4116</v>
      </c>
      <c r="B3903" s="6" t="s">
        <v>24</v>
      </c>
      <c r="C3903" s="6" t="s">
        <v>145</v>
      </c>
      <c r="D3903" s="7">
        <v>43600</v>
      </c>
      <c r="E3903" s="7">
        <v>43711</v>
      </c>
      <c r="F3903" s="7">
        <v>43735</v>
      </c>
      <c r="G3903" s="7">
        <v>43740</v>
      </c>
      <c r="H3903" s="6">
        <f t="shared" si="180"/>
        <v>29</v>
      </c>
      <c r="I3903" s="6" t="s">
        <v>215</v>
      </c>
      <c r="J3903" s="6">
        <v>12</v>
      </c>
      <c r="K3903" s="6">
        <v>45</v>
      </c>
      <c r="L3903" s="6">
        <v>200</v>
      </c>
      <c r="M3903" s="6">
        <v>45</v>
      </c>
      <c r="N3903" s="6">
        <v>1</v>
      </c>
      <c r="O3903" s="6">
        <v>0.2</v>
      </c>
      <c r="P3903" s="8">
        <v>2559.4</v>
      </c>
      <c r="Q3903" s="8">
        <v>1714.7980000000002</v>
      </c>
      <c r="R3903" s="8">
        <f t="shared" si="181"/>
        <v>332.72199999999975</v>
      </c>
      <c r="S3903" s="8">
        <f>(((Sales[[#This Row],[Unit Price]]-(Sales[[#This Row],[Discount Applied]]*Sales[[#This Row],[Unit Price]]))-Q3903)/Q3903)*100</f>
        <v>19.402985074626848</v>
      </c>
      <c r="T3903" s="8">
        <f t="shared" si="182"/>
        <v>2047.52</v>
      </c>
      <c r="U3903" s="8">
        <f>Sales[[#This Row],[Unit Cost]]*Sales[[#This Row],[Order Quantity]]</f>
        <v>1714.7980000000002</v>
      </c>
    </row>
    <row r="3904" spans="1:21" x14ac:dyDescent="0.2">
      <c r="A3904" s="6" t="s">
        <v>4117</v>
      </c>
      <c r="B3904" s="6" t="s">
        <v>24</v>
      </c>
      <c r="C3904" s="6" t="s">
        <v>145</v>
      </c>
      <c r="D3904" s="7">
        <v>43600</v>
      </c>
      <c r="E3904" s="7">
        <v>43711</v>
      </c>
      <c r="F3904" s="7">
        <v>43721</v>
      </c>
      <c r="G3904" s="7">
        <v>43724</v>
      </c>
      <c r="H3904" s="6">
        <f t="shared" si="180"/>
        <v>13</v>
      </c>
      <c r="I3904" s="6" t="s">
        <v>215</v>
      </c>
      <c r="J3904" s="6">
        <v>1</v>
      </c>
      <c r="K3904" s="6">
        <v>25</v>
      </c>
      <c r="L3904" s="6">
        <v>112</v>
      </c>
      <c r="M3904" s="6">
        <v>41</v>
      </c>
      <c r="N3904" s="6">
        <v>6</v>
      </c>
      <c r="O3904" s="6">
        <v>7.4999999999999997E-2</v>
      </c>
      <c r="P3904" s="8">
        <v>2572.8000000000002</v>
      </c>
      <c r="Q3904" s="8">
        <v>1183.4880000000001</v>
      </c>
      <c r="R3904" s="8">
        <f t="shared" si="181"/>
        <v>7178.112000000001</v>
      </c>
      <c r="S3904" s="8">
        <f>(((Sales[[#This Row],[Unit Price]]-(Sales[[#This Row],[Discount Applied]]*Sales[[#This Row],[Unit Price]]))-Q3904)/Q3904)*100</f>
        <v>101.08695652173914</v>
      </c>
      <c r="T3904" s="8">
        <f t="shared" si="182"/>
        <v>14279.04</v>
      </c>
      <c r="U3904" s="8">
        <f>Sales[[#This Row],[Unit Cost]]*Sales[[#This Row],[Order Quantity]]</f>
        <v>7100.9279999999999</v>
      </c>
    </row>
    <row r="3905" spans="1:21" x14ac:dyDescent="0.2">
      <c r="A3905" s="6" t="s">
        <v>4118</v>
      </c>
      <c r="B3905" s="6" t="s">
        <v>25</v>
      </c>
      <c r="C3905" s="6" t="s">
        <v>147</v>
      </c>
      <c r="D3905" s="7">
        <v>43600</v>
      </c>
      <c r="E3905" s="7">
        <v>43711</v>
      </c>
      <c r="F3905" s="7">
        <v>43726</v>
      </c>
      <c r="G3905" s="7">
        <v>43728</v>
      </c>
      <c r="H3905" s="6">
        <f t="shared" si="180"/>
        <v>17</v>
      </c>
      <c r="I3905" s="6" t="s">
        <v>215</v>
      </c>
      <c r="J3905" s="6">
        <v>19</v>
      </c>
      <c r="K3905" s="6">
        <v>4</v>
      </c>
      <c r="L3905" s="6">
        <v>221</v>
      </c>
      <c r="M3905" s="6">
        <v>21</v>
      </c>
      <c r="N3905" s="6">
        <v>1</v>
      </c>
      <c r="O3905" s="6">
        <v>7.4999999999999997E-2</v>
      </c>
      <c r="P3905" s="8">
        <v>2767.1</v>
      </c>
      <c r="Q3905" s="8">
        <v>1743.2729999999999</v>
      </c>
      <c r="R3905" s="8">
        <f t="shared" si="181"/>
        <v>816.2945000000002</v>
      </c>
      <c r="S3905" s="8">
        <f>(((Sales[[#This Row],[Unit Price]]-(Sales[[#This Row],[Discount Applied]]*Sales[[#This Row],[Unit Price]]))-Q3905)/Q3905)*100</f>
        <v>46.825396825396837</v>
      </c>
      <c r="T3905" s="8">
        <f t="shared" si="182"/>
        <v>2559.5675000000001</v>
      </c>
      <c r="U3905" s="8">
        <f>Sales[[#This Row],[Unit Cost]]*Sales[[#This Row],[Order Quantity]]</f>
        <v>1743.2729999999999</v>
      </c>
    </row>
    <row r="3906" spans="1:21" x14ac:dyDescent="0.2">
      <c r="A3906" s="6" t="s">
        <v>4119</v>
      </c>
      <c r="B3906" s="6" t="s">
        <v>25</v>
      </c>
      <c r="C3906" s="6" t="s">
        <v>147</v>
      </c>
      <c r="D3906" s="7">
        <v>43600</v>
      </c>
      <c r="E3906" s="7">
        <v>43712</v>
      </c>
      <c r="F3906" s="7">
        <v>43730</v>
      </c>
      <c r="G3906" s="7">
        <v>43733</v>
      </c>
      <c r="H3906" s="6">
        <f t="shared" ref="H3906:H3969" si="183">G3906-E3906</f>
        <v>21</v>
      </c>
      <c r="I3906" s="6" t="s">
        <v>215</v>
      </c>
      <c r="J3906" s="6">
        <v>19</v>
      </c>
      <c r="K3906" s="6">
        <v>18</v>
      </c>
      <c r="L3906" s="6">
        <v>247</v>
      </c>
      <c r="M3906" s="6">
        <v>37</v>
      </c>
      <c r="N3906" s="6">
        <v>7</v>
      </c>
      <c r="O3906" s="6">
        <v>7.4999999999999997E-2</v>
      </c>
      <c r="P3906" s="8">
        <v>1916.2</v>
      </c>
      <c r="Q3906" s="8">
        <v>1034.748</v>
      </c>
      <c r="R3906" s="8">
        <f t="shared" ref="R3906:R3969" si="184">T3906-(Q3906*N3906)</f>
        <v>5164.1589999999997</v>
      </c>
      <c r="S3906" s="8">
        <f>(((Sales[[#This Row],[Unit Price]]-(Sales[[#This Row],[Discount Applied]]*Sales[[#This Row],[Unit Price]]))-Q3906)/Q3906)*100</f>
        <v>71.296296296296305</v>
      </c>
      <c r="T3906" s="8">
        <f t="shared" ref="T3906:T3969" si="185">((P3906*N3906)-(P3906*O3906*N3906))</f>
        <v>12407.395</v>
      </c>
      <c r="U3906" s="8">
        <f>Sales[[#This Row],[Unit Cost]]*Sales[[#This Row],[Order Quantity]]</f>
        <v>7243.2360000000008</v>
      </c>
    </row>
    <row r="3907" spans="1:21" x14ac:dyDescent="0.2">
      <c r="A3907" s="6" t="s">
        <v>4120</v>
      </c>
      <c r="B3907" s="6" t="s">
        <v>25</v>
      </c>
      <c r="C3907" s="6" t="s">
        <v>145</v>
      </c>
      <c r="D3907" s="7">
        <v>43600</v>
      </c>
      <c r="E3907" s="7">
        <v>43712</v>
      </c>
      <c r="F3907" s="7">
        <v>43729</v>
      </c>
      <c r="G3907" s="7">
        <v>43735</v>
      </c>
      <c r="H3907" s="6">
        <f t="shared" si="183"/>
        <v>23</v>
      </c>
      <c r="I3907" s="6" t="s">
        <v>215</v>
      </c>
      <c r="J3907" s="6">
        <v>19</v>
      </c>
      <c r="K3907" s="6">
        <v>45</v>
      </c>
      <c r="L3907" s="6">
        <v>189</v>
      </c>
      <c r="M3907" s="6">
        <v>43</v>
      </c>
      <c r="N3907" s="6">
        <v>5</v>
      </c>
      <c r="O3907" s="6">
        <v>0.05</v>
      </c>
      <c r="P3907" s="8">
        <v>1715.2</v>
      </c>
      <c r="Q3907" s="8">
        <v>943.36000000000013</v>
      </c>
      <c r="R3907" s="8">
        <f t="shared" si="184"/>
        <v>3430.3999999999987</v>
      </c>
      <c r="S3907" s="8">
        <f>(((Sales[[#This Row],[Unit Price]]-(Sales[[#This Row],[Discount Applied]]*Sales[[#This Row],[Unit Price]]))-Q3907)/Q3907)*100</f>
        <v>72.727272727272705</v>
      </c>
      <c r="T3907" s="8">
        <f t="shared" si="185"/>
        <v>8147.2</v>
      </c>
      <c r="U3907" s="8">
        <f>Sales[[#This Row],[Unit Cost]]*Sales[[#This Row],[Order Quantity]]</f>
        <v>4716.8000000000011</v>
      </c>
    </row>
    <row r="3908" spans="1:21" x14ac:dyDescent="0.2">
      <c r="A3908" s="6" t="s">
        <v>4121</v>
      </c>
      <c r="B3908" s="6" t="s">
        <v>25</v>
      </c>
      <c r="C3908" s="6" t="s">
        <v>148</v>
      </c>
      <c r="D3908" s="7">
        <v>43600</v>
      </c>
      <c r="E3908" s="7">
        <v>43712</v>
      </c>
      <c r="F3908" s="7">
        <v>43732</v>
      </c>
      <c r="G3908" s="7">
        <v>43737</v>
      </c>
      <c r="H3908" s="6">
        <f t="shared" si="183"/>
        <v>25</v>
      </c>
      <c r="I3908" s="6" t="s">
        <v>215</v>
      </c>
      <c r="J3908" s="6">
        <v>13</v>
      </c>
      <c r="K3908" s="6">
        <v>39</v>
      </c>
      <c r="L3908" s="6">
        <v>2</v>
      </c>
      <c r="M3908" s="6">
        <v>26</v>
      </c>
      <c r="N3908" s="6">
        <v>3</v>
      </c>
      <c r="O3908" s="6">
        <v>7.4999999999999997E-2</v>
      </c>
      <c r="P3908" s="8">
        <v>1011.7</v>
      </c>
      <c r="Q3908" s="8">
        <v>586.78599999999994</v>
      </c>
      <c r="R3908" s="8">
        <f t="shared" si="184"/>
        <v>1047.1095000000005</v>
      </c>
      <c r="S3908" s="8">
        <f>(((Sales[[#This Row],[Unit Price]]-(Sales[[#This Row],[Discount Applied]]*Sales[[#This Row],[Unit Price]]))-Q3908)/Q3908)*100</f>
        <v>59.482758620689665</v>
      </c>
      <c r="T3908" s="8">
        <f t="shared" si="185"/>
        <v>2807.4675000000002</v>
      </c>
      <c r="U3908" s="8">
        <f>Sales[[#This Row],[Unit Cost]]*Sales[[#This Row],[Order Quantity]]</f>
        <v>1760.3579999999997</v>
      </c>
    </row>
    <row r="3909" spans="1:21" x14ac:dyDescent="0.2">
      <c r="A3909" s="6" t="s">
        <v>4122</v>
      </c>
      <c r="B3909" s="6" t="s">
        <v>24</v>
      </c>
      <c r="C3909" s="6" t="s">
        <v>143</v>
      </c>
      <c r="D3909" s="7">
        <v>43600</v>
      </c>
      <c r="E3909" s="7">
        <v>43712</v>
      </c>
      <c r="F3909" s="7">
        <v>43720</v>
      </c>
      <c r="G3909" s="7">
        <v>43722</v>
      </c>
      <c r="H3909" s="6">
        <f t="shared" si="183"/>
        <v>10</v>
      </c>
      <c r="I3909" s="6" t="s">
        <v>215</v>
      </c>
      <c r="J3909" s="6">
        <v>2</v>
      </c>
      <c r="K3909" s="6">
        <v>23</v>
      </c>
      <c r="L3909" s="6">
        <v>341</v>
      </c>
      <c r="M3909" s="6">
        <v>10</v>
      </c>
      <c r="N3909" s="6">
        <v>6</v>
      </c>
      <c r="O3909" s="6">
        <v>0.05</v>
      </c>
      <c r="P3909" s="8">
        <v>1025.1000000000001</v>
      </c>
      <c r="Q3909" s="8">
        <v>676.56600000000014</v>
      </c>
      <c r="R3909" s="8">
        <f t="shared" si="184"/>
        <v>1783.674</v>
      </c>
      <c r="S3909" s="8">
        <f>(((Sales[[#This Row],[Unit Price]]-(Sales[[#This Row],[Discount Applied]]*Sales[[#This Row],[Unit Price]]))-Q3909)/Q3909)*100</f>
        <v>43.939393939393931</v>
      </c>
      <c r="T3909" s="8">
        <f t="shared" si="185"/>
        <v>5843.0700000000006</v>
      </c>
      <c r="U3909" s="8">
        <f>Sales[[#This Row],[Unit Cost]]*Sales[[#This Row],[Order Quantity]]</f>
        <v>4059.3960000000006</v>
      </c>
    </row>
    <row r="3910" spans="1:21" x14ac:dyDescent="0.2">
      <c r="A3910" s="6" t="s">
        <v>4123</v>
      </c>
      <c r="B3910" s="6" t="s">
        <v>23</v>
      </c>
      <c r="C3910" s="6" t="s">
        <v>147</v>
      </c>
      <c r="D3910" s="7">
        <v>43600</v>
      </c>
      <c r="E3910" s="7">
        <v>43713</v>
      </c>
      <c r="F3910" s="7">
        <v>43719</v>
      </c>
      <c r="G3910" s="7">
        <v>43728</v>
      </c>
      <c r="H3910" s="6">
        <f t="shared" si="183"/>
        <v>15</v>
      </c>
      <c r="I3910" s="6" t="s">
        <v>215</v>
      </c>
      <c r="J3910" s="6">
        <v>23</v>
      </c>
      <c r="K3910" s="6">
        <v>32</v>
      </c>
      <c r="L3910" s="6">
        <v>241</v>
      </c>
      <c r="M3910" s="6">
        <v>20</v>
      </c>
      <c r="N3910" s="6">
        <v>6</v>
      </c>
      <c r="O3910" s="6">
        <v>0.1</v>
      </c>
      <c r="P3910" s="8">
        <v>1065.3</v>
      </c>
      <c r="Q3910" s="8">
        <v>830.93399999999997</v>
      </c>
      <c r="R3910" s="8">
        <f t="shared" si="184"/>
        <v>767.01599999999962</v>
      </c>
      <c r="S3910" s="8">
        <f>(((Sales[[#This Row],[Unit Price]]-(Sales[[#This Row],[Discount Applied]]*Sales[[#This Row],[Unit Price]]))-Q3910)/Q3910)*100</f>
        <v>15.384615384615385</v>
      </c>
      <c r="T3910" s="8">
        <f t="shared" si="185"/>
        <v>5752.619999999999</v>
      </c>
      <c r="U3910" s="8">
        <f>Sales[[#This Row],[Unit Cost]]*Sales[[#This Row],[Order Quantity]]</f>
        <v>4985.6039999999994</v>
      </c>
    </row>
    <row r="3911" spans="1:21" x14ac:dyDescent="0.2">
      <c r="A3911" s="6" t="s">
        <v>4124</v>
      </c>
      <c r="B3911" s="6" t="s">
        <v>25</v>
      </c>
      <c r="C3911" s="6" t="s">
        <v>143</v>
      </c>
      <c r="D3911" s="7">
        <v>43600</v>
      </c>
      <c r="E3911" s="7">
        <v>43713</v>
      </c>
      <c r="F3911" s="7">
        <v>43731</v>
      </c>
      <c r="G3911" s="7">
        <v>43740</v>
      </c>
      <c r="H3911" s="6">
        <f t="shared" si="183"/>
        <v>27</v>
      </c>
      <c r="I3911" s="6" t="s">
        <v>215</v>
      </c>
      <c r="J3911" s="6">
        <v>13</v>
      </c>
      <c r="K3911" s="6">
        <v>47</v>
      </c>
      <c r="L3911" s="6">
        <v>332</v>
      </c>
      <c r="M3911" s="6">
        <v>18</v>
      </c>
      <c r="N3911" s="6">
        <v>6</v>
      </c>
      <c r="O3911" s="6">
        <v>0.05</v>
      </c>
      <c r="P3911" s="8">
        <v>1132.3</v>
      </c>
      <c r="Q3911" s="8">
        <v>905.84</v>
      </c>
      <c r="R3911" s="8">
        <f t="shared" si="184"/>
        <v>1019.0699999999997</v>
      </c>
      <c r="S3911" s="8">
        <f>(((Sales[[#This Row],[Unit Price]]-(Sales[[#This Row],[Discount Applied]]*Sales[[#This Row],[Unit Price]]))-Q3911)/Q3911)*100</f>
        <v>18.749999999999989</v>
      </c>
      <c r="T3911" s="8">
        <f t="shared" si="185"/>
        <v>6454.11</v>
      </c>
      <c r="U3911" s="8">
        <f>Sales[[#This Row],[Unit Cost]]*Sales[[#This Row],[Order Quantity]]</f>
        <v>5435.04</v>
      </c>
    </row>
    <row r="3912" spans="1:21" x14ac:dyDescent="0.2">
      <c r="A3912" s="6" t="s">
        <v>4125</v>
      </c>
      <c r="B3912" s="6" t="s">
        <v>23</v>
      </c>
      <c r="C3912" s="6" t="s">
        <v>148</v>
      </c>
      <c r="D3912" s="7">
        <v>43600</v>
      </c>
      <c r="E3912" s="7">
        <v>43713</v>
      </c>
      <c r="F3912" s="7">
        <v>43728</v>
      </c>
      <c r="G3912" s="7">
        <v>43737</v>
      </c>
      <c r="H3912" s="6">
        <f t="shared" si="183"/>
        <v>24</v>
      </c>
      <c r="I3912" s="6" t="s">
        <v>215</v>
      </c>
      <c r="J3912" s="6">
        <v>21</v>
      </c>
      <c r="K3912" s="6">
        <v>13</v>
      </c>
      <c r="L3912" s="6">
        <v>21</v>
      </c>
      <c r="M3912" s="6">
        <v>4</v>
      </c>
      <c r="N3912" s="6">
        <v>2</v>
      </c>
      <c r="O3912" s="6">
        <v>0.05</v>
      </c>
      <c r="P3912" s="8">
        <v>884.4</v>
      </c>
      <c r="Q3912" s="8">
        <v>689.83199999999999</v>
      </c>
      <c r="R3912" s="8">
        <f t="shared" si="184"/>
        <v>300.69599999999991</v>
      </c>
      <c r="S3912" s="8">
        <f>(((Sales[[#This Row],[Unit Price]]-(Sales[[#This Row],[Discount Applied]]*Sales[[#This Row],[Unit Price]]))-Q3912)/Q3912)*100</f>
        <v>21.794871794871788</v>
      </c>
      <c r="T3912" s="8">
        <f t="shared" si="185"/>
        <v>1680.36</v>
      </c>
      <c r="U3912" s="8">
        <f>Sales[[#This Row],[Unit Cost]]*Sales[[#This Row],[Order Quantity]]</f>
        <v>1379.664</v>
      </c>
    </row>
    <row r="3913" spans="1:21" x14ac:dyDescent="0.2">
      <c r="A3913" s="6" t="s">
        <v>4126</v>
      </c>
      <c r="B3913" s="6" t="s">
        <v>24</v>
      </c>
      <c r="C3913" s="6" t="s">
        <v>145</v>
      </c>
      <c r="D3913" s="7">
        <v>43600</v>
      </c>
      <c r="E3913" s="7">
        <v>43713</v>
      </c>
      <c r="F3913" s="7">
        <v>43718</v>
      </c>
      <c r="G3913" s="7">
        <v>43727</v>
      </c>
      <c r="H3913" s="6">
        <f t="shared" si="183"/>
        <v>14</v>
      </c>
      <c r="I3913" s="6" t="s">
        <v>215</v>
      </c>
      <c r="J3913" s="6">
        <v>8</v>
      </c>
      <c r="K3913" s="6">
        <v>24</v>
      </c>
      <c r="L3913" s="6">
        <v>133</v>
      </c>
      <c r="M3913" s="6">
        <v>45</v>
      </c>
      <c r="N3913" s="6">
        <v>8</v>
      </c>
      <c r="O3913" s="6">
        <v>0.1</v>
      </c>
      <c r="P3913" s="8">
        <v>971.5</v>
      </c>
      <c r="Q3913" s="8">
        <v>524.61</v>
      </c>
      <c r="R3913" s="8">
        <f t="shared" si="184"/>
        <v>2797.92</v>
      </c>
      <c r="S3913" s="8">
        <f>(((Sales[[#This Row],[Unit Price]]-(Sales[[#This Row],[Discount Applied]]*Sales[[#This Row],[Unit Price]]))-Q3913)/Q3913)*100</f>
        <v>66.666666666666657</v>
      </c>
      <c r="T3913" s="8">
        <f t="shared" si="185"/>
        <v>6994.8</v>
      </c>
      <c r="U3913" s="8">
        <f>Sales[[#This Row],[Unit Cost]]*Sales[[#This Row],[Order Quantity]]</f>
        <v>4196.88</v>
      </c>
    </row>
    <row r="3914" spans="1:21" x14ac:dyDescent="0.2">
      <c r="A3914" s="6" t="s">
        <v>4127</v>
      </c>
      <c r="B3914" s="6" t="s">
        <v>24</v>
      </c>
      <c r="C3914" s="6" t="s">
        <v>146</v>
      </c>
      <c r="D3914" s="7">
        <v>43600</v>
      </c>
      <c r="E3914" s="7">
        <v>43713</v>
      </c>
      <c r="F3914" s="7">
        <v>43725</v>
      </c>
      <c r="G3914" s="7">
        <v>43731</v>
      </c>
      <c r="H3914" s="6">
        <f t="shared" si="183"/>
        <v>18</v>
      </c>
      <c r="I3914" s="6" t="s">
        <v>215</v>
      </c>
      <c r="J3914" s="6">
        <v>3</v>
      </c>
      <c r="K3914" s="6">
        <v>23</v>
      </c>
      <c r="L3914" s="6">
        <v>311</v>
      </c>
      <c r="M3914" s="6">
        <v>18</v>
      </c>
      <c r="N3914" s="6">
        <v>4</v>
      </c>
      <c r="O3914" s="6">
        <v>7.4999999999999997E-2</v>
      </c>
      <c r="P3914" s="8">
        <v>1782.2</v>
      </c>
      <c r="Q3914" s="8">
        <v>1301.0060000000001</v>
      </c>
      <c r="R3914" s="8">
        <f t="shared" si="184"/>
        <v>1390.116</v>
      </c>
      <c r="S3914" s="8">
        <f>(((Sales[[#This Row],[Unit Price]]-(Sales[[#This Row],[Discount Applied]]*Sales[[#This Row],[Unit Price]]))-Q3914)/Q3914)*100</f>
        <v>26.712328767123282</v>
      </c>
      <c r="T3914" s="8">
        <f t="shared" si="185"/>
        <v>6594.14</v>
      </c>
      <c r="U3914" s="8">
        <f>Sales[[#This Row],[Unit Cost]]*Sales[[#This Row],[Order Quantity]]</f>
        <v>5204.0240000000003</v>
      </c>
    </row>
    <row r="3915" spans="1:21" x14ac:dyDescent="0.2">
      <c r="A3915" s="6" t="s">
        <v>4128</v>
      </c>
      <c r="B3915" s="6" t="s">
        <v>24</v>
      </c>
      <c r="C3915" s="6" t="s">
        <v>148</v>
      </c>
      <c r="D3915" s="7">
        <v>43600</v>
      </c>
      <c r="E3915" s="7">
        <v>43713</v>
      </c>
      <c r="F3915" s="7">
        <v>43725</v>
      </c>
      <c r="G3915" s="7">
        <v>43734</v>
      </c>
      <c r="H3915" s="6">
        <f t="shared" si="183"/>
        <v>21</v>
      </c>
      <c r="I3915" s="6" t="s">
        <v>215</v>
      </c>
      <c r="J3915" s="6">
        <v>4</v>
      </c>
      <c r="K3915" s="6">
        <v>3</v>
      </c>
      <c r="L3915" s="6">
        <v>43</v>
      </c>
      <c r="M3915" s="6">
        <v>10</v>
      </c>
      <c r="N3915" s="6">
        <v>6</v>
      </c>
      <c r="O3915" s="6">
        <v>0.3</v>
      </c>
      <c r="P3915" s="8">
        <v>1112.2</v>
      </c>
      <c r="Q3915" s="8">
        <v>500.49</v>
      </c>
      <c r="R3915" s="8">
        <f t="shared" si="184"/>
        <v>1668.3000000000006</v>
      </c>
      <c r="S3915" s="8">
        <f>(((Sales[[#This Row],[Unit Price]]-(Sales[[#This Row],[Discount Applied]]*Sales[[#This Row],[Unit Price]]))-Q3915)/Q3915)*100</f>
        <v>55.55555555555555</v>
      </c>
      <c r="T3915" s="8">
        <f t="shared" si="185"/>
        <v>4671.2400000000007</v>
      </c>
      <c r="U3915" s="8">
        <f>Sales[[#This Row],[Unit Cost]]*Sales[[#This Row],[Order Quantity]]</f>
        <v>3002.94</v>
      </c>
    </row>
    <row r="3916" spans="1:21" x14ac:dyDescent="0.2">
      <c r="A3916" s="6" t="s">
        <v>4129</v>
      </c>
      <c r="B3916" s="6" t="s">
        <v>24</v>
      </c>
      <c r="C3916" s="6" t="s">
        <v>145</v>
      </c>
      <c r="D3916" s="7">
        <v>43600</v>
      </c>
      <c r="E3916" s="7">
        <v>43713</v>
      </c>
      <c r="F3916" s="7">
        <v>43737</v>
      </c>
      <c r="G3916" s="7">
        <v>43739</v>
      </c>
      <c r="H3916" s="6">
        <f t="shared" si="183"/>
        <v>26</v>
      </c>
      <c r="I3916" s="6" t="s">
        <v>215</v>
      </c>
      <c r="J3916" s="6">
        <v>8</v>
      </c>
      <c r="K3916" s="6">
        <v>17</v>
      </c>
      <c r="L3916" s="6">
        <v>116</v>
      </c>
      <c r="M3916" s="6">
        <v>40</v>
      </c>
      <c r="N3916" s="6">
        <v>2</v>
      </c>
      <c r="O3916" s="6">
        <v>0.15</v>
      </c>
      <c r="P3916" s="8">
        <v>2412</v>
      </c>
      <c r="Q3916" s="8">
        <v>1616.0400000000002</v>
      </c>
      <c r="R3916" s="8">
        <f t="shared" si="184"/>
        <v>868.31999999999925</v>
      </c>
      <c r="S3916" s="8">
        <f>(((Sales[[#This Row],[Unit Price]]-(Sales[[#This Row],[Discount Applied]]*Sales[[#This Row],[Unit Price]]))-Q3916)/Q3916)*100</f>
        <v>26.865671641791018</v>
      </c>
      <c r="T3916" s="8">
        <f t="shared" si="185"/>
        <v>4100.3999999999996</v>
      </c>
      <c r="U3916" s="8">
        <f>Sales[[#This Row],[Unit Cost]]*Sales[[#This Row],[Order Quantity]]</f>
        <v>3232.0800000000004</v>
      </c>
    </row>
    <row r="3917" spans="1:21" x14ac:dyDescent="0.2">
      <c r="A3917" s="6" t="s">
        <v>4130</v>
      </c>
      <c r="B3917" s="6" t="s">
        <v>24</v>
      </c>
      <c r="C3917" s="6" t="s">
        <v>148</v>
      </c>
      <c r="D3917" s="7">
        <v>43600</v>
      </c>
      <c r="E3917" s="7">
        <v>43713</v>
      </c>
      <c r="F3917" s="7">
        <v>43737</v>
      </c>
      <c r="G3917" s="7">
        <v>43739</v>
      </c>
      <c r="H3917" s="6">
        <f t="shared" si="183"/>
        <v>26</v>
      </c>
      <c r="I3917" s="6" t="s">
        <v>215</v>
      </c>
      <c r="J3917" s="6">
        <v>9</v>
      </c>
      <c r="K3917" s="6">
        <v>13</v>
      </c>
      <c r="L3917" s="6">
        <v>53</v>
      </c>
      <c r="M3917" s="6">
        <v>8</v>
      </c>
      <c r="N3917" s="6">
        <v>1</v>
      </c>
      <c r="O3917" s="6">
        <v>0.15</v>
      </c>
      <c r="P3917" s="8">
        <v>3899.4</v>
      </c>
      <c r="Q3917" s="8">
        <v>3080.5260000000003</v>
      </c>
      <c r="R3917" s="8">
        <f t="shared" si="184"/>
        <v>233.96399999999994</v>
      </c>
      <c r="S3917" s="8">
        <f>(((Sales[[#This Row],[Unit Price]]-(Sales[[#This Row],[Discount Applied]]*Sales[[#This Row],[Unit Price]]))-Q3917)/Q3917)*100</f>
        <v>7.5949367088607573</v>
      </c>
      <c r="T3917" s="8">
        <f t="shared" si="185"/>
        <v>3314.4900000000002</v>
      </c>
      <c r="U3917" s="8">
        <f>Sales[[#This Row],[Unit Cost]]*Sales[[#This Row],[Order Quantity]]</f>
        <v>3080.5260000000003</v>
      </c>
    </row>
    <row r="3918" spans="1:21" x14ac:dyDescent="0.2">
      <c r="A3918" s="6" t="s">
        <v>4131</v>
      </c>
      <c r="B3918" s="6" t="s">
        <v>24</v>
      </c>
      <c r="C3918" s="6" t="s">
        <v>148</v>
      </c>
      <c r="D3918" s="7">
        <v>43600</v>
      </c>
      <c r="E3918" s="7">
        <v>43713</v>
      </c>
      <c r="F3918" s="7">
        <v>43737</v>
      </c>
      <c r="G3918" s="7">
        <v>43738</v>
      </c>
      <c r="H3918" s="6">
        <f t="shared" si="183"/>
        <v>25</v>
      </c>
      <c r="I3918" s="6" t="s">
        <v>215</v>
      </c>
      <c r="J3918" s="6">
        <v>6</v>
      </c>
      <c r="K3918" s="6">
        <v>27</v>
      </c>
      <c r="L3918" s="6">
        <v>25</v>
      </c>
      <c r="M3918" s="6">
        <v>23</v>
      </c>
      <c r="N3918" s="6">
        <v>3</v>
      </c>
      <c r="O3918" s="6">
        <v>0.1</v>
      </c>
      <c r="P3918" s="8">
        <v>3979.8</v>
      </c>
      <c r="Q3918" s="8">
        <v>3263.4360000000001</v>
      </c>
      <c r="R3918" s="8">
        <f t="shared" si="184"/>
        <v>955.15200000000004</v>
      </c>
      <c r="S3918" s="8">
        <f>(((Sales[[#This Row],[Unit Price]]-(Sales[[#This Row],[Discount Applied]]*Sales[[#This Row],[Unit Price]]))-Q3918)/Q3918)*100</f>
        <v>9.7560975609756095</v>
      </c>
      <c r="T3918" s="8">
        <f t="shared" si="185"/>
        <v>10745.460000000001</v>
      </c>
      <c r="U3918" s="8">
        <f>Sales[[#This Row],[Unit Cost]]*Sales[[#This Row],[Order Quantity]]</f>
        <v>9790.3080000000009</v>
      </c>
    </row>
    <row r="3919" spans="1:21" x14ac:dyDescent="0.2">
      <c r="A3919" s="6" t="s">
        <v>4132</v>
      </c>
      <c r="B3919" s="6" t="s">
        <v>25</v>
      </c>
      <c r="C3919" s="6" t="s">
        <v>143</v>
      </c>
      <c r="D3919" s="7">
        <v>43600</v>
      </c>
      <c r="E3919" s="7">
        <v>43714</v>
      </c>
      <c r="F3919" s="7">
        <v>43731</v>
      </c>
      <c r="G3919" s="7">
        <v>43741</v>
      </c>
      <c r="H3919" s="6">
        <f t="shared" si="183"/>
        <v>27</v>
      </c>
      <c r="I3919" s="6" t="s">
        <v>215</v>
      </c>
      <c r="J3919" s="6">
        <v>12</v>
      </c>
      <c r="K3919" s="6">
        <v>50</v>
      </c>
      <c r="L3919" s="6">
        <v>366</v>
      </c>
      <c r="M3919" s="6">
        <v>40</v>
      </c>
      <c r="N3919" s="6">
        <v>2</v>
      </c>
      <c r="O3919" s="6">
        <v>0.1</v>
      </c>
      <c r="P3919" s="8">
        <v>2519.2000000000003</v>
      </c>
      <c r="Q3919" s="8">
        <v>1410.7520000000002</v>
      </c>
      <c r="R3919" s="8">
        <f t="shared" si="184"/>
        <v>1713.056</v>
      </c>
      <c r="S3919" s="8">
        <f>(((Sales[[#This Row],[Unit Price]]-(Sales[[#This Row],[Discount Applied]]*Sales[[#This Row],[Unit Price]]))-Q3919)/Q3919)*100</f>
        <v>60.714285714285708</v>
      </c>
      <c r="T3919" s="8">
        <f t="shared" si="185"/>
        <v>4534.5600000000004</v>
      </c>
      <c r="U3919" s="8">
        <f>Sales[[#This Row],[Unit Cost]]*Sales[[#This Row],[Order Quantity]]</f>
        <v>2821.5040000000004</v>
      </c>
    </row>
    <row r="3920" spans="1:21" x14ac:dyDescent="0.2">
      <c r="A3920" s="6" t="s">
        <v>4133</v>
      </c>
      <c r="B3920" s="6" t="s">
        <v>24</v>
      </c>
      <c r="C3920" s="6" t="s">
        <v>145</v>
      </c>
      <c r="D3920" s="7">
        <v>43600</v>
      </c>
      <c r="E3920" s="7">
        <v>43714</v>
      </c>
      <c r="F3920" s="7">
        <v>43735</v>
      </c>
      <c r="G3920" s="7">
        <v>43745</v>
      </c>
      <c r="H3920" s="6">
        <f t="shared" si="183"/>
        <v>31</v>
      </c>
      <c r="I3920" s="6" t="s">
        <v>215</v>
      </c>
      <c r="J3920" s="6">
        <v>2</v>
      </c>
      <c r="K3920" s="6">
        <v>19</v>
      </c>
      <c r="L3920" s="6">
        <v>113</v>
      </c>
      <c r="M3920" s="6">
        <v>15</v>
      </c>
      <c r="N3920" s="6">
        <v>1</v>
      </c>
      <c r="O3920" s="6">
        <v>0.05</v>
      </c>
      <c r="P3920" s="8">
        <v>850.9</v>
      </c>
      <c r="Q3920" s="8">
        <v>570.10300000000007</v>
      </c>
      <c r="R3920" s="8">
        <f t="shared" si="184"/>
        <v>238.25199999999995</v>
      </c>
      <c r="S3920" s="8">
        <f>(((Sales[[#This Row],[Unit Price]]-(Sales[[#This Row],[Discount Applied]]*Sales[[#This Row],[Unit Price]]))-Q3920)/Q3920)*100</f>
        <v>41.791044776119392</v>
      </c>
      <c r="T3920" s="8">
        <f t="shared" si="185"/>
        <v>808.35500000000002</v>
      </c>
      <c r="U3920" s="8">
        <f>Sales[[#This Row],[Unit Cost]]*Sales[[#This Row],[Order Quantity]]</f>
        <v>570.10300000000007</v>
      </c>
    </row>
    <row r="3921" spans="1:21" x14ac:dyDescent="0.2">
      <c r="A3921" s="6" t="s">
        <v>4134</v>
      </c>
      <c r="B3921" s="6" t="s">
        <v>24</v>
      </c>
      <c r="C3921" s="6" t="s">
        <v>145</v>
      </c>
      <c r="D3921" s="7">
        <v>43600</v>
      </c>
      <c r="E3921" s="7">
        <v>43714</v>
      </c>
      <c r="F3921" s="7">
        <v>43732</v>
      </c>
      <c r="G3921" s="7">
        <v>43735</v>
      </c>
      <c r="H3921" s="6">
        <f t="shared" si="183"/>
        <v>21</v>
      </c>
      <c r="I3921" s="6" t="s">
        <v>215</v>
      </c>
      <c r="J3921" s="6">
        <v>9</v>
      </c>
      <c r="K3921" s="6">
        <v>45</v>
      </c>
      <c r="L3921" s="6">
        <v>187</v>
      </c>
      <c r="M3921" s="6">
        <v>45</v>
      </c>
      <c r="N3921" s="6">
        <v>2</v>
      </c>
      <c r="O3921" s="6">
        <v>7.4999999999999997E-2</v>
      </c>
      <c r="P3921" s="8">
        <v>1969.8</v>
      </c>
      <c r="Q3921" s="8">
        <v>1654.6319999999998</v>
      </c>
      <c r="R3921" s="8">
        <f t="shared" si="184"/>
        <v>334.86600000000044</v>
      </c>
      <c r="S3921" s="8">
        <f>(((Sales[[#This Row],[Unit Price]]-(Sales[[#This Row],[Discount Applied]]*Sales[[#This Row],[Unit Price]]))-Q3921)/Q3921)*100</f>
        <v>10.119047619047633</v>
      </c>
      <c r="T3921" s="8">
        <f t="shared" si="185"/>
        <v>3644.13</v>
      </c>
      <c r="U3921" s="8">
        <f>Sales[[#This Row],[Unit Cost]]*Sales[[#This Row],[Order Quantity]]</f>
        <v>3309.2639999999997</v>
      </c>
    </row>
    <row r="3922" spans="1:21" x14ac:dyDescent="0.2">
      <c r="A3922" s="6" t="s">
        <v>4135</v>
      </c>
      <c r="B3922" s="6" t="s">
        <v>25</v>
      </c>
      <c r="C3922" s="6" t="s">
        <v>144</v>
      </c>
      <c r="D3922" s="7">
        <v>43600</v>
      </c>
      <c r="E3922" s="7">
        <v>43714</v>
      </c>
      <c r="F3922" s="7">
        <v>43735</v>
      </c>
      <c r="G3922" s="7">
        <v>43742</v>
      </c>
      <c r="H3922" s="6">
        <f t="shared" si="183"/>
        <v>28</v>
      </c>
      <c r="I3922" s="6" t="s">
        <v>215</v>
      </c>
      <c r="J3922" s="6">
        <v>17</v>
      </c>
      <c r="K3922" s="6">
        <v>24</v>
      </c>
      <c r="L3922" s="6">
        <v>71</v>
      </c>
      <c r="M3922" s="6">
        <v>35</v>
      </c>
      <c r="N3922" s="6">
        <v>8</v>
      </c>
      <c r="O3922" s="6">
        <v>0.4</v>
      </c>
      <c r="P3922" s="8">
        <v>1078.7</v>
      </c>
      <c r="Q3922" s="8">
        <v>614.85899999999992</v>
      </c>
      <c r="R3922" s="8">
        <f t="shared" si="184"/>
        <v>258.88800000000083</v>
      </c>
      <c r="S3922" s="8">
        <f>(((Sales[[#This Row],[Unit Price]]-(Sales[[#This Row],[Discount Applied]]*Sales[[#This Row],[Unit Price]]))-Q3922)/Q3922)*100</f>
        <v>5.2631578947368602</v>
      </c>
      <c r="T3922" s="8">
        <f t="shared" si="185"/>
        <v>5177.76</v>
      </c>
      <c r="U3922" s="8">
        <f>Sales[[#This Row],[Unit Cost]]*Sales[[#This Row],[Order Quantity]]</f>
        <v>4918.8719999999994</v>
      </c>
    </row>
    <row r="3923" spans="1:21" x14ac:dyDescent="0.2">
      <c r="A3923" s="6" t="s">
        <v>4136</v>
      </c>
      <c r="B3923" s="6" t="s">
        <v>24</v>
      </c>
      <c r="C3923" s="6" t="s">
        <v>144</v>
      </c>
      <c r="D3923" s="7">
        <v>43600</v>
      </c>
      <c r="E3923" s="7">
        <v>43714</v>
      </c>
      <c r="F3923" s="7">
        <v>43742</v>
      </c>
      <c r="G3923" s="7">
        <v>43745</v>
      </c>
      <c r="H3923" s="6">
        <f t="shared" si="183"/>
        <v>31</v>
      </c>
      <c r="I3923" s="6" t="s">
        <v>215</v>
      </c>
      <c r="J3923" s="6">
        <v>8</v>
      </c>
      <c r="K3923" s="6">
        <v>32</v>
      </c>
      <c r="L3923" s="6">
        <v>82</v>
      </c>
      <c r="M3923" s="6">
        <v>19</v>
      </c>
      <c r="N3923" s="6">
        <v>1</v>
      </c>
      <c r="O3923" s="6">
        <v>7.4999999999999997E-2</v>
      </c>
      <c r="P3923" s="8">
        <v>1876</v>
      </c>
      <c r="Q3923" s="8">
        <v>1482.04</v>
      </c>
      <c r="R3923" s="8">
        <f t="shared" si="184"/>
        <v>253.26</v>
      </c>
      <c r="S3923" s="8">
        <f>(((Sales[[#This Row],[Unit Price]]-(Sales[[#This Row],[Discount Applied]]*Sales[[#This Row],[Unit Price]]))-Q3923)/Q3923)*100</f>
        <v>17.088607594936708</v>
      </c>
      <c r="T3923" s="8">
        <f t="shared" si="185"/>
        <v>1735.3</v>
      </c>
      <c r="U3923" s="8">
        <f>Sales[[#This Row],[Unit Cost]]*Sales[[#This Row],[Order Quantity]]</f>
        <v>1482.04</v>
      </c>
    </row>
    <row r="3924" spans="1:21" x14ac:dyDescent="0.2">
      <c r="A3924" s="6" t="s">
        <v>4137</v>
      </c>
      <c r="B3924" s="6" t="s">
        <v>25</v>
      </c>
      <c r="C3924" s="6" t="s">
        <v>148</v>
      </c>
      <c r="D3924" s="7">
        <v>43600</v>
      </c>
      <c r="E3924" s="7">
        <v>43714</v>
      </c>
      <c r="F3924" s="7">
        <v>43720</v>
      </c>
      <c r="G3924" s="7">
        <v>43725</v>
      </c>
      <c r="H3924" s="6">
        <f t="shared" si="183"/>
        <v>11</v>
      </c>
      <c r="I3924" s="6" t="s">
        <v>215</v>
      </c>
      <c r="J3924" s="6">
        <v>16</v>
      </c>
      <c r="K3924" s="6">
        <v>11</v>
      </c>
      <c r="L3924" s="6">
        <v>25</v>
      </c>
      <c r="M3924" s="6">
        <v>41</v>
      </c>
      <c r="N3924" s="6">
        <v>4</v>
      </c>
      <c r="O3924" s="6">
        <v>7.4999999999999997E-2</v>
      </c>
      <c r="P3924" s="8">
        <v>1775.5</v>
      </c>
      <c r="Q3924" s="8">
        <v>1384.89</v>
      </c>
      <c r="R3924" s="8">
        <f t="shared" si="184"/>
        <v>1029.79</v>
      </c>
      <c r="S3924" s="8">
        <f>(((Sales[[#This Row],[Unit Price]]-(Sales[[#This Row],[Discount Applied]]*Sales[[#This Row],[Unit Price]]))-Q3924)/Q3924)*100</f>
        <v>18.589743589743588</v>
      </c>
      <c r="T3924" s="8">
        <f t="shared" si="185"/>
        <v>6569.35</v>
      </c>
      <c r="U3924" s="8">
        <f>Sales[[#This Row],[Unit Cost]]*Sales[[#This Row],[Order Quantity]]</f>
        <v>5539.56</v>
      </c>
    </row>
    <row r="3925" spans="1:21" x14ac:dyDescent="0.2">
      <c r="A3925" s="6" t="s">
        <v>4138</v>
      </c>
      <c r="B3925" s="6" t="s">
        <v>25</v>
      </c>
      <c r="C3925" s="6" t="s">
        <v>144</v>
      </c>
      <c r="D3925" s="7">
        <v>43600</v>
      </c>
      <c r="E3925" s="7">
        <v>43715</v>
      </c>
      <c r="F3925" s="7">
        <v>43735</v>
      </c>
      <c r="G3925" s="7">
        <v>43737</v>
      </c>
      <c r="H3925" s="6">
        <f t="shared" si="183"/>
        <v>22</v>
      </c>
      <c r="I3925" s="6" t="s">
        <v>215</v>
      </c>
      <c r="J3925" s="6">
        <v>20</v>
      </c>
      <c r="K3925" s="6">
        <v>13</v>
      </c>
      <c r="L3925" s="6">
        <v>65</v>
      </c>
      <c r="M3925" s="6">
        <v>37</v>
      </c>
      <c r="N3925" s="6">
        <v>1</v>
      </c>
      <c r="O3925" s="6">
        <v>7.4999999999999997E-2</v>
      </c>
      <c r="P3925" s="8">
        <v>844.2</v>
      </c>
      <c r="Q3925" s="8">
        <v>464.31000000000006</v>
      </c>
      <c r="R3925" s="8">
        <f t="shared" si="184"/>
        <v>316.57499999999993</v>
      </c>
      <c r="S3925" s="8">
        <f>(((Sales[[#This Row],[Unit Price]]-(Sales[[#This Row],[Discount Applied]]*Sales[[#This Row],[Unit Price]]))-Q3925)/Q3925)*100</f>
        <v>68.181818181818159</v>
      </c>
      <c r="T3925" s="8">
        <f t="shared" si="185"/>
        <v>780.88499999999999</v>
      </c>
      <c r="U3925" s="8">
        <f>Sales[[#This Row],[Unit Cost]]*Sales[[#This Row],[Order Quantity]]</f>
        <v>464.31000000000006</v>
      </c>
    </row>
    <row r="3926" spans="1:21" x14ac:dyDescent="0.2">
      <c r="A3926" s="6" t="s">
        <v>4139</v>
      </c>
      <c r="B3926" s="6" t="s">
        <v>23</v>
      </c>
      <c r="C3926" s="6" t="s">
        <v>147</v>
      </c>
      <c r="D3926" s="7">
        <v>43600</v>
      </c>
      <c r="E3926" s="7">
        <v>43715</v>
      </c>
      <c r="F3926" s="7">
        <v>43735</v>
      </c>
      <c r="G3926" s="7">
        <v>43740</v>
      </c>
      <c r="H3926" s="6">
        <f t="shared" si="183"/>
        <v>25</v>
      </c>
      <c r="I3926" s="6" t="s">
        <v>215</v>
      </c>
      <c r="J3926" s="6">
        <v>23</v>
      </c>
      <c r="K3926" s="6">
        <v>48</v>
      </c>
      <c r="L3926" s="6">
        <v>225</v>
      </c>
      <c r="M3926" s="6">
        <v>4</v>
      </c>
      <c r="N3926" s="6">
        <v>1</v>
      </c>
      <c r="O3926" s="6">
        <v>0.1</v>
      </c>
      <c r="P3926" s="8">
        <v>167.5</v>
      </c>
      <c r="Q3926" s="8">
        <v>95.474999999999994</v>
      </c>
      <c r="R3926" s="8">
        <f t="shared" si="184"/>
        <v>55.275000000000006</v>
      </c>
      <c r="S3926" s="8">
        <f>(((Sales[[#This Row],[Unit Price]]-(Sales[[#This Row],[Discount Applied]]*Sales[[#This Row],[Unit Price]]))-Q3926)/Q3926)*100</f>
        <v>57.894736842105274</v>
      </c>
      <c r="T3926" s="8">
        <f t="shared" si="185"/>
        <v>150.75</v>
      </c>
      <c r="U3926" s="8">
        <f>Sales[[#This Row],[Unit Cost]]*Sales[[#This Row],[Order Quantity]]</f>
        <v>95.474999999999994</v>
      </c>
    </row>
    <row r="3927" spans="1:21" x14ac:dyDescent="0.2">
      <c r="A3927" s="6" t="s">
        <v>4140</v>
      </c>
      <c r="B3927" s="6" t="s">
        <v>23</v>
      </c>
      <c r="C3927" s="6" t="s">
        <v>143</v>
      </c>
      <c r="D3927" s="7">
        <v>43600</v>
      </c>
      <c r="E3927" s="7">
        <v>43715</v>
      </c>
      <c r="F3927" s="7">
        <v>43717</v>
      </c>
      <c r="G3927" s="7">
        <v>43724</v>
      </c>
      <c r="H3927" s="6">
        <f t="shared" si="183"/>
        <v>9</v>
      </c>
      <c r="I3927" s="6" t="s">
        <v>215</v>
      </c>
      <c r="J3927" s="6">
        <v>21</v>
      </c>
      <c r="K3927" s="6">
        <v>43</v>
      </c>
      <c r="L3927" s="6">
        <v>347</v>
      </c>
      <c r="M3927" s="6">
        <v>5</v>
      </c>
      <c r="N3927" s="6">
        <v>5</v>
      </c>
      <c r="O3927" s="6">
        <v>0.05</v>
      </c>
      <c r="P3927" s="8">
        <v>1105.5</v>
      </c>
      <c r="Q3927" s="8">
        <v>807.01499999999999</v>
      </c>
      <c r="R3927" s="8">
        <f t="shared" si="184"/>
        <v>1216.0500000000002</v>
      </c>
      <c r="S3927" s="8">
        <f>(((Sales[[#This Row],[Unit Price]]-(Sales[[#This Row],[Discount Applied]]*Sales[[#This Row],[Unit Price]]))-Q3927)/Q3927)*100</f>
        <v>30.136986301369856</v>
      </c>
      <c r="T3927" s="8">
        <f t="shared" si="185"/>
        <v>5251.125</v>
      </c>
      <c r="U3927" s="8">
        <f>Sales[[#This Row],[Unit Cost]]*Sales[[#This Row],[Order Quantity]]</f>
        <v>4035.0749999999998</v>
      </c>
    </row>
    <row r="3928" spans="1:21" x14ac:dyDescent="0.2">
      <c r="A3928" s="6" t="s">
        <v>4141</v>
      </c>
      <c r="B3928" s="6" t="s">
        <v>24</v>
      </c>
      <c r="C3928" s="6" t="s">
        <v>144</v>
      </c>
      <c r="D3928" s="7">
        <v>43600</v>
      </c>
      <c r="E3928" s="7">
        <v>43715</v>
      </c>
      <c r="F3928" s="7">
        <v>43723</v>
      </c>
      <c r="G3928" s="7">
        <v>43727</v>
      </c>
      <c r="H3928" s="6">
        <f t="shared" si="183"/>
        <v>12</v>
      </c>
      <c r="I3928" s="6" t="s">
        <v>215</v>
      </c>
      <c r="J3928" s="6">
        <v>3</v>
      </c>
      <c r="K3928" s="6">
        <v>44</v>
      </c>
      <c r="L3928" s="6">
        <v>73</v>
      </c>
      <c r="M3928" s="6">
        <v>36</v>
      </c>
      <c r="N3928" s="6">
        <v>7</v>
      </c>
      <c r="O3928" s="6">
        <v>0.05</v>
      </c>
      <c r="P3928" s="8">
        <v>3082</v>
      </c>
      <c r="Q3928" s="8">
        <v>2342.3200000000002</v>
      </c>
      <c r="R3928" s="8">
        <f t="shared" si="184"/>
        <v>4099.0599999999977</v>
      </c>
      <c r="S3928" s="8">
        <f>(((Sales[[#This Row],[Unit Price]]-(Sales[[#This Row],[Discount Applied]]*Sales[[#This Row],[Unit Price]]))-Q3928)/Q3928)*100</f>
        <v>24.999999999999993</v>
      </c>
      <c r="T3928" s="8">
        <f t="shared" si="185"/>
        <v>20495.3</v>
      </c>
      <c r="U3928" s="8">
        <f>Sales[[#This Row],[Unit Cost]]*Sales[[#This Row],[Order Quantity]]</f>
        <v>16396.240000000002</v>
      </c>
    </row>
    <row r="3929" spans="1:21" x14ac:dyDescent="0.2">
      <c r="A3929" s="6" t="s">
        <v>4142</v>
      </c>
      <c r="B3929" s="6" t="s">
        <v>23</v>
      </c>
      <c r="C3929" s="6" t="s">
        <v>148</v>
      </c>
      <c r="D3929" s="7">
        <v>43600</v>
      </c>
      <c r="E3929" s="7">
        <v>43715</v>
      </c>
      <c r="F3929" s="7">
        <v>43730</v>
      </c>
      <c r="G3929" s="7">
        <v>43731</v>
      </c>
      <c r="H3929" s="6">
        <f t="shared" si="183"/>
        <v>16</v>
      </c>
      <c r="I3929" s="6" t="s">
        <v>215</v>
      </c>
      <c r="J3929" s="6">
        <v>23</v>
      </c>
      <c r="K3929" s="6">
        <v>33</v>
      </c>
      <c r="L3929" s="6">
        <v>50</v>
      </c>
      <c r="M3929" s="6">
        <v>18</v>
      </c>
      <c r="N3929" s="6">
        <v>2</v>
      </c>
      <c r="O3929" s="6">
        <v>0.1</v>
      </c>
      <c r="P3929" s="8">
        <v>864.30000000000007</v>
      </c>
      <c r="Q3929" s="8">
        <v>717.36900000000003</v>
      </c>
      <c r="R3929" s="8">
        <f t="shared" si="184"/>
        <v>121.00200000000018</v>
      </c>
      <c r="S3929" s="8">
        <f>(((Sales[[#This Row],[Unit Price]]-(Sales[[#This Row],[Discount Applied]]*Sales[[#This Row],[Unit Price]]))-Q3929)/Q3929)*100</f>
        <v>8.4337349397590486</v>
      </c>
      <c r="T3929" s="8">
        <f t="shared" si="185"/>
        <v>1555.7400000000002</v>
      </c>
      <c r="U3929" s="8">
        <f>Sales[[#This Row],[Unit Cost]]*Sales[[#This Row],[Order Quantity]]</f>
        <v>1434.7380000000001</v>
      </c>
    </row>
    <row r="3930" spans="1:21" x14ac:dyDescent="0.2">
      <c r="A3930" s="6" t="s">
        <v>4143</v>
      </c>
      <c r="B3930" s="6" t="s">
        <v>25</v>
      </c>
      <c r="C3930" s="6" t="s">
        <v>143</v>
      </c>
      <c r="D3930" s="7">
        <v>43600</v>
      </c>
      <c r="E3930" s="7">
        <v>43715</v>
      </c>
      <c r="F3930" s="7">
        <v>43734</v>
      </c>
      <c r="G3930" s="7">
        <v>43736</v>
      </c>
      <c r="H3930" s="6">
        <f t="shared" si="183"/>
        <v>21</v>
      </c>
      <c r="I3930" s="6" t="s">
        <v>215</v>
      </c>
      <c r="J3930" s="6">
        <v>18</v>
      </c>
      <c r="K3930" s="6">
        <v>48</v>
      </c>
      <c r="L3930" s="6">
        <v>340</v>
      </c>
      <c r="M3930" s="6">
        <v>30</v>
      </c>
      <c r="N3930" s="6">
        <v>6</v>
      </c>
      <c r="O3930" s="6">
        <v>0.05</v>
      </c>
      <c r="P3930" s="8">
        <v>2646.5</v>
      </c>
      <c r="Q3930" s="8">
        <v>1402.645</v>
      </c>
      <c r="R3930" s="8">
        <f t="shared" si="184"/>
        <v>6669.18</v>
      </c>
      <c r="S3930" s="8">
        <f>(((Sales[[#This Row],[Unit Price]]-(Sales[[#This Row],[Discount Applied]]*Sales[[#This Row],[Unit Price]]))-Q3930)/Q3930)*100</f>
        <v>79.245283018867937</v>
      </c>
      <c r="T3930" s="8">
        <f t="shared" si="185"/>
        <v>15085.05</v>
      </c>
      <c r="U3930" s="8">
        <f>Sales[[#This Row],[Unit Cost]]*Sales[[#This Row],[Order Quantity]]</f>
        <v>8415.869999999999</v>
      </c>
    </row>
    <row r="3931" spans="1:21" x14ac:dyDescent="0.2">
      <c r="A3931" s="6" t="s">
        <v>4144</v>
      </c>
      <c r="B3931" s="6" t="s">
        <v>24</v>
      </c>
      <c r="C3931" s="6" t="s">
        <v>147</v>
      </c>
      <c r="D3931" s="7">
        <v>43600</v>
      </c>
      <c r="E3931" s="7">
        <v>43716</v>
      </c>
      <c r="F3931" s="7">
        <v>43739</v>
      </c>
      <c r="G3931" s="7">
        <v>43744</v>
      </c>
      <c r="H3931" s="6">
        <f t="shared" si="183"/>
        <v>28</v>
      </c>
      <c r="I3931" s="6" t="s">
        <v>215</v>
      </c>
      <c r="J3931" s="6">
        <v>3</v>
      </c>
      <c r="K3931" s="6">
        <v>24</v>
      </c>
      <c r="L3931" s="6">
        <v>250</v>
      </c>
      <c r="M3931" s="6">
        <v>33</v>
      </c>
      <c r="N3931" s="6">
        <v>7</v>
      </c>
      <c r="O3931" s="6">
        <v>0.15</v>
      </c>
      <c r="P3931" s="8">
        <v>1748.7</v>
      </c>
      <c r="Q3931" s="8">
        <v>1451.421</v>
      </c>
      <c r="R3931" s="8">
        <f t="shared" si="184"/>
        <v>244.8179999999993</v>
      </c>
      <c r="S3931" s="8">
        <f>(((Sales[[#This Row],[Unit Price]]-(Sales[[#This Row],[Discount Applied]]*Sales[[#This Row],[Unit Price]]))-Q3931)/Q3931)*100</f>
        <v>2.4096385542168628</v>
      </c>
      <c r="T3931" s="8">
        <f t="shared" si="185"/>
        <v>10404.764999999999</v>
      </c>
      <c r="U3931" s="8">
        <f>Sales[[#This Row],[Unit Cost]]*Sales[[#This Row],[Order Quantity]]</f>
        <v>10159.947</v>
      </c>
    </row>
    <row r="3932" spans="1:21" x14ac:dyDescent="0.2">
      <c r="A3932" s="6" t="s">
        <v>4145</v>
      </c>
      <c r="B3932" s="6" t="s">
        <v>26</v>
      </c>
      <c r="C3932" s="6" t="s">
        <v>144</v>
      </c>
      <c r="D3932" s="7">
        <v>43600</v>
      </c>
      <c r="E3932" s="7">
        <v>43716</v>
      </c>
      <c r="F3932" s="7">
        <v>43744</v>
      </c>
      <c r="G3932" s="7">
        <v>43754</v>
      </c>
      <c r="H3932" s="6">
        <f t="shared" si="183"/>
        <v>38</v>
      </c>
      <c r="I3932" s="6" t="s">
        <v>215</v>
      </c>
      <c r="J3932" s="6">
        <v>27</v>
      </c>
      <c r="K3932" s="6">
        <v>20</v>
      </c>
      <c r="L3932" s="6">
        <v>80</v>
      </c>
      <c r="M3932" s="6">
        <v>22</v>
      </c>
      <c r="N3932" s="6">
        <v>6</v>
      </c>
      <c r="O3932" s="6">
        <v>0.15</v>
      </c>
      <c r="P3932" s="8">
        <v>1755.4</v>
      </c>
      <c r="Q3932" s="8">
        <v>983.02400000000011</v>
      </c>
      <c r="R3932" s="8">
        <f t="shared" si="184"/>
        <v>3054.3960000000006</v>
      </c>
      <c r="S3932" s="8">
        <f>(((Sales[[#This Row],[Unit Price]]-(Sales[[#This Row],[Discount Applied]]*Sales[[#This Row],[Unit Price]]))-Q3932)/Q3932)*100</f>
        <v>51.785714285714278</v>
      </c>
      <c r="T3932" s="8">
        <f t="shared" si="185"/>
        <v>8952.5400000000009</v>
      </c>
      <c r="U3932" s="8">
        <f>Sales[[#This Row],[Unit Cost]]*Sales[[#This Row],[Order Quantity]]</f>
        <v>5898.1440000000002</v>
      </c>
    </row>
    <row r="3933" spans="1:21" x14ac:dyDescent="0.2">
      <c r="A3933" s="6" t="s">
        <v>4146</v>
      </c>
      <c r="B3933" s="6" t="s">
        <v>23</v>
      </c>
      <c r="C3933" s="6" t="s">
        <v>147</v>
      </c>
      <c r="D3933" s="7">
        <v>43600</v>
      </c>
      <c r="E3933" s="7">
        <v>43716</v>
      </c>
      <c r="F3933" s="7">
        <v>43744</v>
      </c>
      <c r="G3933" s="7">
        <v>43747</v>
      </c>
      <c r="H3933" s="6">
        <f t="shared" si="183"/>
        <v>31</v>
      </c>
      <c r="I3933" s="6" t="s">
        <v>215</v>
      </c>
      <c r="J3933" s="6">
        <v>22</v>
      </c>
      <c r="K3933" s="6">
        <v>8</v>
      </c>
      <c r="L3933" s="6">
        <v>240</v>
      </c>
      <c r="M3933" s="6">
        <v>47</v>
      </c>
      <c r="N3933" s="6">
        <v>6</v>
      </c>
      <c r="O3933" s="6">
        <v>0.2</v>
      </c>
      <c r="P3933" s="8">
        <v>1105.5</v>
      </c>
      <c r="Q3933" s="8">
        <v>851.23500000000001</v>
      </c>
      <c r="R3933" s="8">
        <f t="shared" si="184"/>
        <v>198.98999999999978</v>
      </c>
      <c r="S3933" s="8">
        <f>(((Sales[[#This Row],[Unit Price]]-(Sales[[#This Row],[Discount Applied]]*Sales[[#This Row],[Unit Price]]))-Q3933)/Q3933)*100</f>
        <v>3.8961038961038916</v>
      </c>
      <c r="T3933" s="8">
        <f t="shared" si="185"/>
        <v>5306.4</v>
      </c>
      <c r="U3933" s="8">
        <f>Sales[[#This Row],[Unit Cost]]*Sales[[#This Row],[Order Quantity]]</f>
        <v>5107.41</v>
      </c>
    </row>
    <row r="3934" spans="1:21" x14ac:dyDescent="0.2">
      <c r="A3934" s="6" t="s">
        <v>4147</v>
      </c>
      <c r="B3934" s="6" t="s">
        <v>25</v>
      </c>
      <c r="C3934" s="6" t="s">
        <v>143</v>
      </c>
      <c r="D3934" s="7">
        <v>43600</v>
      </c>
      <c r="E3934" s="7">
        <v>43717</v>
      </c>
      <c r="F3934" s="7">
        <v>43721</v>
      </c>
      <c r="G3934" s="7">
        <v>43725</v>
      </c>
      <c r="H3934" s="6">
        <f t="shared" si="183"/>
        <v>8</v>
      </c>
      <c r="I3934" s="6" t="s">
        <v>215</v>
      </c>
      <c r="J3934" s="6">
        <v>14</v>
      </c>
      <c r="K3934" s="6">
        <v>20</v>
      </c>
      <c r="L3934" s="6">
        <v>329</v>
      </c>
      <c r="M3934" s="6">
        <v>46</v>
      </c>
      <c r="N3934" s="6">
        <v>1</v>
      </c>
      <c r="O3934" s="6">
        <v>0.1</v>
      </c>
      <c r="P3934" s="8">
        <v>1105.5</v>
      </c>
      <c r="Q3934" s="8">
        <v>652.245</v>
      </c>
      <c r="R3934" s="8">
        <f t="shared" si="184"/>
        <v>342.70500000000004</v>
      </c>
      <c r="S3934" s="8">
        <f>(((Sales[[#This Row],[Unit Price]]-(Sales[[#This Row],[Discount Applied]]*Sales[[#This Row],[Unit Price]]))-Q3934)/Q3934)*100</f>
        <v>52.542372881355938</v>
      </c>
      <c r="T3934" s="8">
        <f t="shared" si="185"/>
        <v>994.95</v>
      </c>
      <c r="U3934" s="8">
        <f>Sales[[#This Row],[Unit Cost]]*Sales[[#This Row],[Order Quantity]]</f>
        <v>652.245</v>
      </c>
    </row>
    <row r="3935" spans="1:21" x14ac:dyDescent="0.2">
      <c r="A3935" s="6" t="s">
        <v>4148</v>
      </c>
      <c r="B3935" s="6" t="s">
        <v>25</v>
      </c>
      <c r="C3935" s="6" t="s">
        <v>145</v>
      </c>
      <c r="D3935" s="7">
        <v>43600</v>
      </c>
      <c r="E3935" s="7">
        <v>43717</v>
      </c>
      <c r="F3935" s="7">
        <v>43736</v>
      </c>
      <c r="G3935" s="7">
        <v>43745</v>
      </c>
      <c r="H3935" s="6">
        <f t="shared" si="183"/>
        <v>28</v>
      </c>
      <c r="I3935" s="6" t="s">
        <v>215</v>
      </c>
      <c r="J3935" s="6">
        <v>13</v>
      </c>
      <c r="K3935" s="6">
        <v>27</v>
      </c>
      <c r="L3935" s="6">
        <v>165</v>
      </c>
      <c r="M3935" s="6">
        <v>22</v>
      </c>
      <c r="N3935" s="6">
        <v>6</v>
      </c>
      <c r="O3935" s="6">
        <v>0.4</v>
      </c>
      <c r="P3935" s="8">
        <v>3953</v>
      </c>
      <c r="Q3935" s="8">
        <v>2925.22</v>
      </c>
      <c r="R3935" s="8">
        <f t="shared" si="184"/>
        <v>-3320.5200000000004</v>
      </c>
      <c r="S3935" s="8">
        <f>(((Sales[[#This Row],[Unit Price]]-(Sales[[#This Row],[Discount Applied]]*Sales[[#This Row],[Unit Price]]))-Q3935)/Q3935)*100</f>
        <v>-18.918918918918905</v>
      </c>
      <c r="T3935" s="8">
        <f t="shared" si="185"/>
        <v>14230.8</v>
      </c>
      <c r="U3935" s="8">
        <f>Sales[[#This Row],[Unit Cost]]*Sales[[#This Row],[Order Quantity]]</f>
        <v>17551.32</v>
      </c>
    </row>
    <row r="3936" spans="1:21" x14ac:dyDescent="0.2">
      <c r="A3936" s="6" t="s">
        <v>4149</v>
      </c>
      <c r="B3936" s="6" t="s">
        <v>24</v>
      </c>
      <c r="C3936" s="6" t="s">
        <v>148</v>
      </c>
      <c r="D3936" s="7">
        <v>43600</v>
      </c>
      <c r="E3936" s="7">
        <v>43717</v>
      </c>
      <c r="F3936" s="7">
        <v>43722</v>
      </c>
      <c r="G3936" s="7">
        <v>43728</v>
      </c>
      <c r="H3936" s="6">
        <f t="shared" si="183"/>
        <v>11</v>
      </c>
      <c r="I3936" s="6" t="s">
        <v>215</v>
      </c>
      <c r="J3936" s="6">
        <v>5</v>
      </c>
      <c r="K3936" s="6">
        <v>11</v>
      </c>
      <c r="L3936" s="6">
        <v>46</v>
      </c>
      <c r="M3936" s="6">
        <v>4</v>
      </c>
      <c r="N3936" s="6">
        <v>7</v>
      </c>
      <c r="O3936" s="6">
        <v>0.2</v>
      </c>
      <c r="P3936" s="8">
        <v>5815.6</v>
      </c>
      <c r="Q3936" s="8">
        <v>4129.076</v>
      </c>
      <c r="R3936" s="8">
        <f t="shared" si="184"/>
        <v>3663.828000000005</v>
      </c>
      <c r="S3936" s="8">
        <f>(((Sales[[#This Row],[Unit Price]]-(Sales[[#This Row],[Discount Applied]]*Sales[[#This Row],[Unit Price]]))-Q3936)/Q3936)*100</f>
        <v>12.676056338028181</v>
      </c>
      <c r="T3936" s="8">
        <f t="shared" si="185"/>
        <v>32567.360000000004</v>
      </c>
      <c r="U3936" s="8">
        <f>Sales[[#This Row],[Unit Cost]]*Sales[[#This Row],[Order Quantity]]</f>
        <v>28903.531999999999</v>
      </c>
    </row>
    <row r="3937" spans="1:21" x14ac:dyDescent="0.2">
      <c r="A3937" s="6" t="s">
        <v>4150</v>
      </c>
      <c r="B3937" s="6" t="s">
        <v>25</v>
      </c>
      <c r="C3937" s="6" t="s">
        <v>145</v>
      </c>
      <c r="D3937" s="7">
        <v>43600</v>
      </c>
      <c r="E3937" s="7">
        <v>43717</v>
      </c>
      <c r="F3937" s="7">
        <v>43736</v>
      </c>
      <c r="G3937" s="7">
        <v>43744</v>
      </c>
      <c r="H3937" s="6">
        <f t="shared" si="183"/>
        <v>27</v>
      </c>
      <c r="I3937" s="6" t="s">
        <v>215</v>
      </c>
      <c r="J3937" s="6">
        <v>15</v>
      </c>
      <c r="K3937" s="6">
        <v>45</v>
      </c>
      <c r="L3937" s="6">
        <v>198</v>
      </c>
      <c r="M3937" s="6">
        <v>36</v>
      </c>
      <c r="N3937" s="6">
        <v>3</v>
      </c>
      <c r="O3937" s="6">
        <v>0.1</v>
      </c>
      <c r="P3937" s="8">
        <v>3209.3</v>
      </c>
      <c r="Q3937" s="8">
        <v>2599.5330000000004</v>
      </c>
      <c r="R3937" s="8">
        <f t="shared" si="184"/>
        <v>866.51099999999951</v>
      </c>
      <c r="S3937" s="8">
        <f>(((Sales[[#This Row],[Unit Price]]-(Sales[[#This Row],[Discount Applied]]*Sales[[#This Row],[Unit Price]]))-Q3937)/Q3937)*100</f>
        <v>11.111111111111091</v>
      </c>
      <c r="T3937" s="8">
        <f t="shared" si="185"/>
        <v>8665.11</v>
      </c>
      <c r="U3937" s="8">
        <f>Sales[[#This Row],[Unit Cost]]*Sales[[#This Row],[Order Quantity]]</f>
        <v>7798.5990000000011</v>
      </c>
    </row>
    <row r="3938" spans="1:21" x14ac:dyDescent="0.2">
      <c r="A3938" s="6" t="s">
        <v>4151</v>
      </c>
      <c r="B3938" s="6" t="s">
        <v>25</v>
      </c>
      <c r="C3938" s="6" t="s">
        <v>147</v>
      </c>
      <c r="D3938" s="7">
        <v>43600</v>
      </c>
      <c r="E3938" s="7">
        <v>43717</v>
      </c>
      <c r="F3938" s="7">
        <v>43725</v>
      </c>
      <c r="G3938" s="7">
        <v>43731</v>
      </c>
      <c r="H3938" s="6">
        <f t="shared" si="183"/>
        <v>14</v>
      </c>
      <c r="I3938" s="6" t="s">
        <v>215</v>
      </c>
      <c r="J3938" s="6">
        <v>13</v>
      </c>
      <c r="K3938" s="6">
        <v>48</v>
      </c>
      <c r="L3938" s="6">
        <v>241</v>
      </c>
      <c r="M3938" s="6">
        <v>43</v>
      </c>
      <c r="N3938" s="6">
        <v>3</v>
      </c>
      <c r="O3938" s="6">
        <v>0.2</v>
      </c>
      <c r="P3938" s="8">
        <v>2298.1</v>
      </c>
      <c r="Q3938" s="8">
        <v>1034.145</v>
      </c>
      <c r="R3938" s="8">
        <f t="shared" si="184"/>
        <v>2413.0049999999987</v>
      </c>
      <c r="S3938" s="8">
        <f>(((Sales[[#This Row],[Unit Price]]-(Sales[[#This Row],[Discount Applied]]*Sales[[#This Row],[Unit Price]]))-Q3938)/Q3938)*100</f>
        <v>77.777777777777786</v>
      </c>
      <c r="T3938" s="8">
        <f t="shared" si="185"/>
        <v>5515.4399999999987</v>
      </c>
      <c r="U3938" s="8">
        <f>Sales[[#This Row],[Unit Cost]]*Sales[[#This Row],[Order Quantity]]</f>
        <v>3102.4349999999999</v>
      </c>
    </row>
    <row r="3939" spans="1:21" x14ac:dyDescent="0.2">
      <c r="A3939" s="6" t="s">
        <v>4152</v>
      </c>
      <c r="B3939" s="6" t="s">
        <v>24</v>
      </c>
      <c r="C3939" s="6" t="s">
        <v>144</v>
      </c>
      <c r="D3939" s="7">
        <v>43600</v>
      </c>
      <c r="E3939" s="7">
        <v>43717</v>
      </c>
      <c r="F3939" s="7">
        <v>43721</v>
      </c>
      <c r="G3939" s="7">
        <v>43730</v>
      </c>
      <c r="H3939" s="6">
        <f t="shared" si="183"/>
        <v>13</v>
      </c>
      <c r="I3939" s="6" t="s">
        <v>215</v>
      </c>
      <c r="J3939" s="6">
        <v>11</v>
      </c>
      <c r="K3939" s="6">
        <v>44</v>
      </c>
      <c r="L3939" s="6">
        <v>61</v>
      </c>
      <c r="M3939" s="6">
        <v>4</v>
      </c>
      <c r="N3939" s="6">
        <v>7</v>
      </c>
      <c r="O3939" s="6">
        <v>0.4</v>
      </c>
      <c r="P3939" s="8">
        <v>3946.3</v>
      </c>
      <c r="Q3939" s="8">
        <v>1736.3720000000001</v>
      </c>
      <c r="R3939" s="8">
        <f t="shared" si="184"/>
        <v>4419.8559999999979</v>
      </c>
      <c r="S3939" s="8">
        <f>(((Sales[[#This Row],[Unit Price]]-(Sales[[#This Row],[Discount Applied]]*Sales[[#This Row],[Unit Price]]))-Q3939)/Q3939)*100</f>
        <v>36.363636363636346</v>
      </c>
      <c r="T3939" s="8">
        <f t="shared" si="185"/>
        <v>16574.46</v>
      </c>
      <c r="U3939" s="8">
        <f>Sales[[#This Row],[Unit Cost]]*Sales[[#This Row],[Order Quantity]]</f>
        <v>12154.604000000001</v>
      </c>
    </row>
    <row r="3940" spans="1:21" x14ac:dyDescent="0.2">
      <c r="A3940" s="6" t="s">
        <v>4153</v>
      </c>
      <c r="B3940" s="6" t="s">
        <v>24</v>
      </c>
      <c r="C3940" s="6" t="s">
        <v>144</v>
      </c>
      <c r="D3940" s="7">
        <v>43600</v>
      </c>
      <c r="E3940" s="7">
        <v>43717</v>
      </c>
      <c r="F3940" s="7">
        <v>43733</v>
      </c>
      <c r="G3940" s="7">
        <v>43738</v>
      </c>
      <c r="H3940" s="6">
        <f t="shared" si="183"/>
        <v>21</v>
      </c>
      <c r="I3940" s="6" t="s">
        <v>215</v>
      </c>
      <c r="J3940" s="6">
        <v>11</v>
      </c>
      <c r="K3940" s="6">
        <v>23</v>
      </c>
      <c r="L3940" s="6">
        <v>87</v>
      </c>
      <c r="M3940" s="6">
        <v>10</v>
      </c>
      <c r="N3940" s="6">
        <v>6</v>
      </c>
      <c r="O3940" s="6">
        <v>0.05</v>
      </c>
      <c r="P3940" s="8">
        <v>3932.9</v>
      </c>
      <c r="Q3940" s="8">
        <v>2674.3720000000003</v>
      </c>
      <c r="R3940" s="8">
        <f t="shared" si="184"/>
        <v>6371.2980000000007</v>
      </c>
      <c r="S3940" s="8">
        <f>(((Sales[[#This Row],[Unit Price]]-(Sales[[#This Row],[Discount Applied]]*Sales[[#This Row],[Unit Price]]))-Q3940)/Q3940)*100</f>
        <v>39.70588235294116</v>
      </c>
      <c r="T3940" s="8">
        <f t="shared" si="185"/>
        <v>22417.530000000002</v>
      </c>
      <c r="U3940" s="8">
        <f>Sales[[#This Row],[Unit Cost]]*Sales[[#This Row],[Order Quantity]]</f>
        <v>16046.232000000002</v>
      </c>
    </row>
    <row r="3941" spans="1:21" x14ac:dyDescent="0.2">
      <c r="A3941" s="6" t="s">
        <v>4154</v>
      </c>
      <c r="B3941" s="6" t="s">
        <v>24</v>
      </c>
      <c r="C3941" s="6" t="s">
        <v>147</v>
      </c>
      <c r="D3941" s="7">
        <v>43600</v>
      </c>
      <c r="E3941" s="7">
        <v>43717</v>
      </c>
      <c r="F3941" s="7">
        <v>43737</v>
      </c>
      <c r="G3941" s="7">
        <v>43744</v>
      </c>
      <c r="H3941" s="6">
        <f t="shared" si="183"/>
        <v>27</v>
      </c>
      <c r="I3941" s="6" t="s">
        <v>215</v>
      </c>
      <c r="J3941" s="6">
        <v>4</v>
      </c>
      <c r="K3941" s="6">
        <v>35</v>
      </c>
      <c r="L3941" s="6">
        <v>244</v>
      </c>
      <c r="M3941" s="6">
        <v>27</v>
      </c>
      <c r="N3941" s="6">
        <v>7</v>
      </c>
      <c r="O3941" s="6">
        <v>0.05</v>
      </c>
      <c r="P3941" s="8">
        <v>1005</v>
      </c>
      <c r="Q3941" s="8">
        <v>572.84999999999991</v>
      </c>
      <c r="R3941" s="8">
        <f t="shared" si="184"/>
        <v>2673.3000000000006</v>
      </c>
      <c r="S3941" s="8">
        <f>(((Sales[[#This Row],[Unit Price]]-(Sales[[#This Row],[Discount Applied]]*Sales[[#This Row],[Unit Price]]))-Q3941)/Q3941)*100</f>
        <v>66.6666666666667</v>
      </c>
      <c r="T3941" s="8">
        <f t="shared" si="185"/>
        <v>6683.25</v>
      </c>
      <c r="U3941" s="8">
        <f>Sales[[#This Row],[Unit Cost]]*Sales[[#This Row],[Order Quantity]]</f>
        <v>4009.9499999999994</v>
      </c>
    </row>
    <row r="3942" spans="1:21" x14ac:dyDescent="0.2">
      <c r="A3942" s="6" t="s">
        <v>4155</v>
      </c>
      <c r="B3942" s="6" t="s">
        <v>26</v>
      </c>
      <c r="C3942" s="6" t="s">
        <v>148</v>
      </c>
      <c r="D3942" s="7">
        <v>43600</v>
      </c>
      <c r="E3942" s="7">
        <v>43717</v>
      </c>
      <c r="F3942" s="7">
        <v>43733</v>
      </c>
      <c r="G3942" s="7">
        <v>43734</v>
      </c>
      <c r="H3942" s="6">
        <f t="shared" si="183"/>
        <v>17</v>
      </c>
      <c r="I3942" s="6" t="s">
        <v>215</v>
      </c>
      <c r="J3942" s="6">
        <v>28</v>
      </c>
      <c r="K3942" s="6">
        <v>7</v>
      </c>
      <c r="L3942" s="6">
        <v>58</v>
      </c>
      <c r="M3942" s="6">
        <v>11</v>
      </c>
      <c r="N3942" s="6">
        <v>8</v>
      </c>
      <c r="O3942" s="6">
        <v>7.4999999999999997E-2</v>
      </c>
      <c r="P3942" s="8">
        <v>2592.9</v>
      </c>
      <c r="Q3942" s="8">
        <v>1218.663</v>
      </c>
      <c r="R3942" s="8">
        <f t="shared" si="184"/>
        <v>9438.155999999999</v>
      </c>
      <c r="S3942" s="8">
        <f>(((Sales[[#This Row],[Unit Price]]-(Sales[[#This Row],[Discount Applied]]*Sales[[#This Row],[Unit Price]]))-Q3942)/Q3942)*100</f>
        <v>96.808510638297861</v>
      </c>
      <c r="T3942" s="8">
        <f t="shared" si="185"/>
        <v>19187.46</v>
      </c>
      <c r="U3942" s="8">
        <f>Sales[[#This Row],[Unit Cost]]*Sales[[#This Row],[Order Quantity]]</f>
        <v>9749.3040000000001</v>
      </c>
    </row>
    <row r="3943" spans="1:21" x14ac:dyDescent="0.2">
      <c r="A3943" s="6" t="s">
        <v>4156</v>
      </c>
      <c r="B3943" s="6" t="s">
        <v>23</v>
      </c>
      <c r="C3943" s="6" t="s">
        <v>145</v>
      </c>
      <c r="D3943" s="7">
        <v>43600</v>
      </c>
      <c r="E3943" s="7">
        <v>43717</v>
      </c>
      <c r="F3943" s="7">
        <v>43735</v>
      </c>
      <c r="G3943" s="7">
        <v>43738</v>
      </c>
      <c r="H3943" s="6">
        <f t="shared" si="183"/>
        <v>21</v>
      </c>
      <c r="I3943" s="6" t="s">
        <v>215</v>
      </c>
      <c r="J3943" s="6">
        <v>23</v>
      </c>
      <c r="K3943" s="6">
        <v>39</v>
      </c>
      <c r="L3943" s="6">
        <v>105</v>
      </c>
      <c r="M3943" s="6">
        <v>9</v>
      </c>
      <c r="N3943" s="6">
        <v>4</v>
      </c>
      <c r="O3943" s="6">
        <v>0.05</v>
      </c>
      <c r="P3943" s="8">
        <v>1145.7</v>
      </c>
      <c r="Q3943" s="8">
        <v>801.99</v>
      </c>
      <c r="R3943" s="8">
        <f t="shared" si="184"/>
        <v>1145.6999999999998</v>
      </c>
      <c r="S3943" s="8">
        <f>(((Sales[[#This Row],[Unit Price]]-(Sales[[#This Row],[Discount Applied]]*Sales[[#This Row],[Unit Price]]))-Q3943)/Q3943)*100</f>
        <v>35.714285714285708</v>
      </c>
      <c r="T3943" s="8">
        <f t="shared" si="185"/>
        <v>4353.66</v>
      </c>
      <c r="U3943" s="8">
        <f>Sales[[#This Row],[Unit Cost]]*Sales[[#This Row],[Order Quantity]]</f>
        <v>3207.96</v>
      </c>
    </row>
    <row r="3944" spans="1:21" x14ac:dyDescent="0.2">
      <c r="A3944" s="6" t="s">
        <v>4157</v>
      </c>
      <c r="B3944" s="6" t="s">
        <v>24</v>
      </c>
      <c r="C3944" s="6" t="s">
        <v>145</v>
      </c>
      <c r="D3944" s="7">
        <v>43600</v>
      </c>
      <c r="E3944" s="7">
        <v>43717</v>
      </c>
      <c r="F3944" s="7">
        <v>43745</v>
      </c>
      <c r="G3944" s="7">
        <v>43748</v>
      </c>
      <c r="H3944" s="6">
        <f t="shared" si="183"/>
        <v>31</v>
      </c>
      <c r="I3944" s="6" t="s">
        <v>215</v>
      </c>
      <c r="J3944" s="6">
        <v>1</v>
      </c>
      <c r="K3944" s="6">
        <v>38</v>
      </c>
      <c r="L3944" s="6">
        <v>94</v>
      </c>
      <c r="M3944" s="6">
        <v>42</v>
      </c>
      <c r="N3944" s="6">
        <v>7</v>
      </c>
      <c r="O3944" s="6">
        <v>7.4999999999999997E-2</v>
      </c>
      <c r="P3944" s="8">
        <v>1159.1000000000001</v>
      </c>
      <c r="Q3944" s="8">
        <v>475.23100000000005</v>
      </c>
      <c r="R3944" s="8">
        <f t="shared" si="184"/>
        <v>4178.5555000000004</v>
      </c>
      <c r="S3944" s="8">
        <f>(((Sales[[#This Row],[Unit Price]]-(Sales[[#This Row],[Discount Applied]]*Sales[[#This Row],[Unit Price]]))-Q3944)/Q3944)*100</f>
        <v>125.60975609756098</v>
      </c>
      <c r="T3944" s="8">
        <f t="shared" si="185"/>
        <v>7505.1725000000006</v>
      </c>
      <c r="U3944" s="8">
        <f>Sales[[#This Row],[Unit Cost]]*Sales[[#This Row],[Order Quantity]]</f>
        <v>3326.6170000000002</v>
      </c>
    </row>
    <row r="3945" spans="1:21" x14ac:dyDescent="0.2">
      <c r="A3945" s="6" t="s">
        <v>4158</v>
      </c>
      <c r="B3945" s="6" t="s">
        <v>25</v>
      </c>
      <c r="C3945" s="6" t="s">
        <v>146</v>
      </c>
      <c r="D3945" s="7">
        <v>43600</v>
      </c>
      <c r="E3945" s="7">
        <v>43717</v>
      </c>
      <c r="F3945" s="7">
        <v>43735</v>
      </c>
      <c r="G3945" s="7">
        <v>43737</v>
      </c>
      <c r="H3945" s="6">
        <f t="shared" si="183"/>
        <v>20</v>
      </c>
      <c r="I3945" s="6" t="s">
        <v>215</v>
      </c>
      <c r="J3945" s="6">
        <v>13</v>
      </c>
      <c r="K3945" s="6">
        <v>4</v>
      </c>
      <c r="L3945" s="6">
        <v>265</v>
      </c>
      <c r="M3945" s="6">
        <v>38</v>
      </c>
      <c r="N3945" s="6">
        <v>2</v>
      </c>
      <c r="O3945" s="6">
        <v>0.2</v>
      </c>
      <c r="P3945" s="8">
        <v>1092.1000000000001</v>
      </c>
      <c r="Q3945" s="8">
        <v>469.60300000000007</v>
      </c>
      <c r="R3945" s="8">
        <f t="shared" si="184"/>
        <v>808.154</v>
      </c>
      <c r="S3945" s="8">
        <f>(((Sales[[#This Row],[Unit Price]]-(Sales[[#This Row],[Discount Applied]]*Sales[[#This Row],[Unit Price]]))-Q3945)/Q3945)*100</f>
        <v>86.046511627906966</v>
      </c>
      <c r="T3945" s="8">
        <f t="shared" si="185"/>
        <v>1747.3600000000001</v>
      </c>
      <c r="U3945" s="8">
        <f>Sales[[#This Row],[Unit Cost]]*Sales[[#This Row],[Order Quantity]]</f>
        <v>939.20600000000013</v>
      </c>
    </row>
    <row r="3946" spans="1:21" x14ac:dyDescent="0.2">
      <c r="A3946" s="6" t="s">
        <v>4159</v>
      </c>
      <c r="B3946" s="6" t="s">
        <v>25</v>
      </c>
      <c r="C3946" s="6" t="s">
        <v>146</v>
      </c>
      <c r="D3946" s="7">
        <v>43600</v>
      </c>
      <c r="E3946" s="7">
        <v>43717</v>
      </c>
      <c r="F3946" s="7">
        <v>43732</v>
      </c>
      <c r="G3946" s="7">
        <v>43740</v>
      </c>
      <c r="H3946" s="6">
        <f t="shared" si="183"/>
        <v>23</v>
      </c>
      <c r="I3946" s="6" t="s">
        <v>215</v>
      </c>
      <c r="J3946" s="6">
        <v>13</v>
      </c>
      <c r="K3946" s="6">
        <v>29</v>
      </c>
      <c r="L3946" s="6">
        <v>323</v>
      </c>
      <c r="M3946" s="6">
        <v>46</v>
      </c>
      <c r="N3946" s="6">
        <v>7</v>
      </c>
      <c r="O3946" s="6">
        <v>7.4999999999999997E-2</v>
      </c>
      <c r="P3946" s="8">
        <v>917.9</v>
      </c>
      <c r="Q3946" s="8">
        <v>578.27700000000004</v>
      </c>
      <c r="R3946" s="8">
        <f t="shared" si="184"/>
        <v>1895.4634999999998</v>
      </c>
      <c r="S3946" s="8">
        <f>(((Sales[[#This Row],[Unit Price]]-(Sales[[#This Row],[Discount Applied]]*Sales[[#This Row],[Unit Price]]))-Q3946)/Q3946)*100</f>
        <v>46.825396825396815</v>
      </c>
      <c r="T3946" s="8">
        <f t="shared" si="185"/>
        <v>5943.4025000000001</v>
      </c>
      <c r="U3946" s="8">
        <f>Sales[[#This Row],[Unit Cost]]*Sales[[#This Row],[Order Quantity]]</f>
        <v>4047.9390000000003</v>
      </c>
    </row>
    <row r="3947" spans="1:21" x14ac:dyDescent="0.2">
      <c r="A3947" s="6" t="s">
        <v>4160</v>
      </c>
      <c r="B3947" s="6" t="s">
        <v>24</v>
      </c>
      <c r="C3947" s="6" t="s">
        <v>147</v>
      </c>
      <c r="D3947" s="7">
        <v>43600</v>
      </c>
      <c r="E3947" s="7">
        <v>43717</v>
      </c>
      <c r="F3947" s="7">
        <v>43730</v>
      </c>
      <c r="G3947" s="7">
        <v>43731</v>
      </c>
      <c r="H3947" s="6">
        <f t="shared" si="183"/>
        <v>14</v>
      </c>
      <c r="I3947" s="6" t="s">
        <v>215</v>
      </c>
      <c r="J3947" s="6">
        <v>11</v>
      </c>
      <c r="K3947" s="6">
        <v>5</v>
      </c>
      <c r="L3947" s="6">
        <v>251</v>
      </c>
      <c r="M3947" s="6">
        <v>37</v>
      </c>
      <c r="N3947" s="6">
        <v>1</v>
      </c>
      <c r="O3947" s="6">
        <v>0.05</v>
      </c>
      <c r="P3947" s="8">
        <v>261.3</v>
      </c>
      <c r="Q3947" s="8">
        <v>193.36199999999999</v>
      </c>
      <c r="R3947" s="8">
        <f t="shared" si="184"/>
        <v>54.873000000000019</v>
      </c>
      <c r="S3947" s="8">
        <f>(((Sales[[#This Row],[Unit Price]]-(Sales[[#This Row],[Discount Applied]]*Sales[[#This Row],[Unit Price]]))-Q3947)/Q3947)*100</f>
        <v>28.37837837837839</v>
      </c>
      <c r="T3947" s="8">
        <f t="shared" si="185"/>
        <v>248.23500000000001</v>
      </c>
      <c r="U3947" s="8">
        <f>Sales[[#This Row],[Unit Cost]]*Sales[[#This Row],[Order Quantity]]</f>
        <v>193.36199999999999</v>
      </c>
    </row>
    <row r="3948" spans="1:21" x14ac:dyDescent="0.2">
      <c r="A3948" s="6" t="s">
        <v>4161</v>
      </c>
      <c r="B3948" s="6" t="s">
        <v>25</v>
      </c>
      <c r="C3948" s="6" t="s">
        <v>147</v>
      </c>
      <c r="D3948" s="7">
        <v>43600</v>
      </c>
      <c r="E3948" s="7">
        <v>43717</v>
      </c>
      <c r="F3948" s="7">
        <v>43739</v>
      </c>
      <c r="G3948" s="7">
        <v>43746</v>
      </c>
      <c r="H3948" s="6">
        <f t="shared" si="183"/>
        <v>29</v>
      </c>
      <c r="I3948" s="6" t="s">
        <v>215</v>
      </c>
      <c r="J3948" s="6">
        <v>19</v>
      </c>
      <c r="K3948" s="6">
        <v>6</v>
      </c>
      <c r="L3948" s="6">
        <v>225</v>
      </c>
      <c r="M3948" s="6">
        <v>41</v>
      </c>
      <c r="N3948" s="6">
        <v>1</v>
      </c>
      <c r="O3948" s="6">
        <v>0.05</v>
      </c>
      <c r="P3948" s="8">
        <v>1963.1000000000001</v>
      </c>
      <c r="Q3948" s="8">
        <v>1472.325</v>
      </c>
      <c r="R3948" s="8">
        <f t="shared" si="184"/>
        <v>392.62000000000012</v>
      </c>
      <c r="S3948" s="8">
        <f>(((Sales[[#This Row],[Unit Price]]-(Sales[[#This Row],[Discount Applied]]*Sales[[#This Row],[Unit Price]]))-Q3948)/Q3948)*100</f>
        <v>26.666666666666671</v>
      </c>
      <c r="T3948" s="8">
        <f t="shared" si="185"/>
        <v>1864.9450000000002</v>
      </c>
      <c r="U3948" s="8">
        <f>Sales[[#This Row],[Unit Cost]]*Sales[[#This Row],[Order Quantity]]</f>
        <v>1472.325</v>
      </c>
    </row>
    <row r="3949" spans="1:21" x14ac:dyDescent="0.2">
      <c r="A3949" s="6" t="s">
        <v>4162</v>
      </c>
      <c r="B3949" s="6" t="s">
        <v>23</v>
      </c>
      <c r="C3949" s="6" t="s">
        <v>145</v>
      </c>
      <c r="D3949" s="7">
        <v>43600</v>
      </c>
      <c r="E3949" s="7">
        <v>43718</v>
      </c>
      <c r="F3949" s="7">
        <v>43726</v>
      </c>
      <c r="G3949" s="7">
        <v>43732</v>
      </c>
      <c r="H3949" s="6">
        <f t="shared" si="183"/>
        <v>14</v>
      </c>
      <c r="I3949" s="6" t="s">
        <v>215</v>
      </c>
      <c r="J3949" s="6">
        <v>24</v>
      </c>
      <c r="K3949" s="6">
        <v>11</v>
      </c>
      <c r="L3949" s="6">
        <v>91</v>
      </c>
      <c r="M3949" s="6">
        <v>35</v>
      </c>
      <c r="N3949" s="6">
        <v>1</v>
      </c>
      <c r="O3949" s="6">
        <v>0.4</v>
      </c>
      <c r="P3949" s="8">
        <v>5969.7</v>
      </c>
      <c r="Q3949" s="8">
        <v>2626.6680000000001</v>
      </c>
      <c r="R3949" s="8">
        <f t="shared" si="184"/>
        <v>955.15199999999959</v>
      </c>
      <c r="S3949" s="8">
        <f>(((Sales[[#This Row],[Unit Price]]-(Sales[[#This Row],[Discount Applied]]*Sales[[#This Row],[Unit Price]]))-Q3949)/Q3949)*100</f>
        <v>36.363636363636346</v>
      </c>
      <c r="T3949" s="8">
        <f t="shared" si="185"/>
        <v>3581.8199999999997</v>
      </c>
      <c r="U3949" s="8">
        <f>Sales[[#This Row],[Unit Cost]]*Sales[[#This Row],[Order Quantity]]</f>
        <v>2626.6680000000001</v>
      </c>
    </row>
    <row r="3950" spans="1:21" x14ac:dyDescent="0.2">
      <c r="A3950" s="6" t="s">
        <v>4163</v>
      </c>
      <c r="B3950" s="6" t="s">
        <v>25</v>
      </c>
      <c r="C3950" s="6" t="s">
        <v>146</v>
      </c>
      <c r="D3950" s="7">
        <v>43600</v>
      </c>
      <c r="E3950" s="7">
        <v>43718</v>
      </c>
      <c r="F3950" s="7">
        <v>43733</v>
      </c>
      <c r="G3950" s="7">
        <v>43740</v>
      </c>
      <c r="H3950" s="6">
        <f t="shared" si="183"/>
        <v>22</v>
      </c>
      <c r="I3950" s="6" t="s">
        <v>215</v>
      </c>
      <c r="J3950" s="6">
        <v>14</v>
      </c>
      <c r="K3950" s="6">
        <v>34</v>
      </c>
      <c r="L3950" s="6">
        <v>286</v>
      </c>
      <c r="M3950" s="6">
        <v>35</v>
      </c>
      <c r="N3950" s="6">
        <v>8</v>
      </c>
      <c r="O3950" s="6">
        <v>7.4999999999999997E-2</v>
      </c>
      <c r="P3950" s="8">
        <v>3048.5</v>
      </c>
      <c r="Q3950" s="8">
        <v>1219.4000000000001</v>
      </c>
      <c r="R3950" s="8">
        <f t="shared" si="184"/>
        <v>12803.7</v>
      </c>
      <c r="S3950" s="8">
        <f>(((Sales[[#This Row],[Unit Price]]-(Sales[[#This Row],[Discount Applied]]*Sales[[#This Row],[Unit Price]]))-Q3950)/Q3950)*100</f>
        <v>131.25</v>
      </c>
      <c r="T3950" s="8">
        <f t="shared" si="185"/>
        <v>22558.9</v>
      </c>
      <c r="U3950" s="8">
        <f>Sales[[#This Row],[Unit Cost]]*Sales[[#This Row],[Order Quantity]]</f>
        <v>9755.2000000000007</v>
      </c>
    </row>
    <row r="3951" spans="1:21" x14ac:dyDescent="0.2">
      <c r="A3951" s="6" t="s">
        <v>4164</v>
      </c>
      <c r="B3951" s="6" t="s">
        <v>25</v>
      </c>
      <c r="C3951" s="6" t="s">
        <v>146</v>
      </c>
      <c r="D3951" s="7">
        <v>43600</v>
      </c>
      <c r="E3951" s="7">
        <v>43718</v>
      </c>
      <c r="F3951" s="7">
        <v>43728</v>
      </c>
      <c r="G3951" s="7">
        <v>43733</v>
      </c>
      <c r="H3951" s="6">
        <f t="shared" si="183"/>
        <v>15</v>
      </c>
      <c r="I3951" s="6" t="s">
        <v>215</v>
      </c>
      <c r="J3951" s="6">
        <v>20</v>
      </c>
      <c r="K3951" s="6">
        <v>24</v>
      </c>
      <c r="L3951" s="6">
        <v>298</v>
      </c>
      <c r="M3951" s="6">
        <v>7</v>
      </c>
      <c r="N3951" s="6">
        <v>8</v>
      </c>
      <c r="O3951" s="6">
        <v>7.4999999999999997E-2</v>
      </c>
      <c r="P3951" s="8">
        <v>877.7</v>
      </c>
      <c r="Q3951" s="8">
        <v>649.49800000000005</v>
      </c>
      <c r="R3951" s="8">
        <f t="shared" si="184"/>
        <v>1298.9960000000001</v>
      </c>
      <c r="S3951" s="8">
        <f>(((Sales[[#This Row],[Unit Price]]-(Sales[[#This Row],[Discount Applied]]*Sales[[#This Row],[Unit Price]]))-Q3951)/Q3951)*100</f>
        <v>25</v>
      </c>
      <c r="T3951" s="8">
        <f t="shared" si="185"/>
        <v>6494.9800000000005</v>
      </c>
      <c r="U3951" s="8">
        <f>Sales[[#This Row],[Unit Cost]]*Sales[[#This Row],[Order Quantity]]</f>
        <v>5195.9840000000004</v>
      </c>
    </row>
    <row r="3952" spans="1:21" x14ac:dyDescent="0.2">
      <c r="A3952" s="6" t="s">
        <v>4165</v>
      </c>
      <c r="B3952" s="6" t="s">
        <v>25</v>
      </c>
      <c r="C3952" s="6" t="s">
        <v>148</v>
      </c>
      <c r="D3952" s="7">
        <v>43600</v>
      </c>
      <c r="E3952" s="7">
        <v>43718</v>
      </c>
      <c r="F3952" s="7">
        <v>43730</v>
      </c>
      <c r="G3952" s="7">
        <v>43737</v>
      </c>
      <c r="H3952" s="6">
        <f t="shared" si="183"/>
        <v>19</v>
      </c>
      <c r="I3952" s="6" t="s">
        <v>215</v>
      </c>
      <c r="J3952" s="6">
        <v>18</v>
      </c>
      <c r="K3952" s="6">
        <v>10</v>
      </c>
      <c r="L3952" s="6">
        <v>9</v>
      </c>
      <c r="M3952" s="6">
        <v>10</v>
      </c>
      <c r="N3952" s="6">
        <v>7</v>
      </c>
      <c r="O3952" s="6">
        <v>0.1</v>
      </c>
      <c r="P3952" s="8">
        <v>1943</v>
      </c>
      <c r="Q3952" s="8">
        <v>1224.0899999999999</v>
      </c>
      <c r="R3952" s="8">
        <f t="shared" si="184"/>
        <v>3672.2700000000004</v>
      </c>
      <c r="S3952" s="8">
        <f>(((Sales[[#This Row],[Unit Price]]-(Sales[[#This Row],[Discount Applied]]*Sales[[#This Row],[Unit Price]]))-Q3952)/Q3952)*100</f>
        <v>42.857142857142868</v>
      </c>
      <c r="T3952" s="8">
        <f t="shared" si="185"/>
        <v>12240.9</v>
      </c>
      <c r="U3952" s="8">
        <f>Sales[[#This Row],[Unit Cost]]*Sales[[#This Row],[Order Quantity]]</f>
        <v>8568.6299999999992</v>
      </c>
    </row>
    <row r="3953" spans="1:21" x14ac:dyDescent="0.2">
      <c r="A3953" s="6" t="s">
        <v>4166</v>
      </c>
      <c r="B3953" s="6" t="s">
        <v>24</v>
      </c>
      <c r="C3953" s="6" t="s">
        <v>146</v>
      </c>
      <c r="D3953" s="7">
        <v>43600</v>
      </c>
      <c r="E3953" s="7">
        <v>43718</v>
      </c>
      <c r="F3953" s="7">
        <v>43720</v>
      </c>
      <c r="G3953" s="7">
        <v>43726</v>
      </c>
      <c r="H3953" s="6">
        <f t="shared" si="183"/>
        <v>8</v>
      </c>
      <c r="I3953" s="6" t="s">
        <v>215</v>
      </c>
      <c r="J3953" s="6">
        <v>11</v>
      </c>
      <c r="K3953" s="6">
        <v>25</v>
      </c>
      <c r="L3953" s="6">
        <v>325</v>
      </c>
      <c r="M3953" s="6">
        <v>40</v>
      </c>
      <c r="N3953" s="6">
        <v>7</v>
      </c>
      <c r="O3953" s="6">
        <v>0.05</v>
      </c>
      <c r="P3953" s="8">
        <v>2257.9</v>
      </c>
      <c r="Q3953" s="8">
        <v>1806.3200000000002</v>
      </c>
      <c r="R3953" s="8">
        <f t="shared" si="184"/>
        <v>2370.7950000000001</v>
      </c>
      <c r="S3953" s="8">
        <f>(((Sales[[#This Row],[Unit Price]]-(Sales[[#This Row],[Discount Applied]]*Sales[[#This Row],[Unit Price]]))-Q3953)/Q3953)*100</f>
        <v>18.749999999999993</v>
      </c>
      <c r="T3953" s="8">
        <f t="shared" si="185"/>
        <v>15015.035000000002</v>
      </c>
      <c r="U3953" s="8">
        <f>Sales[[#This Row],[Unit Cost]]*Sales[[#This Row],[Order Quantity]]</f>
        <v>12644.240000000002</v>
      </c>
    </row>
    <row r="3954" spans="1:21" x14ac:dyDescent="0.2">
      <c r="A3954" s="6" t="s">
        <v>4167</v>
      </c>
      <c r="B3954" s="6" t="s">
        <v>23</v>
      </c>
      <c r="C3954" s="6" t="s">
        <v>145</v>
      </c>
      <c r="D3954" s="7">
        <v>43600</v>
      </c>
      <c r="E3954" s="7">
        <v>43718</v>
      </c>
      <c r="F3954" s="7">
        <v>43726</v>
      </c>
      <c r="G3954" s="7">
        <v>43735</v>
      </c>
      <c r="H3954" s="6">
        <f t="shared" si="183"/>
        <v>17</v>
      </c>
      <c r="I3954" s="6" t="s">
        <v>215</v>
      </c>
      <c r="J3954" s="6">
        <v>23</v>
      </c>
      <c r="K3954" s="6">
        <v>19</v>
      </c>
      <c r="L3954" s="6">
        <v>179</v>
      </c>
      <c r="M3954" s="6">
        <v>16</v>
      </c>
      <c r="N3954" s="6">
        <v>6</v>
      </c>
      <c r="O3954" s="6">
        <v>0.05</v>
      </c>
      <c r="P3954" s="8">
        <v>1105.5</v>
      </c>
      <c r="Q3954" s="8">
        <v>795.95999999999992</v>
      </c>
      <c r="R3954" s="8">
        <f t="shared" si="184"/>
        <v>1525.5900000000011</v>
      </c>
      <c r="S3954" s="8">
        <f>(((Sales[[#This Row],[Unit Price]]-(Sales[[#This Row],[Discount Applied]]*Sales[[#This Row],[Unit Price]]))-Q3954)/Q3954)*100</f>
        <v>31.944444444444446</v>
      </c>
      <c r="T3954" s="8">
        <f t="shared" si="185"/>
        <v>6301.35</v>
      </c>
      <c r="U3954" s="8">
        <f>Sales[[#This Row],[Unit Cost]]*Sales[[#This Row],[Order Quantity]]</f>
        <v>4775.7599999999993</v>
      </c>
    </row>
    <row r="3955" spans="1:21" x14ac:dyDescent="0.2">
      <c r="A3955" s="6" t="s">
        <v>4168</v>
      </c>
      <c r="B3955" s="6" t="s">
        <v>24</v>
      </c>
      <c r="C3955" s="6" t="s">
        <v>148</v>
      </c>
      <c r="D3955" s="7">
        <v>43600</v>
      </c>
      <c r="E3955" s="7">
        <v>43718</v>
      </c>
      <c r="F3955" s="7">
        <v>43740</v>
      </c>
      <c r="G3955" s="7">
        <v>43745</v>
      </c>
      <c r="H3955" s="6">
        <f t="shared" si="183"/>
        <v>27</v>
      </c>
      <c r="I3955" s="6" t="s">
        <v>215</v>
      </c>
      <c r="J3955" s="6">
        <v>6</v>
      </c>
      <c r="K3955" s="6">
        <v>43</v>
      </c>
      <c r="L3955" s="6">
        <v>25</v>
      </c>
      <c r="M3955" s="6">
        <v>39</v>
      </c>
      <c r="N3955" s="6">
        <v>2</v>
      </c>
      <c r="O3955" s="6">
        <v>0.05</v>
      </c>
      <c r="P3955" s="8">
        <v>1085.4000000000001</v>
      </c>
      <c r="Q3955" s="8">
        <v>738.07200000000012</v>
      </c>
      <c r="R3955" s="8">
        <f t="shared" si="184"/>
        <v>586.11599999999999</v>
      </c>
      <c r="S3955" s="8">
        <f>(((Sales[[#This Row],[Unit Price]]-(Sales[[#This Row],[Discount Applied]]*Sales[[#This Row],[Unit Price]]))-Q3955)/Q3955)*100</f>
        <v>39.705882352941167</v>
      </c>
      <c r="T3955" s="8">
        <f t="shared" si="185"/>
        <v>2062.2600000000002</v>
      </c>
      <c r="U3955" s="8">
        <f>Sales[[#This Row],[Unit Cost]]*Sales[[#This Row],[Order Quantity]]</f>
        <v>1476.1440000000002</v>
      </c>
    </row>
    <row r="3956" spans="1:21" x14ac:dyDescent="0.2">
      <c r="A3956" s="6" t="s">
        <v>4169</v>
      </c>
      <c r="B3956" s="6" t="s">
        <v>26</v>
      </c>
      <c r="C3956" s="6" t="s">
        <v>145</v>
      </c>
      <c r="D3956" s="7">
        <v>43600</v>
      </c>
      <c r="E3956" s="7">
        <v>43718</v>
      </c>
      <c r="F3956" s="7">
        <v>43729</v>
      </c>
      <c r="G3956" s="7">
        <v>43734</v>
      </c>
      <c r="H3956" s="6">
        <f t="shared" si="183"/>
        <v>16</v>
      </c>
      <c r="I3956" s="6" t="s">
        <v>215</v>
      </c>
      <c r="J3956" s="6">
        <v>27</v>
      </c>
      <c r="K3956" s="6">
        <v>37</v>
      </c>
      <c r="L3956" s="6">
        <v>127</v>
      </c>
      <c r="M3956" s="6">
        <v>43</v>
      </c>
      <c r="N3956" s="6">
        <v>7</v>
      </c>
      <c r="O3956" s="6">
        <v>0.1</v>
      </c>
      <c r="P3956" s="8">
        <v>6472.2</v>
      </c>
      <c r="Q3956" s="8">
        <v>3106.6559999999999</v>
      </c>
      <c r="R3956" s="8">
        <f t="shared" si="184"/>
        <v>19028.268</v>
      </c>
      <c r="S3956" s="8">
        <f>(((Sales[[#This Row],[Unit Price]]-(Sales[[#This Row],[Discount Applied]]*Sales[[#This Row],[Unit Price]]))-Q3956)/Q3956)*100</f>
        <v>87.499999999999986</v>
      </c>
      <c r="T3956" s="8">
        <f t="shared" si="185"/>
        <v>40774.86</v>
      </c>
      <c r="U3956" s="8">
        <f>Sales[[#This Row],[Unit Cost]]*Sales[[#This Row],[Order Quantity]]</f>
        <v>21746.592000000001</v>
      </c>
    </row>
    <row r="3957" spans="1:21" x14ac:dyDescent="0.2">
      <c r="A3957" s="6" t="s">
        <v>4170</v>
      </c>
      <c r="B3957" s="6" t="s">
        <v>24</v>
      </c>
      <c r="C3957" s="6" t="s">
        <v>143</v>
      </c>
      <c r="D3957" s="7">
        <v>43600</v>
      </c>
      <c r="E3957" s="7">
        <v>43718</v>
      </c>
      <c r="F3957" s="7">
        <v>43745</v>
      </c>
      <c r="G3957" s="7">
        <v>43747</v>
      </c>
      <c r="H3957" s="6">
        <f t="shared" si="183"/>
        <v>29</v>
      </c>
      <c r="I3957" s="6" t="s">
        <v>215</v>
      </c>
      <c r="J3957" s="6">
        <v>2</v>
      </c>
      <c r="K3957" s="6">
        <v>5</v>
      </c>
      <c r="L3957" s="6">
        <v>329</v>
      </c>
      <c r="M3957" s="6">
        <v>28</v>
      </c>
      <c r="N3957" s="6">
        <v>5</v>
      </c>
      <c r="O3957" s="6">
        <v>0.1</v>
      </c>
      <c r="P3957" s="8">
        <v>5835.7</v>
      </c>
      <c r="Q3957" s="8">
        <v>3267.9920000000002</v>
      </c>
      <c r="R3957" s="8">
        <f t="shared" si="184"/>
        <v>9920.69</v>
      </c>
      <c r="S3957" s="8">
        <f>(((Sales[[#This Row],[Unit Price]]-(Sales[[#This Row],[Discount Applied]]*Sales[[#This Row],[Unit Price]]))-Q3957)/Q3957)*100</f>
        <v>60.714285714285708</v>
      </c>
      <c r="T3957" s="8">
        <f t="shared" si="185"/>
        <v>26260.65</v>
      </c>
      <c r="U3957" s="8">
        <f>Sales[[#This Row],[Unit Cost]]*Sales[[#This Row],[Order Quantity]]</f>
        <v>16339.960000000001</v>
      </c>
    </row>
    <row r="3958" spans="1:21" x14ac:dyDescent="0.2">
      <c r="A3958" s="6" t="s">
        <v>4171</v>
      </c>
      <c r="B3958" s="6" t="s">
        <v>24</v>
      </c>
      <c r="C3958" s="6" t="s">
        <v>146</v>
      </c>
      <c r="D3958" s="7">
        <v>43600</v>
      </c>
      <c r="E3958" s="7">
        <v>43719</v>
      </c>
      <c r="F3958" s="7">
        <v>43725</v>
      </c>
      <c r="G3958" s="7">
        <v>43731</v>
      </c>
      <c r="H3958" s="6">
        <f t="shared" si="183"/>
        <v>12</v>
      </c>
      <c r="I3958" s="6" t="s">
        <v>215</v>
      </c>
      <c r="J3958" s="6">
        <v>6</v>
      </c>
      <c r="K3958" s="6">
        <v>15</v>
      </c>
      <c r="L3958" s="6">
        <v>286</v>
      </c>
      <c r="M3958" s="6">
        <v>33</v>
      </c>
      <c r="N3958" s="6">
        <v>1</v>
      </c>
      <c r="O3958" s="6">
        <v>0.05</v>
      </c>
      <c r="P3958" s="8">
        <v>4013.3</v>
      </c>
      <c r="Q3958" s="8">
        <v>1886.251</v>
      </c>
      <c r="R3958" s="8">
        <f t="shared" si="184"/>
        <v>1926.3840000000002</v>
      </c>
      <c r="S3958" s="8">
        <f>(((Sales[[#This Row],[Unit Price]]-(Sales[[#This Row],[Discount Applied]]*Sales[[#This Row],[Unit Price]]))-Q3958)/Q3958)*100</f>
        <v>102.1276595744681</v>
      </c>
      <c r="T3958" s="8">
        <f t="shared" si="185"/>
        <v>3812.6350000000002</v>
      </c>
      <c r="U3958" s="8">
        <f>Sales[[#This Row],[Unit Cost]]*Sales[[#This Row],[Order Quantity]]</f>
        <v>1886.251</v>
      </c>
    </row>
    <row r="3959" spans="1:21" x14ac:dyDescent="0.2">
      <c r="A3959" s="6" t="s">
        <v>4172</v>
      </c>
      <c r="B3959" s="6" t="s">
        <v>24</v>
      </c>
      <c r="C3959" s="6" t="s">
        <v>145</v>
      </c>
      <c r="D3959" s="7">
        <v>43600</v>
      </c>
      <c r="E3959" s="7">
        <v>43719</v>
      </c>
      <c r="F3959" s="7">
        <v>43744</v>
      </c>
      <c r="G3959" s="7">
        <v>43751</v>
      </c>
      <c r="H3959" s="6">
        <f t="shared" si="183"/>
        <v>32</v>
      </c>
      <c r="I3959" s="6" t="s">
        <v>215</v>
      </c>
      <c r="J3959" s="6">
        <v>3</v>
      </c>
      <c r="K3959" s="6">
        <v>14</v>
      </c>
      <c r="L3959" s="6">
        <v>169</v>
      </c>
      <c r="M3959" s="6">
        <v>6</v>
      </c>
      <c r="N3959" s="6">
        <v>3</v>
      </c>
      <c r="O3959" s="6">
        <v>0.05</v>
      </c>
      <c r="P3959" s="8">
        <v>3102.1</v>
      </c>
      <c r="Q3959" s="8">
        <v>2357.596</v>
      </c>
      <c r="R3959" s="8">
        <f t="shared" si="184"/>
        <v>1768.1969999999983</v>
      </c>
      <c r="S3959" s="8">
        <f>(((Sales[[#This Row],[Unit Price]]-(Sales[[#This Row],[Discount Applied]]*Sales[[#This Row],[Unit Price]]))-Q3959)/Q3959)*100</f>
        <v>24.999999999999993</v>
      </c>
      <c r="T3959" s="8">
        <f t="shared" si="185"/>
        <v>8840.9849999999988</v>
      </c>
      <c r="U3959" s="8">
        <f>Sales[[#This Row],[Unit Cost]]*Sales[[#This Row],[Order Quantity]]</f>
        <v>7072.7880000000005</v>
      </c>
    </row>
    <row r="3960" spans="1:21" x14ac:dyDescent="0.2">
      <c r="A3960" s="6" t="s">
        <v>4173</v>
      </c>
      <c r="B3960" s="6" t="s">
        <v>25</v>
      </c>
      <c r="C3960" s="6" t="s">
        <v>147</v>
      </c>
      <c r="D3960" s="7">
        <v>43600</v>
      </c>
      <c r="E3960" s="7">
        <v>43719</v>
      </c>
      <c r="F3960" s="7">
        <v>43743</v>
      </c>
      <c r="G3960" s="7">
        <v>43753</v>
      </c>
      <c r="H3960" s="6">
        <f t="shared" si="183"/>
        <v>34</v>
      </c>
      <c r="I3960" s="6" t="s">
        <v>215</v>
      </c>
      <c r="J3960" s="6">
        <v>13</v>
      </c>
      <c r="K3960" s="6">
        <v>10</v>
      </c>
      <c r="L3960" s="6">
        <v>230</v>
      </c>
      <c r="M3960" s="6">
        <v>3</v>
      </c>
      <c r="N3960" s="6">
        <v>3</v>
      </c>
      <c r="O3960" s="6">
        <v>0.1</v>
      </c>
      <c r="P3960" s="8">
        <v>1118.9000000000001</v>
      </c>
      <c r="Q3960" s="8">
        <v>593.01700000000005</v>
      </c>
      <c r="R3960" s="8">
        <f t="shared" si="184"/>
        <v>1241.979</v>
      </c>
      <c r="S3960" s="8">
        <f>(((Sales[[#This Row],[Unit Price]]-(Sales[[#This Row],[Discount Applied]]*Sales[[#This Row],[Unit Price]]))-Q3960)/Q3960)*100</f>
        <v>69.811320754716988</v>
      </c>
      <c r="T3960" s="8">
        <f t="shared" si="185"/>
        <v>3021.03</v>
      </c>
      <c r="U3960" s="8">
        <f>Sales[[#This Row],[Unit Cost]]*Sales[[#This Row],[Order Quantity]]</f>
        <v>1779.0510000000002</v>
      </c>
    </row>
    <row r="3961" spans="1:21" x14ac:dyDescent="0.2">
      <c r="A3961" s="6" t="s">
        <v>4174</v>
      </c>
      <c r="B3961" s="6" t="s">
        <v>25</v>
      </c>
      <c r="C3961" s="6" t="s">
        <v>143</v>
      </c>
      <c r="D3961" s="7">
        <v>43600</v>
      </c>
      <c r="E3961" s="7">
        <v>43719</v>
      </c>
      <c r="F3961" s="7">
        <v>43747</v>
      </c>
      <c r="G3961" s="7">
        <v>43754</v>
      </c>
      <c r="H3961" s="6">
        <f t="shared" si="183"/>
        <v>35</v>
      </c>
      <c r="I3961" s="6" t="s">
        <v>215</v>
      </c>
      <c r="J3961" s="6">
        <v>12</v>
      </c>
      <c r="K3961" s="6">
        <v>41</v>
      </c>
      <c r="L3961" s="6">
        <v>344</v>
      </c>
      <c r="M3961" s="6">
        <v>17</v>
      </c>
      <c r="N3961" s="6">
        <v>1</v>
      </c>
      <c r="O3961" s="6">
        <v>0.1</v>
      </c>
      <c r="P3961" s="8">
        <v>3906.1</v>
      </c>
      <c r="Q3961" s="8">
        <v>2265.538</v>
      </c>
      <c r="R3961" s="8">
        <f t="shared" si="184"/>
        <v>1249.9519999999998</v>
      </c>
      <c r="S3961" s="8">
        <f>(((Sales[[#This Row],[Unit Price]]-(Sales[[#This Row],[Discount Applied]]*Sales[[#This Row],[Unit Price]]))-Q3961)/Q3961)*100</f>
        <v>55.172413793103438</v>
      </c>
      <c r="T3961" s="8">
        <f t="shared" si="185"/>
        <v>3515.49</v>
      </c>
      <c r="U3961" s="8">
        <f>Sales[[#This Row],[Unit Cost]]*Sales[[#This Row],[Order Quantity]]</f>
        <v>2265.538</v>
      </c>
    </row>
    <row r="3962" spans="1:21" x14ac:dyDescent="0.2">
      <c r="A3962" s="6" t="s">
        <v>4175</v>
      </c>
      <c r="B3962" s="6" t="s">
        <v>23</v>
      </c>
      <c r="C3962" s="6" t="s">
        <v>145</v>
      </c>
      <c r="D3962" s="7">
        <v>43600</v>
      </c>
      <c r="E3962" s="7">
        <v>43719</v>
      </c>
      <c r="F3962" s="7">
        <v>43741</v>
      </c>
      <c r="G3962" s="7">
        <v>43749</v>
      </c>
      <c r="H3962" s="6">
        <f t="shared" si="183"/>
        <v>30</v>
      </c>
      <c r="I3962" s="6" t="s">
        <v>215</v>
      </c>
      <c r="J3962" s="6">
        <v>23</v>
      </c>
      <c r="K3962" s="6">
        <v>50</v>
      </c>
      <c r="L3962" s="6">
        <v>95</v>
      </c>
      <c r="M3962" s="6">
        <v>3</v>
      </c>
      <c r="N3962" s="6">
        <v>8</v>
      </c>
      <c r="O3962" s="6">
        <v>0.15</v>
      </c>
      <c r="P3962" s="8">
        <v>3993.2000000000003</v>
      </c>
      <c r="Q3962" s="8">
        <v>1757.008</v>
      </c>
      <c r="R3962" s="8">
        <f t="shared" si="184"/>
        <v>13097.696000000002</v>
      </c>
      <c r="S3962" s="8">
        <f>(((Sales[[#This Row],[Unit Price]]-(Sales[[#This Row],[Discount Applied]]*Sales[[#This Row],[Unit Price]]))-Q3962)/Q3962)*100</f>
        <v>93.181818181818187</v>
      </c>
      <c r="T3962" s="8">
        <f t="shared" si="185"/>
        <v>27153.760000000002</v>
      </c>
      <c r="U3962" s="8">
        <f>Sales[[#This Row],[Unit Cost]]*Sales[[#This Row],[Order Quantity]]</f>
        <v>14056.064</v>
      </c>
    </row>
    <row r="3963" spans="1:21" x14ac:dyDescent="0.2">
      <c r="A3963" s="6" t="s">
        <v>4176</v>
      </c>
      <c r="B3963" s="6" t="s">
        <v>24</v>
      </c>
      <c r="C3963" s="6" t="s">
        <v>145</v>
      </c>
      <c r="D3963" s="7">
        <v>43600</v>
      </c>
      <c r="E3963" s="7">
        <v>43719</v>
      </c>
      <c r="F3963" s="7">
        <v>43745</v>
      </c>
      <c r="G3963" s="7">
        <v>43746</v>
      </c>
      <c r="H3963" s="6">
        <f t="shared" si="183"/>
        <v>27</v>
      </c>
      <c r="I3963" s="6" t="s">
        <v>215</v>
      </c>
      <c r="J3963" s="6">
        <v>12</v>
      </c>
      <c r="K3963" s="6">
        <v>42</v>
      </c>
      <c r="L3963" s="6">
        <v>175</v>
      </c>
      <c r="M3963" s="6">
        <v>23</v>
      </c>
      <c r="N3963" s="6">
        <v>7</v>
      </c>
      <c r="O3963" s="6">
        <v>0.4</v>
      </c>
      <c r="P3963" s="8">
        <v>5447.1</v>
      </c>
      <c r="Q3963" s="8">
        <v>2614.6080000000002</v>
      </c>
      <c r="R3963" s="8">
        <f t="shared" si="184"/>
        <v>4575.5640000000021</v>
      </c>
      <c r="S3963" s="8">
        <f>(((Sales[[#This Row],[Unit Price]]-(Sales[[#This Row],[Discount Applied]]*Sales[[#This Row],[Unit Price]]))-Q3963)/Q3963)*100</f>
        <v>25</v>
      </c>
      <c r="T3963" s="8">
        <f t="shared" si="185"/>
        <v>22877.820000000003</v>
      </c>
      <c r="U3963" s="8">
        <f>Sales[[#This Row],[Unit Cost]]*Sales[[#This Row],[Order Quantity]]</f>
        <v>18302.256000000001</v>
      </c>
    </row>
    <row r="3964" spans="1:21" x14ac:dyDescent="0.2">
      <c r="A3964" s="6" t="s">
        <v>4177</v>
      </c>
      <c r="B3964" s="6" t="s">
        <v>24</v>
      </c>
      <c r="C3964" s="6" t="s">
        <v>145</v>
      </c>
      <c r="D3964" s="7">
        <v>43600</v>
      </c>
      <c r="E3964" s="7">
        <v>43719</v>
      </c>
      <c r="F3964" s="7">
        <v>43741</v>
      </c>
      <c r="G3964" s="7">
        <v>43742</v>
      </c>
      <c r="H3964" s="6">
        <f t="shared" si="183"/>
        <v>23</v>
      </c>
      <c r="I3964" s="6" t="s">
        <v>215</v>
      </c>
      <c r="J3964" s="6">
        <v>5</v>
      </c>
      <c r="K3964" s="6">
        <v>42</v>
      </c>
      <c r="L3964" s="6">
        <v>167</v>
      </c>
      <c r="M3964" s="6">
        <v>1</v>
      </c>
      <c r="N3964" s="6">
        <v>3</v>
      </c>
      <c r="O3964" s="6">
        <v>0.05</v>
      </c>
      <c r="P3964" s="8">
        <v>1145.7</v>
      </c>
      <c r="Q3964" s="8">
        <v>928.01700000000005</v>
      </c>
      <c r="R3964" s="8">
        <f t="shared" si="184"/>
        <v>481.19399999999996</v>
      </c>
      <c r="S3964" s="8">
        <f>(((Sales[[#This Row],[Unit Price]]-(Sales[[#This Row],[Discount Applied]]*Sales[[#This Row],[Unit Price]]))-Q3964)/Q3964)*100</f>
        <v>17.283950617283942</v>
      </c>
      <c r="T3964" s="8">
        <f t="shared" si="185"/>
        <v>3265.2450000000003</v>
      </c>
      <c r="U3964" s="8">
        <f>Sales[[#This Row],[Unit Cost]]*Sales[[#This Row],[Order Quantity]]</f>
        <v>2784.0510000000004</v>
      </c>
    </row>
    <row r="3965" spans="1:21" x14ac:dyDescent="0.2">
      <c r="A3965" s="6" t="s">
        <v>4178</v>
      </c>
      <c r="B3965" s="6" t="s">
        <v>24</v>
      </c>
      <c r="C3965" s="6" t="s">
        <v>148</v>
      </c>
      <c r="D3965" s="7">
        <v>43600</v>
      </c>
      <c r="E3965" s="7">
        <v>43720</v>
      </c>
      <c r="F3965" s="7">
        <v>43731</v>
      </c>
      <c r="G3965" s="7">
        <v>43737</v>
      </c>
      <c r="H3965" s="6">
        <f t="shared" si="183"/>
        <v>17</v>
      </c>
      <c r="I3965" s="6" t="s">
        <v>215</v>
      </c>
      <c r="J3965" s="6">
        <v>11</v>
      </c>
      <c r="K3965" s="6">
        <v>16</v>
      </c>
      <c r="L3965" s="6">
        <v>22</v>
      </c>
      <c r="M3965" s="6">
        <v>29</v>
      </c>
      <c r="N3965" s="6">
        <v>5</v>
      </c>
      <c r="O3965" s="6">
        <v>0.05</v>
      </c>
      <c r="P3965" s="8">
        <v>6559.3</v>
      </c>
      <c r="Q3965" s="8">
        <v>4132.3590000000004</v>
      </c>
      <c r="R3965" s="8">
        <f t="shared" si="184"/>
        <v>10494.879999999997</v>
      </c>
      <c r="S3965" s="8">
        <f>(((Sales[[#This Row],[Unit Price]]-(Sales[[#This Row],[Discount Applied]]*Sales[[#This Row],[Unit Price]]))-Q3965)/Q3965)*100</f>
        <v>50.793650793650777</v>
      </c>
      <c r="T3965" s="8">
        <f t="shared" si="185"/>
        <v>31156.674999999999</v>
      </c>
      <c r="U3965" s="8">
        <f>Sales[[#This Row],[Unit Cost]]*Sales[[#This Row],[Order Quantity]]</f>
        <v>20661.795000000002</v>
      </c>
    </row>
    <row r="3966" spans="1:21" x14ac:dyDescent="0.2">
      <c r="A3966" s="6" t="s">
        <v>4179</v>
      </c>
      <c r="B3966" s="6" t="s">
        <v>25</v>
      </c>
      <c r="C3966" s="6" t="s">
        <v>145</v>
      </c>
      <c r="D3966" s="7">
        <v>43600</v>
      </c>
      <c r="E3966" s="7">
        <v>43720</v>
      </c>
      <c r="F3966" s="7">
        <v>43727</v>
      </c>
      <c r="G3966" s="7">
        <v>43731</v>
      </c>
      <c r="H3966" s="6">
        <f t="shared" si="183"/>
        <v>11</v>
      </c>
      <c r="I3966" s="6" t="s">
        <v>215</v>
      </c>
      <c r="J3966" s="6">
        <v>20</v>
      </c>
      <c r="K3966" s="6">
        <v>30</v>
      </c>
      <c r="L3966" s="6">
        <v>119</v>
      </c>
      <c r="M3966" s="6">
        <v>10</v>
      </c>
      <c r="N3966" s="6">
        <v>8</v>
      </c>
      <c r="O3966" s="6">
        <v>0.1</v>
      </c>
      <c r="P3966" s="8">
        <v>850.9</v>
      </c>
      <c r="Q3966" s="8">
        <v>433.959</v>
      </c>
      <c r="R3966" s="8">
        <f t="shared" si="184"/>
        <v>2654.8079999999995</v>
      </c>
      <c r="S3966" s="8">
        <f>(((Sales[[#This Row],[Unit Price]]-(Sales[[#This Row],[Discount Applied]]*Sales[[#This Row],[Unit Price]]))-Q3966)/Q3966)*100</f>
        <v>76.470588235294102</v>
      </c>
      <c r="T3966" s="8">
        <f t="shared" si="185"/>
        <v>6126.48</v>
      </c>
      <c r="U3966" s="8">
        <f>Sales[[#This Row],[Unit Cost]]*Sales[[#This Row],[Order Quantity]]</f>
        <v>3471.672</v>
      </c>
    </row>
    <row r="3967" spans="1:21" x14ac:dyDescent="0.2">
      <c r="A3967" s="6" t="s">
        <v>4180</v>
      </c>
      <c r="B3967" s="6" t="s">
        <v>25</v>
      </c>
      <c r="C3967" s="6" t="s">
        <v>145</v>
      </c>
      <c r="D3967" s="7">
        <v>43600</v>
      </c>
      <c r="E3967" s="7">
        <v>43720</v>
      </c>
      <c r="F3967" s="7">
        <v>43746</v>
      </c>
      <c r="G3967" s="7">
        <v>43754</v>
      </c>
      <c r="H3967" s="6">
        <f t="shared" si="183"/>
        <v>34</v>
      </c>
      <c r="I3967" s="6" t="s">
        <v>215</v>
      </c>
      <c r="J3967" s="6">
        <v>19</v>
      </c>
      <c r="K3967" s="6">
        <v>50</v>
      </c>
      <c r="L3967" s="6">
        <v>89</v>
      </c>
      <c r="M3967" s="6">
        <v>23</v>
      </c>
      <c r="N3967" s="6">
        <v>7</v>
      </c>
      <c r="O3967" s="6">
        <v>0.15</v>
      </c>
      <c r="P3967" s="8">
        <v>1072</v>
      </c>
      <c r="Q3967" s="8">
        <v>707.52</v>
      </c>
      <c r="R3967" s="8">
        <f t="shared" si="184"/>
        <v>1425.7600000000002</v>
      </c>
      <c r="S3967" s="8">
        <f>(((Sales[[#This Row],[Unit Price]]-(Sales[[#This Row],[Discount Applied]]*Sales[[#This Row],[Unit Price]]))-Q3967)/Q3967)*100</f>
        <v>28.787878787878796</v>
      </c>
      <c r="T3967" s="8">
        <f t="shared" si="185"/>
        <v>6378.4</v>
      </c>
      <c r="U3967" s="8">
        <f>Sales[[#This Row],[Unit Cost]]*Sales[[#This Row],[Order Quantity]]</f>
        <v>4952.6399999999994</v>
      </c>
    </row>
    <row r="3968" spans="1:21" x14ac:dyDescent="0.2">
      <c r="A3968" s="6" t="s">
        <v>4181</v>
      </c>
      <c r="B3968" s="6" t="s">
        <v>24</v>
      </c>
      <c r="C3968" s="6" t="s">
        <v>145</v>
      </c>
      <c r="D3968" s="7">
        <v>43600</v>
      </c>
      <c r="E3968" s="7">
        <v>43720</v>
      </c>
      <c r="F3968" s="7">
        <v>43724</v>
      </c>
      <c r="G3968" s="7">
        <v>43727</v>
      </c>
      <c r="H3968" s="6">
        <f t="shared" si="183"/>
        <v>7</v>
      </c>
      <c r="I3968" s="6" t="s">
        <v>215</v>
      </c>
      <c r="J3968" s="6">
        <v>1</v>
      </c>
      <c r="K3968" s="6">
        <v>39</v>
      </c>
      <c r="L3968" s="6">
        <v>193</v>
      </c>
      <c r="M3968" s="6">
        <v>44</v>
      </c>
      <c r="N3968" s="6">
        <v>6</v>
      </c>
      <c r="O3968" s="6">
        <v>7.4999999999999997E-2</v>
      </c>
      <c r="P3968" s="8">
        <v>1025.1000000000001</v>
      </c>
      <c r="Q3968" s="8">
        <v>625.31100000000004</v>
      </c>
      <c r="R3968" s="8">
        <f t="shared" si="184"/>
        <v>1937.4390000000003</v>
      </c>
      <c r="S3968" s="8">
        <f>(((Sales[[#This Row],[Unit Price]]-(Sales[[#This Row],[Discount Applied]]*Sales[[#This Row],[Unit Price]]))-Q3968)/Q3968)*100</f>
        <v>51.639344262295083</v>
      </c>
      <c r="T3968" s="8">
        <f t="shared" si="185"/>
        <v>5689.3050000000003</v>
      </c>
      <c r="U3968" s="8">
        <f>Sales[[#This Row],[Unit Cost]]*Sales[[#This Row],[Order Quantity]]</f>
        <v>3751.866</v>
      </c>
    </row>
    <row r="3969" spans="1:21" x14ac:dyDescent="0.2">
      <c r="A3969" s="6" t="s">
        <v>4182</v>
      </c>
      <c r="B3969" s="6" t="s">
        <v>24</v>
      </c>
      <c r="C3969" s="6" t="s">
        <v>143</v>
      </c>
      <c r="D3969" s="7">
        <v>43600</v>
      </c>
      <c r="E3969" s="7">
        <v>43720</v>
      </c>
      <c r="F3969" s="7">
        <v>43746</v>
      </c>
      <c r="G3969" s="7">
        <v>43756</v>
      </c>
      <c r="H3969" s="6">
        <f t="shared" si="183"/>
        <v>36</v>
      </c>
      <c r="I3969" s="6" t="s">
        <v>215</v>
      </c>
      <c r="J3969" s="6">
        <v>10</v>
      </c>
      <c r="K3969" s="6">
        <v>23</v>
      </c>
      <c r="L3969" s="6">
        <v>362</v>
      </c>
      <c r="M3969" s="6">
        <v>21</v>
      </c>
      <c r="N3969" s="6">
        <v>3</v>
      </c>
      <c r="O3969" s="6">
        <v>0.1</v>
      </c>
      <c r="P3969" s="8">
        <v>3926.2000000000003</v>
      </c>
      <c r="Q3969" s="8">
        <v>3023.1740000000004</v>
      </c>
      <c r="R3969" s="8">
        <f t="shared" si="184"/>
        <v>1531.2179999999989</v>
      </c>
      <c r="S3969" s="8">
        <f>(((Sales[[#This Row],[Unit Price]]-(Sales[[#This Row],[Discount Applied]]*Sales[[#This Row],[Unit Price]]))-Q3969)/Q3969)*100</f>
        <v>16.883116883116877</v>
      </c>
      <c r="T3969" s="8">
        <f t="shared" si="185"/>
        <v>10600.74</v>
      </c>
      <c r="U3969" s="8">
        <f>Sales[[#This Row],[Unit Cost]]*Sales[[#This Row],[Order Quantity]]</f>
        <v>9069.5220000000008</v>
      </c>
    </row>
    <row r="3970" spans="1:21" x14ac:dyDescent="0.2">
      <c r="A3970" s="6" t="s">
        <v>4183</v>
      </c>
      <c r="B3970" s="6" t="s">
        <v>25</v>
      </c>
      <c r="C3970" s="6" t="s">
        <v>145</v>
      </c>
      <c r="D3970" s="7">
        <v>43600</v>
      </c>
      <c r="E3970" s="7">
        <v>43720</v>
      </c>
      <c r="F3970" s="7">
        <v>43727</v>
      </c>
      <c r="G3970" s="7">
        <v>43736</v>
      </c>
      <c r="H3970" s="6">
        <f t="shared" ref="H3970:H4033" si="186">G3970-E3970</f>
        <v>16</v>
      </c>
      <c r="I3970" s="6" t="s">
        <v>215</v>
      </c>
      <c r="J3970" s="6">
        <v>15</v>
      </c>
      <c r="K3970" s="6">
        <v>29</v>
      </c>
      <c r="L3970" s="6">
        <v>133</v>
      </c>
      <c r="M3970" s="6">
        <v>14</v>
      </c>
      <c r="N3970" s="6">
        <v>4</v>
      </c>
      <c r="O3970" s="6">
        <v>0.05</v>
      </c>
      <c r="P3970" s="8">
        <v>207.70000000000002</v>
      </c>
      <c r="Q3970" s="8">
        <v>137.08200000000002</v>
      </c>
      <c r="R3970" s="8">
        <f t="shared" ref="R3970:R4033" si="187">T3970-(Q3970*N3970)</f>
        <v>240.93200000000002</v>
      </c>
      <c r="S3970" s="8">
        <f>(((Sales[[#This Row],[Unit Price]]-(Sales[[#This Row],[Discount Applied]]*Sales[[#This Row],[Unit Price]]))-Q3970)/Q3970)*100</f>
        <v>43.939393939393931</v>
      </c>
      <c r="T3970" s="8">
        <f t="shared" ref="T3970:T4033" si="188">((P3970*N3970)-(P3970*O3970*N3970))</f>
        <v>789.2600000000001</v>
      </c>
      <c r="U3970" s="8">
        <f>Sales[[#This Row],[Unit Cost]]*Sales[[#This Row],[Order Quantity]]</f>
        <v>548.32800000000009</v>
      </c>
    </row>
    <row r="3971" spans="1:21" x14ac:dyDescent="0.2">
      <c r="A3971" s="6" t="s">
        <v>4184</v>
      </c>
      <c r="B3971" s="6" t="s">
        <v>24</v>
      </c>
      <c r="C3971" s="6" t="s">
        <v>143</v>
      </c>
      <c r="D3971" s="7">
        <v>43600</v>
      </c>
      <c r="E3971" s="7">
        <v>43720</v>
      </c>
      <c r="F3971" s="7">
        <v>43736</v>
      </c>
      <c r="G3971" s="7">
        <v>43746</v>
      </c>
      <c r="H3971" s="6">
        <f t="shared" si="186"/>
        <v>26</v>
      </c>
      <c r="I3971" s="6" t="s">
        <v>215</v>
      </c>
      <c r="J3971" s="6">
        <v>11</v>
      </c>
      <c r="K3971" s="6">
        <v>6</v>
      </c>
      <c r="L3971" s="6">
        <v>331</v>
      </c>
      <c r="M3971" s="6">
        <v>38</v>
      </c>
      <c r="N3971" s="6">
        <v>8</v>
      </c>
      <c r="O3971" s="6">
        <v>0.05</v>
      </c>
      <c r="P3971" s="8">
        <v>2646.5</v>
      </c>
      <c r="Q3971" s="8">
        <v>1243.855</v>
      </c>
      <c r="R3971" s="8">
        <f t="shared" si="187"/>
        <v>10162.560000000001</v>
      </c>
      <c r="S3971" s="8">
        <f>(((Sales[[#This Row],[Unit Price]]-(Sales[[#This Row],[Discount Applied]]*Sales[[#This Row],[Unit Price]]))-Q3971)/Q3971)*100</f>
        <v>102.1276595744681</v>
      </c>
      <c r="T3971" s="8">
        <f t="shared" si="188"/>
        <v>20113.400000000001</v>
      </c>
      <c r="U3971" s="8">
        <f>Sales[[#This Row],[Unit Cost]]*Sales[[#This Row],[Order Quantity]]</f>
        <v>9950.84</v>
      </c>
    </row>
    <row r="3972" spans="1:21" x14ac:dyDescent="0.2">
      <c r="A3972" s="6" t="s">
        <v>4185</v>
      </c>
      <c r="B3972" s="6" t="s">
        <v>25</v>
      </c>
      <c r="C3972" s="6" t="s">
        <v>145</v>
      </c>
      <c r="D3972" s="7">
        <v>43600</v>
      </c>
      <c r="E3972" s="7">
        <v>43721</v>
      </c>
      <c r="F3972" s="7">
        <v>43728</v>
      </c>
      <c r="G3972" s="7">
        <v>43733</v>
      </c>
      <c r="H3972" s="6">
        <f t="shared" si="186"/>
        <v>12</v>
      </c>
      <c r="I3972" s="6" t="s">
        <v>215</v>
      </c>
      <c r="J3972" s="6">
        <v>18</v>
      </c>
      <c r="K3972" s="6">
        <v>27</v>
      </c>
      <c r="L3972" s="6">
        <v>175</v>
      </c>
      <c r="M3972" s="6">
        <v>26</v>
      </c>
      <c r="N3972" s="6">
        <v>6</v>
      </c>
      <c r="O3972" s="6">
        <v>0.05</v>
      </c>
      <c r="P3972" s="8">
        <v>723.6</v>
      </c>
      <c r="Q3972" s="8">
        <v>361.8</v>
      </c>
      <c r="R3972" s="8">
        <f t="shared" si="187"/>
        <v>1953.7200000000003</v>
      </c>
      <c r="S3972" s="8">
        <f>(((Sales[[#This Row],[Unit Price]]-(Sales[[#This Row],[Discount Applied]]*Sales[[#This Row],[Unit Price]]))-Q3972)/Q3972)*100</f>
        <v>90.000000000000014</v>
      </c>
      <c r="T3972" s="8">
        <f t="shared" si="188"/>
        <v>4124.5200000000004</v>
      </c>
      <c r="U3972" s="8">
        <f>Sales[[#This Row],[Unit Cost]]*Sales[[#This Row],[Order Quantity]]</f>
        <v>2170.8000000000002</v>
      </c>
    </row>
    <row r="3973" spans="1:21" x14ac:dyDescent="0.2">
      <c r="A3973" s="6" t="s">
        <v>4186</v>
      </c>
      <c r="B3973" s="6" t="s">
        <v>25</v>
      </c>
      <c r="C3973" s="6" t="s">
        <v>147</v>
      </c>
      <c r="D3973" s="7">
        <v>43600</v>
      </c>
      <c r="E3973" s="7">
        <v>43721</v>
      </c>
      <c r="F3973" s="7">
        <v>43727</v>
      </c>
      <c r="G3973" s="7">
        <v>43733</v>
      </c>
      <c r="H3973" s="6">
        <f t="shared" si="186"/>
        <v>12</v>
      </c>
      <c r="I3973" s="6" t="s">
        <v>215</v>
      </c>
      <c r="J3973" s="6">
        <v>13</v>
      </c>
      <c r="K3973" s="6">
        <v>48</v>
      </c>
      <c r="L3973" s="6">
        <v>231</v>
      </c>
      <c r="M3973" s="6">
        <v>8</v>
      </c>
      <c r="N3973" s="6">
        <v>2</v>
      </c>
      <c r="O3973" s="6">
        <v>0.15</v>
      </c>
      <c r="P3973" s="8">
        <v>1139</v>
      </c>
      <c r="Q3973" s="8">
        <v>569.5</v>
      </c>
      <c r="R3973" s="8">
        <f t="shared" si="187"/>
        <v>797.3</v>
      </c>
      <c r="S3973" s="8">
        <f>(((Sales[[#This Row],[Unit Price]]-(Sales[[#This Row],[Discount Applied]]*Sales[[#This Row],[Unit Price]]))-Q3973)/Q3973)*100</f>
        <v>70</v>
      </c>
      <c r="T3973" s="8">
        <f t="shared" si="188"/>
        <v>1936.3</v>
      </c>
      <c r="U3973" s="8">
        <f>Sales[[#This Row],[Unit Cost]]*Sales[[#This Row],[Order Quantity]]</f>
        <v>1139</v>
      </c>
    </row>
    <row r="3974" spans="1:21" x14ac:dyDescent="0.2">
      <c r="A3974" s="6" t="s">
        <v>4187</v>
      </c>
      <c r="B3974" s="6" t="s">
        <v>25</v>
      </c>
      <c r="C3974" s="6" t="s">
        <v>144</v>
      </c>
      <c r="D3974" s="7">
        <v>43600</v>
      </c>
      <c r="E3974" s="7">
        <v>43721</v>
      </c>
      <c r="F3974" s="7">
        <v>43739</v>
      </c>
      <c r="G3974" s="7">
        <v>43748</v>
      </c>
      <c r="H3974" s="6">
        <f t="shared" si="186"/>
        <v>27</v>
      </c>
      <c r="I3974" s="6" t="s">
        <v>215</v>
      </c>
      <c r="J3974" s="6">
        <v>17</v>
      </c>
      <c r="K3974" s="6">
        <v>43</v>
      </c>
      <c r="L3974" s="6">
        <v>79</v>
      </c>
      <c r="M3974" s="6">
        <v>29</v>
      </c>
      <c r="N3974" s="6">
        <v>6</v>
      </c>
      <c r="O3974" s="6">
        <v>0.3</v>
      </c>
      <c r="P3974" s="8">
        <v>5956.3</v>
      </c>
      <c r="Q3974" s="8">
        <v>4050.2840000000006</v>
      </c>
      <c r="R3974" s="8">
        <f t="shared" si="187"/>
        <v>714.75599999999758</v>
      </c>
      <c r="S3974" s="8">
        <f>(((Sales[[#This Row],[Unit Price]]-(Sales[[#This Row],[Discount Applied]]*Sales[[#This Row],[Unit Price]]))-Q3974)/Q3974)*100</f>
        <v>2.9411764705882177</v>
      </c>
      <c r="T3974" s="8">
        <f t="shared" si="188"/>
        <v>25016.460000000003</v>
      </c>
      <c r="U3974" s="8">
        <f>Sales[[#This Row],[Unit Cost]]*Sales[[#This Row],[Order Quantity]]</f>
        <v>24301.704000000005</v>
      </c>
    </row>
    <row r="3975" spans="1:21" x14ac:dyDescent="0.2">
      <c r="A3975" s="6" t="s">
        <v>4188</v>
      </c>
      <c r="B3975" s="6" t="s">
        <v>24</v>
      </c>
      <c r="C3975" s="6" t="s">
        <v>145</v>
      </c>
      <c r="D3975" s="7">
        <v>43600</v>
      </c>
      <c r="E3975" s="7">
        <v>43721</v>
      </c>
      <c r="F3975" s="7">
        <v>43739</v>
      </c>
      <c r="G3975" s="7">
        <v>43749</v>
      </c>
      <c r="H3975" s="6">
        <f t="shared" si="186"/>
        <v>28</v>
      </c>
      <c r="I3975" s="6" t="s">
        <v>215</v>
      </c>
      <c r="J3975" s="6">
        <v>5</v>
      </c>
      <c r="K3975" s="6">
        <v>9</v>
      </c>
      <c r="L3975" s="6">
        <v>93</v>
      </c>
      <c r="M3975" s="6">
        <v>28</v>
      </c>
      <c r="N3975" s="6">
        <v>6</v>
      </c>
      <c r="O3975" s="6">
        <v>0.2</v>
      </c>
      <c r="P3975" s="8">
        <v>857.6</v>
      </c>
      <c r="Q3975" s="8">
        <v>505.98399999999998</v>
      </c>
      <c r="R3975" s="8">
        <f t="shared" si="187"/>
        <v>1080.5760000000005</v>
      </c>
      <c r="S3975" s="8">
        <f>(((Sales[[#This Row],[Unit Price]]-(Sales[[#This Row],[Discount Applied]]*Sales[[#This Row],[Unit Price]]))-Q3975)/Q3975)*100</f>
        <v>35.593220338983059</v>
      </c>
      <c r="T3975" s="8">
        <f t="shared" si="188"/>
        <v>4116.4800000000005</v>
      </c>
      <c r="U3975" s="8">
        <f>Sales[[#This Row],[Unit Cost]]*Sales[[#This Row],[Order Quantity]]</f>
        <v>3035.904</v>
      </c>
    </row>
    <row r="3976" spans="1:21" x14ac:dyDescent="0.2">
      <c r="A3976" s="6" t="s">
        <v>4189</v>
      </c>
      <c r="B3976" s="6" t="s">
        <v>25</v>
      </c>
      <c r="C3976" s="6" t="s">
        <v>143</v>
      </c>
      <c r="D3976" s="7">
        <v>43600</v>
      </c>
      <c r="E3976" s="7">
        <v>43721</v>
      </c>
      <c r="F3976" s="7">
        <v>43743</v>
      </c>
      <c r="G3976" s="7">
        <v>43745</v>
      </c>
      <c r="H3976" s="6">
        <f t="shared" si="186"/>
        <v>24</v>
      </c>
      <c r="I3976" s="6" t="s">
        <v>215</v>
      </c>
      <c r="J3976" s="6">
        <v>15</v>
      </c>
      <c r="K3976" s="6">
        <v>40</v>
      </c>
      <c r="L3976" s="6">
        <v>350</v>
      </c>
      <c r="M3976" s="6">
        <v>10</v>
      </c>
      <c r="N3976" s="6">
        <v>8</v>
      </c>
      <c r="O3976" s="6">
        <v>7.4999999999999997E-2</v>
      </c>
      <c r="P3976" s="8">
        <v>3899.4</v>
      </c>
      <c r="Q3976" s="8">
        <v>2612.5980000000004</v>
      </c>
      <c r="R3976" s="8">
        <f t="shared" si="187"/>
        <v>7954.775999999998</v>
      </c>
      <c r="S3976" s="8">
        <f>(((Sales[[#This Row],[Unit Price]]-(Sales[[#This Row],[Discount Applied]]*Sales[[#This Row],[Unit Price]]))-Q3976)/Q3976)*100</f>
        <v>38.059701492537293</v>
      </c>
      <c r="T3976" s="8">
        <f t="shared" si="188"/>
        <v>28855.56</v>
      </c>
      <c r="U3976" s="8">
        <f>Sales[[#This Row],[Unit Cost]]*Sales[[#This Row],[Order Quantity]]</f>
        <v>20900.784000000003</v>
      </c>
    </row>
    <row r="3977" spans="1:21" x14ac:dyDescent="0.2">
      <c r="A3977" s="6" t="s">
        <v>4190</v>
      </c>
      <c r="B3977" s="6" t="s">
        <v>24</v>
      </c>
      <c r="C3977" s="6" t="s">
        <v>146</v>
      </c>
      <c r="D3977" s="7">
        <v>43600</v>
      </c>
      <c r="E3977" s="7">
        <v>43721</v>
      </c>
      <c r="F3977" s="7">
        <v>43738</v>
      </c>
      <c r="G3977" s="7">
        <v>43740</v>
      </c>
      <c r="H3977" s="6">
        <f t="shared" si="186"/>
        <v>19</v>
      </c>
      <c r="I3977" s="6" t="s">
        <v>215</v>
      </c>
      <c r="J3977" s="6">
        <v>8</v>
      </c>
      <c r="K3977" s="6">
        <v>12</v>
      </c>
      <c r="L3977" s="6">
        <v>311</v>
      </c>
      <c r="M3977" s="6">
        <v>17</v>
      </c>
      <c r="N3977" s="6">
        <v>1</v>
      </c>
      <c r="O3977" s="6">
        <v>0.05</v>
      </c>
      <c r="P3977" s="8">
        <v>1842.5</v>
      </c>
      <c r="Q3977" s="8">
        <v>1529.2749999999999</v>
      </c>
      <c r="R3977" s="8">
        <f t="shared" si="187"/>
        <v>221.10000000000014</v>
      </c>
      <c r="S3977" s="8">
        <f>(((Sales[[#This Row],[Unit Price]]-(Sales[[#This Row],[Discount Applied]]*Sales[[#This Row],[Unit Price]]))-Q3977)/Q3977)*100</f>
        <v>14.457831325301216</v>
      </c>
      <c r="T3977" s="8">
        <f t="shared" si="188"/>
        <v>1750.375</v>
      </c>
      <c r="U3977" s="8">
        <f>Sales[[#This Row],[Unit Cost]]*Sales[[#This Row],[Order Quantity]]</f>
        <v>1529.2749999999999</v>
      </c>
    </row>
    <row r="3978" spans="1:21" x14ac:dyDescent="0.2">
      <c r="A3978" s="6" t="s">
        <v>4191</v>
      </c>
      <c r="B3978" s="6" t="s">
        <v>24</v>
      </c>
      <c r="C3978" s="6" t="s">
        <v>146</v>
      </c>
      <c r="D3978" s="7">
        <v>43600</v>
      </c>
      <c r="E3978" s="7">
        <v>43721</v>
      </c>
      <c r="F3978" s="7">
        <v>43747</v>
      </c>
      <c r="G3978" s="7">
        <v>43754</v>
      </c>
      <c r="H3978" s="6">
        <f t="shared" si="186"/>
        <v>33</v>
      </c>
      <c r="I3978" s="6" t="s">
        <v>215</v>
      </c>
      <c r="J3978" s="6">
        <v>4</v>
      </c>
      <c r="K3978" s="6">
        <v>11</v>
      </c>
      <c r="L3978" s="6">
        <v>317</v>
      </c>
      <c r="M3978" s="6">
        <v>37</v>
      </c>
      <c r="N3978" s="6">
        <v>2</v>
      </c>
      <c r="O3978" s="6">
        <v>0.05</v>
      </c>
      <c r="P3978" s="8">
        <v>214.4</v>
      </c>
      <c r="Q3978" s="8">
        <v>96.48</v>
      </c>
      <c r="R3978" s="8">
        <f t="shared" si="187"/>
        <v>214.4</v>
      </c>
      <c r="S3978" s="8">
        <f>(((Sales[[#This Row],[Unit Price]]-(Sales[[#This Row],[Discount Applied]]*Sales[[#This Row],[Unit Price]]))-Q3978)/Q3978)*100</f>
        <v>111.11111111111111</v>
      </c>
      <c r="T3978" s="8">
        <f t="shared" si="188"/>
        <v>407.36</v>
      </c>
      <c r="U3978" s="8">
        <f>Sales[[#This Row],[Unit Cost]]*Sales[[#This Row],[Order Quantity]]</f>
        <v>192.96</v>
      </c>
    </row>
    <row r="3979" spans="1:21" x14ac:dyDescent="0.2">
      <c r="A3979" s="6" t="s">
        <v>4192</v>
      </c>
      <c r="B3979" s="6" t="s">
        <v>26</v>
      </c>
      <c r="C3979" s="6" t="s">
        <v>147</v>
      </c>
      <c r="D3979" s="7">
        <v>43600</v>
      </c>
      <c r="E3979" s="7">
        <v>43722</v>
      </c>
      <c r="F3979" s="7">
        <v>43750</v>
      </c>
      <c r="G3979" s="7">
        <v>43756</v>
      </c>
      <c r="H3979" s="6">
        <f t="shared" si="186"/>
        <v>34</v>
      </c>
      <c r="I3979" s="6" t="s">
        <v>215</v>
      </c>
      <c r="J3979" s="6">
        <v>25</v>
      </c>
      <c r="K3979" s="6">
        <v>40</v>
      </c>
      <c r="L3979" s="6">
        <v>240</v>
      </c>
      <c r="M3979" s="6">
        <v>3</v>
      </c>
      <c r="N3979" s="6">
        <v>1</v>
      </c>
      <c r="O3979" s="6">
        <v>0.15</v>
      </c>
      <c r="P3979" s="8">
        <v>1139</v>
      </c>
      <c r="Q3979" s="8">
        <v>501.16</v>
      </c>
      <c r="R3979" s="8">
        <f t="shared" si="187"/>
        <v>466.98999999999995</v>
      </c>
      <c r="S3979" s="8">
        <f>(((Sales[[#This Row],[Unit Price]]-(Sales[[#This Row],[Discount Applied]]*Sales[[#This Row],[Unit Price]]))-Q3979)/Q3979)*100</f>
        <v>93.181818181818159</v>
      </c>
      <c r="T3979" s="8">
        <f t="shared" si="188"/>
        <v>968.15</v>
      </c>
      <c r="U3979" s="8">
        <f>Sales[[#This Row],[Unit Cost]]*Sales[[#This Row],[Order Quantity]]</f>
        <v>501.16</v>
      </c>
    </row>
    <row r="3980" spans="1:21" x14ac:dyDescent="0.2">
      <c r="A3980" s="6" t="s">
        <v>4193</v>
      </c>
      <c r="B3980" s="6" t="s">
        <v>25</v>
      </c>
      <c r="C3980" s="6" t="s">
        <v>143</v>
      </c>
      <c r="D3980" s="7">
        <v>43600</v>
      </c>
      <c r="E3980" s="7">
        <v>43722</v>
      </c>
      <c r="F3980" s="7">
        <v>43729</v>
      </c>
      <c r="G3980" s="7">
        <v>43734</v>
      </c>
      <c r="H3980" s="6">
        <f t="shared" si="186"/>
        <v>12</v>
      </c>
      <c r="I3980" s="6" t="s">
        <v>215</v>
      </c>
      <c r="J3980" s="6">
        <v>13</v>
      </c>
      <c r="K3980" s="6">
        <v>8</v>
      </c>
      <c r="L3980" s="6">
        <v>350</v>
      </c>
      <c r="M3980" s="6">
        <v>4</v>
      </c>
      <c r="N3980" s="6">
        <v>5</v>
      </c>
      <c r="O3980" s="6">
        <v>7.4999999999999997E-2</v>
      </c>
      <c r="P3980" s="8">
        <v>703.5</v>
      </c>
      <c r="Q3980" s="8">
        <v>302.505</v>
      </c>
      <c r="R3980" s="8">
        <f t="shared" si="187"/>
        <v>1741.1624999999999</v>
      </c>
      <c r="S3980" s="8">
        <f>(((Sales[[#This Row],[Unit Price]]-(Sales[[#This Row],[Discount Applied]]*Sales[[#This Row],[Unit Price]]))-Q3980)/Q3980)*100</f>
        <v>115.11627906976743</v>
      </c>
      <c r="T3980" s="8">
        <f t="shared" si="188"/>
        <v>3253.6875</v>
      </c>
      <c r="U3980" s="8">
        <f>Sales[[#This Row],[Unit Cost]]*Sales[[#This Row],[Order Quantity]]</f>
        <v>1512.5250000000001</v>
      </c>
    </row>
    <row r="3981" spans="1:21" x14ac:dyDescent="0.2">
      <c r="A3981" s="6" t="s">
        <v>4194</v>
      </c>
      <c r="B3981" s="6" t="s">
        <v>25</v>
      </c>
      <c r="C3981" s="6" t="s">
        <v>145</v>
      </c>
      <c r="D3981" s="7">
        <v>43600</v>
      </c>
      <c r="E3981" s="7">
        <v>43722</v>
      </c>
      <c r="F3981" s="7">
        <v>43728</v>
      </c>
      <c r="G3981" s="7">
        <v>43738</v>
      </c>
      <c r="H3981" s="6">
        <f t="shared" si="186"/>
        <v>16</v>
      </c>
      <c r="I3981" s="6" t="s">
        <v>215</v>
      </c>
      <c r="J3981" s="6">
        <v>13</v>
      </c>
      <c r="K3981" s="6">
        <v>32</v>
      </c>
      <c r="L3981" s="6">
        <v>170</v>
      </c>
      <c r="M3981" s="6">
        <v>1</v>
      </c>
      <c r="N3981" s="6">
        <v>6</v>
      </c>
      <c r="O3981" s="6">
        <v>0.15</v>
      </c>
      <c r="P3981" s="8">
        <v>6217.6</v>
      </c>
      <c r="Q3981" s="8">
        <v>2797.92</v>
      </c>
      <c r="R3981" s="8">
        <f t="shared" si="187"/>
        <v>14922.240000000005</v>
      </c>
      <c r="S3981" s="8">
        <f>(((Sales[[#This Row],[Unit Price]]-(Sales[[#This Row],[Discount Applied]]*Sales[[#This Row],[Unit Price]]))-Q3981)/Q3981)*100</f>
        <v>88.888888888888886</v>
      </c>
      <c r="T3981" s="8">
        <f t="shared" si="188"/>
        <v>31709.760000000006</v>
      </c>
      <c r="U3981" s="8">
        <f>Sales[[#This Row],[Unit Cost]]*Sales[[#This Row],[Order Quantity]]</f>
        <v>16787.52</v>
      </c>
    </row>
    <row r="3982" spans="1:21" x14ac:dyDescent="0.2">
      <c r="A3982" s="6" t="s">
        <v>4195</v>
      </c>
      <c r="B3982" s="6" t="s">
        <v>23</v>
      </c>
      <c r="C3982" s="6" t="s">
        <v>145</v>
      </c>
      <c r="D3982" s="7">
        <v>43600</v>
      </c>
      <c r="E3982" s="7">
        <v>43722</v>
      </c>
      <c r="F3982" s="7">
        <v>43744</v>
      </c>
      <c r="G3982" s="7">
        <v>43746</v>
      </c>
      <c r="H3982" s="6">
        <f t="shared" si="186"/>
        <v>24</v>
      </c>
      <c r="I3982" s="6" t="s">
        <v>215</v>
      </c>
      <c r="J3982" s="6">
        <v>24</v>
      </c>
      <c r="K3982" s="6">
        <v>35</v>
      </c>
      <c r="L3982" s="6">
        <v>145</v>
      </c>
      <c r="M3982" s="6">
        <v>6</v>
      </c>
      <c r="N3982" s="6">
        <v>3</v>
      </c>
      <c r="O3982" s="6">
        <v>7.4999999999999997E-2</v>
      </c>
      <c r="P3982" s="8">
        <v>3624.7000000000003</v>
      </c>
      <c r="Q3982" s="8">
        <v>3080.9950000000003</v>
      </c>
      <c r="R3982" s="8">
        <f t="shared" si="187"/>
        <v>815.55749999999898</v>
      </c>
      <c r="S3982" s="8">
        <f>(((Sales[[#This Row],[Unit Price]]-(Sales[[#This Row],[Discount Applied]]*Sales[[#This Row],[Unit Price]]))-Q3982)/Q3982)*100</f>
        <v>8.823529411764703</v>
      </c>
      <c r="T3982" s="8">
        <f t="shared" si="188"/>
        <v>10058.5425</v>
      </c>
      <c r="U3982" s="8">
        <f>Sales[[#This Row],[Unit Cost]]*Sales[[#This Row],[Order Quantity]]</f>
        <v>9242.9850000000006</v>
      </c>
    </row>
    <row r="3983" spans="1:21" x14ac:dyDescent="0.2">
      <c r="A3983" s="6" t="s">
        <v>4196</v>
      </c>
      <c r="B3983" s="6" t="s">
        <v>24</v>
      </c>
      <c r="C3983" s="6" t="s">
        <v>148</v>
      </c>
      <c r="D3983" s="7">
        <v>43600</v>
      </c>
      <c r="E3983" s="7">
        <v>43722</v>
      </c>
      <c r="F3983" s="7">
        <v>43743</v>
      </c>
      <c r="G3983" s="7">
        <v>43747</v>
      </c>
      <c r="H3983" s="6">
        <f t="shared" si="186"/>
        <v>25</v>
      </c>
      <c r="I3983" s="6" t="s">
        <v>215</v>
      </c>
      <c r="J3983" s="6">
        <v>2</v>
      </c>
      <c r="K3983" s="6">
        <v>27</v>
      </c>
      <c r="L3983" s="6">
        <v>57</v>
      </c>
      <c r="M3983" s="6">
        <v>15</v>
      </c>
      <c r="N3983" s="6">
        <v>4</v>
      </c>
      <c r="O3983" s="6">
        <v>0.05</v>
      </c>
      <c r="P3983" s="8">
        <v>1721.9</v>
      </c>
      <c r="Q3983" s="8">
        <v>1205.33</v>
      </c>
      <c r="R3983" s="8">
        <f t="shared" si="187"/>
        <v>1721.9000000000005</v>
      </c>
      <c r="S3983" s="8">
        <f>(((Sales[[#This Row],[Unit Price]]-(Sales[[#This Row],[Discount Applied]]*Sales[[#This Row],[Unit Price]]))-Q3983)/Q3983)*100</f>
        <v>35.71428571428573</v>
      </c>
      <c r="T3983" s="8">
        <f t="shared" si="188"/>
        <v>6543.22</v>
      </c>
      <c r="U3983" s="8">
        <f>Sales[[#This Row],[Unit Cost]]*Sales[[#This Row],[Order Quantity]]</f>
        <v>4821.32</v>
      </c>
    </row>
    <row r="3984" spans="1:21" x14ac:dyDescent="0.2">
      <c r="A3984" s="6" t="s">
        <v>4197</v>
      </c>
      <c r="B3984" s="6" t="s">
        <v>24</v>
      </c>
      <c r="C3984" s="6" t="s">
        <v>145</v>
      </c>
      <c r="D3984" s="7">
        <v>43600</v>
      </c>
      <c r="E3984" s="7">
        <v>43722</v>
      </c>
      <c r="F3984" s="7">
        <v>43746</v>
      </c>
      <c r="G3984" s="7">
        <v>43756</v>
      </c>
      <c r="H3984" s="6">
        <f t="shared" si="186"/>
        <v>34</v>
      </c>
      <c r="I3984" s="6" t="s">
        <v>215</v>
      </c>
      <c r="J3984" s="6">
        <v>4</v>
      </c>
      <c r="K3984" s="6">
        <v>29</v>
      </c>
      <c r="L3984" s="6">
        <v>147</v>
      </c>
      <c r="M3984" s="6">
        <v>36</v>
      </c>
      <c r="N3984" s="6">
        <v>2</v>
      </c>
      <c r="O3984" s="6">
        <v>7.4999999999999997E-2</v>
      </c>
      <c r="P3984" s="8">
        <v>1829.1000000000001</v>
      </c>
      <c r="Q3984" s="8">
        <v>877.96800000000007</v>
      </c>
      <c r="R3984" s="8">
        <f t="shared" si="187"/>
        <v>1627.8989999999999</v>
      </c>
      <c r="S3984" s="8">
        <f>(((Sales[[#This Row],[Unit Price]]-(Sales[[#This Row],[Discount Applied]]*Sales[[#This Row],[Unit Price]]))-Q3984)/Q3984)*100</f>
        <v>92.708333333333314</v>
      </c>
      <c r="T3984" s="8">
        <f t="shared" si="188"/>
        <v>3383.835</v>
      </c>
      <c r="U3984" s="8">
        <f>Sales[[#This Row],[Unit Cost]]*Sales[[#This Row],[Order Quantity]]</f>
        <v>1755.9360000000001</v>
      </c>
    </row>
    <row r="3985" spans="1:21" x14ac:dyDescent="0.2">
      <c r="A3985" s="6" t="s">
        <v>4198</v>
      </c>
      <c r="B3985" s="6" t="s">
        <v>24</v>
      </c>
      <c r="C3985" s="6" t="s">
        <v>145</v>
      </c>
      <c r="D3985" s="7">
        <v>43600</v>
      </c>
      <c r="E3985" s="7">
        <v>43722</v>
      </c>
      <c r="F3985" s="7">
        <v>43741</v>
      </c>
      <c r="G3985" s="7">
        <v>43743</v>
      </c>
      <c r="H3985" s="6">
        <f t="shared" si="186"/>
        <v>21</v>
      </c>
      <c r="I3985" s="6" t="s">
        <v>215</v>
      </c>
      <c r="J3985" s="6">
        <v>1</v>
      </c>
      <c r="K3985" s="6">
        <v>37</v>
      </c>
      <c r="L3985" s="6">
        <v>197</v>
      </c>
      <c r="M3985" s="6">
        <v>1</v>
      </c>
      <c r="N3985" s="6">
        <v>7</v>
      </c>
      <c r="O3985" s="6">
        <v>7.4999999999999997E-2</v>
      </c>
      <c r="P3985" s="8">
        <v>6110.4000000000005</v>
      </c>
      <c r="Q3985" s="8">
        <v>4643.9040000000005</v>
      </c>
      <c r="R3985" s="8">
        <f t="shared" si="187"/>
        <v>7057.5120000000024</v>
      </c>
      <c r="S3985" s="8">
        <f>(((Sales[[#This Row],[Unit Price]]-(Sales[[#This Row],[Discount Applied]]*Sales[[#This Row],[Unit Price]]))-Q3985)/Q3985)*100</f>
        <v>21.71052631578948</v>
      </c>
      <c r="T3985" s="8">
        <f t="shared" si="188"/>
        <v>39564.840000000004</v>
      </c>
      <c r="U3985" s="8">
        <f>Sales[[#This Row],[Unit Cost]]*Sales[[#This Row],[Order Quantity]]</f>
        <v>32507.328000000001</v>
      </c>
    </row>
    <row r="3986" spans="1:21" x14ac:dyDescent="0.2">
      <c r="A3986" s="6" t="s">
        <v>4199</v>
      </c>
      <c r="B3986" s="6" t="s">
        <v>25</v>
      </c>
      <c r="C3986" s="6" t="s">
        <v>144</v>
      </c>
      <c r="D3986" s="7">
        <v>43600</v>
      </c>
      <c r="E3986" s="7">
        <v>43722</v>
      </c>
      <c r="F3986" s="7">
        <v>43742</v>
      </c>
      <c r="G3986" s="7">
        <v>43747</v>
      </c>
      <c r="H3986" s="6">
        <f t="shared" si="186"/>
        <v>25</v>
      </c>
      <c r="I3986" s="6" t="s">
        <v>215</v>
      </c>
      <c r="J3986" s="6">
        <v>18</v>
      </c>
      <c r="K3986" s="6">
        <v>30</v>
      </c>
      <c r="L3986" s="6">
        <v>77</v>
      </c>
      <c r="M3986" s="6">
        <v>15</v>
      </c>
      <c r="N3986" s="6">
        <v>7</v>
      </c>
      <c r="O3986" s="6">
        <v>0.05</v>
      </c>
      <c r="P3986" s="8">
        <v>3886</v>
      </c>
      <c r="Q3986" s="8">
        <v>2137.3000000000002</v>
      </c>
      <c r="R3986" s="8">
        <f t="shared" si="187"/>
        <v>10880.8</v>
      </c>
      <c r="S3986" s="8">
        <f>(((Sales[[#This Row],[Unit Price]]-(Sales[[#This Row],[Discount Applied]]*Sales[[#This Row],[Unit Price]]))-Q3986)/Q3986)*100</f>
        <v>72.727272727272705</v>
      </c>
      <c r="T3986" s="8">
        <f t="shared" si="188"/>
        <v>25841.9</v>
      </c>
      <c r="U3986" s="8">
        <f>Sales[[#This Row],[Unit Cost]]*Sales[[#This Row],[Order Quantity]]</f>
        <v>14961.100000000002</v>
      </c>
    </row>
    <row r="3987" spans="1:21" x14ac:dyDescent="0.2">
      <c r="A3987" s="6" t="s">
        <v>4200</v>
      </c>
      <c r="B3987" s="6" t="s">
        <v>25</v>
      </c>
      <c r="C3987" s="6" t="s">
        <v>146</v>
      </c>
      <c r="D3987" s="7">
        <v>43600</v>
      </c>
      <c r="E3987" s="7">
        <v>43722</v>
      </c>
      <c r="F3987" s="7">
        <v>43730</v>
      </c>
      <c r="G3987" s="7">
        <v>43740</v>
      </c>
      <c r="H3987" s="6">
        <f t="shared" si="186"/>
        <v>18</v>
      </c>
      <c r="I3987" s="6" t="s">
        <v>215</v>
      </c>
      <c r="J3987" s="6">
        <v>19</v>
      </c>
      <c r="K3987" s="6">
        <v>20</v>
      </c>
      <c r="L3987" s="6">
        <v>325</v>
      </c>
      <c r="M3987" s="6">
        <v>17</v>
      </c>
      <c r="N3987" s="6">
        <v>8</v>
      </c>
      <c r="O3987" s="6">
        <v>0.05</v>
      </c>
      <c r="P3987" s="8">
        <v>5058.5</v>
      </c>
      <c r="Q3987" s="8">
        <v>3743.29</v>
      </c>
      <c r="R3987" s="8">
        <f t="shared" si="187"/>
        <v>8498.2799999999988</v>
      </c>
      <c r="S3987" s="8">
        <f>(((Sales[[#This Row],[Unit Price]]-(Sales[[#This Row],[Discount Applied]]*Sales[[#This Row],[Unit Price]]))-Q3987)/Q3987)*100</f>
        <v>28.378378378378379</v>
      </c>
      <c r="T3987" s="8">
        <f t="shared" si="188"/>
        <v>38444.6</v>
      </c>
      <c r="U3987" s="8">
        <f>Sales[[#This Row],[Unit Cost]]*Sales[[#This Row],[Order Quantity]]</f>
        <v>29946.32</v>
      </c>
    </row>
    <row r="3988" spans="1:21" x14ac:dyDescent="0.2">
      <c r="A3988" s="6" t="s">
        <v>4201</v>
      </c>
      <c r="B3988" s="6" t="s">
        <v>24</v>
      </c>
      <c r="C3988" s="6" t="s">
        <v>143</v>
      </c>
      <c r="D3988" s="7">
        <v>43600</v>
      </c>
      <c r="E3988" s="7">
        <v>43722</v>
      </c>
      <c r="F3988" s="7">
        <v>43742</v>
      </c>
      <c r="G3988" s="7">
        <v>43745</v>
      </c>
      <c r="H3988" s="6">
        <f t="shared" si="186"/>
        <v>23</v>
      </c>
      <c r="I3988" s="6" t="s">
        <v>215</v>
      </c>
      <c r="J3988" s="6">
        <v>2</v>
      </c>
      <c r="K3988" s="6">
        <v>31</v>
      </c>
      <c r="L3988" s="6">
        <v>352</v>
      </c>
      <c r="M3988" s="6">
        <v>43</v>
      </c>
      <c r="N3988" s="6">
        <v>7</v>
      </c>
      <c r="O3988" s="6">
        <v>0.1</v>
      </c>
      <c r="P3988" s="8">
        <v>1092.1000000000001</v>
      </c>
      <c r="Q3988" s="8">
        <v>775.39100000000008</v>
      </c>
      <c r="R3988" s="8">
        <f t="shared" si="187"/>
        <v>1452.4929999999995</v>
      </c>
      <c r="S3988" s="8">
        <f>(((Sales[[#This Row],[Unit Price]]-(Sales[[#This Row],[Discount Applied]]*Sales[[#This Row],[Unit Price]]))-Q3988)/Q3988)*100</f>
        <v>26.760563380281688</v>
      </c>
      <c r="T3988" s="8">
        <f t="shared" si="188"/>
        <v>6880.2300000000005</v>
      </c>
      <c r="U3988" s="8">
        <f>Sales[[#This Row],[Unit Cost]]*Sales[[#This Row],[Order Quantity]]</f>
        <v>5427.737000000001</v>
      </c>
    </row>
    <row r="3989" spans="1:21" x14ac:dyDescent="0.2">
      <c r="A3989" s="6" t="s">
        <v>4202</v>
      </c>
      <c r="B3989" s="6" t="s">
        <v>25</v>
      </c>
      <c r="C3989" s="6" t="s">
        <v>146</v>
      </c>
      <c r="D3989" s="7">
        <v>43600</v>
      </c>
      <c r="E3989" s="7">
        <v>43722</v>
      </c>
      <c r="F3989" s="7">
        <v>43748</v>
      </c>
      <c r="G3989" s="7">
        <v>43753</v>
      </c>
      <c r="H3989" s="6">
        <f t="shared" si="186"/>
        <v>31</v>
      </c>
      <c r="I3989" s="6" t="s">
        <v>215</v>
      </c>
      <c r="J3989" s="6">
        <v>15</v>
      </c>
      <c r="K3989" s="6">
        <v>4</v>
      </c>
      <c r="L3989" s="6">
        <v>318</v>
      </c>
      <c r="M3989" s="6">
        <v>40</v>
      </c>
      <c r="N3989" s="6">
        <v>8</v>
      </c>
      <c r="O3989" s="6">
        <v>7.4999999999999997E-2</v>
      </c>
      <c r="P3989" s="8">
        <v>1949.7</v>
      </c>
      <c r="Q3989" s="8">
        <v>896.86200000000008</v>
      </c>
      <c r="R3989" s="8">
        <f t="shared" si="187"/>
        <v>7252.884</v>
      </c>
      <c r="S3989" s="8">
        <f>(((Sales[[#This Row],[Unit Price]]-(Sales[[#This Row],[Discount Applied]]*Sales[[#This Row],[Unit Price]]))-Q3989)/Q3989)*100</f>
        <v>101.08695652173911</v>
      </c>
      <c r="T3989" s="8">
        <f t="shared" si="188"/>
        <v>14427.78</v>
      </c>
      <c r="U3989" s="8">
        <f>Sales[[#This Row],[Unit Cost]]*Sales[[#This Row],[Order Quantity]]</f>
        <v>7174.8960000000006</v>
      </c>
    </row>
    <row r="3990" spans="1:21" x14ac:dyDescent="0.2">
      <c r="A3990" s="6" t="s">
        <v>4203</v>
      </c>
      <c r="B3990" s="6" t="s">
        <v>25</v>
      </c>
      <c r="C3990" s="6" t="s">
        <v>145</v>
      </c>
      <c r="D3990" s="7">
        <v>43600</v>
      </c>
      <c r="E3990" s="7">
        <v>43722</v>
      </c>
      <c r="F3990" s="7">
        <v>43741</v>
      </c>
      <c r="G3990" s="7">
        <v>43746</v>
      </c>
      <c r="H3990" s="6">
        <f t="shared" si="186"/>
        <v>24</v>
      </c>
      <c r="I3990" s="6" t="s">
        <v>215</v>
      </c>
      <c r="J3990" s="6">
        <v>15</v>
      </c>
      <c r="K3990" s="6">
        <v>23</v>
      </c>
      <c r="L3990" s="6">
        <v>166</v>
      </c>
      <c r="M3990" s="6">
        <v>13</v>
      </c>
      <c r="N3990" s="6">
        <v>2</v>
      </c>
      <c r="O3990" s="6">
        <v>0.15</v>
      </c>
      <c r="P3990" s="8">
        <v>3886</v>
      </c>
      <c r="Q3990" s="8">
        <v>3225.3799999999997</v>
      </c>
      <c r="R3990" s="8">
        <f t="shared" si="187"/>
        <v>155.44000000000051</v>
      </c>
      <c r="S3990" s="8">
        <f>(((Sales[[#This Row],[Unit Price]]-(Sales[[#This Row],[Discount Applied]]*Sales[[#This Row],[Unit Price]]))-Q3990)/Q3990)*100</f>
        <v>2.4096385542168757</v>
      </c>
      <c r="T3990" s="8">
        <f t="shared" si="188"/>
        <v>6606.2</v>
      </c>
      <c r="U3990" s="8">
        <f>Sales[[#This Row],[Unit Cost]]*Sales[[#This Row],[Order Quantity]]</f>
        <v>6450.7599999999993</v>
      </c>
    </row>
    <row r="3991" spans="1:21" x14ac:dyDescent="0.2">
      <c r="A3991" s="6" t="s">
        <v>4204</v>
      </c>
      <c r="B3991" s="6" t="s">
        <v>26</v>
      </c>
      <c r="C3991" s="6" t="s">
        <v>147</v>
      </c>
      <c r="D3991" s="7">
        <v>43600</v>
      </c>
      <c r="E3991" s="7">
        <v>43723</v>
      </c>
      <c r="F3991" s="7">
        <v>43736</v>
      </c>
      <c r="G3991" s="7">
        <v>43738</v>
      </c>
      <c r="H3991" s="6">
        <f t="shared" si="186"/>
        <v>15</v>
      </c>
      <c r="I3991" s="6" t="s">
        <v>215</v>
      </c>
      <c r="J3991" s="6">
        <v>26</v>
      </c>
      <c r="K3991" s="6">
        <v>27</v>
      </c>
      <c r="L3991" s="6">
        <v>257</v>
      </c>
      <c r="M3991" s="6">
        <v>26</v>
      </c>
      <c r="N3991" s="6">
        <v>4</v>
      </c>
      <c r="O3991" s="6">
        <v>0.05</v>
      </c>
      <c r="P3991" s="8">
        <v>3376.8</v>
      </c>
      <c r="Q3991" s="8">
        <v>1553.3280000000002</v>
      </c>
      <c r="R3991" s="8">
        <f t="shared" si="187"/>
        <v>6618.5279999999993</v>
      </c>
      <c r="S3991" s="8">
        <f>(((Sales[[#This Row],[Unit Price]]-(Sales[[#This Row],[Discount Applied]]*Sales[[#This Row],[Unit Price]]))-Q3991)/Q3991)*100</f>
        <v>106.52173913043477</v>
      </c>
      <c r="T3991" s="8">
        <f t="shared" si="188"/>
        <v>12831.84</v>
      </c>
      <c r="U3991" s="8">
        <f>Sales[[#This Row],[Unit Cost]]*Sales[[#This Row],[Order Quantity]]</f>
        <v>6213.3120000000008</v>
      </c>
    </row>
    <row r="3992" spans="1:21" x14ac:dyDescent="0.2">
      <c r="A3992" s="6" t="s">
        <v>4205</v>
      </c>
      <c r="B3992" s="6" t="s">
        <v>25</v>
      </c>
      <c r="C3992" s="6" t="s">
        <v>148</v>
      </c>
      <c r="D3992" s="7">
        <v>43600</v>
      </c>
      <c r="E3992" s="7">
        <v>43723</v>
      </c>
      <c r="F3992" s="7">
        <v>43729</v>
      </c>
      <c r="G3992" s="7">
        <v>43737</v>
      </c>
      <c r="H3992" s="6">
        <f t="shared" si="186"/>
        <v>14</v>
      </c>
      <c r="I3992" s="6" t="s">
        <v>215</v>
      </c>
      <c r="J3992" s="6">
        <v>18</v>
      </c>
      <c r="K3992" s="6">
        <v>15</v>
      </c>
      <c r="L3992" s="6">
        <v>47</v>
      </c>
      <c r="M3992" s="6">
        <v>20</v>
      </c>
      <c r="N3992" s="6">
        <v>6</v>
      </c>
      <c r="O3992" s="6">
        <v>0.05</v>
      </c>
      <c r="P3992" s="8">
        <v>180.9</v>
      </c>
      <c r="Q3992" s="8">
        <v>86.831999999999994</v>
      </c>
      <c r="R3992" s="8">
        <f t="shared" si="187"/>
        <v>510.13800000000015</v>
      </c>
      <c r="S3992" s="8">
        <f>(((Sales[[#This Row],[Unit Price]]-(Sales[[#This Row],[Discount Applied]]*Sales[[#This Row],[Unit Price]]))-Q3992)/Q3992)*100</f>
        <v>97.916666666666714</v>
      </c>
      <c r="T3992" s="8">
        <f t="shared" si="188"/>
        <v>1031.1300000000001</v>
      </c>
      <c r="U3992" s="8">
        <f>Sales[[#This Row],[Unit Cost]]*Sales[[#This Row],[Order Quantity]]</f>
        <v>520.99199999999996</v>
      </c>
    </row>
    <row r="3993" spans="1:21" x14ac:dyDescent="0.2">
      <c r="A3993" s="6" t="s">
        <v>4206</v>
      </c>
      <c r="B3993" s="6" t="s">
        <v>23</v>
      </c>
      <c r="C3993" s="6" t="s">
        <v>146</v>
      </c>
      <c r="D3993" s="7">
        <v>43600</v>
      </c>
      <c r="E3993" s="7">
        <v>43723</v>
      </c>
      <c r="F3993" s="7">
        <v>43734</v>
      </c>
      <c r="G3993" s="7">
        <v>43743</v>
      </c>
      <c r="H3993" s="6">
        <f t="shared" si="186"/>
        <v>20</v>
      </c>
      <c r="I3993" s="6" t="s">
        <v>215</v>
      </c>
      <c r="J3993" s="6">
        <v>21</v>
      </c>
      <c r="K3993" s="6">
        <v>47</v>
      </c>
      <c r="L3993" s="6">
        <v>283</v>
      </c>
      <c r="M3993" s="6">
        <v>22</v>
      </c>
      <c r="N3993" s="6">
        <v>5</v>
      </c>
      <c r="O3993" s="6">
        <v>0.1</v>
      </c>
      <c r="P3993" s="8">
        <v>247.9</v>
      </c>
      <c r="Q3993" s="8">
        <v>205.75700000000001</v>
      </c>
      <c r="R3993" s="8">
        <f t="shared" si="187"/>
        <v>86.764999999999873</v>
      </c>
      <c r="S3993" s="8">
        <f>(((Sales[[#This Row],[Unit Price]]-(Sales[[#This Row],[Discount Applied]]*Sales[[#This Row],[Unit Price]]))-Q3993)/Q3993)*100</f>
        <v>8.4337349397590398</v>
      </c>
      <c r="T3993" s="8">
        <f t="shared" si="188"/>
        <v>1115.55</v>
      </c>
      <c r="U3993" s="8">
        <f>Sales[[#This Row],[Unit Cost]]*Sales[[#This Row],[Order Quantity]]</f>
        <v>1028.7850000000001</v>
      </c>
    </row>
    <row r="3994" spans="1:21" x14ac:dyDescent="0.2">
      <c r="A3994" s="6" t="s">
        <v>4207</v>
      </c>
      <c r="B3994" s="6" t="s">
        <v>24</v>
      </c>
      <c r="C3994" s="6" t="s">
        <v>146</v>
      </c>
      <c r="D3994" s="7">
        <v>43600</v>
      </c>
      <c r="E3994" s="7">
        <v>43723</v>
      </c>
      <c r="F3994" s="7">
        <v>43745</v>
      </c>
      <c r="G3994" s="7">
        <v>43747</v>
      </c>
      <c r="H3994" s="6">
        <f t="shared" si="186"/>
        <v>24</v>
      </c>
      <c r="I3994" s="6" t="s">
        <v>215</v>
      </c>
      <c r="J3994" s="6">
        <v>3</v>
      </c>
      <c r="K3994" s="6">
        <v>20</v>
      </c>
      <c r="L3994" s="6">
        <v>273</v>
      </c>
      <c r="M3994" s="6">
        <v>14</v>
      </c>
      <c r="N3994" s="6">
        <v>1</v>
      </c>
      <c r="O3994" s="6">
        <v>0.05</v>
      </c>
      <c r="P3994" s="8">
        <v>3135.6</v>
      </c>
      <c r="Q3994" s="8">
        <v>2508.48</v>
      </c>
      <c r="R3994" s="8">
        <f t="shared" si="187"/>
        <v>470.33999999999969</v>
      </c>
      <c r="S3994" s="8">
        <f>(((Sales[[#This Row],[Unit Price]]-(Sales[[#This Row],[Discount Applied]]*Sales[[#This Row],[Unit Price]]))-Q3994)/Q3994)*100</f>
        <v>18.749999999999989</v>
      </c>
      <c r="T3994" s="8">
        <f t="shared" si="188"/>
        <v>2978.8199999999997</v>
      </c>
      <c r="U3994" s="8">
        <f>Sales[[#This Row],[Unit Cost]]*Sales[[#This Row],[Order Quantity]]</f>
        <v>2508.48</v>
      </c>
    </row>
    <row r="3995" spans="1:21" x14ac:dyDescent="0.2">
      <c r="A3995" s="6" t="s">
        <v>4208</v>
      </c>
      <c r="B3995" s="6" t="s">
        <v>23</v>
      </c>
      <c r="C3995" s="6" t="s">
        <v>148</v>
      </c>
      <c r="D3995" s="7">
        <v>43600</v>
      </c>
      <c r="E3995" s="7">
        <v>43723</v>
      </c>
      <c r="F3995" s="7">
        <v>43729</v>
      </c>
      <c r="G3995" s="7">
        <v>43732</v>
      </c>
      <c r="H3995" s="6">
        <f t="shared" si="186"/>
        <v>9</v>
      </c>
      <c r="I3995" s="6" t="s">
        <v>215</v>
      </c>
      <c r="J3995" s="6">
        <v>21</v>
      </c>
      <c r="K3995" s="6">
        <v>19</v>
      </c>
      <c r="L3995" s="6">
        <v>24</v>
      </c>
      <c r="M3995" s="6">
        <v>2</v>
      </c>
      <c r="N3995" s="6">
        <v>5</v>
      </c>
      <c r="O3995" s="6">
        <v>0.1</v>
      </c>
      <c r="P3995" s="8">
        <v>2485.7000000000003</v>
      </c>
      <c r="Q3995" s="8">
        <v>1739.99</v>
      </c>
      <c r="R3995" s="8">
        <f t="shared" si="187"/>
        <v>2485.7000000000007</v>
      </c>
      <c r="S3995" s="8">
        <f>(((Sales[[#This Row],[Unit Price]]-(Sales[[#This Row],[Discount Applied]]*Sales[[#This Row],[Unit Price]]))-Q3995)/Q3995)*100</f>
        <v>28.571428571428577</v>
      </c>
      <c r="T3995" s="8">
        <f t="shared" si="188"/>
        <v>11185.650000000001</v>
      </c>
      <c r="U3995" s="8">
        <f>Sales[[#This Row],[Unit Cost]]*Sales[[#This Row],[Order Quantity]]</f>
        <v>8699.9500000000007</v>
      </c>
    </row>
    <row r="3996" spans="1:21" x14ac:dyDescent="0.2">
      <c r="A3996" s="6" t="s">
        <v>4209</v>
      </c>
      <c r="B3996" s="6" t="s">
        <v>25</v>
      </c>
      <c r="C3996" s="6" t="s">
        <v>147</v>
      </c>
      <c r="D3996" s="7">
        <v>43600</v>
      </c>
      <c r="E3996" s="7">
        <v>43723</v>
      </c>
      <c r="F3996" s="7">
        <v>43737</v>
      </c>
      <c r="G3996" s="7">
        <v>43744</v>
      </c>
      <c r="H3996" s="6">
        <f t="shared" si="186"/>
        <v>21</v>
      </c>
      <c r="I3996" s="6" t="s">
        <v>215</v>
      </c>
      <c r="J3996" s="6">
        <v>20</v>
      </c>
      <c r="K3996" s="6">
        <v>49</v>
      </c>
      <c r="L3996" s="6">
        <v>208</v>
      </c>
      <c r="M3996" s="6">
        <v>25</v>
      </c>
      <c r="N3996" s="6">
        <v>2</v>
      </c>
      <c r="O3996" s="6">
        <v>0.15</v>
      </c>
      <c r="P3996" s="8">
        <v>4013.3</v>
      </c>
      <c r="Q3996" s="8">
        <v>3210.6400000000003</v>
      </c>
      <c r="R3996" s="8">
        <f t="shared" si="187"/>
        <v>401.32999999999993</v>
      </c>
      <c r="S3996" s="8">
        <f>(((Sales[[#This Row],[Unit Price]]-(Sales[[#This Row],[Discount Applied]]*Sales[[#This Row],[Unit Price]]))-Q3996)/Q3996)*100</f>
        <v>6.2499999999999982</v>
      </c>
      <c r="T3996" s="8">
        <f t="shared" si="188"/>
        <v>6822.6100000000006</v>
      </c>
      <c r="U3996" s="8">
        <f>Sales[[#This Row],[Unit Cost]]*Sales[[#This Row],[Order Quantity]]</f>
        <v>6421.2800000000007</v>
      </c>
    </row>
    <row r="3997" spans="1:21" x14ac:dyDescent="0.2">
      <c r="A3997" s="6" t="s">
        <v>4210</v>
      </c>
      <c r="B3997" s="6" t="s">
        <v>24</v>
      </c>
      <c r="C3997" s="6" t="s">
        <v>148</v>
      </c>
      <c r="D3997" s="7">
        <v>43600</v>
      </c>
      <c r="E3997" s="7">
        <v>43723</v>
      </c>
      <c r="F3997" s="7">
        <v>43749</v>
      </c>
      <c r="G3997" s="7">
        <v>43750</v>
      </c>
      <c r="H3997" s="6">
        <f t="shared" si="186"/>
        <v>27</v>
      </c>
      <c r="I3997" s="6" t="s">
        <v>215</v>
      </c>
      <c r="J3997" s="6">
        <v>12</v>
      </c>
      <c r="K3997" s="6">
        <v>29</v>
      </c>
      <c r="L3997" s="6">
        <v>35</v>
      </c>
      <c r="M3997" s="6">
        <v>31</v>
      </c>
      <c r="N3997" s="6">
        <v>2</v>
      </c>
      <c r="O3997" s="6">
        <v>7.4999999999999997E-2</v>
      </c>
      <c r="P3997" s="8">
        <v>6351.6</v>
      </c>
      <c r="Q3997" s="8">
        <v>3048.768</v>
      </c>
      <c r="R3997" s="8">
        <f t="shared" si="187"/>
        <v>5652.9240000000009</v>
      </c>
      <c r="S3997" s="8">
        <f>(((Sales[[#This Row],[Unit Price]]-(Sales[[#This Row],[Discount Applied]]*Sales[[#This Row],[Unit Price]]))-Q3997)/Q3997)*100</f>
        <v>92.708333333333343</v>
      </c>
      <c r="T3997" s="8">
        <f t="shared" si="188"/>
        <v>11750.460000000001</v>
      </c>
      <c r="U3997" s="8">
        <f>Sales[[#This Row],[Unit Cost]]*Sales[[#This Row],[Order Quantity]]</f>
        <v>6097.5360000000001</v>
      </c>
    </row>
    <row r="3998" spans="1:21" x14ac:dyDescent="0.2">
      <c r="A3998" s="6" t="s">
        <v>4211</v>
      </c>
      <c r="B3998" s="6" t="s">
        <v>26</v>
      </c>
      <c r="C3998" s="6" t="s">
        <v>148</v>
      </c>
      <c r="D3998" s="7">
        <v>43600</v>
      </c>
      <c r="E3998" s="7">
        <v>43723</v>
      </c>
      <c r="F3998" s="7">
        <v>43736</v>
      </c>
      <c r="G3998" s="7">
        <v>43744</v>
      </c>
      <c r="H3998" s="6">
        <f t="shared" si="186"/>
        <v>21</v>
      </c>
      <c r="I3998" s="6" t="s">
        <v>215</v>
      </c>
      <c r="J3998" s="6">
        <v>27</v>
      </c>
      <c r="K3998" s="6">
        <v>38</v>
      </c>
      <c r="L3998" s="6">
        <v>40</v>
      </c>
      <c r="M3998" s="6">
        <v>21</v>
      </c>
      <c r="N3998" s="6">
        <v>6</v>
      </c>
      <c r="O3998" s="6">
        <v>0.2</v>
      </c>
      <c r="P3998" s="8">
        <v>1152.4000000000001</v>
      </c>
      <c r="Q3998" s="8">
        <v>645.34400000000016</v>
      </c>
      <c r="R3998" s="8">
        <f t="shared" si="187"/>
        <v>1659.4559999999992</v>
      </c>
      <c r="S3998" s="8">
        <f>(((Sales[[#This Row],[Unit Price]]-(Sales[[#This Row],[Discount Applied]]*Sales[[#This Row],[Unit Price]]))-Q3998)/Q3998)*100</f>
        <v>42.857142857142833</v>
      </c>
      <c r="T3998" s="8">
        <f t="shared" si="188"/>
        <v>5531.52</v>
      </c>
      <c r="U3998" s="8">
        <f>Sales[[#This Row],[Unit Cost]]*Sales[[#This Row],[Order Quantity]]</f>
        <v>3872.0640000000012</v>
      </c>
    </row>
    <row r="3999" spans="1:21" x14ac:dyDescent="0.2">
      <c r="A3999" s="6" t="s">
        <v>4212</v>
      </c>
      <c r="B3999" s="6" t="s">
        <v>26</v>
      </c>
      <c r="C3999" s="6" t="s">
        <v>144</v>
      </c>
      <c r="D3999" s="7">
        <v>43600</v>
      </c>
      <c r="E3999" s="7">
        <v>43724</v>
      </c>
      <c r="F3999" s="7">
        <v>43748</v>
      </c>
      <c r="G3999" s="7">
        <v>43758</v>
      </c>
      <c r="H3999" s="6">
        <f t="shared" si="186"/>
        <v>34</v>
      </c>
      <c r="I3999" s="6" t="s">
        <v>215</v>
      </c>
      <c r="J3999" s="6">
        <v>27</v>
      </c>
      <c r="K3999" s="6">
        <v>40</v>
      </c>
      <c r="L3999" s="6">
        <v>77</v>
      </c>
      <c r="M3999" s="6">
        <v>33</v>
      </c>
      <c r="N3999" s="6">
        <v>2</v>
      </c>
      <c r="O3999" s="6">
        <v>0.05</v>
      </c>
      <c r="P3999" s="8">
        <v>1005</v>
      </c>
      <c r="Q3999" s="8">
        <v>723.6</v>
      </c>
      <c r="R3999" s="8">
        <f t="shared" si="187"/>
        <v>462.29999999999995</v>
      </c>
      <c r="S3999" s="8">
        <f>(((Sales[[#This Row],[Unit Price]]-(Sales[[#This Row],[Discount Applied]]*Sales[[#This Row],[Unit Price]]))-Q3999)/Q3999)*100</f>
        <v>31.944444444444443</v>
      </c>
      <c r="T3999" s="8">
        <f t="shared" si="188"/>
        <v>1909.5</v>
      </c>
      <c r="U3999" s="8">
        <f>Sales[[#This Row],[Unit Cost]]*Sales[[#This Row],[Order Quantity]]</f>
        <v>1447.2</v>
      </c>
    </row>
    <row r="4000" spans="1:21" x14ac:dyDescent="0.2">
      <c r="A4000" s="6" t="s">
        <v>4213</v>
      </c>
      <c r="B4000" s="6" t="s">
        <v>26</v>
      </c>
      <c r="C4000" s="6" t="s">
        <v>147</v>
      </c>
      <c r="D4000" s="7">
        <v>43600</v>
      </c>
      <c r="E4000" s="7">
        <v>43724</v>
      </c>
      <c r="F4000" s="7">
        <v>43729</v>
      </c>
      <c r="G4000" s="7">
        <v>43734</v>
      </c>
      <c r="H4000" s="6">
        <f t="shared" si="186"/>
        <v>10</v>
      </c>
      <c r="I4000" s="6" t="s">
        <v>215</v>
      </c>
      <c r="J4000" s="6">
        <v>27</v>
      </c>
      <c r="K4000" s="6">
        <v>28</v>
      </c>
      <c r="L4000" s="6">
        <v>244</v>
      </c>
      <c r="M4000" s="6">
        <v>21</v>
      </c>
      <c r="N4000" s="6">
        <v>1</v>
      </c>
      <c r="O4000" s="6">
        <v>0.05</v>
      </c>
      <c r="P4000" s="8">
        <v>3852.5</v>
      </c>
      <c r="Q4000" s="8">
        <v>2465.6</v>
      </c>
      <c r="R4000" s="8">
        <f t="shared" si="187"/>
        <v>1194.2750000000001</v>
      </c>
      <c r="S4000" s="8">
        <f>(((Sales[[#This Row],[Unit Price]]-(Sales[[#This Row],[Discount Applied]]*Sales[[#This Row],[Unit Price]]))-Q4000)/Q4000)*100</f>
        <v>48.437500000000007</v>
      </c>
      <c r="T4000" s="8">
        <f t="shared" si="188"/>
        <v>3659.875</v>
      </c>
      <c r="U4000" s="8">
        <f>Sales[[#This Row],[Unit Cost]]*Sales[[#This Row],[Order Quantity]]</f>
        <v>2465.6</v>
      </c>
    </row>
    <row r="4001" spans="1:21" x14ac:dyDescent="0.2">
      <c r="A4001" s="6" t="s">
        <v>4214</v>
      </c>
      <c r="B4001" s="6" t="s">
        <v>24</v>
      </c>
      <c r="C4001" s="6" t="s">
        <v>145</v>
      </c>
      <c r="D4001" s="7">
        <v>43600</v>
      </c>
      <c r="E4001" s="7">
        <v>43724</v>
      </c>
      <c r="F4001" s="7">
        <v>43726</v>
      </c>
      <c r="G4001" s="7">
        <v>43732</v>
      </c>
      <c r="H4001" s="6">
        <f t="shared" si="186"/>
        <v>8</v>
      </c>
      <c r="I4001" s="6" t="s">
        <v>215</v>
      </c>
      <c r="J4001" s="6">
        <v>9</v>
      </c>
      <c r="K4001" s="6">
        <v>28</v>
      </c>
      <c r="L4001" s="6">
        <v>174</v>
      </c>
      <c r="M4001" s="6">
        <v>17</v>
      </c>
      <c r="N4001" s="6">
        <v>2</v>
      </c>
      <c r="O4001" s="6">
        <v>0.2</v>
      </c>
      <c r="P4001" s="8">
        <v>1018.4</v>
      </c>
      <c r="Q4001" s="8">
        <v>478.64799999999997</v>
      </c>
      <c r="R4001" s="8">
        <f t="shared" si="187"/>
        <v>672.14400000000012</v>
      </c>
      <c r="S4001" s="8">
        <f>(((Sales[[#This Row],[Unit Price]]-(Sales[[#This Row],[Discount Applied]]*Sales[[#This Row],[Unit Price]]))-Q4001)/Q4001)*100</f>
        <v>70.21276595744682</v>
      </c>
      <c r="T4001" s="8">
        <f t="shared" si="188"/>
        <v>1629.44</v>
      </c>
      <c r="U4001" s="8">
        <f>Sales[[#This Row],[Unit Cost]]*Sales[[#This Row],[Order Quantity]]</f>
        <v>957.29599999999994</v>
      </c>
    </row>
    <row r="4002" spans="1:21" x14ac:dyDescent="0.2">
      <c r="A4002" s="6" t="s">
        <v>4215</v>
      </c>
      <c r="B4002" s="6" t="s">
        <v>25</v>
      </c>
      <c r="C4002" s="6" t="s">
        <v>144</v>
      </c>
      <c r="D4002" s="7">
        <v>43600</v>
      </c>
      <c r="E4002" s="7">
        <v>43725</v>
      </c>
      <c r="F4002" s="7">
        <v>43734</v>
      </c>
      <c r="G4002" s="7">
        <v>43740</v>
      </c>
      <c r="H4002" s="6">
        <f t="shared" si="186"/>
        <v>15</v>
      </c>
      <c r="I4002" s="6" t="s">
        <v>215</v>
      </c>
      <c r="J4002" s="6">
        <v>13</v>
      </c>
      <c r="K4002" s="6">
        <v>41</v>
      </c>
      <c r="L4002" s="6">
        <v>73</v>
      </c>
      <c r="M4002" s="6">
        <v>9</v>
      </c>
      <c r="N4002" s="6">
        <v>4</v>
      </c>
      <c r="O4002" s="6">
        <v>0.3</v>
      </c>
      <c r="P4002" s="8">
        <v>1112.2</v>
      </c>
      <c r="Q4002" s="8">
        <v>934.24800000000005</v>
      </c>
      <c r="R4002" s="8">
        <f t="shared" si="187"/>
        <v>-622.83200000000033</v>
      </c>
      <c r="S4002" s="8">
        <f>(((Sales[[#This Row],[Unit Price]]-(Sales[[#This Row],[Discount Applied]]*Sales[[#This Row],[Unit Price]]))-Q4002)/Q4002)*100</f>
        <v>-16.666666666666675</v>
      </c>
      <c r="T4002" s="8">
        <f t="shared" si="188"/>
        <v>3114.16</v>
      </c>
      <c r="U4002" s="8">
        <f>Sales[[#This Row],[Unit Cost]]*Sales[[#This Row],[Order Quantity]]</f>
        <v>3736.9920000000002</v>
      </c>
    </row>
    <row r="4003" spans="1:21" x14ac:dyDescent="0.2">
      <c r="A4003" s="6" t="s">
        <v>4216</v>
      </c>
      <c r="B4003" s="6" t="s">
        <v>24</v>
      </c>
      <c r="C4003" s="6" t="s">
        <v>145</v>
      </c>
      <c r="D4003" s="7">
        <v>43600</v>
      </c>
      <c r="E4003" s="7">
        <v>43725</v>
      </c>
      <c r="F4003" s="7">
        <v>43746</v>
      </c>
      <c r="G4003" s="7">
        <v>43751</v>
      </c>
      <c r="H4003" s="6">
        <f t="shared" si="186"/>
        <v>26</v>
      </c>
      <c r="I4003" s="6" t="s">
        <v>215</v>
      </c>
      <c r="J4003" s="6">
        <v>3</v>
      </c>
      <c r="K4003" s="6">
        <v>34</v>
      </c>
      <c r="L4003" s="6">
        <v>182</v>
      </c>
      <c r="M4003" s="6">
        <v>9</v>
      </c>
      <c r="N4003" s="6">
        <v>3</v>
      </c>
      <c r="O4003" s="6">
        <v>0.05</v>
      </c>
      <c r="P4003" s="8">
        <v>1775.5</v>
      </c>
      <c r="Q4003" s="8">
        <v>1242.8499999999999</v>
      </c>
      <c r="R4003" s="8">
        <f t="shared" si="187"/>
        <v>1331.6250000000005</v>
      </c>
      <c r="S4003" s="8">
        <f>(((Sales[[#This Row],[Unit Price]]-(Sales[[#This Row],[Discount Applied]]*Sales[[#This Row],[Unit Price]]))-Q4003)/Q4003)*100</f>
        <v>35.714285714285715</v>
      </c>
      <c r="T4003" s="8">
        <f t="shared" si="188"/>
        <v>5060.1750000000002</v>
      </c>
      <c r="U4003" s="8">
        <f>Sales[[#This Row],[Unit Cost]]*Sales[[#This Row],[Order Quantity]]</f>
        <v>3728.5499999999997</v>
      </c>
    </row>
    <row r="4004" spans="1:21" x14ac:dyDescent="0.2">
      <c r="A4004" s="6" t="s">
        <v>4217</v>
      </c>
      <c r="B4004" s="6" t="s">
        <v>24</v>
      </c>
      <c r="C4004" s="6" t="s">
        <v>145</v>
      </c>
      <c r="D4004" s="7">
        <v>43600</v>
      </c>
      <c r="E4004" s="7">
        <v>43725</v>
      </c>
      <c r="F4004" s="7">
        <v>43744</v>
      </c>
      <c r="G4004" s="7">
        <v>43748</v>
      </c>
      <c r="H4004" s="6">
        <f t="shared" si="186"/>
        <v>23</v>
      </c>
      <c r="I4004" s="6" t="s">
        <v>215</v>
      </c>
      <c r="J4004" s="6">
        <v>1</v>
      </c>
      <c r="K4004" s="6">
        <v>48</v>
      </c>
      <c r="L4004" s="6">
        <v>138</v>
      </c>
      <c r="M4004" s="6">
        <v>4</v>
      </c>
      <c r="N4004" s="6">
        <v>5</v>
      </c>
      <c r="O4004" s="6">
        <v>0.15</v>
      </c>
      <c r="P4004" s="8">
        <v>5507.4000000000005</v>
      </c>
      <c r="Q4004" s="8">
        <v>4075.4760000000006</v>
      </c>
      <c r="R4004" s="8">
        <f t="shared" si="187"/>
        <v>3029.0699999999997</v>
      </c>
      <c r="S4004" s="8">
        <f>(((Sales[[#This Row],[Unit Price]]-(Sales[[#This Row],[Discount Applied]]*Sales[[#This Row],[Unit Price]]))-Q4004)/Q4004)*100</f>
        <v>14.864864864864872</v>
      </c>
      <c r="T4004" s="8">
        <f t="shared" si="188"/>
        <v>23406.450000000004</v>
      </c>
      <c r="U4004" s="8">
        <f>Sales[[#This Row],[Unit Cost]]*Sales[[#This Row],[Order Quantity]]</f>
        <v>20377.380000000005</v>
      </c>
    </row>
    <row r="4005" spans="1:21" x14ac:dyDescent="0.2">
      <c r="A4005" s="6" t="s">
        <v>4218</v>
      </c>
      <c r="B4005" s="6" t="s">
        <v>23</v>
      </c>
      <c r="C4005" s="6" t="s">
        <v>146</v>
      </c>
      <c r="D4005" s="7">
        <v>43600</v>
      </c>
      <c r="E4005" s="7">
        <v>43725</v>
      </c>
      <c r="F4005" s="7">
        <v>43737</v>
      </c>
      <c r="G4005" s="7">
        <v>43740</v>
      </c>
      <c r="H4005" s="6">
        <f t="shared" si="186"/>
        <v>15</v>
      </c>
      <c r="I4005" s="6" t="s">
        <v>215</v>
      </c>
      <c r="J4005" s="6">
        <v>21</v>
      </c>
      <c r="K4005" s="6">
        <v>25</v>
      </c>
      <c r="L4005" s="6">
        <v>315</v>
      </c>
      <c r="M4005" s="6">
        <v>19</v>
      </c>
      <c r="N4005" s="6">
        <v>3</v>
      </c>
      <c r="O4005" s="6">
        <v>0.05</v>
      </c>
      <c r="P4005" s="8">
        <v>3839.1</v>
      </c>
      <c r="Q4005" s="8">
        <v>2457.0239999999999</v>
      </c>
      <c r="R4005" s="8">
        <f t="shared" si="187"/>
        <v>3570.3629999999994</v>
      </c>
      <c r="S4005" s="8">
        <f>(((Sales[[#This Row],[Unit Price]]-(Sales[[#This Row],[Discount Applied]]*Sales[[#This Row],[Unit Price]]))-Q4005)/Q4005)*100</f>
        <v>48.437500000000007</v>
      </c>
      <c r="T4005" s="8">
        <f t="shared" si="188"/>
        <v>10941.434999999999</v>
      </c>
      <c r="U4005" s="8">
        <f>Sales[[#This Row],[Unit Cost]]*Sales[[#This Row],[Order Quantity]]</f>
        <v>7371.0720000000001</v>
      </c>
    </row>
    <row r="4006" spans="1:21" x14ac:dyDescent="0.2">
      <c r="A4006" s="6" t="s">
        <v>4219</v>
      </c>
      <c r="B4006" s="6" t="s">
        <v>25</v>
      </c>
      <c r="C4006" s="6" t="s">
        <v>146</v>
      </c>
      <c r="D4006" s="7">
        <v>43600</v>
      </c>
      <c r="E4006" s="7">
        <v>43725</v>
      </c>
      <c r="F4006" s="7">
        <v>43727</v>
      </c>
      <c r="G4006" s="7">
        <v>43732</v>
      </c>
      <c r="H4006" s="6">
        <f t="shared" si="186"/>
        <v>7</v>
      </c>
      <c r="I4006" s="6" t="s">
        <v>215</v>
      </c>
      <c r="J4006" s="6">
        <v>18</v>
      </c>
      <c r="K4006" s="6">
        <v>49</v>
      </c>
      <c r="L4006" s="6">
        <v>269</v>
      </c>
      <c r="M4006" s="6">
        <v>15</v>
      </c>
      <c r="N4006" s="6">
        <v>3</v>
      </c>
      <c r="O4006" s="6">
        <v>0.4</v>
      </c>
      <c r="P4006" s="8">
        <v>2438.8000000000002</v>
      </c>
      <c r="Q4006" s="8">
        <v>1999.816</v>
      </c>
      <c r="R4006" s="8">
        <f t="shared" si="187"/>
        <v>-1609.6080000000002</v>
      </c>
      <c r="S4006" s="8">
        <f>(((Sales[[#This Row],[Unit Price]]-(Sales[[#This Row],[Discount Applied]]*Sales[[#This Row],[Unit Price]]))-Q4006)/Q4006)*100</f>
        <v>-26.829268292682919</v>
      </c>
      <c r="T4006" s="8">
        <f t="shared" si="188"/>
        <v>4389.84</v>
      </c>
      <c r="U4006" s="8">
        <f>Sales[[#This Row],[Unit Cost]]*Sales[[#This Row],[Order Quantity]]</f>
        <v>5999.4480000000003</v>
      </c>
    </row>
    <row r="4007" spans="1:21" x14ac:dyDescent="0.2">
      <c r="A4007" s="6" t="s">
        <v>4220</v>
      </c>
      <c r="B4007" s="6" t="s">
        <v>25</v>
      </c>
      <c r="C4007" s="6" t="s">
        <v>148</v>
      </c>
      <c r="D4007" s="7">
        <v>43600</v>
      </c>
      <c r="E4007" s="7">
        <v>43725</v>
      </c>
      <c r="F4007" s="7">
        <v>43742</v>
      </c>
      <c r="G4007" s="7">
        <v>43745</v>
      </c>
      <c r="H4007" s="6">
        <f t="shared" si="186"/>
        <v>20</v>
      </c>
      <c r="I4007" s="6" t="s">
        <v>215</v>
      </c>
      <c r="J4007" s="6">
        <v>13</v>
      </c>
      <c r="K4007" s="6">
        <v>34</v>
      </c>
      <c r="L4007" s="6">
        <v>32</v>
      </c>
      <c r="M4007" s="6">
        <v>10</v>
      </c>
      <c r="N4007" s="6">
        <v>4</v>
      </c>
      <c r="O4007" s="6">
        <v>0.1</v>
      </c>
      <c r="P4007" s="8">
        <v>3765.4</v>
      </c>
      <c r="Q4007" s="8">
        <v>2824.05</v>
      </c>
      <c r="R4007" s="8">
        <f t="shared" si="187"/>
        <v>2259.2399999999998</v>
      </c>
      <c r="S4007" s="8">
        <f>(((Sales[[#This Row],[Unit Price]]-(Sales[[#This Row],[Discount Applied]]*Sales[[#This Row],[Unit Price]]))-Q4007)/Q4007)*100</f>
        <v>19.999999999999996</v>
      </c>
      <c r="T4007" s="8">
        <f t="shared" si="188"/>
        <v>13555.44</v>
      </c>
      <c r="U4007" s="8">
        <f>Sales[[#This Row],[Unit Cost]]*Sales[[#This Row],[Order Quantity]]</f>
        <v>11296.2</v>
      </c>
    </row>
    <row r="4008" spans="1:21" x14ac:dyDescent="0.2">
      <c r="A4008" s="6" t="s">
        <v>4221</v>
      </c>
      <c r="B4008" s="6" t="s">
        <v>25</v>
      </c>
      <c r="C4008" s="6" t="s">
        <v>145</v>
      </c>
      <c r="D4008" s="7">
        <v>43600</v>
      </c>
      <c r="E4008" s="7">
        <v>43726</v>
      </c>
      <c r="F4008" s="7">
        <v>43739</v>
      </c>
      <c r="G4008" s="7">
        <v>43743</v>
      </c>
      <c r="H4008" s="6">
        <f t="shared" si="186"/>
        <v>17</v>
      </c>
      <c r="I4008" s="6" t="s">
        <v>215</v>
      </c>
      <c r="J4008" s="6">
        <v>14</v>
      </c>
      <c r="K4008" s="6">
        <v>40</v>
      </c>
      <c r="L4008" s="6">
        <v>110</v>
      </c>
      <c r="M4008" s="6">
        <v>4</v>
      </c>
      <c r="N4008" s="6">
        <v>4</v>
      </c>
      <c r="O4008" s="6">
        <v>0.15</v>
      </c>
      <c r="P4008" s="8">
        <v>4020</v>
      </c>
      <c r="Q4008" s="8">
        <v>2653.2000000000003</v>
      </c>
      <c r="R4008" s="8">
        <f t="shared" si="187"/>
        <v>3055.1999999999989</v>
      </c>
      <c r="S4008" s="8">
        <f>(((Sales[[#This Row],[Unit Price]]-(Sales[[#This Row],[Discount Applied]]*Sales[[#This Row],[Unit Price]]))-Q4008)/Q4008)*100</f>
        <v>28.787878787878775</v>
      </c>
      <c r="T4008" s="8">
        <f t="shared" si="188"/>
        <v>13668</v>
      </c>
      <c r="U4008" s="8">
        <f>Sales[[#This Row],[Unit Cost]]*Sales[[#This Row],[Order Quantity]]</f>
        <v>10612.800000000001</v>
      </c>
    </row>
    <row r="4009" spans="1:21" x14ac:dyDescent="0.2">
      <c r="A4009" s="6" t="s">
        <v>4222</v>
      </c>
      <c r="B4009" s="6" t="s">
        <v>26</v>
      </c>
      <c r="C4009" s="6" t="s">
        <v>145</v>
      </c>
      <c r="D4009" s="7">
        <v>43600</v>
      </c>
      <c r="E4009" s="7">
        <v>43726</v>
      </c>
      <c r="F4009" s="7">
        <v>43739</v>
      </c>
      <c r="G4009" s="7">
        <v>43740</v>
      </c>
      <c r="H4009" s="6">
        <f t="shared" si="186"/>
        <v>14</v>
      </c>
      <c r="I4009" s="6" t="s">
        <v>215</v>
      </c>
      <c r="J4009" s="6">
        <v>25</v>
      </c>
      <c r="K4009" s="6">
        <v>38</v>
      </c>
      <c r="L4009" s="6">
        <v>100</v>
      </c>
      <c r="M4009" s="6">
        <v>24</v>
      </c>
      <c r="N4009" s="6">
        <v>3</v>
      </c>
      <c r="O4009" s="6">
        <v>0.3</v>
      </c>
      <c r="P4009" s="8">
        <v>884.4</v>
      </c>
      <c r="Q4009" s="8">
        <v>698.67600000000004</v>
      </c>
      <c r="R4009" s="8">
        <f t="shared" si="187"/>
        <v>-238.78800000000047</v>
      </c>
      <c r="S4009" s="8">
        <f>(((Sales[[#This Row],[Unit Price]]-(Sales[[#This Row],[Discount Applied]]*Sales[[#This Row],[Unit Price]]))-Q4009)/Q4009)*100</f>
        <v>-11.392405063291156</v>
      </c>
      <c r="T4009" s="8">
        <f t="shared" si="188"/>
        <v>1857.2399999999998</v>
      </c>
      <c r="U4009" s="8">
        <f>Sales[[#This Row],[Unit Cost]]*Sales[[#This Row],[Order Quantity]]</f>
        <v>2096.0280000000002</v>
      </c>
    </row>
    <row r="4010" spans="1:21" x14ac:dyDescent="0.2">
      <c r="A4010" s="6" t="s">
        <v>4223</v>
      </c>
      <c r="B4010" s="6" t="s">
        <v>25</v>
      </c>
      <c r="C4010" s="6" t="s">
        <v>144</v>
      </c>
      <c r="D4010" s="7">
        <v>43600</v>
      </c>
      <c r="E4010" s="7">
        <v>43726</v>
      </c>
      <c r="F4010" s="7">
        <v>43740</v>
      </c>
      <c r="G4010" s="7">
        <v>43743</v>
      </c>
      <c r="H4010" s="6">
        <f t="shared" si="186"/>
        <v>17</v>
      </c>
      <c r="I4010" s="6" t="s">
        <v>215</v>
      </c>
      <c r="J4010" s="6">
        <v>19</v>
      </c>
      <c r="K4010" s="6">
        <v>2</v>
      </c>
      <c r="L4010" s="6">
        <v>74</v>
      </c>
      <c r="M4010" s="6">
        <v>2</v>
      </c>
      <c r="N4010" s="6">
        <v>3</v>
      </c>
      <c r="O4010" s="6">
        <v>0.05</v>
      </c>
      <c r="P4010" s="8">
        <v>1989.9</v>
      </c>
      <c r="Q4010" s="8">
        <v>1591.92</v>
      </c>
      <c r="R4010" s="8">
        <f t="shared" si="187"/>
        <v>895.45500000000084</v>
      </c>
      <c r="S4010" s="8">
        <f>(((Sales[[#This Row],[Unit Price]]-(Sales[[#This Row],[Discount Applied]]*Sales[[#This Row],[Unit Price]]))-Q4010)/Q4010)*100</f>
        <v>18.750000000000007</v>
      </c>
      <c r="T4010" s="8">
        <f t="shared" si="188"/>
        <v>5671.2150000000011</v>
      </c>
      <c r="U4010" s="8">
        <f>Sales[[#This Row],[Unit Cost]]*Sales[[#This Row],[Order Quantity]]</f>
        <v>4775.76</v>
      </c>
    </row>
    <row r="4011" spans="1:21" x14ac:dyDescent="0.2">
      <c r="A4011" s="6" t="s">
        <v>4224</v>
      </c>
      <c r="B4011" s="6" t="s">
        <v>24</v>
      </c>
      <c r="C4011" s="6" t="s">
        <v>146</v>
      </c>
      <c r="D4011" s="7">
        <v>43600</v>
      </c>
      <c r="E4011" s="7">
        <v>43726</v>
      </c>
      <c r="F4011" s="7">
        <v>43739</v>
      </c>
      <c r="G4011" s="7">
        <v>43741</v>
      </c>
      <c r="H4011" s="6">
        <f t="shared" si="186"/>
        <v>15</v>
      </c>
      <c r="I4011" s="6" t="s">
        <v>215</v>
      </c>
      <c r="J4011" s="6">
        <v>4</v>
      </c>
      <c r="K4011" s="6">
        <v>9</v>
      </c>
      <c r="L4011" s="6">
        <v>296</v>
      </c>
      <c r="M4011" s="6">
        <v>9</v>
      </c>
      <c r="N4011" s="6">
        <v>8</v>
      </c>
      <c r="O4011" s="6">
        <v>0.2</v>
      </c>
      <c r="P4011" s="8">
        <v>3892.7000000000003</v>
      </c>
      <c r="Q4011" s="8">
        <v>2063.1310000000003</v>
      </c>
      <c r="R4011" s="8">
        <f t="shared" si="187"/>
        <v>8408.232</v>
      </c>
      <c r="S4011" s="8">
        <f>(((Sales[[#This Row],[Unit Price]]-(Sales[[#This Row],[Discount Applied]]*Sales[[#This Row],[Unit Price]]))-Q4011)/Q4011)*100</f>
        <v>50.943396226415082</v>
      </c>
      <c r="T4011" s="8">
        <f t="shared" si="188"/>
        <v>24913.280000000002</v>
      </c>
      <c r="U4011" s="8">
        <f>Sales[[#This Row],[Unit Cost]]*Sales[[#This Row],[Order Quantity]]</f>
        <v>16505.048000000003</v>
      </c>
    </row>
    <row r="4012" spans="1:21" x14ac:dyDescent="0.2">
      <c r="A4012" s="6" t="s">
        <v>4225</v>
      </c>
      <c r="B4012" s="6" t="s">
        <v>24</v>
      </c>
      <c r="C4012" s="6" t="s">
        <v>143</v>
      </c>
      <c r="D4012" s="7">
        <v>43600</v>
      </c>
      <c r="E4012" s="7">
        <v>43726</v>
      </c>
      <c r="F4012" s="7">
        <v>43729</v>
      </c>
      <c r="G4012" s="7">
        <v>43734</v>
      </c>
      <c r="H4012" s="6">
        <f t="shared" si="186"/>
        <v>8</v>
      </c>
      <c r="I4012" s="6" t="s">
        <v>215</v>
      </c>
      <c r="J4012" s="6">
        <v>12</v>
      </c>
      <c r="K4012" s="6">
        <v>20</v>
      </c>
      <c r="L4012" s="6">
        <v>367</v>
      </c>
      <c r="M4012" s="6">
        <v>1</v>
      </c>
      <c r="N4012" s="6">
        <v>7</v>
      </c>
      <c r="O4012" s="6">
        <v>0.05</v>
      </c>
      <c r="P4012" s="8">
        <v>857.6</v>
      </c>
      <c r="Q4012" s="8">
        <v>377.34399999999999</v>
      </c>
      <c r="R4012" s="8">
        <f t="shared" si="187"/>
        <v>3061.6320000000001</v>
      </c>
      <c r="S4012" s="8">
        <f>(((Sales[[#This Row],[Unit Price]]-(Sales[[#This Row],[Discount Applied]]*Sales[[#This Row],[Unit Price]]))-Q4012)/Q4012)*100</f>
        <v>115.90909090909092</v>
      </c>
      <c r="T4012" s="8">
        <f t="shared" si="188"/>
        <v>5703.04</v>
      </c>
      <c r="U4012" s="8">
        <f>Sales[[#This Row],[Unit Cost]]*Sales[[#This Row],[Order Quantity]]</f>
        <v>2641.4079999999999</v>
      </c>
    </row>
    <row r="4013" spans="1:21" x14ac:dyDescent="0.2">
      <c r="A4013" s="6" t="s">
        <v>4226</v>
      </c>
      <c r="B4013" s="6" t="s">
        <v>23</v>
      </c>
      <c r="C4013" s="6" t="s">
        <v>146</v>
      </c>
      <c r="D4013" s="7">
        <v>43600</v>
      </c>
      <c r="E4013" s="7">
        <v>43726</v>
      </c>
      <c r="F4013" s="7">
        <v>43739</v>
      </c>
      <c r="G4013" s="7">
        <v>43743</v>
      </c>
      <c r="H4013" s="6">
        <f t="shared" si="186"/>
        <v>17</v>
      </c>
      <c r="I4013" s="6" t="s">
        <v>215</v>
      </c>
      <c r="J4013" s="6">
        <v>23</v>
      </c>
      <c r="K4013" s="6">
        <v>39</v>
      </c>
      <c r="L4013" s="6">
        <v>303</v>
      </c>
      <c r="M4013" s="6">
        <v>20</v>
      </c>
      <c r="N4013" s="6">
        <v>3</v>
      </c>
      <c r="O4013" s="6">
        <v>0.05</v>
      </c>
      <c r="P4013" s="8">
        <v>1025.1000000000001</v>
      </c>
      <c r="Q4013" s="8">
        <v>553.55400000000009</v>
      </c>
      <c r="R4013" s="8">
        <f t="shared" si="187"/>
        <v>1260.873</v>
      </c>
      <c r="S4013" s="8">
        <f>(((Sales[[#This Row],[Unit Price]]-(Sales[[#This Row],[Discount Applied]]*Sales[[#This Row],[Unit Price]]))-Q4013)/Q4013)*100</f>
        <v>75.925925925925924</v>
      </c>
      <c r="T4013" s="8">
        <f t="shared" si="188"/>
        <v>2921.5350000000003</v>
      </c>
      <c r="U4013" s="8">
        <f>Sales[[#This Row],[Unit Cost]]*Sales[[#This Row],[Order Quantity]]</f>
        <v>1660.6620000000003</v>
      </c>
    </row>
    <row r="4014" spans="1:21" x14ac:dyDescent="0.2">
      <c r="A4014" s="6" t="s">
        <v>4227</v>
      </c>
      <c r="B4014" s="6" t="s">
        <v>24</v>
      </c>
      <c r="C4014" s="6" t="s">
        <v>146</v>
      </c>
      <c r="D4014" s="7">
        <v>43600</v>
      </c>
      <c r="E4014" s="7">
        <v>43726</v>
      </c>
      <c r="F4014" s="7">
        <v>43734</v>
      </c>
      <c r="G4014" s="7">
        <v>43741</v>
      </c>
      <c r="H4014" s="6">
        <f t="shared" si="186"/>
        <v>15</v>
      </c>
      <c r="I4014" s="6" t="s">
        <v>215</v>
      </c>
      <c r="J4014" s="6">
        <v>8</v>
      </c>
      <c r="K4014" s="6">
        <v>39</v>
      </c>
      <c r="L4014" s="6">
        <v>303</v>
      </c>
      <c r="M4014" s="6">
        <v>19</v>
      </c>
      <c r="N4014" s="6">
        <v>7</v>
      </c>
      <c r="O4014" s="6">
        <v>7.4999999999999997E-2</v>
      </c>
      <c r="P4014" s="8">
        <v>5145.6000000000004</v>
      </c>
      <c r="Q4014" s="8">
        <v>3653.3760000000002</v>
      </c>
      <c r="R4014" s="8">
        <f t="shared" si="187"/>
        <v>7744.1280000000006</v>
      </c>
      <c r="S4014" s="8">
        <f>(((Sales[[#This Row],[Unit Price]]-(Sales[[#This Row],[Discount Applied]]*Sales[[#This Row],[Unit Price]]))-Q4014)/Q4014)*100</f>
        <v>30.281690140845068</v>
      </c>
      <c r="T4014" s="8">
        <f t="shared" si="188"/>
        <v>33317.760000000002</v>
      </c>
      <c r="U4014" s="8">
        <f>Sales[[#This Row],[Unit Cost]]*Sales[[#This Row],[Order Quantity]]</f>
        <v>25573.632000000001</v>
      </c>
    </row>
    <row r="4015" spans="1:21" x14ac:dyDescent="0.2">
      <c r="A4015" s="6" t="s">
        <v>4228</v>
      </c>
      <c r="B4015" s="6" t="s">
        <v>25</v>
      </c>
      <c r="C4015" s="6" t="s">
        <v>145</v>
      </c>
      <c r="D4015" s="7">
        <v>43600</v>
      </c>
      <c r="E4015" s="7">
        <v>43726</v>
      </c>
      <c r="F4015" s="7">
        <v>43750</v>
      </c>
      <c r="G4015" s="7">
        <v>43757</v>
      </c>
      <c r="H4015" s="6">
        <f t="shared" si="186"/>
        <v>31</v>
      </c>
      <c r="I4015" s="6" t="s">
        <v>215</v>
      </c>
      <c r="J4015" s="6">
        <v>14</v>
      </c>
      <c r="K4015" s="6">
        <v>35</v>
      </c>
      <c r="L4015" s="6">
        <v>115</v>
      </c>
      <c r="M4015" s="6">
        <v>47</v>
      </c>
      <c r="N4015" s="6">
        <v>6</v>
      </c>
      <c r="O4015" s="6">
        <v>7.4999999999999997E-2</v>
      </c>
      <c r="P4015" s="8">
        <v>1319.9</v>
      </c>
      <c r="Q4015" s="8">
        <v>950.32799999999997</v>
      </c>
      <c r="R4015" s="8">
        <f t="shared" si="187"/>
        <v>1623.4770000000008</v>
      </c>
      <c r="S4015" s="8">
        <f>(((Sales[[#This Row],[Unit Price]]-(Sales[[#This Row],[Discount Applied]]*Sales[[#This Row],[Unit Price]]))-Q4015)/Q4015)*100</f>
        <v>28.472222222222225</v>
      </c>
      <c r="T4015" s="8">
        <f t="shared" si="188"/>
        <v>7325.4450000000006</v>
      </c>
      <c r="U4015" s="8">
        <f>Sales[[#This Row],[Unit Cost]]*Sales[[#This Row],[Order Quantity]]</f>
        <v>5701.9679999999998</v>
      </c>
    </row>
    <row r="4016" spans="1:21" x14ac:dyDescent="0.2">
      <c r="A4016" s="6" t="s">
        <v>4229</v>
      </c>
      <c r="B4016" s="6" t="s">
        <v>23</v>
      </c>
      <c r="C4016" s="6" t="s">
        <v>147</v>
      </c>
      <c r="D4016" s="7">
        <v>43600</v>
      </c>
      <c r="E4016" s="7">
        <v>43726</v>
      </c>
      <c r="F4016" s="7">
        <v>43731</v>
      </c>
      <c r="G4016" s="7">
        <v>43738</v>
      </c>
      <c r="H4016" s="6">
        <f t="shared" si="186"/>
        <v>12</v>
      </c>
      <c r="I4016" s="6" t="s">
        <v>215</v>
      </c>
      <c r="J4016" s="6">
        <v>23</v>
      </c>
      <c r="K4016" s="6">
        <v>45</v>
      </c>
      <c r="L4016" s="6">
        <v>216</v>
      </c>
      <c r="M4016" s="6">
        <v>47</v>
      </c>
      <c r="N4016" s="6">
        <v>7</v>
      </c>
      <c r="O4016" s="6">
        <v>0.2</v>
      </c>
      <c r="P4016" s="8">
        <v>884.4</v>
      </c>
      <c r="Q4016" s="8">
        <v>610.23599999999999</v>
      </c>
      <c r="R4016" s="8">
        <f t="shared" si="187"/>
        <v>680.98800000000028</v>
      </c>
      <c r="S4016" s="8">
        <f>(((Sales[[#This Row],[Unit Price]]-(Sales[[#This Row],[Discount Applied]]*Sales[[#This Row],[Unit Price]]))-Q4016)/Q4016)*100</f>
        <v>15.942028985507244</v>
      </c>
      <c r="T4016" s="8">
        <f t="shared" si="188"/>
        <v>4952.6400000000003</v>
      </c>
      <c r="U4016" s="8">
        <f>Sales[[#This Row],[Unit Cost]]*Sales[[#This Row],[Order Quantity]]</f>
        <v>4271.652</v>
      </c>
    </row>
    <row r="4017" spans="1:21" x14ac:dyDescent="0.2">
      <c r="A4017" s="6" t="s">
        <v>4230</v>
      </c>
      <c r="B4017" s="6" t="s">
        <v>24</v>
      </c>
      <c r="C4017" s="6" t="s">
        <v>143</v>
      </c>
      <c r="D4017" s="7">
        <v>43600</v>
      </c>
      <c r="E4017" s="7">
        <v>43726</v>
      </c>
      <c r="F4017" s="7">
        <v>43748</v>
      </c>
      <c r="G4017" s="7">
        <v>43751</v>
      </c>
      <c r="H4017" s="6">
        <f t="shared" si="186"/>
        <v>25</v>
      </c>
      <c r="I4017" s="6" t="s">
        <v>215</v>
      </c>
      <c r="J4017" s="6">
        <v>11</v>
      </c>
      <c r="K4017" s="6">
        <v>21</v>
      </c>
      <c r="L4017" s="6">
        <v>365</v>
      </c>
      <c r="M4017" s="6">
        <v>19</v>
      </c>
      <c r="N4017" s="6">
        <v>1</v>
      </c>
      <c r="O4017" s="6">
        <v>0.1</v>
      </c>
      <c r="P4017" s="8">
        <v>1152.4000000000001</v>
      </c>
      <c r="Q4017" s="8">
        <v>760.58400000000006</v>
      </c>
      <c r="R4017" s="8">
        <f t="shared" si="187"/>
        <v>276.57600000000002</v>
      </c>
      <c r="S4017" s="8">
        <f>(((Sales[[#This Row],[Unit Price]]-(Sales[[#This Row],[Discount Applied]]*Sales[[#This Row],[Unit Price]]))-Q4017)/Q4017)*100</f>
        <v>36.363636363636367</v>
      </c>
      <c r="T4017" s="8">
        <f t="shared" si="188"/>
        <v>1037.1600000000001</v>
      </c>
      <c r="U4017" s="8">
        <f>Sales[[#This Row],[Unit Cost]]*Sales[[#This Row],[Order Quantity]]</f>
        <v>760.58400000000006</v>
      </c>
    </row>
    <row r="4018" spans="1:21" x14ac:dyDescent="0.2">
      <c r="A4018" s="6" t="s">
        <v>4231</v>
      </c>
      <c r="B4018" s="6" t="s">
        <v>25</v>
      </c>
      <c r="C4018" s="6" t="s">
        <v>146</v>
      </c>
      <c r="D4018" s="7">
        <v>43600</v>
      </c>
      <c r="E4018" s="7">
        <v>43727</v>
      </c>
      <c r="F4018" s="7">
        <v>43733</v>
      </c>
      <c r="G4018" s="7">
        <v>43743</v>
      </c>
      <c r="H4018" s="6">
        <f t="shared" si="186"/>
        <v>16</v>
      </c>
      <c r="I4018" s="6" t="s">
        <v>215</v>
      </c>
      <c r="J4018" s="6">
        <v>15</v>
      </c>
      <c r="K4018" s="6">
        <v>40</v>
      </c>
      <c r="L4018" s="6">
        <v>279</v>
      </c>
      <c r="M4018" s="6">
        <v>45</v>
      </c>
      <c r="N4018" s="6">
        <v>1</v>
      </c>
      <c r="O4018" s="6">
        <v>0.15</v>
      </c>
      <c r="P4018" s="8">
        <v>3932.9</v>
      </c>
      <c r="Q4018" s="8">
        <v>2556.3850000000002</v>
      </c>
      <c r="R4018" s="8">
        <f t="shared" si="187"/>
        <v>786.57999999999993</v>
      </c>
      <c r="S4018" s="8">
        <f>(((Sales[[#This Row],[Unit Price]]-(Sales[[#This Row],[Discount Applied]]*Sales[[#This Row],[Unit Price]]))-Q4018)/Q4018)*100</f>
        <v>30.769230769230766</v>
      </c>
      <c r="T4018" s="8">
        <f t="shared" si="188"/>
        <v>3342.9650000000001</v>
      </c>
      <c r="U4018" s="8">
        <f>Sales[[#This Row],[Unit Cost]]*Sales[[#This Row],[Order Quantity]]</f>
        <v>2556.3850000000002</v>
      </c>
    </row>
    <row r="4019" spans="1:21" x14ac:dyDescent="0.2">
      <c r="A4019" s="6" t="s">
        <v>4232</v>
      </c>
      <c r="B4019" s="6" t="s">
        <v>24</v>
      </c>
      <c r="C4019" s="6" t="s">
        <v>145</v>
      </c>
      <c r="D4019" s="7">
        <v>43600</v>
      </c>
      <c r="E4019" s="7">
        <v>43727</v>
      </c>
      <c r="F4019" s="7">
        <v>43732</v>
      </c>
      <c r="G4019" s="7">
        <v>43736</v>
      </c>
      <c r="H4019" s="6">
        <f t="shared" si="186"/>
        <v>9</v>
      </c>
      <c r="I4019" s="6" t="s">
        <v>215</v>
      </c>
      <c r="J4019" s="6">
        <v>1</v>
      </c>
      <c r="K4019" s="6">
        <v>12</v>
      </c>
      <c r="L4019" s="6">
        <v>167</v>
      </c>
      <c r="M4019" s="6">
        <v>7</v>
      </c>
      <c r="N4019" s="6">
        <v>4</v>
      </c>
      <c r="O4019" s="6">
        <v>0.2</v>
      </c>
      <c r="P4019" s="8">
        <v>891.1</v>
      </c>
      <c r="Q4019" s="8">
        <v>516.83799999999997</v>
      </c>
      <c r="R4019" s="8">
        <f t="shared" si="187"/>
        <v>784.16800000000012</v>
      </c>
      <c r="S4019" s="8">
        <f>(((Sales[[#This Row],[Unit Price]]-(Sales[[#This Row],[Discount Applied]]*Sales[[#This Row],[Unit Price]]))-Q4019)/Q4019)*100</f>
        <v>37.931034482758633</v>
      </c>
      <c r="T4019" s="8">
        <f t="shared" si="188"/>
        <v>2851.52</v>
      </c>
      <c r="U4019" s="8">
        <f>Sales[[#This Row],[Unit Cost]]*Sales[[#This Row],[Order Quantity]]</f>
        <v>2067.3519999999999</v>
      </c>
    </row>
    <row r="4020" spans="1:21" x14ac:dyDescent="0.2">
      <c r="A4020" s="6" t="s">
        <v>4233</v>
      </c>
      <c r="B4020" s="6" t="s">
        <v>25</v>
      </c>
      <c r="C4020" s="6" t="s">
        <v>147</v>
      </c>
      <c r="D4020" s="7">
        <v>43600</v>
      </c>
      <c r="E4020" s="7">
        <v>43727</v>
      </c>
      <c r="F4020" s="7">
        <v>43746</v>
      </c>
      <c r="G4020" s="7">
        <v>43755</v>
      </c>
      <c r="H4020" s="6">
        <f t="shared" si="186"/>
        <v>28</v>
      </c>
      <c r="I4020" s="6" t="s">
        <v>215</v>
      </c>
      <c r="J4020" s="6">
        <v>18</v>
      </c>
      <c r="K4020" s="6">
        <v>39</v>
      </c>
      <c r="L4020" s="6">
        <v>206</v>
      </c>
      <c r="M4020" s="6">
        <v>18</v>
      </c>
      <c r="N4020" s="6">
        <v>7</v>
      </c>
      <c r="O4020" s="6">
        <v>0.15</v>
      </c>
      <c r="P4020" s="8">
        <v>3966.4</v>
      </c>
      <c r="Q4020" s="8">
        <v>3173.1200000000003</v>
      </c>
      <c r="R4020" s="8">
        <f t="shared" si="187"/>
        <v>1388.2399999999943</v>
      </c>
      <c r="S4020" s="8">
        <f>(((Sales[[#This Row],[Unit Price]]-(Sales[[#This Row],[Discount Applied]]*Sales[[#This Row],[Unit Price]]))-Q4020)/Q4020)*100</f>
        <v>6.2499999999999902</v>
      </c>
      <c r="T4020" s="8">
        <f t="shared" si="188"/>
        <v>23600.079999999998</v>
      </c>
      <c r="U4020" s="8">
        <f>Sales[[#This Row],[Unit Cost]]*Sales[[#This Row],[Order Quantity]]</f>
        <v>22211.840000000004</v>
      </c>
    </row>
    <row r="4021" spans="1:21" x14ac:dyDescent="0.2">
      <c r="A4021" s="6" t="s">
        <v>4234</v>
      </c>
      <c r="B4021" s="6" t="s">
        <v>23</v>
      </c>
      <c r="C4021" s="6" t="s">
        <v>148</v>
      </c>
      <c r="D4021" s="7">
        <v>43600</v>
      </c>
      <c r="E4021" s="7">
        <v>43727</v>
      </c>
      <c r="F4021" s="7">
        <v>43731</v>
      </c>
      <c r="G4021" s="7">
        <v>43732</v>
      </c>
      <c r="H4021" s="6">
        <f t="shared" si="186"/>
        <v>5</v>
      </c>
      <c r="I4021" s="6" t="s">
        <v>215</v>
      </c>
      <c r="J4021" s="6">
        <v>22</v>
      </c>
      <c r="K4021" s="6">
        <v>24</v>
      </c>
      <c r="L4021" s="6">
        <v>42</v>
      </c>
      <c r="M4021" s="6">
        <v>43</v>
      </c>
      <c r="N4021" s="6">
        <v>7</v>
      </c>
      <c r="O4021" s="6">
        <v>0.4</v>
      </c>
      <c r="P4021" s="8">
        <v>757.1</v>
      </c>
      <c r="Q4021" s="8">
        <v>325.553</v>
      </c>
      <c r="R4021" s="8">
        <f t="shared" si="187"/>
        <v>900.94899999999961</v>
      </c>
      <c r="S4021" s="8">
        <f>(((Sales[[#This Row],[Unit Price]]-(Sales[[#This Row],[Discount Applied]]*Sales[[#This Row],[Unit Price]]))-Q4021)/Q4021)*100</f>
        <v>39.534883720930232</v>
      </c>
      <c r="T4021" s="8">
        <f t="shared" si="188"/>
        <v>3179.8199999999997</v>
      </c>
      <c r="U4021" s="8">
        <f>Sales[[#This Row],[Unit Cost]]*Sales[[#This Row],[Order Quantity]]</f>
        <v>2278.8710000000001</v>
      </c>
    </row>
    <row r="4022" spans="1:21" x14ac:dyDescent="0.2">
      <c r="A4022" s="6" t="s">
        <v>4235</v>
      </c>
      <c r="B4022" s="6" t="s">
        <v>23</v>
      </c>
      <c r="C4022" s="6" t="s">
        <v>145</v>
      </c>
      <c r="D4022" s="7">
        <v>43600</v>
      </c>
      <c r="E4022" s="7">
        <v>43727</v>
      </c>
      <c r="F4022" s="7">
        <v>43745</v>
      </c>
      <c r="G4022" s="7">
        <v>43749</v>
      </c>
      <c r="H4022" s="6">
        <f t="shared" si="186"/>
        <v>22</v>
      </c>
      <c r="I4022" s="6" t="s">
        <v>215</v>
      </c>
      <c r="J4022" s="6">
        <v>22</v>
      </c>
      <c r="K4022" s="6">
        <v>29</v>
      </c>
      <c r="L4022" s="6">
        <v>198</v>
      </c>
      <c r="M4022" s="6">
        <v>27</v>
      </c>
      <c r="N4022" s="6">
        <v>1</v>
      </c>
      <c r="O4022" s="6">
        <v>0.05</v>
      </c>
      <c r="P4022" s="8">
        <v>180.9</v>
      </c>
      <c r="Q4022" s="8">
        <v>113.967</v>
      </c>
      <c r="R4022" s="8">
        <f t="shared" si="187"/>
        <v>57.888000000000019</v>
      </c>
      <c r="S4022" s="8">
        <f>(((Sales[[#This Row],[Unit Price]]-(Sales[[#This Row],[Discount Applied]]*Sales[[#This Row],[Unit Price]]))-Q4022)/Q4022)*100</f>
        <v>50.793650793650812</v>
      </c>
      <c r="T4022" s="8">
        <f t="shared" si="188"/>
        <v>171.85500000000002</v>
      </c>
      <c r="U4022" s="8">
        <f>Sales[[#This Row],[Unit Cost]]*Sales[[#This Row],[Order Quantity]]</f>
        <v>113.967</v>
      </c>
    </row>
    <row r="4023" spans="1:21" x14ac:dyDescent="0.2">
      <c r="A4023" s="6" t="s">
        <v>4236</v>
      </c>
      <c r="B4023" s="6" t="s">
        <v>24</v>
      </c>
      <c r="C4023" s="6" t="s">
        <v>143</v>
      </c>
      <c r="D4023" s="7">
        <v>43600</v>
      </c>
      <c r="E4023" s="7">
        <v>43727</v>
      </c>
      <c r="F4023" s="7">
        <v>43730</v>
      </c>
      <c r="G4023" s="7">
        <v>43734</v>
      </c>
      <c r="H4023" s="6">
        <f t="shared" si="186"/>
        <v>7</v>
      </c>
      <c r="I4023" s="6" t="s">
        <v>215</v>
      </c>
      <c r="J4023" s="6">
        <v>4</v>
      </c>
      <c r="K4023" s="6">
        <v>7</v>
      </c>
      <c r="L4023" s="6">
        <v>347</v>
      </c>
      <c r="M4023" s="6">
        <v>2</v>
      </c>
      <c r="N4023" s="6">
        <v>7</v>
      </c>
      <c r="O4023" s="6">
        <v>0.15</v>
      </c>
      <c r="P4023" s="8">
        <v>1802.3</v>
      </c>
      <c r="Q4023" s="8">
        <v>1063.357</v>
      </c>
      <c r="R4023" s="8">
        <f t="shared" si="187"/>
        <v>3280.1860000000015</v>
      </c>
      <c r="S4023" s="8">
        <f>(((Sales[[#This Row],[Unit Price]]-(Sales[[#This Row],[Discount Applied]]*Sales[[#This Row],[Unit Price]]))-Q4023)/Q4023)*100</f>
        <v>44.067796610169488</v>
      </c>
      <c r="T4023" s="8">
        <f t="shared" si="188"/>
        <v>10723.685000000001</v>
      </c>
      <c r="U4023" s="8">
        <f>Sales[[#This Row],[Unit Cost]]*Sales[[#This Row],[Order Quantity]]</f>
        <v>7443.4989999999998</v>
      </c>
    </row>
    <row r="4024" spans="1:21" x14ac:dyDescent="0.2">
      <c r="A4024" s="6" t="s">
        <v>4237</v>
      </c>
      <c r="B4024" s="6" t="s">
        <v>26</v>
      </c>
      <c r="C4024" s="6" t="s">
        <v>146</v>
      </c>
      <c r="D4024" s="7">
        <v>43600</v>
      </c>
      <c r="E4024" s="7">
        <v>43728</v>
      </c>
      <c r="F4024" s="7">
        <v>43746</v>
      </c>
      <c r="G4024" s="7">
        <v>43747</v>
      </c>
      <c r="H4024" s="6">
        <f t="shared" si="186"/>
        <v>19</v>
      </c>
      <c r="I4024" s="6" t="s">
        <v>215</v>
      </c>
      <c r="J4024" s="6">
        <v>27</v>
      </c>
      <c r="K4024" s="6">
        <v>29</v>
      </c>
      <c r="L4024" s="6">
        <v>315</v>
      </c>
      <c r="M4024" s="6">
        <v>39</v>
      </c>
      <c r="N4024" s="6">
        <v>6</v>
      </c>
      <c r="O4024" s="6">
        <v>0.3</v>
      </c>
      <c r="P4024" s="8">
        <v>174.20000000000002</v>
      </c>
      <c r="Q4024" s="8">
        <v>108.004</v>
      </c>
      <c r="R4024" s="8">
        <f t="shared" si="187"/>
        <v>83.615999999999985</v>
      </c>
      <c r="S4024" s="8">
        <f>(((Sales[[#This Row],[Unit Price]]-(Sales[[#This Row],[Discount Applied]]*Sales[[#This Row],[Unit Price]]))-Q4024)/Q4024)*100</f>
        <v>12.903225806451617</v>
      </c>
      <c r="T4024" s="8">
        <f t="shared" si="188"/>
        <v>731.64</v>
      </c>
      <c r="U4024" s="8">
        <f>Sales[[#This Row],[Unit Cost]]*Sales[[#This Row],[Order Quantity]]</f>
        <v>648.024</v>
      </c>
    </row>
    <row r="4025" spans="1:21" x14ac:dyDescent="0.2">
      <c r="A4025" s="6" t="s">
        <v>4238</v>
      </c>
      <c r="B4025" s="6" t="s">
        <v>26</v>
      </c>
      <c r="C4025" s="6" t="s">
        <v>144</v>
      </c>
      <c r="D4025" s="7">
        <v>43600</v>
      </c>
      <c r="E4025" s="7">
        <v>43728</v>
      </c>
      <c r="F4025" s="7">
        <v>43738</v>
      </c>
      <c r="G4025" s="7">
        <v>43740</v>
      </c>
      <c r="H4025" s="6">
        <f t="shared" si="186"/>
        <v>12</v>
      </c>
      <c r="I4025" s="6" t="s">
        <v>215</v>
      </c>
      <c r="J4025" s="6">
        <v>27</v>
      </c>
      <c r="K4025" s="6">
        <v>40</v>
      </c>
      <c r="L4025" s="6">
        <v>62</v>
      </c>
      <c r="M4025" s="6">
        <v>29</v>
      </c>
      <c r="N4025" s="6">
        <v>4</v>
      </c>
      <c r="O4025" s="6">
        <v>7.4999999999999997E-2</v>
      </c>
      <c r="P4025" s="8">
        <v>221.1</v>
      </c>
      <c r="Q4025" s="8">
        <v>134.87099999999998</v>
      </c>
      <c r="R4025" s="8">
        <f t="shared" si="187"/>
        <v>278.58600000000001</v>
      </c>
      <c r="S4025" s="8">
        <f>(((Sales[[#This Row],[Unit Price]]-(Sales[[#This Row],[Discount Applied]]*Sales[[#This Row],[Unit Price]]))-Q4025)/Q4025)*100</f>
        <v>51.639344262295097</v>
      </c>
      <c r="T4025" s="8">
        <f t="shared" si="188"/>
        <v>818.06999999999994</v>
      </c>
      <c r="U4025" s="8">
        <f>Sales[[#This Row],[Unit Cost]]*Sales[[#This Row],[Order Quantity]]</f>
        <v>539.48399999999992</v>
      </c>
    </row>
    <row r="4026" spans="1:21" x14ac:dyDescent="0.2">
      <c r="A4026" s="6" t="s">
        <v>4239</v>
      </c>
      <c r="B4026" s="6" t="s">
        <v>26</v>
      </c>
      <c r="C4026" s="6" t="s">
        <v>146</v>
      </c>
      <c r="D4026" s="7">
        <v>43600</v>
      </c>
      <c r="E4026" s="7">
        <v>43728</v>
      </c>
      <c r="F4026" s="7">
        <v>43741</v>
      </c>
      <c r="G4026" s="7">
        <v>43750</v>
      </c>
      <c r="H4026" s="6">
        <f t="shared" si="186"/>
        <v>22</v>
      </c>
      <c r="I4026" s="6" t="s">
        <v>215</v>
      </c>
      <c r="J4026" s="6">
        <v>28</v>
      </c>
      <c r="K4026" s="6">
        <v>41</v>
      </c>
      <c r="L4026" s="6">
        <v>289</v>
      </c>
      <c r="M4026" s="6">
        <v>31</v>
      </c>
      <c r="N4026" s="6">
        <v>7</v>
      </c>
      <c r="O4026" s="6">
        <v>0.4</v>
      </c>
      <c r="P4026" s="8">
        <v>2224.4</v>
      </c>
      <c r="Q4026" s="8">
        <v>1846.252</v>
      </c>
      <c r="R4026" s="8">
        <f t="shared" si="187"/>
        <v>-3581.2839999999997</v>
      </c>
      <c r="S4026" s="8">
        <f>(((Sales[[#This Row],[Unit Price]]-(Sales[[#This Row],[Discount Applied]]*Sales[[#This Row],[Unit Price]]))-Q4026)/Q4026)*100</f>
        <v>-27.710843373493983</v>
      </c>
      <c r="T4026" s="8">
        <f t="shared" si="188"/>
        <v>9342.48</v>
      </c>
      <c r="U4026" s="8">
        <f>Sales[[#This Row],[Unit Cost]]*Sales[[#This Row],[Order Quantity]]</f>
        <v>12923.763999999999</v>
      </c>
    </row>
    <row r="4027" spans="1:21" x14ac:dyDescent="0.2">
      <c r="A4027" s="6" t="s">
        <v>4240</v>
      </c>
      <c r="B4027" s="6" t="s">
        <v>25</v>
      </c>
      <c r="C4027" s="6" t="s">
        <v>144</v>
      </c>
      <c r="D4027" s="7">
        <v>43600</v>
      </c>
      <c r="E4027" s="7">
        <v>43728</v>
      </c>
      <c r="F4027" s="7">
        <v>43738</v>
      </c>
      <c r="G4027" s="7">
        <v>43739</v>
      </c>
      <c r="H4027" s="6">
        <f t="shared" si="186"/>
        <v>11</v>
      </c>
      <c r="I4027" s="6" t="s">
        <v>215</v>
      </c>
      <c r="J4027" s="6">
        <v>13</v>
      </c>
      <c r="K4027" s="6">
        <v>6</v>
      </c>
      <c r="L4027" s="6">
        <v>84</v>
      </c>
      <c r="M4027" s="6">
        <v>24</v>
      </c>
      <c r="N4027" s="6">
        <v>2</v>
      </c>
      <c r="O4027" s="6">
        <v>0.05</v>
      </c>
      <c r="P4027" s="8">
        <v>3041.8</v>
      </c>
      <c r="Q4027" s="8">
        <v>2038.0060000000003</v>
      </c>
      <c r="R4027" s="8">
        <f t="shared" si="187"/>
        <v>1703.4079999999994</v>
      </c>
      <c r="S4027" s="8">
        <f>(((Sales[[#This Row],[Unit Price]]-(Sales[[#This Row],[Discount Applied]]*Sales[[#This Row],[Unit Price]]))-Q4027)/Q4027)*100</f>
        <v>41.791044776119385</v>
      </c>
      <c r="T4027" s="8">
        <f t="shared" si="188"/>
        <v>5779.42</v>
      </c>
      <c r="U4027" s="8">
        <f>Sales[[#This Row],[Unit Cost]]*Sales[[#This Row],[Order Quantity]]</f>
        <v>4076.0120000000006</v>
      </c>
    </row>
    <row r="4028" spans="1:21" x14ac:dyDescent="0.2">
      <c r="A4028" s="6" t="s">
        <v>4241</v>
      </c>
      <c r="B4028" s="6" t="s">
        <v>24</v>
      </c>
      <c r="C4028" s="6" t="s">
        <v>144</v>
      </c>
      <c r="D4028" s="7">
        <v>43600</v>
      </c>
      <c r="E4028" s="7">
        <v>43728</v>
      </c>
      <c r="F4028" s="7">
        <v>43737</v>
      </c>
      <c r="G4028" s="7">
        <v>43741</v>
      </c>
      <c r="H4028" s="6">
        <f t="shared" si="186"/>
        <v>13</v>
      </c>
      <c r="I4028" s="6" t="s">
        <v>215</v>
      </c>
      <c r="J4028" s="6">
        <v>8</v>
      </c>
      <c r="K4028" s="6">
        <v>38</v>
      </c>
      <c r="L4028" s="6">
        <v>76</v>
      </c>
      <c r="M4028" s="6">
        <v>24</v>
      </c>
      <c r="N4028" s="6">
        <v>3</v>
      </c>
      <c r="O4028" s="6">
        <v>0.15</v>
      </c>
      <c r="P4028" s="8">
        <v>3953</v>
      </c>
      <c r="Q4028" s="8">
        <v>3043.81</v>
      </c>
      <c r="R4028" s="8">
        <f t="shared" si="187"/>
        <v>948.71999999999935</v>
      </c>
      <c r="S4028" s="8">
        <f>(((Sales[[#This Row],[Unit Price]]-(Sales[[#This Row],[Discount Applied]]*Sales[[#This Row],[Unit Price]]))-Q4028)/Q4028)*100</f>
        <v>10.389610389610397</v>
      </c>
      <c r="T4028" s="8">
        <f t="shared" si="188"/>
        <v>10080.15</v>
      </c>
      <c r="U4028" s="8">
        <f>Sales[[#This Row],[Unit Cost]]*Sales[[#This Row],[Order Quantity]]</f>
        <v>9131.43</v>
      </c>
    </row>
    <row r="4029" spans="1:21" x14ac:dyDescent="0.2">
      <c r="A4029" s="6" t="s">
        <v>4242</v>
      </c>
      <c r="B4029" s="6" t="s">
        <v>25</v>
      </c>
      <c r="C4029" s="6" t="s">
        <v>146</v>
      </c>
      <c r="D4029" s="7">
        <v>43600</v>
      </c>
      <c r="E4029" s="7">
        <v>43728</v>
      </c>
      <c r="F4029" s="7">
        <v>43732</v>
      </c>
      <c r="G4029" s="7">
        <v>43740</v>
      </c>
      <c r="H4029" s="6">
        <f t="shared" si="186"/>
        <v>12</v>
      </c>
      <c r="I4029" s="6" t="s">
        <v>215</v>
      </c>
      <c r="J4029" s="6">
        <v>13</v>
      </c>
      <c r="K4029" s="6">
        <v>10</v>
      </c>
      <c r="L4029" s="6">
        <v>290</v>
      </c>
      <c r="M4029" s="6">
        <v>24</v>
      </c>
      <c r="N4029" s="6">
        <v>2</v>
      </c>
      <c r="O4029" s="6">
        <v>0.1</v>
      </c>
      <c r="P4029" s="8">
        <v>1078.7</v>
      </c>
      <c r="Q4029" s="8">
        <v>560.92400000000009</v>
      </c>
      <c r="R4029" s="8">
        <f t="shared" si="187"/>
        <v>819.8119999999999</v>
      </c>
      <c r="S4029" s="8">
        <f>(((Sales[[#This Row],[Unit Price]]-(Sales[[#This Row],[Discount Applied]]*Sales[[#This Row],[Unit Price]]))-Q4029)/Q4029)*100</f>
        <v>73.076923076923052</v>
      </c>
      <c r="T4029" s="8">
        <f t="shared" si="188"/>
        <v>1941.66</v>
      </c>
      <c r="U4029" s="8">
        <f>Sales[[#This Row],[Unit Cost]]*Sales[[#This Row],[Order Quantity]]</f>
        <v>1121.8480000000002</v>
      </c>
    </row>
    <row r="4030" spans="1:21" x14ac:dyDescent="0.2">
      <c r="A4030" s="6" t="s">
        <v>4243</v>
      </c>
      <c r="B4030" s="6" t="s">
        <v>24</v>
      </c>
      <c r="C4030" s="6" t="s">
        <v>144</v>
      </c>
      <c r="D4030" s="7">
        <v>43600</v>
      </c>
      <c r="E4030" s="7">
        <v>43728</v>
      </c>
      <c r="F4030" s="7">
        <v>43732</v>
      </c>
      <c r="G4030" s="7">
        <v>43737</v>
      </c>
      <c r="H4030" s="6">
        <f t="shared" si="186"/>
        <v>9</v>
      </c>
      <c r="I4030" s="6" t="s">
        <v>215</v>
      </c>
      <c r="J4030" s="6">
        <v>9</v>
      </c>
      <c r="K4030" s="6">
        <v>2</v>
      </c>
      <c r="L4030" s="6">
        <v>59</v>
      </c>
      <c r="M4030" s="6">
        <v>23</v>
      </c>
      <c r="N4030" s="6">
        <v>7</v>
      </c>
      <c r="O4030" s="6">
        <v>0.3</v>
      </c>
      <c r="P4030" s="8">
        <v>268</v>
      </c>
      <c r="Q4030" s="8">
        <v>176.88</v>
      </c>
      <c r="R4030" s="8">
        <f t="shared" si="187"/>
        <v>75.040000000000191</v>
      </c>
      <c r="S4030" s="8">
        <f>(((Sales[[#This Row],[Unit Price]]-(Sales[[#This Row],[Discount Applied]]*Sales[[#This Row],[Unit Price]]))-Q4030)/Q4030)*100</f>
        <v>6.0606060606060757</v>
      </c>
      <c r="T4030" s="8">
        <f t="shared" si="188"/>
        <v>1313.2</v>
      </c>
      <c r="U4030" s="8">
        <f>Sales[[#This Row],[Unit Cost]]*Sales[[#This Row],[Order Quantity]]</f>
        <v>1238.1599999999999</v>
      </c>
    </row>
    <row r="4031" spans="1:21" x14ac:dyDescent="0.2">
      <c r="A4031" s="6" t="s">
        <v>4244</v>
      </c>
      <c r="B4031" s="6" t="s">
        <v>24</v>
      </c>
      <c r="C4031" s="6" t="s">
        <v>147</v>
      </c>
      <c r="D4031" s="7">
        <v>43600</v>
      </c>
      <c r="E4031" s="7">
        <v>43728</v>
      </c>
      <c r="F4031" s="7">
        <v>43734</v>
      </c>
      <c r="G4031" s="7">
        <v>43737</v>
      </c>
      <c r="H4031" s="6">
        <f t="shared" si="186"/>
        <v>9</v>
      </c>
      <c r="I4031" s="6" t="s">
        <v>215</v>
      </c>
      <c r="J4031" s="6">
        <v>6</v>
      </c>
      <c r="K4031" s="6">
        <v>23</v>
      </c>
      <c r="L4031" s="6">
        <v>230</v>
      </c>
      <c r="M4031" s="6">
        <v>37</v>
      </c>
      <c r="N4031" s="6">
        <v>6</v>
      </c>
      <c r="O4031" s="6">
        <v>0.1</v>
      </c>
      <c r="P4031" s="8">
        <v>1299.8</v>
      </c>
      <c r="Q4031" s="8">
        <v>1013.8440000000001</v>
      </c>
      <c r="R4031" s="8">
        <f t="shared" si="187"/>
        <v>935.85599999999886</v>
      </c>
      <c r="S4031" s="8">
        <f>(((Sales[[#This Row],[Unit Price]]-(Sales[[#This Row],[Discount Applied]]*Sales[[#This Row],[Unit Price]]))-Q4031)/Q4031)*100</f>
        <v>15.384615384615371</v>
      </c>
      <c r="T4031" s="8">
        <f t="shared" si="188"/>
        <v>7018.9199999999992</v>
      </c>
      <c r="U4031" s="8">
        <f>Sales[[#This Row],[Unit Cost]]*Sales[[#This Row],[Order Quantity]]</f>
        <v>6083.0640000000003</v>
      </c>
    </row>
    <row r="4032" spans="1:21" x14ac:dyDescent="0.2">
      <c r="A4032" s="6" t="s">
        <v>4245</v>
      </c>
      <c r="B4032" s="6" t="s">
        <v>24</v>
      </c>
      <c r="C4032" s="6" t="s">
        <v>147</v>
      </c>
      <c r="D4032" s="7">
        <v>43600</v>
      </c>
      <c r="E4032" s="7">
        <v>43728</v>
      </c>
      <c r="F4032" s="7">
        <v>43753</v>
      </c>
      <c r="G4032" s="7">
        <v>43755</v>
      </c>
      <c r="H4032" s="6">
        <f t="shared" si="186"/>
        <v>27</v>
      </c>
      <c r="I4032" s="6" t="s">
        <v>215</v>
      </c>
      <c r="J4032" s="6">
        <v>6</v>
      </c>
      <c r="K4032" s="6">
        <v>50</v>
      </c>
      <c r="L4032" s="6">
        <v>255</v>
      </c>
      <c r="M4032" s="6">
        <v>31</v>
      </c>
      <c r="N4032" s="6">
        <v>6</v>
      </c>
      <c r="O4032" s="6">
        <v>0.15</v>
      </c>
      <c r="P4032" s="8">
        <v>1085.4000000000001</v>
      </c>
      <c r="Q4032" s="8">
        <v>868.32000000000016</v>
      </c>
      <c r="R4032" s="8">
        <f t="shared" si="187"/>
        <v>325.61999999999989</v>
      </c>
      <c r="S4032" s="8">
        <f>(((Sales[[#This Row],[Unit Price]]-(Sales[[#This Row],[Discount Applied]]*Sales[[#This Row],[Unit Price]]))-Q4032)/Q4032)*100</f>
        <v>6.2499999999999964</v>
      </c>
      <c r="T4032" s="8">
        <f t="shared" si="188"/>
        <v>5535.5400000000009</v>
      </c>
      <c r="U4032" s="8">
        <f>Sales[[#This Row],[Unit Cost]]*Sales[[#This Row],[Order Quantity]]</f>
        <v>5209.920000000001</v>
      </c>
    </row>
    <row r="4033" spans="1:21" x14ac:dyDescent="0.2">
      <c r="A4033" s="6" t="s">
        <v>4246</v>
      </c>
      <c r="B4033" s="6" t="s">
        <v>25</v>
      </c>
      <c r="C4033" s="6" t="s">
        <v>145</v>
      </c>
      <c r="D4033" s="7">
        <v>43600</v>
      </c>
      <c r="E4033" s="7">
        <v>43729</v>
      </c>
      <c r="F4033" s="7">
        <v>43735</v>
      </c>
      <c r="G4033" s="7">
        <v>43738</v>
      </c>
      <c r="H4033" s="6">
        <f t="shared" si="186"/>
        <v>9</v>
      </c>
      <c r="I4033" s="6" t="s">
        <v>215</v>
      </c>
      <c r="J4033" s="6">
        <v>17</v>
      </c>
      <c r="K4033" s="6">
        <v>50</v>
      </c>
      <c r="L4033" s="6">
        <v>196</v>
      </c>
      <c r="M4033" s="6">
        <v>19</v>
      </c>
      <c r="N4033" s="6">
        <v>1</v>
      </c>
      <c r="O4033" s="6">
        <v>7.4999999999999997E-2</v>
      </c>
      <c r="P4033" s="8">
        <v>1105.5</v>
      </c>
      <c r="Q4033" s="8">
        <v>873.34500000000003</v>
      </c>
      <c r="R4033" s="8">
        <f t="shared" si="187"/>
        <v>149.24249999999995</v>
      </c>
      <c r="S4033" s="8">
        <f>(((Sales[[#This Row],[Unit Price]]-(Sales[[#This Row],[Discount Applied]]*Sales[[#This Row],[Unit Price]]))-Q4033)/Q4033)*100</f>
        <v>17.088607594936704</v>
      </c>
      <c r="T4033" s="8">
        <f t="shared" si="188"/>
        <v>1022.5875</v>
      </c>
      <c r="U4033" s="8">
        <f>Sales[[#This Row],[Unit Cost]]*Sales[[#This Row],[Order Quantity]]</f>
        <v>873.34500000000003</v>
      </c>
    </row>
    <row r="4034" spans="1:21" x14ac:dyDescent="0.2">
      <c r="A4034" s="6" t="s">
        <v>4247</v>
      </c>
      <c r="B4034" s="6" t="s">
        <v>23</v>
      </c>
      <c r="C4034" s="6" t="s">
        <v>147</v>
      </c>
      <c r="D4034" s="7">
        <v>43600</v>
      </c>
      <c r="E4034" s="7">
        <v>43729</v>
      </c>
      <c r="F4034" s="7">
        <v>43748</v>
      </c>
      <c r="G4034" s="7">
        <v>43754</v>
      </c>
      <c r="H4034" s="6">
        <f t="shared" ref="H4034:H4097" si="189">G4034-E4034</f>
        <v>25</v>
      </c>
      <c r="I4034" s="6" t="s">
        <v>215</v>
      </c>
      <c r="J4034" s="6">
        <v>21</v>
      </c>
      <c r="K4034" s="6">
        <v>19</v>
      </c>
      <c r="L4034" s="6">
        <v>209</v>
      </c>
      <c r="M4034" s="6">
        <v>42</v>
      </c>
      <c r="N4034" s="6">
        <v>8</v>
      </c>
      <c r="O4034" s="6">
        <v>0.15</v>
      </c>
      <c r="P4034" s="8">
        <v>1728.6000000000001</v>
      </c>
      <c r="Q4034" s="8">
        <v>1123.5900000000001</v>
      </c>
      <c r="R4034" s="8">
        <f t="shared" ref="R4034:R4097" si="190">T4034-(Q4034*N4034)</f>
        <v>2765.76</v>
      </c>
      <c r="S4034" s="8">
        <f>(((Sales[[#This Row],[Unit Price]]-(Sales[[#This Row],[Discount Applied]]*Sales[[#This Row],[Unit Price]]))-Q4034)/Q4034)*100</f>
        <v>30.769230769230766</v>
      </c>
      <c r="T4034" s="8">
        <f t="shared" ref="T4034:T4097" si="191">((P4034*N4034)-(P4034*O4034*N4034))</f>
        <v>11754.480000000001</v>
      </c>
      <c r="U4034" s="8">
        <f>Sales[[#This Row],[Unit Cost]]*Sales[[#This Row],[Order Quantity]]</f>
        <v>8988.7200000000012</v>
      </c>
    </row>
    <row r="4035" spans="1:21" x14ac:dyDescent="0.2">
      <c r="A4035" s="6" t="s">
        <v>4248</v>
      </c>
      <c r="B4035" s="6" t="s">
        <v>26</v>
      </c>
      <c r="C4035" s="6" t="s">
        <v>146</v>
      </c>
      <c r="D4035" s="7">
        <v>43600</v>
      </c>
      <c r="E4035" s="7">
        <v>43729</v>
      </c>
      <c r="F4035" s="7">
        <v>43734</v>
      </c>
      <c r="G4035" s="7">
        <v>43739</v>
      </c>
      <c r="H4035" s="6">
        <f t="shared" si="189"/>
        <v>10</v>
      </c>
      <c r="I4035" s="6" t="s">
        <v>215</v>
      </c>
      <c r="J4035" s="6">
        <v>27</v>
      </c>
      <c r="K4035" s="6">
        <v>29</v>
      </c>
      <c r="L4035" s="6">
        <v>270</v>
      </c>
      <c r="M4035" s="6">
        <v>20</v>
      </c>
      <c r="N4035" s="6">
        <v>1</v>
      </c>
      <c r="O4035" s="6">
        <v>0.1</v>
      </c>
      <c r="P4035" s="8">
        <v>2378.5</v>
      </c>
      <c r="Q4035" s="8">
        <v>1760.09</v>
      </c>
      <c r="R4035" s="8">
        <f t="shared" si="190"/>
        <v>380.56000000000017</v>
      </c>
      <c r="S4035" s="8">
        <f>(((Sales[[#This Row],[Unit Price]]-(Sales[[#This Row],[Discount Applied]]*Sales[[#This Row],[Unit Price]]))-Q4035)/Q4035)*100</f>
        <v>21.621621621621632</v>
      </c>
      <c r="T4035" s="8">
        <f t="shared" si="191"/>
        <v>2140.65</v>
      </c>
      <c r="U4035" s="8">
        <f>Sales[[#This Row],[Unit Cost]]*Sales[[#This Row],[Order Quantity]]</f>
        <v>1760.09</v>
      </c>
    </row>
    <row r="4036" spans="1:21" x14ac:dyDescent="0.2">
      <c r="A4036" s="6" t="s">
        <v>4249</v>
      </c>
      <c r="B4036" s="6" t="s">
        <v>24</v>
      </c>
      <c r="C4036" s="6" t="s">
        <v>147</v>
      </c>
      <c r="D4036" s="7">
        <v>43600</v>
      </c>
      <c r="E4036" s="7">
        <v>43729</v>
      </c>
      <c r="F4036" s="7">
        <v>43736</v>
      </c>
      <c r="G4036" s="7">
        <v>43737</v>
      </c>
      <c r="H4036" s="6">
        <f t="shared" si="189"/>
        <v>8</v>
      </c>
      <c r="I4036" s="6" t="s">
        <v>215</v>
      </c>
      <c r="J4036" s="6">
        <v>8</v>
      </c>
      <c r="K4036" s="6">
        <v>30</v>
      </c>
      <c r="L4036" s="6">
        <v>219</v>
      </c>
      <c r="M4036" s="6">
        <v>17</v>
      </c>
      <c r="N4036" s="6">
        <v>4</v>
      </c>
      <c r="O4036" s="6">
        <v>0.05</v>
      </c>
      <c r="P4036" s="8">
        <v>3195.9</v>
      </c>
      <c r="Q4036" s="8">
        <v>2364.9659999999999</v>
      </c>
      <c r="R4036" s="8">
        <f t="shared" si="190"/>
        <v>2684.5560000000005</v>
      </c>
      <c r="S4036" s="8">
        <f>(((Sales[[#This Row],[Unit Price]]-(Sales[[#This Row],[Discount Applied]]*Sales[[#This Row],[Unit Price]]))-Q4036)/Q4036)*100</f>
        <v>28.378378378378383</v>
      </c>
      <c r="T4036" s="8">
        <f t="shared" si="191"/>
        <v>12144.42</v>
      </c>
      <c r="U4036" s="8">
        <f>Sales[[#This Row],[Unit Cost]]*Sales[[#This Row],[Order Quantity]]</f>
        <v>9459.8639999999996</v>
      </c>
    </row>
    <row r="4037" spans="1:21" x14ac:dyDescent="0.2">
      <c r="A4037" s="6" t="s">
        <v>4250</v>
      </c>
      <c r="B4037" s="6" t="s">
        <v>25</v>
      </c>
      <c r="C4037" s="6" t="s">
        <v>145</v>
      </c>
      <c r="D4037" s="7">
        <v>43600</v>
      </c>
      <c r="E4037" s="7">
        <v>43729</v>
      </c>
      <c r="F4037" s="7">
        <v>43733</v>
      </c>
      <c r="G4037" s="7">
        <v>43734</v>
      </c>
      <c r="H4037" s="6">
        <f t="shared" si="189"/>
        <v>5</v>
      </c>
      <c r="I4037" s="6" t="s">
        <v>215</v>
      </c>
      <c r="J4037" s="6">
        <v>18</v>
      </c>
      <c r="K4037" s="6">
        <v>30</v>
      </c>
      <c r="L4037" s="6">
        <v>141</v>
      </c>
      <c r="M4037" s="6">
        <v>32</v>
      </c>
      <c r="N4037" s="6">
        <v>6</v>
      </c>
      <c r="O4037" s="6">
        <v>0.2</v>
      </c>
      <c r="P4037" s="8">
        <v>214.4</v>
      </c>
      <c r="Q4037" s="8">
        <v>154.36799999999999</v>
      </c>
      <c r="R4037" s="8">
        <f t="shared" si="190"/>
        <v>102.91200000000015</v>
      </c>
      <c r="S4037" s="8">
        <f>(((Sales[[#This Row],[Unit Price]]-(Sales[[#This Row],[Discount Applied]]*Sales[[#This Row],[Unit Price]]))-Q4037)/Q4037)*100</f>
        <v>11.111111111111121</v>
      </c>
      <c r="T4037" s="8">
        <f t="shared" si="191"/>
        <v>1029.1200000000001</v>
      </c>
      <c r="U4037" s="8">
        <f>Sales[[#This Row],[Unit Cost]]*Sales[[#This Row],[Order Quantity]]</f>
        <v>926.20799999999997</v>
      </c>
    </row>
    <row r="4038" spans="1:21" x14ac:dyDescent="0.2">
      <c r="A4038" s="6" t="s">
        <v>4251</v>
      </c>
      <c r="B4038" s="6" t="s">
        <v>24</v>
      </c>
      <c r="C4038" s="6" t="s">
        <v>147</v>
      </c>
      <c r="D4038" s="7">
        <v>43600</v>
      </c>
      <c r="E4038" s="7">
        <v>43729</v>
      </c>
      <c r="F4038" s="7">
        <v>43738</v>
      </c>
      <c r="G4038" s="7">
        <v>43742</v>
      </c>
      <c r="H4038" s="6">
        <f t="shared" si="189"/>
        <v>13</v>
      </c>
      <c r="I4038" s="6" t="s">
        <v>215</v>
      </c>
      <c r="J4038" s="6">
        <v>4</v>
      </c>
      <c r="K4038" s="6">
        <v>32</v>
      </c>
      <c r="L4038" s="6">
        <v>226</v>
      </c>
      <c r="M4038" s="6">
        <v>7</v>
      </c>
      <c r="N4038" s="6">
        <v>4</v>
      </c>
      <c r="O4038" s="6">
        <v>0.05</v>
      </c>
      <c r="P4038" s="8">
        <v>984.9</v>
      </c>
      <c r="Q4038" s="8">
        <v>797.76900000000001</v>
      </c>
      <c r="R4038" s="8">
        <f t="shared" si="190"/>
        <v>551.54399999999987</v>
      </c>
      <c r="S4038" s="8">
        <f>(((Sales[[#This Row],[Unit Price]]-(Sales[[#This Row],[Discount Applied]]*Sales[[#This Row],[Unit Price]]))-Q4038)/Q4038)*100</f>
        <v>17.283950617283946</v>
      </c>
      <c r="T4038" s="8">
        <f t="shared" si="191"/>
        <v>3742.62</v>
      </c>
      <c r="U4038" s="8">
        <f>Sales[[#This Row],[Unit Cost]]*Sales[[#This Row],[Order Quantity]]</f>
        <v>3191.076</v>
      </c>
    </row>
    <row r="4039" spans="1:21" x14ac:dyDescent="0.2">
      <c r="A4039" s="6" t="s">
        <v>4252</v>
      </c>
      <c r="B4039" s="6" t="s">
        <v>25</v>
      </c>
      <c r="C4039" s="6" t="s">
        <v>148</v>
      </c>
      <c r="D4039" s="7">
        <v>43600</v>
      </c>
      <c r="E4039" s="7">
        <v>43729</v>
      </c>
      <c r="F4039" s="7">
        <v>43749</v>
      </c>
      <c r="G4039" s="7">
        <v>43756</v>
      </c>
      <c r="H4039" s="6">
        <f t="shared" si="189"/>
        <v>27</v>
      </c>
      <c r="I4039" s="6" t="s">
        <v>215</v>
      </c>
      <c r="J4039" s="6">
        <v>16</v>
      </c>
      <c r="K4039" s="6">
        <v>39</v>
      </c>
      <c r="L4039" s="6">
        <v>24</v>
      </c>
      <c r="M4039" s="6">
        <v>34</v>
      </c>
      <c r="N4039" s="6">
        <v>2</v>
      </c>
      <c r="O4039" s="6">
        <v>0.05</v>
      </c>
      <c r="P4039" s="8">
        <v>1889.4</v>
      </c>
      <c r="Q4039" s="8">
        <v>1095.8520000000001</v>
      </c>
      <c r="R4039" s="8">
        <f t="shared" si="190"/>
        <v>1398.1559999999999</v>
      </c>
      <c r="S4039" s="8">
        <f>(((Sales[[#This Row],[Unit Price]]-(Sales[[#This Row],[Discount Applied]]*Sales[[#This Row],[Unit Price]]))-Q4039)/Q4039)*100</f>
        <v>63.793103448275858</v>
      </c>
      <c r="T4039" s="8">
        <f t="shared" si="191"/>
        <v>3589.86</v>
      </c>
      <c r="U4039" s="8">
        <f>Sales[[#This Row],[Unit Cost]]*Sales[[#This Row],[Order Quantity]]</f>
        <v>2191.7040000000002</v>
      </c>
    </row>
    <row r="4040" spans="1:21" x14ac:dyDescent="0.2">
      <c r="A4040" s="6" t="s">
        <v>4253</v>
      </c>
      <c r="B4040" s="6" t="s">
        <v>24</v>
      </c>
      <c r="C4040" s="6" t="s">
        <v>145</v>
      </c>
      <c r="D4040" s="7">
        <v>43600</v>
      </c>
      <c r="E4040" s="7">
        <v>43729</v>
      </c>
      <c r="F4040" s="7">
        <v>43740</v>
      </c>
      <c r="G4040" s="7">
        <v>43742</v>
      </c>
      <c r="H4040" s="6">
        <f t="shared" si="189"/>
        <v>13</v>
      </c>
      <c r="I4040" s="6" t="s">
        <v>215</v>
      </c>
      <c r="J4040" s="6">
        <v>7</v>
      </c>
      <c r="K4040" s="6">
        <v>9</v>
      </c>
      <c r="L4040" s="6">
        <v>166</v>
      </c>
      <c r="M4040" s="6">
        <v>25</v>
      </c>
      <c r="N4040" s="6">
        <v>7</v>
      </c>
      <c r="O4040" s="6">
        <v>0.2</v>
      </c>
      <c r="P4040" s="8">
        <v>891.1</v>
      </c>
      <c r="Q4040" s="8">
        <v>748.524</v>
      </c>
      <c r="R4040" s="8">
        <f t="shared" si="190"/>
        <v>-249.50799999999981</v>
      </c>
      <c r="S4040" s="8">
        <f>(((Sales[[#This Row],[Unit Price]]-(Sales[[#This Row],[Discount Applied]]*Sales[[#This Row],[Unit Price]]))-Q4040)/Q4040)*100</f>
        <v>-4.7619047619047628</v>
      </c>
      <c r="T4040" s="8">
        <f t="shared" si="191"/>
        <v>4990.16</v>
      </c>
      <c r="U4040" s="8">
        <f>Sales[[#This Row],[Unit Cost]]*Sales[[#This Row],[Order Quantity]]</f>
        <v>5239.6679999999997</v>
      </c>
    </row>
    <row r="4041" spans="1:21" x14ac:dyDescent="0.2">
      <c r="A4041" s="6" t="s">
        <v>4254</v>
      </c>
      <c r="B4041" s="6" t="s">
        <v>25</v>
      </c>
      <c r="C4041" s="6" t="s">
        <v>145</v>
      </c>
      <c r="D4041" s="7">
        <v>43600</v>
      </c>
      <c r="E4041" s="7">
        <v>43730</v>
      </c>
      <c r="F4041" s="7">
        <v>43749</v>
      </c>
      <c r="G4041" s="7">
        <v>43758</v>
      </c>
      <c r="H4041" s="6">
        <f t="shared" si="189"/>
        <v>28</v>
      </c>
      <c r="I4041" s="6" t="s">
        <v>215</v>
      </c>
      <c r="J4041" s="6">
        <v>14</v>
      </c>
      <c r="K4041" s="6">
        <v>20</v>
      </c>
      <c r="L4041" s="6">
        <v>193</v>
      </c>
      <c r="M4041" s="6">
        <v>7</v>
      </c>
      <c r="N4041" s="6">
        <v>1</v>
      </c>
      <c r="O4041" s="6">
        <v>7.4999999999999997E-2</v>
      </c>
      <c r="P4041" s="8">
        <v>1125.6000000000001</v>
      </c>
      <c r="Q4041" s="8">
        <v>821.6880000000001</v>
      </c>
      <c r="R4041" s="8">
        <f t="shared" si="190"/>
        <v>219.49199999999996</v>
      </c>
      <c r="S4041" s="8">
        <f>(((Sales[[#This Row],[Unit Price]]-(Sales[[#This Row],[Discount Applied]]*Sales[[#This Row],[Unit Price]]))-Q4041)/Q4041)*100</f>
        <v>26.712328767123278</v>
      </c>
      <c r="T4041" s="8">
        <f t="shared" si="191"/>
        <v>1041.18</v>
      </c>
      <c r="U4041" s="8">
        <f>Sales[[#This Row],[Unit Cost]]*Sales[[#This Row],[Order Quantity]]</f>
        <v>821.6880000000001</v>
      </c>
    </row>
    <row r="4042" spans="1:21" x14ac:dyDescent="0.2">
      <c r="A4042" s="6" t="s">
        <v>4255</v>
      </c>
      <c r="B4042" s="6" t="s">
        <v>25</v>
      </c>
      <c r="C4042" s="6" t="s">
        <v>145</v>
      </c>
      <c r="D4042" s="7">
        <v>43600</v>
      </c>
      <c r="E4042" s="7">
        <v>43730</v>
      </c>
      <c r="F4042" s="7">
        <v>43754</v>
      </c>
      <c r="G4042" s="7">
        <v>43762</v>
      </c>
      <c r="H4042" s="6">
        <f t="shared" si="189"/>
        <v>32</v>
      </c>
      <c r="I4042" s="6" t="s">
        <v>215</v>
      </c>
      <c r="J4042" s="6">
        <v>16</v>
      </c>
      <c r="K4042" s="6">
        <v>36</v>
      </c>
      <c r="L4042" s="6">
        <v>110</v>
      </c>
      <c r="M4042" s="6">
        <v>3</v>
      </c>
      <c r="N4042" s="6">
        <v>1</v>
      </c>
      <c r="O4042" s="6">
        <v>0.1</v>
      </c>
      <c r="P4042" s="8">
        <v>6485.6</v>
      </c>
      <c r="Q4042" s="8">
        <v>2723.9520000000002</v>
      </c>
      <c r="R4042" s="8">
        <f t="shared" si="190"/>
        <v>3113.0879999999997</v>
      </c>
      <c r="S4042" s="8">
        <f>(((Sales[[#This Row],[Unit Price]]-(Sales[[#This Row],[Discount Applied]]*Sales[[#This Row],[Unit Price]]))-Q4042)/Q4042)*100</f>
        <v>114.28571428571426</v>
      </c>
      <c r="T4042" s="8">
        <f t="shared" si="191"/>
        <v>5837.04</v>
      </c>
      <c r="U4042" s="8">
        <f>Sales[[#This Row],[Unit Cost]]*Sales[[#This Row],[Order Quantity]]</f>
        <v>2723.9520000000002</v>
      </c>
    </row>
    <row r="4043" spans="1:21" x14ac:dyDescent="0.2">
      <c r="A4043" s="6" t="s">
        <v>4256</v>
      </c>
      <c r="B4043" s="6" t="s">
        <v>25</v>
      </c>
      <c r="C4043" s="6" t="s">
        <v>143</v>
      </c>
      <c r="D4043" s="7">
        <v>43600</v>
      </c>
      <c r="E4043" s="7">
        <v>43730</v>
      </c>
      <c r="F4043" s="7">
        <v>43735</v>
      </c>
      <c r="G4043" s="7">
        <v>43743</v>
      </c>
      <c r="H4043" s="6">
        <f t="shared" si="189"/>
        <v>13</v>
      </c>
      <c r="I4043" s="6" t="s">
        <v>215</v>
      </c>
      <c r="J4043" s="6">
        <v>12</v>
      </c>
      <c r="K4043" s="6">
        <v>15</v>
      </c>
      <c r="L4043" s="6">
        <v>339</v>
      </c>
      <c r="M4043" s="6">
        <v>14</v>
      </c>
      <c r="N4043" s="6">
        <v>7</v>
      </c>
      <c r="O4043" s="6">
        <v>0.05</v>
      </c>
      <c r="P4043" s="8">
        <v>2284.7000000000003</v>
      </c>
      <c r="Q4043" s="8">
        <v>1416.5140000000001</v>
      </c>
      <c r="R4043" s="8">
        <f t="shared" si="190"/>
        <v>5277.6569999999992</v>
      </c>
      <c r="S4043" s="8">
        <f>(((Sales[[#This Row],[Unit Price]]-(Sales[[#This Row],[Discount Applied]]*Sales[[#This Row],[Unit Price]]))-Q4043)/Q4043)*100</f>
        <v>53.225806451612897</v>
      </c>
      <c r="T4043" s="8">
        <f t="shared" si="191"/>
        <v>15193.255000000001</v>
      </c>
      <c r="U4043" s="8">
        <f>Sales[[#This Row],[Unit Cost]]*Sales[[#This Row],[Order Quantity]]</f>
        <v>9915.5980000000018</v>
      </c>
    </row>
    <row r="4044" spans="1:21" x14ac:dyDescent="0.2">
      <c r="A4044" s="6" t="s">
        <v>4257</v>
      </c>
      <c r="B4044" s="6" t="s">
        <v>24</v>
      </c>
      <c r="C4044" s="6" t="s">
        <v>145</v>
      </c>
      <c r="D4044" s="7">
        <v>43600</v>
      </c>
      <c r="E4044" s="7">
        <v>43730</v>
      </c>
      <c r="F4044" s="7">
        <v>43735</v>
      </c>
      <c r="G4044" s="7">
        <v>43737</v>
      </c>
      <c r="H4044" s="6">
        <f t="shared" si="189"/>
        <v>7</v>
      </c>
      <c r="I4044" s="6" t="s">
        <v>215</v>
      </c>
      <c r="J4044" s="6">
        <v>9</v>
      </c>
      <c r="K4044" s="6">
        <v>35</v>
      </c>
      <c r="L4044" s="6">
        <v>147</v>
      </c>
      <c r="M4044" s="6">
        <v>9</v>
      </c>
      <c r="N4044" s="6">
        <v>7</v>
      </c>
      <c r="O4044" s="6">
        <v>7.4999999999999997E-2</v>
      </c>
      <c r="P4044" s="8">
        <v>6244.4000000000005</v>
      </c>
      <c r="Q4044" s="8">
        <v>3434.4200000000005</v>
      </c>
      <c r="R4044" s="8">
        <f t="shared" si="190"/>
        <v>16391.550000000003</v>
      </c>
      <c r="S4044" s="8">
        <f>(((Sales[[#This Row],[Unit Price]]-(Sales[[#This Row],[Discount Applied]]*Sales[[#This Row],[Unit Price]]))-Q4044)/Q4044)*100</f>
        <v>68.181818181818173</v>
      </c>
      <c r="T4044" s="8">
        <f t="shared" si="191"/>
        <v>40432.490000000005</v>
      </c>
      <c r="U4044" s="8">
        <f>Sales[[#This Row],[Unit Cost]]*Sales[[#This Row],[Order Quantity]]</f>
        <v>24040.940000000002</v>
      </c>
    </row>
    <row r="4045" spans="1:21" x14ac:dyDescent="0.2">
      <c r="A4045" s="6" t="s">
        <v>4258</v>
      </c>
      <c r="B4045" s="6" t="s">
        <v>25</v>
      </c>
      <c r="C4045" s="6" t="s">
        <v>145</v>
      </c>
      <c r="D4045" s="7">
        <v>43600</v>
      </c>
      <c r="E4045" s="7">
        <v>43730</v>
      </c>
      <c r="F4045" s="7">
        <v>43753</v>
      </c>
      <c r="G4045" s="7">
        <v>43755</v>
      </c>
      <c r="H4045" s="6">
        <f t="shared" si="189"/>
        <v>25</v>
      </c>
      <c r="I4045" s="6" t="s">
        <v>215</v>
      </c>
      <c r="J4045" s="6">
        <v>15</v>
      </c>
      <c r="K4045" s="6">
        <v>48</v>
      </c>
      <c r="L4045" s="6">
        <v>134</v>
      </c>
      <c r="M4045" s="6">
        <v>16</v>
      </c>
      <c r="N4045" s="6">
        <v>4</v>
      </c>
      <c r="O4045" s="6">
        <v>0.1</v>
      </c>
      <c r="P4045" s="8">
        <v>5031.7</v>
      </c>
      <c r="Q4045" s="8">
        <v>2213.9479999999999</v>
      </c>
      <c r="R4045" s="8">
        <f t="shared" si="190"/>
        <v>9258.3279999999995</v>
      </c>
      <c r="S4045" s="8">
        <f>(((Sales[[#This Row],[Unit Price]]-(Sales[[#This Row],[Discount Applied]]*Sales[[#This Row],[Unit Price]]))-Q4045)/Q4045)*100</f>
        <v>104.54545454545455</v>
      </c>
      <c r="T4045" s="8">
        <f t="shared" si="191"/>
        <v>18114.12</v>
      </c>
      <c r="U4045" s="8">
        <f>Sales[[#This Row],[Unit Cost]]*Sales[[#This Row],[Order Quantity]]</f>
        <v>8855.7919999999995</v>
      </c>
    </row>
    <row r="4046" spans="1:21" x14ac:dyDescent="0.2">
      <c r="A4046" s="6" t="s">
        <v>4259</v>
      </c>
      <c r="B4046" s="6" t="s">
        <v>23</v>
      </c>
      <c r="C4046" s="6" t="s">
        <v>143</v>
      </c>
      <c r="D4046" s="7">
        <v>43600</v>
      </c>
      <c r="E4046" s="7">
        <v>43730</v>
      </c>
      <c r="F4046" s="7">
        <v>43746</v>
      </c>
      <c r="G4046" s="7">
        <v>43748</v>
      </c>
      <c r="H4046" s="6">
        <f t="shared" si="189"/>
        <v>18</v>
      </c>
      <c r="I4046" s="6" t="s">
        <v>215</v>
      </c>
      <c r="J4046" s="6">
        <v>24</v>
      </c>
      <c r="K4046" s="6">
        <v>3</v>
      </c>
      <c r="L4046" s="6">
        <v>358</v>
      </c>
      <c r="M4046" s="6">
        <v>19</v>
      </c>
      <c r="N4046" s="6">
        <v>1</v>
      </c>
      <c r="O4046" s="6">
        <v>0.05</v>
      </c>
      <c r="P4046" s="8">
        <v>5989.8</v>
      </c>
      <c r="Q4046" s="8">
        <v>4731.942</v>
      </c>
      <c r="R4046" s="8">
        <f t="shared" si="190"/>
        <v>958.36800000000039</v>
      </c>
      <c r="S4046" s="8">
        <f>(((Sales[[#This Row],[Unit Price]]-(Sales[[#This Row],[Discount Applied]]*Sales[[#This Row],[Unit Price]]))-Q4046)/Q4046)*100</f>
        <v>20.253164556962034</v>
      </c>
      <c r="T4046" s="8">
        <f t="shared" si="191"/>
        <v>5690.31</v>
      </c>
      <c r="U4046" s="8">
        <f>Sales[[#This Row],[Unit Cost]]*Sales[[#This Row],[Order Quantity]]</f>
        <v>4731.942</v>
      </c>
    </row>
    <row r="4047" spans="1:21" x14ac:dyDescent="0.2">
      <c r="A4047" s="6" t="s">
        <v>4260</v>
      </c>
      <c r="B4047" s="6" t="s">
        <v>23</v>
      </c>
      <c r="C4047" s="6" t="s">
        <v>147</v>
      </c>
      <c r="D4047" s="7">
        <v>43600</v>
      </c>
      <c r="E4047" s="7">
        <v>43730</v>
      </c>
      <c r="F4047" s="7">
        <v>43747</v>
      </c>
      <c r="G4047" s="7">
        <v>43750</v>
      </c>
      <c r="H4047" s="6">
        <f t="shared" si="189"/>
        <v>20</v>
      </c>
      <c r="I4047" s="6" t="s">
        <v>215</v>
      </c>
      <c r="J4047" s="6">
        <v>23</v>
      </c>
      <c r="K4047" s="6">
        <v>25</v>
      </c>
      <c r="L4047" s="6">
        <v>206</v>
      </c>
      <c r="M4047" s="6">
        <v>41</v>
      </c>
      <c r="N4047" s="6">
        <v>3</v>
      </c>
      <c r="O4047" s="6">
        <v>0.2</v>
      </c>
      <c r="P4047" s="8">
        <v>3725.2000000000003</v>
      </c>
      <c r="Q4047" s="8">
        <v>2458.6320000000005</v>
      </c>
      <c r="R4047" s="8">
        <f t="shared" si="190"/>
        <v>1564.583999999998</v>
      </c>
      <c r="S4047" s="8">
        <f>(((Sales[[#This Row],[Unit Price]]-(Sales[[#This Row],[Discount Applied]]*Sales[[#This Row],[Unit Price]]))-Q4047)/Q4047)*100</f>
        <v>21.2121212121212</v>
      </c>
      <c r="T4047" s="8">
        <f t="shared" si="191"/>
        <v>8940.48</v>
      </c>
      <c r="U4047" s="8">
        <f>Sales[[#This Row],[Unit Cost]]*Sales[[#This Row],[Order Quantity]]</f>
        <v>7375.8960000000015</v>
      </c>
    </row>
    <row r="4048" spans="1:21" x14ac:dyDescent="0.2">
      <c r="A4048" s="6" t="s">
        <v>4261</v>
      </c>
      <c r="B4048" s="6" t="s">
        <v>26</v>
      </c>
      <c r="C4048" s="6" t="s">
        <v>146</v>
      </c>
      <c r="D4048" s="7">
        <v>43600</v>
      </c>
      <c r="E4048" s="7">
        <v>43730</v>
      </c>
      <c r="F4048" s="7">
        <v>43738</v>
      </c>
      <c r="G4048" s="7">
        <v>43744</v>
      </c>
      <c r="H4048" s="6">
        <f t="shared" si="189"/>
        <v>14</v>
      </c>
      <c r="I4048" s="6" t="s">
        <v>215</v>
      </c>
      <c r="J4048" s="6">
        <v>26</v>
      </c>
      <c r="K4048" s="6">
        <v>28</v>
      </c>
      <c r="L4048" s="6">
        <v>275</v>
      </c>
      <c r="M4048" s="6">
        <v>45</v>
      </c>
      <c r="N4048" s="6">
        <v>3</v>
      </c>
      <c r="O4048" s="6">
        <v>0.1</v>
      </c>
      <c r="P4048" s="8">
        <v>1085.4000000000001</v>
      </c>
      <c r="Q4048" s="8">
        <v>879.17400000000009</v>
      </c>
      <c r="R4048" s="8">
        <f t="shared" si="190"/>
        <v>293.05799999999999</v>
      </c>
      <c r="S4048" s="8">
        <f>(((Sales[[#This Row],[Unit Price]]-(Sales[[#This Row],[Discount Applied]]*Sales[[#This Row],[Unit Price]]))-Q4048)/Q4048)*100</f>
        <v>11.111111111111114</v>
      </c>
      <c r="T4048" s="8">
        <f t="shared" si="191"/>
        <v>2930.5800000000004</v>
      </c>
      <c r="U4048" s="8">
        <f>Sales[[#This Row],[Unit Cost]]*Sales[[#This Row],[Order Quantity]]</f>
        <v>2637.5220000000004</v>
      </c>
    </row>
    <row r="4049" spans="1:21" x14ac:dyDescent="0.2">
      <c r="A4049" s="6" t="s">
        <v>4262</v>
      </c>
      <c r="B4049" s="6" t="s">
        <v>25</v>
      </c>
      <c r="C4049" s="6" t="s">
        <v>146</v>
      </c>
      <c r="D4049" s="7">
        <v>43600</v>
      </c>
      <c r="E4049" s="7">
        <v>43731</v>
      </c>
      <c r="F4049" s="7">
        <v>43735</v>
      </c>
      <c r="G4049" s="7">
        <v>43739</v>
      </c>
      <c r="H4049" s="6">
        <f t="shared" si="189"/>
        <v>8</v>
      </c>
      <c r="I4049" s="6" t="s">
        <v>215</v>
      </c>
      <c r="J4049" s="6">
        <v>17</v>
      </c>
      <c r="K4049" s="6">
        <v>14</v>
      </c>
      <c r="L4049" s="6">
        <v>289</v>
      </c>
      <c r="M4049" s="6">
        <v>41</v>
      </c>
      <c r="N4049" s="6">
        <v>7</v>
      </c>
      <c r="O4049" s="6">
        <v>0.15</v>
      </c>
      <c r="P4049" s="8">
        <v>5092</v>
      </c>
      <c r="Q4049" s="8">
        <v>2393.2399999999998</v>
      </c>
      <c r="R4049" s="8">
        <f t="shared" si="190"/>
        <v>13544.720000000001</v>
      </c>
      <c r="S4049" s="8">
        <f>(((Sales[[#This Row],[Unit Price]]-(Sales[[#This Row],[Discount Applied]]*Sales[[#This Row],[Unit Price]]))-Q4049)/Q4049)*100</f>
        <v>80.851063829787236</v>
      </c>
      <c r="T4049" s="8">
        <f t="shared" si="191"/>
        <v>30297.4</v>
      </c>
      <c r="U4049" s="8">
        <f>Sales[[#This Row],[Unit Cost]]*Sales[[#This Row],[Order Quantity]]</f>
        <v>16752.68</v>
      </c>
    </row>
    <row r="4050" spans="1:21" x14ac:dyDescent="0.2">
      <c r="A4050" s="6" t="s">
        <v>4263</v>
      </c>
      <c r="B4050" s="6" t="s">
        <v>24</v>
      </c>
      <c r="C4050" s="6" t="s">
        <v>145</v>
      </c>
      <c r="D4050" s="7">
        <v>43600</v>
      </c>
      <c r="E4050" s="7">
        <v>43731</v>
      </c>
      <c r="F4050" s="7">
        <v>43746</v>
      </c>
      <c r="G4050" s="7">
        <v>43747</v>
      </c>
      <c r="H4050" s="6">
        <f t="shared" si="189"/>
        <v>16</v>
      </c>
      <c r="I4050" s="6" t="s">
        <v>215</v>
      </c>
      <c r="J4050" s="6">
        <v>3</v>
      </c>
      <c r="K4050" s="6">
        <v>31</v>
      </c>
      <c r="L4050" s="6">
        <v>203</v>
      </c>
      <c r="M4050" s="6">
        <v>26</v>
      </c>
      <c r="N4050" s="6">
        <v>3</v>
      </c>
      <c r="O4050" s="6">
        <v>7.4999999999999997E-2</v>
      </c>
      <c r="P4050" s="8">
        <v>6036.7</v>
      </c>
      <c r="Q4050" s="8">
        <v>4104.9560000000001</v>
      </c>
      <c r="R4050" s="8">
        <f t="shared" si="190"/>
        <v>4436.9744999999984</v>
      </c>
      <c r="S4050" s="8">
        <f>(((Sales[[#This Row],[Unit Price]]-(Sales[[#This Row],[Discount Applied]]*Sales[[#This Row],[Unit Price]]))-Q4050)/Q4050)*100</f>
        <v>36.029411764705884</v>
      </c>
      <c r="T4050" s="8">
        <f t="shared" si="191"/>
        <v>16751.842499999999</v>
      </c>
      <c r="U4050" s="8">
        <f>Sales[[#This Row],[Unit Cost]]*Sales[[#This Row],[Order Quantity]]</f>
        <v>12314.868</v>
      </c>
    </row>
    <row r="4051" spans="1:21" x14ac:dyDescent="0.2">
      <c r="A4051" s="6" t="s">
        <v>4264</v>
      </c>
      <c r="B4051" s="6" t="s">
        <v>25</v>
      </c>
      <c r="C4051" s="6" t="s">
        <v>147</v>
      </c>
      <c r="D4051" s="7">
        <v>43600</v>
      </c>
      <c r="E4051" s="7">
        <v>43731</v>
      </c>
      <c r="F4051" s="7">
        <v>43759</v>
      </c>
      <c r="G4051" s="7">
        <v>43761</v>
      </c>
      <c r="H4051" s="6">
        <f t="shared" si="189"/>
        <v>30</v>
      </c>
      <c r="I4051" s="6" t="s">
        <v>215</v>
      </c>
      <c r="J4051" s="6">
        <v>20</v>
      </c>
      <c r="K4051" s="6">
        <v>22</v>
      </c>
      <c r="L4051" s="6">
        <v>206</v>
      </c>
      <c r="M4051" s="6">
        <v>17</v>
      </c>
      <c r="N4051" s="6">
        <v>8</v>
      </c>
      <c r="O4051" s="6">
        <v>0.15</v>
      </c>
      <c r="P4051" s="8">
        <v>3872.6</v>
      </c>
      <c r="Q4051" s="8">
        <v>2826.998</v>
      </c>
      <c r="R4051" s="8">
        <f t="shared" si="190"/>
        <v>3717.6959999999999</v>
      </c>
      <c r="S4051" s="8">
        <f>(((Sales[[#This Row],[Unit Price]]-(Sales[[#This Row],[Discount Applied]]*Sales[[#This Row],[Unit Price]]))-Q4051)/Q4051)*100</f>
        <v>16.43835616438356</v>
      </c>
      <c r="T4051" s="8">
        <f t="shared" si="191"/>
        <v>26333.68</v>
      </c>
      <c r="U4051" s="8">
        <f>Sales[[#This Row],[Unit Cost]]*Sales[[#This Row],[Order Quantity]]</f>
        <v>22615.984</v>
      </c>
    </row>
    <row r="4052" spans="1:21" x14ac:dyDescent="0.2">
      <c r="A4052" s="6" t="s">
        <v>4265</v>
      </c>
      <c r="B4052" s="6" t="s">
        <v>25</v>
      </c>
      <c r="C4052" s="6" t="s">
        <v>146</v>
      </c>
      <c r="D4052" s="7">
        <v>43600</v>
      </c>
      <c r="E4052" s="7">
        <v>43731</v>
      </c>
      <c r="F4052" s="7">
        <v>43756</v>
      </c>
      <c r="G4052" s="7">
        <v>43758</v>
      </c>
      <c r="H4052" s="6">
        <f t="shared" si="189"/>
        <v>27</v>
      </c>
      <c r="I4052" s="6" t="s">
        <v>215</v>
      </c>
      <c r="J4052" s="6">
        <v>14</v>
      </c>
      <c r="K4052" s="6">
        <v>6</v>
      </c>
      <c r="L4052" s="6">
        <v>298</v>
      </c>
      <c r="M4052" s="6">
        <v>40</v>
      </c>
      <c r="N4052" s="6">
        <v>7</v>
      </c>
      <c r="O4052" s="6">
        <v>0.1</v>
      </c>
      <c r="P4052" s="8">
        <v>2941.3</v>
      </c>
      <c r="Q4052" s="8">
        <v>1588.3020000000001</v>
      </c>
      <c r="R4052" s="8">
        <f t="shared" si="190"/>
        <v>7412.0760000000009</v>
      </c>
      <c r="S4052" s="8">
        <f>(((Sales[[#This Row],[Unit Price]]-(Sales[[#This Row],[Discount Applied]]*Sales[[#This Row],[Unit Price]]))-Q4052)/Q4052)*100</f>
        <v>66.666666666666657</v>
      </c>
      <c r="T4052" s="8">
        <f t="shared" si="191"/>
        <v>18530.190000000002</v>
      </c>
      <c r="U4052" s="8">
        <f>Sales[[#This Row],[Unit Cost]]*Sales[[#This Row],[Order Quantity]]</f>
        <v>11118.114000000001</v>
      </c>
    </row>
    <row r="4053" spans="1:21" x14ac:dyDescent="0.2">
      <c r="A4053" s="6" t="s">
        <v>4266</v>
      </c>
      <c r="B4053" s="6" t="s">
        <v>25</v>
      </c>
      <c r="C4053" s="6" t="s">
        <v>147</v>
      </c>
      <c r="D4053" s="7">
        <v>43600</v>
      </c>
      <c r="E4053" s="7">
        <v>43731</v>
      </c>
      <c r="F4053" s="7">
        <v>43739</v>
      </c>
      <c r="G4053" s="7">
        <v>43744</v>
      </c>
      <c r="H4053" s="6">
        <f t="shared" si="189"/>
        <v>13</v>
      </c>
      <c r="I4053" s="6" t="s">
        <v>215</v>
      </c>
      <c r="J4053" s="6">
        <v>13</v>
      </c>
      <c r="K4053" s="6">
        <v>30</v>
      </c>
      <c r="L4053" s="6">
        <v>246</v>
      </c>
      <c r="M4053" s="6">
        <v>12</v>
      </c>
      <c r="N4053" s="6">
        <v>7</v>
      </c>
      <c r="O4053" s="6">
        <v>0.1</v>
      </c>
      <c r="P4053" s="8">
        <v>241.20000000000002</v>
      </c>
      <c r="Q4053" s="8">
        <v>159.19200000000001</v>
      </c>
      <c r="R4053" s="8">
        <f t="shared" si="190"/>
        <v>405.21599999999989</v>
      </c>
      <c r="S4053" s="8">
        <f>(((Sales[[#This Row],[Unit Price]]-(Sales[[#This Row],[Discount Applied]]*Sales[[#This Row],[Unit Price]]))-Q4053)/Q4053)*100</f>
        <v>36.363636363636367</v>
      </c>
      <c r="T4053" s="8">
        <f t="shared" si="191"/>
        <v>1519.56</v>
      </c>
      <c r="U4053" s="8">
        <f>Sales[[#This Row],[Unit Cost]]*Sales[[#This Row],[Order Quantity]]</f>
        <v>1114.3440000000001</v>
      </c>
    </row>
    <row r="4054" spans="1:21" x14ac:dyDescent="0.2">
      <c r="A4054" s="6" t="s">
        <v>4267</v>
      </c>
      <c r="B4054" s="6" t="s">
        <v>24</v>
      </c>
      <c r="C4054" s="6" t="s">
        <v>143</v>
      </c>
      <c r="D4054" s="7">
        <v>43600</v>
      </c>
      <c r="E4054" s="7">
        <v>43731</v>
      </c>
      <c r="F4054" s="7">
        <v>43752</v>
      </c>
      <c r="G4054" s="7">
        <v>43762</v>
      </c>
      <c r="H4054" s="6">
        <f t="shared" si="189"/>
        <v>31</v>
      </c>
      <c r="I4054" s="6" t="s">
        <v>215</v>
      </c>
      <c r="J4054" s="6">
        <v>1</v>
      </c>
      <c r="K4054" s="6">
        <v>41</v>
      </c>
      <c r="L4054" s="6">
        <v>348</v>
      </c>
      <c r="M4054" s="6">
        <v>18</v>
      </c>
      <c r="N4054" s="6">
        <v>1</v>
      </c>
      <c r="O4054" s="6">
        <v>0.05</v>
      </c>
      <c r="P4054" s="8">
        <v>268</v>
      </c>
      <c r="Q4054" s="8">
        <v>179.56</v>
      </c>
      <c r="R4054" s="8">
        <f t="shared" si="190"/>
        <v>75.039999999999992</v>
      </c>
      <c r="S4054" s="8">
        <f>(((Sales[[#This Row],[Unit Price]]-(Sales[[#This Row],[Discount Applied]]*Sales[[#This Row],[Unit Price]]))-Q4054)/Q4054)*100</f>
        <v>41.791044776119399</v>
      </c>
      <c r="T4054" s="8">
        <f t="shared" si="191"/>
        <v>254.6</v>
      </c>
      <c r="U4054" s="8">
        <f>Sales[[#This Row],[Unit Cost]]*Sales[[#This Row],[Order Quantity]]</f>
        <v>179.56</v>
      </c>
    </row>
    <row r="4055" spans="1:21" x14ac:dyDescent="0.2">
      <c r="A4055" s="6" t="s">
        <v>4268</v>
      </c>
      <c r="B4055" s="6" t="s">
        <v>25</v>
      </c>
      <c r="C4055" s="6" t="s">
        <v>145</v>
      </c>
      <c r="D4055" s="7">
        <v>43600</v>
      </c>
      <c r="E4055" s="7">
        <v>43731</v>
      </c>
      <c r="F4055" s="7">
        <v>43753</v>
      </c>
      <c r="G4055" s="7">
        <v>43758</v>
      </c>
      <c r="H4055" s="6">
        <f t="shared" si="189"/>
        <v>27</v>
      </c>
      <c r="I4055" s="6" t="s">
        <v>215</v>
      </c>
      <c r="J4055" s="6">
        <v>18</v>
      </c>
      <c r="K4055" s="6">
        <v>33</v>
      </c>
      <c r="L4055" s="6">
        <v>177</v>
      </c>
      <c r="M4055" s="6">
        <v>11</v>
      </c>
      <c r="N4055" s="6">
        <v>2</v>
      </c>
      <c r="O4055" s="6">
        <v>7.4999999999999997E-2</v>
      </c>
      <c r="P4055" s="8">
        <v>167.5</v>
      </c>
      <c r="Q4055" s="8">
        <v>90.45</v>
      </c>
      <c r="R4055" s="8">
        <f t="shared" si="190"/>
        <v>128.97499999999999</v>
      </c>
      <c r="S4055" s="8">
        <f>(((Sales[[#This Row],[Unit Price]]-(Sales[[#This Row],[Discount Applied]]*Sales[[#This Row],[Unit Price]]))-Q4055)/Q4055)*100</f>
        <v>71.296296296296291</v>
      </c>
      <c r="T4055" s="8">
        <f t="shared" si="191"/>
        <v>309.875</v>
      </c>
      <c r="U4055" s="8">
        <f>Sales[[#This Row],[Unit Cost]]*Sales[[#This Row],[Order Quantity]]</f>
        <v>180.9</v>
      </c>
    </row>
    <row r="4056" spans="1:21" x14ac:dyDescent="0.2">
      <c r="A4056" s="6" t="s">
        <v>4269</v>
      </c>
      <c r="B4056" s="6" t="s">
        <v>25</v>
      </c>
      <c r="C4056" s="6" t="s">
        <v>143</v>
      </c>
      <c r="D4056" s="7">
        <v>43600</v>
      </c>
      <c r="E4056" s="7">
        <v>43731</v>
      </c>
      <c r="F4056" s="7">
        <v>43735</v>
      </c>
      <c r="G4056" s="7">
        <v>43744</v>
      </c>
      <c r="H4056" s="6">
        <f t="shared" si="189"/>
        <v>13</v>
      </c>
      <c r="I4056" s="6" t="s">
        <v>215</v>
      </c>
      <c r="J4056" s="6">
        <v>20</v>
      </c>
      <c r="K4056" s="6">
        <v>21</v>
      </c>
      <c r="L4056" s="6">
        <v>357</v>
      </c>
      <c r="M4056" s="6">
        <v>16</v>
      </c>
      <c r="N4056" s="6">
        <v>7</v>
      </c>
      <c r="O4056" s="6">
        <v>7.4999999999999997E-2</v>
      </c>
      <c r="P4056" s="8">
        <v>1949.7</v>
      </c>
      <c r="Q4056" s="8">
        <v>994.34700000000009</v>
      </c>
      <c r="R4056" s="8">
        <f t="shared" si="190"/>
        <v>5663.878499999998</v>
      </c>
      <c r="S4056" s="8">
        <f>(((Sales[[#This Row],[Unit Price]]-(Sales[[#This Row],[Discount Applied]]*Sales[[#This Row],[Unit Price]]))-Q4056)/Q4056)*100</f>
        <v>81.372549019607831</v>
      </c>
      <c r="T4056" s="8">
        <f t="shared" si="191"/>
        <v>12624.307499999999</v>
      </c>
      <c r="U4056" s="8">
        <f>Sales[[#This Row],[Unit Cost]]*Sales[[#This Row],[Order Quantity]]</f>
        <v>6960.429000000001</v>
      </c>
    </row>
    <row r="4057" spans="1:21" x14ac:dyDescent="0.2">
      <c r="A4057" s="6" t="s">
        <v>4270</v>
      </c>
      <c r="B4057" s="6" t="s">
        <v>24</v>
      </c>
      <c r="C4057" s="6" t="s">
        <v>147</v>
      </c>
      <c r="D4057" s="7">
        <v>43600</v>
      </c>
      <c r="E4057" s="7">
        <v>43731</v>
      </c>
      <c r="F4057" s="7">
        <v>43748</v>
      </c>
      <c r="G4057" s="7">
        <v>43755</v>
      </c>
      <c r="H4057" s="6">
        <f t="shared" si="189"/>
        <v>24</v>
      </c>
      <c r="I4057" s="6" t="s">
        <v>215</v>
      </c>
      <c r="J4057" s="6">
        <v>6</v>
      </c>
      <c r="K4057" s="6">
        <v>9</v>
      </c>
      <c r="L4057" s="6">
        <v>243</v>
      </c>
      <c r="M4057" s="6">
        <v>34</v>
      </c>
      <c r="N4057" s="6">
        <v>7</v>
      </c>
      <c r="O4057" s="6">
        <v>0.1</v>
      </c>
      <c r="P4057" s="8">
        <v>2680</v>
      </c>
      <c r="Q4057" s="8">
        <v>2144</v>
      </c>
      <c r="R4057" s="8">
        <f t="shared" si="190"/>
        <v>1876</v>
      </c>
      <c r="S4057" s="8">
        <f>(((Sales[[#This Row],[Unit Price]]-(Sales[[#This Row],[Discount Applied]]*Sales[[#This Row],[Unit Price]]))-Q4057)/Q4057)*100</f>
        <v>12.5</v>
      </c>
      <c r="T4057" s="8">
        <f t="shared" si="191"/>
        <v>16884</v>
      </c>
      <c r="U4057" s="8">
        <f>Sales[[#This Row],[Unit Cost]]*Sales[[#This Row],[Order Quantity]]</f>
        <v>15008</v>
      </c>
    </row>
    <row r="4058" spans="1:21" x14ac:dyDescent="0.2">
      <c r="A4058" s="6" t="s">
        <v>4271</v>
      </c>
      <c r="B4058" s="6" t="s">
        <v>24</v>
      </c>
      <c r="C4058" s="6" t="s">
        <v>146</v>
      </c>
      <c r="D4058" s="7">
        <v>43600</v>
      </c>
      <c r="E4058" s="7">
        <v>43731</v>
      </c>
      <c r="F4058" s="7">
        <v>43741</v>
      </c>
      <c r="G4058" s="7">
        <v>43747</v>
      </c>
      <c r="H4058" s="6">
        <f t="shared" si="189"/>
        <v>16</v>
      </c>
      <c r="I4058" s="6" t="s">
        <v>215</v>
      </c>
      <c r="J4058" s="6">
        <v>2</v>
      </c>
      <c r="K4058" s="6">
        <v>46</v>
      </c>
      <c r="L4058" s="6">
        <v>291</v>
      </c>
      <c r="M4058" s="6">
        <v>19</v>
      </c>
      <c r="N4058" s="6">
        <v>4</v>
      </c>
      <c r="O4058" s="6">
        <v>0.2</v>
      </c>
      <c r="P4058" s="8">
        <v>3986.5</v>
      </c>
      <c r="Q4058" s="8">
        <v>2591.2249999999999</v>
      </c>
      <c r="R4058" s="8">
        <f t="shared" si="190"/>
        <v>2391.8999999999996</v>
      </c>
      <c r="S4058" s="8">
        <f>(((Sales[[#This Row],[Unit Price]]-(Sales[[#This Row],[Discount Applied]]*Sales[[#This Row],[Unit Price]]))-Q4058)/Q4058)*100</f>
        <v>23.076923076923077</v>
      </c>
      <c r="T4058" s="8">
        <f t="shared" si="191"/>
        <v>12756.8</v>
      </c>
      <c r="U4058" s="8">
        <f>Sales[[#This Row],[Unit Cost]]*Sales[[#This Row],[Order Quantity]]</f>
        <v>10364.9</v>
      </c>
    </row>
    <row r="4059" spans="1:21" x14ac:dyDescent="0.2">
      <c r="A4059" s="6" t="s">
        <v>4272</v>
      </c>
      <c r="B4059" s="6" t="s">
        <v>26</v>
      </c>
      <c r="C4059" s="6" t="s">
        <v>146</v>
      </c>
      <c r="D4059" s="7">
        <v>43600</v>
      </c>
      <c r="E4059" s="7">
        <v>43731</v>
      </c>
      <c r="F4059" s="7">
        <v>43734</v>
      </c>
      <c r="G4059" s="7">
        <v>43739</v>
      </c>
      <c r="H4059" s="6">
        <f t="shared" si="189"/>
        <v>8</v>
      </c>
      <c r="I4059" s="6" t="s">
        <v>215</v>
      </c>
      <c r="J4059" s="6">
        <v>27</v>
      </c>
      <c r="K4059" s="6">
        <v>5</v>
      </c>
      <c r="L4059" s="6">
        <v>273</v>
      </c>
      <c r="M4059" s="6">
        <v>3</v>
      </c>
      <c r="N4059" s="6">
        <v>2</v>
      </c>
      <c r="O4059" s="6">
        <v>0.05</v>
      </c>
      <c r="P4059" s="8">
        <v>167.5</v>
      </c>
      <c r="Q4059" s="8">
        <v>75.375</v>
      </c>
      <c r="R4059" s="8">
        <f t="shared" si="190"/>
        <v>167.5</v>
      </c>
      <c r="S4059" s="8">
        <f>(((Sales[[#This Row],[Unit Price]]-(Sales[[#This Row],[Discount Applied]]*Sales[[#This Row],[Unit Price]]))-Q4059)/Q4059)*100</f>
        <v>111.11111111111111</v>
      </c>
      <c r="T4059" s="8">
        <f t="shared" si="191"/>
        <v>318.25</v>
      </c>
      <c r="U4059" s="8">
        <f>Sales[[#This Row],[Unit Cost]]*Sales[[#This Row],[Order Quantity]]</f>
        <v>150.75</v>
      </c>
    </row>
    <row r="4060" spans="1:21" x14ac:dyDescent="0.2">
      <c r="A4060" s="6" t="s">
        <v>4273</v>
      </c>
      <c r="B4060" s="6" t="s">
        <v>25</v>
      </c>
      <c r="C4060" s="6" t="s">
        <v>148</v>
      </c>
      <c r="D4060" s="7">
        <v>43600</v>
      </c>
      <c r="E4060" s="7">
        <v>43731</v>
      </c>
      <c r="F4060" s="7">
        <v>43758</v>
      </c>
      <c r="G4060" s="7">
        <v>43764</v>
      </c>
      <c r="H4060" s="6">
        <f t="shared" si="189"/>
        <v>33</v>
      </c>
      <c r="I4060" s="6" t="s">
        <v>215</v>
      </c>
      <c r="J4060" s="6">
        <v>20</v>
      </c>
      <c r="K4060" s="6">
        <v>3</v>
      </c>
      <c r="L4060" s="6">
        <v>12</v>
      </c>
      <c r="M4060" s="6">
        <v>23</v>
      </c>
      <c r="N4060" s="6">
        <v>8</v>
      </c>
      <c r="O4060" s="6">
        <v>0.1</v>
      </c>
      <c r="P4060" s="8">
        <v>194.3</v>
      </c>
      <c r="Q4060" s="8">
        <v>97.15</v>
      </c>
      <c r="R4060" s="8">
        <f t="shared" si="190"/>
        <v>621.76</v>
      </c>
      <c r="S4060" s="8">
        <f>(((Sales[[#This Row],[Unit Price]]-(Sales[[#This Row],[Discount Applied]]*Sales[[#This Row],[Unit Price]]))-Q4060)/Q4060)*100</f>
        <v>80</v>
      </c>
      <c r="T4060" s="8">
        <f t="shared" si="191"/>
        <v>1398.96</v>
      </c>
      <c r="U4060" s="8">
        <f>Sales[[#This Row],[Unit Cost]]*Sales[[#This Row],[Order Quantity]]</f>
        <v>777.2</v>
      </c>
    </row>
    <row r="4061" spans="1:21" x14ac:dyDescent="0.2">
      <c r="A4061" s="6" t="s">
        <v>4274</v>
      </c>
      <c r="B4061" s="6" t="s">
        <v>24</v>
      </c>
      <c r="C4061" s="6" t="s">
        <v>144</v>
      </c>
      <c r="D4061" s="7">
        <v>43600</v>
      </c>
      <c r="E4061" s="7">
        <v>43731</v>
      </c>
      <c r="F4061" s="7">
        <v>43753</v>
      </c>
      <c r="G4061" s="7">
        <v>43759</v>
      </c>
      <c r="H4061" s="6">
        <f t="shared" si="189"/>
        <v>28</v>
      </c>
      <c r="I4061" s="6" t="s">
        <v>215</v>
      </c>
      <c r="J4061" s="6">
        <v>7</v>
      </c>
      <c r="K4061" s="6">
        <v>24</v>
      </c>
      <c r="L4061" s="6">
        <v>66</v>
      </c>
      <c r="M4061" s="6">
        <v>28</v>
      </c>
      <c r="N4061" s="6">
        <v>8</v>
      </c>
      <c r="O4061" s="6">
        <v>7.4999999999999997E-2</v>
      </c>
      <c r="P4061" s="8">
        <v>2385.2000000000003</v>
      </c>
      <c r="Q4061" s="8">
        <v>1073.3400000000001</v>
      </c>
      <c r="R4061" s="8">
        <f t="shared" si="190"/>
        <v>9063.760000000002</v>
      </c>
      <c r="S4061" s="8">
        <f>(((Sales[[#This Row],[Unit Price]]-(Sales[[#This Row],[Discount Applied]]*Sales[[#This Row],[Unit Price]]))-Q4061)/Q4061)*100</f>
        <v>105.55555555555556</v>
      </c>
      <c r="T4061" s="8">
        <f t="shared" si="191"/>
        <v>17650.480000000003</v>
      </c>
      <c r="U4061" s="8">
        <f>Sales[[#This Row],[Unit Cost]]*Sales[[#This Row],[Order Quantity]]</f>
        <v>8586.7200000000012</v>
      </c>
    </row>
    <row r="4062" spans="1:21" x14ac:dyDescent="0.2">
      <c r="A4062" s="6" t="s">
        <v>4275</v>
      </c>
      <c r="B4062" s="6" t="s">
        <v>23</v>
      </c>
      <c r="C4062" s="6" t="s">
        <v>145</v>
      </c>
      <c r="D4062" s="7">
        <v>43600</v>
      </c>
      <c r="E4062" s="7">
        <v>43732</v>
      </c>
      <c r="F4062" s="7">
        <v>43742</v>
      </c>
      <c r="G4062" s="7">
        <v>43743</v>
      </c>
      <c r="H4062" s="6">
        <f t="shared" si="189"/>
        <v>11</v>
      </c>
      <c r="I4062" s="6" t="s">
        <v>215</v>
      </c>
      <c r="J4062" s="6">
        <v>23</v>
      </c>
      <c r="K4062" s="6">
        <v>31</v>
      </c>
      <c r="L4062" s="6">
        <v>141</v>
      </c>
      <c r="M4062" s="6">
        <v>5</v>
      </c>
      <c r="N4062" s="6">
        <v>8</v>
      </c>
      <c r="O4062" s="6">
        <v>7.4999999999999997E-2</v>
      </c>
      <c r="P4062" s="8">
        <v>5219.3</v>
      </c>
      <c r="Q4062" s="8">
        <v>3601.317</v>
      </c>
      <c r="R4062" s="8">
        <f t="shared" si="190"/>
        <v>9812.2839999999997</v>
      </c>
      <c r="S4062" s="8">
        <f>(((Sales[[#This Row],[Unit Price]]-(Sales[[#This Row],[Discount Applied]]*Sales[[#This Row],[Unit Price]]))-Q4062)/Q4062)*100</f>
        <v>34.057971014492757</v>
      </c>
      <c r="T4062" s="8">
        <f t="shared" si="191"/>
        <v>38622.82</v>
      </c>
      <c r="U4062" s="8">
        <f>Sales[[#This Row],[Unit Cost]]*Sales[[#This Row],[Order Quantity]]</f>
        <v>28810.536</v>
      </c>
    </row>
    <row r="4063" spans="1:21" x14ac:dyDescent="0.2">
      <c r="A4063" s="6" t="s">
        <v>4276</v>
      </c>
      <c r="B4063" s="6" t="s">
        <v>24</v>
      </c>
      <c r="C4063" s="6" t="s">
        <v>146</v>
      </c>
      <c r="D4063" s="7">
        <v>43600</v>
      </c>
      <c r="E4063" s="7">
        <v>43732</v>
      </c>
      <c r="F4063" s="7">
        <v>43760</v>
      </c>
      <c r="G4063" s="7">
        <v>43770</v>
      </c>
      <c r="H4063" s="6">
        <f t="shared" si="189"/>
        <v>38</v>
      </c>
      <c r="I4063" s="6" t="s">
        <v>215</v>
      </c>
      <c r="J4063" s="6">
        <v>10</v>
      </c>
      <c r="K4063" s="6">
        <v>26</v>
      </c>
      <c r="L4063" s="6">
        <v>285</v>
      </c>
      <c r="M4063" s="6">
        <v>17</v>
      </c>
      <c r="N4063" s="6">
        <v>8</v>
      </c>
      <c r="O4063" s="6">
        <v>0.1</v>
      </c>
      <c r="P4063" s="8">
        <v>2224.4</v>
      </c>
      <c r="Q4063" s="8">
        <v>1512.5920000000001</v>
      </c>
      <c r="R4063" s="8">
        <f t="shared" si="190"/>
        <v>3914.9439999999995</v>
      </c>
      <c r="S4063" s="8">
        <f>(((Sales[[#This Row],[Unit Price]]-(Sales[[#This Row],[Discount Applied]]*Sales[[#This Row],[Unit Price]]))-Q4063)/Q4063)*100</f>
        <v>32.352941176470587</v>
      </c>
      <c r="T4063" s="8">
        <f t="shared" si="191"/>
        <v>16015.68</v>
      </c>
      <c r="U4063" s="8">
        <f>Sales[[#This Row],[Unit Cost]]*Sales[[#This Row],[Order Quantity]]</f>
        <v>12100.736000000001</v>
      </c>
    </row>
    <row r="4064" spans="1:21" x14ac:dyDescent="0.2">
      <c r="A4064" s="6" t="s">
        <v>4277</v>
      </c>
      <c r="B4064" s="6" t="s">
        <v>24</v>
      </c>
      <c r="C4064" s="6" t="s">
        <v>146</v>
      </c>
      <c r="D4064" s="7">
        <v>43600</v>
      </c>
      <c r="E4064" s="7">
        <v>43732</v>
      </c>
      <c r="F4064" s="7">
        <v>43747</v>
      </c>
      <c r="G4064" s="7">
        <v>43749</v>
      </c>
      <c r="H4064" s="6">
        <f t="shared" si="189"/>
        <v>17</v>
      </c>
      <c r="I4064" s="6" t="s">
        <v>215</v>
      </c>
      <c r="J4064" s="6">
        <v>1</v>
      </c>
      <c r="K4064" s="6">
        <v>24</v>
      </c>
      <c r="L4064" s="6">
        <v>284</v>
      </c>
      <c r="M4064" s="6">
        <v>29</v>
      </c>
      <c r="N4064" s="6">
        <v>8</v>
      </c>
      <c r="O4064" s="6">
        <v>0.05</v>
      </c>
      <c r="P4064" s="8">
        <v>2231.1</v>
      </c>
      <c r="Q4064" s="8">
        <v>1472.5260000000001</v>
      </c>
      <c r="R4064" s="8">
        <f t="shared" si="190"/>
        <v>5176.152</v>
      </c>
      <c r="S4064" s="8">
        <f>(((Sales[[#This Row],[Unit Price]]-(Sales[[#This Row],[Discount Applied]]*Sales[[#This Row],[Unit Price]]))-Q4064)/Q4064)*100</f>
        <v>43.939393939393938</v>
      </c>
      <c r="T4064" s="8">
        <f t="shared" si="191"/>
        <v>16956.36</v>
      </c>
      <c r="U4064" s="8">
        <f>Sales[[#This Row],[Unit Cost]]*Sales[[#This Row],[Order Quantity]]</f>
        <v>11780.208000000001</v>
      </c>
    </row>
    <row r="4065" spans="1:21" x14ac:dyDescent="0.2">
      <c r="A4065" s="6" t="s">
        <v>4278</v>
      </c>
      <c r="B4065" s="6" t="s">
        <v>24</v>
      </c>
      <c r="C4065" s="6" t="s">
        <v>147</v>
      </c>
      <c r="D4065" s="7">
        <v>43600</v>
      </c>
      <c r="E4065" s="7">
        <v>43732</v>
      </c>
      <c r="F4065" s="7">
        <v>43735</v>
      </c>
      <c r="G4065" s="7">
        <v>43738</v>
      </c>
      <c r="H4065" s="6">
        <f t="shared" si="189"/>
        <v>6</v>
      </c>
      <c r="I4065" s="6" t="s">
        <v>215</v>
      </c>
      <c r="J4065" s="6">
        <v>9</v>
      </c>
      <c r="K4065" s="6">
        <v>25</v>
      </c>
      <c r="L4065" s="6">
        <v>255</v>
      </c>
      <c r="M4065" s="6">
        <v>25</v>
      </c>
      <c r="N4065" s="6">
        <v>6</v>
      </c>
      <c r="O4065" s="6">
        <v>0.15</v>
      </c>
      <c r="P4065" s="8">
        <v>5896</v>
      </c>
      <c r="Q4065" s="8">
        <v>4539.92</v>
      </c>
      <c r="R4065" s="8">
        <f t="shared" si="190"/>
        <v>2830.0799999999981</v>
      </c>
      <c r="S4065" s="8">
        <f>(((Sales[[#This Row],[Unit Price]]-(Sales[[#This Row],[Discount Applied]]*Sales[[#This Row],[Unit Price]]))-Q4065)/Q4065)*100</f>
        <v>10.389610389610397</v>
      </c>
      <c r="T4065" s="8">
        <f t="shared" si="191"/>
        <v>30069.599999999999</v>
      </c>
      <c r="U4065" s="8">
        <f>Sales[[#This Row],[Unit Cost]]*Sales[[#This Row],[Order Quantity]]</f>
        <v>27239.52</v>
      </c>
    </row>
    <row r="4066" spans="1:21" x14ac:dyDescent="0.2">
      <c r="A4066" s="6" t="s">
        <v>4279</v>
      </c>
      <c r="B4066" s="6" t="s">
        <v>26</v>
      </c>
      <c r="C4066" s="6" t="s">
        <v>146</v>
      </c>
      <c r="D4066" s="7">
        <v>43600</v>
      </c>
      <c r="E4066" s="7">
        <v>43733</v>
      </c>
      <c r="F4066" s="7">
        <v>43755</v>
      </c>
      <c r="G4066" s="7">
        <v>43758</v>
      </c>
      <c r="H4066" s="6">
        <f t="shared" si="189"/>
        <v>25</v>
      </c>
      <c r="I4066" s="6" t="s">
        <v>215</v>
      </c>
      <c r="J4066" s="6">
        <v>27</v>
      </c>
      <c r="K4066" s="6">
        <v>44</v>
      </c>
      <c r="L4066" s="6">
        <v>324</v>
      </c>
      <c r="M4066" s="6">
        <v>33</v>
      </c>
      <c r="N4066" s="6">
        <v>8</v>
      </c>
      <c r="O4066" s="6">
        <v>0.15</v>
      </c>
      <c r="P4066" s="8">
        <v>2639.8</v>
      </c>
      <c r="Q4066" s="8">
        <v>1847.86</v>
      </c>
      <c r="R4066" s="8">
        <f t="shared" si="190"/>
        <v>3167.76</v>
      </c>
      <c r="S4066" s="8">
        <f>(((Sales[[#This Row],[Unit Price]]-(Sales[[#This Row],[Discount Applied]]*Sales[[#This Row],[Unit Price]]))-Q4066)/Q4066)*100</f>
        <v>21.428571428571431</v>
      </c>
      <c r="T4066" s="8">
        <f t="shared" si="191"/>
        <v>17950.64</v>
      </c>
      <c r="U4066" s="8">
        <f>Sales[[#This Row],[Unit Cost]]*Sales[[#This Row],[Order Quantity]]</f>
        <v>14782.88</v>
      </c>
    </row>
    <row r="4067" spans="1:21" x14ac:dyDescent="0.2">
      <c r="A4067" s="6" t="s">
        <v>4280</v>
      </c>
      <c r="B4067" s="6" t="s">
        <v>24</v>
      </c>
      <c r="C4067" s="6" t="s">
        <v>145</v>
      </c>
      <c r="D4067" s="7">
        <v>43600</v>
      </c>
      <c r="E4067" s="7">
        <v>43733</v>
      </c>
      <c r="F4067" s="7">
        <v>43753</v>
      </c>
      <c r="G4067" s="7">
        <v>43754</v>
      </c>
      <c r="H4067" s="6">
        <f t="shared" si="189"/>
        <v>21</v>
      </c>
      <c r="I4067" s="6" t="s">
        <v>215</v>
      </c>
      <c r="J4067" s="6">
        <v>9</v>
      </c>
      <c r="K4067" s="6">
        <v>42</v>
      </c>
      <c r="L4067" s="6">
        <v>148</v>
      </c>
      <c r="M4067" s="6">
        <v>30</v>
      </c>
      <c r="N4067" s="6">
        <v>4</v>
      </c>
      <c r="O4067" s="6">
        <v>0.05</v>
      </c>
      <c r="P4067" s="8">
        <v>1045.2</v>
      </c>
      <c r="Q4067" s="8">
        <v>700.28400000000011</v>
      </c>
      <c r="R4067" s="8">
        <f t="shared" si="190"/>
        <v>1170.6239999999998</v>
      </c>
      <c r="S4067" s="8">
        <f>(((Sales[[#This Row],[Unit Price]]-(Sales[[#This Row],[Discount Applied]]*Sales[[#This Row],[Unit Price]]))-Q4067)/Q4067)*100</f>
        <v>41.791044776119392</v>
      </c>
      <c r="T4067" s="8">
        <f t="shared" si="191"/>
        <v>3971.76</v>
      </c>
      <c r="U4067" s="8">
        <f>Sales[[#This Row],[Unit Cost]]*Sales[[#This Row],[Order Quantity]]</f>
        <v>2801.1360000000004</v>
      </c>
    </row>
    <row r="4068" spans="1:21" x14ac:dyDescent="0.2">
      <c r="A4068" s="6" t="s">
        <v>4281</v>
      </c>
      <c r="B4068" s="6" t="s">
        <v>24</v>
      </c>
      <c r="C4068" s="6" t="s">
        <v>146</v>
      </c>
      <c r="D4068" s="7">
        <v>43600</v>
      </c>
      <c r="E4068" s="7">
        <v>43733</v>
      </c>
      <c r="F4068" s="7">
        <v>43736</v>
      </c>
      <c r="G4068" s="7">
        <v>43738</v>
      </c>
      <c r="H4068" s="6">
        <f t="shared" si="189"/>
        <v>5</v>
      </c>
      <c r="I4068" s="6" t="s">
        <v>215</v>
      </c>
      <c r="J4068" s="6">
        <v>5</v>
      </c>
      <c r="K4068" s="6">
        <v>18</v>
      </c>
      <c r="L4068" s="6">
        <v>290</v>
      </c>
      <c r="M4068" s="6">
        <v>43</v>
      </c>
      <c r="N4068" s="6">
        <v>4</v>
      </c>
      <c r="O4068" s="6">
        <v>0.05</v>
      </c>
      <c r="P4068" s="8">
        <v>1286.4000000000001</v>
      </c>
      <c r="Q4068" s="8">
        <v>951.93600000000004</v>
      </c>
      <c r="R4068" s="8">
        <f t="shared" si="190"/>
        <v>1080.5760000000005</v>
      </c>
      <c r="S4068" s="8">
        <f>(((Sales[[#This Row],[Unit Price]]-(Sales[[#This Row],[Discount Applied]]*Sales[[#This Row],[Unit Price]]))-Q4068)/Q4068)*100</f>
        <v>28.37837837837839</v>
      </c>
      <c r="T4068" s="8">
        <f t="shared" si="191"/>
        <v>4888.3200000000006</v>
      </c>
      <c r="U4068" s="8">
        <f>Sales[[#This Row],[Unit Cost]]*Sales[[#This Row],[Order Quantity]]</f>
        <v>3807.7440000000001</v>
      </c>
    </row>
    <row r="4069" spans="1:21" x14ac:dyDescent="0.2">
      <c r="A4069" s="6" t="s">
        <v>4282</v>
      </c>
      <c r="B4069" s="6" t="s">
        <v>23</v>
      </c>
      <c r="C4069" s="6" t="s">
        <v>144</v>
      </c>
      <c r="D4069" s="7">
        <v>43600</v>
      </c>
      <c r="E4069" s="7">
        <v>43733</v>
      </c>
      <c r="F4069" s="7">
        <v>43744</v>
      </c>
      <c r="G4069" s="7">
        <v>43746</v>
      </c>
      <c r="H4069" s="6">
        <f t="shared" si="189"/>
        <v>13</v>
      </c>
      <c r="I4069" s="6" t="s">
        <v>215</v>
      </c>
      <c r="J4069" s="6">
        <v>21</v>
      </c>
      <c r="K4069" s="6">
        <v>28</v>
      </c>
      <c r="L4069" s="6">
        <v>85</v>
      </c>
      <c r="M4069" s="6">
        <v>19</v>
      </c>
      <c r="N4069" s="6">
        <v>7</v>
      </c>
      <c r="O4069" s="6">
        <v>0.15</v>
      </c>
      <c r="P4069" s="8">
        <v>3865.9</v>
      </c>
      <c r="Q4069" s="8">
        <v>1778.3140000000001</v>
      </c>
      <c r="R4069" s="8">
        <f t="shared" si="190"/>
        <v>10553.906999999999</v>
      </c>
      <c r="S4069" s="8">
        <f>(((Sales[[#This Row],[Unit Price]]-(Sales[[#This Row],[Discount Applied]]*Sales[[#This Row],[Unit Price]]))-Q4069)/Q4069)*100</f>
        <v>84.782608695652186</v>
      </c>
      <c r="T4069" s="8">
        <f t="shared" si="191"/>
        <v>23002.105</v>
      </c>
      <c r="U4069" s="8">
        <f>Sales[[#This Row],[Unit Cost]]*Sales[[#This Row],[Order Quantity]]</f>
        <v>12448.198</v>
      </c>
    </row>
    <row r="4070" spans="1:21" x14ac:dyDescent="0.2">
      <c r="A4070" s="6" t="s">
        <v>4283</v>
      </c>
      <c r="B4070" s="6" t="s">
        <v>24</v>
      </c>
      <c r="C4070" s="6" t="s">
        <v>146</v>
      </c>
      <c r="D4070" s="7">
        <v>43600</v>
      </c>
      <c r="E4070" s="7">
        <v>43733</v>
      </c>
      <c r="F4070" s="7">
        <v>43755</v>
      </c>
      <c r="G4070" s="7">
        <v>43757</v>
      </c>
      <c r="H4070" s="6">
        <f t="shared" si="189"/>
        <v>24</v>
      </c>
      <c r="I4070" s="6" t="s">
        <v>215</v>
      </c>
      <c r="J4070" s="6">
        <v>4</v>
      </c>
      <c r="K4070" s="6">
        <v>50</v>
      </c>
      <c r="L4070" s="6">
        <v>284</v>
      </c>
      <c r="M4070" s="6">
        <v>41</v>
      </c>
      <c r="N4070" s="6">
        <v>4</v>
      </c>
      <c r="O4070" s="6">
        <v>0.05</v>
      </c>
      <c r="P4070" s="8">
        <v>6519.1</v>
      </c>
      <c r="Q4070" s="8">
        <v>3520.3140000000003</v>
      </c>
      <c r="R4070" s="8">
        <f t="shared" si="190"/>
        <v>10691.324000000001</v>
      </c>
      <c r="S4070" s="8">
        <f>(((Sales[[#This Row],[Unit Price]]-(Sales[[#This Row],[Discount Applied]]*Sales[[#This Row],[Unit Price]]))-Q4070)/Q4070)*100</f>
        <v>75.925925925925924</v>
      </c>
      <c r="T4070" s="8">
        <f t="shared" si="191"/>
        <v>24772.58</v>
      </c>
      <c r="U4070" s="8">
        <f>Sales[[#This Row],[Unit Cost]]*Sales[[#This Row],[Order Quantity]]</f>
        <v>14081.256000000001</v>
      </c>
    </row>
    <row r="4071" spans="1:21" x14ac:dyDescent="0.2">
      <c r="A4071" s="6" t="s">
        <v>4284</v>
      </c>
      <c r="B4071" s="6" t="s">
        <v>25</v>
      </c>
      <c r="C4071" s="6" t="s">
        <v>145</v>
      </c>
      <c r="D4071" s="7">
        <v>43600</v>
      </c>
      <c r="E4071" s="7">
        <v>43733</v>
      </c>
      <c r="F4071" s="7">
        <v>43752</v>
      </c>
      <c r="G4071" s="7">
        <v>43755</v>
      </c>
      <c r="H4071" s="6">
        <f t="shared" si="189"/>
        <v>22</v>
      </c>
      <c r="I4071" s="6" t="s">
        <v>215</v>
      </c>
      <c r="J4071" s="6">
        <v>12</v>
      </c>
      <c r="K4071" s="6">
        <v>3</v>
      </c>
      <c r="L4071" s="6">
        <v>175</v>
      </c>
      <c r="M4071" s="6">
        <v>37</v>
      </c>
      <c r="N4071" s="6">
        <v>7</v>
      </c>
      <c r="O4071" s="6">
        <v>0.1</v>
      </c>
      <c r="P4071" s="8">
        <v>4006.6</v>
      </c>
      <c r="Q4071" s="8">
        <v>3365.5439999999999</v>
      </c>
      <c r="R4071" s="8">
        <f t="shared" si="190"/>
        <v>1682.7720000000045</v>
      </c>
      <c r="S4071" s="8">
        <f>(((Sales[[#This Row],[Unit Price]]-(Sales[[#This Row],[Discount Applied]]*Sales[[#This Row],[Unit Price]]))-Q4071)/Q4071)*100</f>
        <v>7.1428571428571477</v>
      </c>
      <c r="T4071" s="8">
        <f t="shared" si="191"/>
        <v>25241.58</v>
      </c>
      <c r="U4071" s="8">
        <f>Sales[[#This Row],[Unit Cost]]*Sales[[#This Row],[Order Quantity]]</f>
        <v>23558.807999999997</v>
      </c>
    </row>
    <row r="4072" spans="1:21" x14ac:dyDescent="0.2">
      <c r="A4072" s="6" t="s">
        <v>4285</v>
      </c>
      <c r="B4072" s="6" t="s">
        <v>26</v>
      </c>
      <c r="C4072" s="6" t="s">
        <v>147</v>
      </c>
      <c r="D4072" s="7">
        <v>43600</v>
      </c>
      <c r="E4072" s="7">
        <v>43733</v>
      </c>
      <c r="F4072" s="7">
        <v>43761</v>
      </c>
      <c r="G4072" s="7">
        <v>43768</v>
      </c>
      <c r="H4072" s="6">
        <f t="shared" si="189"/>
        <v>35</v>
      </c>
      <c r="I4072" s="6" t="s">
        <v>215</v>
      </c>
      <c r="J4072" s="6">
        <v>28</v>
      </c>
      <c r="K4072" s="6">
        <v>17</v>
      </c>
      <c r="L4072" s="6">
        <v>209</v>
      </c>
      <c r="M4072" s="6">
        <v>29</v>
      </c>
      <c r="N4072" s="6">
        <v>7</v>
      </c>
      <c r="O4072" s="6">
        <v>7.4999999999999997E-2</v>
      </c>
      <c r="P4072" s="8">
        <v>1078.7</v>
      </c>
      <c r="Q4072" s="8">
        <v>841.38600000000008</v>
      </c>
      <c r="R4072" s="8">
        <f t="shared" si="190"/>
        <v>1094.8805000000002</v>
      </c>
      <c r="S4072" s="8">
        <f>(((Sales[[#This Row],[Unit Price]]-(Sales[[#This Row],[Discount Applied]]*Sales[[#This Row],[Unit Price]]))-Q4072)/Q4072)*100</f>
        <v>18.589743589743581</v>
      </c>
      <c r="T4072" s="8">
        <f t="shared" si="191"/>
        <v>6984.5825000000004</v>
      </c>
      <c r="U4072" s="8">
        <f>Sales[[#This Row],[Unit Cost]]*Sales[[#This Row],[Order Quantity]]</f>
        <v>5889.7020000000002</v>
      </c>
    </row>
    <row r="4073" spans="1:21" x14ac:dyDescent="0.2">
      <c r="A4073" s="6" t="s">
        <v>4286</v>
      </c>
      <c r="B4073" s="6" t="s">
        <v>24</v>
      </c>
      <c r="C4073" s="6" t="s">
        <v>148</v>
      </c>
      <c r="D4073" s="7">
        <v>43600</v>
      </c>
      <c r="E4073" s="7">
        <v>43733</v>
      </c>
      <c r="F4073" s="7">
        <v>43741</v>
      </c>
      <c r="G4073" s="7">
        <v>43750</v>
      </c>
      <c r="H4073" s="6">
        <f t="shared" si="189"/>
        <v>17</v>
      </c>
      <c r="I4073" s="6" t="s">
        <v>215</v>
      </c>
      <c r="J4073" s="6">
        <v>5</v>
      </c>
      <c r="K4073" s="6">
        <v>49</v>
      </c>
      <c r="L4073" s="6">
        <v>52</v>
      </c>
      <c r="M4073" s="6">
        <v>10</v>
      </c>
      <c r="N4073" s="6">
        <v>4</v>
      </c>
      <c r="O4073" s="6">
        <v>0.1</v>
      </c>
      <c r="P4073" s="8">
        <v>1125.6000000000001</v>
      </c>
      <c r="Q4073" s="8">
        <v>675.36</v>
      </c>
      <c r="R4073" s="8">
        <f t="shared" si="190"/>
        <v>1350.7200000000003</v>
      </c>
      <c r="S4073" s="8">
        <f>(((Sales[[#This Row],[Unit Price]]-(Sales[[#This Row],[Discount Applied]]*Sales[[#This Row],[Unit Price]]))-Q4073)/Q4073)*100</f>
        <v>50.000000000000014</v>
      </c>
      <c r="T4073" s="8">
        <f t="shared" si="191"/>
        <v>4052.1600000000003</v>
      </c>
      <c r="U4073" s="8">
        <f>Sales[[#This Row],[Unit Cost]]*Sales[[#This Row],[Order Quantity]]</f>
        <v>2701.44</v>
      </c>
    </row>
    <row r="4074" spans="1:21" x14ac:dyDescent="0.2">
      <c r="A4074" s="6" t="s">
        <v>4287</v>
      </c>
      <c r="B4074" s="6" t="s">
        <v>24</v>
      </c>
      <c r="C4074" s="6" t="s">
        <v>147</v>
      </c>
      <c r="D4074" s="7">
        <v>43600</v>
      </c>
      <c r="E4074" s="7">
        <v>43733</v>
      </c>
      <c r="F4074" s="7">
        <v>43759</v>
      </c>
      <c r="G4074" s="7">
        <v>43767</v>
      </c>
      <c r="H4074" s="6">
        <f t="shared" si="189"/>
        <v>34</v>
      </c>
      <c r="I4074" s="6" t="s">
        <v>215</v>
      </c>
      <c r="J4074" s="6">
        <v>12</v>
      </c>
      <c r="K4074" s="6">
        <v>44</v>
      </c>
      <c r="L4074" s="6">
        <v>209</v>
      </c>
      <c r="M4074" s="6">
        <v>5</v>
      </c>
      <c r="N4074" s="6">
        <v>5</v>
      </c>
      <c r="O4074" s="6">
        <v>0.1</v>
      </c>
      <c r="P4074" s="8">
        <v>247.9</v>
      </c>
      <c r="Q4074" s="8">
        <v>203.27799999999999</v>
      </c>
      <c r="R4074" s="8">
        <f t="shared" si="190"/>
        <v>99.159999999999968</v>
      </c>
      <c r="S4074" s="8">
        <f>(((Sales[[#This Row],[Unit Price]]-(Sales[[#This Row],[Discount Applied]]*Sales[[#This Row],[Unit Price]]))-Q4074)/Q4074)*100</f>
        <v>9.756097560975622</v>
      </c>
      <c r="T4074" s="8">
        <f t="shared" si="191"/>
        <v>1115.55</v>
      </c>
      <c r="U4074" s="8">
        <f>Sales[[#This Row],[Unit Cost]]*Sales[[#This Row],[Order Quantity]]</f>
        <v>1016.39</v>
      </c>
    </row>
    <row r="4075" spans="1:21" x14ac:dyDescent="0.2">
      <c r="A4075" s="6" t="s">
        <v>4288</v>
      </c>
      <c r="B4075" s="6" t="s">
        <v>24</v>
      </c>
      <c r="C4075" s="6" t="s">
        <v>146</v>
      </c>
      <c r="D4075" s="7">
        <v>43600</v>
      </c>
      <c r="E4075" s="7">
        <v>43734</v>
      </c>
      <c r="F4075" s="7">
        <v>43737</v>
      </c>
      <c r="G4075" s="7">
        <v>43747</v>
      </c>
      <c r="H4075" s="6">
        <f t="shared" si="189"/>
        <v>13</v>
      </c>
      <c r="I4075" s="6" t="s">
        <v>215</v>
      </c>
      <c r="J4075" s="6">
        <v>7</v>
      </c>
      <c r="K4075" s="6">
        <v>9</v>
      </c>
      <c r="L4075" s="6">
        <v>289</v>
      </c>
      <c r="M4075" s="6">
        <v>27</v>
      </c>
      <c r="N4075" s="6">
        <v>1</v>
      </c>
      <c r="O4075" s="6">
        <v>0.05</v>
      </c>
      <c r="P4075" s="8">
        <v>2378.5</v>
      </c>
      <c r="Q4075" s="8">
        <v>1879.0150000000001</v>
      </c>
      <c r="R4075" s="8">
        <f t="shared" si="190"/>
        <v>380.55999999999972</v>
      </c>
      <c r="S4075" s="8">
        <f>(((Sales[[#This Row],[Unit Price]]-(Sales[[#This Row],[Discount Applied]]*Sales[[#This Row],[Unit Price]]))-Q4075)/Q4075)*100</f>
        <v>20.253164556962009</v>
      </c>
      <c r="T4075" s="8">
        <f t="shared" si="191"/>
        <v>2259.5749999999998</v>
      </c>
      <c r="U4075" s="8">
        <f>Sales[[#This Row],[Unit Cost]]*Sales[[#This Row],[Order Quantity]]</f>
        <v>1879.0150000000001</v>
      </c>
    </row>
    <row r="4076" spans="1:21" x14ac:dyDescent="0.2">
      <c r="A4076" s="6" t="s">
        <v>4289</v>
      </c>
      <c r="B4076" s="6" t="s">
        <v>26</v>
      </c>
      <c r="C4076" s="6" t="s">
        <v>146</v>
      </c>
      <c r="D4076" s="7">
        <v>43600</v>
      </c>
      <c r="E4076" s="7">
        <v>43734</v>
      </c>
      <c r="F4076" s="7">
        <v>43740</v>
      </c>
      <c r="G4076" s="7">
        <v>43743</v>
      </c>
      <c r="H4076" s="6">
        <f t="shared" si="189"/>
        <v>9</v>
      </c>
      <c r="I4076" s="6" t="s">
        <v>215</v>
      </c>
      <c r="J4076" s="6">
        <v>27</v>
      </c>
      <c r="K4076" s="6">
        <v>49</v>
      </c>
      <c r="L4076" s="6">
        <v>299</v>
      </c>
      <c r="M4076" s="6">
        <v>6</v>
      </c>
      <c r="N4076" s="6">
        <v>1</v>
      </c>
      <c r="O4076" s="6">
        <v>0.15</v>
      </c>
      <c r="P4076" s="8">
        <v>254.6</v>
      </c>
      <c r="Q4076" s="8">
        <v>137.48400000000001</v>
      </c>
      <c r="R4076" s="8">
        <f t="shared" si="190"/>
        <v>78.925999999999988</v>
      </c>
      <c r="S4076" s="8">
        <f>(((Sales[[#This Row],[Unit Price]]-(Sales[[#This Row],[Discount Applied]]*Sales[[#This Row],[Unit Price]]))-Q4076)/Q4076)*100</f>
        <v>57.407407407407398</v>
      </c>
      <c r="T4076" s="8">
        <f t="shared" si="191"/>
        <v>216.41</v>
      </c>
      <c r="U4076" s="8">
        <f>Sales[[#This Row],[Unit Cost]]*Sales[[#This Row],[Order Quantity]]</f>
        <v>137.48400000000001</v>
      </c>
    </row>
    <row r="4077" spans="1:21" x14ac:dyDescent="0.2">
      <c r="A4077" s="6" t="s">
        <v>4290</v>
      </c>
      <c r="B4077" s="6" t="s">
        <v>24</v>
      </c>
      <c r="C4077" s="6" t="s">
        <v>148</v>
      </c>
      <c r="D4077" s="7">
        <v>43600</v>
      </c>
      <c r="E4077" s="7">
        <v>43734</v>
      </c>
      <c r="F4077" s="7">
        <v>43751</v>
      </c>
      <c r="G4077" s="7">
        <v>43752</v>
      </c>
      <c r="H4077" s="6">
        <f t="shared" si="189"/>
        <v>18</v>
      </c>
      <c r="I4077" s="6" t="s">
        <v>215</v>
      </c>
      <c r="J4077" s="6">
        <v>8</v>
      </c>
      <c r="K4077" s="6">
        <v>21</v>
      </c>
      <c r="L4077" s="6">
        <v>42</v>
      </c>
      <c r="M4077" s="6">
        <v>9</v>
      </c>
      <c r="N4077" s="6">
        <v>6</v>
      </c>
      <c r="O4077" s="6">
        <v>0.05</v>
      </c>
      <c r="P4077" s="8">
        <v>3309.8</v>
      </c>
      <c r="Q4077" s="8">
        <v>2647.84</v>
      </c>
      <c r="R4077" s="8">
        <f t="shared" si="190"/>
        <v>2978.8200000000033</v>
      </c>
      <c r="S4077" s="8">
        <f>(((Sales[[#This Row],[Unit Price]]-(Sales[[#This Row],[Discount Applied]]*Sales[[#This Row],[Unit Price]]))-Q4077)/Q4077)*100</f>
        <v>18.750000000000007</v>
      </c>
      <c r="T4077" s="8">
        <f t="shared" si="191"/>
        <v>18865.860000000004</v>
      </c>
      <c r="U4077" s="8">
        <f>Sales[[#This Row],[Unit Cost]]*Sales[[#This Row],[Order Quantity]]</f>
        <v>15887.04</v>
      </c>
    </row>
    <row r="4078" spans="1:21" x14ac:dyDescent="0.2">
      <c r="A4078" s="6" t="s">
        <v>4291</v>
      </c>
      <c r="B4078" s="6" t="s">
        <v>25</v>
      </c>
      <c r="C4078" s="6" t="s">
        <v>146</v>
      </c>
      <c r="D4078" s="7">
        <v>43600</v>
      </c>
      <c r="E4078" s="7">
        <v>43734</v>
      </c>
      <c r="F4078" s="7">
        <v>43745</v>
      </c>
      <c r="G4078" s="7">
        <v>43754</v>
      </c>
      <c r="H4078" s="6">
        <f t="shared" si="189"/>
        <v>20</v>
      </c>
      <c r="I4078" s="6" t="s">
        <v>215</v>
      </c>
      <c r="J4078" s="6">
        <v>14</v>
      </c>
      <c r="K4078" s="6">
        <v>36</v>
      </c>
      <c r="L4078" s="6">
        <v>275</v>
      </c>
      <c r="M4078" s="6">
        <v>40</v>
      </c>
      <c r="N4078" s="6">
        <v>2</v>
      </c>
      <c r="O4078" s="6">
        <v>0.05</v>
      </c>
      <c r="P4078" s="8">
        <v>1896.1000000000001</v>
      </c>
      <c r="Q4078" s="8">
        <v>1004.9330000000001</v>
      </c>
      <c r="R4078" s="8">
        <f t="shared" si="190"/>
        <v>1592.7239999999999</v>
      </c>
      <c r="S4078" s="8">
        <f>(((Sales[[#This Row],[Unit Price]]-(Sales[[#This Row],[Discount Applied]]*Sales[[#This Row],[Unit Price]]))-Q4078)/Q4078)*100</f>
        <v>79.245283018867923</v>
      </c>
      <c r="T4078" s="8">
        <f t="shared" si="191"/>
        <v>3602.59</v>
      </c>
      <c r="U4078" s="8">
        <f>Sales[[#This Row],[Unit Cost]]*Sales[[#This Row],[Order Quantity]]</f>
        <v>2009.8660000000002</v>
      </c>
    </row>
    <row r="4079" spans="1:21" x14ac:dyDescent="0.2">
      <c r="A4079" s="6" t="s">
        <v>4292</v>
      </c>
      <c r="B4079" s="6" t="s">
        <v>26</v>
      </c>
      <c r="C4079" s="6" t="s">
        <v>144</v>
      </c>
      <c r="D4079" s="7">
        <v>43600</v>
      </c>
      <c r="E4079" s="7">
        <v>43734</v>
      </c>
      <c r="F4079" s="7">
        <v>43762</v>
      </c>
      <c r="G4079" s="7">
        <v>43771</v>
      </c>
      <c r="H4079" s="6">
        <f t="shared" si="189"/>
        <v>37</v>
      </c>
      <c r="I4079" s="6" t="s">
        <v>215</v>
      </c>
      <c r="J4079" s="6">
        <v>28</v>
      </c>
      <c r="K4079" s="6">
        <v>23</v>
      </c>
      <c r="L4079" s="6">
        <v>68</v>
      </c>
      <c r="M4079" s="6">
        <v>27</v>
      </c>
      <c r="N4079" s="6">
        <v>2</v>
      </c>
      <c r="O4079" s="6">
        <v>0.1</v>
      </c>
      <c r="P4079" s="8">
        <v>1172.5</v>
      </c>
      <c r="Q4079" s="8">
        <v>949.72500000000002</v>
      </c>
      <c r="R4079" s="8">
        <f t="shared" si="190"/>
        <v>211.04999999999995</v>
      </c>
      <c r="S4079" s="8">
        <f>(((Sales[[#This Row],[Unit Price]]-(Sales[[#This Row],[Discount Applied]]*Sales[[#This Row],[Unit Price]]))-Q4079)/Q4079)*100</f>
        <v>11.111111111111109</v>
      </c>
      <c r="T4079" s="8">
        <f t="shared" si="191"/>
        <v>2110.5</v>
      </c>
      <c r="U4079" s="8">
        <f>Sales[[#This Row],[Unit Cost]]*Sales[[#This Row],[Order Quantity]]</f>
        <v>1899.45</v>
      </c>
    </row>
    <row r="4080" spans="1:21" x14ac:dyDescent="0.2">
      <c r="A4080" s="6" t="s">
        <v>4293</v>
      </c>
      <c r="B4080" s="6" t="s">
        <v>23</v>
      </c>
      <c r="C4080" s="6" t="s">
        <v>148</v>
      </c>
      <c r="D4080" s="7">
        <v>43600</v>
      </c>
      <c r="E4080" s="7">
        <v>43734</v>
      </c>
      <c r="F4080" s="7">
        <v>43745</v>
      </c>
      <c r="G4080" s="7">
        <v>43752</v>
      </c>
      <c r="H4080" s="6">
        <f t="shared" si="189"/>
        <v>18</v>
      </c>
      <c r="I4080" s="6" t="s">
        <v>215</v>
      </c>
      <c r="J4080" s="6">
        <v>22</v>
      </c>
      <c r="K4080" s="6">
        <v>48</v>
      </c>
      <c r="L4080" s="6">
        <v>14</v>
      </c>
      <c r="M4080" s="6">
        <v>31</v>
      </c>
      <c r="N4080" s="6">
        <v>5</v>
      </c>
      <c r="O4080" s="6">
        <v>0.15</v>
      </c>
      <c r="P4080" s="8">
        <v>3289.7000000000003</v>
      </c>
      <c r="Q4080" s="8">
        <v>1348.777</v>
      </c>
      <c r="R4080" s="8">
        <f t="shared" si="190"/>
        <v>7237.34</v>
      </c>
      <c r="S4080" s="8">
        <f>(((Sales[[#This Row],[Unit Price]]-(Sales[[#This Row],[Discount Applied]]*Sales[[#This Row],[Unit Price]]))-Q4080)/Q4080)*100</f>
        <v>107.31707317073173</v>
      </c>
      <c r="T4080" s="8">
        <f t="shared" si="191"/>
        <v>13981.225</v>
      </c>
      <c r="U4080" s="8">
        <f>Sales[[#This Row],[Unit Cost]]*Sales[[#This Row],[Order Quantity]]</f>
        <v>6743.8850000000002</v>
      </c>
    </row>
    <row r="4081" spans="1:21" x14ac:dyDescent="0.2">
      <c r="A4081" s="6" t="s">
        <v>4294</v>
      </c>
      <c r="B4081" s="6" t="s">
        <v>23</v>
      </c>
      <c r="C4081" s="6" t="s">
        <v>145</v>
      </c>
      <c r="D4081" s="7">
        <v>43600</v>
      </c>
      <c r="E4081" s="7">
        <v>43734</v>
      </c>
      <c r="F4081" s="7">
        <v>43751</v>
      </c>
      <c r="G4081" s="7">
        <v>43760</v>
      </c>
      <c r="H4081" s="6">
        <f t="shared" si="189"/>
        <v>26</v>
      </c>
      <c r="I4081" s="6" t="s">
        <v>215</v>
      </c>
      <c r="J4081" s="6">
        <v>24</v>
      </c>
      <c r="K4081" s="6">
        <v>7</v>
      </c>
      <c r="L4081" s="6">
        <v>165</v>
      </c>
      <c r="M4081" s="6">
        <v>17</v>
      </c>
      <c r="N4081" s="6">
        <v>1</v>
      </c>
      <c r="O4081" s="6">
        <v>0.05</v>
      </c>
      <c r="P4081" s="8">
        <v>1038.5</v>
      </c>
      <c r="Q4081" s="8">
        <v>623.1</v>
      </c>
      <c r="R4081" s="8">
        <f t="shared" si="190"/>
        <v>363.47500000000002</v>
      </c>
      <c r="S4081" s="8">
        <f>(((Sales[[#This Row],[Unit Price]]-(Sales[[#This Row],[Discount Applied]]*Sales[[#This Row],[Unit Price]]))-Q4081)/Q4081)*100</f>
        <v>58.333333333333336</v>
      </c>
      <c r="T4081" s="8">
        <f t="shared" si="191"/>
        <v>986.57500000000005</v>
      </c>
      <c r="U4081" s="8">
        <f>Sales[[#This Row],[Unit Cost]]*Sales[[#This Row],[Order Quantity]]</f>
        <v>623.1</v>
      </c>
    </row>
    <row r="4082" spans="1:21" x14ac:dyDescent="0.2">
      <c r="A4082" s="6" t="s">
        <v>4295</v>
      </c>
      <c r="B4082" s="6" t="s">
        <v>23</v>
      </c>
      <c r="C4082" s="6" t="s">
        <v>143</v>
      </c>
      <c r="D4082" s="7">
        <v>43600</v>
      </c>
      <c r="E4082" s="7">
        <v>43734</v>
      </c>
      <c r="F4082" s="7">
        <v>43755</v>
      </c>
      <c r="G4082" s="7">
        <v>43759</v>
      </c>
      <c r="H4082" s="6">
        <f t="shared" si="189"/>
        <v>25</v>
      </c>
      <c r="I4082" s="6" t="s">
        <v>215</v>
      </c>
      <c r="J4082" s="6">
        <v>23</v>
      </c>
      <c r="K4082" s="6">
        <v>37</v>
      </c>
      <c r="L4082" s="6">
        <v>363</v>
      </c>
      <c r="M4082" s="6">
        <v>17</v>
      </c>
      <c r="N4082" s="6">
        <v>5</v>
      </c>
      <c r="O4082" s="6">
        <v>7.4999999999999997E-2</v>
      </c>
      <c r="P4082" s="8">
        <v>1125.6000000000001</v>
      </c>
      <c r="Q4082" s="8">
        <v>877.96800000000019</v>
      </c>
      <c r="R4082" s="8">
        <f t="shared" si="190"/>
        <v>816.05999999999949</v>
      </c>
      <c r="S4082" s="8">
        <f>(((Sales[[#This Row],[Unit Price]]-(Sales[[#This Row],[Discount Applied]]*Sales[[#This Row],[Unit Price]]))-Q4082)/Q4082)*100</f>
        <v>18.58974358974357</v>
      </c>
      <c r="T4082" s="8">
        <f t="shared" si="191"/>
        <v>5205.9000000000005</v>
      </c>
      <c r="U4082" s="8">
        <f>Sales[[#This Row],[Unit Cost]]*Sales[[#This Row],[Order Quantity]]</f>
        <v>4389.8400000000011</v>
      </c>
    </row>
    <row r="4083" spans="1:21" x14ac:dyDescent="0.2">
      <c r="A4083" s="6" t="s">
        <v>4296</v>
      </c>
      <c r="B4083" s="6" t="s">
        <v>24</v>
      </c>
      <c r="C4083" s="6" t="s">
        <v>143</v>
      </c>
      <c r="D4083" s="7">
        <v>43600</v>
      </c>
      <c r="E4083" s="7">
        <v>43734</v>
      </c>
      <c r="F4083" s="7">
        <v>43754</v>
      </c>
      <c r="G4083" s="7">
        <v>43763</v>
      </c>
      <c r="H4083" s="6">
        <f t="shared" si="189"/>
        <v>29</v>
      </c>
      <c r="I4083" s="6" t="s">
        <v>215</v>
      </c>
      <c r="J4083" s="6">
        <v>4</v>
      </c>
      <c r="K4083" s="6">
        <v>2</v>
      </c>
      <c r="L4083" s="6">
        <v>360</v>
      </c>
      <c r="M4083" s="6">
        <v>7</v>
      </c>
      <c r="N4083" s="6">
        <v>8</v>
      </c>
      <c r="O4083" s="6">
        <v>7.4999999999999997E-2</v>
      </c>
      <c r="P4083" s="8">
        <v>1869.3</v>
      </c>
      <c r="Q4083" s="8">
        <v>1495.44</v>
      </c>
      <c r="R4083" s="8">
        <f t="shared" si="190"/>
        <v>1869.2999999999993</v>
      </c>
      <c r="S4083" s="8">
        <f>(((Sales[[#This Row],[Unit Price]]-(Sales[[#This Row],[Discount Applied]]*Sales[[#This Row],[Unit Price]]))-Q4083)/Q4083)*100</f>
        <v>15.624999999999995</v>
      </c>
      <c r="T4083" s="8">
        <f t="shared" si="191"/>
        <v>13832.82</v>
      </c>
      <c r="U4083" s="8">
        <f>Sales[[#This Row],[Unit Cost]]*Sales[[#This Row],[Order Quantity]]</f>
        <v>11963.52</v>
      </c>
    </row>
    <row r="4084" spans="1:21" x14ac:dyDescent="0.2">
      <c r="A4084" s="6" t="s">
        <v>4297</v>
      </c>
      <c r="B4084" s="6" t="s">
        <v>24</v>
      </c>
      <c r="C4084" s="6" t="s">
        <v>145</v>
      </c>
      <c r="D4084" s="7">
        <v>43600</v>
      </c>
      <c r="E4084" s="7">
        <v>43735</v>
      </c>
      <c r="F4084" s="7">
        <v>43746</v>
      </c>
      <c r="G4084" s="7">
        <v>43753</v>
      </c>
      <c r="H4084" s="6">
        <f t="shared" si="189"/>
        <v>18</v>
      </c>
      <c r="I4084" s="6" t="s">
        <v>215</v>
      </c>
      <c r="J4084" s="6">
        <v>12</v>
      </c>
      <c r="K4084" s="6">
        <v>27</v>
      </c>
      <c r="L4084" s="6">
        <v>134</v>
      </c>
      <c r="M4084" s="6">
        <v>40</v>
      </c>
      <c r="N4084" s="6">
        <v>8</v>
      </c>
      <c r="O4084" s="6">
        <v>0.1</v>
      </c>
      <c r="P4084" s="8">
        <v>1118.9000000000001</v>
      </c>
      <c r="Q4084" s="8">
        <v>704.90700000000004</v>
      </c>
      <c r="R4084" s="8">
        <f t="shared" si="190"/>
        <v>2416.8240000000005</v>
      </c>
      <c r="S4084" s="8">
        <f>(((Sales[[#This Row],[Unit Price]]-(Sales[[#This Row],[Discount Applied]]*Sales[[#This Row],[Unit Price]]))-Q4084)/Q4084)*100</f>
        <v>42.857142857142868</v>
      </c>
      <c r="T4084" s="8">
        <f t="shared" si="191"/>
        <v>8056.0800000000008</v>
      </c>
      <c r="U4084" s="8">
        <f>Sales[[#This Row],[Unit Cost]]*Sales[[#This Row],[Order Quantity]]</f>
        <v>5639.2560000000003</v>
      </c>
    </row>
    <row r="4085" spans="1:21" x14ac:dyDescent="0.2">
      <c r="A4085" s="6" t="s">
        <v>4298</v>
      </c>
      <c r="B4085" s="6" t="s">
        <v>24</v>
      </c>
      <c r="C4085" s="6" t="s">
        <v>147</v>
      </c>
      <c r="D4085" s="7">
        <v>43600</v>
      </c>
      <c r="E4085" s="7">
        <v>43735</v>
      </c>
      <c r="F4085" s="7">
        <v>43737</v>
      </c>
      <c r="G4085" s="7">
        <v>43738</v>
      </c>
      <c r="H4085" s="6">
        <f t="shared" si="189"/>
        <v>3</v>
      </c>
      <c r="I4085" s="6" t="s">
        <v>215</v>
      </c>
      <c r="J4085" s="6">
        <v>5</v>
      </c>
      <c r="K4085" s="6">
        <v>36</v>
      </c>
      <c r="L4085" s="6">
        <v>209</v>
      </c>
      <c r="M4085" s="6">
        <v>11</v>
      </c>
      <c r="N4085" s="6">
        <v>4</v>
      </c>
      <c r="O4085" s="6">
        <v>7.4999999999999997E-2</v>
      </c>
      <c r="P4085" s="8">
        <v>1969.8</v>
      </c>
      <c r="Q4085" s="8">
        <v>827.31599999999992</v>
      </c>
      <c r="R4085" s="8">
        <f t="shared" si="190"/>
        <v>3978.9960000000005</v>
      </c>
      <c r="S4085" s="8">
        <f>(((Sales[[#This Row],[Unit Price]]-(Sales[[#This Row],[Discount Applied]]*Sales[[#This Row],[Unit Price]]))-Q4085)/Q4085)*100</f>
        <v>120.23809523809528</v>
      </c>
      <c r="T4085" s="8">
        <f t="shared" si="191"/>
        <v>7288.26</v>
      </c>
      <c r="U4085" s="8">
        <f>Sales[[#This Row],[Unit Cost]]*Sales[[#This Row],[Order Quantity]]</f>
        <v>3309.2639999999997</v>
      </c>
    </row>
    <row r="4086" spans="1:21" x14ac:dyDescent="0.2">
      <c r="A4086" s="6" t="s">
        <v>4299</v>
      </c>
      <c r="B4086" s="6" t="s">
        <v>24</v>
      </c>
      <c r="C4086" s="6" t="s">
        <v>147</v>
      </c>
      <c r="D4086" s="7">
        <v>43600</v>
      </c>
      <c r="E4086" s="7">
        <v>43735</v>
      </c>
      <c r="F4086" s="7">
        <v>43756</v>
      </c>
      <c r="G4086" s="7">
        <v>43758</v>
      </c>
      <c r="H4086" s="6">
        <f t="shared" si="189"/>
        <v>23</v>
      </c>
      <c r="I4086" s="6" t="s">
        <v>215</v>
      </c>
      <c r="J4086" s="6">
        <v>9</v>
      </c>
      <c r="K4086" s="6">
        <v>16</v>
      </c>
      <c r="L4086" s="6">
        <v>214</v>
      </c>
      <c r="M4086" s="6">
        <v>23</v>
      </c>
      <c r="N4086" s="6">
        <v>4</v>
      </c>
      <c r="O4086" s="6">
        <v>0.3</v>
      </c>
      <c r="P4086" s="8">
        <v>3932.9</v>
      </c>
      <c r="Q4086" s="8">
        <v>1612.489</v>
      </c>
      <c r="R4086" s="8">
        <f t="shared" si="190"/>
        <v>4562.1640000000007</v>
      </c>
      <c r="S4086" s="8">
        <f>(((Sales[[#This Row],[Unit Price]]-(Sales[[#This Row],[Discount Applied]]*Sales[[#This Row],[Unit Price]]))-Q4086)/Q4086)*100</f>
        <v>70.731707317073173</v>
      </c>
      <c r="T4086" s="8">
        <f t="shared" si="191"/>
        <v>11012.12</v>
      </c>
      <c r="U4086" s="8">
        <f>Sales[[#This Row],[Unit Cost]]*Sales[[#This Row],[Order Quantity]]</f>
        <v>6449.9560000000001</v>
      </c>
    </row>
    <row r="4087" spans="1:21" x14ac:dyDescent="0.2">
      <c r="A4087" s="6" t="s">
        <v>4300</v>
      </c>
      <c r="B4087" s="6" t="s">
        <v>24</v>
      </c>
      <c r="C4087" s="6" t="s">
        <v>147</v>
      </c>
      <c r="D4087" s="7">
        <v>43600</v>
      </c>
      <c r="E4087" s="7">
        <v>43735</v>
      </c>
      <c r="F4087" s="7">
        <v>43746</v>
      </c>
      <c r="G4087" s="7">
        <v>43753</v>
      </c>
      <c r="H4087" s="6">
        <f t="shared" si="189"/>
        <v>18</v>
      </c>
      <c r="I4087" s="6" t="s">
        <v>215</v>
      </c>
      <c r="J4087" s="6">
        <v>9</v>
      </c>
      <c r="K4087" s="6">
        <v>29</v>
      </c>
      <c r="L4087" s="6">
        <v>215</v>
      </c>
      <c r="M4087" s="6">
        <v>38</v>
      </c>
      <c r="N4087" s="6">
        <v>3</v>
      </c>
      <c r="O4087" s="6">
        <v>0.05</v>
      </c>
      <c r="P4087" s="8">
        <v>1185.9000000000001</v>
      </c>
      <c r="Q4087" s="8">
        <v>723.399</v>
      </c>
      <c r="R4087" s="8">
        <f t="shared" si="190"/>
        <v>1209.6179999999999</v>
      </c>
      <c r="S4087" s="8">
        <f>(((Sales[[#This Row],[Unit Price]]-(Sales[[#This Row],[Discount Applied]]*Sales[[#This Row],[Unit Price]]))-Q4087)/Q4087)*100</f>
        <v>55.73770491803279</v>
      </c>
      <c r="T4087" s="8">
        <f t="shared" si="191"/>
        <v>3379.8150000000001</v>
      </c>
      <c r="U4087" s="8">
        <f>Sales[[#This Row],[Unit Cost]]*Sales[[#This Row],[Order Quantity]]</f>
        <v>2170.1970000000001</v>
      </c>
    </row>
    <row r="4088" spans="1:21" x14ac:dyDescent="0.2">
      <c r="A4088" s="6" t="s">
        <v>4301</v>
      </c>
      <c r="B4088" s="6" t="s">
        <v>24</v>
      </c>
      <c r="C4088" s="6" t="s">
        <v>147</v>
      </c>
      <c r="D4088" s="7">
        <v>43600</v>
      </c>
      <c r="E4088" s="7">
        <v>43735</v>
      </c>
      <c r="F4088" s="7">
        <v>43755</v>
      </c>
      <c r="G4088" s="7">
        <v>43759</v>
      </c>
      <c r="H4088" s="6">
        <f t="shared" si="189"/>
        <v>24</v>
      </c>
      <c r="I4088" s="6" t="s">
        <v>215</v>
      </c>
      <c r="J4088" s="6">
        <v>3</v>
      </c>
      <c r="K4088" s="6">
        <v>12</v>
      </c>
      <c r="L4088" s="6">
        <v>231</v>
      </c>
      <c r="M4088" s="6">
        <v>46</v>
      </c>
      <c r="N4088" s="6">
        <v>8</v>
      </c>
      <c r="O4088" s="6">
        <v>0.05</v>
      </c>
      <c r="P4088" s="8">
        <v>1078.7</v>
      </c>
      <c r="Q4088" s="8">
        <v>668.79399999999998</v>
      </c>
      <c r="R4088" s="8">
        <f t="shared" si="190"/>
        <v>2847.7680000000009</v>
      </c>
      <c r="S4088" s="8">
        <f>(((Sales[[#This Row],[Unit Price]]-(Sales[[#This Row],[Discount Applied]]*Sales[[#This Row],[Unit Price]]))-Q4088)/Q4088)*100</f>
        <v>53.225806451612925</v>
      </c>
      <c r="T4088" s="8">
        <f t="shared" si="191"/>
        <v>8198.1200000000008</v>
      </c>
      <c r="U4088" s="8">
        <f>Sales[[#This Row],[Unit Cost]]*Sales[[#This Row],[Order Quantity]]</f>
        <v>5350.3519999999999</v>
      </c>
    </row>
    <row r="4089" spans="1:21" x14ac:dyDescent="0.2">
      <c r="A4089" s="6" t="s">
        <v>4302</v>
      </c>
      <c r="B4089" s="6" t="s">
        <v>25</v>
      </c>
      <c r="C4089" s="6" t="s">
        <v>146</v>
      </c>
      <c r="D4089" s="7">
        <v>43600</v>
      </c>
      <c r="E4089" s="7">
        <v>43735</v>
      </c>
      <c r="F4089" s="7">
        <v>43760</v>
      </c>
      <c r="G4089" s="7">
        <v>43766</v>
      </c>
      <c r="H4089" s="6">
        <f t="shared" si="189"/>
        <v>31</v>
      </c>
      <c r="I4089" s="6" t="s">
        <v>215</v>
      </c>
      <c r="J4089" s="6">
        <v>18</v>
      </c>
      <c r="K4089" s="6">
        <v>44</v>
      </c>
      <c r="L4089" s="6">
        <v>286</v>
      </c>
      <c r="M4089" s="6">
        <v>33</v>
      </c>
      <c r="N4089" s="6">
        <v>7</v>
      </c>
      <c r="O4089" s="6">
        <v>0.05</v>
      </c>
      <c r="P4089" s="8">
        <v>971.5</v>
      </c>
      <c r="Q4089" s="8">
        <v>437.17500000000001</v>
      </c>
      <c r="R4089" s="8">
        <f t="shared" si="190"/>
        <v>3400.2500000000005</v>
      </c>
      <c r="S4089" s="8">
        <f>(((Sales[[#This Row],[Unit Price]]-(Sales[[#This Row],[Discount Applied]]*Sales[[#This Row],[Unit Price]]))-Q4089)/Q4089)*100</f>
        <v>111.1111111111111</v>
      </c>
      <c r="T4089" s="8">
        <f t="shared" si="191"/>
        <v>6460.4750000000004</v>
      </c>
      <c r="U4089" s="8">
        <f>Sales[[#This Row],[Unit Cost]]*Sales[[#This Row],[Order Quantity]]</f>
        <v>3060.2249999999999</v>
      </c>
    </row>
    <row r="4090" spans="1:21" x14ac:dyDescent="0.2">
      <c r="A4090" s="6" t="s">
        <v>4303</v>
      </c>
      <c r="B4090" s="6" t="s">
        <v>23</v>
      </c>
      <c r="C4090" s="6" t="s">
        <v>144</v>
      </c>
      <c r="D4090" s="7">
        <v>43600</v>
      </c>
      <c r="E4090" s="7">
        <v>43736</v>
      </c>
      <c r="F4090" s="7">
        <v>43763</v>
      </c>
      <c r="G4090" s="7">
        <v>43768</v>
      </c>
      <c r="H4090" s="6">
        <f t="shared" si="189"/>
        <v>32</v>
      </c>
      <c r="I4090" s="6" t="s">
        <v>215</v>
      </c>
      <c r="J4090" s="6">
        <v>22</v>
      </c>
      <c r="K4090" s="6">
        <v>16</v>
      </c>
      <c r="L4090" s="6">
        <v>64</v>
      </c>
      <c r="M4090" s="6">
        <v>38</v>
      </c>
      <c r="N4090" s="6">
        <v>4</v>
      </c>
      <c r="O4090" s="6">
        <v>0.2</v>
      </c>
      <c r="P4090" s="8">
        <v>167.5</v>
      </c>
      <c r="Q4090" s="8">
        <v>142.375</v>
      </c>
      <c r="R4090" s="8">
        <f t="shared" si="190"/>
        <v>-33.5</v>
      </c>
      <c r="S4090" s="8">
        <f>(((Sales[[#This Row],[Unit Price]]-(Sales[[#This Row],[Discount Applied]]*Sales[[#This Row],[Unit Price]]))-Q4090)/Q4090)*100</f>
        <v>-5.8823529411764701</v>
      </c>
      <c r="T4090" s="8">
        <f t="shared" si="191"/>
        <v>536</v>
      </c>
      <c r="U4090" s="8">
        <f>Sales[[#This Row],[Unit Cost]]*Sales[[#This Row],[Order Quantity]]</f>
        <v>569.5</v>
      </c>
    </row>
    <row r="4091" spans="1:21" x14ac:dyDescent="0.2">
      <c r="A4091" s="6" t="s">
        <v>4304</v>
      </c>
      <c r="B4091" s="6" t="s">
        <v>25</v>
      </c>
      <c r="C4091" s="6" t="s">
        <v>145</v>
      </c>
      <c r="D4091" s="7">
        <v>43600</v>
      </c>
      <c r="E4091" s="7">
        <v>43736</v>
      </c>
      <c r="F4091" s="7">
        <v>43751</v>
      </c>
      <c r="G4091" s="7">
        <v>43754</v>
      </c>
      <c r="H4091" s="6">
        <f t="shared" si="189"/>
        <v>18</v>
      </c>
      <c r="I4091" s="6" t="s">
        <v>215</v>
      </c>
      <c r="J4091" s="6">
        <v>20</v>
      </c>
      <c r="K4091" s="6">
        <v>18</v>
      </c>
      <c r="L4091" s="6">
        <v>146</v>
      </c>
      <c r="M4091" s="6">
        <v>40</v>
      </c>
      <c r="N4091" s="6">
        <v>6</v>
      </c>
      <c r="O4091" s="6">
        <v>0.05</v>
      </c>
      <c r="P4091" s="8">
        <v>3946.3</v>
      </c>
      <c r="Q4091" s="8">
        <v>2249.3910000000001</v>
      </c>
      <c r="R4091" s="8">
        <f t="shared" si="190"/>
        <v>8997.5640000000021</v>
      </c>
      <c r="S4091" s="8">
        <f>(((Sales[[#This Row],[Unit Price]]-(Sales[[#This Row],[Discount Applied]]*Sales[[#This Row],[Unit Price]]))-Q4091)/Q4091)*100</f>
        <v>66.666666666666657</v>
      </c>
      <c r="T4091" s="8">
        <f t="shared" si="191"/>
        <v>22493.910000000003</v>
      </c>
      <c r="U4091" s="8">
        <f>Sales[[#This Row],[Unit Cost]]*Sales[[#This Row],[Order Quantity]]</f>
        <v>13496.346000000001</v>
      </c>
    </row>
    <row r="4092" spans="1:21" x14ac:dyDescent="0.2">
      <c r="A4092" s="6" t="s">
        <v>4305</v>
      </c>
      <c r="B4092" s="6" t="s">
        <v>23</v>
      </c>
      <c r="C4092" s="6" t="s">
        <v>147</v>
      </c>
      <c r="D4092" s="7">
        <v>43600</v>
      </c>
      <c r="E4092" s="7">
        <v>43736</v>
      </c>
      <c r="F4092" s="7">
        <v>43747</v>
      </c>
      <c r="G4092" s="7">
        <v>43755</v>
      </c>
      <c r="H4092" s="6">
        <f t="shared" si="189"/>
        <v>19</v>
      </c>
      <c r="I4092" s="6" t="s">
        <v>215</v>
      </c>
      <c r="J4092" s="6">
        <v>22</v>
      </c>
      <c r="K4092" s="6">
        <v>40</v>
      </c>
      <c r="L4092" s="6">
        <v>258</v>
      </c>
      <c r="M4092" s="6">
        <v>1</v>
      </c>
      <c r="N4092" s="6">
        <v>2</v>
      </c>
      <c r="O4092" s="6">
        <v>0.2</v>
      </c>
      <c r="P4092" s="8">
        <v>1005</v>
      </c>
      <c r="Q4092" s="8">
        <v>703.5</v>
      </c>
      <c r="R4092" s="8">
        <f t="shared" si="190"/>
        <v>201</v>
      </c>
      <c r="S4092" s="8">
        <f>(((Sales[[#This Row],[Unit Price]]-(Sales[[#This Row],[Discount Applied]]*Sales[[#This Row],[Unit Price]]))-Q4092)/Q4092)*100</f>
        <v>14.285714285714285</v>
      </c>
      <c r="T4092" s="8">
        <f t="shared" si="191"/>
        <v>1608</v>
      </c>
      <c r="U4092" s="8">
        <f>Sales[[#This Row],[Unit Cost]]*Sales[[#This Row],[Order Quantity]]</f>
        <v>1407</v>
      </c>
    </row>
    <row r="4093" spans="1:21" x14ac:dyDescent="0.2">
      <c r="A4093" s="6" t="s">
        <v>4306</v>
      </c>
      <c r="B4093" s="6" t="s">
        <v>24</v>
      </c>
      <c r="C4093" s="6" t="s">
        <v>145</v>
      </c>
      <c r="D4093" s="7">
        <v>43600</v>
      </c>
      <c r="E4093" s="7">
        <v>43736</v>
      </c>
      <c r="F4093" s="7">
        <v>43753</v>
      </c>
      <c r="G4093" s="7">
        <v>43761</v>
      </c>
      <c r="H4093" s="6">
        <f t="shared" si="189"/>
        <v>25</v>
      </c>
      <c r="I4093" s="6" t="s">
        <v>215</v>
      </c>
      <c r="J4093" s="6">
        <v>11</v>
      </c>
      <c r="K4093" s="6">
        <v>34</v>
      </c>
      <c r="L4093" s="6">
        <v>108</v>
      </c>
      <c r="M4093" s="6">
        <v>14</v>
      </c>
      <c r="N4093" s="6">
        <v>1</v>
      </c>
      <c r="O4093" s="6">
        <v>7.4999999999999997E-2</v>
      </c>
      <c r="P4093" s="8">
        <v>1011.7</v>
      </c>
      <c r="Q4093" s="8">
        <v>485.61599999999999</v>
      </c>
      <c r="R4093" s="8">
        <f t="shared" si="190"/>
        <v>450.20650000000001</v>
      </c>
      <c r="S4093" s="8">
        <f>(((Sales[[#This Row],[Unit Price]]-(Sales[[#This Row],[Discount Applied]]*Sales[[#This Row],[Unit Price]]))-Q4093)/Q4093)*100</f>
        <v>92.708333333333343</v>
      </c>
      <c r="T4093" s="8">
        <f t="shared" si="191"/>
        <v>935.82249999999999</v>
      </c>
      <c r="U4093" s="8">
        <f>Sales[[#This Row],[Unit Cost]]*Sales[[#This Row],[Order Quantity]]</f>
        <v>485.61599999999999</v>
      </c>
    </row>
    <row r="4094" spans="1:21" x14ac:dyDescent="0.2">
      <c r="A4094" s="6" t="s">
        <v>4307</v>
      </c>
      <c r="B4094" s="6" t="s">
        <v>25</v>
      </c>
      <c r="C4094" s="6" t="s">
        <v>147</v>
      </c>
      <c r="D4094" s="7">
        <v>43600</v>
      </c>
      <c r="E4094" s="7">
        <v>43736</v>
      </c>
      <c r="F4094" s="7">
        <v>43754</v>
      </c>
      <c r="G4094" s="7">
        <v>43757</v>
      </c>
      <c r="H4094" s="6">
        <f t="shared" si="189"/>
        <v>21</v>
      </c>
      <c r="I4094" s="6" t="s">
        <v>215</v>
      </c>
      <c r="J4094" s="6">
        <v>13</v>
      </c>
      <c r="K4094" s="6">
        <v>31</v>
      </c>
      <c r="L4094" s="6">
        <v>252</v>
      </c>
      <c r="M4094" s="6">
        <v>4</v>
      </c>
      <c r="N4094" s="6">
        <v>1</v>
      </c>
      <c r="O4094" s="6">
        <v>0.05</v>
      </c>
      <c r="P4094" s="8">
        <v>2941.3</v>
      </c>
      <c r="Q4094" s="8">
        <v>1676.5409999999999</v>
      </c>
      <c r="R4094" s="8">
        <f t="shared" si="190"/>
        <v>1117.6940000000002</v>
      </c>
      <c r="S4094" s="8">
        <f>(((Sales[[#This Row],[Unit Price]]-(Sales[[#This Row],[Discount Applied]]*Sales[[#This Row],[Unit Price]]))-Q4094)/Q4094)*100</f>
        <v>66.666666666666686</v>
      </c>
      <c r="T4094" s="8">
        <f t="shared" si="191"/>
        <v>2794.2350000000001</v>
      </c>
      <c r="U4094" s="8">
        <f>Sales[[#This Row],[Unit Cost]]*Sales[[#This Row],[Order Quantity]]</f>
        <v>1676.5409999999999</v>
      </c>
    </row>
    <row r="4095" spans="1:21" x14ac:dyDescent="0.2">
      <c r="A4095" s="6" t="s">
        <v>4308</v>
      </c>
      <c r="B4095" s="6" t="s">
        <v>24</v>
      </c>
      <c r="C4095" s="6" t="s">
        <v>143</v>
      </c>
      <c r="D4095" s="7">
        <v>43600</v>
      </c>
      <c r="E4095" s="7">
        <v>43736</v>
      </c>
      <c r="F4095" s="7">
        <v>43742</v>
      </c>
      <c r="G4095" s="7">
        <v>43749</v>
      </c>
      <c r="H4095" s="6">
        <f t="shared" si="189"/>
        <v>13</v>
      </c>
      <c r="I4095" s="6" t="s">
        <v>215</v>
      </c>
      <c r="J4095" s="6">
        <v>8</v>
      </c>
      <c r="K4095" s="6">
        <v>26</v>
      </c>
      <c r="L4095" s="6">
        <v>346</v>
      </c>
      <c r="M4095" s="6">
        <v>5</v>
      </c>
      <c r="N4095" s="6">
        <v>7</v>
      </c>
      <c r="O4095" s="6">
        <v>0.1</v>
      </c>
      <c r="P4095" s="8">
        <v>3832.4</v>
      </c>
      <c r="Q4095" s="8">
        <v>2721.0039999999999</v>
      </c>
      <c r="R4095" s="8">
        <f t="shared" si="190"/>
        <v>5097.0920000000006</v>
      </c>
      <c r="S4095" s="8">
        <f>(((Sales[[#This Row],[Unit Price]]-(Sales[[#This Row],[Discount Applied]]*Sales[[#This Row],[Unit Price]]))-Q4095)/Q4095)*100</f>
        <v>26.760563380281688</v>
      </c>
      <c r="T4095" s="8">
        <f t="shared" si="191"/>
        <v>24144.12</v>
      </c>
      <c r="U4095" s="8">
        <f>Sales[[#This Row],[Unit Cost]]*Sales[[#This Row],[Order Quantity]]</f>
        <v>19047.027999999998</v>
      </c>
    </row>
    <row r="4096" spans="1:21" x14ac:dyDescent="0.2">
      <c r="A4096" s="6" t="s">
        <v>4309</v>
      </c>
      <c r="B4096" s="6" t="s">
        <v>23</v>
      </c>
      <c r="C4096" s="6" t="s">
        <v>148</v>
      </c>
      <c r="D4096" s="7">
        <v>43600</v>
      </c>
      <c r="E4096" s="7">
        <v>43736</v>
      </c>
      <c r="F4096" s="7">
        <v>43759</v>
      </c>
      <c r="G4096" s="7">
        <v>43767</v>
      </c>
      <c r="H4096" s="6">
        <f t="shared" si="189"/>
        <v>31</v>
      </c>
      <c r="I4096" s="6" t="s">
        <v>215</v>
      </c>
      <c r="J4096" s="6">
        <v>21</v>
      </c>
      <c r="K4096" s="6">
        <v>21</v>
      </c>
      <c r="L4096" s="6">
        <v>22</v>
      </c>
      <c r="M4096" s="6">
        <v>15</v>
      </c>
      <c r="N4096" s="6">
        <v>6</v>
      </c>
      <c r="O4096" s="6">
        <v>7.4999999999999997E-2</v>
      </c>
      <c r="P4096" s="8">
        <v>3986.5</v>
      </c>
      <c r="Q4096" s="8">
        <v>2710.82</v>
      </c>
      <c r="R4096" s="8">
        <f t="shared" si="190"/>
        <v>5860.1549999999988</v>
      </c>
      <c r="S4096" s="8">
        <f>(((Sales[[#This Row],[Unit Price]]-(Sales[[#This Row],[Discount Applied]]*Sales[[#This Row],[Unit Price]]))-Q4096)/Q4096)*100</f>
        <v>36.029411764705863</v>
      </c>
      <c r="T4096" s="8">
        <f t="shared" si="191"/>
        <v>22125.075000000001</v>
      </c>
      <c r="U4096" s="8">
        <f>Sales[[#This Row],[Unit Cost]]*Sales[[#This Row],[Order Quantity]]</f>
        <v>16264.920000000002</v>
      </c>
    </row>
    <row r="4097" spans="1:21" x14ac:dyDescent="0.2">
      <c r="A4097" s="6" t="s">
        <v>4310</v>
      </c>
      <c r="B4097" s="6" t="s">
        <v>25</v>
      </c>
      <c r="C4097" s="6" t="s">
        <v>145</v>
      </c>
      <c r="D4097" s="7">
        <v>43600</v>
      </c>
      <c r="E4097" s="7">
        <v>43736</v>
      </c>
      <c r="F4097" s="7">
        <v>43741</v>
      </c>
      <c r="G4097" s="7">
        <v>43751</v>
      </c>
      <c r="H4097" s="6">
        <f t="shared" si="189"/>
        <v>15</v>
      </c>
      <c r="I4097" s="6" t="s">
        <v>215</v>
      </c>
      <c r="J4097" s="6">
        <v>17</v>
      </c>
      <c r="K4097" s="6">
        <v>45</v>
      </c>
      <c r="L4097" s="6">
        <v>181</v>
      </c>
      <c r="M4097" s="6">
        <v>28</v>
      </c>
      <c r="N4097" s="6">
        <v>3</v>
      </c>
      <c r="O4097" s="6">
        <v>0.05</v>
      </c>
      <c r="P4097" s="8">
        <v>1011.7</v>
      </c>
      <c r="Q4097" s="8">
        <v>829.59399999999994</v>
      </c>
      <c r="R4097" s="8">
        <f t="shared" si="190"/>
        <v>394.56300000000056</v>
      </c>
      <c r="S4097" s="8">
        <f>(((Sales[[#This Row],[Unit Price]]-(Sales[[#This Row],[Discount Applied]]*Sales[[#This Row],[Unit Price]]))-Q4097)/Q4097)*100</f>
        <v>15.853658536585375</v>
      </c>
      <c r="T4097" s="8">
        <f t="shared" si="191"/>
        <v>2883.3450000000003</v>
      </c>
      <c r="U4097" s="8">
        <f>Sales[[#This Row],[Unit Cost]]*Sales[[#This Row],[Order Quantity]]</f>
        <v>2488.7819999999997</v>
      </c>
    </row>
    <row r="4098" spans="1:21" x14ac:dyDescent="0.2">
      <c r="A4098" s="6" t="s">
        <v>4311</v>
      </c>
      <c r="B4098" s="6" t="s">
        <v>25</v>
      </c>
      <c r="C4098" s="6" t="s">
        <v>145</v>
      </c>
      <c r="D4098" s="7">
        <v>43600</v>
      </c>
      <c r="E4098" s="7">
        <v>43736</v>
      </c>
      <c r="F4098" s="7">
        <v>43750</v>
      </c>
      <c r="G4098" s="7">
        <v>43758</v>
      </c>
      <c r="H4098" s="6">
        <f t="shared" ref="H4098:H4161" si="192">G4098-E4098</f>
        <v>22</v>
      </c>
      <c r="I4098" s="6" t="s">
        <v>215</v>
      </c>
      <c r="J4098" s="6">
        <v>17</v>
      </c>
      <c r="K4098" s="6">
        <v>1</v>
      </c>
      <c r="L4098" s="6">
        <v>200</v>
      </c>
      <c r="M4098" s="6">
        <v>40</v>
      </c>
      <c r="N4098" s="6">
        <v>4</v>
      </c>
      <c r="O4098" s="6">
        <v>0.2</v>
      </c>
      <c r="P4098" s="8">
        <v>2659.9</v>
      </c>
      <c r="Q4098" s="8">
        <v>1728.9350000000002</v>
      </c>
      <c r="R4098" s="8">
        <f t="shared" ref="R4098:R4161" si="193">T4098-(Q4098*N4098)</f>
        <v>1595.9399999999996</v>
      </c>
      <c r="S4098" s="8">
        <f>(((Sales[[#This Row],[Unit Price]]-(Sales[[#This Row],[Discount Applied]]*Sales[[#This Row],[Unit Price]]))-Q4098)/Q4098)*100</f>
        <v>23.07692307692307</v>
      </c>
      <c r="T4098" s="8">
        <f t="shared" ref="T4098:T4161" si="194">((P4098*N4098)-(P4098*O4098*N4098))</f>
        <v>8511.68</v>
      </c>
      <c r="U4098" s="8">
        <f>Sales[[#This Row],[Unit Cost]]*Sales[[#This Row],[Order Quantity]]</f>
        <v>6915.7400000000007</v>
      </c>
    </row>
    <row r="4099" spans="1:21" x14ac:dyDescent="0.2">
      <c r="A4099" s="6" t="s">
        <v>4312</v>
      </c>
      <c r="B4099" s="6" t="s">
        <v>25</v>
      </c>
      <c r="C4099" s="6" t="s">
        <v>145</v>
      </c>
      <c r="D4099" s="7">
        <v>43700</v>
      </c>
      <c r="E4099" s="7">
        <v>43736</v>
      </c>
      <c r="F4099" s="7">
        <v>43739</v>
      </c>
      <c r="G4099" s="7">
        <v>43746</v>
      </c>
      <c r="H4099" s="6">
        <f t="shared" si="192"/>
        <v>10</v>
      </c>
      <c r="I4099" s="6" t="s">
        <v>215</v>
      </c>
      <c r="J4099" s="6">
        <v>18</v>
      </c>
      <c r="K4099" s="6">
        <v>26</v>
      </c>
      <c r="L4099" s="6">
        <v>100</v>
      </c>
      <c r="M4099" s="6">
        <v>1</v>
      </c>
      <c r="N4099" s="6">
        <v>8</v>
      </c>
      <c r="O4099" s="6">
        <v>0.05</v>
      </c>
      <c r="P4099" s="8">
        <v>1065.3</v>
      </c>
      <c r="Q4099" s="8">
        <v>585.91500000000008</v>
      </c>
      <c r="R4099" s="8">
        <f t="shared" si="193"/>
        <v>3408.9599999999991</v>
      </c>
      <c r="S4099" s="8">
        <f>(((Sales[[#This Row],[Unit Price]]-(Sales[[#This Row],[Discount Applied]]*Sales[[#This Row],[Unit Price]]))-Q4099)/Q4099)*100</f>
        <v>72.727272727272691</v>
      </c>
      <c r="T4099" s="8">
        <f t="shared" si="194"/>
        <v>8096.28</v>
      </c>
      <c r="U4099" s="8">
        <f>Sales[[#This Row],[Unit Cost]]*Sales[[#This Row],[Order Quantity]]</f>
        <v>4687.3200000000006</v>
      </c>
    </row>
    <row r="4100" spans="1:21" x14ac:dyDescent="0.2">
      <c r="A4100" s="6" t="s">
        <v>4313</v>
      </c>
      <c r="B4100" s="6" t="s">
        <v>25</v>
      </c>
      <c r="C4100" s="6" t="s">
        <v>147</v>
      </c>
      <c r="D4100" s="7">
        <v>43700</v>
      </c>
      <c r="E4100" s="7">
        <v>43736</v>
      </c>
      <c r="F4100" s="7">
        <v>43758</v>
      </c>
      <c r="G4100" s="7">
        <v>43765</v>
      </c>
      <c r="H4100" s="6">
        <f t="shared" si="192"/>
        <v>29</v>
      </c>
      <c r="I4100" s="6" t="s">
        <v>215</v>
      </c>
      <c r="J4100" s="6">
        <v>16</v>
      </c>
      <c r="K4100" s="6">
        <v>8</v>
      </c>
      <c r="L4100" s="6">
        <v>226</v>
      </c>
      <c r="M4100" s="6">
        <v>12</v>
      </c>
      <c r="N4100" s="6">
        <v>6</v>
      </c>
      <c r="O4100" s="6">
        <v>0.15</v>
      </c>
      <c r="P4100" s="8">
        <v>1936.3</v>
      </c>
      <c r="Q4100" s="8">
        <v>1006.876</v>
      </c>
      <c r="R4100" s="8">
        <f t="shared" si="193"/>
        <v>3833.8739999999998</v>
      </c>
      <c r="S4100" s="8">
        <f>(((Sales[[#This Row],[Unit Price]]-(Sales[[#This Row],[Discount Applied]]*Sales[[#This Row],[Unit Price]]))-Q4100)/Q4100)*100</f>
        <v>63.461538461538467</v>
      </c>
      <c r="T4100" s="8">
        <f t="shared" si="194"/>
        <v>9875.1299999999992</v>
      </c>
      <c r="U4100" s="8">
        <f>Sales[[#This Row],[Unit Cost]]*Sales[[#This Row],[Order Quantity]]</f>
        <v>6041.2559999999994</v>
      </c>
    </row>
    <row r="4101" spans="1:21" x14ac:dyDescent="0.2">
      <c r="A4101" s="6" t="s">
        <v>4314</v>
      </c>
      <c r="B4101" s="6" t="s">
        <v>23</v>
      </c>
      <c r="C4101" s="6" t="s">
        <v>145</v>
      </c>
      <c r="D4101" s="7">
        <v>43600</v>
      </c>
      <c r="E4101" s="7">
        <v>43736</v>
      </c>
      <c r="F4101" s="7">
        <v>43741</v>
      </c>
      <c r="G4101" s="7">
        <v>43749</v>
      </c>
      <c r="H4101" s="6">
        <f t="shared" si="192"/>
        <v>13</v>
      </c>
      <c r="I4101" s="6" t="s">
        <v>215</v>
      </c>
      <c r="J4101" s="6">
        <v>21</v>
      </c>
      <c r="K4101" s="6">
        <v>32</v>
      </c>
      <c r="L4101" s="6">
        <v>161</v>
      </c>
      <c r="M4101" s="6">
        <v>47</v>
      </c>
      <c r="N4101" s="6">
        <v>4</v>
      </c>
      <c r="O4101" s="6">
        <v>7.4999999999999997E-2</v>
      </c>
      <c r="P4101" s="8">
        <v>221.1</v>
      </c>
      <c r="Q4101" s="8">
        <v>112.761</v>
      </c>
      <c r="R4101" s="8">
        <f t="shared" si="193"/>
        <v>367.02599999999995</v>
      </c>
      <c r="S4101" s="8">
        <f>(((Sales[[#This Row],[Unit Price]]-(Sales[[#This Row],[Discount Applied]]*Sales[[#This Row],[Unit Price]]))-Q4101)/Q4101)*100</f>
        <v>81.372549019607831</v>
      </c>
      <c r="T4101" s="8">
        <f t="shared" si="194"/>
        <v>818.06999999999994</v>
      </c>
      <c r="U4101" s="8">
        <f>Sales[[#This Row],[Unit Cost]]*Sales[[#This Row],[Order Quantity]]</f>
        <v>451.04399999999998</v>
      </c>
    </row>
    <row r="4102" spans="1:21" x14ac:dyDescent="0.2">
      <c r="A4102" s="6" t="s">
        <v>4315</v>
      </c>
      <c r="B4102" s="6" t="s">
        <v>25</v>
      </c>
      <c r="C4102" s="6" t="s">
        <v>148</v>
      </c>
      <c r="D4102" s="7">
        <v>43600</v>
      </c>
      <c r="E4102" s="7">
        <v>43736</v>
      </c>
      <c r="F4102" s="7">
        <v>43750</v>
      </c>
      <c r="G4102" s="7">
        <v>43752</v>
      </c>
      <c r="H4102" s="6">
        <f t="shared" si="192"/>
        <v>16</v>
      </c>
      <c r="I4102" s="6" t="s">
        <v>215</v>
      </c>
      <c r="J4102" s="6">
        <v>20</v>
      </c>
      <c r="K4102" s="6">
        <v>10</v>
      </c>
      <c r="L4102" s="6">
        <v>42</v>
      </c>
      <c r="M4102" s="6">
        <v>14</v>
      </c>
      <c r="N4102" s="6">
        <v>4</v>
      </c>
      <c r="O4102" s="6">
        <v>7.4999999999999997E-2</v>
      </c>
      <c r="P4102" s="8">
        <v>1293.1000000000001</v>
      </c>
      <c r="Q4102" s="8">
        <v>1086.2040000000002</v>
      </c>
      <c r="R4102" s="8">
        <f t="shared" si="193"/>
        <v>439.65399999999954</v>
      </c>
      <c r="S4102" s="8">
        <f>(((Sales[[#This Row],[Unit Price]]-(Sales[[#This Row],[Discount Applied]]*Sales[[#This Row],[Unit Price]]))-Q4102)/Q4102)*100</f>
        <v>10.119047619047606</v>
      </c>
      <c r="T4102" s="8">
        <f t="shared" si="194"/>
        <v>4784.47</v>
      </c>
      <c r="U4102" s="8">
        <f>Sales[[#This Row],[Unit Cost]]*Sales[[#This Row],[Order Quantity]]</f>
        <v>4344.8160000000007</v>
      </c>
    </row>
    <row r="4103" spans="1:21" x14ac:dyDescent="0.2">
      <c r="A4103" s="6" t="s">
        <v>4316</v>
      </c>
      <c r="B4103" s="6" t="s">
        <v>26</v>
      </c>
      <c r="C4103" s="6" t="s">
        <v>147</v>
      </c>
      <c r="D4103" s="7">
        <v>43600</v>
      </c>
      <c r="E4103" s="7">
        <v>43737</v>
      </c>
      <c r="F4103" s="7">
        <v>43757</v>
      </c>
      <c r="G4103" s="7">
        <v>43764</v>
      </c>
      <c r="H4103" s="6">
        <f t="shared" si="192"/>
        <v>27</v>
      </c>
      <c r="I4103" s="6" t="s">
        <v>215</v>
      </c>
      <c r="J4103" s="6">
        <v>26</v>
      </c>
      <c r="K4103" s="6">
        <v>2</v>
      </c>
      <c r="L4103" s="6">
        <v>219</v>
      </c>
      <c r="M4103" s="6">
        <v>2</v>
      </c>
      <c r="N4103" s="6">
        <v>2</v>
      </c>
      <c r="O4103" s="6">
        <v>0.05</v>
      </c>
      <c r="P4103" s="8">
        <v>2659.9</v>
      </c>
      <c r="Q4103" s="8">
        <v>1196.9550000000002</v>
      </c>
      <c r="R4103" s="8">
        <f t="shared" si="193"/>
        <v>2659.9</v>
      </c>
      <c r="S4103" s="8">
        <f>(((Sales[[#This Row],[Unit Price]]-(Sales[[#This Row],[Discount Applied]]*Sales[[#This Row],[Unit Price]]))-Q4103)/Q4103)*100</f>
        <v>111.1111111111111</v>
      </c>
      <c r="T4103" s="8">
        <f t="shared" si="194"/>
        <v>5053.8100000000004</v>
      </c>
      <c r="U4103" s="8">
        <f>Sales[[#This Row],[Unit Cost]]*Sales[[#This Row],[Order Quantity]]</f>
        <v>2393.9100000000003</v>
      </c>
    </row>
    <row r="4104" spans="1:21" x14ac:dyDescent="0.2">
      <c r="A4104" s="6" t="s">
        <v>4317</v>
      </c>
      <c r="B4104" s="6" t="s">
        <v>24</v>
      </c>
      <c r="C4104" s="6" t="s">
        <v>146</v>
      </c>
      <c r="D4104" s="7">
        <v>43600</v>
      </c>
      <c r="E4104" s="7">
        <v>43737</v>
      </c>
      <c r="F4104" s="7">
        <v>43760</v>
      </c>
      <c r="G4104" s="7">
        <v>43767</v>
      </c>
      <c r="H4104" s="6">
        <f t="shared" si="192"/>
        <v>30</v>
      </c>
      <c r="I4104" s="6" t="s">
        <v>215</v>
      </c>
      <c r="J4104" s="6">
        <v>3</v>
      </c>
      <c r="K4104" s="6">
        <v>34</v>
      </c>
      <c r="L4104" s="6">
        <v>295</v>
      </c>
      <c r="M4104" s="6">
        <v>16</v>
      </c>
      <c r="N4104" s="6">
        <v>8</v>
      </c>
      <c r="O4104" s="6">
        <v>0.05</v>
      </c>
      <c r="P4104" s="8">
        <v>1125.6000000000001</v>
      </c>
      <c r="Q4104" s="8">
        <v>551.5440000000001</v>
      </c>
      <c r="R4104" s="8">
        <f t="shared" si="193"/>
        <v>4142.2080000000005</v>
      </c>
      <c r="S4104" s="8">
        <f>(((Sales[[#This Row],[Unit Price]]-(Sales[[#This Row],[Discount Applied]]*Sales[[#This Row],[Unit Price]]))-Q4104)/Q4104)*100</f>
        <v>93.877551020408163</v>
      </c>
      <c r="T4104" s="8">
        <f t="shared" si="194"/>
        <v>8554.5600000000013</v>
      </c>
      <c r="U4104" s="8">
        <f>Sales[[#This Row],[Unit Cost]]*Sales[[#This Row],[Order Quantity]]</f>
        <v>4412.3520000000008</v>
      </c>
    </row>
    <row r="4105" spans="1:21" x14ac:dyDescent="0.2">
      <c r="A4105" s="6" t="s">
        <v>4318</v>
      </c>
      <c r="B4105" s="6" t="s">
        <v>24</v>
      </c>
      <c r="C4105" s="6" t="s">
        <v>147</v>
      </c>
      <c r="D4105" s="7">
        <v>43600</v>
      </c>
      <c r="E4105" s="7">
        <v>43737</v>
      </c>
      <c r="F4105" s="7">
        <v>43761</v>
      </c>
      <c r="G4105" s="7">
        <v>43763</v>
      </c>
      <c r="H4105" s="6">
        <f t="shared" si="192"/>
        <v>26</v>
      </c>
      <c r="I4105" s="6" t="s">
        <v>215</v>
      </c>
      <c r="J4105" s="6">
        <v>4</v>
      </c>
      <c r="K4105" s="6">
        <v>12</v>
      </c>
      <c r="L4105" s="6">
        <v>237</v>
      </c>
      <c r="M4105" s="6">
        <v>27</v>
      </c>
      <c r="N4105" s="6">
        <v>3</v>
      </c>
      <c r="O4105" s="6">
        <v>0.05</v>
      </c>
      <c r="P4105" s="8">
        <v>1065.3</v>
      </c>
      <c r="Q4105" s="8">
        <v>862.89300000000003</v>
      </c>
      <c r="R4105" s="8">
        <f t="shared" si="193"/>
        <v>447.42599999999948</v>
      </c>
      <c r="S4105" s="8">
        <f>(((Sales[[#This Row],[Unit Price]]-(Sales[[#This Row],[Discount Applied]]*Sales[[#This Row],[Unit Price]]))-Q4105)/Q4105)*100</f>
        <v>17.283950617283946</v>
      </c>
      <c r="T4105" s="8">
        <f t="shared" si="194"/>
        <v>3036.1049999999996</v>
      </c>
      <c r="U4105" s="8">
        <f>Sales[[#This Row],[Unit Cost]]*Sales[[#This Row],[Order Quantity]]</f>
        <v>2588.6790000000001</v>
      </c>
    </row>
    <row r="4106" spans="1:21" x14ac:dyDescent="0.2">
      <c r="A4106" s="6" t="s">
        <v>4319</v>
      </c>
      <c r="B4106" s="6" t="s">
        <v>25</v>
      </c>
      <c r="C4106" s="6" t="s">
        <v>145</v>
      </c>
      <c r="D4106" s="7">
        <v>43700</v>
      </c>
      <c r="E4106" s="7">
        <v>43737</v>
      </c>
      <c r="F4106" s="7">
        <v>43763</v>
      </c>
      <c r="G4106" s="7">
        <v>43765</v>
      </c>
      <c r="H4106" s="6">
        <f t="shared" si="192"/>
        <v>28</v>
      </c>
      <c r="I4106" s="6" t="s">
        <v>215</v>
      </c>
      <c r="J4106" s="6">
        <v>19</v>
      </c>
      <c r="K4106" s="6">
        <v>10</v>
      </c>
      <c r="L4106" s="6">
        <v>151</v>
      </c>
      <c r="M4106" s="6">
        <v>21</v>
      </c>
      <c r="N4106" s="6">
        <v>4</v>
      </c>
      <c r="O4106" s="6">
        <v>0.05</v>
      </c>
      <c r="P4106" s="8">
        <v>6083.6</v>
      </c>
      <c r="Q4106" s="8">
        <v>4562.7000000000007</v>
      </c>
      <c r="R4106" s="8">
        <f t="shared" si="193"/>
        <v>4866.8799999999974</v>
      </c>
      <c r="S4106" s="8">
        <f>(((Sales[[#This Row],[Unit Price]]-(Sales[[#This Row],[Discount Applied]]*Sales[[#This Row],[Unit Price]]))-Q4106)/Q4106)*100</f>
        <v>26.66666666666665</v>
      </c>
      <c r="T4106" s="8">
        <f t="shared" si="194"/>
        <v>23117.68</v>
      </c>
      <c r="U4106" s="8">
        <f>Sales[[#This Row],[Unit Cost]]*Sales[[#This Row],[Order Quantity]]</f>
        <v>18250.800000000003</v>
      </c>
    </row>
    <row r="4107" spans="1:21" x14ac:dyDescent="0.2">
      <c r="A4107" s="6" t="s">
        <v>4320</v>
      </c>
      <c r="B4107" s="6" t="s">
        <v>26</v>
      </c>
      <c r="C4107" s="6" t="s">
        <v>144</v>
      </c>
      <c r="D4107" s="7">
        <v>43600</v>
      </c>
      <c r="E4107" s="7">
        <v>43737</v>
      </c>
      <c r="F4107" s="7">
        <v>43761</v>
      </c>
      <c r="G4107" s="7">
        <v>43767</v>
      </c>
      <c r="H4107" s="6">
        <f t="shared" si="192"/>
        <v>30</v>
      </c>
      <c r="I4107" s="6" t="s">
        <v>215</v>
      </c>
      <c r="J4107" s="6">
        <v>28</v>
      </c>
      <c r="K4107" s="6">
        <v>41</v>
      </c>
      <c r="L4107" s="6">
        <v>64</v>
      </c>
      <c r="M4107" s="6">
        <v>8</v>
      </c>
      <c r="N4107" s="6">
        <v>1</v>
      </c>
      <c r="O4107" s="6">
        <v>7.4999999999999997E-2</v>
      </c>
      <c r="P4107" s="8">
        <v>904.5</v>
      </c>
      <c r="Q4107" s="8">
        <v>587.92500000000007</v>
      </c>
      <c r="R4107" s="8">
        <f t="shared" si="193"/>
        <v>248.73749999999995</v>
      </c>
      <c r="S4107" s="8">
        <f>(((Sales[[#This Row],[Unit Price]]-(Sales[[#This Row],[Discount Applied]]*Sales[[#This Row],[Unit Price]]))-Q4107)/Q4107)*100</f>
        <v>42.307692307692299</v>
      </c>
      <c r="T4107" s="8">
        <f t="shared" si="194"/>
        <v>836.66250000000002</v>
      </c>
      <c r="U4107" s="8">
        <f>Sales[[#This Row],[Unit Cost]]*Sales[[#This Row],[Order Quantity]]</f>
        <v>587.92500000000007</v>
      </c>
    </row>
    <row r="4108" spans="1:21" x14ac:dyDescent="0.2">
      <c r="A4108" s="6" t="s">
        <v>4321</v>
      </c>
      <c r="B4108" s="6" t="s">
        <v>24</v>
      </c>
      <c r="C4108" s="6" t="s">
        <v>143</v>
      </c>
      <c r="D4108" s="7">
        <v>43600</v>
      </c>
      <c r="E4108" s="7">
        <v>43737</v>
      </c>
      <c r="F4108" s="7">
        <v>43739</v>
      </c>
      <c r="G4108" s="7">
        <v>43741</v>
      </c>
      <c r="H4108" s="6">
        <f t="shared" si="192"/>
        <v>4</v>
      </c>
      <c r="I4108" s="6" t="s">
        <v>215</v>
      </c>
      <c r="J4108" s="6">
        <v>4</v>
      </c>
      <c r="K4108" s="6">
        <v>8</v>
      </c>
      <c r="L4108" s="6">
        <v>331</v>
      </c>
      <c r="M4108" s="6">
        <v>18</v>
      </c>
      <c r="N4108" s="6">
        <v>4</v>
      </c>
      <c r="O4108" s="6">
        <v>0.1</v>
      </c>
      <c r="P4108" s="8">
        <v>1882.7</v>
      </c>
      <c r="Q4108" s="8">
        <v>1242.5820000000001</v>
      </c>
      <c r="R4108" s="8">
        <f t="shared" si="193"/>
        <v>1807.3919999999998</v>
      </c>
      <c r="S4108" s="8">
        <f>(((Sales[[#This Row],[Unit Price]]-(Sales[[#This Row],[Discount Applied]]*Sales[[#This Row],[Unit Price]]))-Q4108)/Q4108)*100</f>
        <v>36.36363636363636</v>
      </c>
      <c r="T4108" s="8">
        <f t="shared" si="194"/>
        <v>6777.72</v>
      </c>
      <c r="U4108" s="8">
        <f>Sales[[#This Row],[Unit Cost]]*Sales[[#This Row],[Order Quantity]]</f>
        <v>4970.3280000000004</v>
      </c>
    </row>
    <row r="4109" spans="1:21" x14ac:dyDescent="0.2">
      <c r="A4109" s="6" t="s">
        <v>4322</v>
      </c>
      <c r="B4109" s="6" t="s">
        <v>25</v>
      </c>
      <c r="C4109" s="6" t="s">
        <v>148</v>
      </c>
      <c r="D4109" s="7">
        <v>43600</v>
      </c>
      <c r="E4109" s="7">
        <v>43737</v>
      </c>
      <c r="F4109" s="7">
        <v>43759</v>
      </c>
      <c r="G4109" s="7">
        <v>43766</v>
      </c>
      <c r="H4109" s="6">
        <f t="shared" si="192"/>
        <v>29</v>
      </c>
      <c r="I4109" s="6" t="s">
        <v>215</v>
      </c>
      <c r="J4109" s="6">
        <v>20</v>
      </c>
      <c r="K4109" s="6">
        <v>23</v>
      </c>
      <c r="L4109" s="6">
        <v>37</v>
      </c>
      <c r="M4109" s="6">
        <v>17</v>
      </c>
      <c r="N4109" s="6">
        <v>4</v>
      </c>
      <c r="O4109" s="6">
        <v>0.05</v>
      </c>
      <c r="P4109" s="8">
        <v>1715.2</v>
      </c>
      <c r="Q4109" s="8">
        <v>737.53600000000006</v>
      </c>
      <c r="R4109" s="8">
        <f t="shared" si="193"/>
        <v>3567.616</v>
      </c>
      <c r="S4109" s="8">
        <f>(((Sales[[#This Row],[Unit Price]]-(Sales[[#This Row],[Discount Applied]]*Sales[[#This Row],[Unit Price]]))-Q4109)/Q4109)*100</f>
        <v>120.93023255813952</v>
      </c>
      <c r="T4109" s="8">
        <f t="shared" si="194"/>
        <v>6517.76</v>
      </c>
      <c r="U4109" s="8">
        <f>Sales[[#This Row],[Unit Cost]]*Sales[[#This Row],[Order Quantity]]</f>
        <v>2950.1440000000002</v>
      </c>
    </row>
    <row r="4110" spans="1:21" x14ac:dyDescent="0.2">
      <c r="A4110" s="6" t="s">
        <v>4323</v>
      </c>
      <c r="B4110" s="6" t="s">
        <v>24</v>
      </c>
      <c r="C4110" s="6" t="s">
        <v>148</v>
      </c>
      <c r="D4110" s="7">
        <v>43600</v>
      </c>
      <c r="E4110" s="7">
        <v>43737</v>
      </c>
      <c r="F4110" s="7">
        <v>43744</v>
      </c>
      <c r="G4110" s="7">
        <v>43745</v>
      </c>
      <c r="H4110" s="6">
        <f t="shared" si="192"/>
        <v>8</v>
      </c>
      <c r="I4110" s="6" t="s">
        <v>215</v>
      </c>
      <c r="J4110" s="6">
        <v>10</v>
      </c>
      <c r="K4110" s="6">
        <v>44</v>
      </c>
      <c r="L4110" s="6">
        <v>21</v>
      </c>
      <c r="M4110" s="6">
        <v>26</v>
      </c>
      <c r="N4110" s="6">
        <v>7</v>
      </c>
      <c r="O4110" s="6">
        <v>0.05</v>
      </c>
      <c r="P4110" s="8">
        <v>3899.4</v>
      </c>
      <c r="Q4110" s="8">
        <v>2924.55</v>
      </c>
      <c r="R4110" s="8">
        <f t="shared" si="193"/>
        <v>5459.1599999999962</v>
      </c>
      <c r="S4110" s="8">
        <f>(((Sales[[#This Row],[Unit Price]]-(Sales[[#This Row],[Discount Applied]]*Sales[[#This Row],[Unit Price]]))-Q4110)/Q4110)*100</f>
        <v>26.666666666666668</v>
      </c>
      <c r="T4110" s="8">
        <f t="shared" si="194"/>
        <v>25931.01</v>
      </c>
      <c r="U4110" s="8">
        <f>Sales[[#This Row],[Unit Cost]]*Sales[[#This Row],[Order Quantity]]</f>
        <v>20471.850000000002</v>
      </c>
    </row>
    <row r="4111" spans="1:21" x14ac:dyDescent="0.2">
      <c r="A4111" s="6" t="s">
        <v>4324</v>
      </c>
      <c r="B4111" s="6" t="s">
        <v>26</v>
      </c>
      <c r="C4111" s="6" t="s">
        <v>145</v>
      </c>
      <c r="D4111" s="7">
        <v>43600</v>
      </c>
      <c r="E4111" s="7">
        <v>43737</v>
      </c>
      <c r="F4111" s="7">
        <v>43750</v>
      </c>
      <c r="G4111" s="7">
        <v>43751</v>
      </c>
      <c r="H4111" s="6">
        <f t="shared" si="192"/>
        <v>14</v>
      </c>
      <c r="I4111" s="6" t="s">
        <v>215</v>
      </c>
      <c r="J4111" s="6">
        <v>26</v>
      </c>
      <c r="K4111" s="6">
        <v>6</v>
      </c>
      <c r="L4111" s="6">
        <v>170</v>
      </c>
      <c r="M4111" s="6">
        <v>36</v>
      </c>
      <c r="N4111" s="6">
        <v>1</v>
      </c>
      <c r="O4111" s="6">
        <v>0.15</v>
      </c>
      <c r="P4111" s="8">
        <v>3510.8</v>
      </c>
      <c r="Q4111" s="8">
        <v>1966.0480000000002</v>
      </c>
      <c r="R4111" s="8">
        <f t="shared" si="193"/>
        <v>1018.1320000000001</v>
      </c>
      <c r="S4111" s="8">
        <f>(((Sales[[#This Row],[Unit Price]]-(Sales[[#This Row],[Discount Applied]]*Sales[[#This Row],[Unit Price]]))-Q4111)/Q4111)*100</f>
        <v>51.785714285714278</v>
      </c>
      <c r="T4111" s="8">
        <f t="shared" si="194"/>
        <v>2984.1800000000003</v>
      </c>
      <c r="U4111" s="8">
        <f>Sales[[#This Row],[Unit Cost]]*Sales[[#This Row],[Order Quantity]]</f>
        <v>1966.0480000000002</v>
      </c>
    </row>
    <row r="4112" spans="1:21" x14ac:dyDescent="0.2">
      <c r="A4112" s="6" t="s">
        <v>4325</v>
      </c>
      <c r="B4112" s="6" t="s">
        <v>25</v>
      </c>
      <c r="C4112" s="6" t="s">
        <v>147</v>
      </c>
      <c r="D4112" s="7">
        <v>43600</v>
      </c>
      <c r="E4112" s="7">
        <v>43738</v>
      </c>
      <c r="F4112" s="7">
        <v>43746</v>
      </c>
      <c r="G4112" s="7">
        <v>43755</v>
      </c>
      <c r="H4112" s="6">
        <f t="shared" si="192"/>
        <v>17</v>
      </c>
      <c r="I4112" s="6" t="s">
        <v>215</v>
      </c>
      <c r="J4112" s="6">
        <v>19</v>
      </c>
      <c r="K4112" s="6">
        <v>27</v>
      </c>
      <c r="L4112" s="6">
        <v>223</v>
      </c>
      <c r="M4112" s="6">
        <v>6</v>
      </c>
      <c r="N4112" s="6">
        <v>1</v>
      </c>
      <c r="O4112" s="6">
        <v>0.05</v>
      </c>
      <c r="P4112" s="8">
        <v>978.2</v>
      </c>
      <c r="Q4112" s="8">
        <v>391.28000000000003</v>
      </c>
      <c r="R4112" s="8">
        <f t="shared" si="193"/>
        <v>538.01</v>
      </c>
      <c r="S4112" s="8">
        <f>(((Sales[[#This Row],[Unit Price]]-(Sales[[#This Row],[Discount Applied]]*Sales[[#This Row],[Unit Price]]))-Q4112)/Q4112)*100</f>
        <v>137.49999999999997</v>
      </c>
      <c r="T4112" s="8">
        <f t="shared" si="194"/>
        <v>929.29000000000008</v>
      </c>
      <c r="U4112" s="8">
        <f>Sales[[#This Row],[Unit Cost]]*Sales[[#This Row],[Order Quantity]]</f>
        <v>391.28000000000003</v>
      </c>
    </row>
    <row r="4113" spans="1:21" x14ac:dyDescent="0.2">
      <c r="A4113" s="6" t="s">
        <v>4326</v>
      </c>
      <c r="B4113" s="6" t="s">
        <v>24</v>
      </c>
      <c r="C4113" s="6" t="s">
        <v>145</v>
      </c>
      <c r="D4113" s="7">
        <v>43600</v>
      </c>
      <c r="E4113" s="7">
        <v>43738</v>
      </c>
      <c r="F4113" s="7">
        <v>43752</v>
      </c>
      <c r="G4113" s="7">
        <v>43759</v>
      </c>
      <c r="H4113" s="6">
        <f t="shared" si="192"/>
        <v>21</v>
      </c>
      <c r="I4113" s="6" t="s">
        <v>215</v>
      </c>
      <c r="J4113" s="6">
        <v>8</v>
      </c>
      <c r="K4113" s="6">
        <v>38</v>
      </c>
      <c r="L4113" s="6">
        <v>188</v>
      </c>
      <c r="M4113" s="6">
        <v>35</v>
      </c>
      <c r="N4113" s="6">
        <v>6</v>
      </c>
      <c r="O4113" s="6">
        <v>7.4999999999999997E-2</v>
      </c>
      <c r="P4113" s="8">
        <v>6391.8</v>
      </c>
      <c r="Q4113" s="8">
        <v>3515.4900000000002</v>
      </c>
      <c r="R4113" s="8">
        <f t="shared" si="193"/>
        <v>14381.550000000003</v>
      </c>
      <c r="S4113" s="8">
        <f>(((Sales[[#This Row],[Unit Price]]-(Sales[[#This Row],[Discount Applied]]*Sales[[#This Row],[Unit Price]]))-Q4113)/Q4113)*100</f>
        <v>68.181818181818159</v>
      </c>
      <c r="T4113" s="8">
        <f t="shared" si="194"/>
        <v>35474.490000000005</v>
      </c>
      <c r="U4113" s="8">
        <f>Sales[[#This Row],[Unit Cost]]*Sales[[#This Row],[Order Quantity]]</f>
        <v>21092.940000000002</v>
      </c>
    </row>
    <row r="4114" spans="1:21" x14ac:dyDescent="0.2">
      <c r="A4114" s="6" t="s">
        <v>4327</v>
      </c>
      <c r="B4114" s="6" t="s">
        <v>24</v>
      </c>
      <c r="C4114" s="6" t="s">
        <v>145</v>
      </c>
      <c r="D4114" s="7">
        <v>43600</v>
      </c>
      <c r="E4114" s="7">
        <v>43738</v>
      </c>
      <c r="F4114" s="7">
        <v>43745</v>
      </c>
      <c r="G4114" s="7">
        <v>43754</v>
      </c>
      <c r="H4114" s="6">
        <f t="shared" si="192"/>
        <v>16</v>
      </c>
      <c r="I4114" s="6" t="s">
        <v>215</v>
      </c>
      <c r="J4114" s="6">
        <v>8</v>
      </c>
      <c r="K4114" s="6">
        <v>40</v>
      </c>
      <c r="L4114" s="6">
        <v>175</v>
      </c>
      <c r="M4114" s="6">
        <v>32</v>
      </c>
      <c r="N4114" s="6">
        <v>7</v>
      </c>
      <c r="O4114" s="6">
        <v>0.1</v>
      </c>
      <c r="P4114" s="8">
        <v>1842.5</v>
      </c>
      <c r="Q4114" s="8">
        <v>1123.925</v>
      </c>
      <c r="R4114" s="8">
        <f t="shared" si="193"/>
        <v>3740.2750000000005</v>
      </c>
      <c r="S4114" s="8">
        <f>(((Sales[[#This Row],[Unit Price]]-(Sales[[#This Row],[Discount Applied]]*Sales[[#This Row],[Unit Price]]))-Q4114)/Q4114)*100</f>
        <v>47.540983606557383</v>
      </c>
      <c r="T4114" s="8">
        <f t="shared" si="194"/>
        <v>11607.75</v>
      </c>
      <c r="U4114" s="8">
        <f>Sales[[#This Row],[Unit Cost]]*Sales[[#This Row],[Order Quantity]]</f>
        <v>7867.4749999999995</v>
      </c>
    </row>
    <row r="4115" spans="1:21" x14ac:dyDescent="0.2">
      <c r="A4115" s="6" t="s">
        <v>4328</v>
      </c>
      <c r="B4115" s="6" t="s">
        <v>25</v>
      </c>
      <c r="C4115" s="6" t="s">
        <v>145</v>
      </c>
      <c r="D4115" s="7">
        <v>43700</v>
      </c>
      <c r="E4115" s="7">
        <v>43738</v>
      </c>
      <c r="F4115" s="7">
        <v>43765</v>
      </c>
      <c r="G4115" s="7">
        <v>43766</v>
      </c>
      <c r="H4115" s="6">
        <f t="shared" si="192"/>
        <v>28</v>
      </c>
      <c r="I4115" s="6" t="s">
        <v>215</v>
      </c>
      <c r="J4115" s="6">
        <v>19</v>
      </c>
      <c r="K4115" s="6">
        <v>3</v>
      </c>
      <c r="L4115" s="6">
        <v>183</v>
      </c>
      <c r="M4115" s="6">
        <v>31</v>
      </c>
      <c r="N4115" s="6">
        <v>4</v>
      </c>
      <c r="O4115" s="6">
        <v>7.4999999999999997E-2</v>
      </c>
      <c r="P4115" s="8">
        <v>3886</v>
      </c>
      <c r="Q4115" s="8">
        <v>1554.4</v>
      </c>
      <c r="R4115" s="8">
        <f t="shared" si="193"/>
        <v>8160.6</v>
      </c>
      <c r="S4115" s="8">
        <f>(((Sales[[#This Row],[Unit Price]]-(Sales[[#This Row],[Discount Applied]]*Sales[[#This Row],[Unit Price]]))-Q4115)/Q4115)*100</f>
        <v>131.25</v>
      </c>
      <c r="T4115" s="8">
        <f t="shared" si="194"/>
        <v>14378.2</v>
      </c>
      <c r="U4115" s="8">
        <f>Sales[[#This Row],[Unit Cost]]*Sales[[#This Row],[Order Quantity]]</f>
        <v>6217.6</v>
      </c>
    </row>
    <row r="4116" spans="1:21" x14ac:dyDescent="0.2">
      <c r="A4116" s="6" t="s">
        <v>4329</v>
      </c>
      <c r="B4116" s="6" t="s">
        <v>24</v>
      </c>
      <c r="C4116" s="6" t="s">
        <v>146</v>
      </c>
      <c r="D4116" s="7">
        <v>43700</v>
      </c>
      <c r="E4116" s="7">
        <v>43738</v>
      </c>
      <c r="F4116" s="7">
        <v>43763</v>
      </c>
      <c r="G4116" s="7">
        <v>43773</v>
      </c>
      <c r="H4116" s="6">
        <f t="shared" si="192"/>
        <v>35</v>
      </c>
      <c r="I4116" s="6" t="s">
        <v>215</v>
      </c>
      <c r="J4116" s="6">
        <v>5</v>
      </c>
      <c r="K4116" s="6">
        <v>48</v>
      </c>
      <c r="L4116" s="6">
        <v>321</v>
      </c>
      <c r="M4116" s="6">
        <v>44</v>
      </c>
      <c r="N4116" s="6">
        <v>5</v>
      </c>
      <c r="O4116" s="6">
        <v>0.05</v>
      </c>
      <c r="P4116" s="8">
        <v>1809</v>
      </c>
      <c r="Q4116" s="8">
        <v>1537.6499999999999</v>
      </c>
      <c r="R4116" s="8">
        <f t="shared" si="193"/>
        <v>904.50000000000091</v>
      </c>
      <c r="S4116" s="8">
        <f>(((Sales[[#This Row],[Unit Price]]-(Sales[[#This Row],[Discount Applied]]*Sales[[#This Row],[Unit Price]]))-Q4116)/Q4116)*100</f>
        <v>11.764705882352947</v>
      </c>
      <c r="T4116" s="8">
        <f t="shared" si="194"/>
        <v>8592.75</v>
      </c>
      <c r="U4116" s="8">
        <f>Sales[[#This Row],[Unit Cost]]*Sales[[#This Row],[Order Quantity]]</f>
        <v>7688.2499999999991</v>
      </c>
    </row>
    <row r="4117" spans="1:21" x14ac:dyDescent="0.2">
      <c r="A4117" s="6" t="s">
        <v>4330</v>
      </c>
      <c r="B4117" s="6" t="s">
        <v>25</v>
      </c>
      <c r="C4117" s="6" t="s">
        <v>146</v>
      </c>
      <c r="D4117" s="7">
        <v>43600</v>
      </c>
      <c r="E4117" s="7">
        <v>43738</v>
      </c>
      <c r="F4117" s="7">
        <v>43759</v>
      </c>
      <c r="G4117" s="7">
        <v>43760</v>
      </c>
      <c r="H4117" s="6">
        <f t="shared" si="192"/>
        <v>22</v>
      </c>
      <c r="I4117" s="6" t="s">
        <v>215</v>
      </c>
      <c r="J4117" s="6">
        <v>19</v>
      </c>
      <c r="K4117" s="6">
        <v>5</v>
      </c>
      <c r="L4117" s="6">
        <v>308</v>
      </c>
      <c r="M4117" s="6">
        <v>13</v>
      </c>
      <c r="N4117" s="6">
        <v>1</v>
      </c>
      <c r="O4117" s="6">
        <v>0.05</v>
      </c>
      <c r="P4117" s="8">
        <v>6237.7</v>
      </c>
      <c r="Q4117" s="8">
        <v>5052.5370000000003</v>
      </c>
      <c r="R4117" s="8">
        <f t="shared" si="193"/>
        <v>873.27799999999934</v>
      </c>
      <c r="S4117" s="8">
        <f>(((Sales[[#This Row],[Unit Price]]-(Sales[[#This Row],[Discount Applied]]*Sales[[#This Row],[Unit Price]]))-Q4117)/Q4117)*100</f>
        <v>17.283950617283935</v>
      </c>
      <c r="T4117" s="8">
        <f t="shared" si="194"/>
        <v>5925.8149999999996</v>
      </c>
      <c r="U4117" s="8">
        <f>Sales[[#This Row],[Unit Cost]]*Sales[[#This Row],[Order Quantity]]</f>
        <v>5052.5370000000003</v>
      </c>
    </row>
    <row r="4118" spans="1:21" x14ac:dyDescent="0.2">
      <c r="A4118" s="6" t="s">
        <v>4331</v>
      </c>
      <c r="B4118" s="6" t="s">
        <v>25</v>
      </c>
      <c r="C4118" s="6" t="s">
        <v>145</v>
      </c>
      <c r="D4118" s="7">
        <v>43600</v>
      </c>
      <c r="E4118" s="7">
        <v>43738</v>
      </c>
      <c r="F4118" s="7">
        <v>43742</v>
      </c>
      <c r="G4118" s="7">
        <v>43749</v>
      </c>
      <c r="H4118" s="6">
        <f t="shared" si="192"/>
        <v>11</v>
      </c>
      <c r="I4118" s="6" t="s">
        <v>215</v>
      </c>
      <c r="J4118" s="6">
        <v>18</v>
      </c>
      <c r="K4118" s="6">
        <v>13</v>
      </c>
      <c r="L4118" s="6">
        <v>129</v>
      </c>
      <c r="M4118" s="6">
        <v>31</v>
      </c>
      <c r="N4118" s="6">
        <v>7</v>
      </c>
      <c r="O4118" s="6">
        <v>0.1</v>
      </c>
      <c r="P4118" s="8">
        <v>3859.2000000000003</v>
      </c>
      <c r="Q4118" s="8">
        <v>2547.0720000000001</v>
      </c>
      <c r="R4118" s="8">
        <f t="shared" si="193"/>
        <v>6483.4559999999983</v>
      </c>
      <c r="S4118" s="8">
        <f>(((Sales[[#This Row],[Unit Price]]-(Sales[[#This Row],[Discount Applied]]*Sales[[#This Row],[Unit Price]]))-Q4118)/Q4118)*100</f>
        <v>36.363636363636367</v>
      </c>
      <c r="T4118" s="8">
        <f t="shared" si="194"/>
        <v>24312.959999999999</v>
      </c>
      <c r="U4118" s="8">
        <f>Sales[[#This Row],[Unit Cost]]*Sales[[#This Row],[Order Quantity]]</f>
        <v>17829.504000000001</v>
      </c>
    </row>
    <row r="4119" spans="1:21" x14ac:dyDescent="0.2">
      <c r="A4119" s="6" t="s">
        <v>4332</v>
      </c>
      <c r="B4119" s="6" t="s">
        <v>24</v>
      </c>
      <c r="C4119" s="6" t="s">
        <v>145</v>
      </c>
      <c r="D4119" s="7">
        <v>43600</v>
      </c>
      <c r="E4119" s="7">
        <v>43738</v>
      </c>
      <c r="F4119" s="7">
        <v>43745</v>
      </c>
      <c r="G4119" s="7">
        <v>43754</v>
      </c>
      <c r="H4119" s="6">
        <f t="shared" si="192"/>
        <v>16</v>
      </c>
      <c r="I4119" s="6" t="s">
        <v>215</v>
      </c>
      <c r="J4119" s="6">
        <v>3</v>
      </c>
      <c r="K4119" s="6">
        <v>23</v>
      </c>
      <c r="L4119" s="6">
        <v>199</v>
      </c>
      <c r="M4119" s="6">
        <v>20</v>
      </c>
      <c r="N4119" s="6">
        <v>1</v>
      </c>
      <c r="O4119" s="6">
        <v>0.15</v>
      </c>
      <c r="P4119" s="8">
        <v>1252.9000000000001</v>
      </c>
      <c r="Q4119" s="8">
        <v>789.32700000000011</v>
      </c>
      <c r="R4119" s="8">
        <f t="shared" si="193"/>
        <v>275.63800000000003</v>
      </c>
      <c r="S4119" s="8">
        <f>(((Sales[[#This Row],[Unit Price]]-(Sales[[#This Row],[Discount Applied]]*Sales[[#This Row],[Unit Price]]))-Q4119)/Q4119)*100</f>
        <v>34.920634920634917</v>
      </c>
      <c r="T4119" s="8">
        <f t="shared" si="194"/>
        <v>1064.9650000000001</v>
      </c>
      <c r="U4119" s="8">
        <f>Sales[[#This Row],[Unit Cost]]*Sales[[#This Row],[Order Quantity]]</f>
        <v>789.32700000000011</v>
      </c>
    </row>
    <row r="4120" spans="1:21" x14ac:dyDescent="0.2">
      <c r="A4120" s="6" t="s">
        <v>4333</v>
      </c>
      <c r="B4120" s="6" t="s">
        <v>25</v>
      </c>
      <c r="C4120" s="6" t="s">
        <v>143</v>
      </c>
      <c r="D4120" s="7">
        <v>43600</v>
      </c>
      <c r="E4120" s="7">
        <v>43739</v>
      </c>
      <c r="F4120" s="7">
        <v>43757</v>
      </c>
      <c r="G4120" s="7">
        <v>43759</v>
      </c>
      <c r="H4120" s="6">
        <f t="shared" si="192"/>
        <v>20</v>
      </c>
      <c r="I4120" s="6" t="s">
        <v>215</v>
      </c>
      <c r="J4120" s="6">
        <v>14</v>
      </c>
      <c r="K4120" s="6">
        <v>23</v>
      </c>
      <c r="L4120" s="6">
        <v>361</v>
      </c>
      <c r="M4120" s="6">
        <v>37</v>
      </c>
      <c r="N4120" s="6">
        <v>5</v>
      </c>
      <c r="O4120" s="6">
        <v>7.4999999999999997E-2</v>
      </c>
      <c r="P4120" s="8">
        <v>1065.3</v>
      </c>
      <c r="Q4120" s="8">
        <v>543.303</v>
      </c>
      <c r="R4120" s="8">
        <f t="shared" si="193"/>
        <v>2210.4974999999999</v>
      </c>
      <c r="S4120" s="8">
        <f>(((Sales[[#This Row],[Unit Price]]-(Sales[[#This Row],[Discount Applied]]*Sales[[#This Row],[Unit Price]]))-Q4120)/Q4120)*100</f>
        <v>81.372549019607831</v>
      </c>
      <c r="T4120" s="8">
        <f t="shared" si="194"/>
        <v>4927.0124999999998</v>
      </c>
      <c r="U4120" s="8">
        <f>Sales[[#This Row],[Unit Cost]]*Sales[[#This Row],[Order Quantity]]</f>
        <v>2716.5149999999999</v>
      </c>
    </row>
    <row r="4121" spans="1:21" x14ac:dyDescent="0.2">
      <c r="A4121" s="6" t="s">
        <v>4334</v>
      </c>
      <c r="B4121" s="6" t="s">
        <v>24</v>
      </c>
      <c r="C4121" s="6" t="s">
        <v>148</v>
      </c>
      <c r="D4121" s="7">
        <v>43600</v>
      </c>
      <c r="E4121" s="7">
        <v>43739</v>
      </c>
      <c r="F4121" s="7">
        <v>43759</v>
      </c>
      <c r="G4121" s="7">
        <v>43765</v>
      </c>
      <c r="H4121" s="6">
        <f t="shared" si="192"/>
        <v>26</v>
      </c>
      <c r="I4121" s="6" t="s">
        <v>215</v>
      </c>
      <c r="J4121" s="6">
        <v>12</v>
      </c>
      <c r="K4121" s="6">
        <v>33</v>
      </c>
      <c r="L4121" s="6">
        <v>21</v>
      </c>
      <c r="M4121" s="6">
        <v>21</v>
      </c>
      <c r="N4121" s="6">
        <v>4</v>
      </c>
      <c r="O4121" s="6">
        <v>0.3</v>
      </c>
      <c r="P4121" s="8">
        <v>2673.3</v>
      </c>
      <c r="Q4121" s="8">
        <v>1122.7860000000001</v>
      </c>
      <c r="R4121" s="8">
        <f t="shared" si="193"/>
        <v>2994.0960000000005</v>
      </c>
      <c r="S4121" s="8">
        <f>(((Sales[[#This Row],[Unit Price]]-(Sales[[#This Row],[Discount Applied]]*Sales[[#This Row],[Unit Price]]))-Q4121)/Q4121)*100</f>
        <v>66.666666666666671</v>
      </c>
      <c r="T4121" s="8">
        <f t="shared" si="194"/>
        <v>7485.2400000000007</v>
      </c>
      <c r="U4121" s="8">
        <f>Sales[[#This Row],[Unit Cost]]*Sales[[#This Row],[Order Quantity]]</f>
        <v>4491.1440000000002</v>
      </c>
    </row>
    <row r="4122" spans="1:21" x14ac:dyDescent="0.2">
      <c r="A4122" s="6" t="s">
        <v>4335</v>
      </c>
      <c r="B4122" s="6" t="s">
        <v>23</v>
      </c>
      <c r="C4122" s="6" t="s">
        <v>145</v>
      </c>
      <c r="D4122" s="7">
        <v>43600</v>
      </c>
      <c r="E4122" s="7">
        <v>43739</v>
      </c>
      <c r="F4122" s="7">
        <v>43742</v>
      </c>
      <c r="G4122" s="7">
        <v>43747</v>
      </c>
      <c r="H4122" s="6">
        <f t="shared" si="192"/>
        <v>8</v>
      </c>
      <c r="I4122" s="6" t="s">
        <v>215</v>
      </c>
      <c r="J4122" s="6">
        <v>21</v>
      </c>
      <c r="K4122" s="6">
        <v>36</v>
      </c>
      <c r="L4122" s="6">
        <v>121</v>
      </c>
      <c r="M4122" s="6">
        <v>8</v>
      </c>
      <c r="N4122" s="6">
        <v>1</v>
      </c>
      <c r="O4122" s="6">
        <v>0.05</v>
      </c>
      <c r="P4122" s="8">
        <v>3906.1</v>
      </c>
      <c r="Q4122" s="8">
        <v>2538.9650000000001</v>
      </c>
      <c r="R4122" s="8">
        <f t="shared" si="193"/>
        <v>1171.83</v>
      </c>
      <c r="S4122" s="8">
        <f>(((Sales[[#This Row],[Unit Price]]-(Sales[[#This Row],[Discount Applied]]*Sales[[#This Row],[Unit Price]]))-Q4122)/Q4122)*100</f>
        <v>46.153846153846153</v>
      </c>
      <c r="T4122" s="8">
        <f t="shared" si="194"/>
        <v>3710.7950000000001</v>
      </c>
      <c r="U4122" s="8">
        <f>Sales[[#This Row],[Unit Cost]]*Sales[[#This Row],[Order Quantity]]</f>
        <v>2538.9650000000001</v>
      </c>
    </row>
    <row r="4123" spans="1:21" x14ac:dyDescent="0.2">
      <c r="A4123" s="6" t="s">
        <v>4336</v>
      </c>
      <c r="B4123" s="6" t="s">
        <v>24</v>
      </c>
      <c r="C4123" s="6" t="s">
        <v>143</v>
      </c>
      <c r="D4123" s="7">
        <v>43700</v>
      </c>
      <c r="E4123" s="7">
        <v>43739</v>
      </c>
      <c r="F4123" s="7">
        <v>43765</v>
      </c>
      <c r="G4123" s="7">
        <v>43775</v>
      </c>
      <c r="H4123" s="6">
        <f t="shared" si="192"/>
        <v>36</v>
      </c>
      <c r="I4123" s="6" t="s">
        <v>215</v>
      </c>
      <c r="J4123" s="6">
        <v>1</v>
      </c>
      <c r="K4123" s="6">
        <v>46</v>
      </c>
      <c r="L4123" s="6">
        <v>355</v>
      </c>
      <c r="M4123" s="6">
        <v>2</v>
      </c>
      <c r="N4123" s="6">
        <v>8</v>
      </c>
      <c r="O4123" s="6">
        <v>0.1</v>
      </c>
      <c r="P4123" s="8">
        <v>5795.5</v>
      </c>
      <c r="Q4123" s="8">
        <v>3709.12</v>
      </c>
      <c r="R4123" s="8">
        <f t="shared" si="193"/>
        <v>12054.64</v>
      </c>
      <c r="S4123" s="8">
        <f>(((Sales[[#This Row],[Unit Price]]-(Sales[[#This Row],[Discount Applied]]*Sales[[#This Row],[Unit Price]]))-Q4123)/Q4123)*100</f>
        <v>40.625</v>
      </c>
      <c r="T4123" s="8">
        <f t="shared" si="194"/>
        <v>41727.599999999999</v>
      </c>
      <c r="U4123" s="8">
        <f>Sales[[#This Row],[Unit Cost]]*Sales[[#This Row],[Order Quantity]]</f>
        <v>29672.959999999999</v>
      </c>
    </row>
    <row r="4124" spans="1:21" x14ac:dyDescent="0.2">
      <c r="A4124" s="6" t="s">
        <v>4337</v>
      </c>
      <c r="B4124" s="6" t="s">
        <v>24</v>
      </c>
      <c r="C4124" s="6" t="s">
        <v>146</v>
      </c>
      <c r="D4124" s="7">
        <v>43600</v>
      </c>
      <c r="E4124" s="7">
        <v>43739</v>
      </c>
      <c r="F4124" s="7">
        <v>43755</v>
      </c>
      <c r="G4124" s="7">
        <v>43764</v>
      </c>
      <c r="H4124" s="6">
        <f t="shared" si="192"/>
        <v>25</v>
      </c>
      <c r="I4124" s="6" t="s">
        <v>215</v>
      </c>
      <c r="J4124" s="6">
        <v>7</v>
      </c>
      <c r="K4124" s="6">
        <v>45</v>
      </c>
      <c r="L4124" s="6">
        <v>319</v>
      </c>
      <c r="M4124" s="6">
        <v>30</v>
      </c>
      <c r="N4124" s="6">
        <v>2</v>
      </c>
      <c r="O4124" s="6">
        <v>0.15</v>
      </c>
      <c r="P4124" s="8">
        <v>1742</v>
      </c>
      <c r="Q4124" s="8">
        <v>1201.98</v>
      </c>
      <c r="R4124" s="8">
        <f t="shared" si="193"/>
        <v>557.44000000000005</v>
      </c>
      <c r="S4124" s="8">
        <f>(((Sales[[#This Row],[Unit Price]]-(Sales[[#This Row],[Discount Applied]]*Sales[[#This Row],[Unit Price]]))-Q4124)/Q4124)*100</f>
        <v>23.188405797101453</v>
      </c>
      <c r="T4124" s="8">
        <f t="shared" si="194"/>
        <v>2961.4</v>
      </c>
      <c r="U4124" s="8">
        <f>Sales[[#This Row],[Unit Cost]]*Sales[[#This Row],[Order Quantity]]</f>
        <v>2403.96</v>
      </c>
    </row>
    <row r="4125" spans="1:21" x14ac:dyDescent="0.2">
      <c r="A4125" s="6" t="s">
        <v>4338</v>
      </c>
      <c r="B4125" s="6" t="s">
        <v>25</v>
      </c>
      <c r="C4125" s="6" t="s">
        <v>144</v>
      </c>
      <c r="D4125" s="7">
        <v>43600</v>
      </c>
      <c r="E4125" s="7">
        <v>43739</v>
      </c>
      <c r="F4125" s="7">
        <v>43741</v>
      </c>
      <c r="G4125" s="7">
        <v>43749</v>
      </c>
      <c r="H4125" s="6">
        <f t="shared" si="192"/>
        <v>10</v>
      </c>
      <c r="I4125" s="6" t="s">
        <v>215</v>
      </c>
      <c r="J4125" s="6">
        <v>16</v>
      </c>
      <c r="K4125" s="6">
        <v>6</v>
      </c>
      <c r="L4125" s="6">
        <v>60</v>
      </c>
      <c r="M4125" s="6">
        <v>2</v>
      </c>
      <c r="N4125" s="6">
        <v>8</v>
      </c>
      <c r="O4125" s="6">
        <v>0.15</v>
      </c>
      <c r="P4125" s="8">
        <v>3872.6</v>
      </c>
      <c r="Q4125" s="8">
        <v>3059.3540000000003</v>
      </c>
      <c r="R4125" s="8">
        <f t="shared" si="193"/>
        <v>1858.8479999999981</v>
      </c>
      <c r="S4125" s="8">
        <f>(((Sales[[#This Row],[Unit Price]]-(Sales[[#This Row],[Discount Applied]]*Sales[[#This Row],[Unit Price]]))-Q4125)/Q4125)*100</f>
        <v>7.5949367088607511</v>
      </c>
      <c r="T4125" s="8">
        <f t="shared" si="194"/>
        <v>26333.68</v>
      </c>
      <c r="U4125" s="8">
        <f>Sales[[#This Row],[Unit Cost]]*Sales[[#This Row],[Order Quantity]]</f>
        <v>24474.832000000002</v>
      </c>
    </row>
    <row r="4126" spans="1:21" x14ac:dyDescent="0.2">
      <c r="A4126" s="6" t="s">
        <v>4339</v>
      </c>
      <c r="B4126" s="6" t="s">
        <v>24</v>
      </c>
      <c r="C4126" s="6" t="s">
        <v>143</v>
      </c>
      <c r="D4126" s="7">
        <v>43600</v>
      </c>
      <c r="E4126" s="7">
        <v>43739</v>
      </c>
      <c r="F4126" s="7">
        <v>43747</v>
      </c>
      <c r="G4126" s="7">
        <v>43756</v>
      </c>
      <c r="H4126" s="6">
        <f t="shared" si="192"/>
        <v>17</v>
      </c>
      <c r="I4126" s="6" t="s">
        <v>215</v>
      </c>
      <c r="J4126" s="6">
        <v>7</v>
      </c>
      <c r="K4126" s="6">
        <v>12</v>
      </c>
      <c r="L4126" s="6">
        <v>357</v>
      </c>
      <c r="M4126" s="6">
        <v>10</v>
      </c>
      <c r="N4126" s="6">
        <v>8</v>
      </c>
      <c r="O4126" s="6">
        <v>0.1</v>
      </c>
      <c r="P4126" s="8">
        <v>268</v>
      </c>
      <c r="Q4126" s="8">
        <v>171.52</v>
      </c>
      <c r="R4126" s="8">
        <f t="shared" si="193"/>
        <v>557.43999999999983</v>
      </c>
      <c r="S4126" s="8">
        <f>(((Sales[[#This Row],[Unit Price]]-(Sales[[#This Row],[Discount Applied]]*Sales[[#This Row],[Unit Price]]))-Q4126)/Q4126)*100</f>
        <v>40.624999999999986</v>
      </c>
      <c r="T4126" s="8">
        <f t="shared" si="194"/>
        <v>1929.6</v>
      </c>
      <c r="U4126" s="8">
        <f>Sales[[#This Row],[Unit Cost]]*Sales[[#This Row],[Order Quantity]]</f>
        <v>1372.16</v>
      </c>
    </row>
    <row r="4127" spans="1:21" x14ac:dyDescent="0.2">
      <c r="A4127" s="6" t="s">
        <v>4340</v>
      </c>
      <c r="B4127" s="6" t="s">
        <v>26</v>
      </c>
      <c r="C4127" s="6" t="s">
        <v>145</v>
      </c>
      <c r="D4127" s="7">
        <v>43600</v>
      </c>
      <c r="E4127" s="7">
        <v>43739</v>
      </c>
      <c r="F4127" s="7">
        <v>43761</v>
      </c>
      <c r="G4127" s="7">
        <v>43769</v>
      </c>
      <c r="H4127" s="6">
        <f t="shared" si="192"/>
        <v>30</v>
      </c>
      <c r="I4127" s="6" t="s">
        <v>215</v>
      </c>
      <c r="J4127" s="6">
        <v>25</v>
      </c>
      <c r="K4127" s="6">
        <v>48</v>
      </c>
      <c r="L4127" s="6">
        <v>149</v>
      </c>
      <c r="M4127" s="6">
        <v>31</v>
      </c>
      <c r="N4127" s="6">
        <v>1</v>
      </c>
      <c r="O4127" s="6">
        <v>7.4999999999999997E-2</v>
      </c>
      <c r="P4127" s="8">
        <v>924.6</v>
      </c>
      <c r="Q4127" s="8">
        <v>656.46600000000001</v>
      </c>
      <c r="R4127" s="8">
        <f t="shared" si="193"/>
        <v>198.78899999999999</v>
      </c>
      <c r="S4127" s="8">
        <f>(((Sales[[#This Row],[Unit Price]]-(Sales[[#This Row],[Discount Applied]]*Sales[[#This Row],[Unit Price]]))-Q4127)/Q4127)*100</f>
        <v>30.281690140845068</v>
      </c>
      <c r="T4127" s="8">
        <f t="shared" si="194"/>
        <v>855.255</v>
      </c>
      <c r="U4127" s="8">
        <f>Sales[[#This Row],[Unit Cost]]*Sales[[#This Row],[Order Quantity]]</f>
        <v>656.46600000000001</v>
      </c>
    </row>
    <row r="4128" spans="1:21" x14ac:dyDescent="0.2">
      <c r="A4128" s="6" t="s">
        <v>4341</v>
      </c>
      <c r="B4128" s="6" t="s">
        <v>25</v>
      </c>
      <c r="C4128" s="6" t="s">
        <v>147</v>
      </c>
      <c r="D4128" s="7">
        <v>43600</v>
      </c>
      <c r="E4128" s="7">
        <v>43739</v>
      </c>
      <c r="F4128" s="7">
        <v>43766</v>
      </c>
      <c r="G4128" s="7">
        <v>43775</v>
      </c>
      <c r="H4128" s="6">
        <f t="shared" si="192"/>
        <v>36</v>
      </c>
      <c r="I4128" s="6" t="s">
        <v>215</v>
      </c>
      <c r="J4128" s="6">
        <v>18</v>
      </c>
      <c r="K4128" s="6">
        <v>12</v>
      </c>
      <c r="L4128" s="6">
        <v>259</v>
      </c>
      <c r="M4128" s="6">
        <v>39</v>
      </c>
      <c r="N4128" s="6">
        <v>5</v>
      </c>
      <c r="O4128" s="6">
        <v>7.4999999999999997E-2</v>
      </c>
      <c r="P4128" s="8">
        <v>3845.8</v>
      </c>
      <c r="Q4128" s="8">
        <v>1653.694</v>
      </c>
      <c r="R4128" s="8">
        <f t="shared" si="193"/>
        <v>9518.3550000000014</v>
      </c>
      <c r="S4128" s="8">
        <f>(((Sales[[#This Row],[Unit Price]]-(Sales[[#This Row],[Discount Applied]]*Sales[[#This Row],[Unit Price]]))-Q4128)/Q4128)*100</f>
        <v>115.11627906976747</v>
      </c>
      <c r="T4128" s="8">
        <f t="shared" si="194"/>
        <v>17786.825000000001</v>
      </c>
      <c r="U4128" s="8">
        <f>Sales[[#This Row],[Unit Cost]]*Sales[[#This Row],[Order Quantity]]</f>
        <v>8268.4699999999993</v>
      </c>
    </row>
    <row r="4129" spans="1:21" x14ac:dyDescent="0.2">
      <c r="A4129" s="6" t="s">
        <v>4342</v>
      </c>
      <c r="B4129" s="6" t="s">
        <v>25</v>
      </c>
      <c r="C4129" s="6" t="s">
        <v>145</v>
      </c>
      <c r="D4129" s="7">
        <v>43700</v>
      </c>
      <c r="E4129" s="7">
        <v>43740</v>
      </c>
      <c r="F4129" s="7">
        <v>43746</v>
      </c>
      <c r="G4129" s="7">
        <v>43747</v>
      </c>
      <c r="H4129" s="6">
        <f t="shared" si="192"/>
        <v>7</v>
      </c>
      <c r="I4129" s="6" t="s">
        <v>215</v>
      </c>
      <c r="J4129" s="6">
        <v>20</v>
      </c>
      <c r="K4129" s="6">
        <v>48</v>
      </c>
      <c r="L4129" s="6">
        <v>166</v>
      </c>
      <c r="M4129" s="6">
        <v>26</v>
      </c>
      <c r="N4129" s="6">
        <v>8</v>
      </c>
      <c r="O4129" s="6">
        <v>0.1</v>
      </c>
      <c r="P4129" s="8">
        <v>1038.5</v>
      </c>
      <c r="Q4129" s="8">
        <v>446.55500000000001</v>
      </c>
      <c r="R4129" s="8">
        <f t="shared" si="193"/>
        <v>3904.7599999999998</v>
      </c>
      <c r="S4129" s="8">
        <f>(((Sales[[#This Row],[Unit Price]]-(Sales[[#This Row],[Discount Applied]]*Sales[[#This Row],[Unit Price]]))-Q4129)/Q4129)*100</f>
        <v>109.30232558139534</v>
      </c>
      <c r="T4129" s="8">
        <f t="shared" si="194"/>
        <v>7477.2</v>
      </c>
      <c r="U4129" s="8">
        <f>Sales[[#This Row],[Unit Cost]]*Sales[[#This Row],[Order Quantity]]</f>
        <v>3572.44</v>
      </c>
    </row>
    <row r="4130" spans="1:21" x14ac:dyDescent="0.2">
      <c r="A4130" s="6" t="s">
        <v>4343</v>
      </c>
      <c r="B4130" s="6" t="s">
        <v>24</v>
      </c>
      <c r="C4130" s="6" t="s">
        <v>143</v>
      </c>
      <c r="D4130" s="7">
        <v>43600</v>
      </c>
      <c r="E4130" s="7">
        <v>43740</v>
      </c>
      <c r="F4130" s="7">
        <v>43745</v>
      </c>
      <c r="G4130" s="7">
        <v>43748</v>
      </c>
      <c r="H4130" s="6">
        <f t="shared" si="192"/>
        <v>8</v>
      </c>
      <c r="I4130" s="6" t="s">
        <v>215</v>
      </c>
      <c r="J4130" s="6">
        <v>6</v>
      </c>
      <c r="K4130" s="6">
        <v>21</v>
      </c>
      <c r="L4130" s="6">
        <v>352</v>
      </c>
      <c r="M4130" s="6">
        <v>31</v>
      </c>
      <c r="N4130" s="6">
        <v>2</v>
      </c>
      <c r="O4130" s="6">
        <v>7.4999999999999997E-2</v>
      </c>
      <c r="P4130" s="8">
        <v>1916.2</v>
      </c>
      <c r="Q4130" s="8">
        <v>1207.2060000000001</v>
      </c>
      <c r="R4130" s="8">
        <f t="shared" si="193"/>
        <v>1130.558</v>
      </c>
      <c r="S4130" s="8">
        <f>(((Sales[[#This Row],[Unit Price]]-(Sales[[#This Row],[Discount Applied]]*Sales[[#This Row],[Unit Price]]))-Q4130)/Q4130)*100</f>
        <v>46.825396825396822</v>
      </c>
      <c r="T4130" s="8">
        <f t="shared" si="194"/>
        <v>3544.9700000000003</v>
      </c>
      <c r="U4130" s="8">
        <f>Sales[[#This Row],[Unit Cost]]*Sales[[#This Row],[Order Quantity]]</f>
        <v>2414.4120000000003</v>
      </c>
    </row>
    <row r="4131" spans="1:21" x14ac:dyDescent="0.2">
      <c r="A4131" s="6" t="s">
        <v>4344</v>
      </c>
      <c r="B4131" s="6" t="s">
        <v>24</v>
      </c>
      <c r="C4131" s="6" t="s">
        <v>148</v>
      </c>
      <c r="D4131" s="7">
        <v>43600</v>
      </c>
      <c r="E4131" s="7">
        <v>43740</v>
      </c>
      <c r="F4131" s="7">
        <v>43763</v>
      </c>
      <c r="G4131" s="7">
        <v>43764</v>
      </c>
      <c r="H4131" s="6">
        <f t="shared" si="192"/>
        <v>24</v>
      </c>
      <c r="I4131" s="6" t="s">
        <v>215</v>
      </c>
      <c r="J4131" s="6">
        <v>8</v>
      </c>
      <c r="K4131" s="6">
        <v>32</v>
      </c>
      <c r="L4131" s="6">
        <v>49</v>
      </c>
      <c r="M4131" s="6">
        <v>33</v>
      </c>
      <c r="N4131" s="6">
        <v>5</v>
      </c>
      <c r="O4131" s="6">
        <v>0.4</v>
      </c>
      <c r="P4131" s="8">
        <v>1889.4</v>
      </c>
      <c r="Q4131" s="8">
        <v>888.01800000000003</v>
      </c>
      <c r="R4131" s="8">
        <f t="shared" si="193"/>
        <v>1228.1099999999988</v>
      </c>
      <c r="S4131" s="8">
        <f>(((Sales[[#This Row],[Unit Price]]-(Sales[[#This Row],[Discount Applied]]*Sales[[#This Row],[Unit Price]]))-Q4131)/Q4131)*100</f>
        <v>27.659574468085086</v>
      </c>
      <c r="T4131" s="8">
        <f t="shared" si="194"/>
        <v>5668.1999999999989</v>
      </c>
      <c r="U4131" s="8">
        <f>Sales[[#This Row],[Unit Cost]]*Sales[[#This Row],[Order Quantity]]</f>
        <v>4440.09</v>
      </c>
    </row>
    <row r="4132" spans="1:21" x14ac:dyDescent="0.2">
      <c r="A4132" s="6" t="s">
        <v>4345</v>
      </c>
      <c r="B4132" s="6" t="s">
        <v>24</v>
      </c>
      <c r="C4132" s="6" t="s">
        <v>146</v>
      </c>
      <c r="D4132" s="7">
        <v>43600</v>
      </c>
      <c r="E4132" s="7">
        <v>43740</v>
      </c>
      <c r="F4132" s="7">
        <v>43750</v>
      </c>
      <c r="G4132" s="7">
        <v>43751</v>
      </c>
      <c r="H4132" s="6">
        <f t="shared" si="192"/>
        <v>11</v>
      </c>
      <c r="I4132" s="6" t="s">
        <v>215</v>
      </c>
      <c r="J4132" s="6">
        <v>4</v>
      </c>
      <c r="K4132" s="6">
        <v>46</v>
      </c>
      <c r="L4132" s="6">
        <v>267</v>
      </c>
      <c r="M4132" s="6">
        <v>44</v>
      </c>
      <c r="N4132" s="6">
        <v>4</v>
      </c>
      <c r="O4132" s="6">
        <v>7.4999999999999997E-2</v>
      </c>
      <c r="P4132" s="8">
        <v>1051.9000000000001</v>
      </c>
      <c r="Q4132" s="8">
        <v>831.00100000000009</v>
      </c>
      <c r="R4132" s="8">
        <f t="shared" si="193"/>
        <v>568.02599999999984</v>
      </c>
      <c r="S4132" s="8">
        <f>(((Sales[[#This Row],[Unit Price]]-(Sales[[#This Row],[Discount Applied]]*Sales[[#This Row],[Unit Price]]))-Q4132)/Q4132)*100</f>
        <v>17.088607594936704</v>
      </c>
      <c r="T4132" s="8">
        <f t="shared" si="194"/>
        <v>3892.03</v>
      </c>
      <c r="U4132" s="8">
        <f>Sales[[#This Row],[Unit Cost]]*Sales[[#This Row],[Order Quantity]]</f>
        <v>3324.0040000000004</v>
      </c>
    </row>
    <row r="4133" spans="1:21" x14ac:dyDescent="0.2">
      <c r="A4133" s="6" t="s">
        <v>4346</v>
      </c>
      <c r="B4133" s="6" t="s">
        <v>24</v>
      </c>
      <c r="C4133" s="6" t="s">
        <v>148</v>
      </c>
      <c r="D4133" s="7">
        <v>43600</v>
      </c>
      <c r="E4133" s="7">
        <v>43740</v>
      </c>
      <c r="F4133" s="7">
        <v>43768</v>
      </c>
      <c r="G4133" s="7">
        <v>43776</v>
      </c>
      <c r="H4133" s="6">
        <f t="shared" si="192"/>
        <v>36</v>
      </c>
      <c r="I4133" s="6" t="s">
        <v>215</v>
      </c>
      <c r="J4133" s="6">
        <v>10</v>
      </c>
      <c r="K4133" s="6">
        <v>7</v>
      </c>
      <c r="L4133" s="6">
        <v>11</v>
      </c>
      <c r="M4133" s="6">
        <v>40</v>
      </c>
      <c r="N4133" s="6">
        <v>8</v>
      </c>
      <c r="O4133" s="6">
        <v>0.05</v>
      </c>
      <c r="P4133" s="8">
        <v>1078.7</v>
      </c>
      <c r="Q4133" s="8">
        <v>647.22</v>
      </c>
      <c r="R4133" s="8">
        <f t="shared" si="193"/>
        <v>3020.3600000000006</v>
      </c>
      <c r="S4133" s="8">
        <f>(((Sales[[#This Row],[Unit Price]]-(Sales[[#This Row],[Discount Applied]]*Sales[[#This Row],[Unit Price]]))-Q4133)/Q4133)*100</f>
        <v>58.333333333333336</v>
      </c>
      <c r="T4133" s="8">
        <f t="shared" si="194"/>
        <v>8198.1200000000008</v>
      </c>
      <c r="U4133" s="8">
        <f>Sales[[#This Row],[Unit Cost]]*Sales[[#This Row],[Order Quantity]]</f>
        <v>5177.76</v>
      </c>
    </row>
    <row r="4134" spans="1:21" x14ac:dyDescent="0.2">
      <c r="A4134" s="6" t="s">
        <v>4347</v>
      </c>
      <c r="B4134" s="6" t="s">
        <v>23</v>
      </c>
      <c r="C4134" s="6" t="s">
        <v>145</v>
      </c>
      <c r="D4134" s="7">
        <v>43700</v>
      </c>
      <c r="E4134" s="7">
        <v>43741</v>
      </c>
      <c r="F4134" s="7">
        <v>43746</v>
      </c>
      <c r="G4134" s="7">
        <v>43748</v>
      </c>
      <c r="H4134" s="6">
        <f t="shared" si="192"/>
        <v>7</v>
      </c>
      <c r="I4134" s="6" t="s">
        <v>215</v>
      </c>
      <c r="J4134" s="6">
        <v>23</v>
      </c>
      <c r="K4134" s="6">
        <v>21</v>
      </c>
      <c r="L4134" s="6">
        <v>197</v>
      </c>
      <c r="M4134" s="6">
        <v>8</v>
      </c>
      <c r="N4134" s="6">
        <v>2</v>
      </c>
      <c r="O4134" s="6">
        <v>0.2</v>
      </c>
      <c r="P4134" s="8">
        <v>3926.2000000000003</v>
      </c>
      <c r="Q4134" s="8">
        <v>2630.5540000000005</v>
      </c>
      <c r="R4134" s="8">
        <f t="shared" si="193"/>
        <v>1020.811999999999</v>
      </c>
      <c r="S4134" s="8">
        <f>(((Sales[[#This Row],[Unit Price]]-(Sales[[#This Row],[Discount Applied]]*Sales[[#This Row],[Unit Price]]))-Q4134)/Q4134)*100</f>
        <v>19.402985074626841</v>
      </c>
      <c r="T4134" s="8">
        <f t="shared" si="194"/>
        <v>6281.92</v>
      </c>
      <c r="U4134" s="8">
        <f>Sales[[#This Row],[Unit Cost]]*Sales[[#This Row],[Order Quantity]]</f>
        <v>5261.1080000000011</v>
      </c>
    </row>
    <row r="4135" spans="1:21" x14ac:dyDescent="0.2">
      <c r="A4135" s="6" t="s">
        <v>4348</v>
      </c>
      <c r="B4135" s="6" t="s">
        <v>26</v>
      </c>
      <c r="C4135" s="6" t="s">
        <v>147</v>
      </c>
      <c r="D4135" s="7">
        <v>43600</v>
      </c>
      <c r="E4135" s="7">
        <v>43741</v>
      </c>
      <c r="F4135" s="7">
        <v>43745</v>
      </c>
      <c r="G4135" s="7">
        <v>43754</v>
      </c>
      <c r="H4135" s="6">
        <f t="shared" si="192"/>
        <v>13</v>
      </c>
      <c r="I4135" s="6" t="s">
        <v>215</v>
      </c>
      <c r="J4135" s="6">
        <v>27</v>
      </c>
      <c r="K4135" s="6">
        <v>11</v>
      </c>
      <c r="L4135" s="6">
        <v>260</v>
      </c>
      <c r="M4135" s="6">
        <v>7</v>
      </c>
      <c r="N4135" s="6">
        <v>8</v>
      </c>
      <c r="O4135" s="6">
        <v>0.1</v>
      </c>
      <c r="P4135" s="8">
        <v>1996.6000000000001</v>
      </c>
      <c r="Q4135" s="8">
        <v>1257.8580000000002</v>
      </c>
      <c r="R4135" s="8">
        <f t="shared" si="193"/>
        <v>4312.655999999999</v>
      </c>
      <c r="S4135" s="8">
        <f>(((Sales[[#This Row],[Unit Price]]-(Sales[[#This Row],[Discount Applied]]*Sales[[#This Row],[Unit Price]]))-Q4135)/Q4135)*100</f>
        <v>42.857142857142847</v>
      </c>
      <c r="T4135" s="8">
        <f t="shared" si="194"/>
        <v>14375.52</v>
      </c>
      <c r="U4135" s="8">
        <f>Sales[[#This Row],[Unit Cost]]*Sales[[#This Row],[Order Quantity]]</f>
        <v>10062.864000000001</v>
      </c>
    </row>
    <row r="4136" spans="1:21" x14ac:dyDescent="0.2">
      <c r="A4136" s="6" t="s">
        <v>4349</v>
      </c>
      <c r="B4136" s="6" t="s">
        <v>23</v>
      </c>
      <c r="C4136" s="6" t="s">
        <v>145</v>
      </c>
      <c r="D4136" s="7">
        <v>43600</v>
      </c>
      <c r="E4136" s="7">
        <v>43741</v>
      </c>
      <c r="F4136" s="7">
        <v>43753</v>
      </c>
      <c r="G4136" s="7">
        <v>43759</v>
      </c>
      <c r="H4136" s="6">
        <f t="shared" si="192"/>
        <v>18</v>
      </c>
      <c r="I4136" s="6" t="s">
        <v>215</v>
      </c>
      <c r="J4136" s="6">
        <v>24</v>
      </c>
      <c r="K4136" s="6">
        <v>31</v>
      </c>
      <c r="L4136" s="6">
        <v>116</v>
      </c>
      <c r="M4136" s="6">
        <v>34</v>
      </c>
      <c r="N4136" s="6">
        <v>1</v>
      </c>
      <c r="O4136" s="6">
        <v>7.4999999999999997E-2</v>
      </c>
      <c r="P4136" s="8">
        <v>4006.6</v>
      </c>
      <c r="Q4136" s="8">
        <v>1802.97</v>
      </c>
      <c r="R4136" s="8">
        <f t="shared" si="193"/>
        <v>1903.135</v>
      </c>
      <c r="S4136" s="8">
        <f>(((Sales[[#This Row],[Unit Price]]-(Sales[[#This Row],[Discount Applied]]*Sales[[#This Row],[Unit Price]]))-Q4136)/Q4136)*100</f>
        <v>105.55555555555556</v>
      </c>
      <c r="T4136" s="8">
        <f t="shared" si="194"/>
        <v>3706.105</v>
      </c>
      <c r="U4136" s="8">
        <f>Sales[[#This Row],[Unit Cost]]*Sales[[#This Row],[Order Quantity]]</f>
        <v>1802.97</v>
      </c>
    </row>
    <row r="4137" spans="1:21" x14ac:dyDescent="0.2">
      <c r="A4137" s="6" t="s">
        <v>4350</v>
      </c>
      <c r="B4137" s="6" t="s">
        <v>25</v>
      </c>
      <c r="C4137" s="6" t="s">
        <v>147</v>
      </c>
      <c r="D4137" s="7">
        <v>43600</v>
      </c>
      <c r="E4137" s="7">
        <v>43741</v>
      </c>
      <c r="F4137" s="7">
        <v>43764</v>
      </c>
      <c r="G4137" s="7">
        <v>43765</v>
      </c>
      <c r="H4137" s="6">
        <f t="shared" si="192"/>
        <v>24</v>
      </c>
      <c r="I4137" s="6" t="s">
        <v>215</v>
      </c>
      <c r="J4137" s="6">
        <v>14</v>
      </c>
      <c r="K4137" s="6">
        <v>50</v>
      </c>
      <c r="L4137" s="6">
        <v>212</v>
      </c>
      <c r="M4137" s="6">
        <v>7</v>
      </c>
      <c r="N4137" s="6">
        <v>7</v>
      </c>
      <c r="O4137" s="6">
        <v>0.3</v>
      </c>
      <c r="P4137" s="8">
        <v>2613</v>
      </c>
      <c r="Q4137" s="8">
        <v>1097.46</v>
      </c>
      <c r="R4137" s="8">
        <f t="shared" si="193"/>
        <v>5121.4800000000005</v>
      </c>
      <c r="S4137" s="8">
        <f>(((Sales[[#This Row],[Unit Price]]-(Sales[[#This Row],[Discount Applied]]*Sales[[#This Row],[Unit Price]]))-Q4137)/Q4137)*100</f>
        <v>66.666666666666657</v>
      </c>
      <c r="T4137" s="8">
        <f t="shared" si="194"/>
        <v>12803.7</v>
      </c>
      <c r="U4137" s="8">
        <f>Sales[[#This Row],[Unit Cost]]*Sales[[#This Row],[Order Quantity]]</f>
        <v>7682.22</v>
      </c>
    </row>
    <row r="4138" spans="1:21" x14ac:dyDescent="0.2">
      <c r="A4138" s="6" t="s">
        <v>4351</v>
      </c>
      <c r="B4138" s="6" t="s">
        <v>26</v>
      </c>
      <c r="C4138" s="6" t="s">
        <v>144</v>
      </c>
      <c r="D4138" s="7">
        <v>43700</v>
      </c>
      <c r="E4138" s="7">
        <v>43741</v>
      </c>
      <c r="F4138" s="7">
        <v>43752</v>
      </c>
      <c r="G4138" s="7">
        <v>43758</v>
      </c>
      <c r="H4138" s="6">
        <f t="shared" si="192"/>
        <v>17</v>
      </c>
      <c r="I4138" s="6" t="s">
        <v>215</v>
      </c>
      <c r="J4138" s="6">
        <v>26</v>
      </c>
      <c r="K4138" s="6">
        <v>17</v>
      </c>
      <c r="L4138" s="6">
        <v>86</v>
      </c>
      <c r="M4138" s="6">
        <v>19</v>
      </c>
      <c r="N4138" s="6">
        <v>8</v>
      </c>
      <c r="O4138" s="6">
        <v>0.1</v>
      </c>
      <c r="P4138" s="8">
        <v>2639.8</v>
      </c>
      <c r="Q4138" s="8">
        <v>2111.84</v>
      </c>
      <c r="R4138" s="8">
        <f t="shared" si="193"/>
        <v>2111.84</v>
      </c>
      <c r="S4138" s="8">
        <f>(((Sales[[#This Row],[Unit Price]]-(Sales[[#This Row],[Discount Applied]]*Sales[[#This Row],[Unit Price]]))-Q4138)/Q4138)*100</f>
        <v>12.5</v>
      </c>
      <c r="T4138" s="8">
        <f t="shared" si="194"/>
        <v>19006.560000000001</v>
      </c>
      <c r="U4138" s="8">
        <f>Sales[[#This Row],[Unit Cost]]*Sales[[#This Row],[Order Quantity]]</f>
        <v>16894.72</v>
      </c>
    </row>
    <row r="4139" spans="1:21" x14ac:dyDescent="0.2">
      <c r="A4139" s="6" t="s">
        <v>4352</v>
      </c>
      <c r="B4139" s="6" t="s">
        <v>24</v>
      </c>
      <c r="C4139" s="6" t="s">
        <v>146</v>
      </c>
      <c r="D4139" s="7">
        <v>43700</v>
      </c>
      <c r="E4139" s="7">
        <v>43741</v>
      </c>
      <c r="F4139" s="7">
        <v>43759</v>
      </c>
      <c r="G4139" s="7">
        <v>43761</v>
      </c>
      <c r="H4139" s="6">
        <f t="shared" si="192"/>
        <v>20</v>
      </c>
      <c r="I4139" s="6" t="s">
        <v>215</v>
      </c>
      <c r="J4139" s="6">
        <v>1</v>
      </c>
      <c r="K4139" s="6">
        <v>15</v>
      </c>
      <c r="L4139" s="6">
        <v>320</v>
      </c>
      <c r="M4139" s="6">
        <v>11</v>
      </c>
      <c r="N4139" s="6">
        <v>1</v>
      </c>
      <c r="O4139" s="6">
        <v>0.1</v>
      </c>
      <c r="P4139" s="8">
        <v>6458.8</v>
      </c>
      <c r="Q4139" s="8">
        <v>4714.924</v>
      </c>
      <c r="R4139" s="8">
        <f t="shared" si="193"/>
        <v>1097.9960000000001</v>
      </c>
      <c r="S4139" s="8">
        <f>(((Sales[[#This Row],[Unit Price]]-(Sales[[#This Row],[Discount Applied]]*Sales[[#This Row],[Unit Price]]))-Q4139)/Q4139)*100</f>
        <v>23.287671232876715</v>
      </c>
      <c r="T4139" s="8">
        <f t="shared" si="194"/>
        <v>5812.92</v>
      </c>
      <c r="U4139" s="8">
        <f>Sales[[#This Row],[Unit Cost]]*Sales[[#This Row],[Order Quantity]]</f>
        <v>4714.924</v>
      </c>
    </row>
    <row r="4140" spans="1:21" x14ac:dyDescent="0.2">
      <c r="A4140" s="6" t="s">
        <v>4353</v>
      </c>
      <c r="B4140" s="6" t="s">
        <v>25</v>
      </c>
      <c r="C4140" s="6" t="s">
        <v>145</v>
      </c>
      <c r="D4140" s="7">
        <v>43600</v>
      </c>
      <c r="E4140" s="7">
        <v>43741</v>
      </c>
      <c r="F4140" s="7">
        <v>43758</v>
      </c>
      <c r="G4140" s="7">
        <v>43762</v>
      </c>
      <c r="H4140" s="6">
        <f t="shared" si="192"/>
        <v>21</v>
      </c>
      <c r="I4140" s="6" t="s">
        <v>215</v>
      </c>
      <c r="J4140" s="6">
        <v>17</v>
      </c>
      <c r="K4140" s="6">
        <v>7</v>
      </c>
      <c r="L4140" s="6">
        <v>115</v>
      </c>
      <c r="M4140" s="6">
        <v>22</v>
      </c>
      <c r="N4140" s="6">
        <v>2</v>
      </c>
      <c r="O4140" s="6">
        <v>7.4999999999999997E-2</v>
      </c>
      <c r="P4140" s="8">
        <v>3095.4</v>
      </c>
      <c r="Q4140" s="8">
        <v>2166.7799999999997</v>
      </c>
      <c r="R4140" s="8">
        <f t="shared" si="193"/>
        <v>1392.9300000000003</v>
      </c>
      <c r="S4140" s="8">
        <f>(((Sales[[#This Row],[Unit Price]]-(Sales[[#This Row],[Discount Applied]]*Sales[[#This Row],[Unit Price]]))-Q4140)/Q4140)*100</f>
        <v>32.142857142857153</v>
      </c>
      <c r="T4140" s="8">
        <f t="shared" si="194"/>
        <v>5726.49</v>
      </c>
      <c r="U4140" s="8">
        <f>Sales[[#This Row],[Unit Cost]]*Sales[[#This Row],[Order Quantity]]</f>
        <v>4333.5599999999995</v>
      </c>
    </row>
    <row r="4141" spans="1:21" x14ac:dyDescent="0.2">
      <c r="A4141" s="6" t="s">
        <v>4354</v>
      </c>
      <c r="B4141" s="6" t="s">
        <v>25</v>
      </c>
      <c r="C4141" s="6" t="s">
        <v>145</v>
      </c>
      <c r="D4141" s="7">
        <v>43700</v>
      </c>
      <c r="E4141" s="7">
        <v>43741</v>
      </c>
      <c r="F4141" s="7">
        <v>43763</v>
      </c>
      <c r="G4141" s="7">
        <v>43772</v>
      </c>
      <c r="H4141" s="6">
        <f t="shared" si="192"/>
        <v>31</v>
      </c>
      <c r="I4141" s="6" t="s">
        <v>215</v>
      </c>
      <c r="J4141" s="6">
        <v>14</v>
      </c>
      <c r="K4141" s="6">
        <v>18</v>
      </c>
      <c r="L4141" s="6">
        <v>132</v>
      </c>
      <c r="M4141" s="6">
        <v>13</v>
      </c>
      <c r="N4141" s="6">
        <v>4</v>
      </c>
      <c r="O4141" s="6">
        <v>0.4</v>
      </c>
      <c r="P4141" s="8">
        <v>1125.6000000000001</v>
      </c>
      <c r="Q4141" s="8">
        <v>484.00800000000004</v>
      </c>
      <c r="R4141" s="8">
        <f t="shared" si="193"/>
        <v>765.40800000000036</v>
      </c>
      <c r="S4141" s="8">
        <f>(((Sales[[#This Row],[Unit Price]]-(Sales[[#This Row],[Discount Applied]]*Sales[[#This Row],[Unit Price]]))-Q4141)/Q4141)*100</f>
        <v>39.534883720930246</v>
      </c>
      <c r="T4141" s="8">
        <f t="shared" si="194"/>
        <v>2701.4400000000005</v>
      </c>
      <c r="U4141" s="8">
        <f>Sales[[#This Row],[Unit Cost]]*Sales[[#This Row],[Order Quantity]]</f>
        <v>1936.0320000000002</v>
      </c>
    </row>
    <row r="4142" spans="1:21" x14ac:dyDescent="0.2">
      <c r="A4142" s="6" t="s">
        <v>4355</v>
      </c>
      <c r="B4142" s="6" t="s">
        <v>24</v>
      </c>
      <c r="C4142" s="6" t="s">
        <v>146</v>
      </c>
      <c r="D4142" s="7">
        <v>43600</v>
      </c>
      <c r="E4142" s="7">
        <v>43741</v>
      </c>
      <c r="F4142" s="7">
        <v>43769</v>
      </c>
      <c r="G4142" s="7">
        <v>43770</v>
      </c>
      <c r="H4142" s="6">
        <f t="shared" si="192"/>
        <v>29</v>
      </c>
      <c r="I4142" s="6" t="s">
        <v>215</v>
      </c>
      <c r="J4142" s="6">
        <v>12</v>
      </c>
      <c r="K4142" s="6">
        <v>36</v>
      </c>
      <c r="L4142" s="6">
        <v>294</v>
      </c>
      <c r="M4142" s="6">
        <v>14</v>
      </c>
      <c r="N4142" s="6">
        <v>3</v>
      </c>
      <c r="O4142" s="6">
        <v>0.2</v>
      </c>
      <c r="P4142" s="8">
        <v>1018.4</v>
      </c>
      <c r="Q4142" s="8">
        <v>427.72799999999995</v>
      </c>
      <c r="R4142" s="8">
        <f t="shared" si="193"/>
        <v>1160.9760000000001</v>
      </c>
      <c r="S4142" s="8">
        <f>(((Sales[[#This Row],[Unit Price]]-(Sales[[#This Row],[Discount Applied]]*Sales[[#This Row],[Unit Price]]))-Q4142)/Q4142)*100</f>
        <v>90.476190476190496</v>
      </c>
      <c r="T4142" s="8">
        <f t="shared" si="194"/>
        <v>2444.16</v>
      </c>
      <c r="U4142" s="8">
        <f>Sales[[#This Row],[Unit Cost]]*Sales[[#This Row],[Order Quantity]]</f>
        <v>1283.1839999999997</v>
      </c>
    </row>
    <row r="4143" spans="1:21" x14ac:dyDescent="0.2">
      <c r="A4143" s="6" t="s">
        <v>4356</v>
      </c>
      <c r="B4143" s="6" t="s">
        <v>25</v>
      </c>
      <c r="C4143" s="6" t="s">
        <v>147</v>
      </c>
      <c r="D4143" s="7">
        <v>43600</v>
      </c>
      <c r="E4143" s="7">
        <v>43741</v>
      </c>
      <c r="F4143" s="7">
        <v>43745</v>
      </c>
      <c r="G4143" s="7">
        <v>43750</v>
      </c>
      <c r="H4143" s="6">
        <f t="shared" si="192"/>
        <v>9</v>
      </c>
      <c r="I4143" s="6" t="s">
        <v>215</v>
      </c>
      <c r="J4143" s="6">
        <v>14</v>
      </c>
      <c r="K4143" s="6">
        <v>50</v>
      </c>
      <c r="L4143" s="6">
        <v>249</v>
      </c>
      <c r="M4143" s="6">
        <v>5</v>
      </c>
      <c r="N4143" s="6">
        <v>6</v>
      </c>
      <c r="O4143" s="6">
        <v>0.05</v>
      </c>
      <c r="P4143" s="8">
        <v>5333.2</v>
      </c>
      <c r="Q4143" s="8">
        <v>3573.2440000000001</v>
      </c>
      <c r="R4143" s="8">
        <f t="shared" si="193"/>
        <v>8959.775999999998</v>
      </c>
      <c r="S4143" s="8">
        <f>(((Sales[[#This Row],[Unit Price]]-(Sales[[#This Row],[Discount Applied]]*Sales[[#This Row],[Unit Price]]))-Q4143)/Q4143)*100</f>
        <v>41.791044776119399</v>
      </c>
      <c r="T4143" s="8">
        <f t="shared" si="194"/>
        <v>30399.239999999998</v>
      </c>
      <c r="U4143" s="8">
        <f>Sales[[#This Row],[Unit Cost]]*Sales[[#This Row],[Order Quantity]]</f>
        <v>21439.464</v>
      </c>
    </row>
    <row r="4144" spans="1:21" x14ac:dyDescent="0.2">
      <c r="A4144" s="6" t="s">
        <v>4357</v>
      </c>
      <c r="B4144" s="6" t="s">
        <v>23</v>
      </c>
      <c r="C4144" s="6" t="s">
        <v>147</v>
      </c>
      <c r="D4144" s="7">
        <v>43600</v>
      </c>
      <c r="E4144" s="7">
        <v>43741</v>
      </c>
      <c r="F4144" s="7">
        <v>43765</v>
      </c>
      <c r="G4144" s="7">
        <v>43771</v>
      </c>
      <c r="H4144" s="6">
        <f t="shared" si="192"/>
        <v>30</v>
      </c>
      <c r="I4144" s="6" t="s">
        <v>215</v>
      </c>
      <c r="J4144" s="6">
        <v>25</v>
      </c>
      <c r="K4144" s="6">
        <v>34</v>
      </c>
      <c r="L4144" s="6">
        <v>227</v>
      </c>
      <c r="M4144" s="6">
        <v>20</v>
      </c>
      <c r="N4144" s="6">
        <v>4</v>
      </c>
      <c r="O4144" s="6">
        <v>7.4999999999999997E-2</v>
      </c>
      <c r="P4144" s="8">
        <v>5842.4000000000005</v>
      </c>
      <c r="Q4144" s="8">
        <v>4790.768</v>
      </c>
      <c r="R4144" s="8">
        <f t="shared" si="193"/>
        <v>2453.8080000000009</v>
      </c>
      <c r="S4144" s="8">
        <f>(((Sales[[#This Row],[Unit Price]]-(Sales[[#This Row],[Discount Applied]]*Sales[[#This Row],[Unit Price]]))-Q4144)/Q4144)*100</f>
        <v>12.804878048780493</v>
      </c>
      <c r="T4144" s="8">
        <f t="shared" si="194"/>
        <v>21616.880000000001</v>
      </c>
      <c r="U4144" s="8">
        <f>Sales[[#This Row],[Unit Cost]]*Sales[[#This Row],[Order Quantity]]</f>
        <v>19163.072</v>
      </c>
    </row>
    <row r="4145" spans="1:21" x14ac:dyDescent="0.2">
      <c r="A4145" s="6" t="s">
        <v>4358</v>
      </c>
      <c r="B4145" s="6" t="s">
        <v>24</v>
      </c>
      <c r="C4145" s="6" t="s">
        <v>145</v>
      </c>
      <c r="D4145" s="7">
        <v>43600</v>
      </c>
      <c r="E4145" s="7">
        <v>43742</v>
      </c>
      <c r="F4145" s="7">
        <v>43756</v>
      </c>
      <c r="G4145" s="7">
        <v>43763</v>
      </c>
      <c r="H4145" s="6">
        <f t="shared" si="192"/>
        <v>21</v>
      </c>
      <c r="I4145" s="6" t="s">
        <v>215</v>
      </c>
      <c r="J4145" s="6">
        <v>1</v>
      </c>
      <c r="K4145" s="6">
        <v>47</v>
      </c>
      <c r="L4145" s="6">
        <v>186</v>
      </c>
      <c r="M4145" s="6">
        <v>46</v>
      </c>
      <c r="N4145" s="6">
        <v>6</v>
      </c>
      <c r="O4145" s="6">
        <v>7.4999999999999997E-2</v>
      </c>
      <c r="P4145" s="8">
        <v>750.4</v>
      </c>
      <c r="Q4145" s="8">
        <v>555.29599999999994</v>
      </c>
      <c r="R4145" s="8">
        <f t="shared" si="193"/>
        <v>832.94399999999951</v>
      </c>
      <c r="S4145" s="8">
        <f>(((Sales[[#This Row],[Unit Price]]-(Sales[[#This Row],[Discount Applied]]*Sales[[#This Row],[Unit Price]]))-Q4145)/Q4145)*100</f>
        <v>25.000000000000018</v>
      </c>
      <c r="T4145" s="8">
        <f t="shared" si="194"/>
        <v>4164.7199999999993</v>
      </c>
      <c r="U4145" s="8">
        <f>Sales[[#This Row],[Unit Cost]]*Sales[[#This Row],[Order Quantity]]</f>
        <v>3331.7759999999998</v>
      </c>
    </row>
    <row r="4146" spans="1:21" x14ac:dyDescent="0.2">
      <c r="A4146" s="6" t="s">
        <v>4359</v>
      </c>
      <c r="B4146" s="6" t="s">
        <v>26</v>
      </c>
      <c r="C4146" s="6" t="s">
        <v>145</v>
      </c>
      <c r="D4146" s="7">
        <v>43600</v>
      </c>
      <c r="E4146" s="7">
        <v>43742</v>
      </c>
      <c r="F4146" s="7">
        <v>43768</v>
      </c>
      <c r="G4146" s="7">
        <v>43773</v>
      </c>
      <c r="H4146" s="6">
        <f t="shared" si="192"/>
        <v>31</v>
      </c>
      <c r="I4146" s="6" t="s">
        <v>215</v>
      </c>
      <c r="J4146" s="6">
        <v>26</v>
      </c>
      <c r="K4146" s="6">
        <v>22</v>
      </c>
      <c r="L4146" s="6">
        <v>154</v>
      </c>
      <c r="M4146" s="6">
        <v>37</v>
      </c>
      <c r="N4146" s="6">
        <v>6</v>
      </c>
      <c r="O4146" s="6">
        <v>7.4999999999999997E-2</v>
      </c>
      <c r="P4146" s="8">
        <v>3973.1</v>
      </c>
      <c r="Q4146" s="8">
        <v>3019.556</v>
      </c>
      <c r="R4146" s="8">
        <f t="shared" si="193"/>
        <v>3933.3689999999988</v>
      </c>
      <c r="S4146" s="8">
        <f>(((Sales[[#This Row],[Unit Price]]-(Sales[[#This Row],[Discount Applied]]*Sales[[#This Row],[Unit Price]]))-Q4146)/Q4146)*100</f>
        <v>21.710526315789465</v>
      </c>
      <c r="T4146" s="8">
        <f t="shared" si="194"/>
        <v>22050.704999999998</v>
      </c>
      <c r="U4146" s="8">
        <f>Sales[[#This Row],[Unit Cost]]*Sales[[#This Row],[Order Quantity]]</f>
        <v>18117.335999999999</v>
      </c>
    </row>
    <row r="4147" spans="1:21" x14ac:dyDescent="0.2">
      <c r="A4147" s="6" t="s">
        <v>4360</v>
      </c>
      <c r="B4147" s="6" t="s">
        <v>23</v>
      </c>
      <c r="C4147" s="6" t="s">
        <v>146</v>
      </c>
      <c r="D4147" s="7">
        <v>43600</v>
      </c>
      <c r="E4147" s="7">
        <v>43742</v>
      </c>
      <c r="F4147" s="7">
        <v>43745</v>
      </c>
      <c r="G4147" s="7">
        <v>43755</v>
      </c>
      <c r="H4147" s="6">
        <f t="shared" si="192"/>
        <v>13</v>
      </c>
      <c r="I4147" s="6" t="s">
        <v>215</v>
      </c>
      <c r="J4147" s="6">
        <v>22</v>
      </c>
      <c r="K4147" s="6">
        <v>26</v>
      </c>
      <c r="L4147" s="6">
        <v>328</v>
      </c>
      <c r="M4147" s="6">
        <v>2</v>
      </c>
      <c r="N4147" s="6">
        <v>7</v>
      </c>
      <c r="O4147" s="6">
        <v>0.4</v>
      </c>
      <c r="P4147" s="8">
        <v>1943</v>
      </c>
      <c r="Q4147" s="8">
        <v>1029.79</v>
      </c>
      <c r="R4147" s="8">
        <f t="shared" si="193"/>
        <v>952.06999999999971</v>
      </c>
      <c r="S4147" s="8">
        <f>(((Sales[[#This Row],[Unit Price]]-(Sales[[#This Row],[Discount Applied]]*Sales[[#This Row],[Unit Price]]))-Q4147)/Q4147)*100</f>
        <v>13.20754716981132</v>
      </c>
      <c r="T4147" s="8">
        <f t="shared" si="194"/>
        <v>8160.5999999999995</v>
      </c>
      <c r="U4147" s="8">
        <f>Sales[[#This Row],[Unit Cost]]*Sales[[#This Row],[Order Quantity]]</f>
        <v>7208.53</v>
      </c>
    </row>
    <row r="4148" spans="1:21" x14ac:dyDescent="0.2">
      <c r="A4148" s="6" t="s">
        <v>4361</v>
      </c>
      <c r="B4148" s="6" t="s">
        <v>25</v>
      </c>
      <c r="C4148" s="6" t="s">
        <v>148</v>
      </c>
      <c r="D4148" s="7">
        <v>43700</v>
      </c>
      <c r="E4148" s="7">
        <v>43742</v>
      </c>
      <c r="F4148" s="7">
        <v>43760</v>
      </c>
      <c r="G4148" s="7">
        <v>43761</v>
      </c>
      <c r="H4148" s="6">
        <f t="shared" si="192"/>
        <v>19</v>
      </c>
      <c r="I4148" s="6" t="s">
        <v>215</v>
      </c>
      <c r="J4148" s="6">
        <v>16</v>
      </c>
      <c r="K4148" s="6">
        <v>14</v>
      </c>
      <c r="L4148" s="6">
        <v>1</v>
      </c>
      <c r="M4148" s="6">
        <v>28</v>
      </c>
      <c r="N4148" s="6">
        <v>7</v>
      </c>
      <c r="O4148" s="6">
        <v>7.4999999999999997E-2</v>
      </c>
      <c r="P4148" s="8">
        <v>3879.3</v>
      </c>
      <c r="Q4148" s="8">
        <v>2056.029</v>
      </c>
      <c r="R4148" s="8">
        <f t="shared" si="193"/>
        <v>10726.264500000003</v>
      </c>
      <c r="S4148" s="8">
        <f>(((Sales[[#This Row],[Unit Price]]-(Sales[[#This Row],[Discount Applied]]*Sales[[#This Row],[Unit Price]]))-Q4148)/Q4148)*100</f>
        <v>74.528301886792448</v>
      </c>
      <c r="T4148" s="8">
        <f t="shared" si="194"/>
        <v>25118.467500000002</v>
      </c>
      <c r="U4148" s="8">
        <f>Sales[[#This Row],[Unit Cost]]*Sales[[#This Row],[Order Quantity]]</f>
        <v>14392.203</v>
      </c>
    </row>
    <row r="4149" spans="1:21" x14ac:dyDescent="0.2">
      <c r="A4149" s="6" t="s">
        <v>4362</v>
      </c>
      <c r="B4149" s="6" t="s">
        <v>25</v>
      </c>
      <c r="C4149" s="6" t="s">
        <v>145</v>
      </c>
      <c r="D4149" s="7">
        <v>43600</v>
      </c>
      <c r="E4149" s="7">
        <v>43742</v>
      </c>
      <c r="F4149" s="7">
        <v>43768</v>
      </c>
      <c r="G4149" s="7">
        <v>43769</v>
      </c>
      <c r="H4149" s="6">
        <f t="shared" si="192"/>
        <v>27</v>
      </c>
      <c r="I4149" s="6" t="s">
        <v>215</v>
      </c>
      <c r="J4149" s="6">
        <v>15</v>
      </c>
      <c r="K4149" s="6">
        <v>2</v>
      </c>
      <c r="L4149" s="6">
        <v>189</v>
      </c>
      <c r="M4149" s="6">
        <v>36</v>
      </c>
      <c r="N4149" s="6">
        <v>4</v>
      </c>
      <c r="O4149" s="6">
        <v>0.05</v>
      </c>
      <c r="P4149" s="8">
        <v>1085.4000000000001</v>
      </c>
      <c r="Q4149" s="8">
        <v>705.5100000000001</v>
      </c>
      <c r="R4149" s="8">
        <f t="shared" si="193"/>
        <v>1302.48</v>
      </c>
      <c r="S4149" s="8">
        <f>(((Sales[[#This Row],[Unit Price]]-(Sales[[#This Row],[Discount Applied]]*Sales[[#This Row],[Unit Price]]))-Q4149)/Q4149)*100</f>
        <v>46.153846153846146</v>
      </c>
      <c r="T4149" s="8">
        <f t="shared" si="194"/>
        <v>4124.5200000000004</v>
      </c>
      <c r="U4149" s="8">
        <f>Sales[[#This Row],[Unit Cost]]*Sales[[#This Row],[Order Quantity]]</f>
        <v>2822.0400000000004</v>
      </c>
    </row>
    <row r="4150" spans="1:21" x14ac:dyDescent="0.2">
      <c r="A4150" s="6" t="s">
        <v>4363</v>
      </c>
      <c r="B4150" s="6" t="s">
        <v>24</v>
      </c>
      <c r="C4150" s="6" t="s">
        <v>148</v>
      </c>
      <c r="D4150" s="7">
        <v>43600</v>
      </c>
      <c r="E4150" s="7">
        <v>43742</v>
      </c>
      <c r="F4150" s="7">
        <v>43744</v>
      </c>
      <c r="G4150" s="7">
        <v>43751</v>
      </c>
      <c r="H4150" s="6">
        <f t="shared" si="192"/>
        <v>9</v>
      </c>
      <c r="I4150" s="6" t="s">
        <v>215</v>
      </c>
      <c r="J4150" s="6">
        <v>2</v>
      </c>
      <c r="K4150" s="6">
        <v>40</v>
      </c>
      <c r="L4150" s="6">
        <v>58</v>
      </c>
      <c r="M4150" s="6">
        <v>32</v>
      </c>
      <c r="N4150" s="6">
        <v>4</v>
      </c>
      <c r="O4150" s="6">
        <v>0.15</v>
      </c>
      <c r="P4150" s="8">
        <v>2532.6</v>
      </c>
      <c r="Q4150" s="8">
        <v>1013.04</v>
      </c>
      <c r="R4150" s="8">
        <f t="shared" si="193"/>
        <v>4558.68</v>
      </c>
      <c r="S4150" s="8">
        <f>(((Sales[[#This Row],[Unit Price]]-(Sales[[#This Row],[Discount Applied]]*Sales[[#This Row],[Unit Price]]))-Q4150)/Q4150)*100</f>
        <v>112.50000000000003</v>
      </c>
      <c r="T4150" s="8">
        <f t="shared" si="194"/>
        <v>8610.84</v>
      </c>
      <c r="U4150" s="8">
        <f>Sales[[#This Row],[Unit Cost]]*Sales[[#This Row],[Order Quantity]]</f>
        <v>4052.16</v>
      </c>
    </row>
    <row r="4151" spans="1:21" x14ac:dyDescent="0.2">
      <c r="A4151" s="6" t="s">
        <v>4364</v>
      </c>
      <c r="B4151" s="6" t="s">
        <v>23</v>
      </c>
      <c r="C4151" s="6" t="s">
        <v>147</v>
      </c>
      <c r="D4151" s="7">
        <v>43700</v>
      </c>
      <c r="E4151" s="7">
        <v>43742</v>
      </c>
      <c r="F4151" s="7">
        <v>43763</v>
      </c>
      <c r="G4151" s="7">
        <v>43767</v>
      </c>
      <c r="H4151" s="6">
        <f t="shared" si="192"/>
        <v>25</v>
      </c>
      <c r="I4151" s="6" t="s">
        <v>215</v>
      </c>
      <c r="J4151" s="6">
        <v>24</v>
      </c>
      <c r="K4151" s="6">
        <v>42</v>
      </c>
      <c r="L4151" s="6">
        <v>231</v>
      </c>
      <c r="M4151" s="6">
        <v>33</v>
      </c>
      <c r="N4151" s="6">
        <v>1</v>
      </c>
      <c r="O4151" s="6">
        <v>7.4999999999999997E-2</v>
      </c>
      <c r="P4151" s="8">
        <v>3939.6</v>
      </c>
      <c r="Q4151" s="8">
        <v>1812.2160000000001</v>
      </c>
      <c r="R4151" s="8">
        <f t="shared" si="193"/>
        <v>1831.914</v>
      </c>
      <c r="S4151" s="8">
        <f>(((Sales[[#This Row],[Unit Price]]-(Sales[[#This Row],[Discount Applied]]*Sales[[#This Row],[Unit Price]]))-Q4151)/Q4151)*100</f>
        <v>101.08695652173911</v>
      </c>
      <c r="T4151" s="8">
        <f t="shared" si="194"/>
        <v>3644.13</v>
      </c>
      <c r="U4151" s="8">
        <f>Sales[[#This Row],[Unit Cost]]*Sales[[#This Row],[Order Quantity]]</f>
        <v>1812.2160000000001</v>
      </c>
    </row>
    <row r="4152" spans="1:21" x14ac:dyDescent="0.2">
      <c r="A4152" s="6" t="s">
        <v>4365</v>
      </c>
      <c r="B4152" s="6" t="s">
        <v>24</v>
      </c>
      <c r="C4152" s="6" t="s">
        <v>144</v>
      </c>
      <c r="D4152" s="7">
        <v>43700</v>
      </c>
      <c r="E4152" s="7">
        <v>43743</v>
      </c>
      <c r="F4152" s="7">
        <v>43768</v>
      </c>
      <c r="G4152" s="7">
        <v>43774</v>
      </c>
      <c r="H4152" s="6">
        <f t="shared" si="192"/>
        <v>31</v>
      </c>
      <c r="I4152" s="6" t="s">
        <v>215</v>
      </c>
      <c r="J4152" s="6">
        <v>3</v>
      </c>
      <c r="K4152" s="6">
        <v>23</v>
      </c>
      <c r="L4152" s="6">
        <v>70</v>
      </c>
      <c r="M4152" s="6">
        <v>37</v>
      </c>
      <c r="N4152" s="6">
        <v>4</v>
      </c>
      <c r="O4152" s="6">
        <v>0.1</v>
      </c>
      <c r="P4152" s="8">
        <v>1145.7</v>
      </c>
      <c r="Q4152" s="8">
        <v>744.70500000000004</v>
      </c>
      <c r="R4152" s="8">
        <f t="shared" si="193"/>
        <v>1145.7000000000003</v>
      </c>
      <c r="S4152" s="8">
        <f>(((Sales[[#This Row],[Unit Price]]-(Sales[[#This Row],[Discount Applied]]*Sales[[#This Row],[Unit Price]]))-Q4152)/Q4152)*100</f>
        <v>38.461538461538467</v>
      </c>
      <c r="T4152" s="8">
        <f t="shared" si="194"/>
        <v>4124.5200000000004</v>
      </c>
      <c r="U4152" s="8">
        <f>Sales[[#This Row],[Unit Cost]]*Sales[[#This Row],[Order Quantity]]</f>
        <v>2978.82</v>
      </c>
    </row>
    <row r="4153" spans="1:21" x14ac:dyDescent="0.2">
      <c r="A4153" s="6" t="s">
        <v>4366</v>
      </c>
      <c r="B4153" s="6" t="s">
        <v>25</v>
      </c>
      <c r="C4153" s="6" t="s">
        <v>148</v>
      </c>
      <c r="D4153" s="7">
        <v>43600</v>
      </c>
      <c r="E4153" s="7">
        <v>43743</v>
      </c>
      <c r="F4153" s="7">
        <v>43765</v>
      </c>
      <c r="G4153" s="7">
        <v>43770</v>
      </c>
      <c r="H4153" s="6">
        <f t="shared" si="192"/>
        <v>27</v>
      </c>
      <c r="I4153" s="6" t="s">
        <v>215</v>
      </c>
      <c r="J4153" s="6">
        <v>20</v>
      </c>
      <c r="K4153" s="6">
        <v>16</v>
      </c>
      <c r="L4153" s="6">
        <v>8</v>
      </c>
      <c r="M4153" s="6">
        <v>40</v>
      </c>
      <c r="N4153" s="6">
        <v>6</v>
      </c>
      <c r="O4153" s="6">
        <v>7.4999999999999997E-2</v>
      </c>
      <c r="P4153" s="8">
        <v>1005</v>
      </c>
      <c r="Q4153" s="8">
        <v>683.40000000000009</v>
      </c>
      <c r="R4153" s="8">
        <f t="shared" si="193"/>
        <v>1477.3499999999995</v>
      </c>
      <c r="S4153" s="8">
        <f>(((Sales[[#This Row],[Unit Price]]-(Sales[[#This Row],[Discount Applied]]*Sales[[#This Row],[Unit Price]]))-Q4153)/Q4153)*100</f>
        <v>36.029411764705863</v>
      </c>
      <c r="T4153" s="8">
        <f t="shared" si="194"/>
        <v>5577.75</v>
      </c>
      <c r="U4153" s="8">
        <f>Sales[[#This Row],[Unit Cost]]*Sales[[#This Row],[Order Quantity]]</f>
        <v>4100.4000000000005</v>
      </c>
    </row>
    <row r="4154" spans="1:21" x14ac:dyDescent="0.2">
      <c r="A4154" s="6" t="s">
        <v>4367</v>
      </c>
      <c r="B4154" s="6" t="s">
        <v>25</v>
      </c>
      <c r="C4154" s="6" t="s">
        <v>147</v>
      </c>
      <c r="D4154" s="7">
        <v>43600</v>
      </c>
      <c r="E4154" s="7">
        <v>43743</v>
      </c>
      <c r="F4154" s="7">
        <v>43762</v>
      </c>
      <c r="G4154" s="7">
        <v>43768</v>
      </c>
      <c r="H4154" s="6">
        <f t="shared" si="192"/>
        <v>25</v>
      </c>
      <c r="I4154" s="6" t="s">
        <v>215</v>
      </c>
      <c r="J4154" s="6">
        <v>12</v>
      </c>
      <c r="K4154" s="6">
        <v>38</v>
      </c>
      <c r="L4154" s="6">
        <v>246</v>
      </c>
      <c r="M4154" s="6">
        <v>37</v>
      </c>
      <c r="N4154" s="6">
        <v>8</v>
      </c>
      <c r="O4154" s="6">
        <v>0.15</v>
      </c>
      <c r="P4154" s="8">
        <v>247.9</v>
      </c>
      <c r="Q4154" s="8">
        <v>156.17699999999999</v>
      </c>
      <c r="R4154" s="8">
        <f t="shared" si="193"/>
        <v>436.30400000000009</v>
      </c>
      <c r="S4154" s="8">
        <f>(((Sales[[#This Row],[Unit Price]]-(Sales[[#This Row],[Discount Applied]]*Sales[[#This Row],[Unit Price]]))-Q4154)/Q4154)*100</f>
        <v>34.920634920634932</v>
      </c>
      <c r="T4154" s="8">
        <f t="shared" si="194"/>
        <v>1685.72</v>
      </c>
      <c r="U4154" s="8">
        <f>Sales[[#This Row],[Unit Cost]]*Sales[[#This Row],[Order Quantity]]</f>
        <v>1249.4159999999999</v>
      </c>
    </row>
    <row r="4155" spans="1:21" x14ac:dyDescent="0.2">
      <c r="A4155" s="6" t="s">
        <v>4368</v>
      </c>
      <c r="B4155" s="6" t="s">
        <v>24</v>
      </c>
      <c r="C4155" s="6" t="s">
        <v>144</v>
      </c>
      <c r="D4155" s="7">
        <v>43600</v>
      </c>
      <c r="E4155" s="7">
        <v>43743</v>
      </c>
      <c r="F4155" s="7">
        <v>43752</v>
      </c>
      <c r="G4155" s="7">
        <v>43762</v>
      </c>
      <c r="H4155" s="6">
        <f t="shared" si="192"/>
        <v>19</v>
      </c>
      <c r="I4155" s="6" t="s">
        <v>215</v>
      </c>
      <c r="J4155" s="6">
        <v>11</v>
      </c>
      <c r="K4155" s="6">
        <v>41</v>
      </c>
      <c r="L4155" s="6">
        <v>87</v>
      </c>
      <c r="M4155" s="6">
        <v>36</v>
      </c>
      <c r="N4155" s="6">
        <v>3</v>
      </c>
      <c r="O4155" s="6">
        <v>0.05</v>
      </c>
      <c r="P4155" s="8">
        <v>3845.8</v>
      </c>
      <c r="Q4155" s="8">
        <v>2845.8920000000003</v>
      </c>
      <c r="R4155" s="8">
        <f t="shared" si="193"/>
        <v>2422.8539999999994</v>
      </c>
      <c r="S4155" s="8">
        <f>(((Sales[[#This Row],[Unit Price]]-(Sales[[#This Row],[Discount Applied]]*Sales[[#This Row],[Unit Price]]))-Q4155)/Q4155)*100</f>
        <v>28.378378378378372</v>
      </c>
      <c r="T4155" s="8">
        <f t="shared" si="194"/>
        <v>10960.53</v>
      </c>
      <c r="U4155" s="8">
        <f>Sales[[#This Row],[Unit Cost]]*Sales[[#This Row],[Order Quantity]]</f>
        <v>8537.6760000000013</v>
      </c>
    </row>
    <row r="4156" spans="1:21" x14ac:dyDescent="0.2">
      <c r="A4156" s="6" t="s">
        <v>4369</v>
      </c>
      <c r="B4156" s="6" t="s">
        <v>26</v>
      </c>
      <c r="C4156" s="6" t="s">
        <v>144</v>
      </c>
      <c r="D4156" s="7">
        <v>43700</v>
      </c>
      <c r="E4156" s="7">
        <v>43743</v>
      </c>
      <c r="F4156" s="7">
        <v>43746</v>
      </c>
      <c r="G4156" s="7">
        <v>43754</v>
      </c>
      <c r="H4156" s="6">
        <f t="shared" si="192"/>
        <v>11</v>
      </c>
      <c r="I4156" s="6" t="s">
        <v>215</v>
      </c>
      <c r="J4156" s="6">
        <v>25</v>
      </c>
      <c r="K4156" s="6">
        <v>12</v>
      </c>
      <c r="L4156" s="6">
        <v>70</v>
      </c>
      <c r="M4156" s="6">
        <v>39</v>
      </c>
      <c r="N4156" s="6">
        <v>2</v>
      </c>
      <c r="O4156" s="6">
        <v>0.15</v>
      </c>
      <c r="P4156" s="8">
        <v>5038.4000000000005</v>
      </c>
      <c r="Q4156" s="8">
        <v>3627.6480000000001</v>
      </c>
      <c r="R4156" s="8">
        <f t="shared" si="193"/>
        <v>1309.9840000000004</v>
      </c>
      <c r="S4156" s="8">
        <f>(((Sales[[#This Row],[Unit Price]]-(Sales[[#This Row],[Discount Applied]]*Sales[[#This Row],[Unit Price]]))-Q4156)/Q4156)*100</f>
        <v>18.055555555555561</v>
      </c>
      <c r="T4156" s="8">
        <f t="shared" si="194"/>
        <v>8565.2800000000007</v>
      </c>
      <c r="U4156" s="8">
        <f>Sales[[#This Row],[Unit Cost]]*Sales[[#This Row],[Order Quantity]]</f>
        <v>7255.2960000000003</v>
      </c>
    </row>
    <row r="4157" spans="1:21" x14ac:dyDescent="0.2">
      <c r="A4157" s="6" t="s">
        <v>4370</v>
      </c>
      <c r="B4157" s="6" t="s">
        <v>24</v>
      </c>
      <c r="C4157" s="6" t="s">
        <v>146</v>
      </c>
      <c r="D4157" s="7">
        <v>43600</v>
      </c>
      <c r="E4157" s="7">
        <v>43743</v>
      </c>
      <c r="F4157" s="7">
        <v>43746</v>
      </c>
      <c r="G4157" s="7">
        <v>43752</v>
      </c>
      <c r="H4157" s="6">
        <f t="shared" si="192"/>
        <v>9</v>
      </c>
      <c r="I4157" s="6" t="s">
        <v>215</v>
      </c>
      <c r="J4157" s="6">
        <v>11</v>
      </c>
      <c r="K4157" s="6">
        <v>3</v>
      </c>
      <c r="L4157" s="6">
        <v>300</v>
      </c>
      <c r="M4157" s="6">
        <v>10</v>
      </c>
      <c r="N4157" s="6">
        <v>3</v>
      </c>
      <c r="O4157" s="6">
        <v>0.3</v>
      </c>
      <c r="P4157" s="8">
        <v>254.6</v>
      </c>
      <c r="Q4157" s="8">
        <v>162.94399999999999</v>
      </c>
      <c r="R4157" s="8">
        <f t="shared" si="193"/>
        <v>45.827999999999975</v>
      </c>
      <c r="S4157" s="8">
        <f>(((Sales[[#This Row],[Unit Price]]-(Sales[[#This Row],[Discount Applied]]*Sales[[#This Row],[Unit Price]]))-Q4157)/Q4157)*100</f>
        <v>9.3750000000000071</v>
      </c>
      <c r="T4157" s="8">
        <f t="shared" si="194"/>
        <v>534.66</v>
      </c>
      <c r="U4157" s="8">
        <f>Sales[[#This Row],[Unit Cost]]*Sales[[#This Row],[Order Quantity]]</f>
        <v>488.83199999999999</v>
      </c>
    </row>
    <row r="4158" spans="1:21" x14ac:dyDescent="0.2">
      <c r="A4158" s="6" t="s">
        <v>4371</v>
      </c>
      <c r="B4158" s="6" t="s">
        <v>24</v>
      </c>
      <c r="C4158" s="6" t="s">
        <v>148</v>
      </c>
      <c r="D4158" s="7">
        <v>43600</v>
      </c>
      <c r="E4158" s="7">
        <v>43744</v>
      </c>
      <c r="F4158" s="7">
        <v>43761</v>
      </c>
      <c r="G4158" s="7">
        <v>43765</v>
      </c>
      <c r="H4158" s="6">
        <f t="shared" si="192"/>
        <v>21</v>
      </c>
      <c r="I4158" s="6" t="s">
        <v>215</v>
      </c>
      <c r="J4158" s="6">
        <v>8</v>
      </c>
      <c r="K4158" s="6">
        <v>30</v>
      </c>
      <c r="L4158" s="6">
        <v>55</v>
      </c>
      <c r="M4158" s="6">
        <v>13</v>
      </c>
      <c r="N4158" s="6">
        <v>7</v>
      </c>
      <c r="O4158" s="6">
        <v>0.1</v>
      </c>
      <c r="P4158" s="8">
        <v>2559.4</v>
      </c>
      <c r="Q4158" s="8">
        <v>2098.7080000000001</v>
      </c>
      <c r="R4158" s="8">
        <f t="shared" si="193"/>
        <v>1433.2639999999992</v>
      </c>
      <c r="S4158" s="8">
        <f>(((Sales[[#This Row],[Unit Price]]-(Sales[[#This Row],[Discount Applied]]*Sales[[#This Row],[Unit Price]]))-Q4158)/Q4158)*100</f>
        <v>9.7560975609756078</v>
      </c>
      <c r="T4158" s="8">
        <f t="shared" si="194"/>
        <v>16124.22</v>
      </c>
      <c r="U4158" s="8">
        <f>Sales[[#This Row],[Unit Cost]]*Sales[[#This Row],[Order Quantity]]</f>
        <v>14690.956</v>
      </c>
    </row>
    <row r="4159" spans="1:21" x14ac:dyDescent="0.2">
      <c r="A4159" s="6" t="s">
        <v>4372</v>
      </c>
      <c r="B4159" s="6" t="s">
        <v>24</v>
      </c>
      <c r="C4159" s="6" t="s">
        <v>145</v>
      </c>
      <c r="D4159" s="7">
        <v>43600</v>
      </c>
      <c r="E4159" s="7">
        <v>43744</v>
      </c>
      <c r="F4159" s="7">
        <v>43759</v>
      </c>
      <c r="G4159" s="7">
        <v>43765</v>
      </c>
      <c r="H4159" s="6">
        <f t="shared" si="192"/>
        <v>21</v>
      </c>
      <c r="I4159" s="6" t="s">
        <v>215</v>
      </c>
      <c r="J4159" s="6">
        <v>4</v>
      </c>
      <c r="K4159" s="6">
        <v>21</v>
      </c>
      <c r="L4159" s="6">
        <v>164</v>
      </c>
      <c r="M4159" s="6">
        <v>33</v>
      </c>
      <c r="N4159" s="6">
        <v>5</v>
      </c>
      <c r="O4159" s="6">
        <v>0.05</v>
      </c>
      <c r="P4159" s="8">
        <v>1976.5</v>
      </c>
      <c r="Q4159" s="8">
        <v>1067.3100000000002</v>
      </c>
      <c r="R4159" s="8">
        <f t="shared" si="193"/>
        <v>4051.8249999999989</v>
      </c>
      <c r="S4159" s="8">
        <f>(((Sales[[#This Row],[Unit Price]]-(Sales[[#This Row],[Discount Applied]]*Sales[[#This Row],[Unit Price]]))-Q4159)/Q4159)*100</f>
        <v>75.925925925925895</v>
      </c>
      <c r="T4159" s="8">
        <f t="shared" si="194"/>
        <v>9388.375</v>
      </c>
      <c r="U4159" s="8">
        <f>Sales[[#This Row],[Unit Cost]]*Sales[[#This Row],[Order Quantity]]</f>
        <v>5336.5500000000011</v>
      </c>
    </row>
    <row r="4160" spans="1:21" x14ac:dyDescent="0.2">
      <c r="A4160" s="6" t="s">
        <v>4373</v>
      </c>
      <c r="B4160" s="6" t="s">
        <v>26</v>
      </c>
      <c r="C4160" s="6" t="s">
        <v>146</v>
      </c>
      <c r="D4160" s="7">
        <v>43600</v>
      </c>
      <c r="E4160" s="7">
        <v>43744</v>
      </c>
      <c r="F4160" s="7">
        <v>43772</v>
      </c>
      <c r="G4160" s="7">
        <v>43773</v>
      </c>
      <c r="H4160" s="6">
        <f t="shared" si="192"/>
        <v>29</v>
      </c>
      <c r="I4160" s="6" t="s">
        <v>215</v>
      </c>
      <c r="J4160" s="6">
        <v>27</v>
      </c>
      <c r="K4160" s="6">
        <v>16</v>
      </c>
      <c r="L4160" s="6">
        <v>319</v>
      </c>
      <c r="M4160" s="6">
        <v>7</v>
      </c>
      <c r="N4160" s="6">
        <v>1</v>
      </c>
      <c r="O4160" s="6">
        <v>0.15</v>
      </c>
      <c r="P4160" s="8">
        <v>194.3</v>
      </c>
      <c r="Q4160" s="8">
        <v>163.21200000000002</v>
      </c>
      <c r="R4160" s="8">
        <f t="shared" si="193"/>
        <v>1.9429999999999836</v>
      </c>
      <c r="S4160" s="8">
        <f>(((Sales[[#This Row],[Unit Price]]-(Sales[[#This Row],[Discount Applied]]*Sales[[#This Row],[Unit Price]]))-Q4160)/Q4160)*100</f>
        <v>1.1904761904761803</v>
      </c>
      <c r="T4160" s="8">
        <f t="shared" si="194"/>
        <v>165.155</v>
      </c>
      <c r="U4160" s="8">
        <f>Sales[[#This Row],[Unit Cost]]*Sales[[#This Row],[Order Quantity]]</f>
        <v>163.21200000000002</v>
      </c>
    </row>
    <row r="4161" spans="1:21" x14ac:dyDescent="0.2">
      <c r="A4161" s="6" t="s">
        <v>4374</v>
      </c>
      <c r="B4161" s="6" t="s">
        <v>25</v>
      </c>
      <c r="C4161" s="6" t="s">
        <v>148</v>
      </c>
      <c r="D4161" s="7">
        <v>43700</v>
      </c>
      <c r="E4161" s="7">
        <v>43744</v>
      </c>
      <c r="F4161" s="7">
        <v>43755</v>
      </c>
      <c r="G4161" s="7">
        <v>43763</v>
      </c>
      <c r="H4161" s="6">
        <f t="shared" si="192"/>
        <v>19</v>
      </c>
      <c r="I4161" s="6" t="s">
        <v>215</v>
      </c>
      <c r="J4161" s="6">
        <v>19</v>
      </c>
      <c r="K4161" s="6">
        <v>23</v>
      </c>
      <c r="L4161" s="6">
        <v>41</v>
      </c>
      <c r="M4161" s="6">
        <v>12</v>
      </c>
      <c r="N4161" s="6">
        <v>5</v>
      </c>
      <c r="O4161" s="6">
        <v>0.2</v>
      </c>
      <c r="P4161" s="8">
        <v>5587.8</v>
      </c>
      <c r="Q4161" s="8">
        <v>2738.0219999999999</v>
      </c>
      <c r="R4161" s="8">
        <f t="shared" si="193"/>
        <v>8661.0899999999965</v>
      </c>
      <c r="S4161" s="8">
        <f>(((Sales[[#This Row],[Unit Price]]-(Sales[[#This Row],[Discount Applied]]*Sales[[#This Row],[Unit Price]]))-Q4161)/Q4161)*100</f>
        <v>63.265306122448969</v>
      </c>
      <c r="T4161" s="8">
        <f t="shared" si="194"/>
        <v>22351.199999999997</v>
      </c>
      <c r="U4161" s="8">
        <f>Sales[[#This Row],[Unit Cost]]*Sales[[#This Row],[Order Quantity]]</f>
        <v>13690.11</v>
      </c>
    </row>
    <row r="4162" spans="1:21" x14ac:dyDescent="0.2">
      <c r="A4162" s="6" t="s">
        <v>4375</v>
      </c>
      <c r="B4162" s="6" t="s">
        <v>24</v>
      </c>
      <c r="C4162" s="6" t="s">
        <v>145</v>
      </c>
      <c r="D4162" s="7">
        <v>43600</v>
      </c>
      <c r="E4162" s="7">
        <v>43744</v>
      </c>
      <c r="F4162" s="7">
        <v>43751</v>
      </c>
      <c r="G4162" s="7">
        <v>43753</v>
      </c>
      <c r="H4162" s="6">
        <f t="shared" ref="H4162:H4225" si="195">G4162-E4162</f>
        <v>9</v>
      </c>
      <c r="I4162" s="6" t="s">
        <v>215</v>
      </c>
      <c r="J4162" s="6">
        <v>9</v>
      </c>
      <c r="K4162" s="6">
        <v>37</v>
      </c>
      <c r="L4162" s="6">
        <v>196</v>
      </c>
      <c r="M4162" s="6">
        <v>18</v>
      </c>
      <c r="N4162" s="6">
        <v>3</v>
      </c>
      <c r="O4162" s="6">
        <v>0.1</v>
      </c>
      <c r="P4162" s="8">
        <v>3973.1</v>
      </c>
      <c r="Q4162" s="8">
        <v>3019.556</v>
      </c>
      <c r="R4162" s="8">
        <f t="shared" ref="R4162:R4225" si="196">T4162-(Q4162*N4162)</f>
        <v>1668.7019999999993</v>
      </c>
      <c r="S4162" s="8">
        <f>(((Sales[[#This Row],[Unit Price]]-(Sales[[#This Row],[Discount Applied]]*Sales[[#This Row],[Unit Price]]))-Q4162)/Q4162)*100</f>
        <v>18.421052631578945</v>
      </c>
      <c r="T4162" s="8">
        <f t="shared" ref="T4162:T4225" si="197">((P4162*N4162)-(P4162*O4162*N4162))</f>
        <v>10727.369999999999</v>
      </c>
      <c r="U4162" s="8">
        <f>Sales[[#This Row],[Unit Cost]]*Sales[[#This Row],[Order Quantity]]</f>
        <v>9058.6679999999997</v>
      </c>
    </row>
    <row r="4163" spans="1:21" x14ac:dyDescent="0.2">
      <c r="A4163" s="6" t="s">
        <v>4376</v>
      </c>
      <c r="B4163" s="6" t="s">
        <v>25</v>
      </c>
      <c r="C4163" s="6" t="s">
        <v>146</v>
      </c>
      <c r="D4163" s="7">
        <v>43600</v>
      </c>
      <c r="E4163" s="7">
        <v>43744</v>
      </c>
      <c r="F4163" s="7">
        <v>43766</v>
      </c>
      <c r="G4163" s="7">
        <v>43774</v>
      </c>
      <c r="H4163" s="6">
        <f t="shared" si="195"/>
        <v>30</v>
      </c>
      <c r="I4163" s="6" t="s">
        <v>215</v>
      </c>
      <c r="J4163" s="6">
        <v>19</v>
      </c>
      <c r="K4163" s="6">
        <v>10</v>
      </c>
      <c r="L4163" s="6">
        <v>279</v>
      </c>
      <c r="M4163" s="6">
        <v>39</v>
      </c>
      <c r="N4163" s="6">
        <v>7</v>
      </c>
      <c r="O4163" s="6">
        <v>7.4999999999999997E-2</v>
      </c>
      <c r="P4163" s="8">
        <v>5286.3</v>
      </c>
      <c r="Q4163" s="8">
        <v>2590.2870000000003</v>
      </c>
      <c r="R4163" s="8">
        <f t="shared" si="196"/>
        <v>16096.783499999994</v>
      </c>
      <c r="S4163" s="8">
        <f>(((Sales[[#This Row],[Unit Price]]-(Sales[[#This Row],[Discount Applied]]*Sales[[#This Row],[Unit Price]]))-Q4163)/Q4163)*100</f>
        <v>88.775510204081627</v>
      </c>
      <c r="T4163" s="8">
        <f t="shared" si="197"/>
        <v>34228.792499999996</v>
      </c>
      <c r="U4163" s="8">
        <f>Sales[[#This Row],[Unit Cost]]*Sales[[#This Row],[Order Quantity]]</f>
        <v>18132.009000000002</v>
      </c>
    </row>
    <row r="4164" spans="1:21" x14ac:dyDescent="0.2">
      <c r="A4164" s="6" t="s">
        <v>4377</v>
      </c>
      <c r="B4164" s="6" t="s">
        <v>23</v>
      </c>
      <c r="C4164" s="6" t="s">
        <v>146</v>
      </c>
      <c r="D4164" s="7">
        <v>43700</v>
      </c>
      <c r="E4164" s="7">
        <v>43744</v>
      </c>
      <c r="F4164" s="7">
        <v>43770</v>
      </c>
      <c r="G4164" s="7">
        <v>43776</v>
      </c>
      <c r="H4164" s="6">
        <f t="shared" si="195"/>
        <v>32</v>
      </c>
      <c r="I4164" s="6" t="s">
        <v>215</v>
      </c>
      <c r="J4164" s="6">
        <v>21</v>
      </c>
      <c r="K4164" s="6">
        <v>26</v>
      </c>
      <c r="L4164" s="6">
        <v>288</v>
      </c>
      <c r="M4164" s="6">
        <v>22</v>
      </c>
      <c r="N4164" s="6">
        <v>6</v>
      </c>
      <c r="O4164" s="6">
        <v>0.3</v>
      </c>
      <c r="P4164" s="8">
        <v>6411.9000000000005</v>
      </c>
      <c r="Q4164" s="8">
        <v>2564.7600000000002</v>
      </c>
      <c r="R4164" s="8">
        <f t="shared" si="196"/>
        <v>11541.419999999998</v>
      </c>
      <c r="S4164" s="8">
        <f>(((Sales[[#This Row],[Unit Price]]-(Sales[[#This Row],[Discount Applied]]*Sales[[#This Row],[Unit Price]]))-Q4164)/Q4164)*100</f>
        <v>74.999999999999972</v>
      </c>
      <c r="T4164" s="8">
        <f t="shared" si="197"/>
        <v>26929.98</v>
      </c>
      <c r="U4164" s="8">
        <f>Sales[[#This Row],[Unit Cost]]*Sales[[#This Row],[Order Quantity]]</f>
        <v>15388.560000000001</v>
      </c>
    </row>
    <row r="4165" spans="1:21" x14ac:dyDescent="0.2">
      <c r="A4165" s="6" t="s">
        <v>4378</v>
      </c>
      <c r="B4165" s="6" t="s">
        <v>24</v>
      </c>
      <c r="C4165" s="6" t="s">
        <v>148</v>
      </c>
      <c r="D4165" s="7">
        <v>43600</v>
      </c>
      <c r="E4165" s="7">
        <v>43744</v>
      </c>
      <c r="F4165" s="7">
        <v>43767</v>
      </c>
      <c r="G4165" s="7">
        <v>43769</v>
      </c>
      <c r="H4165" s="6">
        <f t="shared" si="195"/>
        <v>25</v>
      </c>
      <c r="I4165" s="6" t="s">
        <v>215</v>
      </c>
      <c r="J4165" s="6">
        <v>4</v>
      </c>
      <c r="K4165" s="6">
        <v>17</v>
      </c>
      <c r="L4165" s="6">
        <v>16</v>
      </c>
      <c r="M4165" s="6">
        <v>17</v>
      </c>
      <c r="N4165" s="6">
        <v>7</v>
      </c>
      <c r="O4165" s="6">
        <v>0.05</v>
      </c>
      <c r="P4165" s="8">
        <v>3865.9</v>
      </c>
      <c r="Q4165" s="8">
        <v>1739.655</v>
      </c>
      <c r="R4165" s="8">
        <f t="shared" si="196"/>
        <v>13530.650000000001</v>
      </c>
      <c r="S4165" s="8">
        <f>(((Sales[[#This Row],[Unit Price]]-(Sales[[#This Row],[Discount Applied]]*Sales[[#This Row],[Unit Price]]))-Q4165)/Q4165)*100</f>
        <v>111.11111111111111</v>
      </c>
      <c r="T4165" s="8">
        <f t="shared" si="197"/>
        <v>25708.235000000001</v>
      </c>
      <c r="U4165" s="8">
        <f>Sales[[#This Row],[Unit Cost]]*Sales[[#This Row],[Order Quantity]]</f>
        <v>12177.584999999999</v>
      </c>
    </row>
    <row r="4166" spans="1:21" x14ac:dyDescent="0.2">
      <c r="A4166" s="6" t="s">
        <v>4379</v>
      </c>
      <c r="B4166" s="6" t="s">
        <v>25</v>
      </c>
      <c r="C4166" s="6" t="s">
        <v>143</v>
      </c>
      <c r="D4166" s="7">
        <v>43700</v>
      </c>
      <c r="E4166" s="7">
        <v>43744</v>
      </c>
      <c r="F4166" s="7">
        <v>43749</v>
      </c>
      <c r="G4166" s="7">
        <v>43752</v>
      </c>
      <c r="H4166" s="6">
        <f t="shared" si="195"/>
        <v>8</v>
      </c>
      <c r="I4166" s="6" t="s">
        <v>215</v>
      </c>
      <c r="J4166" s="6">
        <v>15</v>
      </c>
      <c r="K4166" s="6">
        <v>40</v>
      </c>
      <c r="L4166" s="6">
        <v>350</v>
      </c>
      <c r="M4166" s="6">
        <v>14</v>
      </c>
      <c r="N4166" s="6">
        <v>7</v>
      </c>
      <c r="O4166" s="6">
        <v>0.05</v>
      </c>
      <c r="P4166" s="8">
        <v>1011.7</v>
      </c>
      <c r="Q4166" s="8">
        <v>414.79699999999997</v>
      </c>
      <c r="R4166" s="8">
        <f t="shared" si="196"/>
        <v>3824.2260000000006</v>
      </c>
      <c r="S4166" s="8">
        <f>(((Sales[[#This Row],[Unit Price]]-(Sales[[#This Row],[Discount Applied]]*Sales[[#This Row],[Unit Price]]))-Q4166)/Q4166)*100</f>
        <v>131.70731707317074</v>
      </c>
      <c r="T4166" s="8">
        <f t="shared" si="197"/>
        <v>6727.8050000000003</v>
      </c>
      <c r="U4166" s="8">
        <f>Sales[[#This Row],[Unit Cost]]*Sales[[#This Row],[Order Quantity]]</f>
        <v>2903.5789999999997</v>
      </c>
    </row>
    <row r="4167" spans="1:21" x14ac:dyDescent="0.2">
      <c r="A4167" s="6" t="s">
        <v>4380</v>
      </c>
      <c r="B4167" s="6" t="s">
        <v>25</v>
      </c>
      <c r="C4167" s="6" t="s">
        <v>148</v>
      </c>
      <c r="D4167" s="7">
        <v>43600</v>
      </c>
      <c r="E4167" s="7">
        <v>43745</v>
      </c>
      <c r="F4167" s="7">
        <v>43770</v>
      </c>
      <c r="G4167" s="7">
        <v>43776</v>
      </c>
      <c r="H4167" s="6">
        <f t="shared" si="195"/>
        <v>31</v>
      </c>
      <c r="I4167" s="6" t="s">
        <v>215</v>
      </c>
      <c r="J4167" s="6">
        <v>12</v>
      </c>
      <c r="K4167" s="6">
        <v>8</v>
      </c>
      <c r="L4167" s="6">
        <v>34</v>
      </c>
      <c r="M4167" s="6">
        <v>37</v>
      </c>
      <c r="N4167" s="6">
        <v>8</v>
      </c>
      <c r="O4167" s="6">
        <v>0.05</v>
      </c>
      <c r="P4167" s="8">
        <v>3852.5</v>
      </c>
      <c r="Q4167" s="8">
        <v>2927.9</v>
      </c>
      <c r="R4167" s="8">
        <f t="shared" si="196"/>
        <v>5855.7999999999993</v>
      </c>
      <c r="S4167" s="8">
        <f>(((Sales[[#This Row],[Unit Price]]-(Sales[[#This Row],[Discount Applied]]*Sales[[#This Row],[Unit Price]]))-Q4167)/Q4167)*100</f>
        <v>24.999999999999996</v>
      </c>
      <c r="T4167" s="8">
        <f t="shared" si="197"/>
        <v>29279</v>
      </c>
      <c r="U4167" s="8">
        <f>Sales[[#This Row],[Unit Cost]]*Sales[[#This Row],[Order Quantity]]</f>
        <v>23423.200000000001</v>
      </c>
    </row>
    <row r="4168" spans="1:21" x14ac:dyDescent="0.2">
      <c r="A4168" s="6" t="s">
        <v>4381</v>
      </c>
      <c r="B4168" s="6" t="s">
        <v>25</v>
      </c>
      <c r="C4168" s="6" t="s">
        <v>145</v>
      </c>
      <c r="D4168" s="7">
        <v>43600</v>
      </c>
      <c r="E4168" s="7">
        <v>43745</v>
      </c>
      <c r="F4168" s="7">
        <v>43753</v>
      </c>
      <c r="G4168" s="7">
        <v>43762</v>
      </c>
      <c r="H4168" s="6">
        <f t="shared" si="195"/>
        <v>17</v>
      </c>
      <c r="I4168" s="6" t="s">
        <v>215</v>
      </c>
      <c r="J4168" s="6">
        <v>13</v>
      </c>
      <c r="K4168" s="6">
        <v>27</v>
      </c>
      <c r="L4168" s="6">
        <v>95</v>
      </c>
      <c r="M4168" s="6">
        <v>39</v>
      </c>
      <c r="N4168" s="6">
        <v>5</v>
      </c>
      <c r="O4168" s="6">
        <v>0.1</v>
      </c>
      <c r="P4168" s="8">
        <v>1701.8</v>
      </c>
      <c r="Q4168" s="8">
        <v>1123.1880000000001</v>
      </c>
      <c r="R4168" s="8">
        <f t="shared" si="196"/>
        <v>2042.1599999999999</v>
      </c>
      <c r="S4168" s="8">
        <f>(((Sales[[#This Row],[Unit Price]]-(Sales[[#This Row],[Discount Applied]]*Sales[[#This Row],[Unit Price]]))-Q4168)/Q4168)*100</f>
        <v>36.363636363636346</v>
      </c>
      <c r="T4168" s="8">
        <f t="shared" si="197"/>
        <v>7658.1</v>
      </c>
      <c r="U4168" s="8">
        <f>Sales[[#This Row],[Unit Cost]]*Sales[[#This Row],[Order Quantity]]</f>
        <v>5615.9400000000005</v>
      </c>
    </row>
    <row r="4169" spans="1:21" x14ac:dyDescent="0.2">
      <c r="A4169" s="6" t="s">
        <v>4382</v>
      </c>
      <c r="B4169" s="6" t="s">
        <v>25</v>
      </c>
      <c r="C4169" s="6" t="s">
        <v>145</v>
      </c>
      <c r="D4169" s="7">
        <v>43600</v>
      </c>
      <c r="E4169" s="7">
        <v>43745</v>
      </c>
      <c r="F4169" s="7">
        <v>43773</v>
      </c>
      <c r="G4169" s="7">
        <v>43780</v>
      </c>
      <c r="H4169" s="6">
        <f t="shared" si="195"/>
        <v>35</v>
      </c>
      <c r="I4169" s="6" t="s">
        <v>215</v>
      </c>
      <c r="J4169" s="6">
        <v>13</v>
      </c>
      <c r="K4169" s="6">
        <v>50</v>
      </c>
      <c r="L4169" s="6">
        <v>169</v>
      </c>
      <c r="M4169" s="6">
        <v>41</v>
      </c>
      <c r="N4169" s="6">
        <v>1</v>
      </c>
      <c r="O4169" s="6">
        <v>0.1</v>
      </c>
      <c r="P4169" s="8">
        <v>201</v>
      </c>
      <c r="Q4169" s="8">
        <v>148.74</v>
      </c>
      <c r="R4169" s="8">
        <f t="shared" si="196"/>
        <v>32.159999999999997</v>
      </c>
      <c r="S4169" s="8">
        <f>(((Sales[[#This Row],[Unit Price]]-(Sales[[#This Row],[Discount Applied]]*Sales[[#This Row],[Unit Price]]))-Q4169)/Q4169)*100</f>
        <v>21.621621621621617</v>
      </c>
      <c r="T4169" s="8">
        <f t="shared" si="197"/>
        <v>180.9</v>
      </c>
      <c r="U4169" s="8">
        <f>Sales[[#This Row],[Unit Cost]]*Sales[[#This Row],[Order Quantity]]</f>
        <v>148.74</v>
      </c>
    </row>
    <row r="4170" spans="1:21" x14ac:dyDescent="0.2">
      <c r="A4170" s="6" t="s">
        <v>4383</v>
      </c>
      <c r="B4170" s="6" t="s">
        <v>25</v>
      </c>
      <c r="C4170" s="6" t="s">
        <v>145</v>
      </c>
      <c r="D4170" s="7">
        <v>43600</v>
      </c>
      <c r="E4170" s="7">
        <v>43745</v>
      </c>
      <c r="F4170" s="7">
        <v>43765</v>
      </c>
      <c r="G4170" s="7">
        <v>43769</v>
      </c>
      <c r="H4170" s="6">
        <f t="shared" si="195"/>
        <v>24</v>
      </c>
      <c r="I4170" s="6" t="s">
        <v>215</v>
      </c>
      <c r="J4170" s="6">
        <v>19</v>
      </c>
      <c r="K4170" s="6">
        <v>47</v>
      </c>
      <c r="L4170" s="6">
        <v>163</v>
      </c>
      <c r="M4170" s="6">
        <v>11</v>
      </c>
      <c r="N4170" s="6">
        <v>5</v>
      </c>
      <c r="O4170" s="6">
        <v>0.05</v>
      </c>
      <c r="P4170" s="8">
        <v>2546</v>
      </c>
      <c r="Q4170" s="8">
        <v>1603.98</v>
      </c>
      <c r="R4170" s="8">
        <f t="shared" si="196"/>
        <v>4073.6000000000004</v>
      </c>
      <c r="S4170" s="8">
        <f>(((Sales[[#This Row],[Unit Price]]-(Sales[[#This Row],[Discount Applied]]*Sales[[#This Row],[Unit Price]]))-Q4170)/Q4170)*100</f>
        <v>50.793650793650777</v>
      </c>
      <c r="T4170" s="8">
        <f t="shared" si="197"/>
        <v>12093.5</v>
      </c>
      <c r="U4170" s="8">
        <f>Sales[[#This Row],[Unit Cost]]*Sales[[#This Row],[Order Quantity]]</f>
        <v>8019.9</v>
      </c>
    </row>
    <row r="4171" spans="1:21" x14ac:dyDescent="0.2">
      <c r="A4171" s="6" t="s">
        <v>4384</v>
      </c>
      <c r="B4171" s="6" t="s">
        <v>23</v>
      </c>
      <c r="C4171" s="6" t="s">
        <v>147</v>
      </c>
      <c r="D4171" s="7">
        <v>43700</v>
      </c>
      <c r="E4171" s="7">
        <v>43745</v>
      </c>
      <c r="F4171" s="7">
        <v>43763</v>
      </c>
      <c r="G4171" s="7">
        <v>43767</v>
      </c>
      <c r="H4171" s="6">
        <f t="shared" si="195"/>
        <v>22</v>
      </c>
      <c r="I4171" s="6" t="s">
        <v>215</v>
      </c>
      <c r="J4171" s="6">
        <v>23</v>
      </c>
      <c r="K4171" s="6">
        <v>31</v>
      </c>
      <c r="L4171" s="6">
        <v>241</v>
      </c>
      <c r="M4171" s="6">
        <v>43</v>
      </c>
      <c r="N4171" s="6">
        <v>2</v>
      </c>
      <c r="O4171" s="6">
        <v>0.4</v>
      </c>
      <c r="P4171" s="8">
        <v>1105.5</v>
      </c>
      <c r="Q4171" s="8">
        <v>707.52</v>
      </c>
      <c r="R4171" s="8">
        <f t="shared" si="196"/>
        <v>-88.440000000000055</v>
      </c>
      <c r="S4171" s="8">
        <f>(((Sales[[#This Row],[Unit Price]]-(Sales[[#This Row],[Discount Applied]]*Sales[[#This Row],[Unit Price]]))-Q4171)/Q4171)*100</f>
        <v>-6.2500000000000044</v>
      </c>
      <c r="T4171" s="8">
        <f t="shared" si="197"/>
        <v>1326.6</v>
      </c>
      <c r="U4171" s="8">
        <f>Sales[[#This Row],[Unit Cost]]*Sales[[#This Row],[Order Quantity]]</f>
        <v>1415.04</v>
      </c>
    </row>
    <row r="4172" spans="1:21" x14ac:dyDescent="0.2">
      <c r="A4172" s="6" t="s">
        <v>4385</v>
      </c>
      <c r="B4172" s="6" t="s">
        <v>24</v>
      </c>
      <c r="C4172" s="6" t="s">
        <v>147</v>
      </c>
      <c r="D4172" s="7">
        <v>43600</v>
      </c>
      <c r="E4172" s="7">
        <v>43745</v>
      </c>
      <c r="F4172" s="7">
        <v>43756</v>
      </c>
      <c r="G4172" s="7">
        <v>43761</v>
      </c>
      <c r="H4172" s="6">
        <f t="shared" si="195"/>
        <v>16</v>
      </c>
      <c r="I4172" s="6" t="s">
        <v>215</v>
      </c>
      <c r="J4172" s="6">
        <v>4</v>
      </c>
      <c r="K4172" s="6">
        <v>41</v>
      </c>
      <c r="L4172" s="6">
        <v>260</v>
      </c>
      <c r="M4172" s="6">
        <v>43</v>
      </c>
      <c r="N4172" s="6">
        <v>4</v>
      </c>
      <c r="O4172" s="6">
        <v>7.4999999999999997E-2</v>
      </c>
      <c r="P4172" s="8">
        <v>1078.7</v>
      </c>
      <c r="Q4172" s="8">
        <v>463.84100000000001</v>
      </c>
      <c r="R4172" s="8">
        <f t="shared" si="196"/>
        <v>2135.826</v>
      </c>
      <c r="S4172" s="8">
        <f>(((Sales[[#This Row],[Unit Price]]-(Sales[[#This Row],[Discount Applied]]*Sales[[#This Row],[Unit Price]]))-Q4172)/Q4172)*100</f>
        <v>115.11627906976744</v>
      </c>
      <c r="T4172" s="8">
        <f t="shared" si="197"/>
        <v>3991.19</v>
      </c>
      <c r="U4172" s="8">
        <f>Sales[[#This Row],[Unit Cost]]*Sales[[#This Row],[Order Quantity]]</f>
        <v>1855.364</v>
      </c>
    </row>
    <row r="4173" spans="1:21" x14ac:dyDescent="0.2">
      <c r="A4173" s="6" t="s">
        <v>4386</v>
      </c>
      <c r="B4173" s="6" t="s">
        <v>24</v>
      </c>
      <c r="C4173" s="6" t="s">
        <v>143</v>
      </c>
      <c r="D4173" s="7">
        <v>43700</v>
      </c>
      <c r="E4173" s="7">
        <v>43745</v>
      </c>
      <c r="F4173" s="7">
        <v>43763</v>
      </c>
      <c r="G4173" s="7">
        <v>43772</v>
      </c>
      <c r="H4173" s="6">
        <f t="shared" si="195"/>
        <v>27</v>
      </c>
      <c r="I4173" s="6" t="s">
        <v>215</v>
      </c>
      <c r="J4173" s="6">
        <v>9</v>
      </c>
      <c r="K4173" s="6">
        <v>20</v>
      </c>
      <c r="L4173" s="6">
        <v>337</v>
      </c>
      <c r="M4173" s="6">
        <v>15</v>
      </c>
      <c r="N4173" s="6">
        <v>1</v>
      </c>
      <c r="O4173" s="6">
        <v>0.05</v>
      </c>
      <c r="P4173" s="8">
        <v>2257.9</v>
      </c>
      <c r="Q4173" s="8">
        <v>1196.6870000000001</v>
      </c>
      <c r="R4173" s="8">
        <f t="shared" si="196"/>
        <v>948.31799999999998</v>
      </c>
      <c r="S4173" s="8">
        <f>(((Sales[[#This Row],[Unit Price]]-(Sales[[#This Row],[Discount Applied]]*Sales[[#This Row],[Unit Price]]))-Q4173)/Q4173)*100</f>
        <v>79.245283018867923</v>
      </c>
      <c r="T4173" s="8">
        <f t="shared" si="197"/>
        <v>2145.0050000000001</v>
      </c>
      <c r="U4173" s="8">
        <f>Sales[[#This Row],[Unit Cost]]*Sales[[#This Row],[Order Quantity]]</f>
        <v>1196.6870000000001</v>
      </c>
    </row>
    <row r="4174" spans="1:21" x14ac:dyDescent="0.2">
      <c r="A4174" s="6" t="s">
        <v>4387</v>
      </c>
      <c r="B4174" s="6" t="s">
        <v>25</v>
      </c>
      <c r="C4174" s="6" t="s">
        <v>146</v>
      </c>
      <c r="D4174" s="7">
        <v>43600</v>
      </c>
      <c r="E4174" s="7">
        <v>43745</v>
      </c>
      <c r="F4174" s="7">
        <v>43751</v>
      </c>
      <c r="G4174" s="7">
        <v>43760</v>
      </c>
      <c r="H4174" s="6">
        <f t="shared" si="195"/>
        <v>15</v>
      </c>
      <c r="I4174" s="6" t="s">
        <v>215</v>
      </c>
      <c r="J4174" s="6">
        <v>19</v>
      </c>
      <c r="K4174" s="6">
        <v>19</v>
      </c>
      <c r="L4174" s="6">
        <v>326</v>
      </c>
      <c r="M4174" s="6">
        <v>40</v>
      </c>
      <c r="N4174" s="6">
        <v>8</v>
      </c>
      <c r="O4174" s="6">
        <v>0.15</v>
      </c>
      <c r="P4174" s="8">
        <v>3832.4</v>
      </c>
      <c r="Q4174" s="8">
        <v>3219.2159999999999</v>
      </c>
      <c r="R4174" s="8">
        <f t="shared" si="196"/>
        <v>306.59200000000055</v>
      </c>
      <c r="S4174" s="8">
        <f>(((Sales[[#This Row],[Unit Price]]-(Sales[[#This Row],[Discount Applied]]*Sales[[#This Row],[Unit Price]]))-Q4174)/Q4174)*100</f>
        <v>1.1904761904761927</v>
      </c>
      <c r="T4174" s="8">
        <f t="shared" si="197"/>
        <v>26060.32</v>
      </c>
      <c r="U4174" s="8">
        <f>Sales[[#This Row],[Unit Cost]]*Sales[[#This Row],[Order Quantity]]</f>
        <v>25753.727999999999</v>
      </c>
    </row>
    <row r="4175" spans="1:21" x14ac:dyDescent="0.2">
      <c r="A4175" s="6" t="s">
        <v>4388</v>
      </c>
      <c r="B4175" s="6" t="s">
        <v>25</v>
      </c>
      <c r="C4175" s="6" t="s">
        <v>148</v>
      </c>
      <c r="D4175" s="7">
        <v>43700</v>
      </c>
      <c r="E4175" s="7">
        <v>43746</v>
      </c>
      <c r="F4175" s="7">
        <v>43767</v>
      </c>
      <c r="G4175" s="7">
        <v>43772</v>
      </c>
      <c r="H4175" s="6">
        <f t="shared" si="195"/>
        <v>26</v>
      </c>
      <c r="I4175" s="6" t="s">
        <v>215</v>
      </c>
      <c r="J4175" s="6">
        <v>17</v>
      </c>
      <c r="K4175" s="6">
        <v>32</v>
      </c>
      <c r="L4175" s="6">
        <v>42</v>
      </c>
      <c r="M4175" s="6">
        <v>12</v>
      </c>
      <c r="N4175" s="6">
        <v>7</v>
      </c>
      <c r="O4175" s="6">
        <v>0.05</v>
      </c>
      <c r="P4175" s="8">
        <v>1929.6000000000001</v>
      </c>
      <c r="Q4175" s="8">
        <v>1003.3920000000001</v>
      </c>
      <c r="R4175" s="8">
        <f t="shared" si="196"/>
        <v>5808.0959999999995</v>
      </c>
      <c r="S4175" s="8">
        <f>(((Sales[[#This Row],[Unit Price]]-(Sales[[#This Row],[Discount Applied]]*Sales[[#This Row],[Unit Price]]))-Q4175)/Q4175)*100</f>
        <v>82.692307692307693</v>
      </c>
      <c r="T4175" s="8">
        <f t="shared" si="197"/>
        <v>12831.84</v>
      </c>
      <c r="U4175" s="8">
        <f>Sales[[#This Row],[Unit Cost]]*Sales[[#This Row],[Order Quantity]]</f>
        <v>7023.7440000000006</v>
      </c>
    </row>
    <row r="4176" spans="1:21" x14ac:dyDescent="0.2">
      <c r="A4176" s="6" t="s">
        <v>4389</v>
      </c>
      <c r="B4176" s="6" t="s">
        <v>25</v>
      </c>
      <c r="C4176" s="6" t="s">
        <v>144</v>
      </c>
      <c r="D4176" s="7">
        <v>43600</v>
      </c>
      <c r="E4176" s="7">
        <v>43746</v>
      </c>
      <c r="F4176" s="7">
        <v>43758</v>
      </c>
      <c r="G4176" s="7">
        <v>43759</v>
      </c>
      <c r="H4176" s="6">
        <f t="shared" si="195"/>
        <v>13</v>
      </c>
      <c r="I4176" s="6" t="s">
        <v>215</v>
      </c>
      <c r="J4176" s="6">
        <v>18</v>
      </c>
      <c r="K4176" s="6">
        <v>40</v>
      </c>
      <c r="L4176" s="6">
        <v>83</v>
      </c>
      <c r="M4176" s="6">
        <v>26</v>
      </c>
      <c r="N4176" s="6">
        <v>3</v>
      </c>
      <c r="O4176" s="6">
        <v>0.2</v>
      </c>
      <c r="P4176" s="8">
        <v>690.1</v>
      </c>
      <c r="Q4176" s="8">
        <v>524.476</v>
      </c>
      <c r="R4176" s="8">
        <f t="shared" si="196"/>
        <v>82.812000000000353</v>
      </c>
      <c r="S4176" s="8">
        <f>(((Sales[[#This Row],[Unit Price]]-(Sales[[#This Row],[Discount Applied]]*Sales[[#This Row],[Unit Price]]))-Q4176)/Q4176)*100</f>
        <v>5.2631578947368505</v>
      </c>
      <c r="T4176" s="8">
        <f t="shared" si="197"/>
        <v>1656.2400000000002</v>
      </c>
      <c r="U4176" s="8">
        <f>Sales[[#This Row],[Unit Cost]]*Sales[[#This Row],[Order Quantity]]</f>
        <v>1573.4279999999999</v>
      </c>
    </row>
    <row r="4177" spans="1:21" x14ac:dyDescent="0.2">
      <c r="A4177" s="6" t="s">
        <v>4390</v>
      </c>
      <c r="B4177" s="6" t="s">
        <v>24</v>
      </c>
      <c r="C4177" s="6" t="s">
        <v>143</v>
      </c>
      <c r="D4177" s="7">
        <v>43600</v>
      </c>
      <c r="E4177" s="7">
        <v>43746</v>
      </c>
      <c r="F4177" s="7">
        <v>43773</v>
      </c>
      <c r="G4177" s="7">
        <v>43775</v>
      </c>
      <c r="H4177" s="6">
        <f t="shared" si="195"/>
        <v>29</v>
      </c>
      <c r="I4177" s="6" t="s">
        <v>215</v>
      </c>
      <c r="J4177" s="6">
        <v>8</v>
      </c>
      <c r="K4177" s="6">
        <v>23</v>
      </c>
      <c r="L4177" s="6">
        <v>353</v>
      </c>
      <c r="M4177" s="6">
        <v>43</v>
      </c>
      <c r="N4177" s="6">
        <v>4</v>
      </c>
      <c r="O4177" s="6">
        <v>0.15</v>
      </c>
      <c r="P4177" s="8">
        <v>3865.9</v>
      </c>
      <c r="Q4177" s="8">
        <v>2551.4940000000001</v>
      </c>
      <c r="R4177" s="8">
        <f t="shared" si="196"/>
        <v>2938.0840000000007</v>
      </c>
      <c r="S4177" s="8">
        <f>(((Sales[[#This Row],[Unit Price]]-(Sales[[#This Row],[Discount Applied]]*Sales[[#This Row],[Unit Price]]))-Q4177)/Q4177)*100</f>
        <v>28.787878787878796</v>
      </c>
      <c r="T4177" s="8">
        <f t="shared" si="197"/>
        <v>13144.060000000001</v>
      </c>
      <c r="U4177" s="8">
        <f>Sales[[#This Row],[Unit Cost]]*Sales[[#This Row],[Order Quantity]]</f>
        <v>10205.976000000001</v>
      </c>
    </row>
    <row r="4178" spans="1:21" x14ac:dyDescent="0.2">
      <c r="A4178" s="6" t="s">
        <v>4391</v>
      </c>
      <c r="B4178" s="6" t="s">
        <v>24</v>
      </c>
      <c r="C4178" s="6" t="s">
        <v>144</v>
      </c>
      <c r="D4178" s="7">
        <v>43700</v>
      </c>
      <c r="E4178" s="7">
        <v>43746</v>
      </c>
      <c r="F4178" s="7">
        <v>43755</v>
      </c>
      <c r="G4178" s="7">
        <v>43756</v>
      </c>
      <c r="H4178" s="6">
        <f t="shared" si="195"/>
        <v>10</v>
      </c>
      <c r="I4178" s="6" t="s">
        <v>215</v>
      </c>
      <c r="J4178" s="6">
        <v>11</v>
      </c>
      <c r="K4178" s="6">
        <v>18</v>
      </c>
      <c r="L4178" s="6">
        <v>84</v>
      </c>
      <c r="M4178" s="6">
        <v>46</v>
      </c>
      <c r="N4178" s="6">
        <v>3</v>
      </c>
      <c r="O4178" s="6">
        <v>0.15</v>
      </c>
      <c r="P4178" s="8">
        <v>6405.2</v>
      </c>
      <c r="Q4178" s="8">
        <v>2882.34</v>
      </c>
      <c r="R4178" s="8">
        <f t="shared" si="196"/>
        <v>7686.239999999998</v>
      </c>
      <c r="S4178" s="8">
        <f>(((Sales[[#This Row],[Unit Price]]-(Sales[[#This Row],[Discount Applied]]*Sales[[#This Row],[Unit Price]]))-Q4178)/Q4178)*100</f>
        <v>88.888888888888886</v>
      </c>
      <c r="T4178" s="8">
        <f t="shared" si="197"/>
        <v>16333.259999999998</v>
      </c>
      <c r="U4178" s="8">
        <f>Sales[[#This Row],[Unit Cost]]*Sales[[#This Row],[Order Quantity]]</f>
        <v>8647.02</v>
      </c>
    </row>
    <row r="4179" spans="1:21" x14ac:dyDescent="0.2">
      <c r="A4179" s="6" t="s">
        <v>4392</v>
      </c>
      <c r="B4179" s="6" t="s">
        <v>23</v>
      </c>
      <c r="C4179" s="6" t="s">
        <v>143</v>
      </c>
      <c r="D4179" s="7">
        <v>43600</v>
      </c>
      <c r="E4179" s="7">
        <v>43746</v>
      </c>
      <c r="F4179" s="7">
        <v>43769</v>
      </c>
      <c r="G4179" s="7">
        <v>43777</v>
      </c>
      <c r="H4179" s="6">
        <f t="shared" si="195"/>
        <v>31</v>
      </c>
      <c r="I4179" s="6" t="s">
        <v>215</v>
      </c>
      <c r="J4179" s="6">
        <v>23</v>
      </c>
      <c r="K4179" s="6">
        <v>23</v>
      </c>
      <c r="L4179" s="6">
        <v>349</v>
      </c>
      <c r="M4179" s="6">
        <v>22</v>
      </c>
      <c r="N4179" s="6">
        <v>4</v>
      </c>
      <c r="O4179" s="6">
        <v>0.3</v>
      </c>
      <c r="P4179" s="8">
        <v>904.5</v>
      </c>
      <c r="Q4179" s="8">
        <v>723.6</v>
      </c>
      <c r="R4179" s="8">
        <f t="shared" si="196"/>
        <v>-361.79999999999973</v>
      </c>
      <c r="S4179" s="8">
        <f>(((Sales[[#This Row],[Unit Price]]-(Sales[[#This Row],[Discount Applied]]*Sales[[#This Row],[Unit Price]]))-Q4179)/Q4179)*100</f>
        <v>-12.499999999999991</v>
      </c>
      <c r="T4179" s="8">
        <f t="shared" si="197"/>
        <v>2532.6000000000004</v>
      </c>
      <c r="U4179" s="8">
        <f>Sales[[#This Row],[Unit Cost]]*Sales[[#This Row],[Order Quantity]]</f>
        <v>2894.4</v>
      </c>
    </row>
    <row r="4180" spans="1:21" x14ac:dyDescent="0.2">
      <c r="A4180" s="6" t="s">
        <v>4393</v>
      </c>
      <c r="B4180" s="6" t="s">
        <v>24</v>
      </c>
      <c r="C4180" s="6" t="s">
        <v>145</v>
      </c>
      <c r="D4180" s="7">
        <v>43600</v>
      </c>
      <c r="E4180" s="7">
        <v>43746</v>
      </c>
      <c r="F4180" s="7">
        <v>43749</v>
      </c>
      <c r="G4180" s="7">
        <v>43753</v>
      </c>
      <c r="H4180" s="6">
        <f t="shared" si="195"/>
        <v>7</v>
      </c>
      <c r="I4180" s="6" t="s">
        <v>215</v>
      </c>
      <c r="J4180" s="6">
        <v>10</v>
      </c>
      <c r="K4180" s="6">
        <v>20</v>
      </c>
      <c r="L4180" s="6">
        <v>148</v>
      </c>
      <c r="M4180" s="6">
        <v>18</v>
      </c>
      <c r="N4180" s="6">
        <v>5</v>
      </c>
      <c r="O4180" s="6">
        <v>0.3</v>
      </c>
      <c r="P4180" s="8">
        <v>3678.3</v>
      </c>
      <c r="Q4180" s="8">
        <v>3052.989</v>
      </c>
      <c r="R4180" s="8">
        <f t="shared" si="196"/>
        <v>-2390.8950000000004</v>
      </c>
      <c r="S4180" s="8">
        <f>(((Sales[[#This Row],[Unit Price]]-(Sales[[#This Row],[Discount Applied]]*Sales[[#This Row],[Unit Price]]))-Q4180)/Q4180)*100</f>
        <v>-15.662650602409625</v>
      </c>
      <c r="T4180" s="8">
        <f t="shared" si="197"/>
        <v>12874.05</v>
      </c>
      <c r="U4180" s="8">
        <f>Sales[[#This Row],[Unit Cost]]*Sales[[#This Row],[Order Quantity]]</f>
        <v>15264.945</v>
      </c>
    </row>
    <row r="4181" spans="1:21" x14ac:dyDescent="0.2">
      <c r="A4181" s="6" t="s">
        <v>4394</v>
      </c>
      <c r="B4181" s="6" t="s">
        <v>25</v>
      </c>
      <c r="C4181" s="6" t="s">
        <v>147</v>
      </c>
      <c r="D4181" s="7">
        <v>43600</v>
      </c>
      <c r="E4181" s="7">
        <v>43746</v>
      </c>
      <c r="F4181" s="7">
        <v>43753</v>
      </c>
      <c r="G4181" s="7">
        <v>43754</v>
      </c>
      <c r="H4181" s="6">
        <f t="shared" si="195"/>
        <v>8</v>
      </c>
      <c r="I4181" s="6" t="s">
        <v>215</v>
      </c>
      <c r="J4181" s="6">
        <v>12</v>
      </c>
      <c r="K4181" s="6">
        <v>41</v>
      </c>
      <c r="L4181" s="6">
        <v>229</v>
      </c>
      <c r="M4181" s="6">
        <v>7</v>
      </c>
      <c r="N4181" s="6">
        <v>8</v>
      </c>
      <c r="O4181" s="6">
        <v>0.15</v>
      </c>
      <c r="P4181" s="8">
        <v>3966.4</v>
      </c>
      <c r="Q4181" s="8">
        <v>2260.848</v>
      </c>
      <c r="R4181" s="8">
        <f t="shared" si="196"/>
        <v>8884.7360000000008</v>
      </c>
      <c r="S4181" s="8">
        <f>(((Sales[[#This Row],[Unit Price]]-(Sales[[#This Row],[Discount Applied]]*Sales[[#This Row],[Unit Price]]))-Q4181)/Q4181)*100</f>
        <v>49.122807017543863</v>
      </c>
      <c r="T4181" s="8">
        <f t="shared" si="197"/>
        <v>26971.52</v>
      </c>
      <c r="U4181" s="8">
        <f>Sales[[#This Row],[Unit Cost]]*Sales[[#This Row],[Order Quantity]]</f>
        <v>18086.784</v>
      </c>
    </row>
    <row r="4182" spans="1:21" x14ac:dyDescent="0.2">
      <c r="A4182" s="6" t="s">
        <v>4395</v>
      </c>
      <c r="B4182" s="6" t="s">
        <v>25</v>
      </c>
      <c r="C4182" s="6" t="s">
        <v>143</v>
      </c>
      <c r="D4182" s="7">
        <v>43600</v>
      </c>
      <c r="E4182" s="7">
        <v>43746</v>
      </c>
      <c r="F4182" s="7">
        <v>43763</v>
      </c>
      <c r="G4182" s="7">
        <v>43766</v>
      </c>
      <c r="H4182" s="6">
        <f t="shared" si="195"/>
        <v>20</v>
      </c>
      <c r="I4182" s="6" t="s">
        <v>215</v>
      </c>
      <c r="J4182" s="6">
        <v>17</v>
      </c>
      <c r="K4182" s="6">
        <v>4</v>
      </c>
      <c r="L4182" s="6">
        <v>335</v>
      </c>
      <c r="M4182" s="6">
        <v>17</v>
      </c>
      <c r="N4182" s="6">
        <v>7</v>
      </c>
      <c r="O4182" s="6">
        <v>0.2</v>
      </c>
      <c r="P4182" s="8">
        <v>3932.9</v>
      </c>
      <c r="Q4182" s="8">
        <v>1769.8050000000001</v>
      </c>
      <c r="R4182" s="8">
        <f t="shared" si="196"/>
        <v>9635.6049999999977</v>
      </c>
      <c r="S4182" s="8">
        <f>(((Sales[[#This Row],[Unit Price]]-(Sales[[#This Row],[Discount Applied]]*Sales[[#This Row],[Unit Price]]))-Q4182)/Q4182)*100</f>
        <v>77.777777777777786</v>
      </c>
      <c r="T4182" s="8">
        <f t="shared" si="197"/>
        <v>22024.239999999998</v>
      </c>
      <c r="U4182" s="8">
        <f>Sales[[#This Row],[Unit Cost]]*Sales[[#This Row],[Order Quantity]]</f>
        <v>12388.635</v>
      </c>
    </row>
    <row r="4183" spans="1:21" x14ac:dyDescent="0.2">
      <c r="A4183" s="6" t="s">
        <v>4396</v>
      </c>
      <c r="B4183" s="6" t="s">
        <v>25</v>
      </c>
      <c r="C4183" s="6" t="s">
        <v>148</v>
      </c>
      <c r="D4183" s="7">
        <v>43600</v>
      </c>
      <c r="E4183" s="7">
        <v>43747</v>
      </c>
      <c r="F4183" s="7">
        <v>43761</v>
      </c>
      <c r="G4183" s="7">
        <v>43763</v>
      </c>
      <c r="H4183" s="6">
        <f t="shared" si="195"/>
        <v>16</v>
      </c>
      <c r="I4183" s="6" t="s">
        <v>215</v>
      </c>
      <c r="J4183" s="6">
        <v>15</v>
      </c>
      <c r="K4183" s="6">
        <v>11</v>
      </c>
      <c r="L4183" s="6">
        <v>48</v>
      </c>
      <c r="M4183" s="6">
        <v>16</v>
      </c>
      <c r="N4183" s="6">
        <v>3</v>
      </c>
      <c r="O4183" s="6">
        <v>0.05</v>
      </c>
      <c r="P4183" s="8">
        <v>2284.7000000000003</v>
      </c>
      <c r="Q4183" s="8">
        <v>1941.9950000000001</v>
      </c>
      <c r="R4183" s="8">
        <f t="shared" si="196"/>
        <v>685.40999999999985</v>
      </c>
      <c r="S4183" s="8">
        <f>(((Sales[[#This Row],[Unit Price]]-(Sales[[#This Row],[Discount Applied]]*Sales[[#This Row],[Unit Price]]))-Q4183)/Q4183)*100</f>
        <v>11.764705882352942</v>
      </c>
      <c r="T4183" s="8">
        <f t="shared" si="197"/>
        <v>6511.3950000000004</v>
      </c>
      <c r="U4183" s="8">
        <f>Sales[[#This Row],[Unit Cost]]*Sales[[#This Row],[Order Quantity]]</f>
        <v>5825.9850000000006</v>
      </c>
    </row>
    <row r="4184" spans="1:21" x14ac:dyDescent="0.2">
      <c r="A4184" s="6" t="s">
        <v>4397</v>
      </c>
      <c r="B4184" s="6" t="s">
        <v>24</v>
      </c>
      <c r="C4184" s="6" t="s">
        <v>145</v>
      </c>
      <c r="D4184" s="7">
        <v>43600</v>
      </c>
      <c r="E4184" s="7">
        <v>43747</v>
      </c>
      <c r="F4184" s="7">
        <v>43764</v>
      </c>
      <c r="G4184" s="7">
        <v>43765</v>
      </c>
      <c r="H4184" s="6">
        <f t="shared" si="195"/>
        <v>18</v>
      </c>
      <c r="I4184" s="6" t="s">
        <v>215</v>
      </c>
      <c r="J4184" s="6">
        <v>7</v>
      </c>
      <c r="K4184" s="6">
        <v>33</v>
      </c>
      <c r="L4184" s="6">
        <v>150</v>
      </c>
      <c r="M4184" s="6">
        <v>47</v>
      </c>
      <c r="N4184" s="6">
        <v>2</v>
      </c>
      <c r="O4184" s="6">
        <v>0.05</v>
      </c>
      <c r="P4184" s="8">
        <v>3832.4</v>
      </c>
      <c r="Q4184" s="8">
        <v>2261.116</v>
      </c>
      <c r="R4184" s="8">
        <f t="shared" si="196"/>
        <v>2759.3280000000004</v>
      </c>
      <c r="S4184" s="8">
        <f>(((Sales[[#This Row],[Unit Price]]-(Sales[[#This Row],[Discount Applied]]*Sales[[#This Row],[Unit Price]]))-Q4184)/Q4184)*100</f>
        <v>61.016949152542388</v>
      </c>
      <c r="T4184" s="8">
        <f t="shared" si="197"/>
        <v>7281.56</v>
      </c>
      <c r="U4184" s="8">
        <f>Sales[[#This Row],[Unit Cost]]*Sales[[#This Row],[Order Quantity]]</f>
        <v>4522.232</v>
      </c>
    </row>
    <row r="4185" spans="1:21" x14ac:dyDescent="0.2">
      <c r="A4185" s="6" t="s">
        <v>4398</v>
      </c>
      <c r="B4185" s="6" t="s">
        <v>25</v>
      </c>
      <c r="C4185" s="6" t="s">
        <v>144</v>
      </c>
      <c r="D4185" s="7">
        <v>43600</v>
      </c>
      <c r="E4185" s="7">
        <v>43747</v>
      </c>
      <c r="F4185" s="7">
        <v>43751</v>
      </c>
      <c r="G4185" s="7">
        <v>43757</v>
      </c>
      <c r="H4185" s="6">
        <f t="shared" si="195"/>
        <v>10</v>
      </c>
      <c r="I4185" s="6" t="s">
        <v>215</v>
      </c>
      <c r="J4185" s="6">
        <v>18</v>
      </c>
      <c r="K4185" s="6">
        <v>32</v>
      </c>
      <c r="L4185" s="6">
        <v>76</v>
      </c>
      <c r="M4185" s="6">
        <v>39</v>
      </c>
      <c r="N4185" s="6">
        <v>5</v>
      </c>
      <c r="O4185" s="6">
        <v>0.1</v>
      </c>
      <c r="P4185" s="8">
        <v>241.20000000000002</v>
      </c>
      <c r="Q4185" s="8">
        <v>173.66400000000002</v>
      </c>
      <c r="R4185" s="8">
        <f t="shared" si="196"/>
        <v>217.08000000000004</v>
      </c>
      <c r="S4185" s="8">
        <f>(((Sales[[#This Row],[Unit Price]]-(Sales[[#This Row],[Discount Applied]]*Sales[[#This Row],[Unit Price]]))-Q4185)/Q4185)*100</f>
        <v>24.999999999999996</v>
      </c>
      <c r="T4185" s="8">
        <f t="shared" si="197"/>
        <v>1085.4000000000001</v>
      </c>
      <c r="U4185" s="8">
        <f>Sales[[#This Row],[Unit Cost]]*Sales[[#This Row],[Order Quantity]]</f>
        <v>868.32</v>
      </c>
    </row>
    <row r="4186" spans="1:21" x14ac:dyDescent="0.2">
      <c r="A4186" s="6" t="s">
        <v>4399</v>
      </c>
      <c r="B4186" s="6" t="s">
        <v>24</v>
      </c>
      <c r="C4186" s="6" t="s">
        <v>147</v>
      </c>
      <c r="D4186" s="7">
        <v>43600</v>
      </c>
      <c r="E4186" s="7">
        <v>43747</v>
      </c>
      <c r="F4186" s="7">
        <v>43775</v>
      </c>
      <c r="G4186" s="7">
        <v>43785</v>
      </c>
      <c r="H4186" s="6">
        <f t="shared" si="195"/>
        <v>38</v>
      </c>
      <c r="I4186" s="6" t="s">
        <v>215</v>
      </c>
      <c r="J4186" s="6">
        <v>11</v>
      </c>
      <c r="K4186" s="6">
        <v>4</v>
      </c>
      <c r="L4186" s="6">
        <v>221</v>
      </c>
      <c r="M4186" s="6">
        <v>42</v>
      </c>
      <c r="N4186" s="6">
        <v>2</v>
      </c>
      <c r="O4186" s="6">
        <v>0.4</v>
      </c>
      <c r="P4186" s="8">
        <v>1118.9000000000001</v>
      </c>
      <c r="Q4186" s="8">
        <v>514.69400000000007</v>
      </c>
      <c r="R4186" s="8">
        <f t="shared" si="196"/>
        <v>313.29199999999992</v>
      </c>
      <c r="S4186" s="8">
        <f>(((Sales[[#This Row],[Unit Price]]-(Sales[[#This Row],[Discount Applied]]*Sales[[#This Row],[Unit Price]]))-Q4186)/Q4186)*100</f>
        <v>30.434782608695638</v>
      </c>
      <c r="T4186" s="8">
        <f t="shared" si="197"/>
        <v>1342.68</v>
      </c>
      <c r="U4186" s="8">
        <f>Sales[[#This Row],[Unit Cost]]*Sales[[#This Row],[Order Quantity]]</f>
        <v>1029.3880000000001</v>
      </c>
    </row>
    <row r="4187" spans="1:21" x14ac:dyDescent="0.2">
      <c r="A4187" s="6" t="s">
        <v>4400</v>
      </c>
      <c r="B4187" s="6" t="s">
        <v>24</v>
      </c>
      <c r="C4187" s="6" t="s">
        <v>143</v>
      </c>
      <c r="D4187" s="7">
        <v>43700</v>
      </c>
      <c r="E4187" s="7">
        <v>43747</v>
      </c>
      <c r="F4187" s="7">
        <v>43770</v>
      </c>
      <c r="G4187" s="7">
        <v>43779</v>
      </c>
      <c r="H4187" s="6">
        <f t="shared" si="195"/>
        <v>32</v>
      </c>
      <c r="I4187" s="6" t="s">
        <v>215</v>
      </c>
      <c r="J4187" s="6">
        <v>5</v>
      </c>
      <c r="K4187" s="6">
        <v>4</v>
      </c>
      <c r="L4187" s="6">
        <v>361</v>
      </c>
      <c r="M4187" s="6">
        <v>10</v>
      </c>
      <c r="N4187" s="6">
        <v>2</v>
      </c>
      <c r="O4187" s="6">
        <v>0.05</v>
      </c>
      <c r="P4187" s="8">
        <v>703.5</v>
      </c>
      <c r="Q4187" s="8">
        <v>337.68</v>
      </c>
      <c r="R4187" s="8">
        <f t="shared" si="196"/>
        <v>661.29000000000008</v>
      </c>
      <c r="S4187" s="8">
        <f>(((Sales[[#This Row],[Unit Price]]-(Sales[[#This Row],[Discount Applied]]*Sales[[#This Row],[Unit Price]]))-Q4187)/Q4187)*100</f>
        <v>97.916666666666671</v>
      </c>
      <c r="T4187" s="8">
        <f t="shared" si="197"/>
        <v>1336.65</v>
      </c>
      <c r="U4187" s="8">
        <f>Sales[[#This Row],[Unit Cost]]*Sales[[#This Row],[Order Quantity]]</f>
        <v>675.36</v>
      </c>
    </row>
    <row r="4188" spans="1:21" x14ac:dyDescent="0.2">
      <c r="A4188" s="6" t="s">
        <v>4401</v>
      </c>
      <c r="B4188" s="6" t="s">
        <v>25</v>
      </c>
      <c r="C4188" s="6" t="s">
        <v>145</v>
      </c>
      <c r="D4188" s="7">
        <v>43600</v>
      </c>
      <c r="E4188" s="7">
        <v>43747</v>
      </c>
      <c r="F4188" s="7">
        <v>43774</v>
      </c>
      <c r="G4188" s="7">
        <v>43783</v>
      </c>
      <c r="H4188" s="6">
        <f t="shared" si="195"/>
        <v>36</v>
      </c>
      <c r="I4188" s="6" t="s">
        <v>215</v>
      </c>
      <c r="J4188" s="6">
        <v>15</v>
      </c>
      <c r="K4188" s="6">
        <v>36</v>
      </c>
      <c r="L4188" s="6">
        <v>119</v>
      </c>
      <c r="M4188" s="6">
        <v>8</v>
      </c>
      <c r="N4188" s="6">
        <v>3</v>
      </c>
      <c r="O4188" s="6">
        <v>0.05</v>
      </c>
      <c r="P4188" s="8">
        <v>6130.5</v>
      </c>
      <c r="Q4188" s="8">
        <v>3494.3849999999998</v>
      </c>
      <c r="R4188" s="8">
        <f t="shared" si="196"/>
        <v>6988.77</v>
      </c>
      <c r="S4188" s="8">
        <f>(((Sales[[#This Row],[Unit Price]]-(Sales[[#This Row],[Discount Applied]]*Sales[[#This Row],[Unit Price]]))-Q4188)/Q4188)*100</f>
        <v>66.666666666666686</v>
      </c>
      <c r="T4188" s="8">
        <f t="shared" si="197"/>
        <v>17471.924999999999</v>
      </c>
      <c r="U4188" s="8">
        <f>Sales[[#This Row],[Unit Cost]]*Sales[[#This Row],[Order Quantity]]</f>
        <v>10483.154999999999</v>
      </c>
    </row>
    <row r="4189" spans="1:21" x14ac:dyDescent="0.2">
      <c r="A4189" s="6" t="s">
        <v>4402</v>
      </c>
      <c r="B4189" s="6" t="s">
        <v>25</v>
      </c>
      <c r="C4189" s="6" t="s">
        <v>145</v>
      </c>
      <c r="D4189" s="7">
        <v>43600</v>
      </c>
      <c r="E4189" s="7">
        <v>43747</v>
      </c>
      <c r="F4189" s="7">
        <v>43766</v>
      </c>
      <c r="G4189" s="7">
        <v>43773</v>
      </c>
      <c r="H4189" s="6">
        <f t="shared" si="195"/>
        <v>26</v>
      </c>
      <c r="I4189" s="6" t="s">
        <v>215</v>
      </c>
      <c r="J4189" s="6">
        <v>16</v>
      </c>
      <c r="K4189" s="6">
        <v>38</v>
      </c>
      <c r="L4189" s="6">
        <v>107</v>
      </c>
      <c r="M4189" s="6">
        <v>12</v>
      </c>
      <c r="N4189" s="6">
        <v>6</v>
      </c>
      <c r="O4189" s="6">
        <v>0.2</v>
      </c>
      <c r="P4189" s="8">
        <v>221.1</v>
      </c>
      <c r="Q4189" s="8">
        <v>152.559</v>
      </c>
      <c r="R4189" s="8">
        <f t="shared" si="196"/>
        <v>145.92599999999993</v>
      </c>
      <c r="S4189" s="8">
        <f>(((Sales[[#This Row],[Unit Price]]-(Sales[[#This Row],[Discount Applied]]*Sales[[#This Row],[Unit Price]]))-Q4189)/Q4189)*100</f>
        <v>15.942028985507244</v>
      </c>
      <c r="T4189" s="8">
        <f t="shared" si="197"/>
        <v>1061.28</v>
      </c>
      <c r="U4189" s="8">
        <f>Sales[[#This Row],[Unit Cost]]*Sales[[#This Row],[Order Quantity]]</f>
        <v>915.35400000000004</v>
      </c>
    </row>
    <row r="4190" spans="1:21" x14ac:dyDescent="0.2">
      <c r="A4190" s="6" t="s">
        <v>4403</v>
      </c>
      <c r="B4190" s="6" t="s">
        <v>25</v>
      </c>
      <c r="C4190" s="6" t="s">
        <v>148</v>
      </c>
      <c r="D4190" s="7">
        <v>43700</v>
      </c>
      <c r="E4190" s="7">
        <v>43748</v>
      </c>
      <c r="F4190" s="7">
        <v>43753</v>
      </c>
      <c r="G4190" s="7">
        <v>43755</v>
      </c>
      <c r="H4190" s="6">
        <f t="shared" si="195"/>
        <v>7</v>
      </c>
      <c r="I4190" s="6" t="s">
        <v>215</v>
      </c>
      <c r="J4190" s="6">
        <v>16</v>
      </c>
      <c r="K4190" s="6">
        <v>43</v>
      </c>
      <c r="L4190" s="6">
        <v>46</v>
      </c>
      <c r="M4190" s="6">
        <v>1</v>
      </c>
      <c r="N4190" s="6">
        <v>1</v>
      </c>
      <c r="O4190" s="6">
        <v>0.1</v>
      </c>
      <c r="P4190" s="8">
        <v>2626.4</v>
      </c>
      <c r="Q4190" s="8">
        <v>1391.9920000000002</v>
      </c>
      <c r="R4190" s="8">
        <f t="shared" si="196"/>
        <v>971.76800000000003</v>
      </c>
      <c r="S4190" s="8">
        <f>(((Sales[[#This Row],[Unit Price]]-(Sales[[#This Row],[Discount Applied]]*Sales[[#This Row],[Unit Price]]))-Q4190)/Q4190)*100</f>
        <v>69.811320754716974</v>
      </c>
      <c r="T4190" s="8">
        <f t="shared" si="197"/>
        <v>2363.7600000000002</v>
      </c>
      <c r="U4190" s="8">
        <f>Sales[[#This Row],[Unit Cost]]*Sales[[#This Row],[Order Quantity]]</f>
        <v>1391.9920000000002</v>
      </c>
    </row>
    <row r="4191" spans="1:21" x14ac:dyDescent="0.2">
      <c r="A4191" s="6" t="s">
        <v>4404</v>
      </c>
      <c r="B4191" s="6" t="s">
        <v>23</v>
      </c>
      <c r="C4191" s="6" t="s">
        <v>145</v>
      </c>
      <c r="D4191" s="7">
        <v>43600</v>
      </c>
      <c r="E4191" s="7">
        <v>43748</v>
      </c>
      <c r="F4191" s="7">
        <v>43774</v>
      </c>
      <c r="G4191" s="7">
        <v>43779</v>
      </c>
      <c r="H4191" s="6">
        <f t="shared" si="195"/>
        <v>31</v>
      </c>
      <c r="I4191" s="6" t="s">
        <v>215</v>
      </c>
      <c r="J4191" s="6">
        <v>24</v>
      </c>
      <c r="K4191" s="6">
        <v>20</v>
      </c>
      <c r="L4191" s="6">
        <v>126</v>
      </c>
      <c r="M4191" s="6">
        <v>40</v>
      </c>
      <c r="N4191" s="6">
        <v>8</v>
      </c>
      <c r="O4191" s="6">
        <v>0.15</v>
      </c>
      <c r="P4191" s="8">
        <v>1735.3</v>
      </c>
      <c r="Q4191" s="8">
        <v>850.29699999999991</v>
      </c>
      <c r="R4191" s="8">
        <f t="shared" si="196"/>
        <v>4997.6640000000016</v>
      </c>
      <c r="S4191" s="8">
        <f>(((Sales[[#This Row],[Unit Price]]-(Sales[[#This Row],[Discount Applied]]*Sales[[#This Row],[Unit Price]]))-Q4191)/Q4191)*100</f>
        <v>73.469387755102062</v>
      </c>
      <c r="T4191" s="8">
        <f t="shared" si="197"/>
        <v>11800.04</v>
      </c>
      <c r="U4191" s="8">
        <f>Sales[[#This Row],[Unit Cost]]*Sales[[#This Row],[Order Quantity]]</f>
        <v>6802.3759999999993</v>
      </c>
    </row>
    <row r="4192" spans="1:21" x14ac:dyDescent="0.2">
      <c r="A4192" s="6" t="s">
        <v>4405</v>
      </c>
      <c r="B4192" s="6" t="s">
        <v>26</v>
      </c>
      <c r="C4192" s="6" t="s">
        <v>147</v>
      </c>
      <c r="D4192" s="7">
        <v>43700</v>
      </c>
      <c r="E4192" s="7">
        <v>43748</v>
      </c>
      <c r="F4192" s="7">
        <v>43763</v>
      </c>
      <c r="G4192" s="7">
        <v>43768</v>
      </c>
      <c r="H4192" s="6">
        <f t="shared" si="195"/>
        <v>20</v>
      </c>
      <c r="I4192" s="6" t="s">
        <v>215</v>
      </c>
      <c r="J4192" s="6">
        <v>28</v>
      </c>
      <c r="K4192" s="6">
        <v>3</v>
      </c>
      <c r="L4192" s="6">
        <v>260</v>
      </c>
      <c r="M4192" s="6">
        <v>16</v>
      </c>
      <c r="N4192" s="6">
        <v>1</v>
      </c>
      <c r="O4192" s="6">
        <v>0.1</v>
      </c>
      <c r="P4192" s="8">
        <v>991.6</v>
      </c>
      <c r="Q4192" s="8">
        <v>525.548</v>
      </c>
      <c r="R4192" s="8">
        <f t="shared" si="196"/>
        <v>366.89200000000005</v>
      </c>
      <c r="S4192" s="8">
        <f>(((Sales[[#This Row],[Unit Price]]-(Sales[[#This Row],[Discount Applied]]*Sales[[#This Row],[Unit Price]]))-Q4192)/Q4192)*100</f>
        <v>69.811320754716988</v>
      </c>
      <c r="T4192" s="8">
        <f t="shared" si="197"/>
        <v>892.44</v>
      </c>
      <c r="U4192" s="8">
        <f>Sales[[#This Row],[Unit Cost]]*Sales[[#This Row],[Order Quantity]]</f>
        <v>525.548</v>
      </c>
    </row>
    <row r="4193" spans="1:21" x14ac:dyDescent="0.2">
      <c r="A4193" s="6" t="s">
        <v>4406</v>
      </c>
      <c r="B4193" s="6" t="s">
        <v>23</v>
      </c>
      <c r="C4193" s="6" t="s">
        <v>143</v>
      </c>
      <c r="D4193" s="7">
        <v>43600</v>
      </c>
      <c r="E4193" s="7">
        <v>43748</v>
      </c>
      <c r="F4193" s="7">
        <v>43755</v>
      </c>
      <c r="G4193" s="7">
        <v>43760</v>
      </c>
      <c r="H4193" s="6">
        <f t="shared" si="195"/>
        <v>12</v>
      </c>
      <c r="I4193" s="6" t="s">
        <v>215</v>
      </c>
      <c r="J4193" s="6">
        <v>21</v>
      </c>
      <c r="K4193" s="6">
        <v>9</v>
      </c>
      <c r="L4193" s="6">
        <v>366</v>
      </c>
      <c r="M4193" s="6">
        <v>31</v>
      </c>
      <c r="N4193" s="6">
        <v>2</v>
      </c>
      <c r="O4193" s="6">
        <v>0.2</v>
      </c>
      <c r="P4193" s="8">
        <v>3946.3</v>
      </c>
      <c r="Q4193" s="8">
        <v>1973.15</v>
      </c>
      <c r="R4193" s="8">
        <f t="shared" si="196"/>
        <v>2367.7799999999997</v>
      </c>
      <c r="S4193" s="8">
        <f>(((Sales[[#This Row],[Unit Price]]-(Sales[[#This Row],[Discount Applied]]*Sales[[#This Row],[Unit Price]]))-Q4193)/Q4193)*100</f>
        <v>59.999999999999986</v>
      </c>
      <c r="T4193" s="8">
        <f t="shared" si="197"/>
        <v>6314.08</v>
      </c>
      <c r="U4193" s="8">
        <f>Sales[[#This Row],[Unit Cost]]*Sales[[#This Row],[Order Quantity]]</f>
        <v>3946.3</v>
      </c>
    </row>
    <row r="4194" spans="1:21" x14ac:dyDescent="0.2">
      <c r="A4194" s="6" t="s">
        <v>4407</v>
      </c>
      <c r="B4194" s="6" t="s">
        <v>25</v>
      </c>
      <c r="C4194" s="6" t="s">
        <v>147</v>
      </c>
      <c r="D4194" s="7">
        <v>43700</v>
      </c>
      <c r="E4194" s="7">
        <v>43748</v>
      </c>
      <c r="F4194" s="7">
        <v>43768</v>
      </c>
      <c r="G4194" s="7">
        <v>43776</v>
      </c>
      <c r="H4194" s="6">
        <f t="shared" si="195"/>
        <v>28</v>
      </c>
      <c r="I4194" s="6" t="s">
        <v>215</v>
      </c>
      <c r="J4194" s="6">
        <v>13</v>
      </c>
      <c r="K4194" s="6">
        <v>32</v>
      </c>
      <c r="L4194" s="6">
        <v>248</v>
      </c>
      <c r="M4194" s="6">
        <v>16</v>
      </c>
      <c r="N4194" s="6">
        <v>4</v>
      </c>
      <c r="O4194" s="6">
        <v>0.1</v>
      </c>
      <c r="P4194" s="8">
        <v>5500.7</v>
      </c>
      <c r="Q4194" s="8">
        <v>3960.5039999999999</v>
      </c>
      <c r="R4194" s="8">
        <f t="shared" si="196"/>
        <v>3960.5040000000008</v>
      </c>
      <c r="S4194" s="8">
        <f>(((Sales[[#This Row],[Unit Price]]-(Sales[[#This Row],[Discount Applied]]*Sales[[#This Row],[Unit Price]]))-Q4194)/Q4194)*100</f>
        <v>25.000000000000007</v>
      </c>
      <c r="T4194" s="8">
        <f t="shared" si="197"/>
        <v>19802.52</v>
      </c>
      <c r="U4194" s="8">
        <f>Sales[[#This Row],[Unit Cost]]*Sales[[#This Row],[Order Quantity]]</f>
        <v>15842.016</v>
      </c>
    </row>
    <row r="4195" spans="1:21" x14ac:dyDescent="0.2">
      <c r="A4195" s="6" t="s">
        <v>4408</v>
      </c>
      <c r="B4195" s="6" t="s">
        <v>24</v>
      </c>
      <c r="C4195" s="6" t="s">
        <v>143</v>
      </c>
      <c r="D4195" s="7">
        <v>43600</v>
      </c>
      <c r="E4195" s="7">
        <v>43748</v>
      </c>
      <c r="F4195" s="7">
        <v>43750</v>
      </c>
      <c r="G4195" s="7">
        <v>43756</v>
      </c>
      <c r="H4195" s="6">
        <f t="shared" si="195"/>
        <v>8</v>
      </c>
      <c r="I4195" s="6" t="s">
        <v>215</v>
      </c>
      <c r="J4195" s="6">
        <v>6</v>
      </c>
      <c r="K4195" s="6">
        <v>14</v>
      </c>
      <c r="L4195" s="6">
        <v>344</v>
      </c>
      <c r="M4195" s="6">
        <v>28</v>
      </c>
      <c r="N4195" s="6">
        <v>7</v>
      </c>
      <c r="O4195" s="6">
        <v>0.05</v>
      </c>
      <c r="P4195" s="8">
        <v>3872.6</v>
      </c>
      <c r="Q4195" s="8">
        <v>2633.3679999999999</v>
      </c>
      <c r="R4195" s="8">
        <f t="shared" si="196"/>
        <v>7319.2139999999999</v>
      </c>
      <c r="S4195" s="8">
        <f>(((Sales[[#This Row],[Unit Price]]-(Sales[[#This Row],[Discount Applied]]*Sales[[#This Row],[Unit Price]]))-Q4195)/Q4195)*100</f>
        <v>39.705882352941174</v>
      </c>
      <c r="T4195" s="8">
        <f t="shared" si="197"/>
        <v>25752.79</v>
      </c>
      <c r="U4195" s="8">
        <f>Sales[[#This Row],[Unit Cost]]*Sales[[#This Row],[Order Quantity]]</f>
        <v>18433.576000000001</v>
      </c>
    </row>
    <row r="4196" spans="1:21" x14ac:dyDescent="0.2">
      <c r="A4196" s="6" t="s">
        <v>4409</v>
      </c>
      <c r="B4196" s="6" t="s">
        <v>24</v>
      </c>
      <c r="C4196" s="6" t="s">
        <v>145</v>
      </c>
      <c r="D4196" s="7">
        <v>43600</v>
      </c>
      <c r="E4196" s="7">
        <v>43748</v>
      </c>
      <c r="F4196" s="7">
        <v>43771</v>
      </c>
      <c r="G4196" s="7">
        <v>43776</v>
      </c>
      <c r="H4196" s="6">
        <f t="shared" si="195"/>
        <v>28</v>
      </c>
      <c r="I4196" s="6" t="s">
        <v>215</v>
      </c>
      <c r="J4196" s="6">
        <v>5</v>
      </c>
      <c r="K4196" s="6">
        <v>44</v>
      </c>
      <c r="L4196" s="6">
        <v>162</v>
      </c>
      <c r="M4196" s="6">
        <v>18</v>
      </c>
      <c r="N4196" s="6">
        <v>7</v>
      </c>
      <c r="O4196" s="6">
        <v>7.4999999999999997E-2</v>
      </c>
      <c r="P4196" s="8">
        <v>234.5</v>
      </c>
      <c r="Q4196" s="8">
        <v>124.28500000000001</v>
      </c>
      <c r="R4196" s="8">
        <f t="shared" si="196"/>
        <v>648.39249999999993</v>
      </c>
      <c r="S4196" s="8">
        <f>(((Sales[[#This Row],[Unit Price]]-(Sales[[#This Row],[Discount Applied]]*Sales[[#This Row],[Unit Price]]))-Q4196)/Q4196)*100</f>
        <v>74.528301886792434</v>
      </c>
      <c r="T4196" s="8">
        <f t="shared" si="197"/>
        <v>1518.3875</v>
      </c>
      <c r="U4196" s="8">
        <f>Sales[[#This Row],[Unit Cost]]*Sales[[#This Row],[Order Quantity]]</f>
        <v>869.99500000000012</v>
      </c>
    </row>
    <row r="4197" spans="1:21" x14ac:dyDescent="0.2">
      <c r="A4197" s="6" t="s">
        <v>4410</v>
      </c>
      <c r="B4197" s="6" t="s">
        <v>23</v>
      </c>
      <c r="C4197" s="6" t="s">
        <v>145</v>
      </c>
      <c r="D4197" s="7">
        <v>43600</v>
      </c>
      <c r="E4197" s="7">
        <v>43748</v>
      </c>
      <c r="F4197" s="7">
        <v>43769</v>
      </c>
      <c r="G4197" s="7">
        <v>43778</v>
      </c>
      <c r="H4197" s="6">
        <f t="shared" si="195"/>
        <v>30</v>
      </c>
      <c r="I4197" s="6" t="s">
        <v>215</v>
      </c>
      <c r="J4197" s="6">
        <v>23</v>
      </c>
      <c r="K4197" s="6">
        <v>25</v>
      </c>
      <c r="L4197" s="6">
        <v>186</v>
      </c>
      <c r="M4197" s="6">
        <v>44</v>
      </c>
      <c r="N4197" s="6">
        <v>5</v>
      </c>
      <c r="O4197" s="6">
        <v>7.4999999999999997E-2</v>
      </c>
      <c r="P4197" s="8">
        <v>1956.4</v>
      </c>
      <c r="Q4197" s="8">
        <v>1408.6079999999999</v>
      </c>
      <c r="R4197" s="8">
        <f t="shared" si="196"/>
        <v>2005.3100000000004</v>
      </c>
      <c r="S4197" s="8">
        <f>(((Sales[[#This Row],[Unit Price]]-(Sales[[#This Row],[Discount Applied]]*Sales[[#This Row],[Unit Price]]))-Q4197)/Q4197)*100</f>
        <v>28.472222222222232</v>
      </c>
      <c r="T4197" s="8">
        <f t="shared" si="197"/>
        <v>9048.35</v>
      </c>
      <c r="U4197" s="8">
        <f>Sales[[#This Row],[Unit Cost]]*Sales[[#This Row],[Order Quantity]]</f>
        <v>7043.04</v>
      </c>
    </row>
    <row r="4198" spans="1:21" x14ac:dyDescent="0.2">
      <c r="A4198" s="6" t="s">
        <v>4411</v>
      </c>
      <c r="B4198" s="6" t="s">
        <v>23</v>
      </c>
      <c r="C4198" s="6" t="s">
        <v>145</v>
      </c>
      <c r="D4198" s="7">
        <v>43600</v>
      </c>
      <c r="E4198" s="7">
        <v>43748</v>
      </c>
      <c r="F4198" s="7">
        <v>43761</v>
      </c>
      <c r="G4198" s="7">
        <v>43765</v>
      </c>
      <c r="H4198" s="6">
        <f t="shared" si="195"/>
        <v>17</v>
      </c>
      <c r="I4198" s="6" t="s">
        <v>215</v>
      </c>
      <c r="J4198" s="6">
        <v>25</v>
      </c>
      <c r="K4198" s="6">
        <v>25</v>
      </c>
      <c r="L4198" s="6">
        <v>99</v>
      </c>
      <c r="M4198" s="6">
        <v>21</v>
      </c>
      <c r="N4198" s="6">
        <v>8</v>
      </c>
      <c r="O4198" s="6">
        <v>0.1</v>
      </c>
      <c r="P4198" s="8">
        <v>247.9</v>
      </c>
      <c r="Q4198" s="8">
        <v>101.639</v>
      </c>
      <c r="R4198" s="8">
        <f t="shared" si="196"/>
        <v>971.76800000000014</v>
      </c>
      <c r="S4198" s="8">
        <f>(((Sales[[#This Row],[Unit Price]]-(Sales[[#This Row],[Discount Applied]]*Sales[[#This Row],[Unit Price]]))-Q4198)/Q4198)*100</f>
        <v>119.51219512195124</v>
      </c>
      <c r="T4198" s="8">
        <f t="shared" si="197"/>
        <v>1784.88</v>
      </c>
      <c r="U4198" s="8">
        <f>Sales[[#This Row],[Unit Cost]]*Sales[[#This Row],[Order Quantity]]</f>
        <v>813.11199999999997</v>
      </c>
    </row>
    <row r="4199" spans="1:21" x14ac:dyDescent="0.2">
      <c r="A4199" s="6" t="s">
        <v>4412</v>
      </c>
      <c r="B4199" s="6" t="s">
        <v>24</v>
      </c>
      <c r="C4199" s="6" t="s">
        <v>148</v>
      </c>
      <c r="D4199" s="7">
        <v>43600</v>
      </c>
      <c r="E4199" s="7">
        <v>43748</v>
      </c>
      <c r="F4199" s="7">
        <v>43762</v>
      </c>
      <c r="G4199" s="7">
        <v>43766</v>
      </c>
      <c r="H4199" s="6">
        <f t="shared" si="195"/>
        <v>18</v>
      </c>
      <c r="I4199" s="6" t="s">
        <v>215</v>
      </c>
      <c r="J4199" s="6">
        <v>8</v>
      </c>
      <c r="K4199" s="6">
        <v>19</v>
      </c>
      <c r="L4199" s="6">
        <v>11</v>
      </c>
      <c r="M4199" s="6">
        <v>28</v>
      </c>
      <c r="N4199" s="6">
        <v>1</v>
      </c>
      <c r="O4199" s="6">
        <v>0.15</v>
      </c>
      <c r="P4199" s="8">
        <v>6432</v>
      </c>
      <c r="Q4199" s="8">
        <v>4373.76</v>
      </c>
      <c r="R4199" s="8">
        <f t="shared" si="196"/>
        <v>1093.4399999999996</v>
      </c>
      <c r="S4199" s="8">
        <f>(((Sales[[#This Row],[Unit Price]]-(Sales[[#This Row],[Discount Applied]]*Sales[[#This Row],[Unit Price]]))-Q4199)/Q4199)*100</f>
        <v>24.999999999999989</v>
      </c>
      <c r="T4199" s="8">
        <f t="shared" si="197"/>
        <v>5467.2</v>
      </c>
      <c r="U4199" s="8">
        <f>Sales[[#This Row],[Unit Cost]]*Sales[[#This Row],[Order Quantity]]</f>
        <v>4373.76</v>
      </c>
    </row>
    <row r="4200" spans="1:21" x14ac:dyDescent="0.2">
      <c r="A4200" s="6" t="s">
        <v>4413</v>
      </c>
      <c r="B4200" s="6" t="s">
        <v>24</v>
      </c>
      <c r="C4200" s="6" t="s">
        <v>146</v>
      </c>
      <c r="D4200" s="7">
        <v>43600</v>
      </c>
      <c r="E4200" s="7">
        <v>43748</v>
      </c>
      <c r="F4200" s="7">
        <v>43775</v>
      </c>
      <c r="G4200" s="7">
        <v>43784</v>
      </c>
      <c r="H4200" s="6">
        <f t="shared" si="195"/>
        <v>36</v>
      </c>
      <c r="I4200" s="6" t="s">
        <v>215</v>
      </c>
      <c r="J4200" s="6">
        <v>6</v>
      </c>
      <c r="K4200" s="6">
        <v>43</v>
      </c>
      <c r="L4200" s="6">
        <v>290</v>
      </c>
      <c r="M4200" s="6">
        <v>32</v>
      </c>
      <c r="N4200" s="6">
        <v>4</v>
      </c>
      <c r="O4200" s="6">
        <v>0.4</v>
      </c>
      <c r="P4200" s="8">
        <v>1078.7</v>
      </c>
      <c r="Q4200" s="8">
        <v>733.51600000000008</v>
      </c>
      <c r="R4200" s="8">
        <f t="shared" si="196"/>
        <v>-345.1840000000002</v>
      </c>
      <c r="S4200" s="8">
        <f>(((Sales[[#This Row],[Unit Price]]-(Sales[[#This Row],[Discount Applied]]*Sales[[#This Row],[Unit Price]]))-Q4200)/Q4200)*100</f>
        <v>-11.764705882352947</v>
      </c>
      <c r="T4200" s="8">
        <f t="shared" si="197"/>
        <v>2588.88</v>
      </c>
      <c r="U4200" s="8">
        <f>Sales[[#This Row],[Unit Cost]]*Sales[[#This Row],[Order Quantity]]</f>
        <v>2934.0640000000003</v>
      </c>
    </row>
    <row r="4201" spans="1:21" x14ac:dyDescent="0.2">
      <c r="A4201" s="6" t="s">
        <v>4414</v>
      </c>
      <c r="B4201" s="6" t="s">
        <v>24</v>
      </c>
      <c r="C4201" s="6" t="s">
        <v>146</v>
      </c>
      <c r="D4201" s="7">
        <v>43700</v>
      </c>
      <c r="E4201" s="7">
        <v>43749</v>
      </c>
      <c r="F4201" s="7">
        <v>43770</v>
      </c>
      <c r="G4201" s="7">
        <v>43773</v>
      </c>
      <c r="H4201" s="6">
        <f t="shared" si="195"/>
        <v>24</v>
      </c>
      <c r="I4201" s="6" t="s">
        <v>215</v>
      </c>
      <c r="J4201" s="6">
        <v>5</v>
      </c>
      <c r="K4201" s="6">
        <v>3</v>
      </c>
      <c r="L4201" s="6">
        <v>304</v>
      </c>
      <c r="M4201" s="6">
        <v>28</v>
      </c>
      <c r="N4201" s="6">
        <v>7</v>
      </c>
      <c r="O4201" s="6">
        <v>7.4999999999999997E-2</v>
      </c>
      <c r="P4201" s="8">
        <v>2251.2000000000003</v>
      </c>
      <c r="Q4201" s="8">
        <v>1868.4960000000001</v>
      </c>
      <c r="R4201" s="8">
        <f t="shared" si="196"/>
        <v>1497.0479999999989</v>
      </c>
      <c r="S4201" s="8">
        <f>(((Sales[[#This Row],[Unit Price]]-(Sales[[#This Row],[Discount Applied]]*Sales[[#This Row],[Unit Price]]))-Q4201)/Q4201)*100</f>
        <v>11.445783132530121</v>
      </c>
      <c r="T4201" s="8">
        <f t="shared" si="197"/>
        <v>14576.52</v>
      </c>
      <c r="U4201" s="8">
        <f>Sales[[#This Row],[Unit Cost]]*Sales[[#This Row],[Order Quantity]]</f>
        <v>13079.472000000002</v>
      </c>
    </row>
    <row r="4202" spans="1:21" x14ac:dyDescent="0.2">
      <c r="A4202" s="6" t="s">
        <v>4415</v>
      </c>
      <c r="B4202" s="6" t="s">
        <v>25</v>
      </c>
      <c r="C4202" s="6" t="s">
        <v>145</v>
      </c>
      <c r="D4202" s="7">
        <v>43700</v>
      </c>
      <c r="E4202" s="7">
        <v>43750</v>
      </c>
      <c r="F4202" s="7">
        <v>43756</v>
      </c>
      <c r="G4202" s="7">
        <v>43762</v>
      </c>
      <c r="H4202" s="6">
        <f t="shared" si="195"/>
        <v>12</v>
      </c>
      <c r="I4202" s="6" t="s">
        <v>215</v>
      </c>
      <c r="J4202" s="6">
        <v>14</v>
      </c>
      <c r="K4202" s="6">
        <v>33</v>
      </c>
      <c r="L4202" s="6">
        <v>164</v>
      </c>
      <c r="M4202" s="6">
        <v>10</v>
      </c>
      <c r="N4202" s="6">
        <v>5</v>
      </c>
      <c r="O4202" s="6">
        <v>0.1</v>
      </c>
      <c r="P4202" s="8">
        <v>201</v>
      </c>
      <c r="Q4202" s="8">
        <v>168.84</v>
      </c>
      <c r="R4202" s="8">
        <f t="shared" si="196"/>
        <v>60.299999999999955</v>
      </c>
      <c r="S4202" s="8">
        <f>(((Sales[[#This Row],[Unit Price]]-(Sales[[#This Row],[Discount Applied]]*Sales[[#This Row],[Unit Price]]))-Q4202)/Q4202)*100</f>
        <v>7.1428571428571441</v>
      </c>
      <c r="T4202" s="8">
        <f t="shared" si="197"/>
        <v>904.5</v>
      </c>
      <c r="U4202" s="8">
        <f>Sales[[#This Row],[Unit Cost]]*Sales[[#This Row],[Order Quantity]]</f>
        <v>844.2</v>
      </c>
    </row>
    <row r="4203" spans="1:21" x14ac:dyDescent="0.2">
      <c r="A4203" s="6" t="s">
        <v>4416</v>
      </c>
      <c r="B4203" s="6" t="s">
        <v>25</v>
      </c>
      <c r="C4203" s="6" t="s">
        <v>145</v>
      </c>
      <c r="D4203" s="7">
        <v>43600</v>
      </c>
      <c r="E4203" s="7">
        <v>43750</v>
      </c>
      <c r="F4203" s="7">
        <v>43755</v>
      </c>
      <c r="G4203" s="7">
        <v>43760</v>
      </c>
      <c r="H4203" s="6">
        <f t="shared" si="195"/>
        <v>10</v>
      </c>
      <c r="I4203" s="6" t="s">
        <v>215</v>
      </c>
      <c r="J4203" s="6">
        <v>20</v>
      </c>
      <c r="K4203" s="6">
        <v>41</v>
      </c>
      <c r="L4203" s="6">
        <v>115</v>
      </c>
      <c r="M4203" s="6">
        <v>19</v>
      </c>
      <c r="N4203" s="6">
        <v>8</v>
      </c>
      <c r="O4203" s="6">
        <v>0.05</v>
      </c>
      <c r="P4203" s="8">
        <v>1011.7</v>
      </c>
      <c r="Q4203" s="8">
        <v>455.26500000000004</v>
      </c>
      <c r="R4203" s="8">
        <f t="shared" si="196"/>
        <v>4046.7999999999997</v>
      </c>
      <c r="S4203" s="8">
        <f>(((Sales[[#This Row],[Unit Price]]-(Sales[[#This Row],[Discount Applied]]*Sales[[#This Row],[Unit Price]]))-Q4203)/Q4203)*100</f>
        <v>111.1111111111111</v>
      </c>
      <c r="T4203" s="8">
        <f t="shared" si="197"/>
        <v>7688.92</v>
      </c>
      <c r="U4203" s="8">
        <f>Sales[[#This Row],[Unit Cost]]*Sales[[#This Row],[Order Quantity]]</f>
        <v>3642.1200000000003</v>
      </c>
    </row>
    <row r="4204" spans="1:21" x14ac:dyDescent="0.2">
      <c r="A4204" s="6" t="s">
        <v>4417</v>
      </c>
      <c r="B4204" s="6" t="s">
        <v>25</v>
      </c>
      <c r="C4204" s="6" t="s">
        <v>146</v>
      </c>
      <c r="D4204" s="7">
        <v>43600</v>
      </c>
      <c r="E4204" s="7">
        <v>43750</v>
      </c>
      <c r="F4204" s="7">
        <v>43773</v>
      </c>
      <c r="G4204" s="7">
        <v>43782</v>
      </c>
      <c r="H4204" s="6">
        <f t="shared" si="195"/>
        <v>32</v>
      </c>
      <c r="I4204" s="6" t="s">
        <v>215</v>
      </c>
      <c r="J4204" s="6">
        <v>15</v>
      </c>
      <c r="K4204" s="6">
        <v>5</v>
      </c>
      <c r="L4204" s="6">
        <v>272</v>
      </c>
      <c r="M4204" s="6">
        <v>13</v>
      </c>
      <c r="N4204" s="6">
        <v>4</v>
      </c>
      <c r="O4204" s="6">
        <v>0.05</v>
      </c>
      <c r="P4204" s="8">
        <v>891.1</v>
      </c>
      <c r="Q4204" s="8">
        <v>507.92699999999996</v>
      </c>
      <c r="R4204" s="8">
        <f t="shared" si="196"/>
        <v>1354.4720000000004</v>
      </c>
      <c r="S4204" s="8">
        <f>(((Sales[[#This Row],[Unit Price]]-(Sales[[#This Row],[Discount Applied]]*Sales[[#This Row],[Unit Price]]))-Q4204)/Q4204)*100</f>
        <v>66.6666666666667</v>
      </c>
      <c r="T4204" s="8">
        <f t="shared" si="197"/>
        <v>3386.1800000000003</v>
      </c>
      <c r="U4204" s="8">
        <f>Sales[[#This Row],[Unit Cost]]*Sales[[#This Row],[Order Quantity]]</f>
        <v>2031.7079999999999</v>
      </c>
    </row>
    <row r="4205" spans="1:21" x14ac:dyDescent="0.2">
      <c r="A4205" s="6" t="s">
        <v>4418</v>
      </c>
      <c r="B4205" s="6" t="s">
        <v>23</v>
      </c>
      <c r="C4205" s="6" t="s">
        <v>146</v>
      </c>
      <c r="D4205" s="7">
        <v>43600</v>
      </c>
      <c r="E4205" s="7">
        <v>43750</v>
      </c>
      <c r="F4205" s="7">
        <v>43752</v>
      </c>
      <c r="G4205" s="7">
        <v>43761</v>
      </c>
      <c r="H4205" s="6">
        <f t="shared" si="195"/>
        <v>11</v>
      </c>
      <c r="I4205" s="6" t="s">
        <v>215</v>
      </c>
      <c r="J4205" s="6">
        <v>22</v>
      </c>
      <c r="K4205" s="6">
        <v>43</v>
      </c>
      <c r="L4205" s="6">
        <v>298</v>
      </c>
      <c r="M4205" s="6">
        <v>44</v>
      </c>
      <c r="N4205" s="6">
        <v>8</v>
      </c>
      <c r="O4205" s="6">
        <v>0.05</v>
      </c>
      <c r="P4205" s="8">
        <v>1011.7</v>
      </c>
      <c r="Q4205" s="8">
        <v>455.26500000000004</v>
      </c>
      <c r="R4205" s="8">
        <f t="shared" si="196"/>
        <v>4046.7999999999997</v>
      </c>
      <c r="S4205" s="8">
        <f>(((Sales[[#This Row],[Unit Price]]-(Sales[[#This Row],[Discount Applied]]*Sales[[#This Row],[Unit Price]]))-Q4205)/Q4205)*100</f>
        <v>111.1111111111111</v>
      </c>
      <c r="T4205" s="8">
        <f t="shared" si="197"/>
        <v>7688.92</v>
      </c>
      <c r="U4205" s="8">
        <f>Sales[[#This Row],[Unit Cost]]*Sales[[#This Row],[Order Quantity]]</f>
        <v>3642.1200000000003</v>
      </c>
    </row>
    <row r="4206" spans="1:21" x14ac:dyDescent="0.2">
      <c r="A4206" s="6" t="s">
        <v>4419</v>
      </c>
      <c r="B4206" s="6" t="s">
        <v>24</v>
      </c>
      <c r="C4206" s="6" t="s">
        <v>144</v>
      </c>
      <c r="D4206" s="7">
        <v>43600</v>
      </c>
      <c r="E4206" s="7">
        <v>43750</v>
      </c>
      <c r="F4206" s="7">
        <v>43771</v>
      </c>
      <c r="G4206" s="7">
        <v>43781</v>
      </c>
      <c r="H4206" s="6">
        <f t="shared" si="195"/>
        <v>31</v>
      </c>
      <c r="I4206" s="6" t="s">
        <v>215</v>
      </c>
      <c r="J4206" s="6">
        <v>6</v>
      </c>
      <c r="K4206" s="6">
        <v>2</v>
      </c>
      <c r="L4206" s="6">
        <v>83</v>
      </c>
      <c r="M4206" s="6">
        <v>47</v>
      </c>
      <c r="N4206" s="6">
        <v>2</v>
      </c>
      <c r="O4206" s="6">
        <v>0.1</v>
      </c>
      <c r="P4206" s="8">
        <v>221.1</v>
      </c>
      <c r="Q4206" s="8">
        <v>112.761</v>
      </c>
      <c r="R4206" s="8">
        <f t="shared" si="196"/>
        <v>172.45800000000003</v>
      </c>
      <c r="S4206" s="8">
        <f>(((Sales[[#This Row],[Unit Price]]-(Sales[[#This Row],[Discount Applied]]*Sales[[#This Row],[Unit Price]]))-Q4206)/Q4206)*100</f>
        <v>76.47058823529413</v>
      </c>
      <c r="T4206" s="8">
        <f t="shared" si="197"/>
        <v>397.98</v>
      </c>
      <c r="U4206" s="8">
        <f>Sales[[#This Row],[Unit Cost]]*Sales[[#This Row],[Order Quantity]]</f>
        <v>225.52199999999999</v>
      </c>
    </row>
    <row r="4207" spans="1:21" x14ac:dyDescent="0.2">
      <c r="A4207" s="6" t="s">
        <v>4420</v>
      </c>
      <c r="B4207" s="6" t="s">
        <v>24</v>
      </c>
      <c r="C4207" s="6" t="s">
        <v>148</v>
      </c>
      <c r="D4207" s="7">
        <v>43600</v>
      </c>
      <c r="E4207" s="7">
        <v>43750</v>
      </c>
      <c r="F4207" s="7">
        <v>43766</v>
      </c>
      <c r="G4207" s="7">
        <v>43773</v>
      </c>
      <c r="H4207" s="6">
        <f t="shared" si="195"/>
        <v>23</v>
      </c>
      <c r="I4207" s="6" t="s">
        <v>215</v>
      </c>
      <c r="J4207" s="6">
        <v>5</v>
      </c>
      <c r="K4207" s="6">
        <v>29</v>
      </c>
      <c r="L4207" s="6">
        <v>17</v>
      </c>
      <c r="M4207" s="6">
        <v>40</v>
      </c>
      <c r="N4207" s="6">
        <v>3</v>
      </c>
      <c r="O4207" s="6">
        <v>7.4999999999999997E-2</v>
      </c>
      <c r="P4207" s="8">
        <v>2499.1</v>
      </c>
      <c r="Q4207" s="8">
        <v>1024.6309999999999</v>
      </c>
      <c r="R4207" s="8">
        <f t="shared" si="196"/>
        <v>3861.1095</v>
      </c>
      <c r="S4207" s="8">
        <f>(((Sales[[#This Row],[Unit Price]]-(Sales[[#This Row],[Discount Applied]]*Sales[[#This Row],[Unit Price]]))-Q4207)/Q4207)*100</f>
        <v>125.609756097561</v>
      </c>
      <c r="T4207" s="8">
        <f t="shared" si="197"/>
        <v>6935.0024999999996</v>
      </c>
      <c r="U4207" s="8">
        <f>Sales[[#This Row],[Unit Cost]]*Sales[[#This Row],[Order Quantity]]</f>
        <v>3073.8929999999996</v>
      </c>
    </row>
    <row r="4208" spans="1:21" x14ac:dyDescent="0.2">
      <c r="A4208" s="6" t="s">
        <v>4421</v>
      </c>
      <c r="B4208" s="6" t="s">
        <v>24</v>
      </c>
      <c r="C4208" s="6" t="s">
        <v>147</v>
      </c>
      <c r="D4208" s="7">
        <v>43700</v>
      </c>
      <c r="E4208" s="7">
        <v>43750</v>
      </c>
      <c r="F4208" s="7">
        <v>43763</v>
      </c>
      <c r="G4208" s="7">
        <v>43770</v>
      </c>
      <c r="H4208" s="6">
        <f t="shared" si="195"/>
        <v>20</v>
      </c>
      <c r="I4208" s="6" t="s">
        <v>215</v>
      </c>
      <c r="J4208" s="6">
        <v>9</v>
      </c>
      <c r="K4208" s="6">
        <v>15</v>
      </c>
      <c r="L4208" s="6">
        <v>215</v>
      </c>
      <c r="M4208" s="6">
        <v>26</v>
      </c>
      <c r="N4208" s="6">
        <v>5</v>
      </c>
      <c r="O4208" s="6">
        <v>0.05</v>
      </c>
      <c r="P4208" s="8">
        <v>5360</v>
      </c>
      <c r="Q4208" s="8">
        <v>3644.8</v>
      </c>
      <c r="R4208" s="8">
        <f t="shared" si="196"/>
        <v>7236</v>
      </c>
      <c r="S4208" s="8">
        <f>(((Sales[[#This Row],[Unit Price]]-(Sales[[#This Row],[Discount Applied]]*Sales[[#This Row],[Unit Price]]))-Q4208)/Q4208)*100</f>
        <v>39.705882352941167</v>
      </c>
      <c r="T4208" s="8">
        <f t="shared" si="197"/>
        <v>25460</v>
      </c>
      <c r="U4208" s="8">
        <f>Sales[[#This Row],[Unit Cost]]*Sales[[#This Row],[Order Quantity]]</f>
        <v>18224</v>
      </c>
    </row>
    <row r="4209" spans="1:21" x14ac:dyDescent="0.2">
      <c r="A4209" s="6" t="s">
        <v>4422</v>
      </c>
      <c r="B4209" s="6" t="s">
        <v>24</v>
      </c>
      <c r="C4209" s="6" t="s">
        <v>145</v>
      </c>
      <c r="D4209" s="7">
        <v>43700</v>
      </c>
      <c r="E4209" s="7">
        <v>43750</v>
      </c>
      <c r="F4209" s="7">
        <v>43754</v>
      </c>
      <c r="G4209" s="7">
        <v>43758</v>
      </c>
      <c r="H4209" s="6">
        <f t="shared" si="195"/>
        <v>8</v>
      </c>
      <c r="I4209" s="6" t="s">
        <v>215</v>
      </c>
      <c r="J4209" s="6">
        <v>6</v>
      </c>
      <c r="K4209" s="6">
        <v>4</v>
      </c>
      <c r="L4209" s="6">
        <v>150</v>
      </c>
      <c r="M4209" s="6">
        <v>23</v>
      </c>
      <c r="N4209" s="6">
        <v>5</v>
      </c>
      <c r="O4209" s="6">
        <v>0.1</v>
      </c>
      <c r="P4209" s="8">
        <v>1065.3</v>
      </c>
      <c r="Q4209" s="8">
        <v>788.322</v>
      </c>
      <c r="R4209" s="8">
        <f t="shared" si="196"/>
        <v>852.24000000000024</v>
      </c>
      <c r="S4209" s="8">
        <f>(((Sales[[#This Row],[Unit Price]]-(Sales[[#This Row],[Discount Applied]]*Sales[[#This Row],[Unit Price]]))-Q4209)/Q4209)*100</f>
        <v>21.621621621621621</v>
      </c>
      <c r="T4209" s="8">
        <f t="shared" si="197"/>
        <v>4793.8500000000004</v>
      </c>
      <c r="U4209" s="8">
        <f>Sales[[#This Row],[Unit Cost]]*Sales[[#This Row],[Order Quantity]]</f>
        <v>3941.61</v>
      </c>
    </row>
    <row r="4210" spans="1:21" x14ac:dyDescent="0.2">
      <c r="A4210" s="6" t="s">
        <v>4423</v>
      </c>
      <c r="B4210" s="6" t="s">
        <v>24</v>
      </c>
      <c r="C4210" s="6" t="s">
        <v>145</v>
      </c>
      <c r="D4210" s="7">
        <v>43700</v>
      </c>
      <c r="E4210" s="7">
        <v>43750</v>
      </c>
      <c r="F4210" s="7">
        <v>43769</v>
      </c>
      <c r="G4210" s="7">
        <v>43778</v>
      </c>
      <c r="H4210" s="6">
        <f t="shared" si="195"/>
        <v>28</v>
      </c>
      <c r="I4210" s="6" t="s">
        <v>215</v>
      </c>
      <c r="J4210" s="6">
        <v>3</v>
      </c>
      <c r="K4210" s="6">
        <v>9</v>
      </c>
      <c r="L4210" s="6">
        <v>112</v>
      </c>
      <c r="M4210" s="6">
        <v>24</v>
      </c>
      <c r="N4210" s="6">
        <v>5</v>
      </c>
      <c r="O4210" s="6">
        <v>0.05</v>
      </c>
      <c r="P4210" s="8">
        <v>1025.1000000000001</v>
      </c>
      <c r="Q4210" s="8">
        <v>738.07200000000012</v>
      </c>
      <c r="R4210" s="8">
        <f t="shared" si="196"/>
        <v>1178.8650000000007</v>
      </c>
      <c r="S4210" s="8">
        <f>(((Sales[[#This Row],[Unit Price]]-(Sales[[#This Row],[Discount Applied]]*Sales[[#This Row],[Unit Price]]))-Q4210)/Q4210)*100</f>
        <v>31.944444444444443</v>
      </c>
      <c r="T4210" s="8">
        <f t="shared" si="197"/>
        <v>4869.2250000000013</v>
      </c>
      <c r="U4210" s="8">
        <f>Sales[[#This Row],[Unit Cost]]*Sales[[#This Row],[Order Quantity]]</f>
        <v>3690.3600000000006</v>
      </c>
    </row>
    <row r="4211" spans="1:21" x14ac:dyDescent="0.2">
      <c r="A4211" s="6" t="s">
        <v>4424</v>
      </c>
      <c r="B4211" s="6" t="s">
        <v>24</v>
      </c>
      <c r="C4211" s="6" t="s">
        <v>145</v>
      </c>
      <c r="D4211" s="7">
        <v>43600</v>
      </c>
      <c r="E4211" s="7">
        <v>43750</v>
      </c>
      <c r="F4211" s="7">
        <v>43770</v>
      </c>
      <c r="G4211" s="7">
        <v>43773</v>
      </c>
      <c r="H4211" s="6">
        <f t="shared" si="195"/>
        <v>23</v>
      </c>
      <c r="I4211" s="6" t="s">
        <v>215</v>
      </c>
      <c r="J4211" s="6">
        <v>6</v>
      </c>
      <c r="K4211" s="6">
        <v>46</v>
      </c>
      <c r="L4211" s="6">
        <v>164</v>
      </c>
      <c r="M4211" s="6">
        <v>5</v>
      </c>
      <c r="N4211" s="6">
        <v>4</v>
      </c>
      <c r="O4211" s="6">
        <v>0.15</v>
      </c>
      <c r="P4211" s="8">
        <v>1112.2</v>
      </c>
      <c r="Q4211" s="8">
        <v>912.00400000000002</v>
      </c>
      <c r="R4211" s="8">
        <f t="shared" si="196"/>
        <v>133.46399999999994</v>
      </c>
      <c r="S4211" s="8">
        <f>(((Sales[[#This Row],[Unit Price]]-(Sales[[#This Row],[Discount Applied]]*Sales[[#This Row],[Unit Price]]))-Q4211)/Q4211)*100</f>
        <v>3.658536585365852</v>
      </c>
      <c r="T4211" s="8">
        <f t="shared" si="197"/>
        <v>3781.48</v>
      </c>
      <c r="U4211" s="8">
        <f>Sales[[#This Row],[Unit Cost]]*Sales[[#This Row],[Order Quantity]]</f>
        <v>3648.0160000000001</v>
      </c>
    </row>
    <row r="4212" spans="1:21" x14ac:dyDescent="0.2">
      <c r="A4212" s="6" t="s">
        <v>4425</v>
      </c>
      <c r="B4212" s="6" t="s">
        <v>24</v>
      </c>
      <c r="C4212" s="6" t="s">
        <v>146</v>
      </c>
      <c r="D4212" s="7">
        <v>43700</v>
      </c>
      <c r="E4212" s="7">
        <v>43751</v>
      </c>
      <c r="F4212" s="7">
        <v>43753</v>
      </c>
      <c r="G4212" s="7">
        <v>43757</v>
      </c>
      <c r="H4212" s="6">
        <f t="shared" si="195"/>
        <v>6</v>
      </c>
      <c r="I4212" s="6" t="s">
        <v>215</v>
      </c>
      <c r="J4212" s="6">
        <v>9</v>
      </c>
      <c r="K4212" s="6">
        <v>12</v>
      </c>
      <c r="L4212" s="6">
        <v>268</v>
      </c>
      <c r="M4212" s="6">
        <v>38</v>
      </c>
      <c r="N4212" s="6">
        <v>3</v>
      </c>
      <c r="O4212" s="6">
        <v>0.05</v>
      </c>
      <c r="P4212" s="8">
        <v>1018.4</v>
      </c>
      <c r="Q4212" s="8">
        <v>631.40800000000002</v>
      </c>
      <c r="R4212" s="8">
        <f t="shared" si="196"/>
        <v>1008.2159999999994</v>
      </c>
      <c r="S4212" s="8">
        <f>(((Sales[[#This Row],[Unit Price]]-(Sales[[#This Row],[Discount Applied]]*Sales[[#This Row],[Unit Price]]))-Q4212)/Q4212)*100</f>
        <v>53.225806451612897</v>
      </c>
      <c r="T4212" s="8">
        <f t="shared" si="197"/>
        <v>2902.4399999999996</v>
      </c>
      <c r="U4212" s="8">
        <f>Sales[[#This Row],[Unit Cost]]*Sales[[#This Row],[Order Quantity]]</f>
        <v>1894.2240000000002</v>
      </c>
    </row>
    <row r="4213" spans="1:21" x14ac:dyDescent="0.2">
      <c r="A4213" s="6" t="s">
        <v>4426</v>
      </c>
      <c r="B4213" s="6" t="s">
        <v>24</v>
      </c>
      <c r="C4213" s="6" t="s">
        <v>144</v>
      </c>
      <c r="D4213" s="7">
        <v>43600</v>
      </c>
      <c r="E4213" s="7">
        <v>43751</v>
      </c>
      <c r="F4213" s="7">
        <v>43777</v>
      </c>
      <c r="G4213" s="7">
        <v>43783</v>
      </c>
      <c r="H4213" s="6">
        <f t="shared" si="195"/>
        <v>32</v>
      </c>
      <c r="I4213" s="6" t="s">
        <v>215</v>
      </c>
      <c r="J4213" s="6">
        <v>1</v>
      </c>
      <c r="K4213" s="6">
        <v>35</v>
      </c>
      <c r="L4213" s="6">
        <v>73</v>
      </c>
      <c r="M4213" s="6">
        <v>38</v>
      </c>
      <c r="N4213" s="6">
        <v>2</v>
      </c>
      <c r="O4213" s="6">
        <v>0.1</v>
      </c>
      <c r="P4213" s="8">
        <v>1159.1000000000001</v>
      </c>
      <c r="Q4213" s="8">
        <v>880.91600000000017</v>
      </c>
      <c r="R4213" s="8">
        <f t="shared" si="196"/>
        <v>324.54799999999977</v>
      </c>
      <c r="S4213" s="8">
        <f>(((Sales[[#This Row],[Unit Price]]-(Sales[[#This Row],[Discount Applied]]*Sales[[#This Row],[Unit Price]]))-Q4213)/Q4213)*100</f>
        <v>18.421052631578931</v>
      </c>
      <c r="T4213" s="8">
        <f t="shared" si="197"/>
        <v>2086.38</v>
      </c>
      <c r="U4213" s="8">
        <f>Sales[[#This Row],[Unit Cost]]*Sales[[#This Row],[Order Quantity]]</f>
        <v>1761.8320000000003</v>
      </c>
    </row>
    <row r="4214" spans="1:21" x14ac:dyDescent="0.2">
      <c r="A4214" s="6" t="s">
        <v>4427</v>
      </c>
      <c r="B4214" s="6" t="s">
        <v>24</v>
      </c>
      <c r="C4214" s="6" t="s">
        <v>145</v>
      </c>
      <c r="D4214" s="7">
        <v>43600</v>
      </c>
      <c r="E4214" s="7">
        <v>43751</v>
      </c>
      <c r="F4214" s="7">
        <v>43775</v>
      </c>
      <c r="G4214" s="7">
        <v>43776</v>
      </c>
      <c r="H4214" s="6">
        <f t="shared" si="195"/>
        <v>25</v>
      </c>
      <c r="I4214" s="6" t="s">
        <v>215</v>
      </c>
      <c r="J4214" s="6">
        <v>8</v>
      </c>
      <c r="K4214" s="6">
        <v>12</v>
      </c>
      <c r="L4214" s="6">
        <v>190</v>
      </c>
      <c r="M4214" s="6">
        <v>20</v>
      </c>
      <c r="N4214" s="6">
        <v>2</v>
      </c>
      <c r="O4214" s="6">
        <v>0.15</v>
      </c>
      <c r="P4214" s="8">
        <v>2599.6</v>
      </c>
      <c r="Q4214" s="8">
        <v>1871.7119999999998</v>
      </c>
      <c r="R4214" s="8">
        <f t="shared" si="196"/>
        <v>675.89600000000019</v>
      </c>
      <c r="S4214" s="8">
        <f>(((Sales[[#This Row],[Unit Price]]-(Sales[[#This Row],[Discount Applied]]*Sales[[#This Row],[Unit Price]]))-Q4214)/Q4214)*100</f>
        <v>18.055555555555564</v>
      </c>
      <c r="T4214" s="8">
        <f t="shared" si="197"/>
        <v>4419.32</v>
      </c>
      <c r="U4214" s="8">
        <f>Sales[[#This Row],[Unit Cost]]*Sales[[#This Row],[Order Quantity]]</f>
        <v>3743.4239999999995</v>
      </c>
    </row>
    <row r="4215" spans="1:21" x14ac:dyDescent="0.2">
      <c r="A4215" s="6" t="s">
        <v>4428</v>
      </c>
      <c r="B4215" s="6" t="s">
        <v>24</v>
      </c>
      <c r="C4215" s="6" t="s">
        <v>145</v>
      </c>
      <c r="D4215" s="7">
        <v>43700</v>
      </c>
      <c r="E4215" s="7">
        <v>43751</v>
      </c>
      <c r="F4215" s="7">
        <v>43768</v>
      </c>
      <c r="G4215" s="7">
        <v>43776</v>
      </c>
      <c r="H4215" s="6">
        <f t="shared" si="195"/>
        <v>25</v>
      </c>
      <c r="I4215" s="6" t="s">
        <v>215</v>
      </c>
      <c r="J4215" s="6">
        <v>1</v>
      </c>
      <c r="K4215" s="6">
        <v>8</v>
      </c>
      <c r="L4215" s="6">
        <v>120</v>
      </c>
      <c r="M4215" s="6">
        <v>46</v>
      </c>
      <c r="N4215" s="6">
        <v>4</v>
      </c>
      <c r="O4215" s="6">
        <v>0.15</v>
      </c>
      <c r="P4215" s="8">
        <v>254.6</v>
      </c>
      <c r="Q4215" s="8">
        <v>185.858</v>
      </c>
      <c r="R4215" s="8">
        <f t="shared" si="196"/>
        <v>122.20799999999997</v>
      </c>
      <c r="S4215" s="8">
        <f>(((Sales[[#This Row],[Unit Price]]-(Sales[[#This Row],[Discount Applied]]*Sales[[#This Row],[Unit Price]]))-Q4215)/Q4215)*100</f>
        <v>16.438356164383556</v>
      </c>
      <c r="T4215" s="8">
        <f t="shared" si="197"/>
        <v>865.64</v>
      </c>
      <c r="U4215" s="8">
        <f>Sales[[#This Row],[Unit Cost]]*Sales[[#This Row],[Order Quantity]]</f>
        <v>743.43200000000002</v>
      </c>
    </row>
    <row r="4216" spans="1:21" x14ac:dyDescent="0.2">
      <c r="A4216" s="6" t="s">
        <v>4429</v>
      </c>
      <c r="B4216" s="6" t="s">
        <v>24</v>
      </c>
      <c r="C4216" s="6" t="s">
        <v>146</v>
      </c>
      <c r="D4216" s="7">
        <v>43700</v>
      </c>
      <c r="E4216" s="7">
        <v>43751</v>
      </c>
      <c r="F4216" s="7">
        <v>43773</v>
      </c>
      <c r="G4216" s="7">
        <v>43781</v>
      </c>
      <c r="H4216" s="6">
        <f t="shared" si="195"/>
        <v>30</v>
      </c>
      <c r="I4216" s="6" t="s">
        <v>215</v>
      </c>
      <c r="J4216" s="6">
        <v>7</v>
      </c>
      <c r="K4216" s="6">
        <v>23</v>
      </c>
      <c r="L4216" s="6">
        <v>291</v>
      </c>
      <c r="M4216" s="6">
        <v>22</v>
      </c>
      <c r="N4216" s="6">
        <v>4</v>
      </c>
      <c r="O4216" s="6">
        <v>7.4999999999999997E-2</v>
      </c>
      <c r="P4216" s="8">
        <v>5440.4000000000005</v>
      </c>
      <c r="Q4216" s="8">
        <v>4406.7240000000011</v>
      </c>
      <c r="R4216" s="8">
        <f t="shared" si="196"/>
        <v>2502.5839999999989</v>
      </c>
      <c r="S4216" s="8">
        <f>(((Sales[[#This Row],[Unit Price]]-(Sales[[#This Row],[Discount Applied]]*Sales[[#This Row],[Unit Price]]))-Q4216)/Q4216)*100</f>
        <v>14.197530864197521</v>
      </c>
      <c r="T4216" s="8">
        <f t="shared" si="197"/>
        <v>20129.480000000003</v>
      </c>
      <c r="U4216" s="8">
        <f>Sales[[#This Row],[Unit Cost]]*Sales[[#This Row],[Order Quantity]]</f>
        <v>17626.896000000004</v>
      </c>
    </row>
    <row r="4217" spans="1:21" x14ac:dyDescent="0.2">
      <c r="A4217" s="6" t="s">
        <v>4430</v>
      </c>
      <c r="B4217" s="6" t="s">
        <v>24</v>
      </c>
      <c r="C4217" s="6" t="s">
        <v>148</v>
      </c>
      <c r="D4217" s="7">
        <v>43700</v>
      </c>
      <c r="E4217" s="7">
        <v>43751</v>
      </c>
      <c r="F4217" s="7">
        <v>43773</v>
      </c>
      <c r="G4217" s="7">
        <v>43775</v>
      </c>
      <c r="H4217" s="6">
        <f t="shared" si="195"/>
        <v>24</v>
      </c>
      <c r="I4217" s="6" t="s">
        <v>215</v>
      </c>
      <c r="J4217" s="6">
        <v>11</v>
      </c>
      <c r="K4217" s="6">
        <v>19</v>
      </c>
      <c r="L4217" s="6">
        <v>53</v>
      </c>
      <c r="M4217" s="6">
        <v>14</v>
      </c>
      <c r="N4217" s="6">
        <v>1</v>
      </c>
      <c r="O4217" s="6">
        <v>0.05</v>
      </c>
      <c r="P4217" s="8">
        <v>1795.6000000000001</v>
      </c>
      <c r="Q4217" s="8">
        <v>879.84400000000005</v>
      </c>
      <c r="R4217" s="8">
        <f t="shared" si="196"/>
        <v>825.97600000000011</v>
      </c>
      <c r="S4217" s="8">
        <f>(((Sales[[#This Row],[Unit Price]]-(Sales[[#This Row],[Discount Applied]]*Sales[[#This Row],[Unit Price]]))-Q4217)/Q4217)*100</f>
        <v>93.877551020408163</v>
      </c>
      <c r="T4217" s="8">
        <f t="shared" si="197"/>
        <v>1705.8200000000002</v>
      </c>
      <c r="U4217" s="8">
        <f>Sales[[#This Row],[Unit Cost]]*Sales[[#This Row],[Order Quantity]]</f>
        <v>879.84400000000005</v>
      </c>
    </row>
    <row r="4218" spans="1:21" x14ac:dyDescent="0.2">
      <c r="A4218" s="6" t="s">
        <v>4431</v>
      </c>
      <c r="B4218" s="6" t="s">
        <v>24</v>
      </c>
      <c r="C4218" s="6" t="s">
        <v>145</v>
      </c>
      <c r="D4218" s="7">
        <v>43600</v>
      </c>
      <c r="E4218" s="7">
        <v>43751</v>
      </c>
      <c r="F4218" s="7">
        <v>43764</v>
      </c>
      <c r="G4218" s="7">
        <v>43771</v>
      </c>
      <c r="H4218" s="6">
        <f t="shared" si="195"/>
        <v>20</v>
      </c>
      <c r="I4218" s="6" t="s">
        <v>215</v>
      </c>
      <c r="J4218" s="6">
        <v>5</v>
      </c>
      <c r="K4218" s="6">
        <v>18</v>
      </c>
      <c r="L4218" s="6">
        <v>194</v>
      </c>
      <c r="M4218" s="6">
        <v>38</v>
      </c>
      <c r="N4218" s="6">
        <v>6</v>
      </c>
      <c r="O4218" s="6">
        <v>0.2</v>
      </c>
      <c r="P4218" s="8">
        <v>5540.9000000000005</v>
      </c>
      <c r="Q4218" s="8">
        <v>4100.2660000000005</v>
      </c>
      <c r="R4218" s="8">
        <f t="shared" si="196"/>
        <v>1994.7239999999947</v>
      </c>
      <c r="S4218" s="8">
        <f>(((Sales[[#This Row],[Unit Price]]-(Sales[[#This Row],[Discount Applied]]*Sales[[#This Row],[Unit Price]]))-Q4218)/Q4218)*100</f>
        <v>8.1081081081080999</v>
      </c>
      <c r="T4218" s="8">
        <f t="shared" si="197"/>
        <v>26596.32</v>
      </c>
      <c r="U4218" s="8">
        <f>Sales[[#This Row],[Unit Cost]]*Sales[[#This Row],[Order Quantity]]</f>
        <v>24601.596000000005</v>
      </c>
    </row>
    <row r="4219" spans="1:21" x14ac:dyDescent="0.2">
      <c r="A4219" s="6" t="s">
        <v>4432</v>
      </c>
      <c r="B4219" s="6" t="s">
        <v>23</v>
      </c>
      <c r="C4219" s="6" t="s">
        <v>143</v>
      </c>
      <c r="D4219" s="7">
        <v>43700</v>
      </c>
      <c r="E4219" s="7">
        <v>43752</v>
      </c>
      <c r="F4219" s="7">
        <v>43760</v>
      </c>
      <c r="G4219" s="7">
        <v>43762</v>
      </c>
      <c r="H4219" s="6">
        <f t="shared" si="195"/>
        <v>10</v>
      </c>
      <c r="I4219" s="6" t="s">
        <v>215</v>
      </c>
      <c r="J4219" s="6">
        <v>22</v>
      </c>
      <c r="K4219" s="6">
        <v>37</v>
      </c>
      <c r="L4219" s="6">
        <v>365</v>
      </c>
      <c r="M4219" s="6">
        <v>24</v>
      </c>
      <c r="N4219" s="6">
        <v>5</v>
      </c>
      <c r="O4219" s="6">
        <v>7.4999999999999997E-2</v>
      </c>
      <c r="P4219" s="8">
        <v>5380.1</v>
      </c>
      <c r="Q4219" s="8">
        <v>4573.085</v>
      </c>
      <c r="R4219" s="8">
        <f t="shared" si="196"/>
        <v>2017.5375000000022</v>
      </c>
      <c r="S4219" s="8">
        <f>(((Sales[[#This Row],[Unit Price]]-(Sales[[#This Row],[Discount Applied]]*Sales[[#This Row],[Unit Price]]))-Q4219)/Q4219)*100</f>
        <v>8.8235294117647189</v>
      </c>
      <c r="T4219" s="8">
        <f t="shared" si="197"/>
        <v>24882.962500000001</v>
      </c>
      <c r="U4219" s="8">
        <f>Sales[[#This Row],[Unit Cost]]*Sales[[#This Row],[Order Quantity]]</f>
        <v>22865.424999999999</v>
      </c>
    </row>
    <row r="4220" spans="1:21" x14ac:dyDescent="0.2">
      <c r="A4220" s="6" t="s">
        <v>4433</v>
      </c>
      <c r="B4220" s="6" t="s">
        <v>26</v>
      </c>
      <c r="C4220" s="6" t="s">
        <v>143</v>
      </c>
      <c r="D4220" s="7">
        <v>43600</v>
      </c>
      <c r="E4220" s="7">
        <v>43752</v>
      </c>
      <c r="F4220" s="7">
        <v>43778</v>
      </c>
      <c r="G4220" s="7">
        <v>43783</v>
      </c>
      <c r="H4220" s="6">
        <f t="shared" si="195"/>
        <v>31</v>
      </c>
      <c r="I4220" s="6" t="s">
        <v>215</v>
      </c>
      <c r="J4220" s="6">
        <v>26</v>
      </c>
      <c r="K4220" s="6">
        <v>14</v>
      </c>
      <c r="L4220" s="6">
        <v>338</v>
      </c>
      <c r="M4220" s="6">
        <v>8</v>
      </c>
      <c r="N4220" s="6">
        <v>6</v>
      </c>
      <c r="O4220" s="6">
        <v>0.1</v>
      </c>
      <c r="P4220" s="8">
        <v>1085.4000000000001</v>
      </c>
      <c r="Q4220" s="8">
        <v>520.99200000000008</v>
      </c>
      <c r="R4220" s="8">
        <f t="shared" si="196"/>
        <v>2735.2080000000005</v>
      </c>
      <c r="S4220" s="8">
        <f>(((Sales[[#This Row],[Unit Price]]-(Sales[[#This Row],[Discount Applied]]*Sales[[#This Row],[Unit Price]]))-Q4220)/Q4220)*100</f>
        <v>87.5</v>
      </c>
      <c r="T4220" s="8">
        <f t="shared" si="197"/>
        <v>5861.1600000000008</v>
      </c>
      <c r="U4220" s="8">
        <f>Sales[[#This Row],[Unit Cost]]*Sales[[#This Row],[Order Quantity]]</f>
        <v>3125.9520000000002</v>
      </c>
    </row>
    <row r="4221" spans="1:21" x14ac:dyDescent="0.2">
      <c r="A4221" s="6" t="s">
        <v>4434</v>
      </c>
      <c r="B4221" s="6" t="s">
        <v>23</v>
      </c>
      <c r="C4221" s="6" t="s">
        <v>147</v>
      </c>
      <c r="D4221" s="7">
        <v>43600</v>
      </c>
      <c r="E4221" s="7">
        <v>43752</v>
      </c>
      <c r="F4221" s="7">
        <v>43768</v>
      </c>
      <c r="G4221" s="7">
        <v>43776</v>
      </c>
      <c r="H4221" s="6">
        <f t="shared" si="195"/>
        <v>24</v>
      </c>
      <c r="I4221" s="6" t="s">
        <v>215</v>
      </c>
      <c r="J4221" s="6">
        <v>21</v>
      </c>
      <c r="K4221" s="6">
        <v>27</v>
      </c>
      <c r="L4221" s="6">
        <v>225</v>
      </c>
      <c r="M4221" s="6">
        <v>25</v>
      </c>
      <c r="N4221" s="6">
        <v>4</v>
      </c>
      <c r="O4221" s="6">
        <v>0.05</v>
      </c>
      <c r="P4221" s="8">
        <v>1078.7</v>
      </c>
      <c r="Q4221" s="8">
        <v>701.15500000000009</v>
      </c>
      <c r="R4221" s="8">
        <f t="shared" si="196"/>
        <v>1294.44</v>
      </c>
      <c r="S4221" s="8">
        <f>(((Sales[[#This Row],[Unit Price]]-(Sales[[#This Row],[Discount Applied]]*Sales[[#This Row],[Unit Price]]))-Q4221)/Q4221)*100</f>
        <v>46.153846153846153</v>
      </c>
      <c r="T4221" s="8">
        <f t="shared" si="197"/>
        <v>4099.0600000000004</v>
      </c>
      <c r="U4221" s="8">
        <f>Sales[[#This Row],[Unit Cost]]*Sales[[#This Row],[Order Quantity]]</f>
        <v>2804.6200000000003</v>
      </c>
    </row>
    <row r="4222" spans="1:21" x14ac:dyDescent="0.2">
      <c r="A4222" s="6" t="s">
        <v>4435</v>
      </c>
      <c r="B4222" s="6" t="s">
        <v>24</v>
      </c>
      <c r="C4222" s="6" t="s">
        <v>146</v>
      </c>
      <c r="D4222" s="7">
        <v>43600</v>
      </c>
      <c r="E4222" s="7">
        <v>43752</v>
      </c>
      <c r="F4222" s="7">
        <v>43758</v>
      </c>
      <c r="G4222" s="7">
        <v>43759</v>
      </c>
      <c r="H4222" s="6">
        <f t="shared" si="195"/>
        <v>7</v>
      </c>
      <c r="I4222" s="6" t="s">
        <v>215</v>
      </c>
      <c r="J4222" s="6">
        <v>4</v>
      </c>
      <c r="K4222" s="6">
        <v>10</v>
      </c>
      <c r="L4222" s="6">
        <v>295</v>
      </c>
      <c r="M4222" s="6">
        <v>13</v>
      </c>
      <c r="N4222" s="6">
        <v>3</v>
      </c>
      <c r="O4222" s="6">
        <v>7.4999999999999997E-2</v>
      </c>
      <c r="P4222" s="8">
        <v>877.7</v>
      </c>
      <c r="Q4222" s="8">
        <v>526.62</v>
      </c>
      <c r="R4222" s="8">
        <f t="shared" si="196"/>
        <v>855.75750000000016</v>
      </c>
      <c r="S4222" s="8">
        <f>(((Sales[[#This Row],[Unit Price]]-(Sales[[#This Row],[Discount Applied]]*Sales[[#This Row],[Unit Price]]))-Q4222)/Q4222)*100</f>
        <v>54.166666666666671</v>
      </c>
      <c r="T4222" s="8">
        <f t="shared" si="197"/>
        <v>2435.6175000000003</v>
      </c>
      <c r="U4222" s="8">
        <f>Sales[[#This Row],[Unit Cost]]*Sales[[#This Row],[Order Quantity]]</f>
        <v>1579.8600000000001</v>
      </c>
    </row>
    <row r="4223" spans="1:21" x14ac:dyDescent="0.2">
      <c r="A4223" s="6" t="s">
        <v>4436</v>
      </c>
      <c r="B4223" s="6" t="s">
        <v>24</v>
      </c>
      <c r="C4223" s="6" t="s">
        <v>145</v>
      </c>
      <c r="D4223" s="7">
        <v>43700</v>
      </c>
      <c r="E4223" s="7">
        <v>43752</v>
      </c>
      <c r="F4223" s="7">
        <v>43769</v>
      </c>
      <c r="G4223" s="7">
        <v>43778</v>
      </c>
      <c r="H4223" s="6">
        <f t="shared" si="195"/>
        <v>26</v>
      </c>
      <c r="I4223" s="6" t="s">
        <v>215</v>
      </c>
      <c r="J4223" s="6">
        <v>1</v>
      </c>
      <c r="K4223" s="6">
        <v>21</v>
      </c>
      <c r="L4223" s="6">
        <v>140</v>
      </c>
      <c r="M4223" s="6">
        <v>38</v>
      </c>
      <c r="N4223" s="6">
        <v>1</v>
      </c>
      <c r="O4223" s="6">
        <v>7.4999999999999997E-2</v>
      </c>
      <c r="P4223" s="8">
        <v>3041.8</v>
      </c>
      <c r="Q4223" s="8">
        <v>1216.72</v>
      </c>
      <c r="R4223" s="8">
        <f t="shared" si="196"/>
        <v>1596.9449999999999</v>
      </c>
      <c r="S4223" s="8">
        <f>(((Sales[[#This Row],[Unit Price]]-(Sales[[#This Row],[Discount Applied]]*Sales[[#This Row],[Unit Price]]))-Q4223)/Q4223)*100</f>
        <v>131.25</v>
      </c>
      <c r="T4223" s="8">
        <f t="shared" si="197"/>
        <v>2813.665</v>
      </c>
      <c r="U4223" s="8">
        <f>Sales[[#This Row],[Unit Cost]]*Sales[[#This Row],[Order Quantity]]</f>
        <v>1216.72</v>
      </c>
    </row>
    <row r="4224" spans="1:21" x14ac:dyDescent="0.2">
      <c r="A4224" s="6" t="s">
        <v>4437</v>
      </c>
      <c r="B4224" s="6" t="s">
        <v>24</v>
      </c>
      <c r="C4224" s="6" t="s">
        <v>145</v>
      </c>
      <c r="D4224" s="7">
        <v>43600</v>
      </c>
      <c r="E4224" s="7">
        <v>43753</v>
      </c>
      <c r="F4224" s="7">
        <v>43755</v>
      </c>
      <c r="G4224" s="7">
        <v>43757</v>
      </c>
      <c r="H4224" s="6">
        <f t="shared" si="195"/>
        <v>4</v>
      </c>
      <c r="I4224" s="6" t="s">
        <v>215</v>
      </c>
      <c r="J4224" s="6">
        <v>2</v>
      </c>
      <c r="K4224" s="6">
        <v>45</v>
      </c>
      <c r="L4224" s="6">
        <v>138</v>
      </c>
      <c r="M4224" s="6">
        <v>19</v>
      </c>
      <c r="N4224" s="6">
        <v>2</v>
      </c>
      <c r="O4224" s="6">
        <v>0.3</v>
      </c>
      <c r="P4224" s="8">
        <v>6505.7</v>
      </c>
      <c r="Q4224" s="8">
        <v>2927.5650000000001</v>
      </c>
      <c r="R4224" s="8">
        <f t="shared" si="196"/>
        <v>3252.8499999999995</v>
      </c>
      <c r="S4224" s="8">
        <f>(((Sales[[#This Row],[Unit Price]]-(Sales[[#This Row],[Discount Applied]]*Sales[[#This Row],[Unit Price]]))-Q4224)/Q4224)*100</f>
        <v>55.55555555555555</v>
      </c>
      <c r="T4224" s="8">
        <f t="shared" si="197"/>
        <v>9107.98</v>
      </c>
      <c r="U4224" s="8">
        <f>Sales[[#This Row],[Unit Cost]]*Sales[[#This Row],[Order Quantity]]</f>
        <v>5855.13</v>
      </c>
    </row>
    <row r="4225" spans="1:21" x14ac:dyDescent="0.2">
      <c r="A4225" s="6" t="s">
        <v>4438</v>
      </c>
      <c r="B4225" s="6" t="s">
        <v>24</v>
      </c>
      <c r="C4225" s="6" t="s">
        <v>147</v>
      </c>
      <c r="D4225" s="7">
        <v>43700</v>
      </c>
      <c r="E4225" s="7">
        <v>43753</v>
      </c>
      <c r="F4225" s="7">
        <v>43764</v>
      </c>
      <c r="G4225" s="7">
        <v>43773</v>
      </c>
      <c r="H4225" s="6">
        <f t="shared" si="195"/>
        <v>20</v>
      </c>
      <c r="I4225" s="6" t="s">
        <v>215</v>
      </c>
      <c r="J4225" s="6">
        <v>1</v>
      </c>
      <c r="K4225" s="6">
        <v>45</v>
      </c>
      <c r="L4225" s="6">
        <v>235</v>
      </c>
      <c r="M4225" s="6">
        <v>30</v>
      </c>
      <c r="N4225" s="6">
        <v>8</v>
      </c>
      <c r="O4225" s="6">
        <v>0.4</v>
      </c>
      <c r="P4225" s="8">
        <v>1105.5</v>
      </c>
      <c r="Q4225" s="8">
        <v>442.20000000000005</v>
      </c>
      <c r="R4225" s="8">
        <f t="shared" si="196"/>
        <v>1768.7999999999993</v>
      </c>
      <c r="S4225" s="8">
        <f>(((Sales[[#This Row],[Unit Price]]-(Sales[[#This Row],[Discount Applied]]*Sales[[#This Row],[Unit Price]]))-Q4225)/Q4225)*100</f>
        <v>49.999999999999972</v>
      </c>
      <c r="T4225" s="8">
        <f t="shared" si="197"/>
        <v>5306.4</v>
      </c>
      <c r="U4225" s="8">
        <f>Sales[[#This Row],[Unit Cost]]*Sales[[#This Row],[Order Quantity]]</f>
        <v>3537.6000000000004</v>
      </c>
    </row>
    <row r="4226" spans="1:21" x14ac:dyDescent="0.2">
      <c r="A4226" s="6" t="s">
        <v>4439</v>
      </c>
      <c r="B4226" s="6" t="s">
        <v>24</v>
      </c>
      <c r="C4226" s="6" t="s">
        <v>146</v>
      </c>
      <c r="D4226" s="7">
        <v>43600</v>
      </c>
      <c r="E4226" s="7">
        <v>43753</v>
      </c>
      <c r="F4226" s="7">
        <v>43755</v>
      </c>
      <c r="G4226" s="7">
        <v>43761</v>
      </c>
      <c r="H4226" s="6">
        <f t="shared" ref="H4226:H4289" si="198">G4226-E4226</f>
        <v>8</v>
      </c>
      <c r="I4226" s="6" t="s">
        <v>215</v>
      </c>
      <c r="J4226" s="6">
        <v>5</v>
      </c>
      <c r="K4226" s="6">
        <v>40</v>
      </c>
      <c r="L4226" s="6">
        <v>290</v>
      </c>
      <c r="M4226" s="6">
        <v>36</v>
      </c>
      <c r="N4226" s="6">
        <v>6</v>
      </c>
      <c r="O4226" s="6">
        <v>7.4999999999999997E-2</v>
      </c>
      <c r="P4226" s="8">
        <v>1045.2</v>
      </c>
      <c r="Q4226" s="8">
        <v>668.928</v>
      </c>
      <c r="R4226" s="8">
        <f t="shared" ref="R4226:R4289" si="199">T4226-(Q4226*N4226)</f>
        <v>1787.2920000000004</v>
      </c>
      <c r="S4226" s="8">
        <f>(((Sales[[#This Row],[Unit Price]]-(Sales[[#This Row],[Discount Applied]]*Sales[[#This Row],[Unit Price]]))-Q4226)/Q4226)*100</f>
        <v>44.531250000000014</v>
      </c>
      <c r="T4226" s="8">
        <f t="shared" ref="T4226:T4289" si="200">((P4226*N4226)-(P4226*O4226*N4226))</f>
        <v>5800.8600000000006</v>
      </c>
      <c r="U4226" s="8">
        <f>Sales[[#This Row],[Unit Cost]]*Sales[[#This Row],[Order Quantity]]</f>
        <v>4013.5680000000002</v>
      </c>
    </row>
    <row r="4227" spans="1:21" x14ac:dyDescent="0.2">
      <c r="A4227" s="6" t="s">
        <v>4440</v>
      </c>
      <c r="B4227" s="6" t="s">
        <v>24</v>
      </c>
      <c r="C4227" s="6" t="s">
        <v>145</v>
      </c>
      <c r="D4227" s="7">
        <v>43600</v>
      </c>
      <c r="E4227" s="7">
        <v>43753</v>
      </c>
      <c r="F4227" s="7">
        <v>43765</v>
      </c>
      <c r="G4227" s="7">
        <v>43772</v>
      </c>
      <c r="H4227" s="6">
        <f t="shared" si="198"/>
        <v>19</v>
      </c>
      <c r="I4227" s="6" t="s">
        <v>215</v>
      </c>
      <c r="J4227" s="6">
        <v>9</v>
      </c>
      <c r="K4227" s="6">
        <v>44</v>
      </c>
      <c r="L4227" s="6">
        <v>164</v>
      </c>
      <c r="M4227" s="6">
        <v>7</v>
      </c>
      <c r="N4227" s="6">
        <v>1</v>
      </c>
      <c r="O4227" s="6">
        <v>0.05</v>
      </c>
      <c r="P4227" s="8">
        <v>5366.7</v>
      </c>
      <c r="Q4227" s="8">
        <v>3488.355</v>
      </c>
      <c r="R4227" s="8">
        <f t="shared" si="199"/>
        <v>1610.0099999999998</v>
      </c>
      <c r="S4227" s="8">
        <f>(((Sales[[#This Row],[Unit Price]]-(Sales[[#This Row],[Discount Applied]]*Sales[[#This Row],[Unit Price]]))-Q4227)/Q4227)*100</f>
        <v>46.153846153846146</v>
      </c>
      <c r="T4227" s="8">
        <f t="shared" si="200"/>
        <v>5098.3649999999998</v>
      </c>
      <c r="U4227" s="8">
        <f>Sales[[#This Row],[Unit Cost]]*Sales[[#This Row],[Order Quantity]]</f>
        <v>3488.355</v>
      </c>
    </row>
    <row r="4228" spans="1:21" x14ac:dyDescent="0.2">
      <c r="A4228" s="6" t="s">
        <v>4441</v>
      </c>
      <c r="B4228" s="6" t="s">
        <v>24</v>
      </c>
      <c r="C4228" s="6" t="s">
        <v>145</v>
      </c>
      <c r="D4228" s="7">
        <v>43600</v>
      </c>
      <c r="E4228" s="7">
        <v>43753</v>
      </c>
      <c r="F4228" s="7">
        <v>43771</v>
      </c>
      <c r="G4228" s="7">
        <v>43781</v>
      </c>
      <c r="H4228" s="6">
        <f t="shared" si="198"/>
        <v>28</v>
      </c>
      <c r="I4228" s="6" t="s">
        <v>215</v>
      </c>
      <c r="J4228" s="6">
        <v>4</v>
      </c>
      <c r="K4228" s="6">
        <v>46</v>
      </c>
      <c r="L4228" s="6">
        <v>129</v>
      </c>
      <c r="M4228" s="6">
        <v>11</v>
      </c>
      <c r="N4228" s="6">
        <v>8</v>
      </c>
      <c r="O4228" s="6">
        <v>0.05</v>
      </c>
      <c r="P4228" s="8">
        <v>2619.7000000000003</v>
      </c>
      <c r="Q4228" s="8">
        <v>1309.8500000000001</v>
      </c>
      <c r="R4228" s="8">
        <f t="shared" si="199"/>
        <v>9430.92</v>
      </c>
      <c r="S4228" s="8">
        <f>(((Sales[[#This Row],[Unit Price]]-(Sales[[#This Row],[Discount Applied]]*Sales[[#This Row],[Unit Price]]))-Q4228)/Q4228)*100</f>
        <v>89.999999999999986</v>
      </c>
      <c r="T4228" s="8">
        <f t="shared" si="200"/>
        <v>19909.72</v>
      </c>
      <c r="U4228" s="8">
        <f>Sales[[#This Row],[Unit Cost]]*Sales[[#This Row],[Order Quantity]]</f>
        <v>10478.800000000001</v>
      </c>
    </row>
    <row r="4229" spans="1:21" x14ac:dyDescent="0.2">
      <c r="A4229" s="6" t="s">
        <v>4442</v>
      </c>
      <c r="B4229" s="6" t="s">
        <v>24</v>
      </c>
      <c r="C4229" s="6" t="s">
        <v>145</v>
      </c>
      <c r="D4229" s="7">
        <v>43600</v>
      </c>
      <c r="E4229" s="7">
        <v>43753</v>
      </c>
      <c r="F4229" s="7">
        <v>43774</v>
      </c>
      <c r="G4229" s="7">
        <v>43775</v>
      </c>
      <c r="H4229" s="6">
        <f t="shared" si="198"/>
        <v>22</v>
      </c>
      <c r="I4229" s="6" t="s">
        <v>215</v>
      </c>
      <c r="J4229" s="6">
        <v>1</v>
      </c>
      <c r="K4229" s="6">
        <v>47</v>
      </c>
      <c r="L4229" s="6">
        <v>166</v>
      </c>
      <c r="M4229" s="6">
        <v>1</v>
      </c>
      <c r="N4229" s="6">
        <v>8</v>
      </c>
      <c r="O4229" s="6">
        <v>0.2</v>
      </c>
      <c r="P4229" s="8">
        <v>1058.6000000000001</v>
      </c>
      <c r="Q4229" s="8">
        <v>698.67600000000016</v>
      </c>
      <c r="R4229" s="8">
        <f t="shared" si="199"/>
        <v>1185.6319999999996</v>
      </c>
      <c r="S4229" s="8">
        <f>(((Sales[[#This Row],[Unit Price]]-(Sales[[#This Row],[Discount Applied]]*Sales[[#This Row],[Unit Price]]))-Q4229)/Q4229)*100</f>
        <v>21.2121212121212</v>
      </c>
      <c r="T4229" s="8">
        <f t="shared" si="200"/>
        <v>6775.0400000000009</v>
      </c>
      <c r="U4229" s="8">
        <f>Sales[[#This Row],[Unit Cost]]*Sales[[#This Row],[Order Quantity]]</f>
        <v>5589.4080000000013</v>
      </c>
    </row>
    <row r="4230" spans="1:21" x14ac:dyDescent="0.2">
      <c r="A4230" s="6" t="s">
        <v>4443</v>
      </c>
      <c r="B4230" s="6" t="s">
        <v>23</v>
      </c>
      <c r="C4230" s="6" t="s">
        <v>145</v>
      </c>
      <c r="D4230" s="7">
        <v>43700</v>
      </c>
      <c r="E4230" s="7">
        <v>43753</v>
      </c>
      <c r="F4230" s="7">
        <v>43769</v>
      </c>
      <c r="G4230" s="7">
        <v>43772</v>
      </c>
      <c r="H4230" s="6">
        <f t="shared" si="198"/>
        <v>19</v>
      </c>
      <c r="I4230" s="6" t="s">
        <v>215</v>
      </c>
      <c r="J4230" s="6">
        <v>25</v>
      </c>
      <c r="K4230" s="6">
        <v>35</v>
      </c>
      <c r="L4230" s="6">
        <v>143</v>
      </c>
      <c r="M4230" s="6">
        <v>19</v>
      </c>
      <c r="N4230" s="6">
        <v>7</v>
      </c>
      <c r="O4230" s="6">
        <v>0.05</v>
      </c>
      <c r="P4230" s="8">
        <v>261.3</v>
      </c>
      <c r="Q4230" s="8">
        <v>146.32800000000003</v>
      </c>
      <c r="R4230" s="8">
        <f t="shared" si="199"/>
        <v>713.34899999999993</v>
      </c>
      <c r="S4230" s="8">
        <f>(((Sales[[#This Row],[Unit Price]]-(Sales[[#This Row],[Discount Applied]]*Sales[[#This Row],[Unit Price]]))-Q4230)/Q4230)*100</f>
        <v>69.64285714285711</v>
      </c>
      <c r="T4230" s="8">
        <f t="shared" si="200"/>
        <v>1737.6450000000002</v>
      </c>
      <c r="U4230" s="8">
        <f>Sales[[#This Row],[Unit Cost]]*Sales[[#This Row],[Order Quantity]]</f>
        <v>1024.2960000000003</v>
      </c>
    </row>
    <row r="4231" spans="1:21" x14ac:dyDescent="0.2">
      <c r="A4231" s="6" t="s">
        <v>4444</v>
      </c>
      <c r="B4231" s="6" t="s">
        <v>24</v>
      </c>
      <c r="C4231" s="6" t="s">
        <v>146</v>
      </c>
      <c r="D4231" s="7">
        <v>43600</v>
      </c>
      <c r="E4231" s="7">
        <v>43753</v>
      </c>
      <c r="F4231" s="7">
        <v>43756</v>
      </c>
      <c r="G4231" s="7">
        <v>43759</v>
      </c>
      <c r="H4231" s="6">
        <f t="shared" si="198"/>
        <v>6</v>
      </c>
      <c r="I4231" s="6" t="s">
        <v>215</v>
      </c>
      <c r="J4231" s="6">
        <v>11</v>
      </c>
      <c r="K4231" s="6">
        <v>20</v>
      </c>
      <c r="L4231" s="6">
        <v>295</v>
      </c>
      <c r="M4231" s="6">
        <v>10</v>
      </c>
      <c r="N4231" s="6">
        <v>8</v>
      </c>
      <c r="O4231" s="6">
        <v>7.4999999999999997E-2</v>
      </c>
      <c r="P4231" s="8">
        <v>5594.5</v>
      </c>
      <c r="Q4231" s="8">
        <v>3916.1499999999996</v>
      </c>
      <c r="R4231" s="8">
        <f t="shared" si="199"/>
        <v>10070.100000000006</v>
      </c>
      <c r="S4231" s="8">
        <f>(((Sales[[#This Row],[Unit Price]]-(Sales[[#This Row],[Discount Applied]]*Sales[[#This Row],[Unit Price]]))-Q4231)/Q4231)*100</f>
        <v>32.14285714285716</v>
      </c>
      <c r="T4231" s="8">
        <f t="shared" si="200"/>
        <v>41399.300000000003</v>
      </c>
      <c r="U4231" s="8">
        <f>Sales[[#This Row],[Unit Cost]]*Sales[[#This Row],[Order Quantity]]</f>
        <v>31329.199999999997</v>
      </c>
    </row>
    <row r="4232" spans="1:21" x14ac:dyDescent="0.2">
      <c r="A4232" s="6" t="s">
        <v>4445</v>
      </c>
      <c r="B4232" s="6" t="s">
        <v>25</v>
      </c>
      <c r="C4232" s="6" t="s">
        <v>148</v>
      </c>
      <c r="D4232" s="7">
        <v>43600</v>
      </c>
      <c r="E4232" s="7">
        <v>43753</v>
      </c>
      <c r="F4232" s="7">
        <v>43758</v>
      </c>
      <c r="G4232" s="7">
        <v>43768</v>
      </c>
      <c r="H4232" s="6">
        <f t="shared" si="198"/>
        <v>15</v>
      </c>
      <c r="I4232" s="6" t="s">
        <v>215</v>
      </c>
      <c r="J4232" s="6">
        <v>13</v>
      </c>
      <c r="K4232" s="6">
        <v>50</v>
      </c>
      <c r="L4232" s="6">
        <v>24</v>
      </c>
      <c r="M4232" s="6">
        <v>13</v>
      </c>
      <c r="N4232" s="6">
        <v>1</v>
      </c>
      <c r="O4232" s="6">
        <v>0.05</v>
      </c>
      <c r="P4232" s="8">
        <v>1105.5</v>
      </c>
      <c r="Q4232" s="8">
        <v>585.91500000000008</v>
      </c>
      <c r="R4232" s="8">
        <f t="shared" si="199"/>
        <v>464.30999999999983</v>
      </c>
      <c r="S4232" s="8">
        <f>(((Sales[[#This Row],[Unit Price]]-(Sales[[#This Row],[Discount Applied]]*Sales[[#This Row],[Unit Price]]))-Q4232)/Q4232)*100</f>
        <v>79.24528301886788</v>
      </c>
      <c r="T4232" s="8">
        <f t="shared" si="200"/>
        <v>1050.2249999999999</v>
      </c>
      <c r="U4232" s="8">
        <f>Sales[[#This Row],[Unit Cost]]*Sales[[#This Row],[Order Quantity]]</f>
        <v>585.91500000000008</v>
      </c>
    </row>
    <row r="4233" spans="1:21" x14ac:dyDescent="0.2">
      <c r="A4233" s="6" t="s">
        <v>4446</v>
      </c>
      <c r="B4233" s="6" t="s">
        <v>23</v>
      </c>
      <c r="C4233" s="6" t="s">
        <v>144</v>
      </c>
      <c r="D4233" s="7">
        <v>43600</v>
      </c>
      <c r="E4233" s="7">
        <v>43753</v>
      </c>
      <c r="F4233" s="7">
        <v>43768</v>
      </c>
      <c r="G4233" s="7">
        <v>43769</v>
      </c>
      <c r="H4233" s="6">
        <f t="shared" si="198"/>
        <v>16</v>
      </c>
      <c r="I4233" s="6" t="s">
        <v>215</v>
      </c>
      <c r="J4233" s="6">
        <v>22</v>
      </c>
      <c r="K4233" s="6">
        <v>46</v>
      </c>
      <c r="L4233" s="6">
        <v>79</v>
      </c>
      <c r="M4233" s="6">
        <v>13</v>
      </c>
      <c r="N4233" s="6">
        <v>4</v>
      </c>
      <c r="O4233" s="6">
        <v>7.4999999999999997E-2</v>
      </c>
      <c r="P4233" s="8">
        <v>2412</v>
      </c>
      <c r="Q4233" s="8">
        <v>1519.56</v>
      </c>
      <c r="R4233" s="8">
        <f t="shared" si="199"/>
        <v>2846.16</v>
      </c>
      <c r="S4233" s="8">
        <f>(((Sales[[#This Row],[Unit Price]]-(Sales[[#This Row],[Discount Applied]]*Sales[[#This Row],[Unit Price]]))-Q4233)/Q4233)*100</f>
        <v>46.825396825396822</v>
      </c>
      <c r="T4233" s="8">
        <f t="shared" si="200"/>
        <v>8924.4</v>
      </c>
      <c r="U4233" s="8">
        <f>Sales[[#This Row],[Unit Cost]]*Sales[[#This Row],[Order Quantity]]</f>
        <v>6078.24</v>
      </c>
    </row>
    <row r="4234" spans="1:21" x14ac:dyDescent="0.2">
      <c r="A4234" s="6" t="s">
        <v>4447</v>
      </c>
      <c r="B4234" s="6" t="s">
        <v>23</v>
      </c>
      <c r="C4234" s="6" t="s">
        <v>147</v>
      </c>
      <c r="D4234" s="7">
        <v>43700</v>
      </c>
      <c r="E4234" s="7">
        <v>43754</v>
      </c>
      <c r="F4234" s="7">
        <v>43779</v>
      </c>
      <c r="G4234" s="7">
        <v>43783</v>
      </c>
      <c r="H4234" s="6">
        <f t="shared" si="198"/>
        <v>29</v>
      </c>
      <c r="I4234" s="6" t="s">
        <v>215</v>
      </c>
      <c r="J4234" s="6">
        <v>24</v>
      </c>
      <c r="K4234" s="6">
        <v>8</v>
      </c>
      <c r="L4234" s="6">
        <v>239</v>
      </c>
      <c r="M4234" s="6">
        <v>29</v>
      </c>
      <c r="N4234" s="6">
        <v>6</v>
      </c>
      <c r="O4234" s="6">
        <v>7.4999999999999997E-2</v>
      </c>
      <c r="P4234" s="8">
        <v>3819</v>
      </c>
      <c r="Q4234" s="8">
        <v>2444.16</v>
      </c>
      <c r="R4234" s="8">
        <f t="shared" si="199"/>
        <v>6530.4900000000016</v>
      </c>
      <c r="S4234" s="8">
        <f>(((Sales[[#This Row],[Unit Price]]-(Sales[[#This Row],[Discount Applied]]*Sales[[#This Row],[Unit Price]]))-Q4234)/Q4234)*100</f>
        <v>44.53125</v>
      </c>
      <c r="T4234" s="8">
        <f t="shared" si="200"/>
        <v>21195.45</v>
      </c>
      <c r="U4234" s="8">
        <f>Sales[[#This Row],[Unit Cost]]*Sales[[#This Row],[Order Quantity]]</f>
        <v>14664.96</v>
      </c>
    </row>
    <row r="4235" spans="1:21" x14ac:dyDescent="0.2">
      <c r="A4235" s="6" t="s">
        <v>4448</v>
      </c>
      <c r="B4235" s="6" t="s">
        <v>24</v>
      </c>
      <c r="C4235" s="6" t="s">
        <v>147</v>
      </c>
      <c r="D4235" s="7">
        <v>43700</v>
      </c>
      <c r="E4235" s="7">
        <v>43754</v>
      </c>
      <c r="F4235" s="7">
        <v>43777</v>
      </c>
      <c r="G4235" s="7">
        <v>43780</v>
      </c>
      <c r="H4235" s="6">
        <f t="shared" si="198"/>
        <v>26</v>
      </c>
      <c r="I4235" s="6" t="s">
        <v>215</v>
      </c>
      <c r="J4235" s="6">
        <v>4</v>
      </c>
      <c r="K4235" s="6">
        <v>47</v>
      </c>
      <c r="L4235" s="6">
        <v>228</v>
      </c>
      <c r="M4235" s="6">
        <v>38</v>
      </c>
      <c r="N4235" s="6">
        <v>4</v>
      </c>
      <c r="O4235" s="6">
        <v>0.2</v>
      </c>
      <c r="P4235" s="8">
        <v>268</v>
      </c>
      <c r="Q4235" s="8">
        <v>187.6</v>
      </c>
      <c r="R4235" s="8">
        <f t="shared" si="199"/>
        <v>107.20000000000005</v>
      </c>
      <c r="S4235" s="8">
        <f>(((Sales[[#This Row],[Unit Price]]-(Sales[[#This Row],[Discount Applied]]*Sales[[#This Row],[Unit Price]]))-Q4235)/Q4235)*100</f>
        <v>14.285714285714294</v>
      </c>
      <c r="T4235" s="8">
        <f t="shared" si="200"/>
        <v>857.6</v>
      </c>
      <c r="U4235" s="8">
        <f>Sales[[#This Row],[Unit Cost]]*Sales[[#This Row],[Order Quantity]]</f>
        <v>750.4</v>
      </c>
    </row>
    <row r="4236" spans="1:21" x14ac:dyDescent="0.2">
      <c r="A4236" s="6" t="s">
        <v>4449</v>
      </c>
      <c r="B4236" s="6" t="s">
        <v>25</v>
      </c>
      <c r="C4236" s="6" t="s">
        <v>148</v>
      </c>
      <c r="D4236" s="7">
        <v>43600</v>
      </c>
      <c r="E4236" s="7">
        <v>43754</v>
      </c>
      <c r="F4236" s="7">
        <v>43769</v>
      </c>
      <c r="G4236" s="7">
        <v>43774</v>
      </c>
      <c r="H4236" s="6">
        <f t="shared" si="198"/>
        <v>20</v>
      </c>
      <c r="I4236" s="6" t="s">
        <v>215</v>
      </c>
      <c r="J4236" s="6">
        <v>17</v>
      </c>
      <c r="K4236" s="6">
        <v>45</v>
      </c>
      <c r="L4236" s="6">
        <v>26</v>
      </c>
      <c r="M4236" s="6">
        <v>3</v>
      </c>
      <c r="N4236" s="6">
        <v>2</v>
      </c>
      <c r="O4236" s="6">
        <v>0.05</v>
      </c>
      <c r="P4236" s="8">
        <v>227.8</v>
      </c>
      <c r="Q4236" s="8">
        <v>100.232</v>
      </c>
      <c r="R4236" s="8">
        <f t="shared" si="199"/>
        <v>232.35600000000005</v>
      </c>
      <c r="S4236" s="8">
        <f>(((Sales[[#This Row],[Unit Price]]-(Sales[[#This Row],[Discount Applied]]*Sales[[#This Row],[Unit Price]]))-Q4236)/Q4236)*100</f>
        <v>115.90909090909093</v>
      </c>
      <c r="T4236" s="8">
        <f t="shared" si="200"/>
        <v>432.82000000000005</v>
      </c>
      <c r="U4236" s="8">
        <f>Sales[[#This Row],[Unit Cost]]*Sales[[#This Row],[Order Quantity]]</f>
        <v>200.464</v>
      </c>
    </row>
    <row r="4237" spans="1:21" x14ac:dyDescent="0.2">
      <c r="A4237" s="6" t="s">
        <v>4450</v>
      </c>
      <c r="B4237" s="6" t="s">
        <v>25</v>
      </c>
      <c r="C4237" s="6" t="s">
        <v>148</v>
      </c>
      <c r="D4237" s="7">
        <v>43600</v>
      </c>
      <c r="E4237" s="7">
        <v>43754</v>
      </c>
      <c r="F4237" s="7">
        <v>43760</v>
      </c>
      <c r="G4237" s="7">
        <v>43761</v>
      </c>
      <c r="H4237" s="6">
        <f t="shared" si="198"/>
        <v>7</v>
      </c>
      <c r="I4237" s="6" t="s">
        <v>215</v>
      </c>
      <c r="J4237" s="6">
        <v>16</v>
      </c>
      <c r="K4237" s="6">
        <v>1</v>
      </c>
      <c r="L4237" s="6">
        <v>26</v>
      </c>
      <c r="M4237" s="6">
        <v>23</v>
      </c>
      <c r="N4237" s="6">
        <v>5</v>
      </c>
      <c r="O4237" s="6">
        <v>0.05</v>
      </c>
      <c r="P4237" s="8">
        <v>268</v>
      </c>
      <c r="Q4237" s="8">
        <v>227.79999999999998</v>
      </c>
      <c r="R4237" s="8">
        <f t="shared" si="199"/>
        <v>134</v>
      </c>
      <c r="S4237" s="8">
        <f>(((Sales[[#This Row],[Unit Price]]-(Sales[[#This Row],[Discount Applied]]*Sales[[#This Row],[Unit Price]]))-Q4237)/Q4237)*100</f>
        <v>11.764705882352947</v>
      </c>
      <c r="T4237" s="8">
        <f t="shared" si="200"/>
        <v>1273</v>
      </c>
      <c r="U4237" s="8">
        <f>Sales[[#This Row],[Unit Cost]]*Sales[[#This Row],[Order Quantity]]</f>
        <v>1139</v>
      </c>
    </row>
    <row r="4238" spans="1:21" x14ac:dyDescent="0.2">
      <c r="A4238" s="6" t="s">
        <v>4451</v>
      </c>
      <c r="B4238" s="6" t="s">
        <v>24</v>
      </c>
      <c r="C4238" s="6" t="s">
        <v>146</v>
      </c>
      <c r="D4238" s="7">
        <v>43600</v>
      </c>
      <c r="E4238" s="7">
        <v>43754</v>
      </c>
      <c r="F4238" s="7">
        <v>43763</v>
      </c>
      <c r="G4238" s="7">
        <v>43771</v>
      </c>
      <c r="H4238" s="6">
        <f t="shared" si="198"/>
        <v>17</v>
      </c>
      <c r="I4238" s="6" t="s">
        <v>215</v>
      </c>
      <c r="J4238" s="6">
        <v>2</v>
      </c>
      <c r="K4238" s="6">
        <v>42</v>
      </c>
      <c r="L4238" s="6">
        <v>265</v>
      </c>
      <c r="M4238" s="6">
        <v>25</v>
      </c>
      <c r="N4238" s="6">
        <v>5</v>
      </c>
      <c r="O4238" s="6">
        <v>0.05</v>
      </c>
      <c r="P4238" s="8">
        <v>1065.3</v>
      </c>
      <c r="Q4238" s="8">
        <v>767.01599999999996</v>
      </c>
      <c r="R4238" s="8">
        <f t="shared" si="199"/>
        <v>1225.0950000000003</v>
      </c>
      <c r="S4238" s="8">
        <f>(((Sales[[#This Row],[Unit Price]]-(Sales[[#This Row],[Discount Applied]]*Sales[[#This Row],[Unit Price]]))-Q4238)/Q4238)*100</f>
        <v>31.944444444444446</v>
      </c>
      <c r="T4238" s="8">
        <f t="shared" si="200"/>
        <v>5060.1750000000002</v>
      </c>
      <c r="U4238" s="8">
        <f>Sales[[#This Row],[Unit Cost]]*Sales[[#This Row],[Order Quantity]]</f>
        <v>3835.08</v>
      </c>
    </row>
    <row r="4239" spans="1:21" x14ac:dyDescent="0.2">
      <c r="A4239" s="6" t="s">
        <v>4452</v>
      </c>
      <c r="B4239" s="6" t="s">
        <v>24</v>
      </c>
      <c r="C4239" s="6" t="s">
        <v>146</v>
      </c>
      <c r="D4239" s="7">
        <v>43700</v>
      </c>
      <c r="E4239" s="7">
        <v>43754</v>
      </c>
      <c r="F4239" s="7">
        <v>43760</v>
      </c>
      <c r="G4239" s="7">
        <v>43768</v>
      </c>
      <c r="H4239" s="6">
        <f t="shared" si="198"/>
        <v>14</v>
      </c>
      <c r="I4239" s="6" t="s">
        <v>215</v>
      </c>
      <c r="J4239" s="6">
        <v>4</v>
      </c>
      <c r="K4239" s="6">
        <v>17</v>
      </c>
      <c r="L4239" s="6">
        <v>279</v>
      </c>
      <c r="M4239" s="6">
        <v>27</v>
      </c>
      <c r="N4239" s="6">
        <v>1</v>
      </c>
      <c r="O4239" s="6">
        <v>7.4999999999999997E-2</v>
      </c>
      <c r="P4239" s="8">
        <v>676.7</v>
      </c>
      <c r="Q4239" s="8">
        <v>439.85500000000002</v>
      </c>
      <c r="R4239" s="8">
        <f t="shared" si="199"/>
        <v>186.09249999999997</v>
      </c>
      <c r="S4239" s="8">
        <f>(((Sales[[#This Row],[Unit Price]]-(Sales[[#This Row],[Discount Applied]]*Sales[[#This Row],[Unit Price]]))-Q4239)/Q4239)*100</f>
        <v>42.307692307692299</v>
      </c>
      <c r="T4239" s="8">
        <f t="shared" si="200"/>
        <v>625.94749999999999</v>
      </c>
      <c r="U4239" s="8">
        <f>Sales[[#This Row],[Unit Cost]]*Sales[[#This Row],[Order Quantity]]</f>
        <v>439.85500000000002</v>
      </c>
    </row>
    <row r="4240" spans="1:21" x14ac:dyDescent="0.2">
      <c r="A4240" s="6" t="s">
        <v>4453</v>
      </c>
      <c r="B4240" s="6" t="s">
        <v>24</v>
      </c>
      <c r="C4240" s="6" t="s">
        <v>146</v>
      </c>
      <c r="D4240" s="7">
        <v>43600</v>
      </c>
      <c r="E4240" s="7">
        <v>43754</v>
      </c>
      <c r="F4240" s="7">
        <v>43770</v>
      </c>
      <c r="G4240" s="7">
        <v>43773</v>
      </c>
      <c r="H4240" s="6">
        <f t="shared" si="198"/>
        <v>19</v>
      </c>
      <c r="I4240" s="6" t="s">
        <v>215</v>
      </c>
      <c r="J4240" s="6">
        <v>3</v>
      </c>
      <c r="K4240" s="6">
        <v>29</v>
      </c>
      <c r="L4240" s="6">
        <v>313</v>
      </c>
      <c r="M4240" s="6">
        <v>21</v>
      </c>
      <c r="N4240" s="6">
        <v>5</v>
      </c>
      <c r="O4240" s="6">
        <v>7.4999999999999997E-2</v>
      </c>
      <c r="P4240" s="8">
        <v>1051.9000000000001</v>
      </c>
      <c r="Q4240" s="8">
        <v>631.14</v>
      </c>
      <c r="R4240" s="8">
        <f t="shared" si="199"/>
        <v>1709.3375000000005</v>
      </c>
      <c r="S4240" s="8">
        <f>(((Sales[[#This Row],[Unit Price]]-(Sales[[#This Row],[Discount Applied]]*Sales[[#This Row],[Unit Price]]))-Q4240)/Q4240)*100</f>
        <v>54.166666666666671</v>
      </c>
      <c r="T4240" s="8">
        <f t="shared" si="200"/>
        <v>4865.0375000000004</v>
      </c>
      <c r="U4240" s="8">
        <f>Sales[[#This Row],[Unit Cost]]*Sales[[#This Row],[Order Quantity]]</f>
        <v>3155.7</v>
      </c>
    </row>
    <row r="4241" spans="1:21" x14ac:dyDescent="0.2">
      <c r="A4241" s="6" t="s">
        <v>4454</v>
      </c>
      <c r="B4241" s="6" t="s">
        <v>26</v>
      </c>
      <c r="C4241" s="6" t="s">
        <v>145</v>
      </c>
      <c r="D4241" s="7">
        <v>43700</v>
      </c>
      <c r="E4241" s="7">
        <v>43755</v>
      </c>
      <c r="F4241" s="7">
        <v>43780</v>
      </c>
      <c r="G4241" s="7">
        <v>43782</v>
      </c>
      <c r="H4241" s="6">
        <f t="shared" si="198"/>
        <v>27</v>
      </c>
      <c r="I4241" s="6" t="s">
        <v>215</v>
      </c>
      <c r="J4241" s="6">
        <v>26</v>
      </c>
      <c r="K4241" s="6">
        <v>30</v>
      </c>
      <c r="L4241" s="6">
        <v>141</v>
      </c>
      <c r="M4241" s="6">
        <v>29</v>
      </c>
      <c r="N4241" s="6">
        <v>3</v>
      </c>
      <c r="O4241" s="6">
        <v>0.05</v>
      </c>
      <c r="P4241" s="8">
        <v>2244.5</v>
      </c>
      <c r="Q4241" s="8">
        <v>1032.47</v>
      </c>
      <c r="R4241" s="8">
        <f t="shared" si="199"/>
        <v>3299.415</v>
      </c>
      <c r="S4241" s="8">
        <f>(((Sales[[#This Row],[Unit Price]]-(Sales[[#This Row],[Discount Applied]]*Sales[[#This Row],[Unit Price]]))-Q4241)/Q4241)*100</f>
        <v>106.5217391304348</v>
      </c>
      <c r="T4241" s="8">
        <f t="shared" si="200"/>
        <v>6396.8249999999998</v>
      </c>
      <c r="U4241" s="8">
        <f>Sales[[#This Row],[Unit Cost]]*Sales[[#This Row],[Order Quantity]]</f>
        <v>3097.41</v>
      </c>
    </row>
    <row r="4242" spans="1:21" x14ac:dyDescent="0.2">
      <c r="A4242" s="6" t="s">
        <v>4455</v>
      </c>
      <c r="B4242" s="6" t="s">
        <v>25</v>
      </c>
      <c r="C4242" s="6" t="s">
        <v>148</v>
      </c>
      <c r="D4242" s="7">
        <v>43600</v>
      </c>
      <c r="E4242" s="7">
        <v>43755</v>
      </c>
      <c r="F4242" s="7">
        <v>43768</v>
      </c>
      <c r="G4242" s="7">
        <v>43774</v>
      </c>
      <c r="H4242" s="6">
        <f t="shared" si="198"/>
        <v>19</v>
      </c>
      <c r="I4242" s="6" t="s">
        <v>215</v>
      </c>
      <c r="J4242" s="6">
        <v>19</v>
      </c>
      <c r="K4242" s="6">
        <v>29</v>
      </c>
      <c r="L4242" s="6">
        <v>22</v>
      </c>
      <c r="M4242" s="6">
        <v>31</v>
      </c>
      <c r="N4242" s="6">
        <v>2</v>
      </c>
      <c r="O4242" s="6">
        <v>0.05</v>
      </c>
      <c r="P4242" s="8">
        <v>3986.5</v>
      </c>
      <c r="Q4242" s="8">
        <v>3109.4700000000003</v>
      </c>
      <c r="R4242" s="8">
        <f t="shared" si="199"/>
        <v>1355.4099999999999</v>
      </c>
      <c r="S4242" s="8">
        <f>(((Sales[[#This Row],[Unit Price]]-(Sales[[#This Row],[Discount Applied]]*Sales[[#This Row],[Unit Price]]))-Q4242)/Q4242)*100</f>
        <v>21.794871794871788</v>
      </c>
      <c r="T4242" s="8">
        <f t="shared" si="200"/>
        <v>7574.35</v>
      </c>
      <c r="U4242" s="8">
        <f>Sales[[#This Row],[Unit Cost]]*Sales[[#This Row],[Order Quantity]]</f>
        <v>6218.9400000000005</v>
      </c>
    </row>
    <row r="4243" spans="1:21" x14ac:dyDescent="0.2">
      <c r="A4243" s="6" t="s">
        <v>4456</v>
      </c>
      <c r="B4243" s="6" t="s">
        <v>24</v>
      </c>
      <c r="C4243" s="6" t="s">
        <v>144</v>
      </c>
      <c r="D4243" s="7">
        <v>43600</v>
      </c>
      <c r="E4243" s="7">
        <v>43755</v>
      </c>
      <c r="F4243" s="7">
        <v>43770</v>
      </c>
      <c r="G4243" s="7">
        <v>43778</v>
      </c>
      <c r="H4243" s="6">
        <f t="shared" si="198"/>
        <v>23</v>
      </c>
      <c r="I4243" s="6" t="s">
        <v>215</v>
      </c>
      <c r="J4243" s="6">
        <v>11</v>
      </c>
      <c r="K4243" s="6">
        <v>46</v>
      </c>
      <c r="L4243" s="6">
        <v>60</v>
      </c>
      <c r="M4243" s="6">
        <v>4</v>
      </c>
      <c r="N4243" s="6">
        <v>3</v>
      </c>
      <c r="O4243" s="6">
        <v>0.05</v>
      </c>
      <c r="P4243" s="8">
        <v>6405.2</v>
      </c>
      <c r="Q4243" s="8">
        <v>4163.38</v>
      </c>
      <c r="R4243" s="8">
        <f t="shared" si="199"/>
        <v>5764.68</v>
      </c>
      <c r="S4243" s="8">
        <f>(((Sales[[#This Row],[Unit Price]]-(Sales[[#This Row],[Discount Applied]]*Sales[[#This Row],[Unit Price]]))-Q4243)/Q4243)*100</f>
        <v>46.153846153846139</v>
      </c>
      <c r="T4243" s="8">
        <f t="shared" si="200"/>
        <v>18254.82</v>
      </c>
      <c r="U4243" s="8">
        <f>Sales[[#This Row],[Unit Cost]]*Sales[[#This Row],[Order Quantity]]</f>
        <v>12490.14</v>
      </c>
    </row>
    <row r="4244" spans="1:21" x14ac:dyDescent="0.2">
      <c r="A4244" s="6" t="s">
        <v>4457</v>
      </c>
      <c r="B4244" s="6" t="s">
        <v>24</v>
      </c>
      <c r="C4244" s="6" t="s">
        <v>147</v>
      </c>
      <c r="D4244" s="7">
        <v>43600</v>
      </c>
      <c r="E4244" s="7">
        <v>43755</v>
      </c>
      <c r="F4244" s="7">
        <v>43775</v>
      </c>
      <c r="G4244" s="7">
        <v>43776</v>
      </c>
      <c r="H4244" s="6">
        <f t="shared" si="198"/>
        <v>21</v>
      </c>
      <c r="I4244" s="6" t="s">
        <v>215</v>
      </c>
      <c r="J4244" s="6">
        <v>7</v>
      </c>
      <c r="K4244" s="6">
        <v>34</v>
      </c>
      <c r="L4244" s="6">
        <v>235</v>
      </c>
      <c r="M4244" s="6">
        <v>21</v>
      </c>
      <c r="N4244" s="6">
        <v>8</v>
      </c>
      <c r="O4244" s="6">
        <v>0.1</v>
      </c>
      <c r="P4244" s="8">
        <v>1078.7</v>
      </c>
      <c r="Q4244" s="8">
        <v>647.22</v>
      </c>
      <c r="R4244" s="8">
        <f t="shared" si="199"/>
        <v>2588.88</v>
      </c>
      <c r="S4244" s="8">
        <f>(((Sales[[#This Row],[Unit Price]]-(Sales[[#This Row],[Discount Applied]]*Sales[[#This Row],[Unit Price]]))-Q4244)/Q4244)*100</f>
        <v>50</v>
      </c>
      <c r="T4244" s="8">
        <f t="shared" si="200"/>
        <v>7766.64</v>
      </c>
      <c r="U4244" s="8">
        <f>Sales[[#This Row],[Unit Cost]]*Sales[[#This Row],[Order Quantity]]</f>
        <v>5177.76</v>
      </c>
    </row>
    <row r="4245" spans="1:21" x14ac:dyDescent="0.2">
      <c r="A4245" s="6" t="s">
        <v>4458</v>
      </c>
      <c r="B4245" s="6" t="s">
        <v>26</v>
      </c>
      <c r="C4245" s="6" t="s">
        <v>145</v>
      </c>
      <c r="D4245" s="7">
        <v>43700</v>
      </c>
      <c r="E4245" s="7">
        <v>43755</v>
      </c>
      <c r="F4245" s="7">
        <v>43762</v>
      </c>
      <c r="G4245" s="7">
        <v>43771</v>
      </c>
      <c r="H4245" s="6">
        <f t="shared" si="198"/>
        <v>16</v>
      </c>
      <c r="I4245" s="6" t="s">
        <v>215</v>
      </c>
      <c r="J4245" s="6">
        <v>28</v>
      </c>
      <c r="K4245" s="6">
        <v>49</v>
      </c>
      <c r="L4245" s="6">
        <v>99</v>
      </c>
      <c r="M4245" s="6">
        <v>7</v>
      </c>
      <c r="N4245" s="6">
        <v>6</v>
      </c>
      <c r="O4245" s="6">
        <v>0.05</v>
      </c>
      <c r="P4245" s="8">
        <v>5447.1</v>
      </c>
      <c r="Q4245" s="8">
        <v>2723.55</v>
      </c>
      <c r="R4245" s="8">
        <f t="shared" si="199"/>
        <v>14707.17</v>
      </c>
      <c r="S4245" s="8">
        <f>(((Sales[[#This Row],[Unit Price]]-(Sales[[#This Row],[Discount Applied]]*Sales[[#This Row],[Unit Price]]))-Q4245)/Q4245)*100</f>
        <v>90.000000000000014</v>
      </c>
      <c r="T4245" s="8">
        <f t="shared" si="200"/>
        <v>31048.47</v>
      </c>
      <c r="U4245" s="8">
        <f>Sales[[#This Row],[Unit Cost]]*Sales[[#This Row],[Order Quantity]]</f>
        <v>16341.300000000001</v>
      </c>
    </row>
    <row r="4246" spans="1:21" x14ac:dyDescent="0.2">
      <c r="A4246" s="6" t="s">
        <v>4459</v>
      </c>
      <c r="B4246" s="6" t="s">
        <v>24</v>
      </c>
      <c r="C4246" s="6" t="s">
        <v>146</v>
      </c>
      <c r="D4246" s="7">
        <v>43700</v>
      </c>
      <c r="E4246" s="7">
        <v>43756</v>
      </c>
      <c r="F4246" s="7">
        <v>43772</v>
      </c>
      <c r="G4246" s="7">
        <v>43778</v>
      </c>
      <c r="H4246" s="6">
        <f t="shared" si="198"/>
        <v>22</v>
      </c>
      <c r="I4246" s="6" t="s">
        <v>215</v>
      </c>
      <c r="J4246" s="6">
        <v>4</v>
      </c>
      <c r="K4246" s="6">
        <v>24</v>
      </c>
      <c r="L4246" s="6">
        <v>323</v>
      </c>
      <c r="M4246" s="6">
        <v>34</v>
      </c>
      <c r="N4246" s="6">
        <v>2</v>
      </c>
      <c r="O4246" s="6">
        <v>0.05</v>
      </c>
      <c r="P4246" s="8">
        <v>174.20000000000002</v>
      </c>
      <c r="Q4246" s="8">
        <v>109.74600000000001</v>
      </c>
      <c r="R4246" s="8">
        <f t="shared" si="199"/>
        <v>111.488</v>
      </c>
      <c r="S4246" s="8">
        <f>(((Sales[[#This Row],[Unit Price]]-(Sales[[#This Row],[Discount Applied]]*Sales[[#This Row],[Unit Price]]))-Q4246)/Q4246)*100</f>
        <v>50.793650793650791</v>
      </c>
      <c r="T4246" s="8">
        <f t="shared" si="200"/>
        <v>330.98</v>
      </c>
      <c r="U4246" s="8">
        <f>Sales[[#This Row],[Unit Cost]]*Sales[[#This Row],[Order Quantity]]</f>
        <v>219.49200000000002</v>
      </c>
    </row>
    <row r="4247" spans="1:21" x14ac:dyDescent="0.2">
      <c r="A4247" s="6" t="s">
        <v>4460</v>
      </c>
      <c r="B4247" s="6" t="s">
        <v>24</v>
      </c>
      <c r="C4247" s="6" t="s">
        <v>145</v>
      </c>
      <c r="D4247" s="7">
        <v>43600</v>
      </c>
      <c r="E4247" s="7">
        <v>43756</v>
      </c>
      <c r="F4247" s="7">
        <v>43778</v>
      </c>
      <c r="G4247" s="7">
        <v>43780</v>
      </c>
      <c r="H4247" s="6">
        <f t="shared" si="198"/>
        <v>24</v>
      </c>
      <c r="I4247" s="6" t="s">
        <v>215</v>
      </c>
      <c r="J4247" s="6">
        <v>7</v>
      </c>
      <c r="K4247" s="6">
        <v>9</v>
      </c>
      <c r="L4247" s="6">
        <v>183</v>
      </c>
      <c r="M4247" s="6">
        <v>12</v>
      </c>
      <c r="N4247" s="6">
        <v>2</v>
      </c>
      <c r="O4247" s="6">
        <v>0.1</v>
      </c>
      <c r="P4247" s="8">
        <v>1273</v>
      </c>
      <c r="Q4247" s="8">
        <v>509.20000000000005</v>
      </c>
      <c r="R4247" s="8">
        <f t="shared" si="199"/>
        <v>1273</v>
      </c>
      <c r="S4247" s="8">
        <f>(((Sales[[#This Row],[Unit Price]]-(Sales[[#This Row],[Discount Applied]]*Sales[[#This Row],[Unit Price]]))-Q4247)/Q4247)*100</f>
        <v>124.99999999999997</v>
      </c>
      <c r="T4247" s="8">
        <f t="shared" si="200"/>
        <v>2291.4</v>
      </c>
      <c r="U4247" s="8">
        <f>Sales[[#This Row],[Unit Cost]]*Sales[[#This Row],[Order Quantity]]</f>
        <v>1018.4000000000001</v>
      </c>
    </row>
    <row r="4248" spans="1:21" x14ac:dyDescent="0.2">
      <c r="A4248" s="6" t="s">
        <v>4461</v>
      </c>
      <c r="B4248" s="6" t="s">
        <v>24</v>
      </c>
      <c r="C4248" s="6" t="s">
        <v>145</v>
      </c>
      <c r="D4248" s="7">
        <v>43600</v>
      </c>
      <c r="E4248" s="7">
        <v>43756</v>
      </c>
      <c r="F4248" s="7">
        <v>43774</v>
      </c>
      <c r="G4248" s="7">
        <v>43781</v>
      </c>
      <c r="H4248" s="6">
        <f t="shared" si="198"/>
        <v>25</v>
      </c>
      <c r="I4248" s="6" t="s">
        <v>215</v>
      </c>
      <c r="J4248" s="6">
        <v>8</v>
      </c>
      <c r="K4248" s="6">
        <v>14</v>
      </c>
      <c r="L4248" s="6">
        <v>183</v>
      </c>
      <c r="M4248" s="6">
        <v>11</v>
      </c>
      <c r="N4248" s="6">
        <v>8</v>
      </c>
      <c r="O4248" s="6">
        <v>0.3</v>
      </c>
      <c r="P4248" s="8">
        <v>1072</v>
      </c>
      <c r="Q4248" s="8">
        <v>439.52</v>
      </c>
      <c r="R4248" s="8">
        <f t="shared" si="199"/>
        <v>2487.0400000000009</v>
      </c>
      <c r="S4248" s="8">
        <f>(((Sales[[#This Row],[Unit Price]]-(Sales[[#This Row],[Discount Applied]]*Sales[[#This Row],[Unit Price]]))-Q4248)/Q4248)*100</f>
        <v>70.731707317073202</v>
      </c>
      <c r="T4248" s="8">
        <f t="shared" si="200"/>
        <v>6003.2000000000007</v>
      </c>
      <c r="U4248" s="8">
        <f>Sales[[#This Row],[Unit Cost]]*Sales[[#This Row],[Order Quantity]]</f>
        <v>3516.16</v>
      </c>
    </row>
    <row r="4249" spans="1:21" x14ac:dyDescent="0.2">
      <c r="A4249" s="6" t="s">
        <v>4462</v>
      </c>
      <c r="B4249" s="6" t="s">
        <v>24</v>
      </c>
      <c r="C4249" s="6" t="s">
        <v>145</v>
      </c>
      <c r="D4249" s="7">
        <v>43600</v>
      </c>
      <c r="E4249" s="7">
        <v>43756</v>
      </c>
      <c r="F4249" s="7">
        <v>43775</v>
      </c>
      <c r="G4249" s="7">
        <v>43785</v>
      </c>
      <c r="H4249" s="6">
        <f t="shared" si="198"/>
        <v>29</v>
      </c>
      <c r="I4249" s="6" t="s">
        <v>215</v>
      </c>
      <c r="J4249" s="6">
        <v>3</v>
      </c>
      <c r="K4249" s="6">
        <v>16</v>
      </c>
      <c r="L4249" s="6">
        <v>133</v>
      </c>
      <c r="M4249" s="6">
        <v>8</v>
      </c>
      <c r="N4249" s="6">
        <v>3</v>
      </c>
      <c r="O4249" s="6">
        <v>0.05</v>
      </c>
      <c r="P4249" s="8">
        <v>2693.4</v>
      </c>
      <c r="Q4249" s="8">
        <v>1131.2280000000001</v>
      </c>
      <c r="R4249" s="8">
        <f t="shared" si="199"/>
        <v>4282.5060000000003</v>
      </c>
      <c r="S4249" s="8">
        <f>(((Sales[[#This Row],[Unit Price]]-(Sales[[#This Row],[Discount Applied]]*Sales[[#This Row],[Unit Price]]))-Q4249)/Q4249)*100</f>
        <v>126.19047619047619</v>
      </c>
      <c r="T4249" s="8">
        <f t="shared" si="200"/>
        <v>7676.1900000000005</v>
      </c>
      <c r="U4249" s="8">
        <f>Sales[[#This Row],[Unit Cost]]*Sales[[#This Row],[Order Quantity]]</f>
        <v>3393.6840000000002</v>
      </c>
    </row>
    <row r="4250" spans="1:21" x14ac:dyDescent="0.2">
      <c r="A4250" s="6" t="s">
        <v>4463</v>
      </c>
      <c r="B4250" s="6" t="s">
        <v>24</v>
      </c>
      <c r="C4250" s="6" t="s">
        <v>146</v>
      </c>
      <c r="D4250" s="7">
        <v>43600</v>
      </c>
      <c r="E4250" s="7">
        <v>43756</v>
      </c>
      <c r="F4250" s="7">
        <v>43770</v>
      </c>
      <c r="G4250" s="7">
        <v>43778</v>
      </c>
      <c r="H4250" s="6">
        <f t="shared" si="198"/>
        <v>22</v>
      </c>
      <c r="I4250" s="6" t="s">
        <v>215</v>
      </c>
      <c r="J4250" s="6">
        <v>8</v>
      </c>
      <c r="K4250" s="6">
        <v>12</v>
      </c>
      <c r="L4250" s="6">
        <v>315</v>
      </c>
      <c r="M4250" s="6">
        <v>37</v>
      </c>
      <c r="N4250" s="6">
        <v>2</v>
      </c>
      <c r="O4250" s="6">
        <v>0.1</v>
      </c>
      <c r="P4250" s="8">
        <v>1025.1000000000001</v>
      </c>
      <c r="Q4250" s="8">
        <v>686.81700000000012</v>
      </c>
      <c r="R4250" s="8">
        <f t="shared" si="199"/>
        <v>471.54600000000005</v>
      </c>
      <c r="S4250" s="8">
        <f>(((Sales[[#This Row],[Unit Price]]-(Sales[[#This Row],[Discount Applied]]*Sales[[#This Row],[Unit Price]]))-Q4250)/Q4250)*100</f>
        <v>34.328358208955223</v>
      </c>
      <c r="T4250" s="8">
        <f t="shared" si="200"/>
        <v>1845.1800000000003</v>
      </c>
      <c r="U4250" s="8">
        <f>Sales[[#This Row],[Unit Cost]]*Sales[[#This Row],[Order Quantity]]</f>
        <v>1373.6340000000002</v>
      </c>
    </row>
    <row r="4251" spans="1:21" x14ac:dyDescent="0.2">
      <c r="A4251" s="6" t="s">
        <v>4464</v>
      </c>
      <c r="B4251" s="6" t="s">
        <v>25</v>
      </c>
      <c r="C4251" s="6" t="s">
        <v>148</v>
      </c>
      <c r="D4251" s="7">
        <v>43600</v>
      </c>
      <c r="E4251" s="7">
        <v>43756</v>
      </c>
      <c r="F4251" s="7">
        <v>43780</v>
      </c>
      <c r="G4251" s="7">
        <v>43787</v>
      </c>
      <c r="H4251" s="6">
        <f t="shared" si="198"/>
        <v>31</v>
      </c>
      <c r="I4251" s="6" t="s">
        <v>215</v>
      </c>
      <c r="J4251" s="6">
        <v>18</v>
      </c>
      <c r="K4251" s="6">
        <v>41</v>
      </c>
      <c r="L4251" s="6">
        <v>17</v>
      </c>
      <c r="M4251" s="6">
        <v>39</v>
      </c>
      <c r="N4251" s="6">
        <v>1</v>
      </c>
      <c r="O4251" s="6">
        <v>7.4999999999999997E-2</v>
      </c>
      <c r="P4251" s="8">
        <v>1125.6000000000001</v>
      </c>
      <c r="Q4251" s="8">
        <v>607.82400000000007</v>
      </c>
      <c r="R4251" s="8">
        <f t="shared" si="199"/>
        <v>433.35599999999999</v>
      </c>
      <c r="S4251" s="8">
        <f>(((Sales[[#This Row],[Unit Price]]-(Sales[[#This Row],[Discount Applied]]*Sales[[#This Row],[Unit Price]]))-Q4251)/Q4251)*100</f>
        <v>71.296296296296291</v>
      </c>
      <c r="T4251" s="8">
        <f t="shared" si="200"/>
        <v>1041.18</v>
      </c>
      <c r="U4251" s="8">
        <f>Sales[[#This Row],[Unit Cost]]*Sales[[#This Row],[Order Quantity]]</f>
        <v>607.82400000000007</v>
      </c>
    </row>
    <row r="4252" spans="1:21" x14ac:dyDescent="0.2">
      <c r="A4252" s="6" t="s">
        <v>4465</v>
      </c>
      <c r="B4252" s="6" t="s">
        <v>23</v>
      </c>
      <c r="C4252" s="6" t="s">
        <v>147</v>
      </c>
      <c r="D4252" s="7">
        <v>43600</v>
      </c>
      <c r="E4252" s="7">
        <v>43756</v>
      </c>
      <c r="F4252" s="7">
        <v>43765</v>
      </c>
      <c r="G4252" s="7">
        <v>43769</v>
      </c>
      <c r="H4252" s="6">
        <f t="shared" si="198"/>
        <v>13</v>
      </c>
      <c r="I4252" s="6" t="s">
        <v>215</v>
      </c>
      <c r="J4252" s="6">
        <v>23</v>
      </c>
      <c r="K4252" s="6">
        <v>41</v>
      </c>
      <c r="L4252" s="6">
        <v>237</v>
      </c>
      <c r="M4252" s="6">
        <v>18</v>
      </c>
      <c r="N4252" s="6">
        <v>4</v>
      </c>
      <c r="O4252" s="6">
        <v>7.4999999999999997E-2</v>
      </c>
      <c r="P4252" s="8">
        <v>6304.7</v>
      </c>
      <c r="Q4252" s="8">
        <v>4413.29</v>
      </c>
      <c r="R4252" s="8">
        <f t="shared" si="199"/>
        <v>5674.23</v>
      </c>
      <c r="S4252" s="8">
        <f>(((Sales[[#This Row],[Unit Price]]-(Sales[[#This Row],[Discount Applied]]*Sales[[#This Row],[Unit Price]]))-Q4252)/Q4252)*100</f>
        <v>32.142857142857139</v>
      </c>
      <c r="T4252" s="8">
        <f t="shared" si="200"/>
        <v>23327.39</v>
      </c>
      <c r="U4252" s="8">
        <f>Sales[[#This Row],[Unit Cost]]*Sales[[#This Row],[Order Quantity]]</f>
        <v>17653.16</v>
      </c>
    </row>
    <row r="4253" spans="1:21" x14ac:dyDescent="0.2">
      <c r="A4253" s="6" t="s">
        <v>4466</v>
      </c>
      <c r="B4253" s="6" t="s">
        <v>25</v>
      </c>
      <c r="C4253" s="6" t="s">
        <v>146</v>
      </c>
      <c r="D4253" s="7">
        <v>43700</v>
      </c>
      <c r="E4253" s="7">
        <v>43756</v>
      </c>
      <c r="F4253" s="7">
        <v>43783</v>
      </c>
      <c r="G4253" s="7">
        <v>43792</v>
      </c>
      <c r="H4253" s="6">
        <f t="shared" si="198"/>
        <v>36</v>
      </c>
      <c r="I4253" s="6" t="s">
        <v>215</v>
      </c>
      <c r="J4253" s="6">
        <v>15</v>
      </c>
      <c r="K4253" s="6">
        <v>33</v>
      </c>
      <c r="L4253" s="6">
        <v>299</v>
      </c>
      <c r="M4253" s="6">
        <v>23</v>
      </c>
      <c r="N4253" s="6">
        <v>2</v>
      </c>
      <c r="O4253" s="6">
        <v>0.3</v>
      </c>
      <c r="P4253" s="8">
        <v>2298.1</v>
      </c>
      <c r="Q4253" s="8">
        <v>1654.6319999999998</v>
      </c>
      <c r="R4253" s="8">
        <f t="shared" si="199"/>
        <v>-91.923999999999523</v>
      </c>
      <c r="S4253" s="8">
        <f>(((Sales[[#This Row],[Unit Price]]-(Sales[[#This Row],[Discount Applied]]*Sales[[#This Row],[Unit Price]]))-Q4253)/Q4253)*100</f>
        <v>-2.7777777777777639</v>
      </c>
      <c r="T4253" s="8">
        <f t="shared" si="200"/>
        <v>3217.34</v>
      </c>
      <c r="U4253" s="8">
        <f>Sales[[#This Row],[Unit Cost]]*Sales[[#This Row],[Order Quantity]]</f>
        <v>3309.2639999999997</v>
      </c>
    </row>
    <row r="4254" spans="1:21" x14ac:dyDescent="0.2">
      <c r="A4254" s="6" t="s">
        <v>4467</v>
      </c>
      <c r="B4254" s="6" t="s">
        <v>26</v>
      </c>
      <c r="C4254" s="6" t="s">
        <v>148</v>
      </c>
      <c r="D4254" s="7">
        <v>43600</v>
      </c>
      <c r="E4254" s="7">
        <v>43757</v>
      </c>
      <c r="F4254" s="7">
        <v>43778</v>
      </c>
      <c r="G4254" s="7">
        <v>43780</v>
      </c>
      <c r="H4254" s="6">
        <f t="shared" si="198"/>
        <v>23</v>
      </c>
      <c r="I4254" s="6" t="s">
        <v>215</v>
      </c>
      <c r="J4254" s="6">
        <v>28</v>
      </c>
      <c r="K4254" s="6">
        <v>37</v>
      </c>
      <c r="L4254" s="6">
        <v>33</v>
      </c>
      <c r="M4254" s="6">
        <v>37</v>
      </c>
      <c r="N4254" s="6">
        <v>6</v>
      </c>
      <c r="O4254" s="6">
        <v>0.1</v>
      </c>
      <c r="P4254" s="8">
        <v>3979.8</v>
      </c>
      <c r="Q4254" s="8">
        <v>1830.7080000000001</v>
      </c>
      <c r="R4254" s="8">
        <f t="shared" si="199"/>
        <v>10506.672000000002</v>
      </c>
      <c r="S4254" s="8">
        <f>(((Sales[[#This Row],[Unit Price]]-(Sales[[#This Row],[Discount Applied]]*Sales[[#This Row],[Unit Price]]))-Q4254)/Q4254)*100</f>
        <v>95.652173913043484</v>
      </c>
      <c r="T4254" s="8">
        <f t="shared" si="200"/>
        <v>21490.920000000002</v>
      </c>
      <c r="U4254" s="8">
        <f>Sales[[#This Row],[Unit Cost]]*Sales[[#This Row],[Order Quantity]]</f>
        <v>10984.248</v>
      </c>
    </row>
    <row r="4255" spans="1:21" x14ac:dyDescent="0.2">
      <c r="A4255" s="6" t="s">
        <v>4468</v>
      </c>
      <c r="B4255" s="6" t="s">
        <v>25</v>
      </c>
      <c r="C4255" s="6" t="s">
        <v>146</v>
      </c>
      <c r="D4255" s="7">
        <v>43600</v>
      </c>
      <c r="E4255" s="7">
        <v>43757</v>
      </c>
      <c r="F4255" s="7">
        <v>43784</v>
      </c>
      <c r="G4255" s="7">
        <v>43791</v>
      </c>
      <c r="H4255" s="6">
        <f t="shared" si="198"/>
        <v>34</v>
      </c>
      <c r="I4255" s="6" t="s">
        <v>215</v>
      </c>
      <c r="J4255" s="6">
        <v>14</v>
      </c>
      <c r="K4255" s="6">
        <v>2</v>
      </c>
      <c r="L4255" s="6">
        <v>309</v>
      </c>
      <c r="M4255" s="6">
        <v>10</v>
      </c>
      <c r="N4255" s="6">
        <v>6</v>
      </c>
      <c r="O4255" s="6">
        <v>0.2</v>
      </c>
      <c r="P4255" s="8">
        <v>2592.9</v>
      </c>
      <c r="Q4255" s="8">
        <v>1477.953</v>
      </c>
      <c r="R4255" s="8">
        <f t="shared" si="199"/>
        <v>3578.2020000000011</v>
      </c>
      <c r="S4255" s="8">
        <f>(((Sales[[#This Row],[Unit Price]]-(Sales[[#This Row],[Discount Applied]]*Sales[[#This Row],[Unit Price]]))-Q4255)/Q4255)*100</f>
        <v>40.350877192982473</v>
      </c>
      <c r="T4255" s="8">
        <f t="shared" si="200"/>
        <v>12445.920000000002</v>
      </c>
      <c r="U4255" s="8">
        <f>Sales[[#This Row],[Unit Cost]]*Sales[[#This Row],[Order Quantity]]</f>
        <v>8867.7180000000008</v>
      </c>
    </row>
    <row r="4256" spans="1:21" x14ac:dyDescent="0.2">
      <c r="A4256" s="6" t="s">
        <v>4469</v>
      </c>
      <c r="B4256" s="6" t="s">
        <v>24</v>
      </c>
      <c r="C4256" s="6" t="s">
        <v>148</v>
      </c>
      <c r="D4256" s="7">
        <v>43600</v>
      </c>
      <c r="E4256" s="7">
        <v>43757</v>
      </c>
      <c r="F4256" s="7">
        <v>43782</v>
      </c>
      <c r="G4256" s="7">
        <v>43785</v>
      </c>
      <c r="H4256" s="6">
        <f t="shared" si="198"/>
        <v>28</v>
      </c>
      <c r="I4256" s="6" t="s">
        <v>215</v>
      </c>
      <c r="J4256" s="6">
        <v>12</v>
      </c>
      <c r="K4256" s="6">
        <v>11</v>
      </c>
      <c r="L4256" s="6">
        <v>12</v>
      </c>
      <c r="M4256" s="6">
        <v>19</v>
      </c>
      <c r="N4256" s="6">
        <v>8</v>
      </c>
      <c r="O4256" s="6">
        <v>7.4999999999999997E-2</v>
      </c>
      <c r="P4256" s="8">
        <v>670</v>
      </c>
      <c r="Q4256" s="8">
        <v>408.7</v>
      </c>
      <c r="R4256" s="8">
        <f t="shared" si="199"/>
        <v>1688.4</v>
      </c>
      <c r="S4256" s="8">
        <f>(((Sales[[#This Row],[Unit Price]]-(Sales[[#This Row],[Discount Applied]]*Sales[[#This Row],[Unit Price]]))-Q4256)/Q4256)*100</f>
        <v>51.639344262295083</v>
      </c>
      <c r="T4256" s="8">
        <f t="shared" si="200"/>
        <v>4958</v>
      </c>
      <c r="U4256" s="8">
        <f>Sales[[#This Row],[Unit Cost]]*Sales[[#This Row],[Order Quantity]]</f>
        <v>3269.6</v>
      </c>
    </row>
    <row r="4257" spans="1:21" x14ac:dyDescent="0.2">
      <c r="A4257" s="6" t="s">
        <v>4470</v>
      </c>
      <c r="B4257" s="6" t="s">
        <v>25</v>
      </c>
      <c r="C4257" s="6" t="s">
        <v>147</v>
      </c>
      <c r="D4257" s="7">
        <v>43700</v>
      </c>
      <c r="E4257" s="7">
        <v>43757</v>
      </c>
      <c r="F4257" s="7">
        <v>43771</v>
      </c>
      <c r="G4257" s="7">
        <v>43781</v>
      </c>
      <c r="H4257" s="6">
        <f t="shared" si="198"/>
        <v>24</v>
      </c>
      <c r="I4257" s="6" t="s">
        <v>215</v>
      </c>
      <c r="J4257" s="6">
        <v>20</v>
      </c>
      <c r="K4257" s="6">
        <v>20</v>
      </c>
      <c r="L4257" s="6">
        <v>211</v>
      </c>
      <c r="M4257" s="6">
        <v>6</v>
      </c>
      <c r="N4257" s="6">
        <v>7</v>
      </c>
      <c r="O4257" s="6">
        <v>7.4999999999999997E-2</v>
      </c>
      <c r="P4257" s="8">
        <v>3470.6</v>
      </c>
      <c r="Q4257" s="8">
        <v>2151.7719999999999</v>
      </c>
      <c r="R4257" s="8">
        <f t="shared" si="199"/>
        <v>7409.7310000000034</v>
      </c>
      <c r="S4257" s="8">
        <f>(((Sales[[#This Row],[Unit Price]]-(Sales[[#This Row],[Discount Applied]]*Sales[[#This Row],[Unit Price]]))-Q4257)/Q4257)*100</f>
        <v>49.193548387096769</v>
      </c>
      <c r="T4257" s="8">
        <f t="shared" si="200"/>
        <v>22472.135000000002</v>
      </c>
      <c r="U4257" s="8">
        <f>Sales[[#This Row],[Unit Cost]]*Sales[[#This Row],[Order Quantity]]</f>
        <v>15062.403999999999</v>
      </c>
    </row>
    <row r="4258" spans="1:21" x14ac:dyDescent="0.2">
      <c r="A4258" s="6" t="s">
        <v>4471</v>
      </c>
      <c r="B4258" s="6" t="s">
        <v>26</v>
      </c>
      <c r="C4258" s="6" t="s">
        <v>145</v>
      </c>
      <c r="D4258" s="7">
        <v>43700</v>
      </c>
      <c r="E4258" s="7">
        <v>43757</v>
      </c>
      <c r="F4258" s="7">
        <v>43761</v>
      </c>
      <c r="G4258" s="7">
        <v>43771</v>
      </c>
      <c r="H4258" s="6">
        <f t="shared" si="198"/>
        <v>14</v>
      </c>
      <c r="I4258" s="6" t="s">
        <v>215</v>
      </c>
      <c r="J4258" s="6">
        <v>27</v>
      </c>
      <c r="K4258" s="6">
        <v>43</v>
      </c>
      <c r="L4258" s="6">
        <v>105</v>
      </c>
      <c r="M4258" s="6">
        <v>46</v>
      </c>
      <c r="N4258" s="6">
        <v>7</v>
      </c>
      <c r="O4258" s="6">
        <v>0.05</v>
      </c>
      <c r="P4258" s="8">
        <v>1152.4000000000001</v>
      </c>
      <c r="Q4258" s="8">
        <v>737.53600000000006</v>
      </c>
      <c r="R4258" s="8">
        <f t="shared" si="199"/>
        <v>2500.7080000000005</v>
      </c>
      <c r="S4258" s="8">
        <f>(((Sales[[#This Row],[Unit Price]]-(Sales[[#This Row],[Discount Applied]]*Sales[[#This Row],[Unit Price]]))-Q4258)/Q4258)*100</f>
        <v>48.437500000000014</v>
      </c>
      <c r="T4258" s="8">
        <f t="shared" si="200"/>
        <v>7663.4600000000009</v>
      </c>
      <c r="U4258" s="8">
        <f>Sales[[#This Row],[Unit Cost]]*Sales[[#This Row],[Order Quantity]]</f>
        <v>5162.7520000000004</v>
      </c>
    </row>
    <row r="4259" spans="1:21" x14ac:dyDescent="0.2">
      <c r="A4259" s="6" t="s">
        <v>4472</v>
      </c>
      <c r="B4259" s="6" t="s">
        <v>24</v>
      </c>
      <c r="C4259" s="6" t="s">
        <v>148</v>
      </c>
      <c r="D4259" s="7">
        <v>43600</v>
      </c>
      <c r="E4259" s="7">
        <v>43757</v>
      </c>
      <c r="F4259" s="7">
        <v>43780</v>
      </c>
      <c r="G4259" s="7">
        <v>43785</v>
      </c>
      <c r="H4259" s="6">
        <f t="shared" si="198"/>
        <v>28</v>
      </c>
      <c r="I4259" s="6" t="s">
        <v>215</v>
      </c>
      <c r="J4259" s="6">
        <v>11</v>
      </c>
      <c r="K4259" s="6">
        <v>2</v>
      </c>
      <c r="L4259" s="6">
        <v>25</v>
      </c>
      <c r="M4259" s="6">
        <v>29</v>
      </c>
      <c r="N4259" s="6">
        <v>5</v>
      </c>
      <c r="O4259" s="6">
        <v>0.1</v>
      </c>
      <c r="P4259" s="8">
        <v>830.80000000000007</v>
      </c>
      <c r="Q4259" s="8">
        <v>407.09200000000004</v>
      </c>
      <c r="R4259" s="8">
        <f t="shared" si="199"/>
        <v>1703.1399999999996</v>
      </c>
      <c r="S4259" s="8">
        <f>(((Sales[[#This Row],[Unit Price]]-(Sales[[#This Row],[Discount Applied]]*Sales[[#This Row],[Unit Price]]))-Q4259)/Q4259)*100</f>
        <v>83.673469387755091</v>
      </c>
      <c r="T4259" s="8">
        <f t="shared" si="200"/>
        <v>3738.6</v>
      </c>
      <c r="U4259" s="8">
        <f>Sales[[#This Row],[Unit Cost]]*Sales[[#This Row],[Order Quantity]]</f>
        <v>2035.4600000000003</v>
      </c>
    </row>
    <row r="4260" spans="1:21" x14ac:dyDescent="0.2">
      <c r="A4260" s="6" t="s">
        <v>4473</v>
      </c>
      <c r="B4260" s="6" t="s">
        <v>25</v>
      </c>
      <c r="C4260" s="6" t="s">
        <v>144</v>
      </c>
      <c r="D4260" s="7">
        <v>43600</v>
      </c>
      <c r="E4260" s="7">
        <v>43757</v>
      </c>
      <c r="F4260" s="7">
        <v>43774</v>
      </c>
      <c r="G4260" s="7">
        <v>43778</v>
      </c>
      <c r="H4260" s="6">
        <f t="shared" si="198"/>
        <v>21</v>
      </c>
      <c r="I4260" s="6" t="s">
        <v>215</v>
      </c>
      <c r="J4260" s="6">
        <v>13</v>
      </c>
      <c r="K4260" s="6">
        <v>26</v>
      </c>
      <c r="L4260" s="6">
        <v>65</v>
      </c>
      <c r="M4260" s="6">
        <v>25</v>
      </c>
      <c r="N4260" s="6">
        <v>8</v>
      </c>
      <c r="O4260" s="6">
        <v>0.1</v>
      </c>
      <c r="P4260" s="8">
        <v>1112.2</v>
      </c>
      <c r="Q4260" s="8">
        <v>611.71</v>
      </c>
      <c r="R4260" s="8">
        <f t="shared" si="199"/>
        <v>3114.16</v>
      </c>
      <c r="S4260" s="8">
        <f>(((Sales[[#This Row],[Unit Price]]-(Sales[[#This Row],[Discount Applied]]*Sales[[#This Row],[Unit Price]]))-Q4260)/Q4260)*100</f>
        <v>63.636363636363626</v>
      </c>
      <c r="T4260" s="8">
        <f t="shared" si="200"/>
        <v>8007.84</v>
      </c>
      <c r="U4260" s="8">
        <f>Sales[[#This Row],[Unit Cost]]*Sales[[#This Row],[Order Quantity]]</f>
        <v>4893.68</v>
      </c>
    </row>
    <row r="4261" spans="1:21" x14ac:dyDescent="0.2">
      <c r="A4261" s="6" t="s">
        <v>4474</v>
      </c>
      <c r="B4261" s="6" t="s">
        <v>24</v>
      </c>
      <c r="C4261" s="6" t="s">
        <v>143</v>
      </c>
      <c r="D4261" s="7">
        <v>43700</v>
      </c>
      <c r="E4261" s="7">
        <v>43757</v>
      </c>
      <c r="F4261" s="7">
        <v>43779</v>
      </c>
      <c r="G4261" s="7">
        <v>43780</v>
      </c>
      <c r="H4261" s="6">
        <f t="shared" si="198"/>
        <v>23</v>
      </c>
      <c r="I4261" s="6" t="s">
        <v>215</v>
      </c>
      <c r="J4261" s="6">
        <v>12</v>
      </c>
      <c r="K4261" s="6">
        <v>45</v>
      </c>
      <c r="L4261" s="6">
        <v>334</v>
      </c>
      <c r="M4261" s="6">
        <v>46</v>
      </c>
      <c r="N4261" s="6">
        <v>2</v>
      </c>
      <c r="O4261" s="6">
        <v>0.05</v>
      </c>
      <c r="P4261" s="8">
        <v>1085.4000000000001</v>
      </c>
      <c r="Q4261" s="8">
        <v>510.13800000000003</v>
      </c>
      <c r="R4261" s="8">
        <f t="shared" si="199"/>
        <v>1041.9840000000002</v>
      </c>
      <c r="S4261" s="8">
        <f>(((Sales[[#This Row],[Unit Price]]-(Sales[[#This Row],[Discount Applied]]*Sales[[#This Row],[Unit Price]]))-Q4261)/Q4261)*100</f>
        <v>102.1276595744681</v>
      </c>
      <c r="T4261" s="8">
        <f t="shared" si="200"/>
        <v>2062.2600000000002</v>
      </c>
      <c r="U4261" s="8">
        <f>Sales[[#This Row],[Unit Cost]]*Sales[[#This Row],[Order Quantity]]</f>
        <v>1020.2760000000001</v>
      </c>
    </row>
    <row r="4262" spans="1:21" x14ac:dyDescent="0.2">
      <c r="A4262" s="6" t="s">
        <v>4475</v>
      </c>
      <c r="B4262" s="6" t="s">
        <v>25</v>
      </c>
      <c r="C4262" s="6" t="s">
        <v>144</v>
      </c>
      <c r="D4262" s="7">
        <v>43600</v>
      </c>
      <c r="E4262" s="7">
        <v>43757</v>
      </c>
      <c r="F4262" s="7">
        <v>43774</v>
      </c>
      <c r="G4262" s="7">
        <v>43783</v>
      </c>
      <c r="H4262" s="6">
        <f t="shared" si="198"/>
        <v>26</v>
      </c>
      <c r="I4262" s="6" t="s">
        <v>215</v>
      </c>
      <c r="J4262" s="6">
        <v>17</v>
      </c>
      <c r="K4262" s="6">
        <v>26</v>
      </c>
      <c r="L4262" s="6">
        <v>81</v>
      </c>
      <c r="M4262" s="6">
        <v>45</v>
      </c>
      <c r="N4262" s="6">
        <v>1</v>
      </c>
      <c r="O4262" s="6">
        <v>0.1</v>
      </c>
      <c r="P4262" s="8">
        <v>2519.2000000000003</v>
      </c>
      <c r="Q4262" s="8">
        <v>1964.9760000000003</v>
      </c>
      <c r="R4262" s="8">
        <f t="shared" si="199"/>
        <v>302.30399999999986</v>
      </c>
      <c r="S4262" s="8">
        <f>(((Sales[[#This Row],[Unit Price]]-(Sales[[#This Row],[Discount Applied]]*Sales[[#This Row],[Unit Price]]))-Q4262)/Q4262)*100</f>
        <v>15.384615384615374</v>
      </c>
      <c r="T4262" s="8">
        <f t="shared" si="200"/>
        <v>2267.2800000000002</v>
      </c>
      <c r="U4262" s="8">
        <f>Sales[[#This Row],[Unit Cost]]*Sales[[#This Row],[Order Quantity]]</f>
        <v>1964.9760000000003</v>
      </c>
    </row>
    <row r="4263" spans="1:21" x14ac:dyDescent="0.2">
      <c r="A4263" s="6" t="s">
        <v>4476</v>
      </c>
      <c r="B4263" s="6" t="s">
        <v>25</v>
      </c>
      <c r="C4263" s="6" t="s">
        <v>147</v>
      </c>
      <c r="D4263" s="7">
        <v>43700</v>
      </c>
      <c r="E4263" s="7">
        <v>43757</v>
      </c>
      <c r="F4263" s="7">
        <v>43785</v>
      </c>
      <c r="G4263" s="7">
        <v>43795</v>
      </c>
      <c r="H4263" s="6">
        <f t="shared" si="198"/>
        <v>38</v>
      </c>
      <c r="I4263" s="6" t="s">
        <v>215</v>
      </c>
      <c r="J4263" s="6">
        <v>19</v>
      </c>
      <c r="K4263" s="6">
        <v>39</v>
      </c>
      <c r="L4263" s="6">
        <v>255</v>
      </c>
      <c r="M4263" s="6">
        <v>15</v>
      </c>
      <c r="N4263" s="6">
        <v>3</v>
      </c>
      <c r="O4263" s="6">
        <v>0.05</v>
      </c>
      <c r="P4263" s="8">
        <v>1112.2</v>
      </c>
      <c r="Q4263" s="8">
        <v>734.05200000000002</v>
      </c>
      <c r="R4263" s="8">
        <f t="shared" si="199"/>
        <v>967.61400000000049</v>
      </c>
      <c r="S4263" s="8">
        <f>(((Sales[[#This Row],[Unit Price]]-(Sales[[#This Row],[Discount Applied]]*Sales[[#This Row],[Unit Price]]))-Q4263)/Q4263)*100</f>
        <v>43.939393939393959</v>
      </c>
      <c r="T4263" s="8">
        <f t="shared" si="200"/>
        <v>3169.7700000000004</v>
      </c>
      <c r="U4263" s="8">
        <f>Sales[[#This Row],[Unit Cost]]*Sales[[#This Row],[Order Quantity]]</f>
        <v>2202.1559999999999</v>
      </c>
    </row>
    <row r="4264" spans="1:21" x14ac:dyDescent="0.2">
      <c r="A4264" s="6" t="s">
        <v>4477</v>
      </c>
      <c r="B4264" s="6" t="s">
        <v>24</v>
      </c>
      <c r="C4264" s="6" t="s">
        <v>145</v>
      </c>
      <c r="D4264" s="7">
        <v>43600</v>
      </c>
      <c r="E4264" s="7">
        <v>43758</v>
      </c>
      <c r="F4264" s="7">
        <v>43772</v>
      </c>
      <c r="G4264" s="7">
        <v>43773</v>
      </c>
      <c r="H4264" s="6">
        <f t="shared" si="198"/>
        <v>15</v>
      </c>
      <c r="I4264" s="6" t="s">
        <v>215</v>
      </c>
      <c r="J4264" s="6">
        <v>12</v>
      </c>
      <c r="K4264" s="6">
        <v>18</v>
      </c>
      <c r="L4264" s="6">
        <v>88</v>
      </c>
      <c r="M4264" s="6">
        <v>33</v>
      </c>
      <c r="N4264" s="6">
        <v>2</v>
      </c>
      <c r="O4264" s="6">
        <v>7.4999999999999997E-2</v>
      </c>
      <c r="P4264" s="8">
        <v>1179.2</v>
      </c>
      <c r="Q4264" s="8">
        <v>801.85600000000011</v>
      </c>
      <c r="R4264" s="8">
        <f t="shared" si="199"/>
        <v>577.80799999999977</v>
      </c>
      <c r="S4264" s="8">
        <f>(((Sales[[#This Row],[Unit Price]]-(Sales[[#This Row],[Discount Applied]]*Sales[[#This Row],[Unit Price]]))-Q4264)/Q4264)*100</f>
        <v>36.029411764705863</v>
      </c>
      <c r="T4264" s="8">
        <f t="shared" si="200"/>
        <v>2181.52</v>
      </c>
      <c r="U4264" s="8">
        <f>Sales[[#This Row],[Unit Cost]]*Sales[[#This Row],[Order Quantity]]</f>
        <v>1603.7120000000002</v>
      </c>
    </row>
    <row r="4265" spans="1:21" x14ac:dyDescent="0.2">
      <c r="A4265" s="6" t="s">
        <v>4478</v>
      </c>
      <c r="B4265" s="6" t="s">
        <v>24</v>
      </c>
      <c r="C4265" s="6" t="s">
        <v>148</v>
      </c>
      <c r="D4265" s="7">
        <v>43600</v>
      </c>
      <c r="E4265" s="7">
        <v>43758</v>
      </c>
      <c r="F4265" s="7">
        <v>43781</v>
      </c>
      <c r="G4265" s="7">
        <v>43788</v>
      </c>
      <c r="H4265" s="6">
        <f t="shared" si="198"/>
        <v>30</v>
      </c>
      <c r="I4265" s="6" t="s">
        <v>215</v>
      </c>
      <c r="J4265" s="6">
        <v>12</v>
      </c>
      <c r="K4265" s="6">
        <v>20</v>
      </c>
      <c r="L4265" s="6">
        <v>55</v>
      </c>
      <c r="M4265" s="6">
        <v>38</v>
      </c>
      <c r="N4265" s="6">
        <v>6</v>
      </c>
      <c r="O4265" s="6">
        <v>0.05</v>
      </c>
      <c r="P4265" s="8">
        <v>1876</v>
      </c>
      <c r="Q4265" s="8">
        <v>1050.5600000000002</v>
      </c>
      <c r="R4265" s="8">
        <f t="shared" si="199"/>
        <v>4389.84</v>
      </c>
      <c r="S4265" s="8">
        <f>(((Sales[[#This Row],[Unit Price]]-(Sales[[#This Row],[Discount Applied]]*Sales[[#This Row],[Unit Price]]))-Q4265)/Q4265)*100</f>
        <v>69.64285714285711</v>
      </c>
      <c r="T4265" s="8">
        <f t="shared" si="200"/>
        <v>10693.2</v>
      </c>
      <c r="U4265" s="8">
        <f>Sales[[#This Row],[Unit Cost]]*Sales[[#This Row],[Order Quantity]]</f>
        <v>6303.3600000000006</v>
      </c>
    </row>
    <row r="4266" spans="1:21" x14ac:dyDescent="0.2">
      <c r="A4266" s="6" t="s">
        <v>4479</v>
      </c>
      <c r="B4266" s="6" t="s">
        <v>24</v>
      </c>
      <c r="C4266" s="6" t="s">
        <v>145</v>
      </c>
      <c r="D4266" s="7">
        <v>43600</v>
      </c>
      <c r="E4266" s="7">
        <v>43758</v>
      </c>
      <c r="F4266" s="7">
        <v>43775</v>
      </c>
      <c r="G4266" s="7">
        <v>43778</v>
      </c>
      <c r="H4266" s="6">
        <f t="shared" si="198"/>
        <v>20</v>
      </c>
      <c r="I4266" s="6" t="s">
        <v>215</v>
      </c>
      <c r="J4266" s="6">
        <v>10</v>
      </c>
      <c r="K4266" s="6">
        <v>5</v>
      </c>
      <c r="L4266" s="6">
        <v>168</v>
      </c>
      <c r="M4266" s="6">
        <v>35</v>
      </c>
      <c r="N4266" s="6">
        <v>8</v>
      </c>
      <c r="O4266" s="6">
        <v>0.1</v>
      </c>
      <c r="P4266" s="8">
        <v>2391.9</v>
      </c>
      <c r="Q4266" s="8">
        <v>1459.059</v>
      </c>
      <c r="R4266" s="8">
        <f t="shared" si="199"/>
        <v>5549.2080000000005</v>
      </c>
      <c r="S4266" s="8">
        <f>(((Sales[[#This Row],[Unit Price]]-(Sales[[#This Row],[Discount Applied]]*Sales[[#This Row],[Unit Price]]))-Q4266)/Q4266)*100</f>
        <v>47.540983606557383</v>
      </c>
      <c r="T4266" s="8">
        <f t="shared" si="200"/>
        <v>17221.68</v>
      </c>
      <c r="U4266" s="8">
        <f>Sales[[#This Row],[Unit Cost]]*Sales[[#This Row],[Order Quantity]]</f>
        <v>11672.472</v>
      </c>
    </row>
    <row r="4267" spans="1:21" x14ac:dyDescent="0.2">
      <c r="A4267" s="6" t="s">
        <v>4480</v>
      </c>
      <c r="B4267" s="6" t="s">
        <v>25</v>
      </c>
      <c r="C4267" s="6" t="s">
        <v>145</v>
      </c>
      <c r="D4267" s="7">
        <v>43700</v>
      </c>
      <c r="E4267" s="7">
        <v>43758</v>
      </c>
      <c r="F4267" s="7">
        <v>43785</v>
      </c>
      <c r="G4267" s="7">
        <v>43790</v>
      </c>
      <c r="H4267" s="6">
        <f t="shared" si="198"/>
        <v>32</v>
      </c>
      <c r="I4267" s="6" t="s">
        <v>215</v>
      </c>
      <c r="J4267" s="6">
        <v>14</v>
      </c>
      <c r="K4267" s="6">
        <v>50</v>
      </c>
      <c r="L4267" s="6">
        <v>133</v>
      </c>
      <c r="M4267" s="6">
        <v>15</v>
      </c>
      <c r="N4267" s="6">
        <v>1</v>
      </c>
      <c r="O4267" s="6">
        <v>7.4999999999999997E-2</v>
      </c>
      <c r="P4267" s="8">
        <v>1929.6000000000001</v>
      </c>
      <c r="Q4267" s="8">
        <v>1041.9840000000002</v>
      </c>
      <c r="R4267" s="8">
        <f t="shared" si="199"/>
        <v>742.89599999999996</v>
      </c>
      <c r="S4267" s="8">
        <f>(((Sales[[#This Row],[Unit Price]]-(Sales[[#This Row],[Discount Applied]]*Sales[[#This Row],[Unit Price]]))-Q4267)/Q4267)*100</f>
        <v>71.296296296296276</v>
      </c>
      <c r="T4267" s="8">
        <f t="shared" si="200"/>
        <v>1784.88</v>
      </c>
      <c r="U4267" s="8">
        <f>Sales[[#This Row],[Unit Cost]]*Sales[[#This Row],[Order Quantity]]</f>
        <v>1041.9840000000002</v>
      </c>
    </row>
    <row r="4268" spans="1:21" x14ac:dyDescent="0.2">
      <c r="A4268" s="6" t="s">
        <v>4481</v>
      </c>
      <c r="B4268" s="6" t="s">
        <v>24</v>
      </c>
      <c r="C4268" s="6" t="s">
        <v>145</v>
      </c>
      <c r="D4268" s="7">
        <v>43700</v>
      </c>
      <c r="E4268" s="7">
        <v>43758</v>
      </c>
      <c r="F4268" s="7">
        <v>43771</v>
      </c>
      <c r="G4268" s="7">
        <v>43773</v>
      </c>
      <c r="H4268" s="6">
        <f t="shared" si="198"/>
        <v>15</v>
      </c>
      <c r="I4268" s="6" t="s">
        <v>215</v>
      </c>
      <c r="J4268" s="6">
        <v>2</v>
      </c>
      <c r="K4268" s="6">
        <v>6</v>
      </c>
      <c r="L4268" s="6">
        <v>129</v>
      </c>
      <c r="M4268" s="6">
        <v>38</v>
      </c>
      <c r="N4268" s="6">
        <v>8</v>
      </c>
      <c r="O4268" s="6">
        <v>7.4999999999999997E-2</v>
      </c>
      <c r="P4268" s="8">
        <v>1139</v>
      </c>
      <c r="Q4268" s="8">
        <v>831.47</v>
      </c>
      <c r="R4268" s="8">
        <f t="shared" si="199"/>
        <v>1776.8400000000001</v>
      </c>
      <c r="S4268" s="8">
        <f>(((Sales[[#This Row],[Unit Price]]-(Sales[[#This Row],[Discount Applied]]*Sales[[#This Row],[Unit Price]]))-Q4268)/Q4268)*100</f>
        <v>26.712328767123289</v>
      </c>
      <c r="T4268" s="8">
        <f t="shared" si="200"/>
        <v>8428.6</v>
      </c>
      <c r="U4268" s="8">
        <f>Sales[[#This Row],[Unit Cost]]*Sales[[#This Row],[Order Quantity]]</f>
        <v>6651.76</v>
      </c>
    </row>
    <row r="4269" spans="1:21" x14ac:dyDescent="0.2">
      <c r="A4269" s="6" t="s">
        <v>4482</v>
      </c>
      <c r="B4269" s="6" t="s">
        <v>24</v>
      </c>
      <c r="C4269" s="6" t="s">
        <v>146</v>
      </c>
      <c r="D4269" s="7">
        <v>43600</v>
      </c>
      <c r="E4269" s="7">
        <v>43758</v>
      </c>
      <c r="F4269" s="7">
        <v>43764</v>
      </c>
      <c r="G4269" s="7">
        <v>43770</v>
      </c>
      <c r="H4269" s="6">
        <f t="shared" si="198"/>
        <v>12</v>
      </c>
      <c r="I4269" s="6" t="s">
        <v>215</v>
      </c>
      <c r="J4269" s="6">
        <v>9</v>
      </c>
      <c r="K4269" s="6">
        <v>8</v>
      </c>
      <c r="L4269" s="6">
        <v>265</v>
      </c>
      <c r="M4269" s="6">
        <v>20</v>
      </c>
      <c r="N4269" s="6">
        <v>4</v>
      </c>
      <c r="O4269" s="6">
        <v>0.05</v>
      </c>
      <c r="P4269" s="8">
        <v>3839.1</v>
      </c>
      <c r="Q4269" s="8">
        <v>1996.3320000000001</v>
      </c>
      <c r="R4269" s="8">
        <f t="shared" si="199"/>
        <v>6603.2519999999995</v>
      </c>
      <c r="S4269" s="8">
        <f>(((Sales[[#This Row],[Unit Price]]-(Sales[[#This Row],[Discount Applied]]*Sales[[#This Row],[Unit Price]]))-Q4269)/Q4269)*100</f>
        <v>82.692307692307679</v>
      </c>
      <c r="T4269" s="8">
        <f t="shared" si="200"/>
        <v>14588.58</v>
      </c>
      <c r="U4269" s="8">
        <f>Sales[[#This Row],[Unit Cost]]*Sales[[#This Row],[Order Quantity]]</f>
        <v>7985.3280000000004</v>
      </c>
    </row>
    <row r="4270" spans="1:21" x14ac:dyDescent="0.2">
      <c r="A4270" s="6" t="s">
        <v>4483</v>
      </c>
      <c r="B4270" s="6" t="s">
        <v>24</v>
      </c>
      <c r="C4270" s="6" t="s">
        <v>145</v>
      </c>
      <c r="D4270" s="7">
        <v>43600</v>
      </c>
      <c r="E4270" s="7">
        <v>43758</v>
      </c>
      <c r="F4270" s="7">
        <v>43764</v>
      </c>
      <c r="G4270" s="7">
        <v>43771</v>
      </c>
      <c r="H4270" s="6">
        <f t="shared" si="198"/>
        <v>13</v>
      </c>
      <c r="I4270" s="6" t="s">
        <v>215</v>
      </c>
      <c r="J4270" s="6">
        <v>6</v>
      </c>
      <c r="K4270" s="6">
        <v>47</v>
      </c>
      <c r="L4270" s="6">
        <v>102</v>
      </c>
      <c r="M4270" s="6">
        <v>11</v>
      </c>
      <c r="N4270" s="6">
        <v>3</v>
      </c>
      <c r="O4270" s="6">
        <v>0.15</v>
      </c>
      <c r="P4270" s="8">
        <v>2599.6</v>
      </c>
      <c r="Q4270" s="8">
        <v>1143.8240000000001</v>
      </c>
      <c r="R4270" s="8">
        <f t="shared" si="199"/>
        <v>3197.5079999999994</v>
      </c>
      <c r="S4270" s="8">
        <f>(((Sales[[#This Row],[Unit Price]]-(Sales[[#This Row],[Discount Applied]]*Sales[[#This Row],[Unit Price]]))-Q4270)/Q4270)*100</f>
        <v>93.181818181818159</v>
      </c>
      <c r="T4270" s="8">
        <f t="shared" si="200"/>
        <v>6628.98</v>
      </c>
      <c r="U4270" s="8">
        <f>Sales[[#This Row],[Unit Cost]]*Sales[[#This Row],[Order Quantity]]</f>
        <v>3431.4720000000002</v>
      </c>
    </row>
    <row r="4271" spans="1:21" x14ac:dyDescent="0.2">
      <c r="A4271" s="6" t="s">
        <v>4484</v>
      </c>
      <c r="B4271" s="6" t="s">
        <v>24</v>
      </c>
      <c r="C4271" s="6" t="s">
        <v>145</v>
      </c>
      <c r="D4271" s="7">
        <v>43600</v>
      </c>
      <c r="E4271" s="7">
        <v>43758</v>
      </c>
      <c r="F4271" s="7">
        <v>43776</v>
      </c>
      <c r="G4271" s="7">
        <v>43782</v>
      </c>
      <c r="H4271" s="6">
        <f t="shared" si="198"/>
        <v>24</v>
      </c>
      <c r="I4271" s="6" t="s">
        <v>215</v>
      </c>
      <c r="J4271" s="6">
        <v>10</v>
      </c>
      <c r="K4271" s="6">
        <v>23</v>
      </c>
      <c r="L4271" s="6">
        <v>197</v>
      </c>
      <c r="M4271" s="6">
        <v>3</v>
      </c>
      <c r="N4271" s="6">
        <v>5</v>
      </c>
      <c r="O4271" s="6">
        <v>0.1</v>
      </c>
      <c r="P4271" s="8">
        <v>3859.2000000000003</v>
      </c>
      <c r="Q4271" s="8">
        <v>2354.1120000000001</v>
      </c>
      <c r="R4271" s="8">
        <f t="shared" si="199"/>
        <v>5595.84</v>
      </c>
      <c r="S4271" s="8">
        <f>(((Sales[[#This Row],[Unit Price]]-(Sales[[#This Row],[Discount Applied]]*Sales[[#This Row],[Unit Price]]))-Q4271)/Q4271)*100</f>
        <v>47.540983606557383</v>
      </c>
      <c r="T4271" s="8">
        <f t="shared" si="200"/>
        <v>17366.400000000001</v>
      </c>
      <c r="U4271" s="8">
        <f>Sales[[#This Row],[Unit Cost]]*Sales[[#This Row],[Order Quantity]]</f>
        <v>11770.560000000001</v>
      </c>
    </row>
    <row r="4272" spans="1:21" x14ac:dyDescent="0.2">
      <c r="A4272" s="6" t="s">
        <v>4485</v>
      </c>
      <c r="B4272" s="6" t="s">
        <v>24</v>
      </c>
      <c r="C4272" s="6" t="s">
        <v>144</v>
      </c>
      <c r="D4272" s="7">
        <v>43600</v>
      </c>
      <c r="E4272" s="7">
        <v>43759</v>
      </c>
      <c r="F4272" s="7">
        <v>43787</v>
      </c>
      <c r="G4272" s="7">
        <v>43793</v>
      </c>
      <c r="H4272" s="6">
        <f t="shared" si="198"/>
        <v>34</v>
      </c>
      <c r="I4272" s="6" t="s">
        <v>215</v>
      </c>
      <c r="J4272" s="6">
        <v>9</v>
      </c>
      <c r="K4272" s="6">
        <v>2</v>
      </c>
      <c r="L4272" s="6">
        <v>68</v>
      </c>
      <c r="M4272" s="6">
        <v>14</v>
      </c>
      <c r="N4272" s="6">
        <v>2</v>
      </c>
      <c r="O4272" s="6">
        <v>7.4999999999999997E-2</v>
      </c>
      <c r="P4272" s="8">
        <v>234.5</v>
      </c>
      <c r="Q4272" s="8">
        <v>126.63000000000001</v>
      </c>
      <c r="R4272" s="8">
        <f t="shared" si="199"/>
        <v>180.56499999999997</v>
      </c>
      <c r="S4272" s="8">
        <f>(((Sales[[#This Row],[Unit Price]]-(Sales[[#This Row],[Discount Applied]]*Sales[[#This Row],[Unit Price]]))-Q4272)/Q4272)*100</f>
        <v>71.296296296296276</v>
      </c>
      <c r="T4272" s="8">
        <f t="shared" si="200"/>
        <v>433.82499999999999</v>
      </c>
      <c r="U4272" s="8">
        <f>Sales[[#This Row],[Unit Cost]]*Sales[[#This Row],[Order Quantity]]</f>
        <v>253.26000000000002</v>
      </c>
    </row>
    <row r="4273" spans="1:21" x14ac:dyDescent="0.2">
      <c r="A4273" s="6" t="s">
        <v>4486</v>
      </c>
      <c r="B4273" s="6" t="s">
        <v>25</v>
      </c>
      <c r="C4273" s="6" t="s">
        <v>145</v>
      </c>
      <c r="D4273" s="7">
        <v>43700</v>
      </c>
      <c r="E4273" s="7">
        <v>43759</v>
      </c>
      <c r="F4273" s="7">
        <v>43782</v>
      </c>
      <c r="G4273" s="7">
        <v>43790</v>
      </c>
      <c r="H4273" s="6">
        <f t="shared" si="198"/>
        <v>31</v>
      </c>
      <c r="I4273" s="6" t="s">
        <v>215</v>
      </c>
      <c r="J4273" s="6">
        <v>17</v>
      </c>
      <c r="K4273" s="6">
        <v>39</v>
      </c>
      <c r="L4273" s="6">
        <v>151</v>
      </c>
      <c r="M4273" s="6">
        <v>8</v>
      </c>
      <c r="N4273" s="6">
        <v>6</v>
      </c>
      <c r="O4273" s="6">
        <v>0.15</v>
      </c>
      <c r="P4273" s="8">
        <v>944.7</v>
      </c>
      <c r="Q4273" s="8">
        <v>670.73699999999997</v>
      </c>
      <c r="R4273" s="8">
        <f t="shared" si="199"/>
        <v>793.54800000000159</v>
      </c>
      <c r="S4273" s="8">
        <f>(((Sales[[#This Row],[Unit Price]]-(Sales[[#This Row],[Discount Applied]]*Sales[[#This Row],[Unit Price]]))-Q4273)/Q4273)*100</f>
        <v>19.718309859154935</v>
      </c>
      <c r="T4273" s="8">
        <f t="shared" si="200"/>
        <v>4817.9700000000012</v>
      </c>
      <c r="U4273" s="8">
        <f>Sales[[#This Row],[Unit Cost]]*Sales[[#This Row],[Order Quantity]]</f>
        <v>4024.4219999999996</v>
      </c>
    </row>
    <row r="4274" spans="1:21" x14ac:dyDescent="0.2">
      <c r="A4274" s="6" t="s">
        <v>4487</v>
      </c>
      <c r="B4274" s="6" t="s">
        <v>25</v>
      </c>
      <c r="C4274" s="6" t="s">
        <v>146</v>
      </c>
      <c r="D4274" s="7">
        <v>43600</v>
      </c>
      <c r="E4274" s="7">
        <v>43759</v>
      </c>
      <c r="F4274" s="7">
        <v>43769</v>
      </c>
      <c r="G4274" s="7">
        <v>43779</v>
      </c>
      <c r="H4274" s="6">
        <f t="shared" si="198"/>
        <v>20</v>
      </c>
      <c r="I4274" s="6" t="s">
        <v>215</v>
      </c>
      <c r="J4274" s="6">
        <v>17</v>
      </c>
      <c r="K4274" s="6">
        <v>10</v>
      </c>
      <c r="L4274" s="6">
        <v>328</v>
      </c>
      <c r="M4274" s="6">
        <v>35</v>
      </c>
      <c r="N4274" s="6">
        <v>3</v>
      </c>
      <c r="O4274" s="6">
        <v>7.4999999999999997E-2</v>
      </c>
      <c r="P4274" s="8">
        <v>3839.1</v>
      </c>
      <c r="Q4274" s="8">
        <v>2917.7159999999999</v>
      </c>
      <c r="R4274" s="8">
        <f t="shared" si="199"/>
        <v>1900.3544999999995</v>
      </c>
      <c r="S4274" s="8">
        <f>(((Sales[[#This Row],[Unit Price]]-(Sales[[#This Row],[Discount Applied]]*Sales[[#This Row],[Unit Price]]))-Q4274)/Q4274)*100</f>
        <v>21.710526315789476</v>
      </c>
      <c r="T4274" s="8">
        <f t="shared" si="200"/>
        <v>10653.502499999999</v>
      </c>
      <c r="U4274" s="8">
        <f>Sales[[#This Row],[Unit Cost]]*Sales[[#This Row],[Order Quantity]]</f>
        <v>8753.1479999999992</v>
      </c>
    </row>
    <row r="4275" spans="1:21" x14ac:dyDescent="0.2">
      <c r="A4275" s="6" t="s">
        <v>4488</v>
      </c>
      <c r="B4275" s="6" t="s">
        <v>25</v>
      </c>
      <c r="C4275" s="6" t="s">
        <v>146</v>
      </c>
      <c r="D4275" s="7">
        <v>43600</v>
      </c>
      <c r="E4275" s="7">
        <v>43759</v>
      </c>
      <c r="F4275" s="7">
        <v>43771</v>
      </c>
      <c r="G4275" s="7">
        <v>43773</v>
      </c>
      <c r="H4275" s="6">
        <f t="shared" si="198"/>
        <v>14</v>
      </c>
      <c r="I4275" s="6" t="s">
        <v>215</v>
      </c>
      <c r="J4275" s="6">
        <v>20</v>
      </c>
      <c r="K4275" s="6">
        <v>25</v>
      </c>
      <c r="L4275" s="6">
        <v>325</v>
      </c>
      <c r="M4275" s="6">
        <v>28</v>
      </c>
      <c r="N4275" s="6">
        <v>2</v>
      </c>
      <c r="O4275" s="6">
        <v>0.05</v>
      </c>
      <c r="P4275" s="8">
        <v>1098.8</v>
      </c>
      <c r="Q4275" s="8">
        <v>933.9799999999999</v>
      </c>
      <c r="R4275" s="8">
        <f t="shared" si="199"/>
        <v>219.76</v>
      </c>
      <c r="S4275" s="8">
        <f>(((Sales[[#This Row],[Unit Price]]-(Sales[[#This Row],[Discount Applied]]*Sales[[#This Row],[Unit Price]]))-Q4275)/Q4275)*100</f>
        <v>11.764705882352942</v>
      </c>
      <c r="T4275" s="8">
        <f t="shared" si="200"/>
        <v>2087.7199999999998</v>
      </c>
      <c r="U4275" s="8">
        <f>Sales[[#This Row],[Unit Cost]]*Sales[[#This Row],[Order Quantity]]</f>
        <v>1867.9599999999998</v>
      </c>
    </row>
    <row r="4276" spans="1:21" x14ac:dyDescent="0.2">
      <c r="A4276" s="6" t="s">
        <v>4489</v>
      </c>
      <c r="B4276" s="6" t="s">
        <v>26</v>
      </c>
      <c r="C4276" s="6" t="s">
        <v>146</v>
      </c>
      <c r="D4276" s="7">
        <v>43700</v>
      </c>
      <c r="E4276" s="7">
        <v>43759</v>
      </c>
      <c r="F4276" s="7">
        <v>43762</v>
      </c>
      <c r="G4276" s="7">
        <v>43771</v>
      </c>
      <c r="H4276" s="6">
        <f t="shared" si="198"/>
        <v>12</v>
      </c>
      <c r="I4276" s="6" t="s">
        <v>215</v>
      </c>
      <c r="J4276" s="6">
        <v>26</v>
      </c>
      <c r="K4276" s="6">
        <v>33</v>
      </c>
      <c r="L4276" s="6">
        <v>291</v>
      </c>
      <c r="M4276" s="6">
        <v>38</v>
      </c>
      <c r="N4276" s="6">
        <v>7</v>
      </c>
      <c r="O4276" s="6">
        <v>7.4999999999999997E-2</v>
      </c>
      <c r="P4276" s="8">
        <v>1768.8</v>
      </c>
      <c r="Q4276" s="8">
        <v>990.52800000000002</v>
      </c>
      <c r="R4276" s="8">
        <f t="shared" si="199"/>
        <v>4519.2839999999997</v>
      </c>
      <c r="S4276" s="8">
        <f>(((Sales[[#This Row],[Unit Price]]-(Sales[[#This Row],[Discount Applied]]*Sales[[#This Row],[Unit Price]]))-Q4276)/Q4276)*100</f>
        <v>65.178571428571402</v>
      </c>
      <c r="T4276" s="8">
        <f t="shared" si="200"/>
        <v>11452.98</v>
      </c>
      <c r="U4276" s="8">
        <f>Sales[[#This Row],[Unit Cost]]*Sales[[#This Row],[Order Quantity]]</f>
        <v>6933.6959999999999</v>
      </c>
    </row>
    <row r="4277" spans="1:21" x14ac:dyDescent="0.2">
      <c r="A4277" s="6" t="s">
        <v>4490</v>
      </c>
      <c r="B4277" s="6" t="s">
        <v>26</v>
      </c>
      <c r="C4277" s="6" t="s">
        <v>146</v>
      </c>
      <c r="D4277" s="7">
        <v>43700</v>
      </c>
      <c r="E4277" s="7">
        <v>43759</v>
      </c>
      <c r="F4277" s="7">
        <v>43782</v>
      </c>
      <c r="G4277" s="7">
        <v>43789</v>
      </c>
      <c r="H4277" s="6">
        <f t="shared" si="198"/>
        <v>30</v>
      </c>
      <c r="I4277" s="6" t="s">
        <v>215</v>
      </c>
      <c r="J4277" s="6">
        <v>27</v>
      </c>
      <c r="K4277" s="6">
        <v>48</v>
      </c>
      <c r="L4277" s="6">
        <v>320</v>
      </c>
      <c r="M4277" s="6">
        <v>27</v>
      </c>
      <c r="N4277" s="6">
        <v>8</v>
      </c>
      <c r="O4277" s="6">
        <v>0.15</v>
      </c>
      <c r="P4277" s="8">
        <v>3993.2000000000003</v>
      </c>
      <c r="Q4277" s="8">
        <v>1717.076</v>
      </c>
      <c r="R4277" s="8">
        <f t="shared" si="199"/>
        <v>13417.152000000002</v>
      </c>
      <c r="S4277" s="8">
        <f>(((Sales[[#This Row],[Unit Price]]-(Sales[[#This Row],[Discount Applied]]*Sales[[#This Row],[Unit Price]]))-Q4277)/Q4277)*100</f>
        <v>97.674418604651166</v>
      </c>
      <c r="T4277" s="8">
        <f t="shared" si="200"/>
        <v>27153.760000000002</v>
      </c>
      <c r="U4277" s="8">
        <f>Sales[[#This Row],[Unit Cost]]*Sales[[#This Row],[Order Quantity]]</f>
        <v>13736.608</v>
      </c>
    </row>
    <row r="4278" spans="1:21" x14ac:dyDescent="0.2">
      <c r="A4278" s="6" t="s">
        <v>4491</v>
      </c>
      <c r="B4278" s="6" t="s">
        <v>24</v>
      </c>
      <c r="C4278" s="6" t="s">
        <v>143</v>
      </c>
      <c r="D4278" s="7">
        <v>43700</v>
      </c>
      <c r="E4278" s="7">
        <v>43760</v>
      </c>
      <c r="F4278" s="7">
        <v>43780</v>
      </c>
      <c r="G4278" s="7">
        <v>43789</v>
      </c>
      <c r="H4278" s="6">
        <f t="shared" si="198"/>
        <v>29</v>
      </c>
      <c r="I4278" s="6" t="s">
        <v>215</v>
      </c>
      <c r="J4278" s="6">
        <v>5</v>
      </c>
      <c r="K4278" s="6">
        <v>46</v>
      </c>
      <c r="L4278" s="6">
        <v>333</v>
      </c>
      <c r="M4278" s="6">
        <v>46</v>
      </c>
      <c r="N4278" s="6">
        <v>2</v>
      </c>
      <c r="O4278" s="6">
        <v>7.4999999999999997E-2</v>
      </c>
      <c r="P4278" s="8">
        <v>241.20000000000002</v>
      </c>
      <c r="Q4278" s="8">
        <v>132.66000000000003</v>
      </c>
      <c r="R4278" s="8">
        <f t="shared" si="199"/>
        <v>180.89999999999998</v>
      </c>
      <c r="S4278" s="8">
        <f>(((Sales[[#This Row],[Unit Price]]-(Sales[[#This Row],[Discount Applied]]*Sales[[#This Row],[Unit Price]]))-Q4278)/Q4278)*100</f>
        <v>68.181818181818159</v>
      </c>
      <c r="T4278" s="8">
        <f t="shared" si="200"/>
        <v>446.22</v>
      </c>
      <c r="U4278" s="8">
        <f>Sales[[#This Row],[Unit Cost]]*Sales[[#This Row],[Order Quantity]]</f>
        <v>265.32000000000005</v>
      </c>
    </row>
    <row r="4279" spans="1:21" x14ac:dyDescent="0.2">
      <c r="A4279" s="6" t="s">
        <v>4492</v>
      </c>
      <c r="B4279" s="6" t="s">
        <v>24</v>
      </c>
      <c r="C4279" s="6" t="s">
        <v>143</v>
      </c>
      <c r="D4279" s="7">
        <v>43700</v>
      </c>
      <c r="E4279" s="7">
        <v>43760</v>
      </c>
      <c r="F4279" s="7">
        <v>43783</v>
      </c>
      <c r="G4279" s="7">
        <v>43788</v>
      </c>
      <c r="H4279" s="6">
        <f t="shared" si="198"/>
        <v>28</v>
      </c>
      <c r="I4279" s="6" t="s">
        <v>215</v>
      </c>
      <c r="J4279" s="6">
        <v>3</v>
      </c>
      <c r="K4279" s="6">
        <v>40</v>
      </c>
      <c r="L4279" s="6">
        <v>340</v>
      </c>
      <c r="M4279" s="6">
        <v>40</v>
      </c>
      <c r="N4279" s="6">
        <v>4</v>
      </c>
      <c r="O4279" s="6">
        <v>0.1</v>
      </c>
      <c r="P4279" s="8">
        <v>3926.2000000000003</v>
      </c>
      <c r="Q4279" s="8">
        <v>2394.982</v>
      </c>
      <c r="R4279" s="8">
        <f t="shared" si="199"/>
        <v>4554.3920000000016</v>
      </c>
      <c r="S4279" s="8">
        <f>(((Sales[[#This Row],[Unit Price]]-(Sales[[#This Row],[Discount Applied]]*Sales[[#This Row],[Unit Price]]))-Q4279)/Q4279)*100</f>
        <v>47.540983606557397</v>
      </c>
      <c r="T4279" s="8">
        <f t="shared" si="200"/>
        <v>14134.320000000002</v>
      </c>
      <c r="U4279" s="8">
        <f>Sales[[#This Row],[Unit Cost]]*Sales[[#This Row],[Order Quantity]]</f>
        <v>9579.9279999999999</v>
      </c>
    </row>
    <row r="4280" spans="1:21" x14ac:dyDescent="0.2">
      <c r="A4280" s="6" t="s">
        <v>4493</v>
      </c>
      <c r="B4280" s="6" t="s">
        <v>23</v>
      </c>
      <c r="C4280" s="6" t="s">
        <v>147</v>
      </c>
      <c r="D4280" s="7">
        <v>43700</v>
      </c>
      <c r="E4280" s="7">
        <v>43760</v>
      </c>
      <c r="F4280" s="7">
        <v>43779</v>
      </c>
      <c r="G4280" s="7">
        <v>43783</v>
      </c>
      <c r="H4280" s="6">
        <f t="shared" si="198"/>
        <v>23</v>
      </c>
      <c r="I4280" s="6" t="s">
        <v>215</v>
      </c>
      <c r="J4280" s="6">
        <v>21</v>
      </c>
      <c r="K4280" s="6">
        <v>26</v>
      </c>
      <c r="L4280" s="6">
        <v>251</v>
      </c>
      <c r="M4280" s="6">
        <v>15</v>
      </c>
      <c r="N4280" s="6">
        <v>2</v>
      </c>
      <c r="O4280" s="6">
        <v>0.05</v>
      </c>
      <c r="P4280" s="8">
        <v>3350</v>
      </c>
      <c r="Q4280" s="8">
        <v>2579.5</v>
      </c>
      <c r="R4280" s="8">
        <f t="shared" si="199"/>
        <v>1206</v>
      </c>
      <c r="S4280" s="8">
        <f>(((Sales[[#This Row],[Unit Price]]-(Sales[[#This Row],[Discount Applied]]*Sales[[#This Row],[Unit Price]]))-Q4280)/Q4280)*100</f>
        <v>23.376623376623375</v>
      </c>
      <c r="T4280" s="8">
        <f t="shared" si="200"/>
        <v>6365</v>
      </c>
      <c r="U4280" s="8">
        <f>Sales[[#This Row],[Unit Cost]]*Sales[[#This Row],[Order Quantity]]</f>
        <v>5159</v>
      </c>
    </row>
    <row r="4281" spans="1:21" x14ac:dyDescent="0.2">
      <c r="A4281" s="6" t="s">
        <v>4494</v>
      </c>
      <c r="B4281" s="6" t="s">
        <v>26</v>
      </c>
      <c r="C4281" s="6" t="s">
        <v>145</v>
      </c>
      <c r="D4281" s="7">
        <v>43600</v>
      </c>
      <c r="E4281" s="7">
        <v>43760</v>
      </c>
      <c r="F4281" s="7">
        <v>43780</v>
      </c>
      <c r="G4281" s="7">
        <v>43789</v>
      </c>
      <c r="H4281" s="6">
        <f t="shared" si="198"/>
        <v>29</v>
      </c>
      <c r="I4281" s="6" t="s">
        <v>215</v>
      </c>
      <c r="J4281" s="6">
        <v>27</v>
      </c>
      <c r="K4281" s="6">
        <v>14</v>
      </c>
      <c r="L4281" s="6">
        <v>145</v>
      </c>
      <c r="M4281" s="6">
        <v>15</v>
      </c>
      <c r="N4281" s="6">
        <v>3</v>
      </c>
      <c r="O4281" s="6">
        <v>0.15</v>
      </c>
      <c r="P4281" s="8">
        <v>1835.8</v>
      </c>
      <c r="Q4281" s="8">
        <v>844.46799999999996</v>
      </c>
      <c r="R4281" s="8">
        <f t="shared" si="199"/>
        <v>2147.886</v>
      </c>
      <c r="S4281" s="8">
        <f>(((Sales[[#This Row],[Unit Price]]-(Sales[[#This Row],[Discount Applied]]*Sales[[#This Row],[Unit Price]]))-Q4281)/Q4281)*100</f>
        <v>84.782608695652158</v>
      </c>
      <c r="T4281" s="8">
        <f t="shared" si="200"/>
        <v>4681.29</v>
      </c>
      <c r="U4281" s="8">
        <f>Sales[[#This Row],[Unit Cost]]*Sales[[#This Row],[Order Quantity]]</f>
        <v>2533.404</v>
      </c>
    </row>
    <row r="4282" spans="1:21" x14ac:dyDescent="0.2">
      <c r="A4282" s="6" t="s">
        <v>4495</v>
      </c>
      <c r="B4282" s="6" t="s">
        <v>24</v>
      </c>
      <c r="C4282" s="6" t="s">
        <v>143</v>
      </c>
      <c r="D4282" s="7">
        <v>43700</v>
      </c>
      <c r="E4282" s="7">
        <v>43760</v>
      </c>
      <c r="F4282" s="7">
        <v>43768</v>
      </c>
      <c r="G4282" s="7">
        <v>43774</v>
      </c>
      <c r="H4282" s="6">
        <f t="shared" si="198"/>
        <v>14</v>
      </c>
      <c r="I4282" s="6" t="s">
        <v>215</v>
      </c>
      <c r="J4282" s="6">
        <v>7</v>
      </c>
      <c r="K4282" s="6">
        <v>20</v>
      </c>
      <c r="L4282" s="6">
        <v>366</v>
      </c>
      <c r="M4282" s="6">
        <v>7</v>
      </c>
      <c r="N4282" s="6">
        <v>6</v>
      </c>
      <c r="O4282" s="6">
        <v>7.4999999999999997E-2</v>
      </c>
      <c r="P4282" s="8">
        <v>1118.9000000000001</v>
      </c>
      <c r="Q4282" s="8">
        <v>928.68700000000001</v>
      </c>
      <c r="R4282" s="8">
        <f t="shared" si="199"/>
        <v>637.77300000000014</v>
      </c>
      <c r="S4282" s="8">
        <f>(((Sales[[#This Row],[Unit Price]]-(Sales[[#This Row],[Discount Applied]]*Sales[[#This Row],[Unit Price]]))-Q4282)/Q4282)*100</f>
        <v>11.445783132530126</v>
      </c>
      <c r="T4282" s="8">
        <f t="shared" si="200"/>
        <v>6209.8950000000004</v>
      </c>
      <c r="U4282" s="8">
        <f>Sales[[#This Row],[Unit Cost]]*Sales[[#This Row],[Order Quantity]]</f>
        <v>5572.1220000000003</v>
      </c>
    </row>
    <row r="4283" spans="1:21" x14ac:dyDescent="0.2">
      <c r="A4283" s="6" t="s">
        <v>4496</v>
      </c>
      <c r="B4283" s="6" t="s">
        <v>24</v>
      </c>
      <c r="C4283" s="6" t="s">
        <v>143</v>
      </c>
      <c r="D4283" s="7">
        <v>43700</v>
      </c>
      <c r="E4283" s="7">
        <v>43760</v>
      </c>
      <c r="F4283" s="7">
        <v>43775</v>
      </c>
      <c r="G4283" s="7">
        <v>43785</v>
      </c>
      <c r="H4283" s="6">
        <f t="shared" si="198"/>
        <v>25</v>
      </c>
      <c r="I4283" s="6" t="s">
        <v>215</v>
      </c>
      <c r="J4283" s="6">
        <v>4</v>
      </c>
      <c r="K4283" s="6">
        <v>18</v>
      </c>
      <c r="L4283" s="6">
        <v>338</v>
      </c>
      <c r="M4283" s="6">
        <v>15</v>
      </c>
      <c r="N4283" s="6">
        <v>6</v>
      </c>
      <c r="O4283" s="6">
        <v>7.4999999999999997E-2</v>
      </c>
      <c r="P4283" s="8">
        <v>1051.9000000000001</v>
      </c>
      <c r="Q4283" s="8">
        <v>568.02600000000007</v>
      </c>
      <c r="R4283" s="8">
        <f t="shared" si="199"/>
        <v>2429.8889999999997</v>
      </c>
      <c r="S4283" s="8">
        <f>(((Sales[[#This Row],[Unit Price]]-(Sales[[#This Row],[Discount Applied]]*Sales[[#This Row],[Unit Price]]))-Q4283)/Q4283)*100</f>
        <v>71.296296296296276</v>
      </c>
      <c r="T4283" s="8">
        <f t="shared" si="200"/>
        <v>5838.0450000000001</v>
      </c>
      <c r="U4283" s="8">
        <f>Sales[[#This Row],[Unit Cost]]*Sales[[#This Row],[Order Quantity]]</f>
        <v>3408.1560000000004</v>
      </c>
    </row>
    <row r="4284" spans="1:21" x14ac:dyDescent="0.2">
      <c r="A4284" s="6" t="s">
        <v>4497</v>
      </c>
      <c r="B4284" s="6" t="s">
        <v>24</v>
      </c>
      <c r="C4284" s="6" t="s">
        <v>148</v>
      </c>
      <c r="D4284" s="7">
        <v>43700</v>
      </c>
      <c r="E4284" s="7">
        <v>43760</v>
      </c>
      <c r="F4284" s="7">
        <v>43787</v>
      </c>
      <c r="G4284" s="7">
        <v>43794</v>
      </c>
      <c r="H4284" s="6">
        <f t="shared" si="198"/>
        <v>34</v>
      </c>
      <c r="I4284" s="6" t="s">
        <v>215</v>
      </c>
      <c r="J4284" s="6">
        <v>2</v>
      </c>
      <c r="K4284" s="6">
        <v>11</v>
      </c>
      <c r="L4284" s="6">
        <v>54</v>
      </c>
      <c r="M4284" s="6">
        <v>14</v>
      </c>
      <c r="N4284" s="6">
        <v>6</v>
      </c>
      <c r="O4284" s="6">
        <v>0.2</v>
      </c>
      <c r="P4284" s="8">
        <v>3577.8</v>
      </c>
      <c r="Q4284" s="8">
        <v>2003.5680000000002</v>
      </c>
      <c r="R4284" s="8">
        <f t="shared" si="199"/>
        <v>5152.0320000000011</v>
      </c>
      <c r="S4284" s="8">
        <f>(((Sales[[#This Row],[Unit Price]]-(Sales[[#This Row],[Discount Applied]]*Sales[[#This Row],[Unit Price]]))-Q4284)/Q4284)*100</f>
        <v>42.857142857142854</v>
      </c>
      <c r="T4284" s="8">
        <f t="shared" si="200"/>
        <v>17173.440000000002</v>
      </c>
      <c r="U4284" s="8">
        <f>Sales[[#This Row],[Unit Cost]]*Sales[[#This Row],[Order Quantity]]</f>
        <v>12021.408000000001</v>
      </c>
    </row>
    <row r="4285" spans="1:21" x14ac:dyDescent="0.2">
      <c r="A4285" s="6" t="s">
        <v>4498</v>
      </c>
      <c r="B4285" s="6" t="s">
        <v>25</v>
      </c>
      <c r="C4285" s="6" t="s">
        <v>143</v>
      </c>
      <c r="D4285" s="7">
        <v>43700</v>
      </c>
      <c r="E4285" s="7">
        <v>43760</v>
      </c>
      <c r="F4285" s="7">
        <v>43775</v>
      </c>
      <c r="G4285" s="7">
        <v>43784</v>
      </c>
      <c r="H4285" s="6">
        <f t="shared" si="198"/>
        <v>24</v>
      </c>
      <c r="I4285" s="6" t="s">
        <v>215</v>
      </c>
      <c r="J4285" s="6">
        <v>19</v>
      </c>
      <c r="K4285" s="6">
        <v>20</v>
      </c>
      <c r="L4285" s="6">
        <v>340</v>
      </c>
      <c r="M4285" s="6">
        <v>23</v>
      </c>
      <c r="N4285" s="6">
        <v>5</v>
      </c>
      <c r="O4285" s="6">
        <v>0.1</v>
      </c>
      <c r="P4285" s="8">
        <v>3953</v>
      </c>
      <c r="Q4285" s="8">
        <v>2450.86</v>
      </c>
      <c r="R4285" s="8">
        <f t="shared" si="199"/>
        <v>5534.1999999999989</v>
      </c>
      <c r="S4285" s="8">
        <f>(((Sales[[#This Row],[Unit Price]]-(Sales[[#This Row],[Discount Applied]]*Sales[[#This Row],[Unit Price]]))-Q4285)/Q4285)*100</f>
        <v>45.161290322580633</v>
      </c>
      <c r="T4285" s="8">
        <f t="shared" si="200"/>
        <v>17788.5</v>
      </c>
      <c r="U4285" s="8">
        <f>Sales[[#This Row],[Unit Cost]]*Sales[[#This Row],[Order Quantity]]</f>
        <v>12254.300000000001</v>
      </c>
    </row>
    <row r="4286" spans="1:21" x14ac:dyDescent="0.2">
      <c r="A4286" s="6" t="s">
        <v>4499</v>
      </c>
      <c r="B4286" s="6" t="s">
        <v>24</v>
      </c>
      <c r="C4286" s="6" t="s">
        <v>146</v>
      </c>
      <c r="D4286" s="7">
        <v>43600</v>
      </c>
      <c r="E4286" s="7">
        <v>43761</v>
      </c>
      <c r="F4286" s="7">
        <v>43776</v>
      </c>
      <c r="G4286" s="7">
        <v>43778</v>
      </c>
      <c r="H4286" s="6">
        <f t="shared" si="198"/>
        <v>17</v>
      </c>
      <c r="I4286" s="6" t="s">
        <v>215</v>
      </c>
      <c r="J4286" s="6">
        <v>6</v>
      </c>
      <c r="K4286" s="6">
        <v>34</v>
      </c>
      <c r="L4286" s="6">
        <v>328</v>
      </c>
      <c r="M4286" s="6">
        <v>17</v>
      </c>
      <c r="N4286" s="6">
        <v>6</v>
      </c>
      <c r="O4286" s="6">
        <v>0.3</v>
      </c>
      <c r="P4286" s="8">
        <v>2633.1</v>
      </c>
      <c r="Q4286" s="8">
        <v>1263.8879999999999</v>
      </c>
      <c r="R4286" s="8">
        <f t="shared" si="199"/>
        <v>3475.6919999999991</v>
      </c>
      <c r="S4286" s="8">
        <f>(((Sales[[#This Row],[Unit Price]]-(Sales[[#This Row],[Discount Applied]]*Sales[[#This Row],[Unit Price]]))-Q4286)/Q4286)*100</f>
        <v>45.83333333333335</v>
      </c>
      <c r="T4286" s="8">
        <f t="shared" si="200"/>
        <v>11059.019999999999</v>
      </c>
      <c r="U4286" s="8">
        <f>Sales[[#This Row],[Unit Cost]]*Sales[[#This Row],[Order Quantity]]</f>
        <v>7583.3279999999995</v>
      </c>
    </row>
    <row r="4287" spans="1:21" x14ac:dyDescent="0.2">
      <c r="A4287" s="6" t="s">
        <v>4500</v>
      </c>
      <c r="B4287" s="6" t="s">
        <v>24</v>
      </c>
      <c r="C4287" s="6" t="s">
        <v>148</v>
      </c>
      <c r="D4287" s="7">
        <v>43600</v>
      </c>
      <c r="E4287" s="7">
        <v>43761</v>
      </c>
      <c r="F4287" s="7">
        <v>43766</v>
      </c>
      <c r="G4287" s="7">
        <v>43774</v>
      </c>
      <c r="H4287" s="6">
        <f t="shared" si="198"/>
        <v>13</v>
      </c>
      <c r="I4287" s="6" t="s">
        <v>215</v>
      </c>
      <c r="J4287" s="6">
        <v>5</v>
      </c>
      <c r="K4287" s="6">
        <v>39</v>
      </c>
      <c r="L4287" s="6">
        <v>1</v>
      </c>
      <c r="M4287" s="6">
        <v>33</v>
      </c>
      <c r="N4287" s="6">
        <v>5</v>
      </c>
      <c r="O4287" s="6">
        <v>7.4999999999999997E-2</v>
      </c>
      <c r="P4287" s="8">
        <v>1045.2</v>
      </c>
      <c r="Q4287" s="8">
        <v>418.08000000000004</v>
      </c>
      <c r="R4287" s="8">
        <f t="shared" si="199"/>
        <v>2743.65</v>
      </c>
      <c r="S4287" s="8">
        <f>(((Sales[[#This Row],[Unit Price]]-(Sales[[#This Row],[Discount Applied]]*Sales[[#This Row],[Unit Price]]))-Q4287)/Q4287)*100</f>
        <v>131.25</v>
      </c>
      <c r="T4287" s="8">
        <f t="shared" si="200"/>
        <v>4834.05</v>
      </c>
      <c r="U4287" s="8">
        <f>Sales[[#This Row],[Unit Cost]]*Sales[[#This Row],[Order Quantity]]</f>
        <v>2090.4</v>
      </c>
    </row>
    <row r="4288" spans="1:21" x14ac:dyDescent="0.2">
      <c r="A4288" s="6" t="s">
        <v>4501</v>
      </c>
      <c r="B4288" s="6" t="s">
        <v>24</v>
      </c>
      <c r="C4288" s="6" t="s">
        <v>146</v>
      </c>
      <c r="D4288" s="7">
        <v>43700</v>
      </c>
      <c r="E4288" s="7">
        <v>43761</v>
      </c>
      <c r="F4288" s="7">
        <v>43766</v>
      </c>
      <c r="G4288" s="7">
        <v>43776</v>
      </c>
      <c r="H4288" s="6">
        <f t="shared" si="198"/>
        <v>15</v>
      </c>
      <c r="I4288" s="6" t="s">
        <v>215</v>
      </c>
      <c r="J4288" s="6">
        <v>9</v>
      </c>
      <c r="K4288" s="6">
        <v>22</v>
      </c>
      <c r="L4288" s="6">
        <v>304</v>
      </c>
      <c r="M4288" s="6">
        <v>17</v>
      </c>
      <c r="N4288" s="6">
        <v>1</v>
      </c>
      <c r="O4288" s="6">
        <v>0.05</v>
      </c>
      <c r="P4288" s="8">
        <v>3792.2000000000003</v>
      </c>
      <c r="Q4288" s="8">
        <v>2123.6320000000005</v>
      </c>
      <c r="R4288" s="8">
        <f t="shared" si="199"/>
        <v>1478.9579999999996</v>
      </c>
      <c r="S4288" s="8">
        <f>(((Sales[[#This Row],[Unit Price]]-(Sales[[#This Row],[Discount Applied]]*Sales[[#This Row],[Unit Price]]))-Q4288)/Q4288)*100</f>
        <v>69.64285714285711</v>
      </c>
      <c r="T4288" s="8">
        <f t="shared" si="200"/>
        <v>3602.59</v>
      </c>
      <c r="U4288" s="8">
        <f>Sales[[#This Row],[Unit Cost]]*Sales[[#This Row],[Order Quantity]]</f>
        <v>2123.6320000000005</v>
      </c>
    </row>
    <row r="4289" spans="1:21" x14ac:dyDescent="0.2">
      <c r="A4289" s="6" t="s">
        <v>4502</v>
      </c>
      <c r="B4289" s="6" t="s">
        <v>26</v>
      </c>
      <c r="C4289" s="6" t="s">
        <v>145</v>
      </c>
      <c r="D4289" s="7">
        <v>43600</v>
      </c>
      <c r="E4289" s="7">
        <v>43761</v>
      </c>
      <c r="F4289" s="7">
        <v>43774</v>
      </c>
      <c r="G4289" s="7">
        <v>43775</v>
      </c>
      <c r="H4289" s="6">
        <f t="shared" si="198"/>
        <v>14</v>
      </c>
      <c r="I4289" s="6" t="s">
        <v>215</v>
      </c>
      <c r="J4289" s="6">
        <v>26</v>
      </c>
      <c r="K4289" s="6">
        <v>23</v>
      </c>
      <c r="L4289" s="6">
        <v>122</v>
      </c>
      <c r="M4289" s="6">
        <v>47</v>
      </c>
      <c r="N4289" s="6">
        <v>6</v>
      </c>
      <c r="O4289" s="6">
        <v>0.15</v>
      </c>
      <c r="P4289" s="8">
        <v>2653.2000000000003</v>
      </c>
      <c r="Q4289" s="8">
        <v>1751.1120000000003</v>
      </c>
      <c r="R4289" s="8">
        <f t="shared" si="199"/>
        <v>3024.6479999999974</v>
      </c>
      <c r="S4289" s="8">
        <f>(((Sales[[#This Row],[Unit Price]]-(Sales[[#This Row],[Discount Applied]]*Sales[[#This Row],[Unit Price]]))-Q4289)/Q4289)*100</f>
        <v>28.787878787878778</v>
      </c>
      <c r="T4289" s="8">
        <f t="shared" si="200"/>
        <v>13531.32</v>
      </c>
      <c r="U4289" s="8">
        <f>Sales[[#This Row],[Unit Cost]]*Sales[[#This Row],[Order Quantity]]</f>
        <v>10506.672000000002</v>
      </c>
    </row>
    <row r="4290" spans="1:21" x14ac:dyDescent="0.2">
      <c r="A4290" s="6" t="s">
        <v>4503</v>
      </c>
      <c r="B4290" s="6" t="s">
        <v>24</v>
      </c>
      <c r="C4290" s="6" t="s">
        <v>147</v>
      </c>
      <c r="D4290" s="7">
        <v>43700</v>
      </c>
      <c r="E4290" s="7">
        <v>43761</v>
      </c>
      <c r="F4290" s="7">
        <v>43779</v>
      </c>
      <c r="G4290" s="7">
        <v>43784</v>
      </c>
      <c r="H4290" s="6">
        <f t="shared" ref="H4290:H4353" si="201">G4290-E4290</f>
        <v>23</v>
      </c>
      <c r="I4290" s="6" t="s">
        <v>215</v>
      </c>
      <c r="J4290" s="6">
        <v>12</v>
      </c>
      <c r="K4290" s="6">
        <v>23</v>
      </c>
      <c r="L4290" s="6">
        <v>207</v>
      </c>
      <c r="M4290" s="6">
        <v>11</v>
      </c>
      <c r="N4290" s="6">
        <v>7</v>
      </c>
      <c r="O4290" s="6">
        <v>0.05</v>
      </c>
      <c r="P4290" s="8">
        <v>1005</v>
      </c>
      <c r="Q4290" s="8">
        <v>402</v>
      </c>
      <c r="R4290" s="8">
        <f t="shared" ref="R4290:R4353" si="202">T4290-(Q4290*N4290)</f>
        <v>3869.25</v>
      </c>
      <c r="S4290" s="8">
        <f>(((Sales[[#This Row],[Unit Price]]-(Sales[[#This Row],[Discount Applied]]*Sales[[#This Row],[Unit Price]]))-Q4290)/Q4290)*100</f>
        <v>137.5</v>
      </c>
      <c r="T4290" s="8">
        <f t="shared" ref="T4290:T4353" si="203">((P4290*N4290)-(P4290*O4290*N4290))</f>
        <v>6683.25</v>
      </c>
      <c r="U4290" s="8">
        <f>Sales[[#This Row],[Unit Cost]]*Sales[[#This Row],[Order Quantity]]</f>
        <v>2814</v>
      </c>
    </row>
    <row r="4291" spans="1:21" x14ac:dyDescent="0.2">
      <c r="A4291" s="6" t="s">
        <v>4504</v>
      </c>
      <c r="B4291" s="6" t="s">
        <v>23</v>
      </c>
      <c r="C4291" s="6" t="s">
        <v>147</v>
      </c>
      <c r="D4291" s="7">
        <v>43700</v>
      </c>
      <c r="E4291" s="7">
        <v>43761</v>
      </c>
      <c r="F4291" s="7">
        <v>43768</v>
      </c>
      <c r="G4291" s="7">
        <v>43776</v>
      </c>
      <c r="H4291" s="6">
        <f t="shared" si="201"/>
        <v>15</v>
      </c>
      <c r="I4291" s="6" t="s">
        <v>215</v>
      </c>
      <c r="J4291" s="6">
        <v>24</v>
      </c>
      <c r="K4291" s="6">
        <v>40</v>
      </c>
      <c r="L4291" s="6">
        <v>214</v>
      </c>
      <c r="M4291" s="6">
        <v>8</v>
      </c>
      <c r="N4291" s="6">
        <v>7</v>
      </c>
      <c r="O4291" s="6">
        <v>0.1</v>
      </c>
      <c r="P4291" s="8">
        <v>5929.5</v>
      </c>
      <c r="Q4291" s="8">
        <v>4209.9449999999997</v>
      </c>
      <c r="R4291" s="8">
        <f t="shared" si="202"/>
        <v>7886.2350000000006</v>
      </c>
      <c r="S4291" s="8">
        <f>(((Sales[[#This Row],[Unit Price]]-(Sales[[#This Row],[Discount Applied]]*Sales[[#This Row],[Unit Price]]))-Q4291)/Q4291)*100</f>
        <v>26.760563380281706</v>
      </c>
      <c r="T4291" s="8">
        <f t="shared" si="203"/>
        <v>37355.85</v>
      </c>
      <c r="U4291" s="8">
        <f>Sales[[#This Row],[Unit Cost]]*Sales[[#This Row],[Order Quantity]]</f>
        <v>29469.614999999998</v>
      </c>
    </row>
    <row r="4292" spans="1:21" x14ac:dyDescent="0.2">
      <c r="A4292" s="6" t="s">
        <v>4505</v>
      </c>
      <c r="B4292" s="6" t="s">
        <v>26</v>
      </c>
      <c r="C4292" s="6" t="s">
        <v>147</v>
      </c>
      <c r="D4292" s="7">
        <v>43600</v>
      </c>
      <c r="E4292" s="7">
        <v>43762</v>
      </c>
      <c r="F4292" s="7">
        <v>43790</v>
      </c>
      <c r="G4292" s="7">
        <v>43799</v>
      </c>
      <c r="H4292" s="6">
        <f t="shared" si="201"/>
        <v>37</v>
      </c>
      <c r="I4292" s="6" t="s">
        <v>215</v>
      </c>
      <c r="J4292" s="6">
        <v>26</v>
      </c>
      <c r="K4292" s="6">
        <v>29</v>
      </c>
      <c r="L4292" s="6">
        <v>209</v>
      </c>
      <c r="M4292" s="6">
        <v>39</v>
      </c>
      <c r="N4292" s="6">
        <v>3</v>
      </c>
      <c r="O4292" s="6">
        <v>7.4999999999999997E-2</v>
      </c>
      <c r="P4292" s="8">
        <v>3484</v>
      </c>
      <c r="Q4292" s="8">
        <v>1637.48</v>
      </c>
      <c r="R4292" s="8">
        <f t="shared" si="202"/>
        <v>4755.66</v>
      </c>
      <c r="S4292" s="8">
        <f>(((Sales[[#This Row],[Unit Price]]-(Sales[[#This Row],[Discount Applied]]*Sales[[#This Row],[Unit Price]]))-Q4292)/Q4292)*100</f>
        <v>96.808510638297861</v>
      </c>
      <c r="T4292" s="8">
        <f t="shared" si="203"/>
        <v>9668.1</v>
      </c>
      <c r="U4292" s="8">
        <f>Sales[[#This Row],[Unit Cost]]*Sales[[#This Row],[Order Quantity]]</f>
        <v>4912.4400000000005</v>
      </c>
    </row>
    <row r="4293" spans="1:21" x14ac:dyDescent="0.2">
      <c r="A4293" s="6" t="s">
        <v>4506</v>
      </c>
      <c r="B4293" s="6" t="s">
        <v>25</v>
      </c>
      <c r="C4293" s="6" t="s">
        <v>143</v>
      </c>
      <c r="D4293" s="7">
        <v>43700</v>
      </c>
      <c r="E4293" s="7">
        <v>43762</v>
      </c>
      <c r="F4293" s="7">
        <v>43785</v>
      </c>
      <c r="G4293" s="7">
        <v>43791</v>
      </c>
      <c r="H4293" s="6">
        <f t="shared" si="201"/>
        <v>29</v>
      </c>
      <c r="I4293" s="6" t="s">
        <v>215</v>
      </c>
      <c r="J4293" s="6">
        <v>18</v>
      </c>
      <c r="K4293" s="6">
        <v>34</v>
      </c>
      <c r="L4293" s="6">
        <v>335</v>
      </c>
      <c r="M4293" s="6">
        <v>10</v>
      </c>
      <c r="N4293" s="6">
        <v>1</v>
      </c>
      <c r="O4293" s="6">
        <v>0.4</v>
      </c>
      <c r="P4293" s="8">
        <v>1855.9</v>
      </c>
      <c r="Q4293" s="8">
        <v>1484.7200000000003</v>
      </c>
      <c r="R4293" s="8">
        <f t="shared" si="202"/>
        <v>-371.18000000000029</v>
      </c>
      <c r="S4293" s="8">
        <f>(((Sales[[#This Row],[Unit Price]]-(Sales[[#This Row],[Discount Applied]]*Sales[[#This Row],[Unit Price]]))-Q4293)/Q4293)*100</f>
        <v>-25.000000000000018</v>
      </c>
      <c r="T4293" s="8">
        <f t="shared" si="203"/>
        <v>1113.54</v>
      </c>
      <c r="U4293" s="8">
        <f>Sales[[#This Row],[Unit Cost]]*Sales[[#This Row],[Order Quantity]]</f>
        <v>1484.7200000000003</v>
      </c>
    </row>
    <row r="4294" spans="1:21" x14ac:dyDescent="0.2">
      <c r="A4294" s="6" t="s">
        <v>4507</v>
      </c>
      <c r="B4294" s="6" t="s">
        <v>24</v>
      </c>
      <c r="C4294" s="6" t="s">
        <v>147</v>
      </c>
      <c r="D4294" s="7">
        <v>43700</v>
      </c>
      <c r="E4294" s="7">
        <v>43762</v>
      </c>
      <c r="F4294" s="7">
        <v>43784</v>
      </c>
      <c r="G4294" s="7">
        <v>43794</v>
      </c>
      <c r="H4294" s="6">
        <f t="shared" si="201"/>
        <v>32</v>
      </c>
      <c r="I4294" s="6" t="s">
        <v>215</v>
      </c>
      <c r="J4294" s="6">
        <v>1</v>
      </c>
      <c r="K4294" s="6">
        <v>6</v>
      </c>
      <c r="L4294" s="6">
        <v>246</v>
      </c>
      <c r="M4294" s="6">
        <v>41</v>
      </c>
      <c r="N4294" s="6">
        <v>7</v>
      </c>
      <c r="O4294" s="6">
        <v>0.05</v>
      </c>
      <c r="P4294" s="8">
        <v>5567.7</v>
      </c>
      <c r="Q4294" s="8">
        <v>2728.1729999999998</v>
      </c>
      <c r="R4294" s="8">
        <f t="shared" si="202"/>
        <v>17927.994000000002</v>
      </c>
      <c r="S4294" s="8">
        <f>(((Sales[[#This Row],[Unit Price]]-(Sales[[#This Row],[Discount Applied]]*Sales[[#This Row],[Unit Price]]))-Q4294)/Q4294)*100</f>
        <v>93.877551020408163</v>
      </c>
      <c r="T4294" s="8">
        <f t="shared" si="203"/>
        <v>37025.205000000002</v>
      </c>
      <c r="U4294" s="8">
        <f>Sales[[#This Row],[Unit Cost]]*Sales[[#This Row],[Order Quantity]]</f>
        <v>19097.210999999999</v>
      </c>
    </row>
    <row r="4295" spans="1:21" x14ac:dyDescent="0.2">
      <c r="A4295" s="6" t="s">
        <v>4508</v>
      </c>
      <c r="B4295" s="6" t="s">
        <v>24</v>
      </c>
      <c r="C4295" s="6" t="s">
        <v>143</v>
      </c>
      <c r="D4295" s="7">
        <v>43600</v>
      </c>
      <c r="E4295" s="7">
        <v>43762</v>
      </c>
      <c r="F4295" s="7">
        <v>43773</v>
      </c>
      <c r="G4295" s="7">
        <v>43780</v>
      </c>
      <c r="H4295" s="6">
        <f t="shared" si="201"/>
        <v>18</v>
      </c>
      <c r="I4295" s="6" t="s">
        <v>215</v>
      </c>
      <c r="J4295" s="6">
        <v>2</v>
      </c>
      <c r="K4295" s="6">
        <v>2</v>
      </c>
      <c r="L4295" s="6">
        <v>360</v>
      </c>
      <c r="M4295" s="6">
        <v>27</v>
      </c>
      <c r="N4295" s="6">
        <v>1</v>
      </c>
      <c r="O4295" s="6">
        <v>0.05</v>
      </c>
      <c r="P4295" s="8">
        <v>998.30000000000007</v>
      </c>
      <c r="Q4295" s="8">
        <v>399.32000000000005</v>
      </c>
      <c r="R4295" s="8">
        <f t="shared" si="202"/>
        <v>549.06500000000005</v>
      </c>
      <c r="S4295" s="8">
        <f>(((Sales[[#This Row],[Unit Price]]-(Sales[[#This Row],[Discount Applied]]*Sales[[#This Row],[Unit Price]]))-Q4295)/Q4295)*100</f>
        <v>137.5</v>
      </c>
      <c r="T4295" s="8">
        <f t="shared" si="203"/>
        <v>948.3850000000001</v>
      </c>
      <c r="U4295" s="8">
        <f>Sales[[#This Row],[Unit Cost]]*Sales[[#This Row],[Order Quantity]]</f>
        <v>399.32000000000005</v>
      </c>
    </row>
    <row r="4296" spans="1:21" x14ac:dyDescent="0.2">
      <c r="A4296" s="6" t="s">
        <v>4509</v>
      </c>
      <c r="B4296" s="6" t="s">
        <v>24</v>
      </c>
      <c r="C4296" s="6" t="s">
        <v>145</v>
      </c>
      <c r="D4296" s="7">
        <v>43700</v>
      </c>
      <c r="E4296" s="7">
        <v>43762</v>
      </c>
      <c r="F4296" s="7">
        <v>43784</v>
      </c>
      <c r="G4296" s="7">
        <v>43791</v>
      </c>
      <c r="H4296" s="6">
        <f t="shared" si="201"/>
        <v>29</v>
      </c>
      <c r="I4296" s="6" t="s">
        <v>215</v>
      </c>
      <c r="J4296" s="6">
        <v>11</v>
      </c>
      <c r="K4296" s="6">
        <v>17</v>
      </c>
      <c r="L4296" s="6">
        <v>174</v>
      </c>
      <c r="M4296" s="6">
        <v>45</v>
      </c>
      <c r="N4296" s="6">
        <v>4</v>
      </c>
      <c r="O4296" s="6">
        <v>7.4999999999999997E-2</v>
      </c>
      <c r="P4296" s="8">
        <v>2626.4</v>
      </c>
      <c r="Q4296" s="8">
        <v>1785.9520000000002</v>
      </c>
      <c r="R4296" s="8">
        <f t="shared" si="202"/>
        <v>2573.8719999999994</v>
      </c>
      <c r="S4296" s="8">
        <f>(((Sales[[#This Row],[Unit Price]]-(Sales[[#This Row],[Discount Applied]]*Sales[[#This Row],[Unit Price]]))-Q4296)/Q4296)*100</f>
        <v>36.02941176470587</v>
      </c>
      <c r="T4296" s="8">
        <f t="shared" si="203"/>
        <v>9717.68</v>
      </c>
      <c r="U4296" s="8">
        <f>Sales[[#This Row],[Unit Cost]]*Sales[[#This Row],[Order Quantity]]</f>
        <v>7143.8080000000009</v>
      </c>
    </row>
    <row r="4297" spans="1:21" x14ac:dyDescent="0.2">
      <c r="A4297" s="6" t="s">
        <v>4510</v>
      </c>
      <c r="B4297" s="6" t="s">
        <v>24</v>
      </c>
      <c r="C4297" s="6" t="s">
        <v>144</v>
      </c>
      <c r="D4297" s="7">
        <v>43600</v>
      </c>
      <c r="E4297" s="7">
        <v>43762</v>
      </c>
      <c r="F4297" s="7">
        <v>43771</v>
      </c>
      <c r="G4297" s="7">
        <v>43774</v>
      </c>
      <c r="H4297" s="6">
        <f t="shared" si="201"/>
        <v>12</v>
      </c>
      <c r="I4297" s="6" t="s">
        <v>215</v>
      </c>
      <c r="J4297" s="6">
        <v>7</v>
      </c>
      <c r="K4297" s="6">
        <v>14</v>
      </c>
      <c r="L4297" s="6">
        <v>60</v>
      </c>
      <c r="M4297" s="6">
        <v>3</v>
      </c>
      <c r="N4297" s="6">
        <v>6</v>
      </c>
      <c r="O4297" s="6">
        <v>0.1</v>
      </c>
      <c r="P4297" s="8">
        <v>1112.2</v>
      </c>
      <c r="Q4297" s="8">
        <v>656.19799999999998</v>
      </c>
      <c r="R4297" s="8">
        <f t="shared" si="202"/>
        <v>2068.6920000000009</v>
      </c>
      <c r="S4297" s="8">
        <f>(((Sales[[#This Row],[Unit Price]]-(Sales[[#This Row],[Discount Applied]]*Sales[[#This Row],[Unit Price]]))-Q4297)/Q4297)*100</f>
        <v>52.542372881355938</v>
      </c>
      <c r="T4297" s="8">
        <f t="shared" si="203"/>
        <v>6005.880000000001</v>
      </c>
      <c r="U4297" s="8">
        <f>Sales[[#This Row],[Unit Cost]]*Sales[[#This Row],[Order Quantity]]</f>
        <v>3937.1880000000001</v>
      </c>
    </row>
    <row r="4298" spans="1:21" x14ac:dyDescent="0.2">
      <c r="A4298" s="6" t="s">
        <v>4511</v>
      </c>
      <c r="B4298" s="6" t="s">
        <v>25</v>
      </c>
      <c r="C4298" s="6" t="s">
        <v>145</v>
      </c>
      <c r="D4298" s="7">
        <v>43600</v>
      </c>
      <c r="E4298" s="7">
        <v>43762</v>
      </c>
      <c r="F4298" s="7">
        <v>43772</v>
      </c>
      <c r="G4298" s="7">
        <v>43781</v>
      </c>
      <c r="H4298" s="6">
        <f t="shared" si="201"/>
        <v>19</v>
      </c>
      <c r="I4298" s="6" t="s">
        <v>215</v>
      </c>
      <c r="J4298" s="6">
        <v>13</v>
      </c>
      <c r="K4298" s="6">
        <v>6</v>
      </c>
      <c r="L4298" s="6">
        <v>102</v>
      </c>
      <c r="M4298" s="6">
        <v>42</v>
      </c>
      <c r="N4298" s="6">
        <v>1</v>
      </c>
      <c r="O4298" s="6">
        <v>7.4999999999999997E-2</v>
      </c>
      <c r="P4298" s="8">
        <v>227.8</v>
      </c>
      <c r="Q4298" s="8">
        <v>97.954000000000008</v>
      </c>
      <c r="R4298" s="8">
        <f t="shared" si="202"/>
        <v>112.761</v>
      </c>
      <c r="S4298" s="8">
        <f>(((Sales[[#This Row],[Unit Price]]-(Sales[[#This Row],[Discount Applied]]*Sales[[#This Row],[Unit Price]]))-Q4298)/Q4298)*100</f>
        <v>115.11627906976743</v>
      </c>
      <c r="T4298" s="8">
        <f t="shared" si="203"/>
        <v>210.715</v>
      </c>
      <c r="U4298" s="8">
        <f>Sales[[#This Row],[Unit Cost]]*Sales[[#This Row],[Order Quantity]]</f>
        <v>97.954000000000008</v>
      </c>
    </row>
    <row r="4299" spans="1:21" x14ac:dyDescent="0.2">
      <c r="A4299" s="6" t="s">
        <v>4512</v>
      </c>
      <c r="B4299" s="6" t="s">
        <v>24</v>
      </c>
      <c r="C4299" s="6" t="s">
        <v>145</v>
      </c>
      <c r="D4299" s="7">
        <v>43600</v>
      </c>
      <c r="E4299" s="7">
        <v>43762</v>
      </c>
      <c r="F4299" s="7">
        <v>43781</v>
      </c>
      <c r="G4299" s="7">
        <v>43788</v>
      </c>
      <c r="H4299" s="6">
        <f t="shared" si="201"/>
        <v>26</v>
      </c>
      <c r="I4299" s="6" t="s">
        <v>215</v>
      </c>
      <c r="J4299" s="6">
        <v>7</v>
      </c>
      <c r="K4299" s="6">
        <v>1</v>
      </c>
      <c r="L4299" s="6">
        <v>116</v>
      </c>
      <c r="M4299" s="6">
        <v>4</v>
      </c>
      <c r="N4299" s="6">
        <v>1</v>
      </c>
      <c r="O4299" s="6">
        <v>7.4999999999999997E-2</v>
      </c>
      <c r="P4299" s="8">
        <v>3959.7000000000003</v>
      </c>
      <c r="Q4299" s="8">
        <v>1940.2530000000002</v>
      </c>
      <c r="R4299" s="8">
        <f t="shared" si="202"/>
        <v>1722.4695000000002</v>
      </c>
      <c r="S4299" s="8">
        <f>(((Sales[[#This Row],[Unit Price]]-(Sales[[#This Row],[Discount Applied]]*Sales[[#This Row],[Unit Price]]))-Q4299)/Q4299)*100</f>
        <v>88.775510204081627</v>
      </c>
      <c r="T4299" s="8">
        <f t="shared" si="203"/>
        <v>3662.7225000000003</v>
      </c>
      <c r="U4299" s="8">
        <f>Sales[[#This Row],[Unit Cost]]*Sales[[#This Row],[Order Quantity]]</f>
        <v>1940.2530000000002</v>
      </c>
    </row>
    <row r="4300" spans="1:21" x14ac:dyDescent="0.2">
      <c r="A4300" s="6" t="s">
        <v>4513</v>
      </c>
      <c r="B4300" s="6" t="s">
        <v>23</v>
      </c>
      <c r="C4300" s="6" t="s">
        <v>145</v>
      </c>
      <c r="D4300" s="7">
        <v>43600</v>
      </c>
      <c r="E4300" s="7">
        <v>43762</v>
      </c>
      <c r="F4300" s="7">
        <v>43768</v>
      </c>
      <c r="G4300" s="7">
        <v>43777</v>
      </c>
      <c r="H4300" s="6">
        <f t="shared" si="201"/>
        <v>15</v>
      </c>
      <c r="I4300" s="6" t="s">
        <v>215</v>
      </c>
      <c r="J4300" s="6">
        <v>21</v>
      </c>
      <c r="K4300" s="6">
        <v>34</v>
      </c>
      <c r="L4300" s="6">
        <v>88</v>
      </c>
      <c r="M4300" s="6">
        <v>3</v>
      </c>
      <c r="N4300" s="6">
        <v>8</v>
      </c>
      <c r="O4300" s="6">
        <v>0.2</v>
      </c>
      <c r="P4300" s="8">
        <v>6097</v>
      </c>
      <c r="Q4300" s="8">
        <v>4816.63</v>
      </c>
      <c r="R4300" s="8">
        <f t="shared" si="202"/>
        <v>487.76000000000204</v>
      </c>
      <c r="S4300" s="8">
        <f>(((Sales[[#This Row],[Unit Price]]-(Sales[[#This Row],[Discount Applied]]*Sales[[#This Row],[Unit Price]]))-Q4300)/Q4300)*100</f>
        <v>1.2658227848101318</v>
      </c>
      <c r="T4300" s="8">
        <f t="shared" si="203"/>
        <v>39020.800000000003</v>
      </c>
      <c r="U4300" s="8">
        <f>Sales[[#This Row],[Unit Cost]]*Sales[[#This Row],[Order Quantity]]</f>
        <v>38533.040000000001</v>
      </c>
    </row>
    <row r="4301" spans="1:21" x14ac:dyDescent="0.2">
      <c r="A4301" s="6" t="s">
        <v>4514</v>
      </c>
      <c r="B4301" s="6" t="s">
        <v>25</v>
      </c>
      <c r="C4301" s="6" t="s">
        <v>146</v>
      </c>
      <c r="D4301" s="7">
        <v>43600</v>
      </c>
      <c r="E4301" s="7">
        <v>43762</v>
      </c>
      <c r="F4301" s="7">
        <v>43777</v>
      </c>
      <c r="G4301" s="7">
        <v>43778</v>
      </c>
      <c r="H4301" s="6">
        <f t="shared" si="201"/>
        <v>16</v>
      </c>
      <c r="I4301" s="6" t="s">
        <v>215</v>
      </c>
      <c r="J4301" s="6">
        <v>20</v>
      </c>
      <c r="K4301" s="6">
        <v>28</v>
      </c>
      <c r="L4301" s="6">
        <v>295</v>
      </c>
      <c r="M4301" s="6">
        <v>6</v>
      </c>
      <c r="N4301" s="6">
        <v>1</v>
      </c>
      <c r="O4301" s="6">
        <v>0.05</v>
      </c>
      <c r="P4301" s="8">
        <v>2552.7000000000003</v>
      </c>
      <c r="Q4301" s="8">
        <v>1506.0930000000001</v>
      </c>
      <c r="R4301" s="8">
        <f t="shared" si="202"/>
        <v>918.97199999999998</v>
      </c>
      <c r="S4301" s="8">
        <f>(((Sales[[#This Row],[Unit Price]]-(Sales[[#This Row],[Discount Applied]]*Sales[[#This Row],[Unit Price]]))-Q4301)/Q4301)*100</f>
        <v>61.016949152542367</v>
      </c>
      <c r="T4301" s="8">
        <f t="shared" si="203"/>
        <v>2425.0650000000001</v>
      </c>
      <c r="U4301" s="8">
        <f>Sales[[#This Row],[Unit Cost]]*Sales[[#This Row],[Order Quantity]]</f>
        <v>1506.0930000000001</v>
      </c>
    </row>
    <row r="4302" spans="1:21" x14ac:dyDescent="0.2">
      <c r="A4302" s="6" t="s">
        <v>4515</v>
      </c>
      <c r="B4302" s="6" t="s">
        <v>23</v>
      </c>
      <c r="C4302" s="6" t="s">
        <v>146</v>
      </c>
      <c r="D4302" s="7">
        <v>43600</v>
      </c>
      <c r="E4302" s="7">
        <v>43762</v>
      </c>
      <c r="F4302" s="7">
        <v>43773</v>
      </c>
      <c r="G4302" s="7">
        <v>43781</v>
      </c>
      <c r="H4302" s="6">
        <f t="shared" si="201"/>
        <v>19</v>
      </c>
      <c r="I4302" s="6" t="s">
        <v>215</v>
      </c>
      <c r="J4302" s="6">
        <v>21</v>
      </c>
      <c r="K4302" s="6">
        <v>24</v>
      </c>
      <c r="L4302" s="6">
        <v>295</v>
      </c>
      <c r="M4302" s="6">
        <v>41</v>
      </c>
      <c r="N4302" s="6">
        <v>8</v>
      </c>
      <c r="O4302" s="6">
        <v>7.4999999999999997E-2</v>
      </c>
      <c r="P4302" s="8">
        <v>1025.1000000000001</v>
      </c>
      <c r="Q4302" s="8">
        <v>512.55000000000007</v>
      </c>
      <c r="R4302" s="8">
        <f t="shared" si="202"/>
        <v>3485.34</v>
      </c>
      <c r="S4302" s="8">
        <f>(((Sales[[#This Row],[Unit Price]]-(Sales[[#This Row],[Discount Applied]]*Sales[[#This Row],[Unit Price]]))-Q4302)/Q4302)*100</f>
        <v>85</v>
      </c>
      <c r="T4302" s="8">
        <f t="shared" si="203"/>
        <v>7585.7400000000007</v>
      </c>
      <c r="U4302" s="8">
        <f>Sales[[#This Row],[Unit Cost]]*Sales[[#This Row],[Order Quantity]]</f>
        <v>4100.4000000000005</v>
      </c>
    </row>
    <row r="4303" spans="1:21" x14ac:dyDescent="0.2">
      <c r="A4303" s="6" t="s">
        <v>4516</v>
      </c>
      <c r="B4303" s="6" t="s">
        <v>23</v>
      </c>
      <c r="C4303" s="6" t="s">
        <v>147</v>
      </c>
      <c r="D4303" s="7">
        <v>43700</v>
      </c>
      <c r="E4303" s="7">
        <v>43762</v>
      </c>
      <c r="F4303" s="7">
        <v>43783</v>
      </c>
      <c r="G4303" s="7">
        <v>43792</v>
      </c>
      <c r="H4303" s="6">
        <f t="shared" si="201"/>
        <v>30</v>
      </c>
      <c r="I4303" s="6" t="s">
        <v>215</v>
      </c>
      <c r="J4303" s="6">
        <v>21</v>
      </c>
      <c r="K4303" s="6">
        <v>22</v>
      </c>
      <c r="L4303" s="6">
        <v>240</v>
      </c>
      <c r="M4303" s="6">
        <v>46</v>
      </c>
      <c r="N4303" s="6">
        <v>7</v>
      </c>
      <c r="O4303" s="6">
        <v>7.4999999999999997E-2</v>
      </c>
      <c r="P4303" s="8">
        <v>2425.4</v>
      </c>
      <c r="Q4303" s="8">
        <v>1455.24</v>
      </c>
      <c r="R4303" s="8">
        <f t="shared" si="202"/>
        <v>5517.7849999999999</v>
      </c>
      <c r="S4303" s="8">
        <f>(((Sales[[#This Row],[Unit Price]]-(Sales[[#This Row],[Discount Applied]]*Sales[[#This Row],[Unit Price]]))-Q4303)/Q4303)*100</f>
        <v>54.166666666666664</v>
      </c>
      <c r="T4303" s="8">
        <f t="shared" si="203"/>
        <v>15704.465</v>
      </c>
      <c r="U4303" s="8">
        <f>Sales[[#This Row],[Unit Cost]]*Sales[[#This Row],[Order Quantity]]</f>
        <v>10186.68</v>
      </c>
    </row>
    <row r="4304" spans="1:21" x14ac:dyDescent="0.2">
      <c r="A4304" s="6" t="s">
        <v>4517</v>
      </c>
      <c r="B4304" s="6" t="s">
        <v>24</v>
      </c>
      <c r="C4304" s="6" t="s">
        <v>146</v>
      </c>
      <c r="D4304" s="7">
        <v>43700</v>
      </c>
      <c r="E4304" s="7">
        <v>43763</v>
      </c>
      <c r="F4304" s="7">
        <v>43778</v>
      </c>
      <c r="G4304" s="7">
        <v>43785</v>
      </c>
      <c r="H4304" s="6">
        <f t="shared" si="201"/>
        <v>22</v>
      </c>
      <c r="I4304" s="6" t="s">
        <v>215</v>
      </c>
      <c r="J4304" s="6">
        <v>7</v>
      </c>
      <c r="K4304" s="6">
        <v>6</v>
      </c>
      <c r="L4304" s="6">
        <v>271</v>
      </c>
      <c r="M4304" s="6">
        <v>4</v>
      </c>
      <c r="N4304" s="6">
        <v>1</v>
      </c>
      <c r="O4304" s="6">
        <v>0.2</v>
      </c>
      <c r="P4304" s="8">
        <v>3892.7000000000003</v>
      </c>
      <c r="Q4304" s="8">
        <v>1985.2770000000003</v>
      </c>
      <c r="R4304" s="8">
        <f t="shared" si="202"/>
        <v>1128.883</v>
      </c>
      <c r="S4304" s="8">
        <f>(((Sales[[#This Row],[Unit Price]]-(Sales[[#This Row],[Discount Applied]]*Sales[[#This Row],[Unit Price]]))-Q4304)/Q4304)*100</f>
        <v>56.862745098039213</v>
      </c>
      <c r="T4304" s="8">
        <f t="shared" si="203"/>
        <v>3114.1600000000003</v>
      </c>
      <c r="U4304" s="8">
        <f>Sales[[#This Row],[Unit Cost]]*Sales[[#This Row],[Order Quantity]]</f>
        <v>1985.2770000000003</v>
      </c>
    </row>
    <row r="4305" spans="1:21" x14ac:dyDescent="0.2">
      <c r="A4305" s="6" t="s">
        <v>4518</v>
      </c>
      <c r="B4305" s="6" t="s">
        <v>24</v>
      </c>
      <c r="C4305" s="6" t="s">
        <v>148</v>
      </c>
      <c r="D4305" s="7">
        <v>43700</v>
      </c>
      <c r="E4305" s="7">
        <v>43763</v>
      </c>
      <c r="F4305" s="7">
        <v>43767</v>
      </c>
      <c r="G4305" s="7">
        <v>43771</v>
      </c>
      <c r="H4305" s="6">
        <f t="shared" si="201"/>
        <v>8</v>
      </c>
      <c r="I4305" s="6" t="s">
        <v>215</v>
      </c>
      <c r="J4305" s="6">
        <v>11</v>
      </c>
      <c r="K4305" s="6">
        <v>21</v>
      </c>
      <c r="L4305" s="6">
        <v>11</v>
      </c>
      <c r="M4305" s="6">
        <v>4</v>
      </c>
      <c r="N4305" s="6">
        <v>7</v>
      </c>
      <c r="O4305" s="6">
        <v>0.1</v>
      </c>
      <c r="P4305" s="8">
        <v>3906.1</v>
      </c>
      <c r="Q4305" s="8">
        <v>2031.172</v>
      </c>
      <c r="R4305" s="8">
        <f t="shared" si="202"/>
        <v>10390.226000000001</v>
      </c>
      <c r="S4305" s="8">
        <f>(((Sales[[#This Row],[Unit Price]]-(Sales[[#This Row],[Discount Applied]]*Sales[[#This Row],[Unit Price]]))-Q4305)/Q4305)*100</f>
        <v>73.076923076923066</v>
      </c>
      <c r="T4305" s="8">
        <f t="shared" si="203"/>
        <v>24608.43</v>
      </c>
      <c r="U4305" s="8">
        <f>Sales[[#This Row],[Unit Cost]]*Sales[[#This Row],[Order Quantity]]</f>
        <v>14218.204</v>
      </c>
    </row>
    <row r="4306" spans="1:21" x14ac:dyDescent="0.2">
      <c r="A4306" s="6" t="s">
        <v>4519</v>
      </c>
      <c r="B4306" s="6" t="s">
        <v>25</v>
      </c>
      <c r="C4306" s="6" t="s">
        <v>144</v>
      </c>
      <c r="D4306" s="7">
        <v>43700</v>
      </c>
      <c r="E4306" s="7">
        <v>43763</v>
      </c>
      <c r="F4306" s="7">
        <v>43785</v>
      </c>
      <c r="G4306" s="7">
        <v>43788</v>
      </c>
      <c r="H4306" s="6">
        <f t="shared" si="201"/>
        <v>25</v>
      </c>
      <c r="I4306" s="6" t="s">
        <v>215</v>
      </c>
      <c r="J4306" s="6">
        <v>12</v>
      </c>
      <c r="K4306" s="6">
        <v>35</v>
      </c>
      <c r="L4306" s="6">
        <v>80</v>
      </c>
      <c r="M4306" s="6">
        <v>47</v>
      </c>
      <c r="N4306" s="6">
        <v>7</v>
      </c>
      <c r="O4306" s="6">
        <v>0.3</v>
      </c>
      <c r="P4306" s="8">
        <v>1038.5</v>
      </c>
      <c r="Q4306" s="8">
        <v>820.41500000000008</v>
      </c>
      <c r="R4306" s="8">
        <f t="shared" si="202"/>
        <v>-654.25500000000102</v>
      </c>
      <c r="S4306" s="8">
        <f>(((Sales[[#This Row],[Unit Price]]-(Sales[[#This Row],[Discount Applied]]*Sales[[#This Row],[Unit Price]]))-Q4306)/Q4306)*100</f>
        <v>-11.392405063291141</v>
      </c>
      <c r="T4306" s="8">
        <f t="shared" si="203"/>
        <v>5088.6499999999996</v>
      </c>
      <c r="U4306" s="8">
        <f>Sales[[#This Row],[Unit Cost]]*Sales[[#This Row],[Order Quantity]]</f>
        <v>5742.9050000000007</v>
      </c>
    </row>
    <row r="4307" spans="1:21" x14ac:dyDescent="0.2">
      <c r="A4307" s="6" t="s">
        <v>4520</v>
      </c>
      <c r="B4307" s="6" t="s">
        <v>25</v>
      </c>
      <c r="C4307" s="6" t="s">
        <v>145</v>
      </c>
      <c r="D4307" s="7">
        <v>43600</v>
      </c>
      <c r="E4307" s="7">
        <v>43763</v>
      </c>
      <c r="F4307" s="7">
        <v>43779</v>
      </c>
      <c r="G4307" s="7">
        <v>43784</v>
      </c>
      <c r="H4307" s="6">
        <f t="shared" si="201"/>
        <v>21</v>
      </c>
      <c r="I4307" s="6" t="s">
        <v>215</v>
      </c>
      <c r="J4307" s="6">
        <v>17</v>
      </c>
      <c r="K4307" s="6">
        <v>34</v>
      </c>
      <c r="L4307" s="6">
        <v>143</v>
      </c>
      <c r="M4307" s="6">
        <v>35</v>
      </c>
      <c r="N4307" s="6">
        <v>3</v>
      </c>
      <c r="O4307" s="6">
        <v>0.15</v>
      </c>
      <c r="P4307" s="8">
        <v>2398.6</v>
      </c>
      <c r="Q4307" s="8">
        <v>1295.2440000000001</v>
      </c>
      <c r="R4307" s="8">
        <f t="shared" si="202"/>
        <v>2230.697999999999</v>
      </c>
      <c r="S4307" s="8">
        <f>(((Sales[[#This Row],[Unit Price]]-(Sales[[#This Row],[Discount Applied]]*Sales[[#This Row],[Unit Price]]))-Q4307)/Q4307)*100</f>
        <v>57.407407407407383</v>
      </c>
      <c r="T4307" s="8">
        <f t="shared" si="203"/>
        <v>6116.4299999999994</v>
      </c>
      <c r="U4307" s="8">
        <f>Sales[[#This Row],[Unit Cost]]*Sales[[#This Row],[Order Quantity]]</f>
        <v>3885.7320000000004</v>
      </c>
    </row>
    <row r="4308" spans="1:21" x14ac:dyDescent="0.2">
      <c r="A4308" s="6" t="s">
        <v>4521</v>
      </c>
      <c r="B4308" s="6" t="s">
        <v>24</v>
      </c>
      <c r="C4308" s="6" t="s">
        <v>146</v>
      </c>
      <c r="D4308" s="7">
        <v>43700</v>
      </c>
      <c r="E4308" s="7">
        <v>43764</v>
      </c>
      <c r="F4308" s="7">
        <v>43781</v>
      </c>
      <c r="G4308" s="7">
        <v>43783</v>
      </c>
      <c r="H4308" s="6">
        <f t="shared" si="201"/>
        <v>19</v>
      </c>
      <c r="I4308" s="6" t="s">
        <v>215</v>
      </c>
      <c r="J4308" s="6">
        <v>3</v>
      </c>
      <c r="K4308" s="6">
        <v>3</v>
      </c>
      <c r="L4308" s="6">
        <v>309</v>
      </c>
      <c r="M4308" s="6">
        <v>19</v>
      </c>
      <c r="N4308" s="6">
        <v>8</v>
      </c>
      <c r="O4308" s="6">
        <v>0.05</v>
      </c>
      <c r="P4308" s="8">
        <v>1882.7</v>
      </c>
      <c r="Q4308" s="8">
        <v>1374.3710000000001</v>
      </c>
      <c r="R4308" s="8">
        <f t="shared" si="202"/>
        <v>3313.5519999999997</v>
      </c>
      <c r="S4308" s="8">
        <f>(((Sales[[#This Row],[Unit Price]]-(Sales[[#This Row],[Discount Applied]]*Sales[[#This Row],[Unit Price]]))-Q4308)/Q4308)*100</f>
        <v>30.136986301369856</v>
      </c>
      <c r="T4308" s="8">
        <f t="shared" si="203"/>
        <v>14308.52</v>
      </c>
      <c r="U4308" s="8">
        <f>Sales[[#This Row],[Unit Cost]]*Sales[[#This Row],[Order Quantity]]</f>
        <v>10994.968000000001</v>
      </c>
    </row>
    <row r="4309" spans="1:21" x14ac:dyDescent="0.2">
      <c r="A4309" s="6" t="s">
        <v>4522</v>
      </c>
      <c r="B4309" s="6" t="s">
        <v>25</v>
      </c>
      <c r="C4309" s="6" t="s">
        <v>148</v>
      </c>
      <c r="D4309" s="7">
        <v>43700</v>
      </c>
      <c r="E4309" s="7">
        <v>43764</v>
      </c>
      <c r="F4309" s="7">
        <v>43792</v>
      </c>
      <c r="G4309" s="7">
        <v>43797</v>
      </c>
      <c r="H4309" s="6">
        <f t="shared" si="201"/>
        <v>33</v>
      </c>
      <c r="I4309" s="6" t="s">
        <v>215</v>
      </c>
      <c r="J4309" s="6">
        <v>18</v>
      </c>
      <c r="K4309" s="6">
        <v>44</v>
      </c>
      <c r="L4309" s="6">
        <v>12</v>
      </c>
      <c r="M4309" s="6">
        <v>23</v>
      </c>
      <c r="N4309" s="6">
        <v>5</v>
      </c>
      <c r="O4309" s="6">
        <v>0.15</v>
      </c>
      <c r="P4309" s="8">
        <v>1145.7</v>
      </c>
      <c r="Q4309" s="8">
        <v>836.36099999999999</v>
      </c>
      <c r="R4309" s="8">
        <f t="shared" si="202"/>
        <v>687.42000000000007</v>
      </c>
      <c r="S4309" s="8">
        <f>(((Sales[[#This Row],[Unit Price]]-(Sales[[#This Row],[Discount Applied]]*Sales[[#This Row],[Unit Price]]))-Q4309)/Q4309)*100</f>
        <v>16.438356164383567</v>
      </c>
      <c r="T4309" s="8">
        <f t="shared" si="203"/>
        <v>4869.2250000000004</v>
      </c>
      <c r="U4309" s="8">
        <f>Sales[[#This Row],[Unit Cost]]*Sales[[#This Row],[Order Quantity]]</f>
        <v>4181.8050000000003</v>
      </c>
    </row>
    <row r="4310" spans="1:21" x14ac:dyDescent="0.2">
      <c r="A4310" s="6" t="s">
        <v>4523</v>
      </c>
      <c r="B4310" s="6" t="s">
        <v>25</v>
      </c>
      <c r="C4310" s="6" t="s">
        <v>145</v>
      </c>
      <c r="D4310" s="7">
        <v>43700</v>
      </c>
      <c r="E4310" s="7">
        <v>43764</v>
      </c>
      <c r="F4310" s="7">
        <v>43775</v>
      </c>
      <c r="G4310" s="7">
        <v>43778</v>
      </c>
      <c r="H4310" s="6">
        <f t="shared" si="201"/>
        <v>14</v>
      </c>
      <c r="I4310" s="6" t="s">
        <v>215</v>
      </c>
      <c r="J4310" s="6">
        <v>14</v>
      </c>
      <c r="K4310" s="6">
        <v>37</v>
      </c>
      <c r="L4310" s="6">
        <v>185</v>
      </c>
      <c r="M4310" s="6">
        <v>47</v>
      </c>
      <c r="N4310" s="6">
        <v>3</v>
      </c>
      <c r="O4310" s="6">
        <v>7.4999999999999997E-2</v>
      </c>
      <c r="P4310" s="8">
        <v>3698.4</v>
      </c>
      <c r="Q4310" s="8">
        <v>3069.672</v>
      </c>
      <c r="R4310" s="8">
        <f t="shared" si="202"/>
        <v>1054.0440000000017</v>
      </c>
      <c r="S4310" s="8">
        <f>(((Sales[[#This Row],[Unit Price]]-(Sales[[#This Row],[Discount Applied]]*Sales[[#This Row],[Unit Price]]))-Q4310)/Q4310)*100</f>
        <v>11.445783132530119</v>
      </c>
      <c r="T4310" s="8">
        <f t="shared" si="203"/>
        <v>10263.060000000001</v>
      </c>
      <c r="U4310" s="8">
        <f>Sales[[#This Row],[Unit Cost]]*Sales[[#This Row],[Order Quantity]]</f>
        <v>9209.0159999999996</v>
      </c>
    </row>
    <row r="4311" spans="1:21" x14ac:dyDescent="0.2">
      <c r="A4311" s="6" t="s">
        <v>4524</v>
      </c>
      <c r="B4311" s="6" t="s">
        <v>25</v>
      </c>
      <c r="C4311" s="6" t="s">
        <v>146</v>
      </c>
      <c r="D4311" s="7">
        <v>43700</v>
      </c>
      <c r="E4311" s="7">
        <v>43764</v>
      </c>
      <c r="F4311" s="7">
        <v>43792</v>
      </c>
      <c r="G4311" s="7">
        <v>43793</v>
      </c>
      <c r="H4311" s="6">
        <f t="shared" si="201"/>
        <v>29</v>
      </c>
      <c r="I4311" s="6" t="s">
        <v>215</v>
      </c>
      <c r="J4311" s="6">
        <v>13</v>
      </c>
      <c r="K4311" s="6">
        <v>28</v>
      </c>
      <c r="L4311" s="6">
        <v>328</v>
      </c>
      <c r="M4311" s="6">
        <v>20</v>
      </c>
      <c r="N4311" s="6">
        <v>8</v>
      </c>
      <c r="O4311" s="6">
        <v>0.15</v>
      </c>
      <c r="P4311" s="8">
        <v>2237.8000000000002</v>
      </c>
      <c r="Q4311" s="8">
        <v>1678.3500000000001</v>
      </c>
      <c r="R4311" s="8">
        <f t="shared" si="202"/>
        <v>1790.2399999999998</v>
      </c>
      <c r="S4311" s="8">
        <f>(((Sales[[#This Row],[Unit Price]]-(Sales[[#This Row],[Discount Applied]]*Sales[[#This Row],[Unit Price]]))-Q4311)/Q4311)*100</f>
        <v>13.33333333333333</v>
      </c>
      <c r="T4311" s="8">
        <f t="shared" si="203"/>
        <v>15217.04</v>
      </c>
      <c r="U4311" s="8">
        <f>Sales[[#This Row],[Unit Cost]]*Sales[[#This Row],[Order Quantity]]</f>
        <v>13426.800000000001</v>
      </c>
    </row>
    <row r="4312" spans="1:21" x14ac:dyDescent="0.2">
      <c r="A4312" s="6" t="s">
        <v>4525</v>
      </c>
      <c r="B4312" s="6" t="s">
        <v>23</v>
      </c>
      <c r="C4312" s="6" t="s">
        <v>145</v>
      </c>
      <c r="D4312" s="7">
        <v>43700</v>
      </c>
      <c r="E4312" s="7">
        <v>43764</v>
      </c>
      <c r="F4312" s="7">
        <v>43783</v>
      </c>
      <c r="G4312" s="7">
        <v>43791</v>
      </c>
      <c r="H4312" s="6">
        <f t="shared" si="201"/>
        <v>27</v>
      </c>
      <c r="I4312" s="6" t="s">
        <v>215</v>
      </c>
      <c r="J4312" s="6">
        <v>23</v>
      </c>
      <c r="K4312" s="6">
        <v>29</v>
      </c>
      <c r="L4312" s="6">
        <v>185</v>
      </c>
      <c r="M4312" s="6">
        <v>35</v>
      </c>
      <c r="N4312" s="6">
        <v>8</v>
      </c>
      <c r="O4312" s="6">
        <v>0.05</v>
      </c>
      <c r="P4312" s="8">
        <v>194.3</v>
      </c>
      <c r="Q4312" s="8">
        <v>102.97900000000001</v>
      </c>
      <c r="R4312" s="8">
        <f t="shared" si="202"/>
        <v>652.84799999999996</v>
      </c>
      <c r="S4312" s="8">
        <f>(((Sales[[#This Row],[Unit Price]]-(Sales[[#This Row],[Discount Applied]]*Sales[[#This Row],[Unit Price]]))-Q4312)/Q4312)*100</f>
        <v>79.245283018867909</v>
      </c>
      <c r="T4312" s="8">
        <f t="shared" si="203"/>
        <v>1476.68</v>
      </c>
      <c r="U4312" s="8">
        <f>Sales[[#This Row],[Unit Cost]]*Sales[[#This Row],[Order Quantity]]</f>
        <v>823.83200000000011</v>
      </c>
    </row>
    <row r="4313" spans="1:21" x14ac:dyDescent="0.2">
      <c r="A4313" s="6" t="s">
        <v>4526</v>
      </c>
      <c r="B4313" s="6" t="s">
        <v>24</v>
      </c>
      <c r="C4313" s="6" t="s">
        <v>146</v>
      </c>
      <c r="D4313" s="7">
        <v>43600</v>
      </c>
      <c r="E4313" s="7">
        <v>43764</v>
      </c>
      <c r="F4313" s="7">
        <v>43786</v>
      </c>
      <c r="G4313" s="7">
        <v>43792</v>
      </c>
      <c r="H4313" s="6">
        <f t="shared" si="201"/>
        <v>28</v>
      </c>
      <c r="I4313" s="6" t="s">
        <v>215</v>
      </c>
      <c r="J4313" s="6">
        <v>3</v>
      </c>
      <c r="K4313" s="6">
        <v>50</v>
      </c>
      <c r="L4313" s="6">
        <v>284</v>
      </c>
      <c r="M4313" s="6">
        <v>32</v>
      </c>
      <c r="N4313" s="6">
        <v>2</v>
      </c>
      <c r="O4313" s="6">
        <v>7.4999999999999997E-2</v>
      </c>
      <c r="P4313" s="8">
        <v>1065.3</v>
      </c>
      <c r="Q4313" s="8">
        <v>607.22099999999989</v>
      </c>
      <c r="R4313" s="8">
        <f t="shared" si="202"/>
        <v>756.36300000000006</v>
      </c>
      <c r="S4313" s="8">
        <f>(((Sales[[#This Row],[Unit Price]]-(Sales[[#This Row],[Discount Applied]]*Sales[[#This Row],[Unit Price]]))-Q4313)/Q4313)*100</f>
        <v>62.28070175438598</v>
      </c>
      <c r="T4313" s="8">
        <f t="shared" si="203"/>
        <v>1970.8049999999998</v>
      </c>
      <c r="U4313" s="8">
        <f>Sales[[#This Row],[Unit Cost]]*Sales[[#This Row],[Order Quantity]]</f>
        <v>1214.4419999999998</v>
      </c>
    </row>
    <row r="4314" spans="1:21" x14ac:dyDescent="0.2">
      <c r="A4314" s="6" t="s">
        <v>4527</v>
      </c>
      <c r="B4314" s="6" t="s">
        <v>25</v>
      </c>
      <c r="C4314" s="6" t="s">
        <v>145</v>
      </c>
      <c r="D4314" s="7">
        <v>43600</v>
      </c>
      <c r="E4314" s="7">
        <v>43764</v>
      </c>
      <c r="F4314" s="7">
        <v>43792</v>
      </c>
      <c r="G4314" s="7">
        <v>43800</v>
      </c>
      <c r="H4314" s="6">
        <f t="shared" si="201"/>
        <v>36</v>
      </c>
      <c r="I4314" s="6" t="s">
        <v>215</v>
      </c>
      <c r="J4314" s="6">
        <v>18</v>
      </c>
      <c r="K4314" s="6">
        <v>24</v>
      </c>
      <c r="L4314" s="6">
        <v>129</v>
      </c>
      <c r="M4314" s="6">
        <v>6</v>
      </c>
      <c r="N4314" s="6">
        <v>2</v>
      </c>
      <c r="O4314" s="6">
        <v>7.4999999999999997E-2</v>
      </c>
      <c r="P4314" s="8">
        <v>670</v>
      </c>
      <c r="Q4314" s="8">
        <v>301.5</v>
      </c>
      <c r="R4314" s="8">
        <f t="shared" si="202"/>
        <v>636.5</v>
      </c>
      <c r="S4314" s="8">
        <f>(((Sales[[#This Row],[Unit Price]]-(Sales[[#This Row],[Discount Applied]]*Sales[[#This Row],[Unit Price]]))-Q4314)/Q4314)*100</f>
        <v>105.55555555555556</v>
      </c>
      <c r="T4314" s="8">
        <f t="shared" si="203"/>
        <v>1239.5</v>
      </c>
      <c r="U4314" s="8">
        <f>Sales[[#This Row],[Unit Cost]]*Sales[[#This Row],[Order Quantity]]</f>
        <v>603</v>
      </c>
    </row>
    <row r="4315" spans="1:21" x14ac:dyDescent="0.2">
      <c r="A4315" s="6" t="s">
        <v>4528</v>
      </c>
      <c r="B4315" s="6" t="s">
        <v>25</v>
      </c>
      <c r="C4315" s="6" t="s">
        <v>145</v>
      </c>
      <c r="D4315" s="7">
        <v>43700</v>
      </c>
      <c r="E4315" s="7">
        <v>43764</v>
      </c>
      <c r="F4315" s="7">
        <v>43791</v>
      </c>
      <c r="G4315" s="7">
        <v>43793</v>
      </c>
      <c r="H4315" s="6">
        <f t="shared" si="201"/>
        <v>29</v>
      </c>
      <c r="I4315" s="6" t="s">
        <v>215</v>
      </c>
      <c r="J4315" s="6">
        <v>20</v>
      </c>
      <c r="K4315" s="6">
        <v>19</v>
      </c>
      <c r="L4315" s="6">
        <v>147</v>
      </c>
      <c r="M4315" s="6">
        <v>6</v>
      </c>
      <c r="N4315" s="6">
        <v>7</v>
      </c>
      <c r="O4315" s="6">
        <v>0.05</v>
      </c>
      <c r="P4315" s="8">
        <v>958.1</v>
      </c>
      <c r="Q4315" s="8">
        <v>450.30699999999996</v>
      </c>
      <c r="R4315" s="8">
        <f t="shared" si="202"/>
        <v>3219.2159999999999</v>
      </c>
      <c r="S4315" s="8">
        <f>(((Sales[[#This Row],[Unit Price]]-(Sales[[#This Row],[Discount Applied]]*Sales[[#This Row],[Unit Price]]))-Q4315)/Q4315)*100</f>
        <v>102.12765957446813</v>
      </c>
      <c r="T4315" s="8">
        <f t="shared" si="203"/>
        <v>6371.3649999999998</v>
      </c>
      <c r="U4315" s="8">
        <f>Sales[[#This Row],[Unit Cost]]*Sales[[#This Row],[Order Quantity]]</f>
        <v>3152.1489999999999</v>
      </c>
    </row>
    <row r="4316" spans="1:21" x14ac:dyDescent="0.2">
      <c r="A4316" s="6" t="s">
        <v>4529</v>
      </c>
      <c r="B4316" s="6" t="s">
        <v>24</v>
      </c>
      <c r="C4316" s="6" t="s">
        <v>148</v>
      </c>
      <c r="D4316" s="7">
        <v>43700</v>
      </c>
      <c r="E4316" s="7">
        <v>43764</v>
      </c>
      <c r="F4316" s="7">
        <v>43786</v>
      </c>
      <c r="G4316" s="7">
        <v>43791</v>
      </c>
      <c r="H4316" s="6">
        <f t="shared" si="201"/>
        <v>27</v>
      </c>
      <c r="I4316" s="6" t="s">
        <v>215</v>
      </c>
      <c r="J4316" s="6">
        <v>11</v>
      </c>
      <c r="K4316" s="6">
        <v>20</v>
      </c>
      <c r="L4316" s="6">
        <v>31</v>
      </c>
      <c r="M4316" s="6">
        <v>23</v>
      </c>
      <c r="N4316" s="6">
        <v>7</v>
      </c>
      <c r="O4316" s="6">
        <v>7.4999999999999997E-2</v>
      </c>
      <c r="P4316" s="8">
        <v>1078.7</v>
      </c>
      <c r="Q4316" s="8">
        <v>819.81200000000001</v>
      </c>
      <c r="R4316" s="8">
        <f t="shared" si="202"/>
        <v>1245.8985000000002</v>
      </c>
      <c r="S4316" s="8">
        <f>(((Sales[[#This Row],[Unit Price]]-(Sales[[#This Row],[Discount Applied]]*Sales[[#This Row],[Unit Price]]))-Q4316)/Q4316)*100</f>
        <v>21.710526315789476</v>
      </c>
      <c r="T4316" s="8">
        <f t="shared" si="203"/>
        <v>6984.5825000000004</v>
      </c>
      <c r="U4316" s="8">
        <f>Sales[[#This Row],[Unit Cost]]*Sales[[#This Row],[Order Quantity]]</f>
        <v>5738.6840000000002</v>
      </c>
    </row>
    <row r="4317" spans="1:21" x14ac:dyDescent="0.2">
      <c r="A4317" s="6" t="s">
        <v>4530</v>
      </c>
      <c r="B4317" s="6" t="s">
        <v>23</v>
      </c>
      <c r="C4317" s="6" t="s">
        <v>143</v>
      </c>
      <c r="D4317" s="7">
        <v>43700</v>
      </c>
      <c r="E4317" s="7">
        <v>43764</v>
      </c>
      <c r="F4317" s="7">
        <v>43792</v>
      </c>
      <c r="G4317" s="7">
        <v>43802</v>
      </c>
      <c r="H4317" s="6">
        <f t="shared" si="201"/>
        <v>38</v>
      </c>
      <c r="I4317" s="6" t="s">
        <v>215</v>
      </c>
      <c r="J4317" s="6">
        <v>21</v>
      </c>
      <c r="K4317" s="6">
        <v>3</v>
      </c>
      <c r="L4317" s="6">
        <v>361</v>
      </c>
      <c r="M4317" s="6">
        <v>46</v>
      </c>
      <c r="N4317" s="6">
        <v>8</v>
      </c>
      <c r="O4317" s="6">
        <v>0.05</v>
      </c>
      <c r="P4317" s="8">
        <v>187.6</v>
      </c>
      <c r="Q4317" s="8">
        <v>103.18</v>
      </c>
      <c r="R4317" s="8">
        <f t="shared" si="202"/>
        <v>600.31999999999994</v>
      </c>
      <c r="S4317" s="8">
        <f>(((Sales[[#This Row],[Unit Price]]-(Sales[[#This Row],[Discount Applied]]*Sales[[#This Row],[Unit Price]]))-Q4317)/Q4317)*100</f>
        <v>72.72727272727272</v>
      </c>
      <c r="T4317" s="8">
        <f t="shared" si="203"/>
        <v>1425.76</v>
      </c>
      <c r="U4317" s="8">
        <f>Sales[[#This Row],[Unit Cost]]*Sales[[#This Row],[Order Quantity]]</f>
        <v>825.44</v>
      </c>
    </row>
    <row r="4318" spans="1:21" x14ac:dyDescent="0.2">
      <c r="A4318" s="6" t="s">
        <v>4531</v>
      </c>
      <c r="B4318" s="6" t="s">
        <v>23</v>
      </c>
      <c r="C4318" s="6" t="s">
        <v>148</v>
      </c>
      <c r="D4318" s="7">
        <v>43600</v>
      </c>
      <c r="E4318" s="7">
        <v>43764</v>
      </c>
      <c r="F4318" s="7">
        <v>43783</v>
      </c>
      <c r="G4318" s="7">
        <v>43790</v>
      </c>
      <c r="H4318" s="6">
        <f t="shared" si="201"/>
        <v>26</v>
      </c>
      <c r="I4318" s="6" t="s">
        <v>215</v>
      </c>
      <c r="J4318" s="6">
        <v>23</v>
      </c>
      <c r="K4318" s="6">
        <v>7</v>
      </c>
      <c r="L4318" s="6">
        <v>44</v>
      </c>
      <c r="M4318" s="6">
        <v>35</v>
      </c>
      <c r="N4318" s="6">
        <v>7</v>
      </c>
      <c r="O4318" s="6">
        <v>0.4</v>
      </c>
      <c r="P4318" s="8">
        <v>3772.1</v>
      </c>
      <c r="Q4318" s="8">
        <v>2112.3760000000002</v>
      </c>
      <c r="R4318" s="8">
        <f t="shared" si="202"/>
        <v>1056.1879999999983</v>
      </c>
      <c r="S4318" s="8">
        <f>(((Sales[[#This Row],[Unit Price]]-(Sales[[#This Row],[Discount Applied]]*Sales[[#This Row],[Unit Price]]))-Q4318)/Q4318)*100</f>
        <v>7.1428571428571219</v>
      </c>
      <c r="T4318" s="8">
        <f t="shared" si="203"/>
        <v>15842.82</v>
      </c>
      <c r="U4318" s="8">
        <f>Sales[[#This Row],[Unit Cost]]*Sales[[#This Row],[Order Quantity]]</f>
        <v>14786.632000000001</v>
      </c>
    </row>
    <row r="4319" spans="1:21" x14ac:dyDescent="0.2">
      <c r="A4319" s="6" t="s">
        <v>4532</v>
      </c>
      <c r="B4319" s="6" t="s">
        <v>24</v>
      </c>
      <c r="C4319" s="6" t="s">
        <v>148</v>
      </c>
      <c r="D4319" s="7">
        <v>43700</v>
      </c>
      <c r="E4319" s="7">
        <v>43764</v>
      </c>
      <c r="F4319" s="7">
        <v>43786</v>
      </c>
      <c r="G4319" s="7">
        <v>43787</v>
      </c>
      <c r="H4319" s="6">
        <f t="shared" si="201"/>
        <v>23</v>
      </c>
      <c r="I4319" s="6" t="s">
        <v>215</v>
      </c>
      <c r="J4319" s="6">
        <v>1</v>
      </c>
      <c r="K4319" s="6">
        <v>8</v>
      </c>
      <c r="L4319" s="6">
        <v>55</v>
      </c>
      <c r="M4319" s="6">
        <v>45</v>
      </c>
      <c r="N4319" s="6">
        <v>5</v>
      </c>
      <c r="O4319" s="6">
        <v>0.05</v>
      </c>
      <c r="P4319" s="8">
        <v>743.7</v>
      </c>
      <c r="Q4319" s="8">
        <v>468.53100000000001</v>
      </c>
      <c r="R4319" s="8">
        <f t="shared" si="202"/>
        <v>1189.9199999999996</v>
      </c>
      <c r="S4319" s="8">
        <f>(((Sales[[#This Row],[Unit Price]]-(Sales[[#This Row],[Discount Applied]]*Sales[[#This Row],[Unit Price]]))-Q4319)/Q4319)*100</f>
        <v>50.793650793650812</v>
      </c>
      <c r="T4319" s="8">
        <f t="shared" si="203"/>
        <v>3532.5749999999998</v>
      </c>
      <c r="U4319" s="8">
        <f>Sales[[#This Row],[Unit Cost]]*Sales[[#This Row],[Order Quantity]]</f>
        <v>2342.6550000000002</v>
      </c>
    </row>
    <row r="4320" spans="1:21" x14ac:dyDescent="0.2">
      <c r="A4320" s="6" t="s">
        <v>4533</v>
      </c>
      <c r="B4320" s="6" t="s">
        <v>24</v>
      </c>
      <c r="C4320" s="6" t="s">
        <v>143</v>
      </c>
      <c r="D4320" s="7">
        <v>43700</v>
      </c>
      <c r="E4320" s="7">
        <v>43764</v>
      </c>
      <c r="F4320" s="7">
        <v>43788</v>
      </c>
      <c r="G4320" s="7">
        <v>43794</v>
      </c>
      <c r="H4320" s="6">
        <f t="shared" si="201"/>
        <v>30</v>
      </c>
      <c r="I4320" s="6" t="s">
        <v>215</v>
      </c>
      <c r="J4320" s="6">
        <v>3</v>
      </c>
      <c r="K4320" s="6">
        <v>48</v>
      </c>
      <c r="L4320" s="6">
        <v>340</v>
      </c>
      <c r="M4320" s="6">
        <v>13</v>
      </c>
      <c r="N4320" s="6">
        <v>2</v>
      </c>
      <c r="O4320" s="6">
        <v>0.05</v>
      </c>
      <c r="P4320" s="8">
        <v>3979.8</v>
      </c>
      <c r="Q4320" s="8">
        <v>3104.2440000000001</v>
      </c>
      <c r="R4320" s="8">
        <f t="shared" si="202"/>
        <v>1353.1320000000005</v>
      </c>
      <c r="S4320" s="8">
        <f>(((Sales[[#This Row],[Unit Price]]-(Sales[[#This Row],[Discount Applied]]*Sales[[#This Row],[Unit Price]]))-Q4320)/Q4320)*100</f>
        <v>21.794871794871803</v>
      </c>
      <c r="T4320" s="8">
        <f t="shared" si="203"/>
        <v>7561.6200000000008</v>
      </c>
      <c r="U4320" s="8">
        <f>Sales[[#This Row],[Unit Cost]]*Sales[[#This Row],[Order Quantity]]</f>
        <v>6208.4880000000003</v>
      </c>
    </row>
    <row r="4321" spans="1:21" x14ac:dyDescent="0.2">
      <c r="A4321" s="6" t="s">
        <v>4534</v>
      </c>
      <c r="B4321" s="6" t="s">
        <v>23</v>
      </c>
      <c r="C4321" s="6" t="s">
        <v>145</v>
      </c>
      <c r="D4321" s="7">
        <v>43600</v>
      </c>
      <c r="E4321" s="7">
        <v>43765</v>
      </c>
      <c r="F4321" s="7">
        <v>43779</v>
      </c>
      <c r="G4321" s="7">
        <v>43787</v>
      </c>
      <c r="H4321" s="6">
        <f t="shared" si="201"/>
        <v>22</v>
      </c>
      <c r="I4321" s="6" t="s">
        <v>215</v>
      </c>
      <c r="J4321" s="6">
        <v>24</v>
      </c>
      <c r="K4321" s="6">
        <v>44</v>
      </c>
      <c r="L4321" s="6">
        <v>162</v>
      </c>
      <c r="M4321" s="6">
        <v>8</v>
      </c>
      <c r="N4321" s="6">
        <v>7</v>
      </c>
      <c r="O4321" s="6">
        <v>0.3</v>
      </c>
      <c r="P4321" s="8">
        <v>3966.4</v>
      </c>
      <c r="Q4321" s="8">
        <v>1824.5440000000001</v>
      </c>
      <c r="R4321" s="8">
        <f t="shared" si="202"/>
        <v>6663.5519999999997</v>
      </c>
      <c r="S4321" s="8">
        <f>(((Sales[[#This Row],[Unit Price]]-(Sales[[#This Row],[Discount Applied]]*Sales[[#This Row],[Unit Price]]))-Q4321)/Q4321)*100</f>
        <v>52.173913043478251</v>
      </c>
      <c r="T4321" s="8">
        <f t="shared" si="203"/>
        <v>19435.36</v>
      </c>
      <c r="U4321" s="8">
        <f>Sales[[#This Row],[Unit Cost]]*Sales[[#This Row],[Order Quantity]]</f>
        <v>12771.808000000001</v>
      </c>
    </row>
    <row r="4322" spans="1:21" x14ac:dyDescent="0.2">
      <c r="A4322" s="6" t="s">
        <v>4535</v>
      </c>
      <c r="B4322" s="6" t="s">
        <v>26</v>
      </c>
      <c r="C4322" s="6" t="s">
        <v>148</v>
      </c>
      <c r="D4322" s="7">
        <v>43700</v>
      </c>
      <c r="E4322" s="7">
        <v>43765</v>
      </c>
      <c r="F4322" s="7">
        <v>43783</v>
      </c>
      <c r="G4322" s="7">
        <v>43787</v>
      </c>
      <c r="H4322" s="6">
        <f t="shared" si="201"/>
        <v>22</v>
      </c>
      <c r="I4322" s="6" t="s">
        <v>215</v>
      </c>
      <c r="J4322" s="6">
        <v>28</v>
      </c>
      <c r="K4322" s="6">
        <v>13</v>
      </c>
      <c r="L4322" s="6">
        <v>13</v>
      </c>
      <c r="M4322" s="6">
        <v>39</v>
      </c>
      <c r="N4322" s="6">
        <v>6</v>
      </c>
      <c r="O4322" s="6">
        <v>7.4999999999999997E-2</v>
      </c>
      <c r="P4322" s="8">
        <v>227.8</v>
      </c>
      <c r="Q4322" s="8">
        <v>113.9</v>
      </c>
      <c r="R4322" s="8">
        <f t="shared" si="202"/>
        <v>580.8900000000001</v>
      </c>
      <c r="S4322" s="8">
        <f>(((Sales[[#This Row],[Unit Price]]-(Sales[[#This Row],[Discount Applied]]*Sales[[#This Row],[Unit Price]]))-Q4322)/Q4322)*100</f>
        <v>85</v>
      </c>
      <c r="T4322" s="8">
        <f t="shared" si="203"/>
        <v>1264.2900000000002</v>
      </c>
      <c r="U4322" s="8">
        <f>Sales[[#This Row],[Unit Cost]]*Sales[[#This Row],[Order Quantity]]</f>
        <v>683.40000000000009</v>
      </c>
    </row>
    <row r="4323" spans="1:21" x14ac:dyDescent="0.2">
      <c r="A4323" s="6" t="s">
        <v>4536</v>
      </c>
      <c r="B4323" s="6" t="s">
        <v>24</v>
      </c>
      <c r="C4323" s="6" t="s">
        <v>146</v>
      </c>
      <c r="D4323" s="7">
        <v>43600</v>
      </c>
      <c r="E4323" s="7">
        <v>43765</v>
      </c>
      <c r="F4323" s="7">
        <v>43770</v>
      </c>
      <c r="G4323" s="7">
        <v>43778</v>
      </c>
      <c r="H4323" s="6">
        <f t="shared" si="201"/>
        <v>13</v>
      </c>
      <c r="I4323" s="6" t="s">
        <v>215</v>
      </c>
      <c r="J4323" s="6">
        <v>2</v>
      </c>
      <c r="K4323" s="6">
        <v>8</v>
      </c>
      <c r="L4323" s="6">
        <v>284</v>
      </c>
      <c r="M4323" s="6">
        <v>46</v>
      </c>
      <c r="N4323" s="6">
        <v>8</v>
      </c>
      <c r="O4323" s="6">
        <v>0.3</v>
      </c>
      <c r="P4323" s="8">
        <v>5822.3</v>
      </c>
      <c r="Q4323" s="8">
        <v>2736.4809999999998</v>
      </c>
      <c r="R4323" s="8">
        <f t="shared" si="202"/>
        <v>10713.032000000003</v>
      </c>
      <c r="S4323" s="8">
        <f>(((Sales[[#This Row],[Unit Price]]-(Sales[[#This Row],[Discount Applied]]*Sales[[#This Row],[Unit Price]]))-Q4323)/Q4323)*100</f>
        <v>48.936170212765973</v>
      </c>
      <c r="T4323" s="8">
        <f t="shared" si="203"/>
        <v>32604.880000000001</v>
      </c>
      <c r="U4323" s="8">
        <f>Sales[[#This Row],[Unit Cost]]*Sales[[#This Row],[Order Quantity]]</f>
        <v>21891.847999999998</v>
      </c>
    </row>
    <row r="4324" spans="1:21" x14ac:dyDescent="0.2">
      <c r="A4324" s="6" t="s">
        <v>4537</v>
      </c>
      <c r="B4324" s="6" t="s">
        <v>24</v>
      </c>
      <c r="C4324" s="6" t="s">
        <v>144</v>
      </c>
      <c r="D4324" s="7">
        <v>43700</v>
      </c>
      <c r="E4324" s="7">
        <v>43765</v>
      </c>
      <c r="F4324" s="7">
        <v>43779</v>
      </c>
      <c r="G4324" s="7">
        <v>43781</v>
      </c>
      <c r="H4324" s="6">
        <f t="shared" si="201"/>
        <v>16</v>
      </c>
      <c r="I4324" s="6" t="s">
        <v>215</v>
      </c>
      <c r="J4324" s="6">
        <v>9</v>
      </c>
      <c r="K4324" s="6">
        <v>2</v>
      </c>
      <c r="L4324" s="6">
        <v>69</v>
      </c>
      <c r="M4324" s="6">
        <v>29</v>
      </c>
      <c r="N4324" s="6">
        <v>1</v>
      </c>
      <c r="O4324" s="6">
        <v>0.2</v>
      </c>
      <c r="P4324" s="8">
        <v>1192.6000000000001</v>
      </c>
      <c r="Q4324" s="8">
        <v>596.30000000000007</v>
      </c>
      <c r="R4324" s="8">
        <f t="shared" si="202"/>
        <v>357.78000000000009</v>
      </c>
      <c r="S4324" s="8">
        <f>(((Sales[[#This Row],[Unit Price]]-(Sales[[#This Row],[Discount Applied]]*Sales[[#This Row],[Unit Price]]))-Q4324)/Q4324)*100</f>
        <v>60.000000000000007</v>
      </c>
      <c r="T4324" s="8">
        <f t="shared" si="203"/>
        <v>954.08000000000015</v>
      </c>
      <c r="U4324" s="8">
        <f>Sales[[#This Row],[Unit Cost]]*Sales[[#This Row],[Order Quantity]]</f>
        <v>596.30000000000007</v>
      </c>
    </row>
    <row r="4325" spans="1:21" x14ac:dyDescent="0.2">
      <c r="A4325" s="6" t="s">
        <v>4538</v>
      </c>
      <c r="B4325" s="6" t="s">
        <v>24</v>
      </c>
      <c r="C4325" s="6" t="s">
        <v>145</v>
      </c>
      <c r="D4325" s="7">
        <v>43700</v>
      </c>
      <c r="E4325" s="7">
        <v>43765</v>
      </c>
      <c r="F4325" s="7">
        <v>43790</v>
      </c>
      <c r="G4325" s="7">
        <v>43798</v>
      </c>
      <c r="H4325" s="6">
        <f t="shared" si="201"/>
        <v>33</v>
      </c>
      <c r="I4325" s="6" t="s">
        <v>215</v>
      </c>
      <c r="J4325" s="6">
        <v>11</v>
      </c>
      <c r="K4325" s="6">
        <v>29</v>
      </c>
      <c r="L4325" s="6">
        <v>180</v>
      </c>
      <c r="M4325" s="6">
        <v>8</v>
      </c>
      <c r="N4325" s="6">
        <v>8</v>
      </c>
      <c r="O4325" s="6">
        <v>0.05</v>
      </c>
      <c r="P4325" s="8">
        <v>1762.1000000000001</v>
      </c>
      <c r="Q4325" s="8">
        <v>775.32400000000007</v>
      </c>
      <c r="R4325" s="8">
        <f t="shared" si="202"/>
        <v>7189.3680000000004</v>
      </c>
      <c r="S4325" s="8">
        <f>(((Sales[[#This Row],[Unit Price]]-(Sales[[#This Row],[Discount Applied]]*Sales[[#This Row],[Unit Price]]))-Q4325)/Q4325)*100</f>
        <v>115.90909090909089</v>
      </c>
      <c r="T4325" s="8">
        <f t="shared" si="203"/>
        <v>13391.960000000001</v>
      </c>
      <c r="U4325" s="8">
        <f>Sales[[#This Row],[Unit Cost]]*Sales[[#This Row],[Order Quantity]]</f>
        <v>6202.5920000000006</v>
      </c>
    </row>
    <row r="4326" spans="1:21" x14ac:dyDescent="0.2">
      <c r="A4326" s="6" t="s">
        <v>4539</v>
      </c>
      <c r="B4326" s="6" t="s">
        <v>24</v>
      </c>
      <c r="C4326" s="6" t="s">
        <v>147</v>
      </c>
      <c r="D4326" s="7">
        <v>43700</v>
      </c>
      <c r="E4326" s="7">
        <v>43765</v>
      </c>
      <c r="F4326" s="7">
        <v>43783</v>
      </c>
      <c r="G4326" s="7">
        <v>43790</v>
      </c>
      <c r="H4326" s="6">
        <f t="shared" si="201"/>
        <v>25</v>
      </c>
      <c r="I4326" s="6" t="s">
        <v>215</v>
      </c>
      <c r="J4326" s="6">
        <v>6</v>
      </c>
      <c r="K4326" s="6">
        <v>34</v>
      </c>
      <c r="L4326" s="6">
        <v>236</v>
      </c>
      <c r="M4326" s="6">
        <v>44</v>
      </c>
      <c r="N4326" s="6">
        <v>5</v>
      </c>
      <c r="O4326" s="6">
        <v>0.05</v>
      </c>
      <c r="P4326" s="8">
        <v>904.5</v>
      </c>
      <c r="Q4326" s="8">
        <v>470.34000000000003</v>
      </c>
      <c r="R4326" s="8">
        <f t="shared" si="202"/>
        <v>1944.6749999999997</v>
      </c>
      <c r="S4326" s="8">
        <f>(((Sales[[#This Row],[Unit Price]]-(Sales[[#This Row],[Discount Applied]]*Sales[[#This Row],[Unit Price]]))-Q4326)/Q4326)*100</f>
        <v>82.692307692307679</v>
      </c>
      <c r="T4326" s="8">
        <f t="shared" si="203"/>
        <v>4296.375</v>
      </c>
      <c r="U4326" s="8">
        <f>Sales[[#This Row],[Unit Cost]]*Sales[[#This Row],[Order Quantity]]</f>
        <v>2351.7000000000003</v>
      </c>
    </row>
    <row r="4327" spans="1:21" x14ac:dyDescent="0.2">
      <c r="A4327" s="6" t="s">
        <v>4540</v>
      </c>
      <c r="B4327" s="6" t="s">
        <v>24</v>
      </c>
      <c r="C4327" s="6" t="s">
        <v>143</v>
      </c>
      <c r="D4327" s="7">
        <v>43700</v>
      </c>
      <c r="E4327" s="7">
        <v>43765</v>
      </c>
      <c r="F4327" s="7">
        <v>43772</v>
      </c>
      <c r="G4327" s="7">
        <v>43782</v>
      </c>
      <c r="H4327" s="6">
        <f t="shared" si="201"/>
        <v>17</v>
      </c>
      <c r="I4327" s="6" t="s">
        <v>215</v>
      </c>
      <c r="J4327" s="6">
        <v>11</v>
      </c>
      <c r="K4327" s="6">
        <v>35</v>
      </c>
      <c r="L4327" s="6">
        <v>348</v>
      </c>
      <c r="M4327" s="6">
        <v>29</v>
      </c>
      <c r="N4327" s="6">
        <v>1</v>
      </c>
      <c r="O4327" s="6">
        <v>7.4999999999999997E-2</v>
      </c>
      <c r="P4327" s="8">
        <v>234.5</v>
      </c>
      <c r="Q4327" s="8">
        <v>159.46</v>
      </c>
      <c r="R4327" s="8">
        <f t="shared" si="202"/>
        <v>57.452499999999986</v>
      </c>
      <c r="S4327" s="8">
        <f>(((Sales[[#This Row],[Unit Price]]-(Sales[[#This Row],[Discount Applied]]*Sales[[#This Row],[Unit Price]]))-Q4327)/Q4327)*100</f>
        <v>36.02941176470587</v>
      </c>
      <c r="T4327" s="8">
        <f t="shared" si="203"/>
        <v>216.91249999999999</v>
      </c>
      <c r="U4327" s="8">
        <f>Sales[[#This Row],[Unit Cost]]*Sales[[#This Row],[Order Quantity]]</f>
        <v>159.46</v>
      </c>
    </row>
    <row r="4328" spans="1:21" x14ac:dyDescent="0.2">
      <c r="A4328" s="6" t="s">
        <v>4541</v>
      </c>
      <c r="B4328" s="6" t="s">
        <v>25</v>
      </c>
      <c r="C4328" s="6" t="s">
        <v>143</v>
      </c>
      <c r="D4328" s="7">
        <v>43700</v>
      </c>
      <c r="E4328" s="7">
        <v>43766</v>
      </c>
      <c r="F4328" s="7">
        <v>43785</v>
      </c>
      <c r="G4328" s="7">
        <v>43795</v>
      </c>
      <c r="H4328" s="6">
        <f t="shared" si="201"/>
        <v>29</v>
      </c>
      <c r="I4328" s="6" t="s">
        <v>215</v>
      </c>
      <c r="J4328" s="6">
        <v>19</v>
      </c>
      <c r="K4328" s="6">
        <v>17</v>
      </c>
      <c r="L4328" s="6">
        <v>338</v>
      </c>
      <c r="M4328" s="6">
        <v>3</v>
      </c>
      <c r="N4328" s="6">
        <v>5</v>
      </c>
      <c r="O4328" s="6">
        <v>0.05</v>
      </c>
      <c r="P4328" s="8">
        <v>2974.8</v>
      </c>
      <c r="Q4328" s="8">
        <v>1665.8880000000001</v>
      </c>
      <c r="R4328" s="8">
        <f t="shared" si="202"/>
        <v>5800.8599999999988</v>
      </c>
      <c r="S4328" s="8">
        <f>(((Sales[[#This Row],[Unit Price]]-(Sales[[#This Row],[Discount Applied]]*Sales[[#This Row],[Unit Price]]))-Q4328)/Q4328)*100</f>
        <v>69.642857142857153</v>
      </c>
      <c r="T4328" s="8">
        <f t="shared" si="203"/>
        <v>14130.3</v>
      </c>
      <c r="U4328" s="8">
        <f>Sales[[#This Row],[Unit Cost]]*Sales[[#This Row],[Order Quantity]]</f>
        <v>8329.44</v>
      </c>
    </row>
    <row r="4329" spans="1:21" x14ac:dyDescent="0.2">
      <c r="A4329" s="6" t="s">
        <v>4542</v>
      </c>
      <c r="B4329" s="6" t="s">
        <v>25</v>
      </c>
      <c r="C4329" s="6" t="s">
        <v>146</v>
      </c>
      <c r="D4329" s="7">
        <v>43700</v>
      </c>
      <c r="E4329" s="7">
        <v>43766</v>
      </c>
      <c r="F4329" s="7">
        <v>43790</v>
      </c>
      <c r="G4329" s="7">
        <v>43795</v>
      </c>
      <c r="H4329" s="6">
        <f t="shared" si="201"/>
        <v>29</v>
      </c>
      <c r="I4329" s="6" t="s">
        <v>215</v>
      </c>
      <c r="J4329" s="6">
        <v>13</v>
      </c>
      <c r="K4329" s="6">
        <v>15</v>
      </c>
      <c r="L4329" s="6">
        <v>289</v>
      </c>
      <c r="M4329" s="6">
        <v>47</v>
      </c>
      <c r="N4329" s="6">
        <v>4</v>
      </c>
      <c r="O4329" s="6">
        <v>0.05</v>
      </c>
      <c r="P4329" s="8">
        <v>1051.9000000000001</v>
      </c>
      <c r="Q4329" s="8">
        <v>694.25400000000013</v>
      </c>
      <c r="R4329" s="8">
        <f t="shared" si="202"/>
        <v>1220.2039999999997</v>
      </c>
      <c r="S4329" s="8">
        <f>(((Sales[[#This Row],[Unit Price]]-(Sales[[#This Row],[Discount Applied]]*Sales[[#This Row],[Unit Price]]))-Q4329)/Q4329)*100</f>
        <v>43.939393939393923</v>
      </c>
      <c r="T4329" s="8">
        <f t="shared" si="203"/>
        <v>3997.2200000000003</v>
      </c>
      <c r="U4329" s="8">
        <f>Sales[[#This Row],[Unit Cost]]*Sales[[#This Row],[Order Quantity]]</f>
        <v>2777.0160000000005</v>
      </c>
    </row>
    <row r="4330" spans="1:21" x14ac:dyDescent="0.2">
      <c r="A4330" s="6" t="s">
        <v>4543</v>
      </c>
      <c r="B4330" s="6" t="s">
        <v>23</v>
      </c>
      <c r="C4330" s="6" t="s">
        <v>145</v>
      </c>
      <c r="D4330" s="7">
        <v>43700</v>
      </c>
      <c r="E4330" s="7">
        <v>43766</v>
      </c>
      <c r="F4330" s="7">
        <v>43787</v>
      </c>
      <c r="G4330" s="7">
        <v>43793</v>
      </c>
      <c r="H4330" s="6">
        <f t="shared" si="201"/>
        <v>27</v>
      </c>
      <c r="I4330" s="6" t="s">
        <v>215</v>
      </c>
      <c r="J4330" s="6">
        <v>20</v>
      </c>
      <c r="K4330" s="6">
        <v>45</v>
      </c>
      <c r="L4330" s="6">
        <v>190</v>
      </c>
      <c r="M4330" s="6">
        <v>14</v>
      </c>
      <c r="N4330" s="6">
        <v>1</v>
      </c>
      <c r="O4330" s="6">
        <v>0.05</v>
      </c>
      <c r="P4330" s="8">
        <v>837.5</v>
      </c>
      <c r="Q4330" s="8">
        <v>569.5</v>
      </c>
      <c r="R4330" s="8">
        <f t="shared" si="202"/>
        <v>226.125</v>
      </c>
      <c r="S4330" s="8">
        <f>(((Sales[[#This Row],[Unit Price]]-(Sales[[#This Row],[Discount Applied]]*Sales[[#This Row],[Unit Price]]))-Q4330)/Q4330)*100</f>
        <v>39.705882352941174</v>
      </c>
      <c r="T4330" s="8">
        <f t="shared" si="203"/>
        <v>795.625</v>
      </c>
      <c r="U4330" s="8">
        <f>Sales[[#This Row],[Unit Cost]]*Sales[[#This Row],[Order Quantity]]</f>
        <v>569.5</v>
      </c>
    </row>
    <row r="4331" spans="1:21" x14ac:dyDescent="0.2">
      <c r="A4331" s="6" t="s">
        <v>4544</v>
      </c>
      <c r="B4331" s="6" t="s">
        <v>25</v>
      </c>
      <c r="C4331" s="6" t="s">
        <v>145</v>
      </c>
      <c r="D4331" s="7">
        <v>43700</v>
      </c>
      <c r="E4331" s="7">
        <v>43766</v>
      </c>
      <c r="F4331" s="7">
        <v>43782</v>
      </c>
      <c r="G4331" s="7">
        <v>43791</v>
      </c>
      <c r="H4331" s="6">
        <f t="shared" si="201"/>
        <v>25</v>
      </c>
      <c r="I4331" s="6" t="s">
        <v>215</v>
      </c>
      <c r="J4331" s="6">
        <v>20</v>
      </c>
      <c r="K4331" s="6">
        <v>3</v>
      </c>
      <c r="L4331" s="6">
        <v>98</v>
      </c>
      <c r="M4331" s="6">
        <v>12</v>
      </c>
      <c r="N4331" s="6">
        <v>6</v>
      </c>
      <c r="O4331" s="6">
        <v>0.05</v>
      </c>
      <c r="P4331" s="8">
        <v>5071.9000000000005</v>
      </c>
      <c r="Q4331" s="8">
        <v>3246.0160000000005</v>
      </c>
      <c r="R4331" s="8">
        <f t="shared" si="202"/>
        <v>9433.7339999999967</v>
      </c>
      <c r="S4331" s="8">
        <f>(((Sales[[#This Row],[Unit Price]]-(Sales[[#This Row],[Discount Applied]]*Sales[[#This Row],[Unit Price]]))-Q4331)/Q4331)*100</f>
        <v>48.437499999999986</v>
      </c>
      <c r="T4331" s="8">
        <f t="shared" si="203"/>
        <v>28909.83</v>
      </c>
      <c r="U4331" s="8">
        <f>Sales[[#This Row],[Unit Cost]]*Sales[[#This Row],[Order Quantity]]</f>
        <v>19476.096000000005</v>
      </c>
    </row>
    <row r="4332" spans="1:21" x14ac:dyDescent="0.2">
      <c r="A4332" s="6" t="s">
        <v>4545</v>
      </c>
      <c r="B4332" s="6" t="s">
        <v>25</v>
      </c>
      <c r="C4332" s="6" t="s">
        <v>145</v>
      </c>
      <c r="D4332" s="7">
        <v>43600</v>
      </c>
      <c r="E4332" s="7">
        <v>43766</v>
      </c>
      <c r="F4332" s="7">
        <v>43791</v>
      </c>
      <c r="G4332" s="7">
        <v>43793</v>
      </c>
      <c r="H4332" s="6">
        <f t="shared" si="201"/>
        <v>27</v>
      </c>
      <c r="I4332" s="6" t="s">
        <v>215</v>
      </c>
      <c r="J4332" s="6">
        <v>12</v>
      </c>
      <c r="K4332" s="6">
        <v>24</v>
      </c>
      <c r="L4332" s="6">
        <v>143</v>
      </c>
      <c r="M4332" s="6">
        <v>15</v>
      </c>
      <c r="N4332" s="6">
        <v>2</v>
      </c>
      <c r="O4332" s="6">
        <v>0.1</v>
      </c>
      <c r="P4332" s="8">
        <v>6445.4000000000005</v>
      </c>
      <c r="Q4332" s="8">
        <v>5414.1360000000004</v>
      </c>
      <c r="R4332" s="8">
        <f t="shared" si="202"/>
        <v>773.44800000000032</v>
      </c>
      <c r="S4332" s="8">
        <f>(((Sales[[#This Row],[Unit Price]]-(Sales[[#This Row],[Discount Applied]]*Sales[[#This Row],[Unit Price]]))-Q4332)/Q4332)*100</f>
        <v>7.142857142857145</v>
      </c>
      <c r="T4332" s="8">
        <f t="shared" si="203"/>
        <v>11601.720000000001</v>
      </c>
      <c r="U4332" s="8">
        <f>Sales[[#This Row],[Unit Cost]]*Sales[[#This Row],[Order Quantity]]</f>
        <v>10828.272000000001</v>
      </c>
    </row>
    <row r="4333" spans="1:21" x14ac:dyDescent="0.2">
      <c r="A4333" s="6" t="s">
        <v>4546</v>
      </c>
      <c r="B4333" s="6" t="s">
        <v>24</v>
      </c>
      <c r="C4333" s="6" t="s">
        <v>145</v>
      </c>
      <c r="D4333" s="7">
        <v>43700</v>
      </c>
      <c r="E4333" s="7">
        <v>43766</v>
      </c>
      <c r="F4333" s="7">
        <v>43774</v>
      </c>
      <c r="G4333" s="7">
        <v>43775</v>
      </c>
      <c r="H4333" s="6">
        <f t="shared" si="201"/>
        <v>9</v>
      </c>
      <c r="I4333" s="6" t="s">
        <v>215</v>
      </c>
      <c r="J4333" s="6">
        <v>11</v>
      </c>
      <c r="K4333" s="6">
        <v>26</v>
      </c>
      <c r="L4333" s="6">
        <v>126</v>
      </c>
      <c r="M4333" s="6">
        <v>47</v>
      </c>
      <c r="N4333" s="6">
        <v>1</v>
      </c>
      <c r="O4333" s="6">
        <v>0.1</v>
      </c>
      <c r="P4333" s="8">
        <v>850.9</v>
      </c>
      <c r="Q4333" s="8">
        <v>646.68399999999997</v>
      </c>
      <c r="R4333" s="8">
        <f t="shared" si="202"/>
        <v>119.12599999999998</v>
      </c>
      <c r="S4333" s="8">
        <f>(((Sales[[#This Row],[Unit Price]]-(Sales[[#This Row],[Discount Applied]]*Sales[[#This Row],[Unit Price]]))-Q4333)/Q4333)*100</f>
        <v>18.421052631578945</v>
      </c>
      <c r="T4333" s="8">
        <f t="shared" si="203"/>
        <v>765.81</v>
      </c>
      <c r="U4333" s="8">
        <f>Sales[[#This Row],[Unit Cost]]*Sales[[#This Row],[Order Quantity]]</f>
        <v>646.68399999999997</v>
      </c>
    </row>
    <row r="4334" spans="1:21" x14ac:dyDescent="0.2">
      <c r="A4334" s="6" t="s">
        <v>4547</v>
      </c>
      <c r="B4334" s="6" t="s">
        <v>25</v>
      </c>
      <c r="C4334" s="6" t="s">
        <v>144</v>
      </c>
      <c r="D4334" s="7">
        <v>43600</v>
      </c>
      <c r="E4334" s="7">
        <v>43766</v>
      </c>
      <c r="F4334" s="7">
        <v>43775</v>
      </c>
      <c r="G4334" s="7">
        <v>43785</v>
      </c>
      <c r="H4334" s="6">
        <f t="shared" si="201"/>
        <v>19</v>
      </c>
      <c r="I4334" s="6" t="s">
        <v>215</v>
      </c>
      <c r="J4334" s="6">
        <v>18</v>
      </c>
      <c r="K4334" s="6">
        <v>33</v>
      </c>
      <c r="L4334" s="6">
        <v>76</v>
      </c>
      <c r="M4334" s="6">
        <v>10</v>
      </c>
      <c r="N4334" s="6">
        <v>8</v>
      </c>
      <c r="O4334" s="6">
        <v>7.4999999999999997E-2</v>
      </c>
      <c r="P4334" s="8">
        <v>690.1</v>
      </c>
      <c r="Q4334" s="8">
        <v>552.08000000000004</v>
      </c>
      <c r="R4334" s="8">
        <f t="shared" si="202"/>
        <v>690.09999999999945</v>
      </c>
      <c r="S4334" s="8">
        <f>(((Sales[[#This Row],[Unit Price]]-(Sales[[#This Row],[Discount Applied]]*Sales[[#This Row],[Unit Price]]))-Q4334)/Q4334)*100</f>
        <v>15.624999999999986</v>
      </c>
      <c r="T4334" s="8">
        <f t="shared" si="203"/>
        <v>5106.74</v>
      </c>
      <c r="U4334" s="8">
        <f>Sales[[#This Row],[Unit Cost]]*Sales[[#This Row],[Order Quantity]]</f>
        <v>4416.6400000000003</v>
      </c>
    </row>
    <row r="4335" spans="1:21" x14ac:dyDescent="0.2">
      <c r="A4335" s="6" t="s">
        <v>4548</v>
      </c>
      <c r="B4335" s="6" t="s">
        <v>24</v>
      </c>
      <c r="C4335" s="6" t="s">
        <v>145</v>
      </c>
      <c r="D4335" s="7">
        <v>43600</v>
      </c>
      <c r="E4335" s="7">
        <v>43766</v>
      </c>
      <c r="F4335" s="7">
        <v>43790</v>
      </c>
      <c r="G4335" s="7">
        <v>43794</v>
      </c>
      <c r="H4335" s="6">
        <f t="shared" si="201"/>
        <v>28</v>
      </c>
      <c r="I4335" s="6" t="s">
        <v>215</v>
      </c>
      <c r="J4335" s="6">
        <v>7</v>
      </c>
      <c r="K4335" s="6">
        <v>43</v>
      </c>
      <c r="L4335" s="6">
        <v>146</v>
      </c>
      <c r="M4335" s="6">
        <v>46</v>
      </c>
      <c r="N4335" s="6">
        <v>4</v>
      </c>
      <c r="O4335" s="6">
        <v>0.3</v>
      </c>
      <c r="P4335" s="8">
        <v>167.5</v>
      </c>
      <c r="Q4335" s="8">
        <v>77.05</v>
      </c>
      <c r="R4335" s="8">
        <f t="shared" si="202"/>
        <v>160.80000000000001</v>
      </c>
      <c r="S4335" s="8">
        <f>(((Sales[[#This Row],[Unit Price]]-(Sales[[#This Row],[Discount Applied]]*Sales[[#This Row],[Unit Price]]))-Q4335)/Q4335)*100</f>
        <v>52.173913043478272</v>
      </c>
      <c r="T4335" s="8">
        <f t="shared" si="203"/>
        <v>469</v>
      </c>
      <c r="U4335" s="8">
        <f>Sales[[#This Row],[Unit Cost]]*Sales[[#This Row],[Order Quantity]]</f>
        <v>308.2</v>
      </c>
    </row>
    <row r="4336" spans="1:21" x14ac:dyDescent="0.2">
      <c r="A4336" s="6" t="s">
        <v>4549</v>
      </c>
      <c r="B4336" s="6" t="s">
        <v>24</v>
      </c>
      <c r="C4336" s="6" t="s">
        <v>147</v>
      </c>
      <c r="D4336" s="7">
        <v>43600</v>
      </c>
      <c r="E4336" s="7">
        <v>43766</v>
      </c>
      <c r="F4336" s="7">
        <v>43770</v>
      </c>
      <c r="G4336" s="7">
        <v>43780</v>
      </c>
      <c r="H4336" s="6">
        <f t="shared" si="201"/>
        <v>14</v>
      </c>
      <c r="I4336" s="6" t="s">
        <v>215</v>
      </c>
      <c r="J4336" s="6">
        <v>5</v>
      </c>
      <c r="K4336" s="6">
        <v>9</v>
      </c>
      <c r="L4336" s="6">
        <v>245</v>
      </c>
      <c r="M4336" s="6">
        <v>42</v>
      </c>
      <c r="N4336" s="6">
        <v>6</v>
      </c>
      <c r="O4336" s="6">
        <v>0.4</v>
      </c>
      <c r="P4336" s="8">
        <v>1098.8</v>
      </c>
      <c r="Q4336" s="8">
        <v>571.37599999999998</v>
      </c>
      <c r="R4336" s="8">
        <f t="shared" si="202"/>
        <v>527.42399999999952</v>
      </c>
      <c r="S4336" s="8">
        <f>(((Sales[[#This Row],[Unit Price]]-(Sales[[#This Row],[Discount Applied]]*Sales[[#This Row],[Unit Price]]))-Q4336)/Q4336)*100</f>
        <v>15.384615384615385</v>
      </c>
      <c r="T4336" s="8">
        <f t="shared" si="203"/>
        <v>3955.6799999999994</v>
      </c>
      <c r="U4336" s="8">
        <f>Sales[[#This Row],[Unit Cost]]*Sales[[#This Row],[Order Quantity]]</f>
        <v>3428.2559999999999</v>
      </c>
    </row>
    <row r="4337" spans="1:21" x14ac:dyDescent="0.2">
      <c r="A4337" s="6" t="s">
        <v>4550</v>
      </c>
      <c r="B4337" s="6" t="s">
        <v>25</v>
      </c>
      <c r="C4337" s="6" t="s">
        <v>146</v>
      </c>
      <c r="D4337" s="7">
        <v>43600</v>
      </c>
      <c r="E4337" s="7">
        <v>43766</v>
      </c>
      <c r="F4337" s="7">
        <v>43778</v>
      </c>
      <c r="G4337" s="7">
        <v>43784</v>
      </c>
      <c r="H4337" s="6">
        <f t="shared" si="201"/>
        <v>18</v>
      </c>
      <c r="I4337" s="6" t="s">
        <v>215</v>
      </c>
      <c r="J4337" s="6">
        <v>13</v>
      </c>
      <c r="K4337" s="6">
        <v>16</v>
      </c>
      <c r="L4337" s="6">
        <v>280</v>
      </c>
      <c r="M4337" s="6">
        <v>12</v>
      </c>
      <c r="N4337" s="6">
        <v>4</v>
      </c>
      <c r="O4337" s="6">
        <v>0.05</v>
      </c>
      <c r="P4337" s="8">
        <v>2532.6</v>
      </c>
      <c r="Q4337" s="8">
        <v>1950.1019999999999</v>
      </c>
      <c r="R4337" s="8">
        <f t="shared" si="202"/>
        <v>1823.4719999999998</v>
      </c>
      <c r="S4337" s="8">
        <f>(((Sales[[#This Row],[Unit Price]]-(Sales[[#This Row],[Discount Applied]]*Sales[[#This Row],[Unit Price]]))-Q4337)/Q4337)*100</f>
        <v>23.376623376623375</v>
      </c>
      <c r="T4337" s="8">
        <f t="shared" si="203"/>
        <v>9623.8799999999992</v>
      </c>
      <c r="U4337" s="8">
        <f>Sales[[#This Row],[Unit Cost]]*Sales[[#This Row],[Order Quantity]]</f>
        <v>7800.4079999999994</v>
      </c>
    </row>
    <row r="4338" spans="1:21" x14ac:dyDescent="0.2">
      <c r="A4338" s="6" t="s">
        <v>4551</v>
      </c>
      <c r="B4338" s="6" t="s">
        <v>25</v>
      </c>
      <c r="C4338" s="6" t="s">
        <v>145</v>
      </c>
      <c r="D4338" s="7">
        <v>43700</v>
      </c>
      <c r="E4338" s="7">
        <v>43767</v>
      </c>
      <c r="F4338" s="7">
        <v>43786</v>
      </c>
      <c r="G4338" s="7">
        <v>43787</v>
      </c>
      <c r="H4338" s="6">
        <f t="shared" si="201"/>
        <v>20</v>
      </c>
      <c r="I4338" s="6" t="s">
        <v>215</v>
      </c>
      <c r="J4338" s="6">
        <v>19</v>
      </c>
      <c r="K4338" s="6">
        <v>37</v>
      </c>
      <c r="L4338" s="6">
        <v>161</v>
      </c>
      <c r="M4338" s="6">
        <v>36</v>
      </c>
      <c r="N4338" s="6">
        <v>4</v>
      </c>
      <c r="O4338" s="6">
        <v>0.2</v>
      </c>
      <c r="P4338" s="8">
        <v>1085.4000000000001</v>
      </c>
      <c r="Q4338" s="8">
        <v>586.1160000000001</v>
      </c>
      <c r="R4338" s="8">
        <f t="shared" si="202"/>
        <v>1128.8159999999998</v>
      </c>
      <c r="S4338" s="8">
        <f>(((Sales[[#This Row],[Unit Price]]-(Sales[[#This Row],[Discount Applied]]*Sales[[#This Row],[Unit Price]]))-Q4338)/Q4338)*100</f>
        <v>48.148148148148131</v>
      </c>
      <c r="T4338" s="8">
        <f t="shared" si="203"/>
        <v>3473.28</v>
      </c>
      <c r="U4338" s="8">
        <f>Sales[[#This Row],[Unit Cost]]*Sales[[#This Row],[Order Quantity]]</f>
        <v>2344.4640000000004</v>
      </c>
    </row>
    <row r="4339" spans="1:21" x14ac:dyDescent="0.2">
      <c r="A4339" s="6" t="s">
        <v>4552</v>
      </c>
      <c r="B4339" s="6" t="s">
        <v>25</v>
      </c>
      <c r="C4339" s="6" t="s">
        <v>145</v>
      </c>
      <c r="D4339" s="7">
        <v>43700</v>
      </c>
      <c r="E4339" s="7">
        <v>43767</v>
      </c>
      <c r="F4339" s="7">
        <v>43770</v>
      </c>
      <c r="G4339" s="7">
        <v>43771</v>
      </c>
      <c r="H4339" s="6">
        <f t="shared" si="201"/>
        <v>4</v>
      </c>
      <c r="I4339" s="6" t="s">
        <v>215</v>
      </c>
      <c r="J4339" s="6">
        <v>14</v>
      </c>
      <c r="K4339" s="6">
        <v>25</v>
      </c>
      <c r="L4339" s="6">
        <v>169</v>
      </c>
      <c r="M4339" s="6">
        <v>34</v>
      </c>
      <c r="N4339" s="6">
        <v>1</v>
      </c>
      <c r="O4339" s="6">
        <v>7.4999999999999997E-2</v>
      </c>
      <c r="P4339" s="8">
        <v>951.4</v>
      </c>
      <c r="Q4339" s="8">
        <v>704.03599999999994</v>
      </c>
      <c r="R4339" s="8">
        <f t="shared" si="202"/>
        <v>176.00900000000001</v>
      </c>
      <c r="S4339" s="8">
        <f>(((Sales[[#This Row],[Unit Price]]-(Sales[[#This Row],[Discount Applied]]*Sales[[#This Row],[Unit Price]]))-Q4339)/Q4339)*100</f>
        <v>25.000000000000007</v>
      </c>
      <c r="T4339" s="8">
        <f t="shared" si="203"/>
        <v>880.04499999999996</v>
      </c>
      <c r="U4339" s="8">
        <f>Sales[[#This Row],[Unit Cost]]*Sales[[#This Row],[Order Quantity]]</f>
        <v>704.03599999999994</v>
      </c>
    </row>
    <row r="4340" spans="1:21" x14ac:dyDescent="0.2">
      <c r="A4340" s="6" t="s">
        <v>4553</v>
      </c>
      <c r="B4340" s="6" t="s">
        <v>25</v>
      </c>
      <c r="C4340" s="6" t="s">
        <v>145</v>
      </c>
      <c r="D4340" s="7">
        <v>43600</v>
      </c>
      <c r="E4340" s="7">
        <v>43767</v>
      </c>
      <c r="F4340" s="7">
        <v>43776</v>
      </c>
      <c r="G4340" s="7">
        <v>43786</v>
      </c>
      <c r="H4340" s="6">
        <f t="shared" si="201"/>
        <v>19</v>
      </c>
      <c r="I4340" s="6" t="s">
        <v>215</v>
      </c>
      <c r="J4340" s="6">
        <v>18</v>
      </c>
      <c r="K4340" s="6">
        <v>40</v>
      </c>
      <c r="L4340" s="6">
        <v>163</v>
      </c>
      <c r="M4340" s="6">
        <v>37</v>
      </c>
      <c r="N4340" s="6">
        <v>5</v>
      </c>
      <c r="O4340" s="6">
        <v>7.4999999999999997E-2</v>
      </c>
      <c r="P4340" s="8">
        <v>2586.2000000000003</v>
      </c>
      <c r="Q4340" s="8">
        <v>1163.7900000000002</v>
      </c>
      <c r="R4340" s="8">
        <f t="shared" si="202"/>
        <v>6142.2250000000004</v>
      </c>
      <c r="S4340" s="8">
        <f>(((Sales[[#This Row],[Unit Price]]-(Sales[[#This Row],[Discount Applied]]*Sales[[#This Row],[Unit Price]]))-Q4340)/Q4340)*100</f>
        <v>105.55555555555554</v>
      </c>
      <c r="T4340" s="8">
        <f t="shared" si="203"/>
        <v>11961.175000000001</v>
      </c>
      <c r="U4340" s="8">
        <f>Sales[[#This Row],[Unit Cost]]*Sales[[#This Row],[Order Quantity]]</f>
        <v>5818.9500000000007</v>
      </c>
    </row>
    <row r="4341" spans="1:21" x14ac:dyDescent="0.2">
      <c r="A4341" s="6" t="s">
        <v>4554</v>
      </c>
      <c r="B4341" s="6" t="s">
        <v>25</v>
      </c>
      <c r="C4341" s="6" t="s">
        <v>146</v>
      </c>
      <c r="D4341" s="7">
        <v>43600</v>
      </c>
      <c r="E4341" s="7">
        <v>43767</v>
      </c>
      <c r="F4341" s="7">
        <v>43770</v>
      </c>
      <c r="G4341" s="7">
        <v>43780</v>
      </c>
      <c r="H4341" s="6">
        <f t="shared" si="201"/>
        <v>13</v>
      </c>
      <c r="I4341" s="6" t="s">
        <v>215</v>
      </c>
      <c r="J4341" s="6">
        <v>17</v>
      </c>
      <c r="K4341" s="6">
        <v>3</v>
      </c>
      <c r="L4341" s="6">
        <v>288</v>
      </c>
      <c r="M4341" s="6">
        <v>15</v>
      </c>
      <c r="N4341" s="6">
        <v>8</v>
      </c>
      <c r="O4341" s="6">
        <v>0.4</v>
      </c>
      <c r="P4341" s="8">
        <v>1708.5</v>
      </c>
      <c r="Q4341" s="8">
        <v>1161.78</v>
      </c>
      <c r="R4341" s="8">
        <f t="shared" si="202"/>
        <v>-1093.4400000000005</v>
      </c>
      <c r="S4341" s="8">
        <f>(((Sales[[#This Row],[Unit Price]]-(Sales[[#This Row],[Discount Applied]]*Sales[[#This Row],[Unit Price]]))-Q4341)/Q4341)*100</f>
        <v>-11.764705882352947</v>
      </c>
      <c r="T4341" s="8">
        <f t="shared" si="203"/>
        <v>8200.7999999999993</v>
      </c>
      <c r="U4341" s="8">
        <f>Sales[[#This Row],[Unit Cost]]*Sales[[#This Row],[Order Quantity]]</f>
        <v>9294.24</v>
      </c>
    </row>
    <row r="4342" spans="1:21" x14ac:dyDescent="0.2">
      <c r="A4342" s="6" t="s">
        <v>4555</v>
      </c>
      <c r="B4342" s="6" t="s">
        <v>24</v>
      </c>
      <c r="C4342" s="6" t="s">
        <v>147</v>
      </c>
      <c r="D4342" s="7">
        <v>43700</v>
      </c>
      <c r="E4342" s="7">
        <v>43768</v>
      </c>
      <c r="F4342" s="7">
        <v>43787</v>
      </c>
      <c r="G4342" s="7">
        <v>43793</v>
      </c>
      <c r="H4342" s="6">
        <f t="shared" si="201"/>
        <v>25</v>
      </c>
      <c r="I4342" s="6" t="s">
        <v>215</v>
      </c>
      <c r="J4342" s="6">
        <v>2</v>
      </c>
      <c r="K4342" s="6">
        <v>4</v>
      </c>
      <c r="L4342" s="6">
        <v>212</v>
      </c>
      <c r="M4342" s="6">
        <v>26</v>
      </c>
      <c r="N4342" s="6">
        <v>3</v>
      </c>
      <c r="O4342" s="6">
        <v>0.15</v>
      </c>
      <c r="P4342" s="8">
        <v>1078.7</v>
      </c>
      <c r="Q4342" s="8">
        <v>506.98899999999998</v>
      </c>
      <c r="R4342" s="8">
        <f t="shared" si="202"/>
        <v>1229.7180000000005</v>
      </c>
      <c r="S4342" s="8">
        <f>(((Sales[[#This Row],[Unit Price]]-(Sales[[#This Row],[Discount Applied]]*Sales[[#This Row],[Unit Price]]))-Q4342)/Q4342)*100</f>
        <v>80.851063829787236</v>
      </c>
      <c r="T4342" s="8">
        <f t="shared" si="203"/>
        <v>2750.6850000000004</v>
      </c>
      <c r="U4342" s="8">
        <f>Sales[[#This Row],[Unit Cost]]*Sales[[#This Row],[Order Quantity]]</f>
        <v>1520.9669999999999</v>
      </c>
    </row>
    <row r="4343" spans="1:21" x14ac:dyDescent="0.2">
      <c r="A4343" s="6" t="s">
        <v>4556</v>
      </c>
      <c r="B4343" s="6" t="s">
        <v>24</v>
      </c>
      <c r="C4343" s="6" t="s">
        <v>147</v>
      </c>
      <c r="D4343" s="7">
        <v>43700</v>
      </c>
      <c r="E4343" s="7">
        <v>43768</v>
      </c>
      <c r="F4343" s="7">
        <v>43794</v>
      </c>
      <c r="G4343" s="7">
        <v>43797</v>
      </c>
      <c r="H4343" s="6">
        <f t="shared" si="201"/>
        <v>29</v>
      </c>
      <c r="I4343" s="6" t="s">
        <v>215</v>
      </c>
      <c r="J4343" s="6">
        <v>7</v>
      </c>
      <c r="K4343" s="6">
        <v>50</v>
      </c>
      <c r="L4343" s="6">
        <v>249</v>
      </c>
      <c r="M4343" s="6">
        <v>29</v>
      </c>
      <c r="N4343" s="6">
        <v>5</v>
      </c>
      <c r="O4343" s="6">
        <v>0.05</v>
      </c>
      <c r="P4343" s="8">
        <v>1132.3</v>
      </c>
      <c r="Q4343" s="8">
        <v>758.64099999999996</v>
      </c>
      <c r="R4343" s="8">
        <f t="shared" si="202"/>
        <v>1585.2200000000003</v>
      </c>
      <c r="S4343" s="8">
        <f>(((Sales[[#This Row],[Unit Price]]-(Sales[[#This Row],[Discount Applied]]*Sales[[#This Row],[Unit Price]]))-Q4343)/Q4343)*100</f>
        <v>41.791044776119399</v>
      </c>
      <c r="T4343" s="8">
        <f t="shared" si="203"/>
        <v>5378.4250000000002</v>
      </c>
      <c r="U4343" s="8">
        <f>Sales[[#This Row],[Unit Cost]]*Sales[[#This Row],[Order Quantity]]</f>
        <v>3793.2049999999999</v>
      </c>
    </row>
    <row r="4344" spans="1:21" x14ac:dyDescent="0.2">
      <c r="A4344" s="6" t="s">
        <v>4557</v>
      </c>
      <c r="B4344" s="6" t="s">
        <v>23</v>
      </c>
      <c r="C4344" s="6" t="s">
        <v>148</v>
      </c>
      <c r="D4344" s="7">
        <v>43600</v>
      </c>
      <c r="E4344" s="7">
        <v>43768</v>
      </c>
      <c r="F4344" s="7">
        <v>43793</v>
      </c>
      <c r="G4344" s="7">
        <v>43794</v>
      </c>
      <c r="H4344" s="6">
        <f t="shared" si="201"/>
        <v>26</v>
      </c>
      <c r="I4344" s="6" t="s">
        <v>215</v>
      </c>
      <c r="J4344" s="6">
        <v>24</v>
      </c>
      <c r="K4344" s="6">
        <v>44</v>
      </c>
      <c r="L4344" s="6">
        <v>42</v>
      </c>
      <c r="M4344" s="6">
        <v>26</v>
      </c>
      <c r="N4344" s="6">
        <v>7</v>
      </c>
      <c r="O4344" s="6">
        <v>0.15</v>
      </c>
      <c r="P4344" s="8">
        <v>1983.2</v>
      </c>
      <c r="Q4344" s="8">
        <v>1269.248</v>
      </c>
      <c r="R4344" s="8">
        <f t="shared" si="202"/>
        <v>2915.3039999999983</v>
      </c>
      <c r="S4344" s="8">
        <f>(((Sales[[#This Row],[Unit Price]]-(Sales[[#This Row],[Discount Applied]]*Sales[[#This Row],[Unit Price]]))-Q4344)/Q4344)*100</f>
        <v>32.812499999999993</v>
      </c>
      <c r="T4344" s="8">
        <f t="shared" si="203"/>
        <v>11800.039999999999</v>
      </c>
      <c r="U4344" s="8">
        <f>Sales[[#This Row],[Unit Cost]]*Sales[[#This Row],[Order Quantity]]</f>
        <v>8884.7360000000008</v>
      </c>
    </row>
    <row r="4345" spans="1:21" x14ac:dyDescent="0.2">
      <c r="A4345" s="6" t="s">
        <v>4558</v>
      </c>
      <c r="B4345" s="6" t="s">
        <v>25</v>
      </c>
      <c r="C4345" s="6" t="s">
        <v>148</v>
      </c>
      <c r="D4345" s="7">
        <v>43600</v>
      </c>
      <c r="E4345" s="7">
        <v>43768</v>
      </c>
      <c r="F4345" s="7">
        <v>43783</v>
      </c>
      <c r="G4345" s="7">
        <v>43787</v>
      </c>
      <c r="H4345" s="6">
        <f t="shared" si="201"/>
        <v>19</v>
      </c>
      <c r="I4345" s="6" t="s">
        <v>215</v>
      </c>
      <c r="J4345" s="6">
        <v>19</v>
      </c>
      <c r="K4345" s="6">
        <v>14</v>
      </c>
      <c r="L4345" s="6">
        <v>10</v>
      </c>
      <c r="M4345" s="6">
        <v>7</v>
      </c>
      <c r="N4345" s="6">
        <v>6</v>
      </c>
      <c r="O4345" s="6">
        <v>7.4999999999999997E-2</v>
      </c>
      <c r="P4345" s="8">
        <v>1051.9000000000001</v>
      </c>
      <c r="Q4345" s="8">
        <v>746.84900000000005</v>
      </c>
      <c r="R4345" s="8">
        <f t="shared" si="202"/>
        <v>1356.951</v>
      </c>
      <c r="S4345" s="8">
        <f>(((Sales[[#This Row],[Unit Price]]-(Sales[[#This Row],[Discount Applied]]*Sales[[#This Row],[Unit Price]]))-Q4345)/Q4345)*100</f>
        <v>30.281690140845068</v>
      </c>
      <c r="T4345" s="8">
        <f t="shared" si="203"/>
        <v>5838.0450000000001</v>
      </c>
      <c r="U4345" s="8">
        <f>Sales[[#This Row],[Unit Cost]]*Sales[[#This Row],[Order Quantity]]</f>
        <v>4481.0940000000001</v>
      </c>
    </row>
    <row r="4346" spans="1:21" x14ac:dyDescent="0.2">
      <c r="A4346" s="6" t="s">
        <v>4559</v>
      </c>
      <c r="B4346" s="6" t="s">
        <v>26</v>
      </c>
      <c r="C4346" s="6" t="s">
        <v>145</v>
      </c>
      <c r="D4346" s="7">
        <v>43700</v>
      </c>
      <c r="E4346" s="7">
        <v>43768</v>
      </c>
      <c r="F4346" s="7">
        <v>43786</v>
      </c>
      <c r="G4346" s="7">
        <v>43787</v>
      </c>
      <c r="H4346" s="6">
        <f t="shared" si="201"/>
        <v>19</v>
      </c>
      <c r="I4346" s="6" t="s">
        <v>215</v>
      </c>
      <c r="J4346" s="6">
        <v>26</v>
      </c>
      <c r="K4346" s="6">
        <v>6</v>
      </c>
      <c r="L4346" s="6">
        <v>120</v>
      </c>
      <c r="M4346" s="6">
        <v>2</v>
      </c>
      <c r="N4346" s="6">
        <v>4</v>
      </c>
      <c r="O4346" s="6">
        <v>0.15</v>
      </c>
      <c r="P4346" s="8">
        <v>3979.8</v>
      </c>
      <c r="Q4346" s="8">
        <v>2268.4859999999999</v>
      </c>
      <c r="R4346" s="8">
        <f t="shared" si="202"/>
        <v>4457.3760000000002</v>
      </c>
      <c r="S4346" s="8">
        <f>(((Sales[[#This Row],[Unit Price]]-(Sales[[#This Row],[Discount Applied]]*Sales[[#This Row],[Unit Price]]))-Q4346)/Q4346)*100</f>
        <v>49.122807017543863</v>
      </c>
      <c r="T4346" s="8">
        <f t="shared" si="203"/>
        <v>13531.32</v>
      </c>
      <c r="U4346" s="8">
        <f>Sales[[#This Row],[Unit Cost]]*Sales[[#This Row],[Order Quantity]]</f>
        <v>9073.9439999999995</v>
      </c>
    </row>
    <row r="4347" spans="1:21" x14ac:dyDescent="0.2">
      <c r="A4347" s="6" t="s">
        <v>4560</v>
      </c>
      <c r="B4347" s="6" t="s">
        <v>25</v>
      </c>
      <c r="C4347" s="6" t="s">
        <v>145</v>
      </c>
      <c r="D4347" s="7">
        <v>43600</v>
      </c>
      <c r="E4347" s="7">
        <v>43768</v>
      </c>
      <c r="F4347" s="7">
        <v>43777</v>
      </c>
      <c r="G4347" s="7">
        <v>43778</v>
      </c>
      <c r="H4347" s="6">
        <f t="shared" si="201"/>
        <v>10</v>
      </c>
      <c r="I4347" s="6" t="s">
        <v>215</v>
      </c>
      <c r="J4347" s="6">
        <v>20</v>
      </c>
      <c r="K4347" s="6">
        <v>46</v>
      </c>
      <c r="L4347" s="6">
        <v>97</v>
      </c>
      <c r="M4347" s="6">
        <v>21</v>
      </c>
      <c r="N4347" s="6">
        <v>6</v>
      </c>
      <c r="O4347" s="6">
        <v>0.05</v>
      </c>
      <c r="P4347" s="8">
        <v>1708.5</v>
      </c>
      <c r="Q4347" s="8">
        <v>683.40000000000009</v>
      </c>
      <c r="R4347" s="8">
        <f t="shared" si="202"/>
        <v>5638.05</v>
      </c>
      <c r="S4347" s="8">
        <f>(((Sales[[#This Row],[Unit Price]]-(Sales[[#This Row],[Discount Applied]]*Sales[[#This Row],[Unit Price]]))-Q4347)/Q4347)*100</f>
        <v>137.49999999999997</v>
      </c>
      <c r="T4347" s="8">
        <f t="shared" si="203"/>
        <v>9738.4500000000007</v>
      </c>
      <c r="U4347" s="8">
        <f>Sales[[#This Row],[Unit Cost]]*Sales[[#This Row],[Order Quantity]]</f>
        <v>4100.4000000000005</v>
      </c>
    </row>
    <row r="4348" spans="1:21" x14ac:dyDescent="0.2">
      <c r="A4348" s="6" t="s">
        <v>4561</v>
      </c>
      <c r="B4348" s="6" t="s">
        <v>25</v>
      </c>
      <c r="C4348" s="6" t="s">
        <v>148</v>
      </c>
      <c r="D4348" s="7">
        <v>43700</v>
      </c>
      <c r="E4348" s="7">
        <v>43768</v>
      </c>
      <c r="F4348" s="7">
        <v>43785</v>
      </c>
      <c r="G4348" s="7">
        <v>43788</v>
      </c>
      <c r="H4348" s="6">
        <f t="shared" si="201"/>
        <v>20</v>
      </c>
      <c r="I4348" s="6" t="s">
        <v>215</v>
      </c>
      <c r="J4348" s="6">
        <v>17</v>
      </c>
      <c r="K4348" s="6">
        <v>13</v>
      </c>
      <c r="L4348" s="6">
        <v>42</v>
      </c>
      <c r="M4348" s="6">
        <v>22</v>
      </c>
      <c r="N4348" s="6">
        <v>7</v>
      </c>
      <c r="O4348" s="6">
        <v>0.1</v>
      </c>
      <c r="P4348" s="8">
        <v>1005</v>
      </c>
      <c r="Q4348" s="8">
        <v>623.1</v>
      </c>
      <c r="R4348" s="8">
        <f t="shared" si="202"/>
        <v>1969.8000000000002</v>
      </c>
      <c r="S4348" s="8">
        <f>(((Sales[[#This Row],[Unit Price]]-(Sales[[#This Row],[Discount Applied]]*Sales[[#This Row],[Unit Price]]))-Q4348)/Q4348)*100</f>
        <v>45.161290322580641</v>
      </c>
      <c r="T4348" s="8">
        <f t="shared" si="203"/>
        <v>6331.5</v>
      </c>
      <c r="U4348" s="8">
        <f>Sales[[#This Row],[Unit Cost]]*Sales[[#This Row],[Order Quantity]]</f>
        <v>4361.7</v>
      </c>
    </row>
    <row r="4349" spans="1:21" x14ac:dyDescent="0.2">
      <c r="A4349" s="6" t="s">
        <v>4562</v>
      </c>
      <c r="B4349" s="6" t="s">
        <v>25</v>
      </c>
      <c r="C4349" s="6" t="s">
        <v>148</v>
      </c>
      <c r="D4349" s="7">
        <v>43600</v>
      </c>
      <c r="E4349" s="7">
        <v>43768</v>
      </c>
      <c r="F4349" s="7">
        <v>43786</v>
      </c>
      <c r="G4349" s="7">
        <v>43792</v>
      </c>
      <c r="H4349" s="6">
        <f t="shared" si="201"/>
        <v>24</v>
      </c>
      <c r="I4349" s="6" t="s">
        <v>215</v>
      </c>
      <c r="J4349" s="6">
        <v>12</v>
      </c>
      <c r="K4349" s="6">
        <v>44</v>
      </c>
      <c r="L4349" s="6">
        <v>4</v>
      </c>
      <c r="M4349" s="6">
        <v>16</v>
      </c>
      <c r="N4349" s="6">
        <v>8</v>
      </c>
      <c r="O4349" s="6">
        <v>7.4999999999999997E-2</v>
      </c>
      <c r="P4349" s="8">
        <v>3845.8</v>
      </c>
      <c r="Q4349" s="8">
        <v>2615.1440000000002</v>
      </c>
      <c r="R4349" s="8">
        <f t="shared" si="202"/>
        <v>7537.768</v>
      </c>
      <c r="S4349" s="8">
        <f>(((Sales[[#This Row],[Unit Price]]-(Sales[[#This Row],[Discount Applied]]*Sales[[#This Row],[Unit Price]]))-Q4349)/Q4349)*100</f>
        <v>36.029411764705884</v>
      </c>
      <c r="T4349" s="8">
        <f t="shared" si="203"/>
        <v>28458.920000000002</v>
      </c>
      <c r="U4349" s="8">
        <f>Sales[[#This Row],[Unit Cost]]*Sales[[#This Row],[Order Quantity]]</f>
        <v>20921.152000000002</v>
      </c>
    </row>
    <row r="4350" spans="1:21" x14ac:dyDescent="0.2">
      <c r="A4350" s="6" t="s">
        <v>4563</v>
      </c>
      <c r="B4350" s="6" t="s">
        <v>23</v>
      </c>
      <c r="C4350" s="6" t="s">
        <v>147</v>
      </c>
      <c r="D4350" s="7">
        <v>43700</v>
      </c>
      <c r="E4350" s="7">
        <v>43769</v>
      </c>
      <c r="F4350" s="7">
        <v>43795</v>
      </c>
      <c r="G4350" s="7">
        <v>43802</v>
      </c>
      <c r="H4350" s="6">
        <f t="shared" si="201"/>
        <v>33</v>
      </c>
      <c r="I4350" s="6" t="s">
        <v>215</v>
      </c>
      <c r="J4350" s="6">
        <v>22</v>
      </c>
      <c r="K4350" s="6">
        <v>15</v>
      </c>
      <c r="L4350" s="6">
        <v>247</v>
      </c>
      <c r="M4350" s="6">
        <v>36</v>
      </c>
      <c r="N4350" s="6">
        <v>3</v>
      </c>
      <c r="O4350" s="6">
        <v>7.4999999999999997E-2</v>
      </c>
      <c r="P4350" s="8">
        <v>1125.6000000000001</v>
      </c>
      <c r="Q4350" s="8">
        <v>664.10400000000004</v>
      </c>
      <c r="R4350" s="8">
        <f t="shared" si="202"/>
        <v>1131.2279999999998</v>
      </c>
      <c r="S4350" s="8">
        <f>(((Sales[[#This Row],[Unit Price]]-(Sales[[#This Row],[Discount Applied]]*Sales[[#This Row],[Unit Price]]))-Q4350)/Q4350)*100</f>
        <v>56.779661016949156</v>
      </c>
      <c r="T4350" s="8">
        <f t="shared" si="203"/>
        <v>3123.54</v>
      </c>
      <c r="U4350" s="8">
        <f>Sales[[#This Row],[Unit Cost]]*Sales[[#This Row],[Order Quantity]]</f>
        <v>1992.3120000000001</v>
      </c>
    </row>
    <row r="4351" spans="1:21" x14ac:dyDescent="0.2">
      <c r="A4351" s="6" t="s">
        <v>4564</v>
      </c>
      <c r="B4351" s="6" t="s">
        <v>23</v>
      </c>
      <c r="C4351" s="6" t="s">
        <v>147</v>
      </c>
      <c r="D4351" s="7">
        <v>43700</v>
      </c>
      <c r="E4351" s="7">
        <v>43769</v>
      </c>
      <c r="F4351" s="7">
        <v>43780</v>
      </c>
      <c r="G4351" s="7">
        <v>43790</v>
      </c>
      <c r="H4351" s="6">
        <f t="shared" si="201"/>
        <v>21</v>
      </c>
      <c r="I4351" s="6" t="s">
        <v>215</v>
      </c>
      <c r="J4351" s="6">
        <v>25</v>
      </c>
      <c r="K4351" s="6">
        <v>36</v>
      </c>
      <c r="L4351" s="6">
        <v>205</v>
      </c>
      <c r="M4351" s="6">
        <v>29</v>
      </c>
      <c r="N4351" s="6">
        <v>4</v>
      </c>
      <c r="O4351" s="6">
        <v>0.2</v>
      </c>
      <c r="P4351" s="8">
        <v>1025.1000000000001</v>
      </c>
      <c r="Q4351" s="8">
        <v>666.31500000000005</v>
      </c>
      <c r="R4351" s="8">
        <f t="shared" si="202"/>
        <v>615.0600000000004</v>
      </c>
      <c r="S4351" s="8">
        <f>(((Sales[[#This Row],[Unit Price]]-(Sales[[#This Row],[Discount Applied]]*Sales[[#This Row],[Unit Price]]))-Q4351)/Q4351)*100</f>
        <v>23.076923076923091</v>
      </c>
      <c r="T4351" s="8">
        <f t="shared" si="203"/>
        <v>3280.3200000000006</v>
      </c>
      <c r="U4351" s="8">
        <f>Sales[[#This Row],[Unit Cost]]*Sales[[#This Row],[Order Quantity]]</f>
        <v>2665.26</v>
      </c>
    </row>
    <row r="4352" spans="1:21" x14ac:dyDescent="0.2">
      <c r="A4352" s="6" t="s">
        <v>4565</v>
      </c>
      <c r="B4352" s="6" t="s">
        <v>26</v>
      </c>
      <c r="C4352" s="6" t="s">
        <v>145</v>
      </c>
      <c r="D4352" s="7">
        <v>43700</v>
      </c>
      <c r="E4352" s="7">
        <v>43769</v>
      </c>
      <c r="F4352" s="7">
        <v>43779</v>
      </c>
      <c r="G4352" s="7">
        <v>43786</v>
      </c>
      <c r="H4352" s="6">
        <f t="shared" si="201"/>
        <v>17</v>
      </c>
      <c r="I4352" s="6" t="s">
        <v>215</v>
      </c>
      <c r="J4352" s="6">
        <v>28</v>
      </c>
      <c r="K4352" s="6">
        <v>10</v>
      </c>
      <c r="L4352" s="6">
        <v>176</v>
      </c>
      <c r="M4352" s="6">
        <v>10</v>
      </c>
      <c r="N4352" s="6">
        <v>1</v>
      </c>
      <c r="O4352" s="6">
        <v>0.3</v>
      </c>
      <c r="P4352" s="8">
        <v>6559.3</v>
      </c>
      <c r="Q4352" s="8">
        <v>5444.2190000000001</v>
      </c>
      <c r="R4352" s="8">
        <f t="shared" si="202"/>
        <v>-852.70899999999983</v>
      </c>
      <c r="S4352" s="8">
        <f>(((Sales[[#This Row],[Unit Price]]-(Sales[[#This Row],[Discount Applied]]*Sales[[#This Row],[Unit Price]]))-Q4352)/Q4352)*100</f>
        <v>-15.662650602409636</v>
      </c>
      <c r="T4352" s="8">
        <f t="shared" si="203"/>
        <v>4591.51</v>
      </c>
      <c r="U4352" s="8">
        <f>Sales[[#This Row],[Unit Cost]]*Sales[[#This Row],[Order Quantity]]</f>
        <v>5444.2190000000001</v>
      </c>
    </row>
    <row r="4353" spans="1:21" x14ac:dyDescent="0.2">
      <c r="A4353" s="6" t="s">
        <v>4566</v>
      </c>
      <c r="B4353" s="6" t="s">
        <v>25</v>
      </c>
      <c r="C4353" s="6" t="s">
        <v>145</v>
      </c>
      <c r="D4353" s="7">
        <v>43600</v>
      </c>
      <c r="E4353" s="7">
        <v>43769</v>
      </c>
      <c r="F4353" s="7">
        <v>43782</v>
      </c>
      <c r="G4353" s="7">
        <v>43791</v>
      </c>
      <c r="H4353" s="6">
        <f t="shared" si="201"/>
        <v>22</v>
      </c>
      <c r="I4353" s="6" t="s">
        <v>215</v>
      </c>
      <c r="J4353" s="6">
        <v>18</v>
      </c>
      <c r="K4353" s="6">
        <v>22</v>
      </c>
      <c r="L4353" s="6">
        <v>160</v>
      </c>
      <c r="M4353" s="6">
        <v>26</v>
      </c>
      <c r="N4353" s="6">
        <v>2</v>
      </c>
      <c r="O4353" s="6">
        <v>7.4999999999999997E-2</v>
      </c>
      <c r="P4353" s="8">
        <v>2318.2000000000003</v>
      </c>
      <c r="Q4353" s="8">
        <v>1043.19</v>
      </c>
      <c r="R4353" s="8">
        <f t="shared" si="202"/>
        <v>2202.29</v>
      </c>
      <c r="S4353" s="8">
        <f>(((Sales[[#This Row],[Unit Price]]-(Sales[[#This Row],[Discount Applied]]*Sales[[#This Row],[Unit Price]]))-Q4353)/Q4353)*100</f>
        <v>105.55555555555556</v>
      </c>
      <c r="T4353" s="8">
        <f t="shared" si="203"/>
        <v>4288.67</v>
      </c>
      <c r="U4353" s="8">
        <f>Sales[[#This Row],[Unit Cost]]*Sales[[#This Row],[Order Quantity]]</f>
        <v>2086.38</v>
      </c>
    </row>
    <row r="4354" spans="1:21" x14ac:dyDescent="0.2">
      <c r="A4354" s="6" t="s">
        <v>4567</v>
      </c>
      <c r="B4354" s="6" t="s">
        <v>24</v>
      </c>
      <c r="C4354" s="6" t="s">
        <v>148</v>
      </c>
      <c r="D4354" s="7">
        <v>43700</v>
      </c>
      <c r="E4354" s="7">
        <v>43769</v>
      </c>
      <c r="F4354" s="7">
        <v>43794</v>
      </c>
      <c r="G4354" s="7">
        <v>43796</v>
      </c>
      <c r="H4354" s="6">
        <f t="shared" ref="H4354:H4417" si="204">G4354-E4354</f>
        <v>27</v>
      </c>
      <c r="I4354" s="6" t="s">
        <v>215</v>
      </c>
      <c r="J4354" s="6">
        <v>8</v>
      </c>
      <c r="K4354" s="6">
        <v>47</v>
      </c>
      <c r="L4354" s="6">
        <v>38</v>
      </c>
      <c r="M4354" s="6">
        <v>2</v>
      </c>
      <c r="N4354" s="6">
        <v>1</v>
      </c>
      <c r="O4354" s="6">
        <v>7.4999999999999997E-2</v>
      </c>
      <c r="P4354" s="8">
        <v>1058.6000000000001</v>
      </c>
      <c r="Q4354" s="8">
        <v>656.33200000000011</v>
      </c>
      <c r="R4354" s="8">
        <f t="shared" ref="R4354:R4417" si="205">T4354-(Q4354*N4354)</f>
        <v>322.87300000000005</v>
      </c>
      <c r="S4354" s="8">
        <f>(((Sales[[#This Row],[Unit Price]]-(Sales[[#This Row],[Discount Applied]]*Sales[[#This Row],[Unit Price]]))-Q4354)/Q4354)*100</f>
        <v>49.193548387096776</v>
      </c>
      <c r="T4354" s="8">
        <f t="shared" ref="T4354:T4417" si="206">((P4354*N4354)-(P4354*O4354*N4354))</f>
        <v>979.20500000000015</v>
      </c>
      <c r="U4354" s="8">
        <f>Sales[[#This Row],[Unit Cost]]*Sales[[#This Row],[Order Quantity]]</f>
        <v>656.33200000000011</v>
      </c>
    </row>
    <row r="4355" spans="1:21" x14ac:dyDescent="0.2">
      <c r="A4355" s="6" t="s">
        <v>4568</v>
      </c>
      <c r="B4355" s="6" t="s">
        <v>25</v>
      </c>
      <c r="C4355" s="6" t="s">
        <v>145</v>
      </c>
      <c r="D4355" s="7">
        <v>43600</v>
      </c>
      <c r="E4355" s="7">
        <v>43770</v>
      </c>
      <c r="F4355" s="7">
        <v>43779</v>
      </c>
      <c r="G4355" s="7">
        <v>43784</v>
      </c>
      <c r="H4355" s="6">
        <f t="shared" si="204"/>
        <v>14</v>
      </c>
      <c r="I4355" s="6" t="s">
        <v>215</v>
      </c>
      <c r="J4355" s="6">
        <v>13</v>
      </c>
      <c r="K4355" s="6">
        <v>10</v>
      </c>
      <c r="L4355" s="6">
        <v>155</v>
      </c>
      <c r="M4355" s="6">
        <v>8</v>
      </c>
      <c r="N4355" s="6">
        <v>4</v>
      </c>
      <c r="O4355" s="6">
        <v>0.3</v>
      </c>
      <c r="P4355" s="8">
        <v>1762.1000000000001</v>
      </c>
      <c r="Q4355" s="8">
        <v>1356.8170000000002</v>
      </c>
      <c r="R4355" s="8">
        <f t="shared" si="205"/>
        <v>-493.38799999999992</v>
      </c>
      <c r="S4355" s="8">
        <f>(((Sales[[#This Row],[Unit Price]]-(Sales[[#This Row],[Discount Applied]]*Sales[[#This Row],[Unit Price]]))-Q4355)/Q4355)*100</f>
        <v>-9.0909090909090882</v>
      </c>
      <c r="T4355" s="8">
        <f t="shared" si="206"/>
        <v>4933.880000000001</v>
      </c>
      <c r="U4355" s="8">
        <f>Sales[[#This Row],[Unit Cost]]*Sales[[#This Row],[Order Quantity]]</f>
        <v>5427.2680000000009</v>
      </c>
    </row>
    <row r="4356" spans="1:21" x14ac:dyDescent="0.2">
      <c r="A4356" s="6" t="s">
        <v>4569</v>
      </c>
      <c r="B4356" s="6" t="s">
        <v>24</v>
      </c>
      <c r="C4356" s="6" t="s">
        <v>147</v>
      </c>
      <c r="D4356" s="7">
        <v>43700</v>
      </c>
      <c r="E4356" s="7">
        <v>43770</v>
      </c>
      <c r="F4356" s="7">
        <v>43784</v>
      </c>
      <c r="G4356" s="7">
        <v>43789</v>
      </c>
      <c r="H4356" s="6">
        <f t="shared" si="204"/>
        <v>19</v>
      </c>
      <c r="I4356" s="6" t="s">
        <v>215</v>
      </c>
      <c r="J4356" s="6">
        <v>11</v>
      </c>
      <c r="K4356" s="6">
        <v>40</v>
      </c>
      <c r="L4356" s="6">
        <v>252</v>
      </c>
      <c r="M4356" s="6">
        <v>23</v>
      </c>
      <c r="N4356" s="6">
        <v>4</v>
      </c>
      <c r="O4356" s="6">
        <v>0.05</v>
      </c>
      <c r="P4356" s="8">
        <v>1051.9000000000001</v>
      </c>
      <c r="Q4356" s="8">
        <v>452.31700000000001</v>
      </c>
      <c r="R4356" s="8">
        <f t="shared" si="205"/>
        <v>2187.9520000000002</v>
      </c>
      <c r="S4356" s="8">
        <f>(((Sales[[#This Row],[Unit Price]]-(Sales[[#This Row],[Discount Applied]]*Sales[[#This Row],[Unit Price]]))-Q4356)/Q4356)*100</f>
        <v>120.93023255813955</v>
      </c>
      <c r="T4356" s="8">
        <f t="shared" si="206"/>
        <v>3997.2200000000003</v>
      </c>
      <c r="U4356" s="8">
        <f>Sales[[#This Row],[Unit Cost]]*Sales[[#This Row],[Order Quantity]]</f>
        <v>1809.268</v>
      </c>
    </row>
    <row r="4357" spans="1:21" x14ac:dyDescent="0.2">
      <c r="A4357" s="6" t="s">
        <v>4570</v>
      </c>
      <c r="B4357" s="6" t="s">
        <v>24</v>
      </c>
      <c r="C4357" s="6" t="s">
        <v>147</v>
      </c>
      <c r="D4357" s="7">
        <v>43700</v>
      </c>
      <c r="E4357" s="7">
        <v>43770</v>
      </c>
      <c r="F4357" s="7">
        <v>43795</v>
      </c>
      <c r="G4357" s="7">
        <v>43800</v>
      </c>
      <c r="H4357" s="6">
        <f t="shared" si="204"/>
        <v>30</v>
      </c>
      <c r="I4357" s="6" t="s">
        <v>215</v>
      </c>
      <c r="J4357" s="6">
        <v>7</v>
      </c>
      <c r="K4357" s="6">
        <v>42</v>
      </c>
      <c r="L4357" s="6">
        <v>247</v>
      </c>
      <c r="M4357" s="6">
        <v>11</v>
      </c>
      <c r="N4357" s="6">
        <v>4</v>
      </c>
      <c r="O4357" s="6">
        <v>0.15</v>
      </c>
      <c r="P4357" s="8">
        <v>2572.8000000000002</v>
      </c>
      <c r="Q4357" s="8">
        <v>1312.1280000000002</v>
      </c>
      <c r="R4357" s="8">
        <f t="shared" si="205"/>
        <v>3499.0079999999998</v>
      </c>
      <c r="S4357" s="8">
        <f>(((Sales[[#This Row],[Unit Price]]-(Sales[[#This Row],[Discount Applied]]*Sales[[#This Row],[Unit Price]]))-Q4357)/Q4357)*100</f>
        <v>66.666666666666657</v>
      </c>
      <c r="T4357" s="8">
        <f t="shared" si="206"/>
        <v>8747.52</v>
      </c>
      <c r="U4357" s="8">
        <f>Sales[[#This Row],[Unit Cost]]*Sales[[#This Row],[Order Quantity]]</f>
        <v>5248.5120000000006</v>
      </c>
    </row>
    <row r="4358" spans="1:21" x14ac:dyDescent="0.2">
      <c r="A4358" s="6" t="s">
        <v>4571</v>
      </c>
      <c r="B4358" s="6" t="s">
        <v>24</v>
      </c>
      <c r="C4358" s="6" t="s">
        <v>148</v>
      </c>
      <c r="D4358" s="7">
        <v>43600</v>
      </c>
      <c r="E4358" s="7">
        <v>43770</v>
      </c>
      <c r="F4358" s="7">
        <v>43788</v>
      </c>
      <c r="G4358" s="7">
        <v>43791</v>
      </c>
      <c r="H4358" s="6">
        <f t="shared" si="204"/>
        <v>21</v>
      </c>
      <c r="I4358" s="6" t="s">
        <v>215</v>
      </c>
      <c r="J4358" s="6">
        <v>5</v>
      </c>
      <c r="K4358" s="6">
        <v>17</v>
      </c>
      <c r="L4358" s="6">
        <v>17</v>
      </c>
      <c r="M4358" s="6">
        <v>44</v>
      </c>
      <c r="N4358" s="6">
        <v>7</v>
      </c>
      <c r="O4358" s="6">
        <v>7.4999999999999997E-2</v>
      </c>
      <c r="P4358" s="8">
        <v>1835.8</v>
      </c>
      <c r="Q4358" s="8">
        <v>1413.566</v>
      </c>
      <c r="R4358" s="8">
        <f t="shared" si="205"/>
        <v>1991.8430000000008</v>
      </c>
      <c r="S4358" s="8">
        <f>(((Sales[[#This Row],[Unit Price]]-(Sales[[#This Row],[Discount Applied]]*Sales[[#This Row],[Unit Price]]))-Q4358)/Q4358)*100</f>
        <v>20.129870129870127</v>
      </c>
      <c r="T4358" s="8">
        <f t="shared" si="206"/>
        <v>11886.805</v>
      </c>
      <c r="U4358" s="8">
        <f>Sales[[#This Row],[Unit Cost]]*Sales[[#This Row],[Order Quantity]]</f>
        <v>9894.9619999999995</v>
      </c>
    </row>
    <row r="4359" spans="1:21" x14ac:dyDescent="0.2">
      <c r="A4359" s="6" t="s">
        <v>4572</v>
      </c>
      <c r="B4359" s="6" t="s">
        <v>25</v>
      </c>
      <c r="C4359" s="6" t="s">
        <v>146</v>
      </c>
      <c r="D4359" s="7">
        <v>43700</v>
      </c>
      <c r="E4359" s="7">
        <v>43770</v>
      </c>
      <c r="F4359" s="7">
        <v>43794</v>
      </c>
      <c r="G4359" s="7">
        <v>43799</v>
      </c>
      <c r="H4359" s="6">
        <f t="shared" si="204"/>
        <v>29</v>
      </c>
      <c r="I4359" s="6" t="s">
        <v>215</v>
      </c>
      <c r="J4359" s="6">
        <v>18</v>
      </c>
      <c r="K4359" s="6">
        <v>15</v>
      </c>
      <c r="L4359" s="6">
        <v>321</v>
      </c>
      <c r="M4359" s="6">
        <v>5</v>
      </c>
      <c r="N4359" s="6">
        <v>8</v>
      </c>
      <c r="O4359" s="6">
        <v>0.1</v>
      </c>
      <c r="P4359" s="8">
        <v>1078.7</v>
      </c>
      <c r="Q4359" s="8">
        <v>453.05400000000003</v>
      </c>
      <c r="R4359" s="8">
        <f t="shared" si="205"/>
        <v>4142.2080000000005</v>
      </c>
      <c r="S4359" s="8">
        <f>(((Sales[[#This Row],[Unit Price]]-(Sales[[#This Row],[Discount Applied]]*Sales[[#This Row],[Unit Price]]))-Q4359)/Q4359)*100</f>
        <v>114.28571428571431</v>
      </c>
      <c r="T4359" s="8">
        <f t="shared" si="206"/>
        <v>7766.64</v>
      </c>
      <c r="U4359" s="8">
        <f>Sales[[#This Row],[Unit Cost]]*Sales[[#This Row],[Order Quantity]]</f>
        <v>3624.4320000000002</v>
      </c>
    </row>
    <row r="4360" spans="1:21" x14ac:dyDescent="0.2">
      <c r="A4360" s="6" t="s">
        <v>4573</v>
      </c>
      <c r="B4360" s="6" t="s">
        <v>25</v>
      </c>
      <c r="C4360" s="6" t="s">
        <v>146</v>
      </c>
      <c r="D4360" s="7">
        <v>43700</v>
      </c>
      <c r="E4360" s="7">
        <v>43770</v>
      </c>
      <c r="F4360" s="7">
        <v>43796</v>
      </c>
      <c r="G4360" s="7">
        <v>43806</v>
      </c>
      <c r="H4360" s="6">
        <f t="shared" si="204"/>
        <v>36</v>
      </c>
      <c r="I4360" s="6" t="s">
        <v>215</v>
      </c>
      <c r="J4360" s="6">
        <v>15</v>
      </c>
      <c r="K4360" s="6">
        <v>39</v>
      </c>
      <c r="L4360" s="6">
        <v>270</v>
      </c>
      <c r="M4360" s="6">
        <v>3</v>
      </c>
      <c r="N4360" s="6">
        <v>2</v>
      </c>
      <c r="O4360" s="6">
        <v>7.4999999999999997E-2</v>
      </c>
      <c r="P4360" s="8">
        <v>3919.5</v>
      </c>
      <c r="Q4360" s="8">
        <v>3018.0149999999999</v>
      </c>
      <c r="R4360" s="8">
        <f t="shared" si="205"/>
        <v>1215.0450000000001</v>
      </c>
      <c r="S4360" s="8">
        <f>(((Sales[[#This Row],[Unit Price]]-(Sales[[#This Row],[Discount Applied]]*Sales[[#This Row],[Unit Price]]))-Q4360)/Q4360)*100</f>
        <v>20.129870129870131</v>
      </c>
      <c r="T4360" s="8">
        <f t="shared" si="206"/>
        <v>7251.0749999999998</v>
      </c>
      <c r="U4360" s="8">
        <f>Sales[[#This Row],[Unit Cost]]*Sales[[#This Row],[Order Quantity]]</f>
        <v>6036.03</v>
      </c>
    </row>
    <row r="4361" spans="1:21" x14ac:dyDescent="0.2">
      <c r="A4361" s="6" t="s">
        <v>4574</v>
      </c>
      <c r="B4361" s="6" t="s">
        <v>24</v>
      </c>
      <c r="C4361" s="6" t="s">
        <v>145</v>
      </c>
      <c r="D4361" s="7">
        <v>43700</v>
      </c>
      <c r="E4361" s="7">
        <v>43770</v>
      </c>
      <c r="F4361" s="7">
        <v>43785</v>
      </c>
      <c r="G4361" s="7">
        <v>43794</v>
      </c>
      <c r="H4361" s="6">
        <f t="shared" si="204"/>
        <v>24</v>
      </c>
      <c r="I4361" s="6" t="s">
        <v>215</v>
      </c>
      <c r="J4361" s="6">
        <v>6</v>
      </c>
      <c r="K4361" s="6">
        <v>14</v>
      </c>
      <c r="L4361" s="6">
        <v>203</v>
      </c>
      <c r="M4361" s="6">
        <v>23</v>
      </c>
      <c r="N4361" s="6">
        <v>1</v>
      </c>
      <c r="O4361" s="6">
        <v>7.4999999999999997E-2</v>
      </c>
      <c r="P4361" s="8">
        <v>5688.3</v>
      </c>
      <c r="Q4361" s="8">
        <v>4152.4589999999998</v>
      </c>
      <c r="R4361" s="8">
        <f t="shared" si="205"/>
        <v>1109.2184999999999</v>
      </c>
      <c r="S4361" s="8">
        <f>(((Sales[[#This Row],[Unit Price]]-(Sales[[#This Row],[Discount Applied]]*Sales[[#This Row],[Unit Price]]))-Q4361)/Q4361)*100</f>
        <v>26.712328767123289</v>
      </c>
      <c r="T4361" s="8">
        <f t="shared" si="206"/>
        <v>5261.6774999999998</v>
      </c>
      <c r="U4361" s="8">
        <f>Sales[[#This Row],[Unit Cost]]*Sales[[#This Row],[Order Quantity]]</f>
        <v>4152.4589999999998</v>
      </c>
    </row>
    <row r="4362" spans="1:21" x14ac:dyDescent="0.2">
      <c r="A4362" s="6" t="s">
        <v>4575</v>
      </c>
      <c r="B4362" s="6" t="s">
        <v>25</v>
      </c>
      <c r="C4362" s="6" t="s">
        <v>147</v>
      </c>
      <c r="D4362" s="7">
        <v>43700</v>
      </c>
      <c r="E4362" s="7">
        <v>43770</v>
      </c>
      <c r="F4362" s="7">
        <v>43789</v>
      </c>
      <c r="G4362" s="7">
        <v>43798</v>
      </c>
      <c r="H4362" s="6">
        <f t="shared" si="204"/>
        <v>28</v>
      </c>
      <c r="I4362" s="6" t="s">
        <v>215</v>
      </c>
      <c r="J4362" s="6">
        <v>19</v>
      </c>
      <c r="K4362" s="6">
        <v>4</v>
      </c>
      <c r="L4362" s="6">
        <v>213</v>
      </c>
      <c r="M4362" s="6">
        <v>13</v>
      </c>
      <c r="N4362" s="6">
        <v>7</v>
      </c>
      <c r="O4362" s="6">
        <v>0.15</v>
      </c>
      <c r="P4362" s="8">
        <v>2438.8000000000002</v>
      </c>
      <c r="Q4362" s="8">
        <v>1414.5039999999999</v>
      </c>
      <c r="R4362" s="8">
        <f t="shared" si="205"/>
        <v>4609.332000000004</v>
      </c>
      <c r="S4362" s="8">
        <f>(((Sales[[#This Row],[Unit Price]]-(Sales[[#This Row],[Discount Applied]]*Sales[[#This Row],[Unit Price]]))-Q4362)/Q4362)*100</f>
        <v>46.551724137931046</v>
      </c>
      <c r="T4362" s="8">
        <f t="shared" si="206"/>
        <v>14510.860000000002</v>
      </c>
      <c r="U4362" s="8">
        <f>Sales[[#This Row],[Unit Cost]]*Sales[[#This Row],[Order Quantity]]</f>
        <v>9901.5279999999984</v>
      </c>
    </row>
    <row r="4363" spans="1:21" x14ac:dyDescent="0.2">
      <c r="A4363" s="6" t="s">
        <v>4576</v>
      </c>
      <c r="B4363" s="6" t="s">
        <v>24</v>
      </c>
      <c r="C4363" s="6" t="s">
        <v>143</v>
      </c>
      <c r="D4363" s="7">
        <v>43700</v>
      </c>
      <c r="E4363" s="7">
        <v>43770</v>
      </c>
      <c r="F4363" s="7">
        <v>43774</v>
      </c>
      <c r="G4363" s="7">
        <v>43784</v>
      </c>
      <c r="H4363" s="6">
        <f t="shared" si="204"/>
        <v>14</v>
      </c>
      <c r="I4363" s="6" t="s">
        <v>215</v>
      </c>
      <c r="J4363" s="6">
        <v>10</v>
      </c>
      <c r="K4363" s="6">
        <v>6</v>
      </c>
      <c r="L4363" s="6">
        <v>365</v>
      </c>
      <c r="M4363" s="6">
        <v>46</v>
      </c>
      <c r="N4363" s="6">
        <v>2</v>
      </c>
      <c r="O4363" s="6">
        <v>0.1</v>
      </c>
      <c r="P4363" s="8">
        <v>837.5</v>
      </c>
      <c r="Q4363" s="8">
        <v>502.5</v>
      </c>
      <c r="R4363" s="8">
        <f t="shared" si="205"/>
        <v>502.5</v>
      </c>
      <c r="S4363" s="8">
        <f>(((Sales[[#This Row],[Unit Price]]-(Sales[[#This Row],[Discount Applied]]*Sales[[#This Row],[Unit Price]]))-Q4363)/Q4363)*100</f>
        <v>50</v>
      </c>
      <c r="T4363" s="8">
        <f t="shared" si="206"/>
        <v>1507.5</v>
      </c>
      <c r="U4363" s="8">
        <f>Sales[[#This Row],[Unit Cost]]*Sales[[#This Row],[Order Quantity]]</f>
        <v>1005</v>
      </c>
    </row>
    <row r="4364" spans="1:21" x14ac:dyDescent="0.2">
      <c r="A4364" s="6" t="s">
        <v>4577</v>
      </c>
      <c r="B4364" s="6" t="s">
        <v>23</v>
      </c>
      <c r="C4364" s="6" t="s">
        <v>145</v>
      </c>
      <c r="D4364" s="7">
        <v>43600</v>
      </c>
      <c r="E4364" s="7">
        <v>43770</v>
      </c>
      <c r="F4364" s="7">
        <v>43782</v>
      </c>
      <c r="G4364" s="7">
        <v>43790</v>
      </c>
      <c r="H4364" s="6">
        <f t="shared" si="204"/>
        <v>20</v>
      </c>
      <c r="I4364" s="6" t="s">
        <v>215</v>
      </c>
      <c r="J4364" s="6">
        <v>25</v>
      </c>
      <c r="K4364" s="6">
        <v>20</v>
      </c>
      <c r="L4364" s="6">
        <v>170</v>
      </c>
      <c r="M4364" s="6">
        <v>7</v>
      </c>
      <c r="N4364" s="6">
        <v>7</v>
      </c>
      <c r="O4364" s="6">
        <v>0.05</v>
      </c>
      <c r="P4364" s="8">
        <v>6438.7</v>
      </c>
      <c r="Q4364" s="8">
        <v>4378.3159999999998</v>
      </c>
      <c r="R4364" s="8">
        <f t="shared" si="205"/>
        <v>12169.143000000004</v>
      </c>
      <c r="S4364" s="8">
        <f>(((Sales[[#This Row],[Unit Price]]-(Sales[[#This Row],[Discount Applied]]*Sales[[#This Row],[Unit Price]]))-Q4364)/Q4364)*100</f>
        <v>39.705882352941167</v>
      </c>
      <c r="T4364" s="8">
        <f t="shared" si="206"/>
        <v>42817.355000000003</v>
      </c>
      <c r="U4364" s="8">
        <f>Sales[[#This Row],[Unit Cost]]*Sales[[#This Row],[Order Quantity]]</f>
        <v>30648.212</v>
      </c>
    </row>
    <row r="4365" spans="1:21" x14ac:dyDescent="0.2">
      <c r="A4365" s="6" t="s">
        <v>4578</v>
      </c>
      <c r="B4365" s="6" t="s">
        <v>26</v>
      </c>
      <c r="C4365" s="6" t="s">
        <v>145</v>
      </c>
      <c r="D4365" s="7">
        <v>43700</v>
      </c>
      <c r="E4365" s="7">
        <v>43771</v>
      </c>
      <c r="F4365" s="7">
        <v>43796</v>
      </c>
      <c r="G4365" s="7">
        <v>43797</v>
      </c>
      <c r="H4365" s="6">
        <f t="shared" si="204"/>
        <v>26</v>
      </c>
      <c r="I4365" s="6" t="s">
        <v>215</v>
      </c>
      <c r="J4365" s="6">
        <v>28</v>
      </c>
      <c r="K4365" s="6">
        <v>15</v>
      </c>
      <c r="L4365" s="6">
        <v>136</v>
      </c>
      <c r="M4365" s="6">
        <v>21</v>
      </c>
      <c r="N4365" s="6">
        <v>8</v>
      </c>
      <c r="O4365" s="6">
        <v>0.05</v>
      </c>
      <c r="P4365" s="8">
        <v>1795.6000000000001</v>
      </c>
      <c r="Q4365" s="8">
        <v>1400.5680000000002</v>
      </c>
      <c r="R4365" s="8">
        <f t="shared" si="205"/>
        <v>2442.0159999999996</v>
      </c>
      <c r="S4365" s="8">
        <f>(((Sales[[#This Row],[Unit Price]]-(Sales[[#This Row],[Discount Applied]]*Sales[[#This Row],[Unit Price]]))-Q4365)/Q4365)*100</f>
        <v>21.794871794871788</v>
      </c>
      <c r="T4365" s="8">
        <f t="shared" si="206"/>
        <v>13646.560000000001</v>
      </c>
      <c r="U4365" s="8">
        <f>Sales[[#This Row],[Unit Cost]]*Sales[[#This Row],[Order Quantity]]</f>
        <v>11204.544000000002</v>
      </c>
    </row>
    <row r="4366" spans="1:21" x14ac:dyDescent="0.2">
      <c r="A4366" s="6" t="s">
        <v>4579</v>
      </c>
      <c r="B4366" s="6" t="s">
        <v>26</v>
      </c>
      <c r="C4366" s="6" t="s">
        <v>145</v>
      </c>
      <c r="D4366" s="7">
        <v>43700</v>
      </c>
      <c r="E4366" s="7">
        <v>43771</v>
      </c>
      <c r="F4366" s="7">
        <v>43776</v>
      </c>
      <c r="G4366" s="7">
        <v>43779</v>
      </c>
      <c r="H4366" s="6">
        <f t="shared" si="204"/>
        <v>8</v>
      </c>
      <c r="I4366" s="6" t="s">
        <v>215</v>
      </c>
      <c r="J4366" s="6">
        <v>27</v>
      </c>
      <c r="K4366" s="6">
        <v>29</v>
      </c>
      <c r="L4366" s="6">
        <v>143</v>
      </c>
      <c r="M4366" s="6">
        <v>4</v>
      </c>
      <c r="N4366" s="6">
        <v>4</v>
      </c>
      <c r="O4366" s="6">
        <v>0.15</v>
      </c>
      <c r="P4366" s="8">
        <v>1038.5</v>
      </c>
      <c r="Q4366" s="8">
        <v>799.64499999999998</v>
      </c>
      <c r="R4366" s="8">
        <f t="shared" si="205"/>
        <v>332.32000000000016</v>
      </c>
      <c r="S4366" s="8">
        <f>(((Sales[[#This Row],[Unit Price]]-(Sales[[#This Row],[Discount Applied]]*Sales[[#This Row],[Unit Price]]))-Q4366)/Q4366)*100</f>
        <v>10.389610389610395</v>
      </c>
      <c r="T4366" s="8">
        <f t="shared" si="206"/>
        <v>3530.9</v>
      </c>
      <c r="U4366" s="8">
        <f>Sales[[#This Row],[Unit Cost]]*Sales[[#This Row],[Order Quantity]]</f>
        <v>3198.58</v>
      </c>
    </row>
    <row r="4367" spans="1:21" x14ac:dyDescent="0.2">
      <c r="A4367" s="6" t="s">
        <v>4580</v>
      </c>
      <c r="B4367" s="6" t="s">
        <v>25</v>
      </c>
      <c r="C4367" s="6" t="s">
        <v>148</v>
      </c>
      <c r="D4367" s="7">
        <v>43700</v>
      </c>
      <c r="E4367" s="7">
        <v>43771</v>
      </c>
      <c r="F4367" s="7">
        <v>43798</v>
      </c>
      <c r="G4367" s="7">
        <v>43808</v>
      </c>
      <c r="H4367" s="6">
        <f t="shared" si="204"/>
        <v>37</v>
      </c>
      <c r="I4367" s="6" t="s">
        <v>215</v>
      </c>
      <c r="J4367" s="6">
        <v>20</v>
      </c>
      <c r="K4367" s="6">
        <v>10</v>
      </c>
      <c r="L4367" s="6">
        <v>17</v>
      </c>
      <c r="M4367" s="6">
        <v>34</v>
      </c>
      <c r="N4367" s="6">
        <v>4</v>
      </c>
      <c r="O4367" s="6">
        <v>0.4</v>
      </c>
      <c r="P4367" s="8">
        <v>174.20000000000002</v>
      </c>
      <c r="Q4367" s="8">
        <v>85.358000000000004</v>
      </c>
      <c r="R4367" s="8">
        <f t="shared" si="205"/>
        <v>76.648000000000025</v>
      </c>
      <c r="S4367" s="8">
        <f>(((Sales[[#This Row],[Unit Price]]-(Sales[[#This Row],[Discount Applied]]*Sales[[#This Row],[Unit Price]]))-Q4367)/Q4367)*100</f>
        <v>22.448979591836739</v>
      </c>
      <c r="T4367" s="8">
        <f t="shared" si="206"/>
        <v>418.08000000000004</v>
      </c>
      <c r="U4367" s="8">
        <f>Sales[[#This Row],[Unit Cost]]*Sales[[#This Row],[Order Quantity]]</f>
        <v>341.43200000000002</v>
      </c>
    </row>
    <row r="4368" spans="1:21" x14ac:dyDescent="0.2">
      <c r="A4368" s="6" t="s">
        <v>4581</v>
      </c>
      <c r="B4368" s="6" t="s">
        <v>24</v>
      </c>
      <c r="C4368" s="6" t="s">
        <v>148</v>
      </c>
      <c r="D4368" s="7">
        <v>43600</v>
      </c>
      <c r="E4368" s="7">
        <v>43771</v>
      </c>
      <c r="F4368" s="7">
        <v>43791</v>
      </c>
      <c r="G4368" s="7">
        <v>43799</v>
      </c>
      <c r="H4368" s="6">
        <f t="shared" si="204"/>
        <v>28</v>
      </c>
      <c r="I4368" s="6" t="s">
        <v>215</v>
      </c>
      <c r="J4368" s="6">
        <v>10</v>
      </c>
      <c r="K4368" s="6">
        <v>33</v>
      </c>
      <c r="L4368" s="6">
        <v>48</v>
      </c>
      <c r="M4368" s="6">
        <v>34</v>
      </c>
      <c r="N4368" s="6">
        <v>8</v>
      </c>
      <c r="O4368" s="6">
        <v>7.4999999999999997E-2</v>
      </c>
      <c r="P4368" s="8">
        <v>5185.8</v>
      </c>
      <c r="Q4368" s="8">
        <v>3111.48</v>
      </c>
      <c r="R4368" s="8">
        <f t="shared" si="205"/>
        <v>13483.079999999998</v>
      </c>
      <c r="S4368" s="8">
        <f>(((Sales[[#This Row],[Unit Price]]-(Sales[[#This Row],[Discount Applied]]*Sales[[#This Row],[Unit Price]]))-Q4368)/Q4368)*100</f>
        <v>54.166666666666664</v>
      </c>
      <c r="T4368" s="8">
        <f t="shared" si="206"/>
        <v>38374.92</v>
      </c>
      <c r="U4368" s="8">
        <f>Sales[[#This Row],[Unit Cost]]*Sales[[#This Row],[Order Quantity]]</f>
        <v>24891.84</v>
      </c>
    </row>
    <row r="4369" spans="1:21" x14ac:dyDescent="0.2">
      <c r="A4369" s="6" t="s">
        <v>4582</v>
      </c>
      <c r="B4369" s="6" t="s">
        <v>26</v>
      </c>
      <c r="C4369" s="6" t="s">
        <v>148</v>
      </c>
      <c r="D4369" s="7">
        <v>43600</v>
      </c>
      <c r="E4369" s="7">
        <v>43771</v>
      </c>
      <c r="F4369" s="7">
        <v>43794</v>
      </c>
      <c r="G4369" s="7">
        <v>43803</v>
      </c>
      <c r="H4369" s="6">
        <f t="shared" si="204"/>
        <v>32</v>
      </c>
      <c r="I4369" s="6" t="s">
        <v>215</v>
      </c>
      <c r="J4369" s="6">
        <v>27</v>
      </c>
      <c r="K4369" s="6">
        <v>11</v>
      </c>
      <c r="L4369" s="6">
        <v>54</v>
      </c>
      <c r="M4369" s="6">
        <v>28</v>
      </c>
      <c r="N4369" s="6">
        <v>8</v>
      </c>
      <c r="O4369" s="6">
        <v>0.1</v>
      </c>
      <c r="P4369" s="8">
        <v>1045.2</v>
      </c>
      <c r="Q4369" s="8">
        <v>512.14800000000002</v>
      </c>
      <c r="R4369" s="8">
        <f t="shared" si="205"/>
        <v>3428.2560000000003</v>
      </c>
      <c r="S4369" s="8">
        <f>(((Sales[[#This Row],[Unit Price]]-(Sales[[#This Row],[Discount Applied]]*Sales[[#This Row],[Unit Price]]))-Q4369)/Q4369)*100</f>
        <v>83.673469387755105</v>
      </c>
      <c r="T4369" s="8">
        <f t="shared" si="206"/>
        <v>7525.4400000000005</v>
      </c>
      <c r="U4369" s="8">
        <f>Sales[[#This Row],[Unit Cost]]*Sales[[#This Row],[Order Quantity]]</f>
        <v>4097.1840000000002</v>
      </c>
    </row>
    <row r="4370" spans="1:21" x14ac:dyDescent="0.2">
      <c r="A4370" s="6" t="s">
        <v>4583</v>
      </c>
      <c r="B4370" s="6" t="s">
        <v>23</v>
      </c>
      <c r="C4370" s="6" t="s">
        <v>143</v>
      </c>
      <c r="D4370" s="7">
        <v>43700</v>
      </c>
      <c r="E4370" s="7">
        <v>43771</v>
      </c>
      <c r="F4370" s="7">
        <v>43798</v>
      </c>
      <c r="G4370" s="7">
        <v>43802</v>
      </c>
      <c r="H4370" s="6">
        <f t="shared" si="204"/>
        <v>31</v>
      </c>
      <c r="I4370" s="6" t="s">
        <v>215</v>
      </c>
      <c r="J4370" s="6">
        <v>24</v>
      </c>
      <c r="K4370" s="6">
        <v>48</v>
      </c>
      <c r="L4370" s="6">
        <v>352</v>
      </c>
      <c r="M4370" s="6">
        <v>12</v>
      </c>
      <c r="N4370" s="6">
        <v>2</v>
      </c>
      <c r="O4370" s="6">
        <v>7.4999999999999997E-2</v>
      </c>
      <c r="P4370" s="8">
        <v>3872.6</v>
      </c>
      <c r="Q4370" s="8">
        <v>2284.8339999999998</v>
      </c>
      <c r="R4370" s="8">
        <f t="shared" si="205"/>
        <v>2594.6419999999998</v>
      </c>
      <c r="S4370" s="8">
        <f>(((Sales[[#This Row],[Unit Price]]-(Sales[[#This Row],[Discount Applied]]*Sales[[#This Row],[Unit Price]]))-Q4370)/Q4370)*100</f>
        <v>56.779661016949156</v>
      </c>
      <c r="T4370" s="8">
        <f t="shared" si="206"/>
        <v>7164.3099999999995</v>
      </c>
      <c r="U4370" s="8">
        <f>Sales[[#This Row],[Unit Cost]]*Sales[[#This Row],[Order Quantity]]</f>
        <v>4569.6679999999997</v>
      </c>
    </row>
    <row r="4371" spans="1:21" x14ac:dyDescent="0.2">
      <c r="A4371" s="6" t="s">
        <v>4584</v>
      </c>
      <c r="B4371" s="6" t="s">
        <v>23</v>
      </c>
      <c r="C4371" s="6" t="s">
        <v>146</v>
      </c>
      <c r="D4371" s="7">
        <v>43700</v>
      </c>
      <c r="E4371" s="7">
        <v>43771</v>
      </c>
      <c r="F4371" s="7">
        <v>43794</v>
      </c>
      <c r="G4371" s="7">
        <v>43796</v>
      </c>
      <c r="H4371" s="6">
        <f t="shared" si="204"/>
        <v>25</v>
      </c>
      <c r="I4371" s="6" t="s">
        <v>215</v>
      </c>
      <c r="J4371" s="6">
        <v>22</v>
      </c>
      <c r="K4371" s="6">
        <v>50</v>
      </c>
      <c r="L4371" s="6">
        <v>322</v>
      </c>
      <c r="M4371" s="6">
        <v>33</v>
      </c>
      <c r="N4371" s="6">
        <v>6</v>
      </c>
      <c r="O4371" s="6">
        <v>7.4999999999999997E-2</v>
      </c>
      <c r="P4371" s="8">
        <v>1922.9</v>
      </c>
      <c r="Q4371" s="8">
        <v>1115.2819999999999</v>
      </c>
      <c r="R4371" s="8">
        <f t="shared" si="205"/>
        <v>3980.4030000000021</v>
      </c>
      <c r="S4371" s="8">
        <f>(((Sales[[#This Row],[Unit Price]]-(Sales[[#This Row],[Discount Applied]]*Sales[[#This Row],[Unit Price]]))-Q4371)/Q4371)*100</f>
        <v>59.48275862068968</v>
      </c>
      <c r="T4371" s="8">
        <f t="shared" si="206"/>
        <v>10672.095000000001</v>
      </c>
      <c r="U4371" s="8">
        <f>Sales[[#This Row],[Unit Cost]]*Sales[[#This Row],[Order Quantity]]</f>
        <v>6691.6919999999991</v>
      </c>
    </row>
    <row r="4372" spans="1:21" x14ac:dyDescent="0.2">
      <c r="A4372" s="6" t="s">
        <v>4585</v>
      </c>
      <c r="B4372" s="6" t="s">
        <v>24</v>
      </c>
      <c r="C4372" s="6" t="s">
        <v>145</v>
      </c>
      <c r="D4372" s="7">
        <v>43600</v>
      </c>
      <c r="E4372" s="7">
        <v>43771</v>
      </c>
      <c r="F4372" s="7">
        <v>43779</v>
      </c>
      <c r="G4372" s="7">
        <v>43785</v>
      </c>
      <c r="H4372" s="6">
        <f t="shared" si="204"/>
        <v>14</v>
      </c>
      <c r="I4372" s="6" t="s">
        <v>215</v>
      </c>
      <c r="J4372" s="6">
        <v>6</v>
      </c>
      <c r="K4372" s="6">
        <v>39</v>
      </c>
      <c r="L4372" s="6">
        <v>93</v>
      </c>
      <c r="M4372" s="6">
        <v>23</v>
      </c>
      <c r="N4372" s="6">
        <v>7</v>
      </c>
      <c r="O4372" s="6">
        <v>0.05</v>
      </c>
      <c r="P4372" s="8">
        <v>2237.8000000000002</v>
      </c>
      <c r="Q4372" s="8">
        <v>939.87600000000009</v>
      </c>
      <c r="R4372" s="8">
        <f t="shared" si="205"/>
        <v>8302.2380000000012</v>
      </c>
      <c r="S4372" s="8">
        <f>(((Sales[[#This Row],[Unit Price]]-(Sales[[#This Row],[Discount Applied]]*Sales[[#This Row],[Unit Price]]))-Q4372)/Q4372)*100</f>
        <v>126.19047619047619</v>
      </c>
      <c r="T4372" s="8">
        <f t="shared" si="206"/>
        <v>14881.370000000003</v>
      </c>
      <c r="U4372" s="8">
        <f>Sales[[#This Row],[Unit Cost]]*Sales[[#This Row],[Order Quantity]]</f>
        <v>6579.1320000000005</v>
      </c>
    </row>
    <row r="4373" spans="1:21" x14ac:dyDescent="0.2">
      <c r="A4373" s="6" t="s">
        <v>4586</v>
      </c>
      <c r="B4373" s="6" t="s">
        <v>25</v>
      </c>
      <c r="C4373" s="6" t="s">
        <v>148</v>
      </c>
      <c r="D4373" s="7">
        <v>43700</v>
      </c>
      <c r="E4373" s="7">
        <v>43771</v>
      </c>
      <c r="F4373" s="7">
        <v>43791</v>
      </c>
      <c r="G4373" s="7">
        <v>43797</v>
      </c>
      <c r="H4373" s="6">
        <f t="shared" si="204"/>
        <v>26</v>
      </c>
      <c r="I4373" s="6" t="s">
        <v>215</v>
      </c>
      <c r="J4373" s="6">
        <v>16</v>
      </c>
      <c r="K4373" s="6">
        <v>37</v>
      </c>
      <c r="L4373" s="6">
        <v>58</v>
      </c>
      <c r="M4373" s="6">
        <v>21</v>
      </c>
      <c r="N4373" s="6">
        <v>6</v>
      </c>
      <c r="O4373" s="6">
        <v>7.4999999999999997E-2</v>
      </c>
      <c r="P4373" s="8">
        <v>1038.5</v>
      </c>
      <c r="Q4373" s="8">
        <v>477.71000000000004</v>
      </c>
      <c r="R4373" s="8">
        <f t="shared" si="205"/>
        <v>2897.415</v>
      </c>
      <c r="S4373" s="8">
        <f>(((Sales[[#This Row],[Unit Price]]-(Sales[[#This Row],[Discount Applied]]*Sales[[#This Row],[Unit Price]]))-Q4373)/Q4373)*100</f>
        <v>101.08695652173911</v>
      </c>
      <c r="T4373" s="8">
        <f t="shared" si="206"/>
        <v>5763.6750000000002</v>
      </c>
      <c r="U4373" s="8">
        <f>Sales[[#This Row],[Unit Cost]]*Sales[[#This Row],[Order Quantity]]</f>
        <v>2866.26</v>
      </c>
    </row>
    <row r="4374" spans="1:21" x14ac:dyDescent="0.2">
      <c r="A4374" s="6" t="s">
        <v>4587</v>
      </c>
      <c r="B4374" s="6" t="s">
        <v>26</v>
      </c>
      <c r="C4374" s="6" t="s">
        <v>148</v>
      </c>
      <c r="D4374" s="7">
        <v>43700</v>
      </c>
      <c r="E4374" s="7">
        <v>43772</v>
      </c>
      <c r="F4374" s="7">
        <v>43774</v>
      </c>
      <c r="G4374" s="7">
        <v>43778</v>
      </c>
      <c r="H4374" s="6">
        <f t="shared" si="204"/>
        <v>6</v>
      </c>
      <c r="I4374" s="6" t="s">
        <v>215</v>
      </c>
      <c r="J4374" s="6">
        <v>26</v>
      </c>
      <c r="K4374" s="6">
        <v>5</v>
      </c>
      <c r="L4374" s="6">
        <v>13</v>
      </c>
      <c r="M4374" s="6">
        <v>21</v>
      </c>
      <c r="N4374" s="6">
        <v>4</v>
      </c>
      <c r="O4374" s="6">
        <v>0.05</v>
      </c>
      <c r="P4374" s="8">
        <v>234.5</v>
      </c>
      <c r="Q4374" s="8">
        <v>171.185</v>
      </c>
      <c r="R4374" s="8">
        <f t="shared" si="205"/>
        <v>206.36</v>
      </c>
      <c r="S4374" s="8">
        <f>(((Sales[[#This Row],[Unit Price]]-(Sales[[#This Row],[Discount Applied]]*Sales[[#This Row],[Unit Price]]))-Q4374)/Q4374)*100</f>
        <v>30.136986301369866</v>
      </c>
      <c r="T4374" s="8">
        <f t="shared" si="206"/>
        <v>891.1</v>
      </c>
      <c r="U4374" s="8">
        <f>Sales[[#This Row],[Unit Cost]]*Sales[[#This Row],[Order Quantity]]</f>
        <v>684.74</v>
      </c>
    </row>
    <row r="4375" spans="1:21" x14ac:dyDescent="0.2">
      <c r="A4375" s="6" t="s">
        <v>4588</v>
      </c>
      <c r="B4375" s="6" t="s">
        <v>24</v>
      </c>
      <c r="C4375" s="6" t="s">
        <v>147</v>
      </c>
      <c r="D4375" s="7">
        <v>43700</v>
      </c>
      <c r="E4375" s="7">
        <v>43772</v>
      </c>
      <c r="F4375" s="7">
        <v>43778</v>
      </c>
      <c r="G4375" s="7">
        <v>43783</v>
      </c>
      <c r="H4375" s="6">
        <f t="shared" si="204"/>
        <v>11</v>
      </c>
      <c r="I4375" s="6" t="s">
        <v>215</v>
      </c>
      <c r="J4375" s="6">
        <v>12</v>
      </c>
      <c r="K4375" s="6">
        <v>32</v>
      </c>
      <c r="L4375" s="6">
        <v>208</v>
      </c>
      <c r="M4375" s="6">
        <v>4</v>
      </c>
      <c r="N4375" s="6">
        <v>8</v>
      </c>
      <c r="O4375" s="6">
        <v>0.15</v>
      </c>
      <c r="P4375" s="8">
        <v>1125.6000000000001</v>
      </c>
      <c r="Q4375" s="8">
        <v>742.89600000000007</v>
      </c>
      <c r="R4375" s="8">
        <f t="shared" si="205"/>
        <v>1710.9120000000003</v>
      </c>
      <c r="S4375" s="8">
        <f>(((Sales[[#This Row],[Unit Price]]-(Sales[[#This Row],[Discount Applied]]*Sales[[#This Row],[Unit Price]]))-Q4375)/Q4375)*100</f>
        <v>28.787878787878789</v>
      </c>
      <c r="T4375" s="8">
        <f t="shared" si="206"/>
        <v>7654.0800000000008</v>
      </c>
      <c r="U4375" s="8">
        <f>Sales[[#This Row],[Unit Cost]]*Sales[[#This Row],[Order Quantity]]</f>
        <v>5943.1680000000006</v>
      </c>
    </row>
    <row r="4376" spans="1:21" x14ac:dyDescent="0.2">
      <c r="A4376" s="6" t="s">
        <v>4589</v>
      </c>
      <c r="B4376" s="6" t="s">
        <v>24</v>
      </c>
      <c r="C4376" s="6" t="s">
        <v>147</v>
      </c>
      <c r="D4376" s="7">
        <v>43700</v>
      </c>
      <c r="E4376" s="7">
        <v>43772</v>
      </c>
      <c r="F4376" s="7">
        <v>43793</v>
      </c>
      <c r="G4376" s="7">
        <v>43797</v>
      </c>
      <c r="H4376" s="6">
        <f t="shared" si="204"/>
        <v>25</v>
      </c>
      <c r="I4376" s="6" t="s">
        <v>215</v>
      </c>
      <c r="J4376" s="6">
        <v>3</v>
      </c>
      <c r="K4376" s="6">
        <v>41</v>
      </c>
      <c r="L4376" s="6">
        <v>248</v>
      </c>
      <c r="M4376" s="6">
        <v>36</v>
      </c>
      <c r="N4376" s="6">
        <v>5</v>
      </c>
      <c r="O4376" s="6">
        <v>0.3</v>
      </c>
      <c r="P4376" s="8">
        <v>1105.5</v>
      </c>
      <c r="Q4376" s="8">
        <v>696.46500000000003</v>
      </c>
      <c r="R4376" s="8">
        <f t="shared" si="205"/>
        <v>386.92499999999973</v>
      </c>
      <c r="S4376" s="8">
        <f>(((Sales[[#This Row],[Unit Price]]-(Sales[[#This Row],[Discount Applied]]*Sales[[#This Row],[Unit Price]]))-Q4376)/Q4376)*100</f>
        <v>11.111111111111109</v>
      </c>
      <c r="T4376" s="8">
        <f t="shared" si="206"/>
        <v>3869.25</v>
      </c>
      <c r="U4376" s="8">
        <f>Sales[[#This Row],[Unit Cost]]*Sales[[#This Row],[Order Quantity]]</f>
        <v>3482.3250000000003</v>
      </c>
    </row>
    <row r="4377" spans="1:21" x14ac:dyDescent="0.2">
      <c r="A4377" s="6" t="s">
        <v>4590</v>
      </c>
      <c r="B4377" s="6" t="s">
        <v>23</v>
      </c>
      <c r="C4377" s="6" t="s">
        <v>147</v>
      </c>
      <c r="D4377" s="7">
        <v>43700</v>
      </c>
      <c r="E4377" s="7">
        <v>43772</v>
      </c>
      <c r="F4377" s="7">
        <v>43785</v>
      </c>
      <c r="G4377" s="7">
        <v>43792</v>
      </c>
      <c r="H4377" s="6">
        <f t="shared" si="204"/>
        <v>20</v>
      </c>
      <c r="I4377" s="6" t="s">
        <v>215</v>
      </c>
      <c r="J4377" s="6">
        <v>23</v>
      </c>
      <c r="K4377" s="6">
        <v>46</v>
      </c>
      <c r="L4377" s="6">
        <v>252</v>
      </c>
      <c r="M4377" s="6">
        <v>30</v>
      </c>
      <c r="N4377" s="6">
        <v>2</v>
      </c>
      <c r="O4377" s="6">
        <v>0.05</v>
      </c>
      <c r="P4377" s="8">
        <v>2425.4</v>
      </c>
      <c r="Q4377" s="8">
        <v>2013.0819999999999</v>
      </c>
      <c r="R4377" s="8">
        <f t="shared" si="205"/>
        <v>582.09600000000046</v>
      </c>
      <c r="S4377" s="8">
        <f>(((Sales[[#This Row],[Unit Price]]-(Sales[[#This Row],[Discount Applied]]*Sales[[#This Row],[Unit Price]]))-Q4377)/Q4377)*100</f>
        <v>14.457831325301218</v>
      </c>
      <c r="T4377" s="8">
        <f t="shared" si="206"/>
        <v>4608.26</v>
      </c>
      <c r="U4377" s="8">
        <f>Sales[[#This Row],[Unit Cost]]*Sales[[#This Row],[Order Quantity]]</f>
        <v>4026.1639999999998</v>
      </c>
    </row>
    <row r="4378" spans="1:21" x14ac:dyDescent="0.2">
      <c r="A4378" s="6" t="s">
        <v>4591</v>
      </c>
      <c r="B4378" s="6" t="s">
        <v>25</v>
      </c>
      <c r="C4378" s="6" t="s">
        <v>145</v>
      </c>
      <c r="D4378" s="7">
        <v>43700</v>
      </c>
      <c r="E4378" s="7">
        <v>43773</v>
      </c>
      <c r="F4378" s="7">
        <v>43800</v>
      </c>
      <c r="G4378" s="7">
        <v>43810</v>
      </c>
      <c r="H4378" s="6">
        <f t="shared" si="204"/>
        <v>37</v>
      </c>
      <c r="I4378" s="6" t="s">
        <v>215</v>
      </c>
      <c r="J4378" s="6">
        <v>20</v>
      </c>
      <c r="K4378" s="6">
        <v>50</v>
      </c>
      <c r="L4378" s="6">
        <v>121</v>
      </c>
      <c r="M4378" s="6">
        <v>7</v>
      </c>
      <c r="N4378" s="6">
        <v>4</v>
      </c>
      <c r="O4378" s="6">
        <v>0.1</v>
      </c>
      <c r="P4378" s="8">
        <v>2338.3000000000002</v>
      </c>
      <c r="Q4378" s="8">
        <v>1987.5550000000001</v>
      </c>
      <c r="R4378" s="8">
        <f t="shared" si="205"/>
        <v>467.66000000000076</v>
      </c>
      <c r="S4378" s="8">
        <f>(((Sales[[#This Row],[Unit Price]]-(Sales[[#This Row],[Discount Applied]]*Sales[[#This Row],[Unit Price]]))-Q4378)/Q4378)*100</f>
        <v>5.8823529411764799</v>
      </c>
      <c r="T4378" s="8">
        <f t="shared" si="206"/>
        <v>8417.880000000001</v>
      </c>
      <c r="U4378" s="8">
        <f>Sales[[#This Row],[Unit Cost]]*Sales[[#This Row],[Order Quantity]]</f>
        <v>7950.22</v>
      </c>
    </row>
    <row r="4379" spans="1:21" x14ac:dyDescent="0.2">
      <c r="A4379" s="6" t="s">
        <v>4592</v>
      </c>
      <c r="B4379" s="6" t="s">
        <v>25</v>
      </c>
      <c r="C4379" s="6" t="s">
        <v>145</v>
      </c>
      <c r="D4379" s="7">
        <v>43700</v>
      </c>
      <c r="E4379" s="7">
        <v>43773</v>
      </c>
      <c r="F4379" s="7">
        <v>43792</v>
      </c>
      <c r="G4379" s="7">
        <v>43802</v>
      </c>
      <c r="H4379" s="6">
        <f t="shared" si="204"/>
        <v>29</v>
      </c>
      <c r="I4379" s="6" t="s">
        <v>215</v>
      </c>
      <c r="J4379" s="6">
        <v>16</v>
      </c>
      <c r="K4379" s="6">
        <v>1</v>
      </c>
      <c r="L4379" s="6">
        <v>110</v>
      </c>
      <c r="M4379" s="6">
        <v>18</v>
      </c>
      <c r="N4379" s="6">
        <v>6</v>
      </c>
      <c r="O4379" s="6">
        <v>0.2</v>
      </c>
      <c r="P4379" s="8">
        <v>750.4</v>
      </c>
      <c r="Q4379" s="8">
        <v>637.83999999999992</v>
      </c>
      <c r="R4379" s="8">
        <f t="shared" si="205"/>
        <v>-225.11999999999989</v>
      </c>
      <c r="S4379" s="8">
        <f>(((Sales[[#This Row],[Unit Price]]-(Sales[[#This Row],[Discount Applied]]*Sales[[#This Row],[Unit Price]]))-Q4379)/Q4379)*100</f>
        <v>-5.8823529411764683</v>
      </c>
      <c r="T4379" s="8">
        <f t="shared" si="206"/>
        <v>3601.9199999999996</v>
      </c>
      <c r="U4379" s="8">
        <f>Sales[[#This Row],[Unit Cost]]*Sales[[#This Row],[Order Quantity]]</f>
        <v>3827.0399999999995</v>
      </c>
    </row>
    <row r="4380" spans="1:21" x14ac:dyDescent="0.2">
      <c r="A4380" s="6" t="s">
        <v>4593</v>
      </c>
      <c r="B4380" s="6" t="s">
        <v>25</v>
      </c>
      <c r="C4380" s="6" t="s">
        <v>146</v>
      </c>
      <c r="D4380" s="7">
        <v>43600</v>
      </c>
      <c r="E4380" s="7">
        <v>43773</v>
      </c>
      <c r="F4380" s="7">
        <v>43794</v>
      </c>
      <c r="G4380" s="7">
        <v>43798</v>
      </c>
      <c r="H4380" s="6">
        <f t="shared" si="204"/>
        <v>25</v>
      </c>
      <c r="I4380" s="6" t="s">
        <v>215</v>
      </c>
      <c r="J4380" s="6">
        <v>13</v>
      </c>
      <c r="K4380" s="6">
        <v>37</v>
      </c>
      <c r="L4380" s="6">
        <v>328</v>
      </c>
      <c r="M4380" s="6">
        <v>36</v>
      </c>
      <c r="N4380" s="6">
        <v>7</v>
      </c>
      <c r="O4380" s="6">
        <v>0.15</v>
      </c>
      <c r="P4380" s="8">
        <v>3765.4</v>
      </c>
      <c r="Q4380" s="8">
        <v>3162.9360000000001</v>
      </c>
      <c r="R4380" s="8">
        <f t="shared" si="205"/>
        <v>263.57800000000134</v>
      </c>
      <c r="S4380" s="8">
        <f>(((Sales[[#This Row],[Unit Price]]-(Sales[[#This Row],[Discount Applied]]*Sales[[#This Row],[Unit Price]]))-Q4380)/Q4380)*100</f>
        <v>1.1904761904761902</v>
      </c>
      <c r="T4380" s="8">
        <f t="shared" si="206"/>
        <v>22404.13</v>
      </c>
      <c r="U4380" s="8">
        <f>Sales[[#This Row],[Unit Cost]]*Sales[[#This Row],[Order Quantity]]</f>
        <v>22140.552</v>
      </c>
    </row>
    <row r="4381" spans="1:21" x14ac:dyDescent="0.2">
      <c r="A4381" s="6" t="s">
        <v>4594</v>
      </c>
      <c r="B4381" s="6" t="s">
        <v>24</v>
      </c>
      <c r="C4381" s="6" t="s">
        <v>148</v>
      </c>
      <c r="D4381" s="7">
        <v>43700</v>
      </c>
      <c r="E4381" s="7">
        <v>43773</v>
      </c>
      <c r="F4381" s="7">
        <v>43780</v>
      </c>
      <c r="G4381" s="7">
        <v>43790</v>
      </c>
      <c r="H4381" s="6">
        <f t="shared" si="204"/>
        <v>17</v>
      </c>
      <c r="I4381" s="6" t="s">
        <v>215</v>
      </c>
      <c r="J4381" s="6">
        <v>11</v>
      </c>
      <c r="K4381" s="6">
        <v>10</v>
      </c>
      <c r="L4381" s="6">
        <v>17</v>
      </c>
      <c r="M4381" s="6">
        <v>47</v>
      </c>
      <c r="N4381" s="6">
        <v>8</v>
      </c>
      <c r="O4381" s="6">
        <v>0.05</v>
      </c>
      <c r="P4381" s="8">
        <v>3946.3</v>
      </c>
      <c r="Q4381" s="8">
        <v>2920.2620000000002</v>
      </c>
      <c r="R4381" s="8">
        <f t="shared" si="205"/>
        <v>6629.7839999999997</v>
      </c>
      <c r="S4381" s="8">
        <f>(((Sales[[#This Row],[Unit Price]]-(Sales[[#This Row],[Discount Applied]]*Sales[[#This Row],[Unit Price]]))-Q4381)/Q4381)*100</f>
        <v>28.378378378378379</v>
      </c>
      <c r="T4381" s="8">
        <f t="shared" si="206"/>
        <v>29991.88</v>
      </c>
      <c r="U4381" s="8">
        <f>Sales[[#This Row],[Unit Cost]]*Sales[[#This Row],[Order Quantity]]</f>
        <v>23362.096000000001</v>
      </c>
    </row>
    <row r="4382" spans="1:21" x14ac:dyDescent="0.2">
      <c r="A4382" s="6" t="s">
        <v>4595</v>
      </c>
      <c r="B4382" s="6" t="s">
        <v>24</v>
      </c>
      <c r="C4382" s="6" t="s">
        <v>145</v>
      </c>
      <c r="D4382" s="7">
        <v>43600</v>
      </c>
      <c r="E4382" s="7">
        <v>43773</v>
      </c>
      <c r="F4382" s="7">
        <v>43798</v>
      </c>
      <c r="G4382" s="7">
        <v>43800</v>
      </c>
      <c r="H4382" s="6">
        <f t="shared" si="204"/>
        <v>27</v>
      </c>
      <c r="I4382" s="6" t="s">
        <v>215</v>
      </c>
      <c r="J4382" s="6">
        <v>6</v>
      </c>
      <c r="K4382" s="6">
        <v>15</v>
      </c>
      <c r="L4382" s="6">
        <v>170</v>
      </c>
      <c r="M4382" s="6">
        <v>7</v>
      </c>
      <c r="N4382" s="6">
        <v>7</v>
      </c>
      <c r="O4382" s="6">
        <v>0.2</v>
      </c>
      <c r="P4382" s="8">
        <v>871</v>
      </c>
      <c r="Q4382" s="8">
        <v>409.37</v>
      </c>
      <c r="R4382" s="8">
        <f t="shared" si="205"/>
        <v>2012.0100000000002</v>
      </c>
      <c r="S4382" s="8">
        <f>(((Sales[[#This Row],[Unit Price]]-(Sales[[#This Row],[Discount Applied]]*Sales[[#This Row],[Unit Price]]))-Q4382)/Q4382)*100</f>
        <v>70.212765957446805</v>
      </c>
      <c r="T4382" s="8">
        <f t="shared" si="206"/>
        <v>4877.6000000000004</v>
      </c>
      <c r="U4382" s="8">
        <f>Sales[[#This Row],[Unit Cost]]*Sales[[#This Row],[Order Quantity]]</f>
        <v>2865.59</v>
      </c>
    </row>
    <row r="4383" spans="1:21" x14ac:dyDescent="0.2">
      <c r="A4383" s="6" t="s">
        <v>4596</v>
      </c>
      <c r="B4383" s="6" t="s">
        <v>25</v>
      </c>
      <c r="C4383" s="6" t="s">
        <v>145</v>
      </c>
      <c r="D4383" s="7">
        <v>43700</v>
      </c>
      <c r="E4383" s="7">
        <v>43773</v>
      </c>
      <c r="F4383" s="7">
        <v>43785</v>
      </c>
      <c r="G4383" s="7">
        <v>43788</v>
      </c>
      <c r="H4383" s="6">
        <f t="shared" si="204"/>
        <v>15</v>
      </c>
      <c r="I4383" s="6" t="s">
        <v>215</v>
      </c>
      <c r="J4383" s="6">
        <v>20</v>
      </c>
      <c r="K4383" s="6">
        <v>50</v>
      </c>
      <c r="L4383" s="6">
        <v>189</v>
      </c>
      <c r="M4383" s="6">
        <v>17</v>
      </c>
      <c r="N4383" s="6">
        <v>7</v>
      </c>
      <c r="O4383" s="6">
        <v>0.1</v>
      </c>
      <c r="P4383" s="8">
        <v>743.7</v>
      </c>
      <c r="Q4383" s="8">
        <v>572.649</v>
      </c>
      <c r="R4383" s="8">
        <f t="shared" si="205"/>
        <v>676.76700000000028</v>
      </c>
      <c r="S4383" s="8">
        <f>(((Sales[[#This Row],[Unit Price]]-(Sales[[#This Row],[Discount Applied]]*Sales[[#This Row],[Unit Price]]))-Q4383)/Q4383)*100</f>
        <v>16.883116883116887</v>
      </c>
      <c r="T4383" s="8">
        <f t="shared" si="206"/>
        <v>4685.3100000000004</v>
      </c>
      <c r="U4383" s="8">
        <f>Sales[[#This Row],[Unit Cost]]*Sales[[#This Row],[Order Quantity]]</f>
        <v>4008.5430000000001</v>
      </c>
    </row>
    <row r="4384" spans="1:21" x14ac:dyDescent="0.2">
      <c r="A4384" s="6" t="s">
        <v>4597</v>
      </c>
      <c r="B4384" s="6" t="s">
        <v>24</v>
      </c>
      <c r="C4384" s="6" t="s">
        <v>147</v>
      </c>
      <c r="D4384" s="7">
        <v>43700</v>
      </c>
      <c r="E4384" s="7">
        <v>43773</v>
      </c>
      <c r="F4384" s="7">
        <v>43798</v>
      </c>
      <c r="G4384" s="7">
        <v>43804</v>
      </c>
      <c r="H4384" s="6">
        <f t="shared" si="204"/>
        <v>31</v>
      </c>
      <c r="I4384" s="6" t="s">
        <v>215</v>
      </c>
      <c r="J4384" s="6">
        <v>9</v>
      </c>
      <c r="K4384" s="6">
        <v>27</v>
      </c>
      <c r="L4384" s="6">
        <v>236</v>
      </c>
      <c r="M4384" s="6">
        <v>9</v>
      </c>
      <c r="N4384" s="6">
        <v>3</v>
      </c>
      <c r="O4384" s="6">
        <v>0.1</v>
      </c>
      <c r="P4384" s="8">
        <v>1936.3</v>
      </c>
      <c r="Q4384" s="8">
        <v>1374.7729999999999</v>
      </c>
      <c r="R4384" s="8">
        <f t="shared" si="205"/>
        <v>1103.6909999999998</v>
      </c>
      <c r="S4384" s="8">
        <f>(((Sales[[#This Row],[Unit Price]]-(Sales[[#This Row],[Discount Applied]]*Sales[[#This Row],[Unit Price]]))-Q4384)/Q4384)*100</f>
        <v>26.760563380281706</v>
      </c>
      <c r="T4384" s="8">
        <f t="shared" si="206"/>
        <v>5228.0099999999993</v>
      </c>
      <c r="U4384" s="8">
        <f>Sales[[#This Row],[Unit Cost]]*Sales[[#This Row],[Order Quantity]]</f>
        <v>4124.3189999999995</v>
      </c>
    </row>
    <row r="4385" spans="1:21" x14ac:dyDescent="0.2">
      <c r="A4385" s="6" t="s">
        <v>4598</v>
      </c>
      <c r="B4385" s="6" t="s">
        <v>24</v>
      </c>
      <c r="C4385" s="6" t="s">
        <v>146</v>
      </c>
      <c r="D4385" s="7">
        <v>43700</v>
      </c>
      <c r="E4385" s="7">
        <v>43773</v>
      </c>
      <c r="F4385" s="7">
        <v>43793</v>
      </c>
      <c r="G4385" s="7">
        <v>43794</v>
      </c>
      <c r="H4385" s="6">
        <f t="shared" si="204"/>
        <v>21</v>
      </c>
      <c r="I4385" s="6" t="s">
        <v>215</v>
      </c>
      <c r="J4385" s="6">
        <v>11</v>
      </c>
      <c r="K4385" s="6">
        <v>44</v>
      </c>
      <c r="L4385" s="6">
        <v>310</v>
      </c>
      <c r="M4385" s="6">
        <v>3</v>
      </c>
      <c r="N4385" s="6">
        <v>6</v>
      </c>
      <c r="O4385" s="6">
        <v>7.4999999999999997E-2</v>
      </c>
      <c r="P4385" s="8">
        <v>2572.8000000000002</v>
      </c>
      <c r="Q4385" s="8">
        <v>1517.952</v>
      </c>
      <c r="R4385" s="8">
        <f t="shared" si="205"/>
        <v>5171.3280000000013</v>
      </c>
      <c r="S4385" s="8">
        <f>(((Sales[[#This Row],[Unit Price]]-(Sales[[#This Row],[Discount Applied]]*Sales[[#This Row],[Unit Price]]))-Q4385)/Q4385)*100</f>
        <v>56.77966101694917</v>
      </c>
      <c r="T4385" s="8">
        <f t="shared" si="206"/>
        <v>14279.04</v>
      </c>
      <c r="U4385" s="8">
        <f>Sales[[#This Row],[Unit Cost]]*Sales[[#This Row],[Order Quantity]]</f>
        <v>9107.7119999999995</v>
      </c>
    </row>
    <row r="4386" spans="1:21" x14ac:dyDescent="0.2">
      <c r="A4386" s="6" t="s">
        <v>4599</v>
      </c>
      <c r="B4386" s="6" t="s">
        <v>23</v>
      </c>
      <c r="C4386" s="6" t="s">
        <v>144</v>
      </c>
      <c r="D4386" s="7">
        <v>43700</v>
      </c>
      <c r="E4386" s="7">
        <v>43773</v>
      </c>
      <c r="F4386" s="7">
        <v>43784</v>
      </c>
      <c r="G4386" s="7">
        <v>43794</v>
      </c>
      <c r="H4386" s="6">
        <f t="shared" si="204"/>
        <v>21</v>
      </c>
      <c r="I4386" s="6" t="s">
        <v>215</v>
      </c>
      <c r="J4386" s="6">
        <v>22</v>
      </c>
      <c r="K4386" s="6">
        <v>7</v>
      </c>
      <c r="L4386" s="6">
        <v>65</v>
      </c>
      <c r="M4386" s="6">
        <v>8</v>
      </c>
      <c r="N4386" s="6">
        <v>2</v>
      </c>
      <c r="O4386" s="6">
        <v>0.15</v>
      </c>
      <c r="P4386" s="8">
        <v>850.9</v>
      </c>
      <c r="Q4386" s="8">
        <v>357.37799999999999</v>
      </c>
      <c r="R4386" s="8">
        <f t="shared" si="205"/>
        <v>731.774</v>
      </c>
      <c r="S4386" s="8">
        <f>(((Sales[[#This Row],[Unit Price]]-(Sales[[#This Row],[Discount Applied]]*Sales[[#This Row],[Unit Price]]))-Q4386)/Q4386)*100</f>
        <v>102.38095238095239</v>
      </c>
      <c r="T4386" s="8">
        <f t="shared" si="206"/>
        <v>1446.53</v>
      </c>
      <c r="U4386" s="8">
        <f>Sales[[#This Row],[Unit Cost]]*Sales[[#This Row],[Order Quantity]]</f>
        <v>714.75599999999997</v>
      </c>
    </row>
    <row r="4387" spans="1:21" x14ac:dyDescent="0.2">
      <c r="A4387" s="6" t="s">
        <v>4600</v>
      </c>
      <c r="B4387" s="6" t="s">
        <v>25</v>
      </c>
      <c r="C4387" s="6" t="s">
        <v>145</v>
      </c>
      <c r="D4387" s="7">
        <v>43700</v>
      </c>
      <c r="E4387" s="7">
        <v>43773</v>
      </c>
      <c r="F4387" s="7">
        <v>43787</v>
      </c>
      <c r="G4387" s="7">
        <v>43797</v>
      </c>
      <c r="H4387" s="6">
        <f t="shared" si="204"/>
        <v>24</v>
      </c>
      <c r="I4387" s="6" t="s">
        <v>215</v>
      </c>
      <c r="J4387" s="6">
        <v>13</v>
      </c>
      <c r="K4387" s="6">
        <v>45</v>
      </c>
      <c r="L4387" s="6">
        <v>112</v>
      </c>
      <c r="M4387" s="6">
        <v>44</v>
      </c>
      <c r="N4387" s="6">
        <v>3</v>
      </c>
      <c r="O4387" s="6">
        <v>0.05</v>
      </c>
      <c r="P4387" s="8">
        <v>2519.2000000000003</v>
      </c>
      <c r="Q4387" s="8">
        <v>1889.4</v>
      </c>
      <c r="R4387" s="8">
        <f t="shared" si="205"/>
        <v>1511.5199999999995</v>
      </c>
      <c r="S4387" s="8">
        <f>(((Sales[[#This Row],[Unit Price]]-(Sales[[#This Row],[Discount Applied]]*Sales[[#This Row],[Unit Price]]))-Q4387)/Q4387)*100</f>
        <v>26.666666666666671</v>
      </c>
      <c r="T4387" s="8">
        <f t="shared" si="206"/>
        <v>7179.72</v>
      </c>
      <c r="U4387" s="8">
        <f>Sales[[#This Row],[Unit Cost]]*Sales[[#This Row],[Order Quantity]]</f>
        <v>5668.2000000000007</v>
      </c>
    </row>
    <row r="4388" spans="1:21" x14ac:dyDescent="0.2">
      <c r="A4388" s="6" t="s">
        <v>4601</v>
      </c>
      <c r="B4388" s="6" t="s">
        <v>26</v>
      </c>
      <c r="C4388" s="6" t="s">
        <v>146</v>
      </c>
      <c r="D4388" s="7">
        <v>43700</v>
      </c>
      <c r="E4388" s="7">
        <v>43773</v>
      </c>
      <c r="F4388" s="7">
        <v>43781</v>
      </c>
      <c r="G4388" s="7">
        <v>43785</v>
      </c>
      <c r="H4388" s="6">
        <f t="shared" si="204"/>
        <v>12</v>
      </c>
      <c r="I4388" s="6" t="s">
        <v>215</v>
      </c>
      <c r="J4388" s="6">
        <v>27</v>
      </c>
      <c r="K4388" s="6">
        <v>37</v>
      </c>
      <c r="L4388" s="6">
        <v>266</v>
      </c>
      <c r="M4388" s="6">
        <v>43</v>
      </c>
      <c r="N4388" s="6">
        <v>4</v>
      </c>
      <c r="O4388" s="6">
        <v>0.05</v>
      </c>
      <c r="P4388" s="8">
        <v>1045.2</v>
      </c>
      <c r="Q4388" s="8">
        <v>522.6</v>
      </c>
      <c r="R4388" s="8">
        <f t="shared" si="205"/>
        <v>1881.3600000000001</v>
      </c>
      <c r="S4388" s="8">
        <f>(((Sales[[#This Row],[Unit Price]]-(Sales[[#This Row],[Discount Applied]]*Sales[[#This Row],[Unit Price]]))-Q4388)/Q4388)*100</f>
        <v>90</v>
      </c>
      <c r="T4388" s="8">
        <f t="shared" si="206"/>
        <v>3971.76</v>
      </c>
      <c r="U4388" s="8">
        <f>Sales[[#This Row],[Unit Cost]]*Sales[[#This Row],[Order Quantity]]</f>
        <v>2090.4</v>
      </c>
    </row>
    <row r="4389" spans="1:21" x14ac:dyDescent="0.2">
      <c r="A4389" s="6" t="s">
        <v>4602</v>
      </c>
      <c r="B4389" s="6" t="s">
        <v>26</v>
      </c>
      <c r="C4389" s="6" t="s">
        <v>145</v>
      </c>
      <c r="D4389" s="7">
        <v>43600</v>
      </c>
      <c r="E4389" s="7">
        <v>43774</v>
      </c>
      <c r="F4389" s="7">
        <v>43784</v>
      </c>
      <c r="G4389" s="7">
        <v>43790</v>
      </c>
      <c r="H4389" s="6">
        <f t="shared" si="204"/>
        <v>16</v>
      </c>
      <c r="I4389" s="6" t="s">
        <v>215</v>
      </c>
      <c r="J4389" s="6">
        <v>27</v>
      </c>
      <c r="K4389" s="6">
        <v>39</v>
      </c>
      <c r="L4389" s="6">
        <v>182</v>
      </c>
      <c r="M4389" s="6">
        <v>37</v>
      </c>
      <c r="N4389" s="6">
        <v>1</v>
      </c>
      <c r="O4389" s="6">
        <v>0.05</v>
      </c>
      <c r="P4389" s="8">
        <v>5674.9000000000005</v>
      </c>
      <c r="Q4389" s="8">
        <v>4142.6770000000006</v>
      </c>
      <c r="R4389" s="8">
        <f t="shared" si="205"/>
        <v>1248.4780000000001</v>
      </c>
      <c r="S4389" s="8">
        <f>(((Sales[[#This Row],[Unit Price]]-(Sales[[#This Row],[Discount Applied]]*Sales[[#This Row],[Unit Price]]))-Q4389)/Q4389)*100</f>
        <v>30.136986301369863</v>
      </c>
      <c r="T4389" s="8">
        <f t="shared" si="206"/>
        <v>5391.1550000000007</v>
      </c>
      <c r="U4389" s="8">
        <f>Sales[[#This Row],[Unit Cost]]*Sales[[#This Row],[Order Quantity]]</f>
        <v>4142.6770000000006</v>
      </c>
    </row>
    <row r="4390" spans="1:21" x14ac:dyDescent="0.2">
      <c r="A4390" s="6" t="s">
        <v>4603</v>
      </c>
      <c r="B4390" s="6" t="s">
        <v>26</v>
      </c>
      <c r="C4390" s="6" t="s">
        <v>146</v>
      </c>
      <c r="D4390" s="7">
        <v>43700</v>
      </c>
      <c r="E4390" s="7">
        <v>43774</v>
      </c>
      <c r="F4390" s="7">
        <v>43802</v>
      </c>
      <c r="G4390" s="7">
        <v>43811</v>
      </c>
      <c r="H4390" s="6">
        <f t="shared" si="204"/>
        <v>37</v>
      </c>
      <c r="I4390" s="6" t="s">
        <v>215</v>
      </c>
      <c r="J4390" s="6">
        <v>27</v>
      </c>
      <c r="K4390" s="6">
        <v>13</v>
      </c>
      <c r="L4390" s="6">
        <v>288</v>
      </c>
      <c r="M4390" s="6">
        <v>31</v>
      </c>
      <c r="N4390" s="6">
        <v>8</v>
      </c>
      <c r="O4390" s="6">
        <v>0.05</v>
      </c>
      <c r="P4390" s="8">
        <v>2405.3000000000002</v>
      </c>
      <c r="Q4390" s="8">
        <v>1635.6040000000003</v>
      </c>
      <c r="R4390" s="8">
        <f t="shared" si="205"/>
        <v>5195.4480000000003</v>
      </c>
      <c r="S4390" s="8">
        <f>(((Sales[[#This Row],[Unit Price]]-(Sales[[#This Row],[Discount Applied]]*Sales[[#This Row],[Unit Price]]))-Q4390)/Q4390)*100</f>
        <v>39.705882352941174</v>
      </c>
      <c r="T4390" s="8">
        <f t="shared" si="206"/>
        <v>18280.280000000002</v>
      </c>
      <c r="U4390" s="8">
        <f>Sales[[#This Row],[Unit Cost]]*Sales[[#This Row],[Order Quantity]]</f>
        <v>13084.832000000002</v>
      </c>
    </row>
    <row r="4391" spans="1:21" x14ac:dyDescent="0.2">
      <c r="A4391" s="6" t="s">
        <v>4604</v>
      </c>
      <c r="B4391" s="6" t="s">
        <v>25</v>
      </c>
      <c r="C4391" s="6" t="s">
        <v>148</v>
      </c>
      <c r="D4391" s="7">
        <v>43700</v>
      </c>
      <c r="E4391" s="7">
        <v>43774</v>
      </c>
      <c r="F4391" s="7">
        <v>43788</v>
      </c>
      <c r="G4391" s="7">
        <v>43797</v>
      </c>
      <c r="H4391" s="6">
        <f t="shared" si="204"/>
        <v>23</v>
      </c>
      <c r="I4391" s="6" t="s">
        <v>215</v>
      </c>
      <c r="J4391" s="6">
        <v>19</v>
      </c>
      <c r="K4391" s="6">
        <v>18</v>
      </c>
      <c r="L4391" s="6">
        <v>16</v>
      </c>
      <c r="M4391" s="6">
        <v>34</v>
      </c>
      <c r="N4391" s="6">
        <v>4</v>
      </c>
      <c r="O4391" s="6">
        <v>0.05</v>
      </c>
      <c r="P4391" s="8">
        <v>3095.4</v>
      </c>
      <c r="Q4391" s="8">
        <v>2631.09</v>
      </c>
      <c r="R4391" s="8">
        <f t="shared" si="205"/>
        <v>1238.1599999999999</v>
      </c>
      <c r="S4391" s="8">
        <f>(((Sales[[#This Row],[Unit Price]]-(Sales[[#This Row],[Discount Applied]]*Sales[[#This Row],[Unit Price]]))-Q4391)/Q4391)*100</f>
        <v>11.76470588235294</v>
      </c>
      <c r="T4391" s="8">
        <f t="shared" si="206"/>
        <v>11762.52</v>
      </c>
      <c r="U4391" s="8">
        <f>Sales[[#This Row],[Unit Cost]]*Sales[[#This Row],[Order Quantity]]</f>
        <v>10524.36</v>
      </c>
    </row>
    <row r="4392" spans="1:21" x14ac:dyDescent="0.2">
      <c r="A4392" s="6" t="s">
        <v>4605</v>
      </c>
      <c r="B4392" s="6" t="s">
        <v>24</v>
      </c>
      <c r="C4392" s="6" t="s">
        <v>148</v>
      </c>
      <c r="D4392" s="7">
        <v>43700</v>
      </c>
      <c r="E4392" s="7">
        <v>43774</v>
      </c>
      <c r="F4392" s="7">
        <v>43800</v>
      </c>
      <c r="G4392" s="7">
        <v>43809</v>
      </c>
      <c r="H4392" s="6">
        <f t="shared" si="204"/>
        <v>35</v>
      </c>
      <c r="I4392" s="6" t="s">
        <v>215</v>
      </c>
      <c r="J4392" s="6">
        <v>7</v>
      </c>
      <c r="K4392" s="6">
        <v>3</v>
      </c>
      <c r="L4392" s="6">
        <v>28</v>
      </c>
      <c r="M4392" s="6">
        <v>47</v>
      </c>
      <c r="N4392" s="6">
        <v>8</v>
      </c>
      <c r="O4392" s="6">
        <v>0.05</v>
      </c>
      <c r="P4392" s="8">
        <v>1065.3</v>
      </c>
      <c r="Q4392" s="8">
        <v>458.07899999999995</v>
      </c>
      <c r="R4392" s="8">
        <f t="shared" si="205"/>
        <v>4431.6480000000001</v>
      </c>
      <c r="S4392" s="8">
        <f>(((Sales[[#This Row],[Unit Price]]-(Sales[[#This Row],[Discount Applied]]*Sales[[#This Row],[Unit Price]]))-Q4392)/Q4392)*100</f>
        <v>120.93023255813955</v>
      </c>
      <c r="T4392" s="8">
        <f t="shared" si="206"/>
        <v>8096.28</v>
      </c>
      <c r="U4392" s="8">
        <f>Sales[[#This Row],[Unit Cost]]*Sales[[#This Row],[Order Quantity]]</f>
        <v>3664.6319999999996</v>
      </c>
    </row>
    <row r="4393" spans="1:21" x14ac:dyDescent="0.2">
      <c r="A4393" s="6" t="s">
        <v>4606</v>
      </c>
      <c r="B4393" s="6" t="s">
        <v>25</v>
      </c>
      <c r="C4393" s="6" t="s">
        <v>143</v>
      </c>
      <c r="D4393" s="7">
        <v>43600</v>
      </c>
      <c r="E4393" s="7">
        <v>43774</v>
      </c>
      <c r="F4393" s="7">
        <v>43787</v>
      </c>
      <c r="G4393" s="7">
        <v>43789</v>
      </c>
      <c r="H4393" s="6">
        <f t="shared" si="204"/>
        <v>15</v>
      </c>
      <c r="I4393" s="6" t="s">
        <v>215</v>
      </c>
      <c r="J4393" s="6">
        <v>17</v>
      </c>
      <c r="K4393" s="6">
        <v>50</v>
      </c>
      <c r="L4393" s="6">
        <v>364</v>
      </c>
      <c r="M4393" s="6">
        <v>21</v>
      </c>
      <c r="N4393" s="6">
        <v>5</v>
      </c>
      <c r="O4393" s="6">
        <v>7.4999999999999997E-2</v>
      </c>
      <c r="P4393" s="8">
        <v>2907.8</v>
      </c>
      <c r="Q4393" s="8">
        <v>2239.0060000000003</v>
      </c>
      <c r="R4393" s="8">
        <f t="shared" si="205"/>
        <v>2253.5449999999983</v>
      </c>
      <c r="S4393" s="8">
        <f>(((Sales[[#This Row],[Unit Price]]-(Sales[[#This Row],[Discount Applied]]*Sales[[#This Row],[Unit Price]]))-Q4393)/Q4393)*100</f>
        <v>20.12987012987012</v>
      </c>
      <c r="T4393" s="8">
        <f t="shared" si="206"/>
        <v>13448.575000000001</v>
      </c>
      <c r="U4393" s="8">
        <f>Sales[[#This Row],[Unit Cost]]*Sales[[#This Row],[Order Quantity]]</f>
        <v>11195.030000000002</v>
      </c>
    </row>
    <row r="4394" spans="1:21" x14ac:dyDescent="0.2">
      <c r="A4394" s="6" t="s">
        <v>4607</v>
      </c>
      <c r="B4394" s="6" t="s">
        <v>23</v>
      </c>
      <c r="C4394" s="6" t="s">
        <v>146</v>
      </c>
      <c r="D4394" s="7">
        <v>43600</v>
      </c>
      <c r="E4394" s="7">
        <v>43774</v>
      </c>
      <c r="F4394" s="7">
        <v>43786</v>
      </c>
      <c r="G4394" s="7">
        <v>43791</v>
      </c>
      <c r="H4394" s="6">
        <f t="shared" si="204"/>
        <v>17</v>
      </c>
      <c r="I4394" s="6" t="s">
        <v>215</v>
      </c>
      <c r="J4394" s="6">
        <v>25</v>
      </c>
      <c r="K4394" s="6">
        <v>16</v>
      </c>
      <c r="L4394" s="6">
        <v>321</v>
      </c>
      <c r="M4394" s="6">
        <v>4</v>
      </c>
      <c r="N4394" s="6">
        <v>3</v>
      </c>
      <c r="O4394" s="6">
        <v>7.4999999999999997E-2</v>
      </c>
      <c r="P4394" s="8">
        <v>1045.2</v>
      </c>
      <c r="Q4394" s="8">
        <v>742.09199999999998</v>
      </c>
      <c r="R4394" s="8">
        <f t="shared" si="205"/>
        <v>674.15400000000045</v>
      </c>
      <c r="S4394" s="8">
        <f>(((Sales[[#This Row],[Unit Price]]-(Sales[[#This Row],[Discount Applied]]*Sales[[#This Row],[Unit Price]]))-Q4394)/Q4394)*100</f>
        <v>30.281690140845079</v>
      </c>
      <c r="T4394" s="8">
        <f t="shared" si="206"/>
        <v>2900.4300000000003</v>
      </c>
      <c r="U4394" s="8">
        <f>Sales[[#This Row],[Unit Cost]]*Sales[[#This Row],[Order Quantity]]</f>
        <v>2226.2759999999998</v>
      </c>
    </row>
    <row r="4395" spans="1:21" x14ac:dyDescent="0.2">
      <c r="A4395" s="6" t="s">
        <v>4608</v>
      </c>
      <c r="B4395" s="6" t="s">
        <v>25</v>
      </c>
      <c r="C4395" s="6" t="s">
        <v>145</v>
      </c>
      <c r="D4395" s="7">
        <v>43700</v>
      </c>
      <c r="E4395" s="7">
        <v>43774</v>
      </c>
      <c r="F4395" s="7">
        <v>43782</v>
      </c>
      <c r="G4395" s="7">
        <v>43783</v>
      </c>
      <c r="H4395" s="6">
        <f t="shared" si="204"/>
        <v>9</v>
      </c>
      <c r="I4395" s="6" t="s">
        <v>215</v>
      </c>
      <c r="J4395" s="6">
        <v>16</v>
      </c>
      <c r="K4395" s="6">
        <v>13</v>
      </c>
      <c r="L4395" s="6">
        <v>102</v>
      </c>
      <c r="M4395" s="6">
        <v>21</v>
      </c>
      <c r="N4395" s="6">
        <v>8</v>
      </c>
      <c r="O4395" s="6">
        <v>0.05</v>
      </c>
      <c r="P4395" s="8">
        <v>2619.7000000000003</v>
      </c>
      <c r="Q4395" s="8">
        <v>1100.2740000000001</v>
      </c>
      <c r="R4395" s="8">
        <f t="shared" si="205"/>
        <v>11107.528</v>
      </c>
      <c r="S4395" s="8">
        <f>(((Sales[[#This Row],[Unit Price]]-(Sales[[#This Row],[Discount Applied]]*Sales[[#This Row],[Unit Price]]))-Q4395)/Q4395)*100</f>
        <v>126.19047619047619</v>
      </c>
      <c r="T4395" s="8">
        <f t="shared" si="206"/>
        <v>19909.72</v>
      </c>
      <c r="U4395" s="8">
        <f>Sales[[#This Row],[Unit Cost]]*Sales[[#This Row],[Order Quantity]]</f>
        <v>8802.1920000000009</v>
      </c>
    </row>
    <row r="4396" spans="1:21" x14ac:dyDescent="0.2">
      <c r="A4396" s="6" t="s">
        <v>4609</v>
      </c>
      <c r="B4396" s="6" t="s">
        <v>23</v>
      </c>
      <c r="C4396" s="6" t="s">
        <v>148</v>
      </c>
      <c r="D4396" s="7">
        <v>43700</v>
      </c>
      <c r="E4396" s="7">
        <v>43775</v>
      </c>
      <c r="F4396" s="7">
        <v>43787</v>
      </c>
      <c r="G4396" s="7">
        <v>43797</v>
      </c>
      <c r="H4396" s="6">
        <f t="shared" si="204"/>
        <v>22</v>
      </c>
      <c r="I4396" s="6" t="s">
        <v>215</v>
      </c>
      <c r="J4396" s="6">
        <v>24</v>
      </c>
      <c r="K4396" s="6">
        <v>19</v>
      </c>
      <c r="L4396" s="6">
        <v>41</v>
      </c>
      <c r="M4396" s="6">
        <v>2</v>
      </c>
      <c r="N4396" s="6">
        <v>2</v>
      </c>
      <c r="O4396" s="6">
        <v>0.1</v>
      </c>
      <c r="P4396" s="8">
        <v>1299.8</v>
      </c>
      <c r="Q4396" s="8">
        <v>714.89</v>
      </c>
      <c r="R4396" s="8">
        <f t="shared" si="205"/>
        <v>909.8599999999999</v>
      </c>
      <c r="S4396" s="8">
        <f>(((Sales[[#This Row],[Unit Price]]-(Sales[[#This Row],[Discount Applied]]*Sales[[#This Row],[Unit Price]]))-Q4396)/Q4396)*100</f>
        <v>63.636363636363633</v>
      </c>
      <c r="T4396" s="8">
        <f t="shared" si="206"/>
        <v>2339.64</v>
      </c>
      <c r="U4396" s="8">
        <f>Sales[[#This Row],[Unit Cost]]*Sales[[#This Row],[Order Quantity]]</f>
        <v>1429.78</v>
      </c>
    </row>
    <row r="4397" spans="1:21" x14ac:dyDescent="0.2">
      <c r="A4397" s="6" t="s">
        <v>4610</v>
      </c>
      <c r="B4397" s="6" t="s">
        <v>24</v>
      </c>
      <c r="C4397" s="6" t="s">
        <v>143</v>
      </c>
      <c r="D4397" s="7">
        <v>43600</v>
      </c>
      <c r="E4397" s="7">
        <v>43775</v>
      </c>
      <c r="F4397" s="7">
        <v>43789</v>
      </c>
      <c r="G4397" s="7">
        <v>43790</v>
      </c>
      <c r="H4397" s="6">
        <f t="shared" si="204"/>
        <v>15</v>
      </c>
      <c r="I4397" s="6" t="s">
        <v>215</v>
      </c>
      <c r="J4397" s="6">
        <v>6</v>
      </c>
      <c r="K4397" s="6">
        <v>10</v>
      </c>
      <c r="L4397" s="6">
        <v>337</v>
      </c>
      <c r="M4397" s="6">
        <v>42</v>
      </c>
      <c r="N4397" s="6">
        <v>2</v>
      </c>
      <c r="O4397" s="6">
        <v>0.05</v>
      </c>
      <c r="P4397" s="8">
        <v>254.6</v>
      </c>
      <c r="Q4397" s="8">
        <v>208.77199999999999</v>
      </c>
      <c r="R4397" s="8">
        <f t="shared" si="205"/>
        <v>66.196000000000026</v>
      </c>
      <c r="S4397" s="8">
        <f>(((Sales[[#This Row],[Unit Price]]-(Sales[[#This Row],[Discount Applied]]*Sales[[#This Row],[Unit Price]]))-Q4397)/Q4397)*100</f>
        <v>15.853658536585371</v>
      </c>
      <c r="T4397" s="8">
        <f t="shared" si="206"/>
        <v>483.74</v>
      </c>
      <c r="U4397" s="8">
        <f>Sales[[#This Row],[Unit Cost]]*Sales[[#This Row],[Order Quantity]]</f>
        <v>417.54399999999998</v>
      </c>
    </row>
    <row r="4398" spans="1:21" x14ac:dyDescent="0.2">
      <c r="A4398" s="6" t="s">
        <v>4611</v>
      </c>
      <c r="B4398" s="6" t="s">
        <v>23</v>
      </c>
      <c r="C4398" s="6" t="s">
        <v>145</v>
      </c>
      <c r="D4398" s="7">
        <v>43700</v>
      </c>
      <c r="E4398" s="7">
        <v>43775</v>
      </c>
      <c r="F4398" s="7">
        <v>43798</v>
      </c>
      <c r="G4398" s="7">
        <v>43804</v>
      </c>
      <c r="H4398" s="6">
        <f t="shared" si="204"/>
        <v>29</v>
      </c>
      <c r="I4398" s="6" t="s">
        <v>215</v>
      </c>
      <c r="J4398" s="6">
        <v>21</v>
      </c>
      <c r="K4398" s="6">
        <v>22</v>
      </c>
      <c r="L4398" s="6">
        <v>95</v>
      </c>
      <c r="M4398" s="6">
        <v>10</v>
      </c>
      <c r="N4398" s="6">
        <v>2</v>
      </c>
      <c r="O4398" s="6">
        <v>0.05</v>
      </c>
      <c r="P4398" s="8">
        <v>884.4</v>
      </c>
      <c r="Q4398" s="8">
        <v>689.83199999999999</v>
      </c>
      <c r="R4398" s="8">
        <f t="shared" si="205"/>
        <v>300.69599999999991</v>
      </c>
      <c r="S4398" s="8">
        <f>(((Sales[[#This Row],[Unit Price]]-(Sales[[#This Row],[Discount Applied]]*Sales[[#This Row],[Unit Price]]))-Q4398)/Q4398)*100</f>
        <v>21.794871794871788</v>
      </c>
      <c r="T4398" s="8">
        <f t="shared" si="206"/>
        <v>1680.36</v>
      </c>
      <c r="U4398" s="8">
        <f>Sales[[#This Row],[Unit Cost]]*Sales[[#This Row],[Order Quantity]]</f>
        <v>1379.664</v>
      </c>
    </row>
    <row r="4399" spans="1:21" x14ac:dyDescent="0.2">
      <c r="A4399" s="6" t="s">
        <v>4612</v>
      </c>
      <c r="B4399" s="6" t="s">
        <v>24</v>
      </c>
      <c r="C4399" s="6" t="s">
        <v>146</v>
      </c>
      <c r="D4399" s="7">
        <v>43700</v>
      </c>
      <c r="E4399" s="7">
        <v>43775</v>
      </c>
      <c r="F4399" s="7">
        <v>43780</v>
      </c>
      <c r="G4399" s="7">
        <v>43788</v>
      </c>
      <c r="H4399" s="6">
        <f t="shared" si="204"/>
        <v>13</v>
      </c>
      <c r="I4399" s="6" t="s">
        <v>215</v>
      </c>
      <c r="J4399" s="6">
        <v>3</v>
      </c>
      <c r="K4399" s="6">
        <v>2</v>
      </c>
      <c r="L4399" s="6">
        <v>323</v>
      </c>
      <c r="M4399" s="6">
        <v>40</v>
      </c>
      <c r="N4399" s="6">
        <v>3</v>
      </c>
      <c r="O4399" s="6">
        <v>0.1</v>
      </c>
      <c r="P4399" s="8">
        <v>268</v>
      </c>
      <c r="Q4399" s="8">
        <v>144.72</v>
      </c>
      <c r="R4399" s="8">
        <f t="shared" si="205"/>
        <v>289.44000000000005</v>
      </c>
      <c r="S4399" s="8">
        <f>(((Sales[[#This Row],[Unit Price]]-(Sales[[#This Row],[Discount Applied]]*Sales[[#This Row],[Unit Price]]))-Q4399)/Q4399)*100</f>
        <v>66.666666666666657</v>
      </c>
      <c r="T4399" s="8">
        <f t="shared" si="206"/>
        <v>723.6</v>
      </c>
      <c r="U4399" s="8">
        <f>Sales[[#This Row],[Unit Cost]]*Sales[[#This Row],[Order Quantity]]</f>
        <v>434.15999999999997</v>
      </c>
    </row>
    <row r="4400" spans="1:21" x14ac:dyDescent="0.2">
      <c r="A4400" s="6" t="s">
        <v>4613</v>
      </c>
      <c r="B4400" s="6" t="s">
        <v>24</v>
      </c>
      <c r="C4400" s="6" t="s">
        <v>145</v>
      </c>
      <c r="D4400" s="7">
        <v>43600</v>
      </c>
      <c r="E4400" s="7">
        <v>43775</v>
      </c>
      <c r="F4400" s="7">
        <v>43801</v>
      </c>
      <c r="G4400" s="7">
        <v>43802</v>
      </c>
      <c r="H4400" s="6">
        <f t="shared" si="204"/>
        <v>27</v>
      </c>
      <c r="I4400" s="6" t="s">
        <v>215</v>
      </c>
      <c r="J4400" s="6">
        <v>4</v>
      </c>
      <c r="K4400" s="6">
        <v>48</v>
      </c>
      <c r="L4400" s="6">
        <v>104</v>
      </c>
      <c r="M4400" s="6">
        <v>29</v>
      </c>
      <c r="N4400" s="6">
        <v>3</v>
      </c>
      <c r="O4400" s="6">
        <v>7.4999999999999997E-2</v>
      </c>
      <c r="P4400" s="8">
        <v>234.5</v>
      </c>
      <c r="Q4400" s="8">
        <v>175.875</v>
      </c>
      <c r="R4400" s="8">
        <f t="shared" si="205"/>
        <v>123.11249999999995</v>
      </c>
      <c r="S4400" s="8">
        <f>(((Sales[[#This Row],[Unit Price]]-(Sales[[#This Row],[Discount Applied]]*Sales[[#This Row],[Unit Price]]))-Q4400)/Q4400)*100</f>
        <v>23.333333333333332</v>
      </c>
      <c r="T4400" s="8">
        <f t="shared" si="206"/>
        <v>650.73749999999995</v>
      </c>
      <c r="U4400" s="8">
        <f>Sales[[#This Row],[Unit Cost]]*Sales[[#This Row],[Order Quantity]]</f>
        <v>527.625</v>
      </c>
    </row>
    <row r="4401" spans="1:21" x14ac:dyDescent="0.2">
      <c r="A4401" s="6" t="s">
        <v>4614</v>
      </c>
      <c r="B4401" s="6" t="s">
        <v>24</v>
      </c>
      <c r="C4401" s="6" t="s">
        <v>146</v>
      </c>
      <c r="D4401" s="7">
        <v>43600</v>
      </c>
      <c r="E4401" s="7">
        <v>43775</v>
      </c>
      <c r="F4401" s="7">
        <v>43778</v>
      </c>
      <c r="G4401" s="7">
        <v>43783</v>
      </c>
      <c r="H4401" s="6">
        <f t="shared" si="204"/>
        <v>8</v>
      </c>
      <c r="I4401" s="6" t="s">
        <v>215</v>
      </c>
      <c r="J4401" s="6">
        <v>2</v>
      </c>
      <c r="K4401" s="6">
        <v>46</v>
      </c>
      <c r="L4401" s="6">
        <v>262</v>
      </c>
      <c r="M4401" s="6">
        <v>47</v>
      </c>
      <c r="N4401" s="6">
        <v>1</v>
      </c>
      <c r="O4401" s="6">
        <v>0.05</v>
      </c>
      <c r="P4401" s="8">
        <v>1018.4</v>
      </c>
      <c r="Q4401" s="8">
        <v>580.48799999999994</v>
      </c>
      <c r="R4401" s="8">
        <f t="shared" si="205"/>
        <v>386.99200000000008</v>
      </c>
      <c r="S4401" s="8">
        <f>(((Sales[[#This Row],[Unit Price]]-(Sales[[#This Row],[Discount Applied]]*Sales[[#This Row],[Unit Price]]))-Q4401)/Q4401)*100</f>
        <v>66.666666666666686</v>
      </c>
      <c r="T4401" s="8">
        <f t="shared" si="206"/>
        <v>967.48</v>
      </c>
      <c r="U4401" s="8">
        <f>Sales[[#This Row],[Unit Cost]]*Sales[[#This Row],[Order Quantity]]</f>
        <v>580.48799999999994</v>
      </c>
    </row>
    <row r="4402" spans="1:21" x14ac:dyDescent="0.2">
      <c r="A4402" s="6" t="s">
        <v>4615</v>
      </c>
      <c r="B4402" s="6" t="s">
        <v>25</v>
      </c>
      <c r="C4402" s="6" t="s">
        <v>144</v>
      </c>
      <c r="D4402" s="7">
        <v>43700</v>
      </c>
      <c r="E4402" s="7">
        <v>43775</v>
      </c>
      <c r="F4402" s="7">
        <v>43791</v>
      </c>
      <c r="G4402" s="7">
        <v>43799</v>
      </c>
      <c r="H4402" s="6">
        <f t="shared" si="204"/>
        <v>24</v>
      </c>
      <c r="I4402" s="6" t="s">
        <v>215</v>
      </c>
      <c r="J4402" s="6">
        <v>16</v>
      </c>
      <c r="K4402" s="6">
        <v>2</v>
      </c>
      <c r="L4402" s="6">
        <v>68</v>
      </c>
      <c r="M4402" s="6">
        <v>38</v>
      </c>
      <c r="N4402" s="6">
        <v>8</v>
      </c>
      <c r="O4402" s="6">
        <v>0.1</v>
      </c>
      <c r="P4402" s="8">
        <v>3329.9</v>
      </c>
      <c r="Q4402" s="8">
        <v>2097.837</v>
      </c>
      <c r="R4402" s="8">
        <f t="shared" si="205"/>
        <v>7192.5839999999989</v>
      </c>
      <c r="S4402" s="8">
        <f>(((Sales[[#This Row],[Unit Price]]-(Sales[[#This Row],[Discount Applied]]*Sales[[#This Row],[Unit Price]]))-Q4402)/Q4402)*100</f>
        <v>42.857142857142847</v>
      </c>
      <c r="T4402" s="8">
        <f t="shared" si="206"/>
        <v>23975.279999999999</v>
      </c>
      <c r="U4402" s="8">
        <f>Sales[[#This Row],[Unit Cost]]*Sales[[#This Row],[Order Quantity]]</f>
        <v>16782.696</v>
      </c>
    </row>
    <row r="4403" spans="1:21" x14ac:dyDescent="0.2">
      <c r="A4403" s="6" t="s">
        <v>4616</v>
      </c>
      <c r="B4403" s="6" t="s">
        <v>23</v>
      </c>
      <c r="C4403" s="6" t="s">
        <v>145</v>
      </c>
      <c r="D4403" s="7">
        <v>43700</v>
      </c>
      <c r="E4403" s="7">
        <v>43775</v>
      </c>
      <c r="F4403" s="7">
        <v>43796</v>
      </c>
      <c r="G4403" s="7">
        <v>43797</v>
      </c>
      <c r="H4403" s="6">
        <f t="shared" si="204"/>
        <v>22</v>
      </c>
      <c r="I4403" s="6" t="s">
        <v>215</v>
      </c>
      <c r="J4403" s="6">
        <v>24</v>
      </c>
      <c r="K4403" s="6">
        <v>9</v>
      </c>
      <c r="L4403" s="6">
        <v>156</v>
      </c>
      <c r="M4403" s="6">
        <v>37</v>
      </c>
      <c r="N4403" s="6">
        <v>5</v>
      </c>
      <c r="O4403" s="6">
        <v>7.4999999999999997E-2</v>
      </c>
      <c r="P4403" s="8">
        <v>3986.5</v>
      </c>
      <c r="Q4403" s="8">
        <v>2391.9</v>
      </c>
      <c r="R4403" s="8">
        <f t="shared" si="205"/>
        <v>6478.0625</v>
      </c>
      <c r="S4403" s="8">
        <f>(((Sales[[#This Row],[Unit Price]]-(Sales[[#This Row],[Discount Applied]]*Sales[[#This Row],[Unit Price]]))-Q4403)/Q4403)*100</f>
        <v>54.16666666666665</v>
      </c>
      <c r="T4403" s="8">
        <f t="shared" si="206"/>
        <v>18437.5625</v>
      </c>
      <c r="U4403" s="8">
        <f>Sales[[#This Row],[Unit Cost]]*Sales[[#This Row],[Order Quantity]]</f>
        <v>11959.5</v>
      </c>
    </row>
    <row r="4404" spans="1:21" x14ac:dyDescent="0.2">
      <c r="A4404" s="6" t="s">
        <v>4617</v>
      </c>
      <c r="B4404" s="6" t="s">
        <v>25</v>
      </c>
      <c r="C4404" s="6" t="s">
        <v>143</v>
      </c>
      <c r="D4404" s="7">
        <v>43700</v>
      </c>
      <c r="E4404" s="7">
        <v>43776</v>
      </c>
      <c r="F4404" s="7">
        <v>43780</v>
      </c>
      <c r="G4404" s="7">
        <v>43786</v>
      </c>
      <c r="H4404" s="6">
        <f t="shared" si="204"/>
        <v>10</v>
      </c>
      <c r="I4404" s="6" t="s">
        <v>215</v>
      </c>
      <c r="J4404" s="6">
        <v>20</v>
      </c>
      <c r="K4404" s="6">
        <v>45</v>
      </c>
      <c r="L4404" s="6">
        <v>341</v>
      </c>
      <c r="M4404" s="6">
        <v>2</v>
      </c>
      <c r="N4404" s="6">
        <v>7</v>
      </c>
      <c r="O4404" s="6">
        <v>0.05</v>
      </c>
      <c r="P4404" s="8">
        <v>2519.2000000000003</v>
      </c>
      <c r="Q4404" s="8">
        <v>1058.0640000000001</v>
      </c>
      <c r="R4404" s="8">
        <f t="shared" si="205"/>
        <v>9346.232</v>
      </c>
      <c r="S4404" s="8">
        <f>(((Sales[[#This Row],[Unit Price]]-(Sales[[#This Row],[Discount Applied]]*Sales[[#This Row],[Unit Price]]))-Q4404)/Q4404)*100</f>
        <v>126.19047619047619</v>
      </c>
      <c r="T4404" s="8">
        <f t="shared" si="206"/>
        <v>16752.68</v>
      </c>
      <c r="U4404" s="8">
        <f>Sales[[#This Row],[Unit Cost]]*Sales[[#This Row],[Order Quantity]]</f>
        <v>7406.4480000000003</v>
      </c>
    </row>
    <row r="4405" spans="1:21" x14ac:dyDescent="0.2">
      <c r="A4405" s="6" t="s">
        <v>4618</v>
      </c>
      <c r="B4405" s="6" t="s">
        <v>24</v>
      </c>
      <c r="C4405" s="6" t="s">
        <v>144</v>
      </c>
      <c r="D4405" s="7">
        <v>43700</v>
      </c>
      <c r="E4405" s="7">
        <v>43776</v>
      </c>
      <c r="F4405" s="7">
        <v>43788</v>
      </c>
      <c r="G4405" s="7">
        <v>43789</v>
      </c>
      <c r="H4405" s="6">
        <f t="shared" si="204"/>
        <v>13</v>
      </c>
      <c r="I4405" s="6" t="s">
        <v>215</v>
      </c>
      <c r="J4405" s="6">
        <v>4</v>
      </c>
      <c r="K4405" s="6">
        <v>12</v>
      </c>
      <c r="L4405" s="6">
        <v>69</v>
      </c>
      <c r="M4405" s="6">
        <v>14</v>
      </c>
      <c r="N4405" s="6">
        <v>3</v>
      </c>
      <c r="O4405" s="6">
        <v>0.1</v>
      </c>
      <c r="P4405" s="8">
        <v>5768.7</v>
      </c>
      <c r="Q4405" s="8">
        <v>4095.7769999999996</v>
      </c>
      <c r="R4405" s="8">
        <f t="shared" si="205"/>
        <v>3288.1589999999997</v>
      </c>
      <c r="S4405" s="8">
        <f>(((Sales[[#This Row],[Unit Price]]-(Sales[[#This Row],[Discount Applied]]*Sales[[#This Row],[Unit Price]]))-Q4405)/Q4405)*100</f>
        <v>26.760563380281699</v>
      </c>
      <c r="T4405" s="8">
        <f t="shared" si="206"/>
        <v>15575.489999999998</v>
      </c>
      <c r="U4405" s="8">
        <f>Sales[[#This Row],[Unit Cost]]*Sales[[#This Row],[Order Quantity]]</f>
        <v>12287.330999999998</v>
      </c>
    </row>
    <row r="4406" spans="1:21" x14ac:dyDescent="0.2">
      <c r="A4406" s="6" t="s">
        <v>4619</v>
      </c>
      <c r="B4406" s="6" t="s">
        <v>24</v>
      </c>
      <c r="C4406" s="6" t="s">
        <v>146</v>
      </c>
      <c r="D4406" s="7">
        <v>43700</v>
      </c>
      <c r="E4406" s="7">
        <v>43776</v>
      </c>
      <c r="F4406" s="7">
        <v>43793</v>
      </c>
      <c r="G4406" s="7">
        <v>43799</v>
      </c>
      <c r="H4406" s="6">
        <f t="shared" si="204"/>
        <v>23</v>
      </c>
      <c r="I4406" s="6" t="s">
        <v>215</v>
      </c>
      <c r="J4406" s="6">
        <v>4</v>
      </c>
      <c r="K4406" s="6">
        <v>49</v>
      </c>
      <c r="L4406" s="6">
        <v>287</v>
      </c>
      <c r="M4406" s="6">
        <v>21</v>
      </c>
      <c r="N4406" s="6">
        <v>2</v>
      </c>
      <c r="O4406" s="6">
        <v>0.05</v>
      </c>
      <c r="P4406" s="8">
        <v>3865.9</v>
      </c>
      <c r="Q4406" s="8">
        <v>2319.54</v>
      </c>
      <c r="R4406" s="8">
        <f t="shared" si="205"/>
        <v>2706.13</v>
      </c>
      <c r="S4406" s="8">
        <f>(((Sales[[#This Row],[Unit Price]]-(Sales[[#This Row],[Discount Applied]]*Sales[[#This Row],[Unit Price]]))-Q4406)/Q4406)*100</f>
        <v>58.333333333333336</v>
      </c>
      <c r="T4406" s="8">
        <f t="shared" si="206"/>
        <v>7345.21</v>
      </c>
      <c r="U4406" s="8">
        <f>Sales[[#This Row],[Unit Cost]]*Sales[[#This Row],[Order Quantity]]</f>
        <v>4639.08</v>
      </c>
    </row>
    <row r="4407" spans="1:21" x14ac:dyDescent="0.2">
      <c r="A4407" s="6" t="s">
        <v>4620</v>
      </c>
      <c r="B4407" s="6" t="s">
        <v>23</v>
      </c>
      <c r="C4407" s="6" t="s">
        <v>146</v>
      </c>
      <c r="D4407" s="7">
        <v>43700</v>
      </c>
      <c r="E4407" s="7">
        <v>43776</v>
      </c>
      <c r="F4407" s="7">
        <v>43799</v>
      </c>
      <c r="G4407" s="7">
        <v>43801</v>
      </c>
      <c r="H4407" s="6">
        <f t="shared" si="204"/>
        <v>25</v>
      </c>
      <c r="I4407" s="6" t="s">
        <v>215</v>
      </c>
      <c r="J4407" s="6">
        <v>23</v>
      </c>
      <c r="K4407" s="6">
        <v>1</v>
      </c>
      <c r="L4407" s="6">
        <v>307</v>
      </c>
      <c r="M4407" s="6">
        <v>23</v>
      </c>
      <c r="N4407" s="6">
        <v>8</v>
      </c>
      <c r="O4407" s="6">
        <v>0.1</v>
      </c>
      <c r="P4407" s="8">
        <v>3872.6</v>
      </c>
      <c r="Q4407" s="8">
        <v>2207.3819999999996</v>
      </c>
      <c r="R4407" s="8">
        <f t="shared" si="205"/>
        <v>10223.664000000004</v>
      </c>
      <c r="S4407" s="8">
        <f>(((Sales[[#This Row],[Unit Price]]-(Sales[[#This Row],[Discount Applied]]*Sales[[#This Row],[Unit Price]]))-Q4407)/Q4407)*100</f>
        <v>57.894736842105296</v>
      </c>
      <c r="T4407" s="8">
        <f t="shared" si="206"/>
        <v>27882.720000000001</v>
      </c>
      <c r="U4407" s="8">
        <f>Sales[[#This Row],[Unit Cost]]*Sales[[#This Row],[Order Quantity]]</f>
        <v>17659.055999999997</v>
      </c>
    </row>
    <row r="4408" spans="1:21" x14ac:dyDescent="0.2">
      <c r="A4408" s="6" t="s">
        <v>4621</v>
      </c>
      <c r="B4408" s="6" t="s">
        <v>23</v>
      </c>
      <c r="C4408" s="6" t="s">
        <v>145</v>
      </c>
      <c r="D4408" s="7">
        <v>43600</v>
      </c>
      <c r="E4408" s="7">
        <v>43776</v>
      </c>
      <c r="F4408" s="7">
        <v>43797</v>
      </c>
      <c r="G4408" s="7">
        <v>43805</v>
      </c>
      <c r="H4408" s="6">
        <f t="shared" si="204"/>
        <v>29</v>
      </c>
      <c r="I4408" s="6" t="s">
        <v>215</v>
      </c>
      <c r="J4408" s="6">
        <v>24</v>
      </c>
      <c r="K4408" s="6">
        <v>39</v>
      </c>
      <c r="L4408" s="6">
        <v>124</v>
      </c>
      <c r="M4408" s="6">
        <v>20</v>
      </c>
      <c r="N4408" s="6">
        <v>6</v>
      </c>
      <c r="O4408" s="6">
        <v>0.1</v>
      </c>
      <c r="P4408" s="8">
        <v>3852.5</v>
      </c>
      <c r="Q4408" s="8">
        <v>2041.825</v>
      </c>
      <c r="R4408" s="8">
        <f t="shared" si="205"/>
        <v>8552.5499999999993</v>
      </c>
      <c r="S4408" s="8">
        <f>(((Sales[[#This Row],[Unit Price]]-(Sales[[#This Row],[Discount Applied]]*Sales[[#This Row],[Unit Price]]))-Q4408)/Q4408)*100</f>
        <v>69.811320754716974</v>
      </c>
      <c r="T4408" s="8">
        <f t="shared" si="206"/>
        <v>20803.5</v>
      </c>
      <c r="U4408" s="8">
        <f>Sales[[#This Row],[Unit Cost]]*Sales[[#This Row],[Order Quantity]]</f>
        <v>12250.95</v>
      </c>
    </row>
    <row r="4409" spans="1:21" x14ac:dyDescent="0.2">
      <c r="A4409" s="6" t="s">
        <v>4622</v>
      </c>
      <c r="B4409" s="6" t="s">
        <v>23</v>
      </c>
      <c r="C4409" s="6" t="s">
        <v>145</v>
      </c>
      <c r="D4409" s="7">
        <v>43700</v>
      </c>
      <c r="E4409" s="7">
        <v>43776</v>
      </c>
      <c r="F4409" s="7">
        <v>43800</v>
      </c>
      <c r="G4409" s="7">
        <v>43801</v>
      </c>
      <c r="H4409" s="6">
        <f t="shared" si="204"/>
        <v>25</v>
      </c>
      <c r="I4409" s="6" t="s">
        <v>215</v>
      </c>
      <c r="J4409" s="6">
        <v>21</v>
      </c>
      <c r="K4409" s="6">
        <v>33</v>
      </c>
      <c r="L4409" s="6">
        <v>105</v>
      </c>
      <c r="M4409" s="6">
        <v>2</v>
      </c>
      <c r="N4409" s="6">
        <v>4</v>
      </c>
      <c r="O4409" s="6">
        <v>7.4999999999999997E-2</v>
      </c>
      <c r="P4409" s="8">
        <v>6545.9000000000005</v>
      </c>
      <c r="Q4409" s="8">
        <v>2749.2780000000002</v>
      </c>
      <c r="R4409" s="8">
        <f t="shared" si="205"/>
        <v>13222.718000000001</v>
      </c>
      <c r="S4409" s="8">
        <f>(((Sales[[#This Row],[Unit Price]]-(Sales[[#This Row],[Discount Applied]]*Sales[[#This Row],[Unit Price]]))-Q4409)/Q4409)*100</f>
        <v>120.23809523809523</v>
      </c>
      <c r="T4409" s="8">
        <f t="shared" si="206"/>
        <v>24219.83</v>
      </c>
      <c r="U4409" s="8">
        <f>Sales[[#This Row],[Unit Cost]]*Sales[[#This Row],[Order Quantity]]</f>
        <v>10997.112000000001</v>
      </c>
    </row>
    <row r="4410" spans="1:21" x14ac:dyDescent="0.2">
      <c r="A4410" s="6" t="s">
        <v>4623</v>
      </c>
      <c r="B4410" s="6" t="s">
        <v>25</v>
      </c>
      <c r="C4410" s="6" t="s">
        <v>146</v>
      </c>
      <c r="D4410" s="7">
        <v>43700</v>
      </c>
      <c r="E4410" s="7">
        <v>43776</v>
      </c>
      <c r="F4410" s="7">
        <v>43792</v>
      </c>
      <c r="G4410" s="7">
        <v>43802</v>
      </c>
      <c r="H4410" s="6">
        <f t="shared" si="204"/>
        <v>26</v>
      </c>
      <c r="I4410" s="6" t="s">
        <v>215</v>
      </c>
      <c r="J4410" s="6">
        <v>13</v>
      </c>
      <c r="K4410" s="6">
        <v>39</v>
      </c>
      <c r="L4410" s="6">
        <v>281</v>
      </c>
      <c r="M4410" s="6">
        <v>35</v>
      </c>
      <c r="N4410" s="6">
        <v>2</v>
      </c>
      <c r="O4410" s="6">
        <v>0.05</v>
      </c>
      <c r="P4410" s="8">
        <v>3510.8</v>
      </c>
      <c r="Q4410" s="8">
        <v>1790.508</v>
      </c>
      <c r="R4410" s="8">
        <f t="shared" si="205"/>
        <v>3089.5040000000004</v>
      </c>
      <c r="S4410" s="8">
        <f>(((Sales[[#This Row],[Unit Price]]-(Sales[[#This Row],[Discount Applied]]*Sales[[#This Row],[Unit Price]]))-Q4410)/Q4410)*100</f>
        <v>86.274509803921575</v>
      </c>
      <c r="T4410" s="8">
        <f t="shared" si="206"/>
        <v>6670.52</v>
      </c>
      <c r="U4410" s="8">
        <f>Sales[[#This Row],[Unit Cost]]*Sales[[#This Row],[Order Quantity]]</f>
        <v>3581.0160000000001</v>
      </c>
    </row>
    <row r="4411" spans="1:21" x14ac:dyDescent="0.2">
      <c r="A4411" s="6" t="s">
        <v>4624</v>
      </c>
      <c r="B4411" s="6" t="s">
        <v>25</v>
      </c>
      <c r="C4411" s="6" t="s">
        <v>145</v>
      </c>
      <c r="D4411" s="7">
        <v>43700</v>
      </c>
      <c r="E4411" s="7">
        <v>43776</v>
      </c>
      <c r="F4411" s="7">
        <v>43798</v>
      </c>
      <c r="G4411" s="7">
        <v>43805</v>
      </c>
      <c r="H4411" s="6">
        <f t="shared" si="204"/>
        <v>29</v>
      </c>
      <c r="I4411" s="6" t="s">
        <v>215</v>
      </c>
      <c r="J4411" s="6">
        <v>20</v>
      </c>
      <c r="K4411" s="6">
        <v>36</v>
      </c>
      <c r="L4411" s="6">
        <v>103</v>
      </c>
      <c r="M4411" s="6">
        <v>7</v>
      </c>
      <c r="N4411" s="6">
        <v>1</v>
      </c>
      <c r="O4411" s="6">
        <v>0.3</v>
      </c>
      <c r="P4411" s="8">
        <v>2512.5</v>
      </c>
      <c r="Q4411" s="8">
        <v>1331.625</v>
      </c>
      <c r="R4411" s="8">
        <f t="shared" si="205"/>
        <v>427.125</v>
      </c>
      <c r="S4411" s="8">
        <f>(((Sales[[#This Row],[Unit Price]]-(Sales[[#This Row],[Discount Applied]]*Sales[[#This Row],[Unit Price]]))-Q4411)/Q4411)*100</f>
        <v>32.075471698113205</v>
      </c>
      <c r="T4411" s="8">
        <f t="shared" si="206"/>
        <v>1758.75</v>
      </c>
      <c r="U4411" s="8">
        <f>Sales[[#This Row],[Unit Cost]]*Sales[[#This Row],[Order Quantity]]</f>
        <v>1331.625</v>
      </c>
    </row>
    <row r="4412" spans="1:21" x14ac:dyDescent="0.2">
      <c r="A4412" s="6" t="s">
        <v>4625</v>
      </c>
      <c r="B4412" s="6" t="s">
        <v>23</v>
      </c>
      <c r="C4412" s="6" t="s">
        <v>148</v>
      </c>
      <c r="D4412" s="7">
        <v>43600</v>
      </c>
      <c r="E4412" s="7">
        <v>43777</v>
      </c>
      <c r="F4412" s="7">
        <v>43795</v>
      </c>
      <c r="G4412" s="7">
        <v>43796</v>
      </c>
      <c r="H4412" s="6">
        <f t="shared" si="204"/>
        <v>19</v>
      </c>
      <c r="I4412" s="6" t="s">
        <v>215</v>
      </c>
      <c r="J4412" s="6">
        <v>22</v>
      </c>
      <c r="K4412" s="6">
        <v>35</v>
      </c>
      <c r="L4412" s="6">
        <v>28</v>
      </c>
      <c r="M4412" s="6">
        <v>43</v>
      </c>
      <c r="N4412" s="6">
        <v>8</v>
      </c>
      <c r="O4412" s="6">
        <v>0.05</v>
      </c>
      <c r="P4412" s="8">
        <v>1239.5</v>
      </c>
      <c r="Q4412" s="8">
        <v>942.02</v>
      </c>
      <c r="R4412" s="8">
        <f t="shared" si="205"/>
        <v>1884.0400000000009</v>
      </c>
      <c r="S4412" s="8">
        <f>(((Sales[[#This Row],[Unit Price]]-(Sales[[#This Row],[Discount Applied]]*Sales[[#This Row],[Unit Price]]))-Q4412)/Q4412)*100</f>
        <v>25.000000000000011</v>
      </c>
      <c r="T4412" s="8">
        <f t="shared" si="206"/>
        <v>9420.2000000000007</v>
      </c>
      <c r="U4412" s="8">
        <f>Sales[[#This Row],[Unit Cost]]*Sales[[#This Row],[Order Quantity]]</f>
        <v>7536.16</v>
      </c>
    </row>
    <row r="4413" spans="1:21" x14ac:dyDescent="0.2">
      <c r="A4413" s="6" t="s">
        <v>4626</v>
      </c>
      <c r="B4413" s="6" t="s">
        <v>24</v>
      </c>
      <c r="C4413" s="6" t="s">
        <v>148</v>
      </c>
      <c r="D4413" s="7">
        <v>43700</v>
      </c>
      <c r="E4413" s="7">
        <v>43777</v>
      </c>
      <c r="F4413" s="7">
        <v>43798</v>
      </c>
      <c r="G4413" s="7">
        <v>43802</v>
      </c>
      <c r="H4413" s="6">
        <f t="shared" si="204"/>
        <v>25</v>
      </c>
      <c r="I4413" s="6" t="s">
        <v>215</v>
      </c>
      <c r="J4413" s="6">
        <v>8</v>
      </c>
      <c r="K4413" s="6">
        <v>12</v>
      </c>
      <c r="L4413" s="6">
        <v>43</v>
      </c>
      <c r="M4413" s="6">
        <v>16</v>
      </c>
      <c r="N4413" s="6">
        <v>6</v>
      </c>
      <c r="O4413" s="6">
        <v>0.15</v>
      </c>
      <c r="P4413" s="8">
        <v>2010</v>
      </c>
      <c r="Q4413" s="8">
        <v>944.69999999999993</v>
      </c>
      <c r="R4413" s="8">
        <f t="shared" si="205"/>
        <v>4582.8</v>
      </c>
      <c r="S4413" s="8">
        <f>(((Sales[[#This Row],[Unit Price]]-(Sales[[#This Row],[Discount Applied]]*Sales[[#This Row],[Unit Price]]))-Q4413)/Q4413)*100</f>
        <v>80.85106382978725</v>
      </c>
      <c r="T4413" s="8">
        <f t="shared" si="206"/>
        <v>10251</v>
      </c>
      <c r="U4413" s="8">
        <f>Sales[[#This Row],[Unit Cost]]*Sales[[#This Row],[Order Quantity]]</f>
        <v>5668.2</v>
      </c>
    </row>
    <row r="4414" spans="1:21" x14ac:dyDescent="0.2">
      <c r="A4414" s="6" t="s">
        <v>4627</v>
      </c>
      <c r="B4414" s="6" t="s">
        <v>24</v>
      </c>
      <c r="C4414" s="6" t="s">
        <v>145</v>
      </c>
      <c r="D4414" s="7">
        <v>43700</v>
      </c>
      <c r="E4414" s="7">
        <v>43777</v>
      </c>
      <c r="F4414" s="7">
        <v>43780</v>
      </c>
      <c r="G4414" s="7">
        <v>43784</v>
      </c>
      <c r="H4414" s="6">
        <f t="shared" si="204"/>
        <v>7</v>
      </c>
      <c r="I4414" s="6" t="s">
        <v>215</v>
      </c>
      <c r="J4414" s="6">
        <v>3</v>
      </c>
      <c r="K4414" s="6">
        <v>15</v>
      </c>
      <c r="L4414" s="6">
        <v>144</v>
      </c>
      <c r="M4414" s="6">
        <v>35</v>
      </c>
      <c r="N4414" s="6">
        <v>5</v>
      </c>
      <c r="O4414" s="6">
        <v>0.05</v>
      </c>
      <c r="P4414" s="8">
        <v>201</v>
      </c>
      <c r="Q4414" s="8">
        <v>114.57</v>
      </c>
      <c r="R4414" s="8">
        <f t="shared" si="205"/>
        <v>381.90000000000009</v>
      </c>
      <c r="S4414" s="8">
        <f>(((Sales[[#This Row],[Unit Price]]-(Sales[[#This Row],[Discount Applied]]*Sales[[#This Row],[Unit Price]]))-Q4414)/Q4414)*100</f>
        <v>66.666666666666657</v>
      </c>
      <c r="T4414" s="8">
        <f t="shared" si="206"/>
        <v>954.75</v>
      </c>
      <c r="U4414" s="8">
        <f>Sales[[#This Row],[Unit Cost]]*Sales[[#This Row],[Order Quantity]]</f>
        <v>572.84999999999991</v>
      </c>
    </row>
    <row r="4415" spans="1:21" x14ac:dyDescent="0.2">
      <c r="A4415" s="6" t="s">
        <v>4628</v>
      </c>
      <c r="B4415" s="6" t="s">
        <v>24</v>
      </c>
      <c r="C4415" s="6" t="s">
        <v>145</v>
      </c>
      <c r="D4415" s="7">
        <v>43700</v>
      </c>
      <c r="E4415" s="7">
        <v>43777</v>
      </c>
      <c r="F4415" s="7">
        <v>43798</v>
      </c>
      <c r="G4415" s="7">
        <v>43808</v>
      </c>
      <c r="H4415" s="6">
        <f t="shared" si="204"/>
        <v>31</v>
      </c>
      <c r="I4415" s="6" t="s">
        <v>215</v>
      </c>
      <c r="J4415" s="6">
        <v>10</v>
      </c>
      <c r="K4415" s="6">
        <v>26</v>
      </c>
      <c r="L4415" s="6">
        <v>110</v>
      </c>
      <c r="M4415" s="6">
        <v>38</v>
      </c>
      <c r="N4415" s="6">
        <v>7</v>
      </c>
      <c r="O4415" s="6">
        <v>0.1</v>
      </c>
      <c r="P4415" s="8">
        <v>2539.3000000000002</v>
      </c>
      <c r="Q4415" s="8">
        <v>2082.2260000000001</v>
      </c>
      <c r="R4415" s="8">
        <f t="shared" si="205"/>
        <v>1422.0080000000016</v>
      </c>
      <c r="S4415" s="8">
        <f>(((Sales[[#This Row],[Unit Price]]-(Sales[[#This Row],[Discount Applied]]*Sales[[#This Row],[Unit Price]]))-Q4415)/Q4415)*100</f>
        <v>9.7560975609756202</v>
      </c>
      <c r="T4415" s="8">
        <f t="shared" si="206"/>
        <v>15997.590000000002</v>
      </c>
      <c r="U4415" s="8">
        <f>Sales[[#This Row],[Unit Cost]]*Sales[[#This Row],[Order Quantity]]</f>
        <v>14575.582</v>
      </c>
    </row>
    <row r="4416" spans="1:21" x14ac:dyDescent="0.2">
      <c r="A4416" s="6" t="s">
        <v>4629</v>
      </c>
      <c r="B4416" s="6" t="s">
        <v>24</v>
      </c>
      <c r="C4416" s="6" t="s">
        <v>147</v>
      </c>
      <c r="D4416" s="7">
        <v>43700</v>
      </c>
      <c r="E4416" s="7">
        <v>43777</v>
      </c>
      <c r="F4416" s="7">
        <v>43801</v>
      </c>
      <c r="G4416" s="7">
        <v>43808</v>
      </c>
      <c r="H4416" s="6">
        <f t="shared" si="204"/>
        <v>31</v>
      </c>
      <c r="I4416" s="6" t="s">
        <v>215</v>
      </c>
      <c r="J4416" s="6">
        <v>9</v>
      </c>
      <c r="K4416" s="6">
        <v>20</v>
      </c>
      <c r="L4416" s="6">
        <v>211</v>
      </c>
      <c r="M4416" s="6">
        <v>12</v>
      </c>
      <c r="N4416" s="6">
        <v>4</v>
      </c>
      <c r="O4416" s="6">
        <v>0.05</v>
      </c>
      <c r="P4416" s="8">
        <v>201</v>
      </c>
      <c r="Q4416" s="8">
        <v>88.44</v>
      </c>
      <c r="R4416" s="8">
        <f t="shared" si="205"/>
        <v>410.03999999999996</v>
      </c>
      <c r="S4416" s="8">
        <f>(((Sales[[#This Row],[Unit Price]]-(Sales[[#This Row],[Discount Applied]]*Sales[[#This Row],[Unit Price]]))-Q4416)/Q4416)*100</f>
        <v>115.90909090909089</v>
      </c>
      <c r="T4416" s="8">
        <f t="shared" si="206"/>
        <v>763.8</v>
      </c>
      <c r="U4416" s="8">
        <f>Sales[[#This Row],[Unit Cost]]*Sales[[#This Row],[Order Quantity]]</f>
        <v>353.76</v>
      </c>
    </row>
    <row r="4417" spans="1:21" x14ac:dyDescent="0.2">
      <c r="A4417" s="6" t="s">
        <v>4630</v>
      </c>
      <c r="B4417" s="6" t="s">
        <v>24</v>
      </c>
      <c r="C4417" s="6" t="s">
        <v>144</v>
      </c>
      <c r="D4417" s="7">
        <v>43700</v>
      </c>
      <c r="E4417" s="7">
        <v>43777</v>
      </c>
      <c r="F4417" s="7">
        <v>43789</v>
      </c>
      <c r="G4417" s="7">
        <v>43790</v>
      </c>
      <c r="H4417" s="6">
        <f t="shared" si="204"/>
        <v>13</v>
      </c>
      <c r="I4417" s="6" t="s">
        <v>215</v>
      </c>
      <c r="J4417" s="6">
        <v>10</v>
      </c>
      <c r="K4417" s="6">
        <v>2</v>
      </c>
      <c r="L4417" s="6">
        <v>73</v>
      </c>
      <c r="M4417" s="6">
        <v>28</v>
      </c>
      <c r="N4417" s="6">
        <v>4</v>
      </c>
      <c r="O4417" s="6">
        <v>0.05</v>
      </c>
      <c r="P4417" s="8">
        <v>3926.2000000000003</v>
      </c>
      <c r="Q4417" s="8">
        <v>3219.4839999999999</v>
      </c>
      <c r="R4417" s="8">
        <f t="shared" si="205"/>
        <v>2041.6240000000016</v>
      </c>
      <c r="S4417" s="8">
        <f>(((Sales[[#This Row],[Unit Price]]-(Sales[[#This Row],[Discount Applied]]*Sales[[#This Row],[Unit Price]]))-Q4417)/Q4417)*100</f>
        <v>15.85365853658538</v>
      </c>
      <c r="T4417" s="8">
        <f t="shared" si="206"/>
        <v>14919.560000000001</v>
      </c>
      <c r="U4417" s="8">
        <f>Sales[[#This Row],[Unit Cost]]*Sales[[#This Row],[Order Quantity]]</f>
        <v>12877.936</v>
      </c>
    </row>
    <row r="4418" spans="1:21" x14ac:dyDescent="0.2">
      <c r="A4418" s="6" t="s">
        <v>4631</v>
      </c>
      <c r="B4418" s="6" t="s">
        <v>24</v>
      </c>
      <c r="C4418" s="6" t="s">
        <v>147</v>
      </c>
      <c r="D4418" s="7">
        <v>43700</v>
      </c>
      <c r="E4418" s="7">
        <v>43778</v>
      </c>
      <c r="F4418" s="7">
        <v>43802</v>
      </c>
      <c r="G4418" s="7">
        <v>43804</v>
      </c>
      <c r="H4418" s="6">
        <f t="shared" ref="H4418:H4481" si="207">G4418-E4418</f>
        <v>26</v>
      </c>
      <c r="I4418" s="6" t="s">
        <v>215</v>
      </c>
      <c r="J4418" s="6">
        <v>1</v>
      </c>
      <c r="K4418" s="6">
        <v>26</v>
      </c>
      <c r="L4418" s="6">
        <v>242</v>
      </c>
      <c r="M4418" s="6">
        <v>21</v>
      </c>
      <c r="N4418" s="6">
        <v>6</v>
      </c>
      <c r="O4418" s="6">
        <v>0.05</v>
      </c>
      <c r="P4418" s="8">
        <v>2385.2000000000003</v>
      </c>
      <c r="Q4418" s="8">
        <v>1168.748</v>
      </c>
      <c r="R4418" s="8">
        <f t="shared" ref="R4418:R4481" si="208">T4418-(Q4418*N4418)</f>
        <v>6583.152000000001</v>
      </c>
      <c r="S4418" s="8">
        <f>(((Sales[[#This Row],[Unit Price]]-(Sales[[#This Row],[Discount Applied]]*Sales[[#This Row],[Unit Price]]))-Q4418)/Q4418)*100</f>
        <v>93.877551020408163</v>
      </c>
      <c r="T4418" s="8">
        <f t="shared" ref="T4418:T4481" si="209">((P4418*N4418)-(P4418*O4418*N4418))</f>
        <v>13595.640000000001</v>
      </c>
      <c r="U4418" s="8">
        <f>Sales[[#This Row],[Unit Cost]]*Sales[[#This Row],[Order Quantity]]</f>
        <v>7012.4880000000003</v>
      </c>
    </row>
    <row r="4419" spans="1:21" x14ac:dyDescent="0.2">
      <c r="A4419" s="6" t="s">
        <v>4632</v>
      </c>
      <c r="B4419" s="6" t="s">
        <v>25</v>
      </c>
      <c r="C4419" s="6" t="s">
        <v>144</v>
      </c>
      <c r="D4419" s="7">
        <v>43700</v>
      </c>
      <c r="E4419" s="7">
        <v>43778</v>
      </c>
      <c r="F4419" s="7">
        <v>43780</v>
      </c>
      <c r="G4419" s="7">
        <v>43785</v>
      </c>
      <c r="H4419" s="6">
        <f t="shared" si="207"/>
        <v>7</v>
      </c>
      <c r="I4419" s="6" t="s">
        <v>215</v>
      </c>
      <c r="J4419" s="6">
        <v>13</v>
      </c>
      <c r="K4419" s="6">
        <v>17</v>
      </c>
      <c r="L4419" s="6">
        <v>77</v>
      </c>
      <c r="M4419" s="6">
        <v>19</v>
      </c>
      <c r="N4419" s="6">
        <v>1</v>
      </c>
      <c r="O4419" s="6">
        <v>7.4999999999999997E-2</v>
      </c>
      <c r="P4419" s="8">
        <v>2793.9</v>
      </c>
      <c r="Q4419" s="8">
        <v>1369.011</v>
      </c>
      <c r="R4419" s="8">
        <f t="shared" si="208"/>
        <v>1215.3465000000001</v>
      </c>
      <c r="S4419" s="8">
        <f>(((Sales[[#This Row],[Unit Price]]-(Sales[[#This Row],[Discount Applied]]*Sales[[#This Row],[Unit Price]]))-Q4419)/Q4419)*100</f>
        <v>88.775510204081641</v>
      </c>
      <c r="T4419" s="8">
        <f t="shared" si="209"/>
        <v>2584.3575000000001</v>
      </c>
      <c r="U4419" s="8">
        <f>Sales[[#This Row],[Unit Cost]]*Sales[[#This Row],[Order Quantity]]</f>
        <v>1369.011</v>
      </c>
    </row>
    <row r="4420" spans="1:21" x14ac:dyDescent="0.2">
      <c r="A4420" s="6" t="s">
        <v>4633</v>
      </c>
      <c r="B4420" s="6" t="s">
        <v>23</v>
      </c>
      <c r="C4420" s="6" t="s">
        <v>143</v>
      </c>
      <c r="D4420" s="7">
        <v>43700</v>
      </c>
      <c r="E4420" s="7">
        <v>43778</v>
      </c>
      <c r="F4420" s="7">
        <v>43803</v>
      </c>
      <c r="G4420" s="7">
        <v>43808</v>
      </c>
      <c r="H4420" s="6">
        <f t="shared" si="207"/>
        <v>30</v>
      </c>
      <c r="I4420" s="6" t="s">
        <v>215</v>
      </c>
      <c r="J4420" s="6">
        <v>22</v>
      </c>
      <c r="K4420" s="6">
        <v>39</v>
      </c>
      <c r="L4420" s="6">
        <v>350</v>
      </c>
      <c r="M4420" s="6">
        <v>21</v>
      </c>
      <c r="N4420" s="6">
        <v>2</v>
      </c>
      <c r="O4420" s="6">
        <v>0.15</v>
      </c>
      <c r="P4420" s="8">
        <v>254.6</v>
      </c>
      <c r="Q4420" s="8">
        <v>124.75399999999999</v>
      </c>
      <c r="R4420" s="8">
        <f t="shared" si="208"/>
        <v>183.31200000000001</v>
      </c>
      <c r="S4420" s="8">
        <f>(((Sales[[#This Row],[Unit Price]]-(Sales[[#This Row],[Discount Applied]]*Sales[[#This Row],[Unit Price]]))-Q4420)/Q4420)*100</f>
        <v>73.469387755102062</v>
      </c>
      <c r="T4420" s="8">
        <f t="shared" si="209"/>
        <v>432.82</v>
      </c>
      <c r="U4420" s="8">
        <f>Sales[[#This Row],[Unit Cost]]*Sales[[#This Row],[Order Quantity]]</f>
        <v>249.50799999999998</v>
      </c>
    </row>
    <row r="4421" spans="1:21" x14ac:dyDescent="0.2">
      <c r="A4421" s="6" t="s">
        <v>4634</v>
      </c>
      <c r="B4421" s="6" t="s">
        <v>24</v>
      </c>
      <c r="C4421" s="6" t="s">
        <v>143</v>
      </c>
      <c r="D4421" s="7">
        <v>43700</v>
      </c>
      <c r="E4421" s="7">
        <v>43778</v>
      </c>
      <c r="F4421" s="7">
        <v>43787</v>
      </c>
      <c r="G4421" s="7">
        <v>43789</v>
      </c>
      <c r="H4421" s="6">
        <f t="shared" si="207"/>
        <v>11</v>
      </c>
      <c r="I4421" s="6" t="s">
        <v>215</v>
      </c>
      <c r="J4421" s="6">
        <v>3</v>
      </c>
      <c r="K4421" s="6">
        <v>33</v>
      </c>
      <c r="L4421" s="6">
        <v>362</v>
      </c>
      <c r="M4421" s="6">
        <v>13</v>
      </c>
      <c r="N4421" s="6">
        <v>4</v>
      </c>
      <c r="O4421" s="6">
        <v>7.4999999999999997E-2</v>
      </c>
      <c r="P4421" s="8">
        <v>3892.7000000000003</v>
      </c>
      <c r="Q4421" s="8">
        <v>3230.9410000000003</v>
      </c>
      <c r="R4421" s="8">
        <f t="shared" si="208"/>
        <v>1479.2260000000006</v>
      </c>
      <c r="S4421" s="8">
        <f>(((Sales[[#This Row],[Unit Price]]-(Sales[[#This Row],[Discount Applied]]*Sales[[#This Row],[Unit Price]]))-Q4421)/Q4421)*100</f>
        <v>11.445783132530124</v>
      </c>
      <c r="T4421" s="8">
        <f t="shared" si="209"/>
        <v>14402.990000000002</v>
      </c>
      <c r="U4421" s="8">
        <f>Sales[[#This Row],[Unit Cost]]*Sales[[#This Row],[Order Quantity]]</f>
        <v>12923.764000000001</v>
      </c>
    </row>
    <row r="4422" spans="1:21" x14ac:dyDescent="0.2">
      <c r="A4422" s="6" t="s">
        <v>4635</v>
      </c>
      <c r="B4422" s="6" t="s">
        <v>25</v>
      </c>
      <c r="C4422" s="6" t="s">
        <v>146</v>
      </c>
      <c r="D4422" s="7">
        <v>43700</v>
      </c>
      <c r="E4422" s="7">
        <v>43779</v>
      </c>
      <c r="F4422" s="7">
        <v>43804</v>
      </c>
      <c r="G4422" s="7">
        <v>43812</v>
      </c>
      <c r="H4422" s="6">
        <f t="shared" si="207"/>
        <v>33</v>
      </c>
      <c r="I4422" s="6" t="s">
        <v>215</v>
      </c>
      <c r="J4422" s="6">
        <v>17</v>
      </c>
      <c r="K4422" s="6">
        <v>30</v>
      </c>
      <c r="L4422" s="6">
        <v>281</v>
      </c>
      <c r="M4422" s="6">
        <v>41</v>
      </c>
      <c r="N4422" s="6">
        <v>3</v>
      </c>
      <c r="O4422" s="6">
        <v>0.2</v>
      </c>
      <c r="P4422" s="8">
        <v>3872.6</v>
      </c>
      <c r="Q4422" s="8">
        <v>2323.56</v>
      </c>
      <c r="R4422" s="8">
        <f t="shared" si="208"/>
        <v>2323.5599999999995</v>
      </c>
      <c r="S4422" s="8">
        <f>(((Sales[[#This Row],[Unit Price]]-(Sales[[#This Row],[Discount Applied]]*Sales[[#This Row],[Unit Price]]))-Q4422)/Q4422)*100</f>
        <v>33.333333333333329</v>
      </c>
      <c r="T4422" s="8">
        <f t="shared" si="209"/>
        <v>9294.24</v>
      </c>
      <c r="U4422" s="8">
        <f>Sales[[#This Row],[Unit Cost]]*Sales[[#This Row],[Order Quantity]]</f>
        <v>6970.68</v>
      </c>
    </row>
    <row r="4423" spans="1:21" x14ac:dyDescent="0.2">
      <c r="A4423" s="6" t="s">
        <v>4636</v>
      </c>
      <c r="B4423" s="6" t="s">
        <v>24</v>
      </c>
      <c r="C4423" s="6" t="s">
        <v>146</v>
      </c>
      <c r="D4423" s="7">
        <v>43600</v>
      </c>
      <c r="E4423" s="7">
        <v>43779</v>
      </c>
      <c r="F4423" s="7">
        <v>43797</v>
      </c>
      <c r="G4423" s="7">
        <v>43806</v>
      </c>
      <c r="H4423" s="6">
        <f t="shared" si="207"/>
        <v>27</v>
      </c>
      <c r="I4423" s="6" t="s">
        <v>215</v>
      </c>
      <c r="J4423" s="6">
        <v>12</v>
      </c>
      <c r="K4423" s="6">
        <v>22</v>
      </c>
      <c r="L4423" s="6">
        <v>269</v>
      </c>
      <c r="M4423" s="6">
        <v>4</v>
      </c>
      <c r="N4423" s="6">
        <v>5</v>
      </c>
      <c r="O4423" s="6">
        <v>0.05</v>
      </c>
      <c r="P4423" s="8">
        <v>1051.9000000000001</v>
      </c>
      <c r="Q4423" s="8">
        <v>452.31700000000001</v>
      </c>
      <c r="R4423" s="8">
        <f t="shared" si="208"/>
        <v>2734.9399999999996</v>
      </c>
      <c r="S4423" s="8">
        <f>(((Sales[[#This Row],[Unit Price]]-(Sales[[#This Row],[Discount Applied]]*Sales[[#This Row],[Unit Price]]))-Q4423)/Q4423)*100</f>
        <v>120.93023255813955</v>
      </c>
      <c r="T4423" s="8">
        <f t="shared" si="209"/>
        <v>4996.5249999999996</v>
      </c>
      <c r="U4423" s="8">
        <f>Sales[[#This Row],[Unit Cost]]*Sales[[#This Row],[Order Quantity]]</f>
        <v>2261.585</v>
      </c>
    </row>
    <row r="4424" spans="1:21" x14ac:dyDescent="0.2">
      <c r="A4424" s="6" t="s">
        <v>4637</v>
      </c>
      <c r="B4424" s="6" t="s">
        <v>24</v>
      </c>
      <c r="C4424" s="6" t="s">
        <v>148</v>
      </c>
      <c r="D4424" s="7">
        <v>43600</v>
      </c>
      <c r="E4424" s="7">
        <v>43779</v>
      </c>
      <c r="F4424" s="7">
        <v>43794</v>
      </c>
      <c r="G4424" s="7">
        <v>43804</v>
      </c>
      <c r="H4424" s="6">
        <f t="shared" si="207"/>
        <v>25</v>
      </c>
      <c r="I4424" s="6" t="s">
        <v>215</v>
      </c>
      <c r="J4424" s="6">
        <v>2</v>
      </c>
      <c r="K4424" s="6">
        <v>29</v>
      </c>
      <c r="L4424" s="6">
        <v>37</v>
      </c>
      <c r="M4424" s="6">
        <v>42</v>
      </c>
      <c r="N4424" s="6">
        <v>4</v>
      </c>
      <c r="O4424" s="6">
        <v>7.4999999999999997E-2</v>
      </c>
      <c r="P4424" s="8">
        <v>227.8</v>
      </c>
      <c r="Q4424" s="8">
        <v>104.78800000000001</v>
      </c>
      <c r="R4424" s="8">
        <f t="shared" si="208"/>
        <v>423.70799999999997</v>
      </c>
      <c r="S4424" s="8">
        <f>(((Sales[[#This Row],[Unit Price]]-(Sales[[#This Row],[Discount Applied]]*Sales[[#This Row],[Unit Price]]))-Q4424)/Q4424)*100</f>
        <v>101.08695652173911</v>
      </c>
      <c r="T4424" s="8">
        <f t="shared" si="209"/>
        <v>842.86</v>
      </c>
      <c r="U4424" s="8">
        <f>Sales[[#This Row],[Unit Cost]]*Sales[[#This Row],[Order Quantity]]</f>
        <v>419.15200000000004</v>
      </c>
    </row>
    <row r="4425" spans="1:21" x14ac:dyDescent="0.2">
      <c r="A4425" s="6" t="s">
        <v>4638</v>
      </c>
      <c r="B4425" s="6" t="s">
        <v>23</v>
      </c>
      <c r="C4425" s="6" t="s">
        <v>147</v>
      </c>
      <c r="D4425" s="7">
        <v>43600</v>
      </c>
      <c r="E4425" s="7">
        <v>43780</v>
      </c>
      <c r="F4425" s="7">
        <v>43799</v>
      </c>
      <c r="G4425" s="7">
        <v>43803</v>
      </c>
      <c r="H4425" s="6">
        <f t="shared" si="207"/>
        <v>23</v>
      </c>
      <c r="I4425" s="6" t="s">
        <v>215</v>
      </c>
      <c r="J4425" s="6">
        <v>23</v>
      </c>
      <c r="K4425" s="6">
        <v>11</v>
      </c>
      <c r="L4425" s="6">
        <v>234</v>
      </c>
      <c r="M4425" s="6">
        <v>37</v>
      </c>
      <c r="N4425" s="6">
        <v>1</v>
      </c>
      <c r="O4425" s="6">
        <v>0.05</v>
      </c>
      <c r="P4425" s="8">
        <v>3879.3</v>
      </c>
      <c r="Q4425" s="8">
        <v>2793.096</v>
      </c>
      <c r="R4425" s="8">
        <f t="shared" si="208"/>
        <v>892.23900000000003</v>
      </c>
      <c r="S4425" s="8">
        <f>(((Sales[[#This Row],[Unit Price]]-(Sales[[#This Row],[Discount Applied]]*Sales[[#This Row],[Unit Price]]))-Q4425)/Q4425)*100</f>
        <v>31.944444444444446</v>
      </c>
      <c r="T4425" s="8">
        <f t="shared" si="209"/>
        <v>3685.335</v>
      </c>
      <c r="U4425" s="8">
        <f>Sales[[#This Row],[Unit Cost]]*Sales[[#This Row],[Order Quantity]]</f>
        <v>2793.096</v>
      </c>
    </row>
    <row r="4426" spans="1:21" x14ac:dyDescent="0.2">
      <c r="A4426" s="6" t="s">
        <v>4639</v>
      </c>
      <c r="B4426" s="6" t="s">
        <v>23</v>
      </c>
      <c r="C4426" s="6" t="s">
        <v>146</v>
      </c>
      <c r="D4426" s="7">
        <v>43700</v>
      </c>
      <c r="E4426" s="7">
        <v>43780</v>
      </c>
      <c r="F4426" s="7">
        <v>43807</v>
      </c>
      <c r="G4426" s="7">
        <v>43817</v>
      </c>
      <c r="H4426" s="6">
        <f t="shared" si="207"/>
        <v>37</v>
      </c>
      <c r="I4426" s="6" t="s">
        <v>215</v>
      </c>
      <c r="J4426" s="6">
        <v>24</v>
      </c>
      <c r="K4426" s="6">
        <v>14</v>
      </c>
      <c r="L4426" s="6">
        <v>296</v>
      </c>
      <c r="M4426" s="6">
        <v>1</v>
      </c>
      <c r="N4426" s="6">
        <v>3</v>
      </c>
      <c r="O4426" s="6">
        <v>0.05</v>
      </c>
      <c r="P4426" s="8">
        <v>1105.5</v>
      </c>
      <c r="Q4426" s="8">
        <v>818.06999999999994</v>
      </c>
      <c r="R4426" s="8">
        <f t="shared" si="208"/>
        <v>696.46500000000015</v>
      </c>
      <c r="S4426" s="8">
        <f>(((Sales[[#This Row],[Unit Price]]-(Sales[[#This Row],[Discount Applied]]*Sales[[#This Row],[Unit Price]]))-Q4426)/Q4426)*100</f>
        <v>28.378378378378379</v>
      </c>
      <c r="T4426" s="8">
        <f t="shared" si="209"/>
        <v>3150.6750000000002</v>
      </c>
      <c r="U4426" s="8">
        <f>Sales[[#This Row],[Unit Cost]]*Sales[[#This Row],[Order Quantity]]</f>
        <v>2454.21</v>
      </c>
    </row>
    <row r="4427" spans="1:21" x14ac:dyDescent="0.2">
      <c r="A4427" s="6" t="s">
        <v>4640</v>
      </c>
      <c r="B4427" s="6" t="s">
        <v>23</v>
      </c>
      <c r="C4427" s="6" t="s">
        <v>143</v>
      </c>
      <c r="D4427" s="7">
        <v>43700</v>
      </c>
      <c r="E4427" s="7">
        <v>43780</v>
      </c>
      <c r="F4427" s="7">
        <v>43782</v>
      </c>
      <c r="G4427" s="7">
        <v>43783</v>
      </c>
      <c r="H4427" s="6">
        <f t="shared" si="207"/>
        <v>3</v>
      </c>
      <c r="I4427" s="6" t="s">
        <v>215</v>
      </c>
      <c r="J4427" s="6">
        <v>20</v>
      </c>
      <c r="K4427" s="6">
        <v>25</v>
      </c>
      <c r="L4427" s="6">
        <v>331</v>
      </c>
      <c r="M4427" s="6">
        <v>36</v>
      </c>
      <c r="N4427" s="6">
        <v>2</v>
      </c>
      <c r="O4427" s="6">
        <v>0.05</v>
      </c>
      <c r="P4427" s="8">
        <v>3993.2000000000003</v>
      </c>
      <c r="Q4427" s="8">
        <v>2635.5120000000002</v>
      </c>
      <c r="R4427" s="8">
        <f t="shared" si="208"/>
        <v>2316.0560000000005</v>
      </c>
      <c r="S4427" s="8">
        <f>(((Sales[[#This Row],[Unit Price]]-(Sales[[#This Row],[Discount Applied]]*Sales[[#This Row],[Unit Price]]))-Q4427)/Q4427)*100</f>
        <v>43.939393939393945</v>
      </c>
      <c r="T4427" s="8">
        <f t="shared" si="209"/>
        <v>7587.0800000000008</v>
      </c>
      <c r="U4427" s="8">
        <f>Sales[[#This Row],[Unit Cost]]*Sales[[#This Row],[Order Quantity]]</f>
        <v>5271.0240000000003</v>
      </c>
    </row>
    <row r="4428" spans="1:21" x14ac:dyDescent="0.2">
      <c r="A4428" s="6" t="s">
        <v>4641</v>
      </c>
      <c r="B4428" s="6" t="s">
        <v>24</v>
      </c>
      <c r="C4428" s="6" t="s">
        <v>143</v>
      </c>
      <c r="D4428" s="7">
        <v>43700</v>
      </c>
      <c r="E4428" s="7">
        <v>43780</v>
      </c>
      <c r="F4428" s="7">
        <v>43795</v>
      </c>
      <c r="G4428" s="7">
        <v>43801</v>
      </c>
      <c r="H4428" s="6">
        <f t="shared" si="207"/>
        <v>21</v>
      </c>
      <c r="I4428" s="6" t="s">
        <v>215</v>
      </c>
      <c r="J4428" s="6">
        <v>5</v>
      </c>
      <c r="K4428" s="6">
        <v>15</v>
      </c>
      <c r="L4428" s="6">
        <v>364</v>
      </c>
      <c r="M4428" s="6">
        <v>27</v>
      </c>
      <c r="N4428" s="6">
        <v>3</v>
      </c>
      <c r="O4428" s="6">
        <v>0.2</v>
      </c>
      <c r="P4428" s="8">
        <v>187.6</v>
      </c>
      <c r="Q4428" s="8">
        <v>129.44399999999999</v>
      </c>
      <c r="R4428" s="8">
        <f t="shared" si="208"/>
        <v>61.907999999999959</v>
      </c>
      <c r="S4428" s="8">
        <f>(((Sales[[#This Row],[Unit Price]]-(Sales[[#This Row],[Discount Applied]]*Sales[[#This Row],[Unit Price]]))-Q4428)/Q4428)*100</f>
        <v>15.942028985507244</v>
      </c>
      <c r="T4428" s="8">
        <f t="shared" si="209"/>
        <v>450.23999999999995</v>
      </c>
      <c r="U4428" s="8">
        <f>Sales[[#This Row],[Unit Cost]]*Sales[[#This Row],[Order Quantity]]</f>
        <v>388.33199999999999</v>
      </c>
    </row>
    <row r="4429" spans="1:21" x14ac:dyDescent="0.2">
      <c r="A4429" s="6" t="s">
        <v>4642</v>
      </c>
      <c r="B4429" s="6" t="s">
        <v>25</v>
      </c>
      <c r="C4429" s="6" t="s">
        <v>148</v>
      </c>
      <c r="D4429" s="7">
        <v>43600</v>
      </c>
      <c r="E4429" s="7">
        <v>43780</v>
      </c>
      <c r="F4429" s="7">
        <v>43784</v>
      </c>
      <c r="G4429" s="7">
        <v>43790</v>
      </c>
      <c r="H4429" s="6">
        <f t="shared" si="207"/>
        <v>10</v>
      </c>
      <c r="I4429" s="6" t="s">
        <v>215</v>
      </c>
      <c r="J4429" s="6">
        <v>19</v>
      </c>
      <c r="K4429" s="6">
        <v>24</v>
      </c>
      <c r="L4429" s="6">
        <v>8</v>
      </c>
      <c r="M4429" s="6">
        <v>35</v>
      </c>
      <c r="N4429" s="6">
        <v>3</v>
      </c>
      <c r="O4429" s="6">
        <v>0.05</v>
      </c>
      <c r="P4429" s="8">
        <v>6358.3</v>
      </c>
      <c r="Q4429" s="8">
        <v>3942.1460000000002</v>
      </c>
      <c r="R4429" s="8">
        <f t="shared" si="208"/>
        <v>6294.7170000000024</v>
      </c>
      <c r="S4429" s="8">
        <f>(((Sales[[#This Row],[Unit Price]]-(Sales[[#This Row],[Discount Applied]]*Sales[[#This Row],[Unit Price]]))-Q4429)/Q4429)*100</f>
        <v>53.225806451612897</v>
      </c>
      <c r="T4429" s="8">
        <f t="shared" si="209"/>
        <v>18121.155000000002</v>
      </c>
      <c r="U4429" s="8">
        <f>Sales[[#This Row],[Unit Cost]]*Sales[[#This Row],[Order Quantity]]</f>
        <v>11826.438</v>
      </c>
    </row>
    <row r="4430" spans="1:21" x14ac:dyDescent="0.2">
      <c r="A4430" s="6" t="s">
        <v>4643</v>
      </c>
      <c r="B4430" s="6" t="s">
        <v>26</v>
      </c>
      <c r="C4430" s="6" t="s">
        <v>146</v>
      </c>
      <c r="D4430" s="7">
        <v>43600</v>
      </c>
      <c r="E4430" s="7">
        <v>43780</v>
      </c>
      <c r="F4430" s="7">
        <v>43790</v>
      </c>
      <c r="G4430" s="7">
        <v>43796</v>
      </c>
      <c r="H4430" s="6">
        <f t="shared" si="207"/>
        <v>16</v>
      </c>
      <c r="I4430" s="6" t="s">
        <v>215</v>
      </c>
      <c r="J4430" s="6">
        <v>28</v>
      </c>
      <c r="K4430" s="6">
        <v>19</v>
      </c>
      <c r="L4430" s="6">
        <v>266</v>
      </c>
      <c r="M4430" s="6">
        <v>20</v>
      </c>
      <c r="N4430" s="6">
        <v>3</v>
      </c>
      <c r="O4430" s="6">
        <v>0.15</v>
      </c>
      <c r="P4430" s="8">
        <v>4006.6</v>
      </c>
      <c r="Q4430" s="8">
        <v>2844.6859999999997</v>
      </c>
      <c r="R4430" s="8">
        <f t="shared" si="208"/>
        <v>1682.7720000000008</v>
      </c>
      <c r="S4430" s="8">
        <f>(((Sales[[#This Row],[Unit Price]]-(Sales[[#This Row],[Discount Applied]]*Sales[[#This Row],[Unit Price]]))-Q4430)/Q4430)*100</f>
        <v>19.718309859154932</v>
      </c>
      <c r="T4430" s="8">
        <f t="shared" si="209"/>
        <v>10216.83</v>
      </c>
      <c r="U4430" s="8">
        <f>Sales[[#This Row],[Unit Cost]]*Sales[[#This Row],[Order Quantity]]</f>
        <v>8534.0579999999991</v>
      </c>
    </row>
    <row r="4431" spans="1:21" x14ac:dyDescent="0.2">
      <c r="A4431" s="6" t="s">
        <v>4644</v>
      </c>
      <c r="B4431" s="6" t="s">
        <v>24</v>
      </c>
      <c r="C4431" s="6" t="s">
        <v>144</v>
      </c>
      <c r="D4431" s="7">
        <v>43700</v>
      </c>
      <c r="E4431" s="7">
        <v>43780</v>
      </c>
      <c r="F4431" s="7">
        <v>43786</v>
      </c>
      <c r="G4431" s="7">
        <v>43795</v>
      </c>
      <c r="H4431" s="6">
        <f t="shared" si="207"/>
        <v>15</v>
      </c>
      <c r="I4431" s="6" t="s">
        <v>215</v>
      </c>
      <c r="J4431" s="6">
        <v>8</v>
      </c>
      <c r="K4431" s="6">
        <v>44</v>
      </c>
      <c r="L4431" s="6">
        <v>67</v>
      </c>
      <c r="M4431" s="6">
        <v>2</v>
      </c>
      <c r="N4431" s="6">
        <v>2</v>
      </c>
      <c r="O4431" s="6">
        <v>0.4</v>
      </c>
      <c r="P4431" s="8">
        <v>4006.6</v>
      </c>
      <c r="Q4431" s="8">
        <v>1762.904</v>
      </c>
      <c r="R4431" s="8">
        <f t="shared" si="208"/>
        <v>1282.1120000000001</v>
      </c>
      <c r="S4431" s="8">
        <f>(((Sales[[#This Row],[Unit Price]]-(Sales[[#This Row],[Discount Applied]]*Sales[[#This Row],[Unit Price]]))-Q4431)/Q4431)*100</f>
        <v>36.363636363636367</v>
      </c>
      <c r="T4431" s="8">
        <f t="shared" si="209"/>
        <v>4807.92</v>
      </c>
      <c r="U4431" s="8">
        <f>Sales[[#This Row],[Unit Cost]]*Sales[[#This Row],[Order Quantity]]</f>
        <v>3525.808</v>
      </c>
    </row>
    <row r="4432" spans="1:21" x14ac:dyDescent="0.2">
      <c r="A4432" s="6" t="s">
        <v>4645</v>
      </c>
      <c r="B4432" s="6" t="s">
        <v>25</v>
      </c>
      <c r="C4432" s="6" t="s">
        <v>145</v>
      </c>
      <c r="D4432" s="7">
        <v>43700</v>
      </c>
      <c r="E4432" s="7">
        <v>43780</v>
      </c>
      <c r="F4432" s="7">
        <v>43784</v>
      </c>
      <c r="G4432" s="7">
        <v>43793</v>
      </c>
      <c r="H4432" s="6">
        <f t="shared" si="207"/>
        <v>13</v>
      </c>
      <c r="I4432" s="6" t="s">
        <v>215</v>
      </c>
      <c r="J4432" s="6">
        <v>20</v>
      </c>
      <c r="K4432" s="6">
        <v>25</v>
      </c>
      <c r="L4432" s="6">
        <v>104</v>
      </c>
      <c r="M4432" s="6">
        <v>28</v>
      </c>
      <c r="N4432" s="6">
        <v>4</v>
      </c>
      <c r="O4432" s="6">
        <v>0.1</v>
      </c>
      <c r="P4432" s="8">
        <v>3932.9</v>
      </c>
      <c r="Q4432" s="8">
        <v>2084.4370000000004</v>
      </c>
      <c r="R4432" s="8">
        <f t="shared" si="208"/>
        <v>5820.6919999999991</v>
      </c>
      <c r="S4432" s="8">
        <f>(((Sales[[#This Row],[Unit Price]]-(Sales[[#This Row],[Discount Applied]]*Sales[[#This Row],[Unit Price]]))-Q4432)/Q4432)*100</f>
        <v>69.811320754716959</v>
      </c>
      <c r="T4432" s="8">
        <f t="shared" si="209"/>
        <v>14158.44</v>
      </c>
      <c r="U4432" s="8">
        <f>Sales[[#This Row],[Unit Cost]]*Sales[[#This Row],[Order Quantity]]</f>
        <v>8337.7480000000014</v>
      </c>
    </row>
    <row r="4433" spans="1:21" x14ac:dyDescent="0.2">
      <c r="A4433" s="6" t="s">
        <v>4646</v>
      </c>
      <c r="B4433" s="6" t="s">
        <v>26</v>
      </c>
      <c r="C4433" s="6" t="s">
        <v>143</v>
      </c>
      <c r="D4433" s="7">
        <v>43700</v>
      </c>
      <c r="E4433" s="7">
        <v>43780</v>
      </c>
      <c r="F4433" s="7">
        <v>43790</v>
      </c>
      <c r="G4433" s="7">
        <v>43797</v>
      </c>
      <c r="H4433" s="6">
        <f t="shared" si="207"/>
        <v>17</v>
      </c>
      <c r="I4433" s="6" t="s">
        <v>215</v>
      </c>
      <c r="J4433" s="6">
        <v>25</v>
      </c>
      <c r="K4433" s="6">
        <v>10</v>
      </c>
      <c r="L4433" s="6">
        <v>364</v>
      </c>
      <c r="M4433" s="6">
        <v>18</v>
      </c>
      <c r="N4433" s="6">
        <v>8</v>
      </c>
      <c r="O4433" s="6">
        <v>0.05</v>
      </c>
      <c r="P4433" s="8">
        <v>6043.4000000000005</v>
      </c>
      <c r="Q4433" s="8">
        <v>2961.2660000000001</v>
      </c>
      <c r="R4433" s="8">
        <f t="shared" si="208"/>
        <v>22239.712000000003</v>
      </c>
      <c r="S4433" s="8">
        <f>(((Sales[[#This Row],[Unit Price]]-(Sales[[#This Row],[Discount Applied]]*Sales[[#This Row],[Unit Price]]))-Q4433)/Q4433)*100</f>
        <v>93.877551020408177</v>
      </c>
      <c r="T4433" s="8">
        <f t="shared" si="209"/>
        <v>45929.840000000004</v>
      </c>
      <c r="U4433" s="8">
        <f>Sales[[#This Row],[Unit Cost]]*Sales[[#This Row],[Order Quantity]]</f>
        <v>23690.128000000001</v>
      </c>
    </row>
    <row r="4434" spans="1:21" x14ac:dyDescent="0.2">
      <c r="A4434" s="6" t="s">
        <v>4647</v>
      </c>
      <c r="B4434" s="6" t="s">
        <v>24</v>
      </c>
      <c r="C4434" s="6" t="s">
        <v>145</v>
      </c>
      <c r="D4434" s="7">
        <v>43700</v>
      </c>
      <c r="E4434" s="7">
        <v>43780</v>
      </c>
      <c r="F4434" s="7">
        <v>43783</v>
      </c>
      <c r="G4434" s="7">
        <v>43785</v>
      </c>
      <c r="H4434" s="6">
        <f t="shared" si="207"/>
        <v>5</v>
      </c>
      <c r="I4434" s="6" t="s">
        <v>215</v>
      </c>
      <c r="J4434" s="6">
        <v>7</v>
      </c>
      <c r="K4434" s="6">
        <v>31</v>
      </c>
      <c r="L4434" s="6">
        <v>193</v>
      </c>
      <c r="M4434" s="6">
        <v>31</v>
      </c>
      <c r="N4434" s="6">
        <v>6</v>
      </c>
      <c r="O4434" s="6">
        <v>0.15</v>
      </c>
      <c r="P4434" s="8">
        <v>1112.2</v>
      </c>
      <c r="Q4434" s="8">
        <v>856.39400000000001</v>
      </c>
      <c r="R4434" s="8">
        <f t="shared" si="208"/>
        <v>533.85600000000159</v>
      </c>
      <c r="S4434" s="8">
        <f>(((Sales[[#This Row],[Unit Price]]-(Sales[[#This Row],[Discount Applied]]*Sales[[#This Row],[Unit Price]]))-Q4434)/Q4434)*100</f>
        <v>10.38961038961039</v>
      </c>
      <c r="T4434" s="8">
        <f t="shared" si="209"/>
        <v>5672.2200000000012</v>
      </c>
      <c r="U4434" s="8">
        <f>Sales[[#This Row],[Unit Cost]]*Sales[[#This Row],[Order Quantity]]</f>
        <v>5138.3639999999996</v>
      </c>
    </row>
    <row r="4435" spans="1:21" x14ac:dyDescent="0.2">
      <c r="A4435" s="6" t="s">
        <v>4648</v>
      </c>
      <c r="B4435" s="6" t="s">
        <v>24</v>
      </c>
      <c r="C4435" s="6" t="s">
        <v>146</v>
      </c>
      <c r="D4435" s="7">
        <v>43600</v>
      </c>
      <c r="E4435" s="7">
        <v>43781</v>
      </c>
      <c r="F4435" s="7">
        <v>43808</v>
      </c>
      <c r="G4435" s="7">
        <v>43815</v>
      </c>
      <c r="H4435" s="6">
        <f t="shared" si="207"/>
        <v>34</v>
      </c>
      <c r="I4435" s="6" t="s">
        <v>215</v>
      </c>
      <c r="J4435" s="6">
        <v>3</v>
      </c>
      <c r="K4435" s="6">
        <v>6</v>
      </c>
      <c r="L4435" s="6">
        <v>323</v>
      </c>
      <c r="M4435" s="6">
        <v>8</v>
      </c>
      <c r="N4435" s="6">
        <v>7</v>
      </c>
      <c r="O4435" s="6">
        <v>0.05</v>
      </c>
      <c r="P4435" s="8">
        <v>1969.8</v>
      </c>
      <c r="Q4435" s="8">
        <v>827.31599999999992</v>
      </c>
      <c r="R4435" s="8">
        <f t="shared" si="208"/>
        <v>7307.9580000000005</v>
      </c>
      <c r="S4435" s="8">
        <f>(((Sales[[#This Row],[Unit Price]]-(Sales[[#This Row],[Discount Applied]]*Sales[[#This Row],[Unit Price]]))-Q4435)/Q4435)*100</f>
        <v>126.19047619047623</v>
      </c>
      <c r="T4435" s="8">
        <f t="shared" si="209"/>
        <v>13099.17</v>
      </c>
      <c r="U4435" s="8">
        <f>Sales[[#This Row],[Unit Cost]]*Sales[[#This Row],[Order Quantity]]</f>
        <v>5791.2119999999995</v>
      </c>
    </row>
    <row r="4436" spans="1:21" x14ac:dyDescent="0.2">
      <c r="A4436" s="6" t="s">
        <v>4649</v>
      </c>
      <c r="B4436" s="6" t="s">
        <v>23</v>
      </c>
      <c r="C4436" s="6" t="s">
        <v>148</v>
      </c>
      <c r="D4436" s="7">
        <v>43600</v>
      </c>
      <c r="E4436" s="7">
        <v>43781</v>
      </c>
      <c r="F4436" s="7">
        <v>43806</v>
      </c>
      <c r="G4436" s="7">
        <v>43816</v>
      </c>
      <c r="H4436" s="6">
        <f t="shared" si="207"/>
        <v>35</v>
      </c>
      <c r="I4436" s="6" t="s">
        <v>215</v>
      </c>
      <c r="J4436" s="6">
        <v>23</v>
      </c>
      <c r="K4436" s="6">
        <v>5</v>
      </c>
      <c r="L4436" s="6">
        <v>47</v>
      </c>
      <c r="M4436" s="6">
        <v>45</v>
      </c>
      <c r="N4436" s="6">
        <v>7</v>
      </c>
      <c r="O4436" s="6">
        <v>0.1</v>
      </c>
      <c r="P4436" s="8">
        <v>2606.3000000000002</v>
      </c>
      <c r="Q4436" s="8">
        <v>1798.347</v>
      </c>
      <c r="R4436" s="8">
        <f t="shared" si="208"/>
        <v>3831.2610000000022</v>
      </c>
      <c r="S4436" s="8">
        <f>(((Sales[[#This Row],[Unit Price]]-(Sales[[#This Row],[Discount Applied]]*Sales[[#This Row],[Unit Price]]))-Q4436)/Q4436)*100</f>
        <v>30.434782608695659</v>
      </c>
      <c r="T4436" s="8">
        <f t="shared" si="209"/>
        <v>16419.690000000002</v>
      </c>
      <c r="U4436" s="8">
        <f>Sales[[#This Row],[Unit Cost]]*Sales[[#This Row],[Order Quantity]]</f>
        <v>12588.429</v>
      </c>
    </row>
    <row r="4437" spans="1:21" x14ac:dyDescent="0.2">
      <c r="A4437" s="6" t="s">
        <v>4650</v>
      </c>
      <c r="B4437" s="6" t="s">
        <v>24</v>
      </c>
      <c r="C4437" s="6" t="s">
        <v>143</v>
      </c>
      <c r="D4437" s="7">
        <v>43700</v>
      </c>
      <c r="E4437" s="7">
        <v>43781</v>
      </c>
      <c r="F4437" s="7">
        <v>43797</v>
      </c>
      <c r="G4437" s="7">
        <v>43801</v>
      </c>
      <c r="H4437" s="6">
        <f t="shared" si="207"/>
        <v>20</v>
      </c>
      <c r="I4437" s="6" t="s">
        <v>215</v>
      </c>
      <c r="J4437" s="6">
        <v>1</v>
      </c>
      <c r="K4437" s="6">
        <v>41</v>
      </c>
      <c r="L4437" s="6">
        <v>330</v>
      </c>
      <c r="M4437" s="6">
        <v>13</v>
      </c>
      <c r="N4437" s="6">
        <v>4</v>
      </c>
      <c r="O4437" s="6">
        <v>7.4999999999999997E-2</v>
      </c>
      <c r="P4437" s="8">
        <v>268</v>
      </c>
      <c r="Q4437" s="8">
        <v>187.6</v>
      </c>
      <c r="R4437" s="8">
        <f t="shared" si="208"/>
        <v>241.20000000000005</v>
      </c>
      <c r="S4437" s="8">
        <f>(((Sales[[#This Row],[Unit Price]]-(Sales[[#This Row],[Discount Applied]]*Sales[[#This Row],[Unit Price]]))-Q4437)/Q4437)*100</f>
        <v>32.142857142857153</v>
      </c>
      <c r="T4437" s="8">
        <f t="shared" si="209"/>
        <v>991.6</v>
      </c>
      <c r="U4437" s="8">
        <f>Sales[[#This Row],[Unit Cost]]*Sales[[#This Row],[Order Quantity]]</f>
        <v>750.4</v>
      </c>
    </row>
    <row r="4438" spans="1:21" x14ac:dyDescent="0.2">
      <c r="A4438" s="6" t="s">
        <v>4651</v>
      </c>
      <c r="B4438" s="6" t="s">
        <v>25</v>
      </c>
      <c r="C4438" s="6" t="s">
        <v>146</v>
      </c>
      <c r="D4438" s="7">
        <v>43700</v>
      </c>
      <c r="E4438" s="7">
        <v>43781</v>
      </c>
      <c r="F4438" s="7">
        <v>43801</v>
      </c>
      <c r="G4438" s="7">
        <v>43806</v>
      </c>
      <c r="H4438" s="6">
        <f t="shared" si="207"/>
        <v>25</v>
      </c>
      <c r="I4438" s="6" t="s">
        <v>215</v>
      </c>
      <c r="J4438" s="6">
        <v>20</v>
      </c>
      <c r="K4438" s="6">
        <v>41</v>
      </c>
      <c r="L4438" s="6">
        <v>266</v>
      </c>
      <c r="M4438" s="6">
        <v>15</v>
      </c>
      <c r="N4438" s="6">
        <v>7</v>
      </c>
      <c r="O4438" s="6">
        <v>7.4999999999999997E-2</v>
      </c>
      <c r="P4438" s="8">
        <v>1902.8</v>
      </c>
      <c r="Q4438" s="8">
        <v>818.20399999999995</v>
      </c>
      <c r="R4438" s="8">
        <f t="shared" si="208"/>
        <v>6593.2020000000011</v>
      </c>
      <c r="S4438" s="8">
        <f>(((Sales[[#This Row],[Unit Price]]-(Sales[[#This Row],[Discount Applied]]*Sales[[#This Row],[Unit Price]]))-Q4438)/Q4438)*100</f>
        <v>115.11627906976744</v>
      </c>
      <c r="T4438" s="8">
        <f t="shared" si="209"/>
        <v>12320.630000000001</v>
      </c>
      <c r="U4438" s="8">
        <f>Sales[[#This Row],[Unit Cost]]*Sales[[#This Row],[Order Quantity]]</f>
        <v>5727.4279999999999</v>
      </c>
    </row>
    <row r="4439" spans="1:21" x14ac:dyDescent="0.2">
      <c r="A4439" s="6" t="s">
        <v>4652</v>
      </c>
      <c r="B4439" s="6" t="s">
        <v>24</v>
      </c>
      <c r="C4439" s="6" t="s">
        <v>146</v>
      </c>
      <c r="D4439" s="7">
        <v>43700</v>
      </c>
      <c r="E4439" s="7">
        <v>43781</v>
      </c>
      <c r="F4439" s="7">
        <v>43801</v>
      </c>
      <c r="G4439" s="7">
        <v>43802</v>
      </c>
      <c r="H4439" s="6">
        <f t="shared" si="207"/>
        <v>21</v>
      </c>
      <c r="I4439" s="6" t="s">
        <v>215</v>
      </c>
      <c r="J4439" s="6">
        <v>10</v>
      </c>
      <c r="K4439" s="6">
        <v>34</v>
      </c>
      <c r="L4439" s="6">
        <v>282</v>
      </c>
      <c r="M4439" s="6">
        <v>22</v>
      </c>
      <c r="N4439" s="6">
        <v>2</v>
      </c>
      <c r="O4439" s="6">
        <v>0.15</v>
      </c>
      <c r="P4439" s="8">
        <v>2559.4</v>
      </c>
      <c r="Q4439" s="8">
        <v>1791.58</v>
      </c>
      <c r="R4439" s="8">
        <f t="shared" si="208"/>
        <v>767.82000000000062</v>
      </c>
      <c r="S4439" s="8">
        <f>(((Sales[[#This Row],[Unit Price]]-(Sales[[#This Row],[Discount Applied]]*Sales[[#This Row],[Unit Price]]))-Q4439)/Q4439)*100</f>
        <v>21.428571428571448</v>
      </c>
      <c r="T4439" s="8">
        <f t="shared" si="209"/>
        <v>4350.9800000000005</v>
      </c>
      <c r="U4439" s="8">
        <f>Sales[[#This Row],[Unit Cost]]*Sales[[#This Row],[Order Quantity]]</f>
        <v>3583.16</v>
      </c>
    </row>
    <row r="4440" spans="1:21" x14ac:dyDescent="0.2">
      <c r="A4440" s="6" t="s">
        <v>4653</v>
      </c>
      <c r="B4440" s="6" t="s">
        <v>24</v>
      </c>
      <c r="C4440" s="6" t="s">
        <v>145</v>
      </c>
      <c r="D4440" s="7">
        <v>43700</v>
      </c>
      <c r="E4440" s="7">
        <v>43781</v>
      </c>
      <c r="F4440" s="7">
        <v>43788</v>
      </c>
      <c r="G4440" s="7">
        <v>43789</v>
      </c>
      <c r="H4440" s="6">
        <f t="shared" si="207"/>
        <v>8</v>
      </c>
      <c r="I4440" s="6" t="s">
        <v>215</v>
      </c>
      <c r="J4440" s="6">
        <v>10</v>
      </c>
      <c r="K4440" s="6">
        <v>11</v>
      </c>
      <c r="L4440" s="6">
        <v>95</v>
      </c>
      <c r="M4440" s="6">
        <v>26</v>
      </c>
      <c r="N4440" s="6">
        <v>8</v>
      </c>
      <c r="O4440" s="6">
        <v>0.1</v>
      </c>
      <c r="P4440" s="8">
        <v>3879.3</v>
      </c>
      <c r="Q4440" s="8">
        <v>3103.4400000000005</v>
      </c>
      <c r="R4440" s="8">
        <f t="shared" si="208"/>
        <v>3103.4399999999951</v>
      </c>
      <c r="S4440" s="8">
        <f>(((Sales[[#This Row],[Unit Price]]-(Sales[[#This Row],[Discount Applied]]*Sales[[#This Row],[Unit Price]]))-Q4440)/Q4440)*100</f>
        <v>12.499999999999979</v>
      </c>
      <c r="T4440" s="8">
        <f t="shared" si="209"/>
        <v>27930.959999999999</v>
      </c>
      <c r="U4440" s="8">
        <f>Sales[[#This Row],[Unit Cost]]*Sales[[#This Row],[Order Quantity]]</f>
        <v>24827.520000000004</v>
      </c>
    </row>
    <row r="4441" spans="1:21" x14ac:dyDescent="0.2">
      <c r="A4441" s="6" t="s">
        <v>4654</v>
      </c>
      <c r="B4441" s="6" t="s">
        <v>25</v>
      </c>
      <c r="C4441" s="6" t="s">
        <v>145</v>
      </c>
      <c r="D4441" s="7">
        <v>43700</v>
      </c>
      <c r="E4441" s="7">
        <v>43782</v>
      </c>
      <c r="F4441" s="7">
        <v>43791</v>
      </c>
      <c r="G4441" s="7">
        <v>43801</v>
      </c>
      <c r="H4441" s="6">
        <f t="shared" si="207"/>
        <v>19</v>
      </c>
      <c r="I4441" s="6" t="s">
        <v>215</v>
      </c>
      <c r="J4441" s="6">
        <v>16</v>
      </c>
      <c r="K4441" s="6">
        <v>15</v>
      </c>
      <c r="L4441" s="6">
        <v>131</v>
      </c>
      <c r="M4441" s="6">
        <v>13</v>
      </c>
      <c r="N4441" s="6">
        <v>6</v>
      </c>
      <c r="O4441" s="6">
        <v>0.05</v>
      </c>
      <c r="P4441" s="8">
        <v>3859.2000000000003</v>
      </c>
      <c r="Q4441" s="8">
        <v>3241.7280000000001</v>
      </c>
      <c r="R4441" s="8">
        <f t="shared" si="208"/>
        <v>2547.0720000000001</v>
      </c>
      <c r="S4441" s="8">
        <f>(((Sales[[#This Row],[Unit Price]]-(Sales[[#This Row],[Discount Applied]]*Sales[[#This Row],[Unit Price]]))-Q4441)/Q4441)*100</f>
        <v>13.095238095238102</v>
      </c>
      <c r="T4441" s="8">
        <f t="shared" si="209"/>
        <v>21997.440000000002</v>
      </c>
      <c r="U4441" s="8">
        <f>Sales[[#This Row],[Unit Cost]]*Sales[[#This Row],[Order Quantity]]</f>
        <v>19450.368000000002</v>
      </c>
    </row>
    <row r="4442" spans="1:21" x14ac:dyDescent="0.2">
      <c r="A4442" s="6" t="s">
        <v>4655</v>
      </c>
      <c r="B4442" s="6" t="s">
        <v>23</v>
      </c>
      <c r="C4442" s="6" t="s">
        <v>148</v>
      </c>
      <c r="D4442" s="7">
        <v>43700</v>
      </c>
      <c r="E4442" s="7">
        <v>43782</v>
      </c>
      <c r="F4442" s="7">
        <v>43792</v>
      </c>
      <c r="G4442" s="7">
        <v>43800</v>
      </c>
      <c r="H4442" s="6">
        <f t="shared" si="207"/>
        <v>18</v>
      </c>
      <c r="I4442" s="6" t="s">
        <v>215</v>
      </c>
      <c r="J4442" s="6">
        <v>21</v>
      </c>
      <c r="K4442" s="6">
        <v>4</v>
      </c>
      <c r="L4442" s="6">
        <v>16</v>
      </c>
      <c r="M4442" s="6">
        <v>5</v>
      </c>
      <c r="N4442" s="6">
        <v>3</v>
      </c>
      <c r="O4442" s="6">
        <v>7.4999999999999997E-2</v>
      </c>
      <c r="P4442" s="8">
        <v>1782.2</v>
      </c>
      <c r="Q4442" s="8">
        <v>1069.32</v>
      </c>
      <c r="R4442" s="8">
        <f t="shared" si="208"/>
        <v>1737.6450000000004</v>
      </c>
      <c r="S4442" s="8">
        <f>(((Sales[[#This Row],[Unit Price]]-(Sales[[#This Row],[Discount Applied]]*Sales[[#This Row],[Unit Price]]))-Q4442)/Q4442)*100</f>
        <v>54.166666666666686</v>
      </c>
      <c r="T4442" s="8">
        <f t="shared" si="209"/>
        <v>4945.6050000000005</v>
      </c>
      <c r="U4442" s="8">
        <f>Sales[[#This Row],[Unit Cost]]*Sales[[#This Row],[Order Quantity]]</f>
        <v>3207.96</v>
      </c>
    </row>
    <row r="4443" spans="1:21" x14ac:dyDescent="0.2">
      <c r="A4443" s="6" t="s">
        <v>4656</v>
      </c>
      <c r="B4443" s="6" t="s">
        <v>25</v>
      </c>
      <c r="C4443" s="6" t="s">
        <v>143</v>
      </c>
      <c r="D4443" s="7">
        <v>43700</v>
      </c>
      <c r="E4443" s="7">
        <v>43782</v>
      </c>
      <c r="F4443" s="7">
        <v>43795</v>
      </c>
      <c r="G4443" s="7">
        <v>43798</v>
      </c>
      <c r="H4443" s="6">
        <f t="shared" si="207"/>
        <v>16</v>
      </c>
      <c r="I4443" s="6" t="s">
        <v>215</v>
      </c>
      <c r="J4443" s="6">
        <v>15</v>
      </c>
      <c r="K4443" s="6">
        <v>1</v>
      </c>
      <c r="L4443" s="6">
        <v>364</v>
      </c>
      <c r="M4443" s="6">
        <v>40</v>
      </c>
      <c r="N4443" s="6">
        <v>1</v>
      </c>
      <c r="O4443" s="6">
        <v>0.15</v>
      </c>
      <c r="P4443" s="8">
        <v>268</v>
      </c>
      <c r="Q4443" s="8">
        <v>112.56</v>
      </c>
      <c r="R4443" s="8">
        <f t="shared" si="208"/>
        <v>115.24000000000001</v>
      </c>
      <c r="S4443" s="8">
        <f>(((Sales[[#This Row],[Unit Price]]-(Sales[[#This Row],[Discount Applied]]*Sales[[#This Row],[Unit Price]]))-Q4443)/Q4443)*100</f>
        <v>102.38095238095239</v>
      </c>
      <c r="T4443" s="8">
        <f t="shared" si="209"/>
        <v>227.8</v>
      </c>
      <c r="U4443" s="8">
        <f>Sales[[#This Row],[Unit Cost]]*Sales[[#This Row],[Order Quantity]]</f>
        <v>112.56</v>
      </c>
    </row>
    <row r="4444" spans="1:21" x14ac:dyDescent="0.2">
      <c r="A4444" s="6" t="s">
        <v>4657</v>
      </c>
      <c r="B4444" s="6" t="s">
        <v>24</v>
      </c>
      <c r="C4444" s="6" t="s">
        <v>145</v>
      </c>
      <c r="D4444" s="7">
        <v>43700</v>
      </c>
      <c r="E4444" s="7">
        <v>43782</v>
      </c>
      <c r="F4444" s="7">
        <v>43804</v>
      </c>
      <c r="G4444" s="7">
        <v>43808</v>
      </c>
      <c r="H4444" s="6">
        <f t="shared" si="207"/>
        <v>26</v>
      </c>
      <c r="I4444" s="6" t="s">
        <v>215</v>
      </c>
      <c r="J4444" s="6">
        <v>9</v>
      </c>
      <c r="K4444" s="6">
        <v>3</v>
      </c>
      <c r="L4444" s="6">
        <v>117</v>
      </c>
      <c r="M4444" s="6">
        <v>22</v>
      </c>
      <c r="N4444" s="6">
        <v>5</v>
      </c>
      <c r="O4444" s="6">
        <v>7.4999999999999997E-2</v>
      </c>
      <c r="P4444" s="8">
        <v>6184.1</v>
      </c>
      <c r="Q4444" s="8">
        <v>3772.3009999999999</v>
      </c>
      <c r="R4444" s="8">
        <f t="shared" si="208"/>
        <v>9739.9575000000004</v>
      </c>
      <c r="S4444" s="8">
        <f>(((Sales[[#This Row],[Unit Price]]-(Sales[[#This Row],[Discount Applied]]*Sales[[#This Row],[Unit Price]]))-Q4444)/Q4444)*100</f>
        <v>51.639344262295097</v>
      </c>
      <c r="T4444" s="8">
        <f t="shared" si="209"/>
        <v>28601.462500000001</v>
      </c>
      <c r="U4444" s="8">
        <f>Sales[[#This Row],[Unit Cost]]*Sales[[#This Row],[Order Quantity]]</f>
        <v>18861.505000000001</v>
      </c>
    </row>
    <row r="4445" spans="1:21" x14ac:dyDescent="0.2">
      <c r="A4445" s="6" t="s">
        <v>4658</v>
      </c>
      <c r="B4445" s="6" t="s">
        <v>23</v>
      </c>
      <c r="C4445" s="6" t="s">
        <v>145</v>
      </c>
      <c r="D4445" s="7">
        <v>43700</v>
      </c>
      <c r="E4445" s="7">
        <v>43782</v>
      </c>
      <c r="F4445" s="7">
        <v>43790</v>
      </c>
      <c r="G4445" s="7">
        <v>43791</v>
      </c>
      <c r="H4445" s="6">
        <f t="shared" si="207"/>
        <v>9</v>
      </c>
      <c r="I4445" s="6" t="s">
        <v>215</v>
      </c>
      <c r="J4445" s="6">
        <v>21</v>
      </c>
      <c r="K4445" s="6">
        <v>16</v>
      </c>
      <c r="L4445" s="6">
        <v>94</v>
      </c>
      <c r="M4445" s="6">
        <v>37</v>
      </c>
      <c r="N4445" s="6">
        <v>6</v>
      </c>
      <c r="O4445" s="6">
        <v>7.4999999999999997E-2</v>
      </c>
      <c r="P4445" s="8">
        <v>2412</v>
      </c>
      <c r="Q4445" s="8">
        <v>1206</v>
      </c>
      <c r="R4445" s="8">
        <f t="shared" si="208"/>
        <v>6150.6</v>
      </c>
      <c r="S4445" s="8">
        <f>(((Sales[[#This Row],[Unit Price]]-(Sales[[#This Row],[Discount Applied]]*Sales[[#This Row],[Unit Price]]))-Q4445)/Q4445)*100</f>
        <v>85</v>
      </c>
      <c r="T4445" s="8">
        <f t="shared" si="209"/>
        <v>13386.6</v>
      </c>
      <c r="U4445" s="8">
        <f>Sales[[#This Row],[Unit Cost]]*Sales[[#This Row],[Order Quantity]]</f>
        <v>7236</v>
      </c>
    </row>
    <row r="4446" spans="1:21" x14ac:dyDescent="0.2">
      <c r="A4446" s="6" t="s">
        <v>4659</v>
      </c>
      <c r="B4446" s="6" t="s">
        <v>25</v>
      </c>
      <c r="C4446" s="6" t="s">
        <v>145</v>
      </c>
      <c r="D4446" s="7">
        <v>43700</v>
      </c>
      <c r="E4446" s="7">
        <v>43782</v>
      </c>
      <c r="F4446" s="7">
        <v>43798</v>
      </c>
      <c r="G4446" s="7">
        <v>43806</v>
      </c>
      <c r="H4446" s="6">
        <f t="shared" si="207"/>
        <v>24</v>
      </c>
      <c r="I4446" s="6" t="s">
        <v>215</v>
      </c>
      <c r="J4446" s="6">
        <v>14</v>
      </c>
      <c r="K4446" s="6">
        <v>23</v>
      </c>
      <c r="L4446" s="6">
        <v>135</v>
      </c>
      <c r="M4446" s="6">
        <v>13</v>
      </c>
      <c r="N4446" s="6">
        <v>8</v>
      </c>
      <c r="O4446" s="6">
        <v>0.1</v>
      </c>
      <c r="P4446" s="8">
        <v>891.1</v>
      </c>
      <c r="Q4446" s="8">
        <v>695.05799999999999</v>
      </c>
      <c r="R4446" s="8">
        <f t="shared" si="208"/>
        <v>855.45600000000013</v>
      </c>
      <c r="S4446" s="8">
        <f>(((Sales[[#This Row],[Unit Price]]-(Sales[[#This Row],[Discount Applied]]*Sales[[#This Row],[Unit Price]]))-Q4446)/Q4446)*100</f>
        <v>15.384615384615389</v>
      </c>
      <c r="T4446" s="8">
        <f t="shared" si="209"/>
        <v>6415.92</v>
      </c>
      <c r="U4446" s="8">
        <f>Sales[[#This Row],[Unit Cost]]*Sales[[#This Row],[Order Quantity]]</f>
        <v>5560.4639999999999</v>
      </c>
    </row>
    <row r="4447" spans="1:21" x14ac:dyDescent="0.2">
      <c r="A4447" s="6" t="s">
        <v>4660</v>
      </c>
      <c r="B4447" s="6" t="s">
        <v>23</v>
      </c>
      <c r="C4447" s="6" t="s">
        <v>144</v>
      </c>
      <c r="D4447" s="7">
        <v>43700</v>
      </c>
      <c r="E4447" s="7">
        <v>43782</v>
      </c>
      <c r="F4447" s="7">
        <v>43784</v>
      </c>
      <c r="G4447" s="7">
        <v>43789</v>
      </c>
      <c r="H4447" s="6">
        <f t="shared" si="207"/>
        <v>7</v>
      </c>
      <c r="I4447" s="6" t="s">
        <v>215</v>
      </c>
      <c r="J4447" s="6">
        <v>22</v>
      </c>
      <c r="K4447" s="6">
        <v>41</v>
      </c>
      <c r="L4447" s="6">
        <v>70</v>
      </c>
      <c r="M4447" s="6">
        <v>31</v>
      </c>
      <c r="N4447" s="6">
        <v>7</v>
      </c>
      <c r="O4447" s="6">
        <v>0.2</v>
      </c>
      <c r="P4447" s="8">
        <v>2586.2000000000003</v>
      </c>
      <c r="Q4447" s="8">
        <v>1655.1680000000001</v>
      </c>
      <c r="R4447" s="8">
        <f t="shared" si="208"/>
        <v>2896.5439999999999</v>
      </c>
      <c r="S4447" s="8">
        <f>(((Sales[[#This Row],[Unit Price]]-(Sales[[#This Row],[Discount Applied]]*Sales[[#This Row],[Unit Price]]))-Q4447)/Q4447)*100</f>
        <v>24.999999999999993</v>
      </c>
      <c r="T4447" s="8">
        <f t="shared" si="209"/>
        <v>14482.720000000001</v>
      </c>
      <c r="U4447" s="8">
        <f>Sales[[#This Row],[Unit Cost]]*Sales[[#This Row],[Order Quantity]]</f>
        <v>11586.176000000001</v>
      </c>
    </row>
    <row r="4448" spans="1:21" x14ac:dyDescent="0.2">
      <c r="A4448" s="6" t="s">
        <v>4661</v>
      </c>
      <c r="B4448" s="6" t="s">
        <v>24</v>
      </c>
      <c r="C4448" s="6" t="s">
        <v>145</v>
      </c>
      <c r="D4448" s="7">
        <v>43700</v>
      </c>
      <c r="E4448" s="7">
        <v>43782</v>
      </c>
      <c r="F4448" s="7">
        <v>43798</v>
      </c>
      <c r="G4448" s="7">
        <v>43806</v>
      </c>
      <c r="H4448" s="6">
        <f t="shared" si="207"/>
        <v>24</v>
      </c>
      <c r="I4448" s="6" t="s">
        <v>215</v>
      </c>
      <c r="J4448" s="6">
        <v>9</v>
      </c>
      <c r="K4448" s="6">
        <v>9</v>
      </c>
      <c r="L4448" s="6">
        <v>158</v>
      </c>
      <c r="M4448" s="6">
        <v>20</v>
      </c>
      <c r="N4448" s="6">
        <v>3</v>
      </c>
      <c r="O4448" s="6">
        <v>7.4999999999999997E-2</v>
      </c>
      <c r="P4448" s="8">
        <v>1139</v>
      </c>
      <c r="Q4448" s="8">
        <v>569.5</v>
      </c>
      <c r="R4448" s="8">
        <f t="shared" si="208"/>
        <v>1452.2249999999999</v>
      </c>
      <c r="S4448" s="8">
        <f>(((Sales[[#This Row],[Unit Price]]-(Sales[[#This Row],[Discount Applied]]*Sales[[#This Row],[Unit Price]]))-Q4448)/Q4448)*100</f>
        <v>85.000000000000014</v>
      </c>
      <c r="T4448" s="8">
        <f t="shared" si="209"/>
        <v>3160.7249999999999</v>
      </c>
      <c r="U4448" s="8">
        <f>Sales[[#This Row],[Unit Cost]]*Sales[[#This Row],[Order Quantity]]</f>
        <v>1708.5</v>
      </c>
    </row>
    <row r="4449" spans="1:21" x14ac:dyDescent="0.2">
      <c r="A4449" s="6" t="s">
        <v>4662</v>
      </c>
      <c r="B4449" s="6" t="s">
        <v>25</v>
      </c>
      <c r="C4449" s="6" t="s">
        <v>148</v>
      </c>
      <c r="D4449" s="7">
        <v>43700</v>
      </c>
      <c r="E4449" s="7">
        <v>43782</v>
      </c>
      <c r="F4449" s="7">
        <v>43793</v>
      </c>
      <c r="G4449" s="7">
        <v>43802</v>
      </c>
      <c r="H4449" s="6">
        <f t="shared" si="207"/>
        <v>20</v>
      </c>
      <c r="I4449" s="6" t="s">
        <v>215</v>
      </c>
      <c r="J4449" s="6">
        <v>17</v>
      </c>
      <c r="K4449" s="6">
        <v>33</v>
      </c>
      <c r="L4449" s="6">
        <v>12</v>
      </c>
      <c r="M4449" s="6">
        <v>3</v>
      </c>
      <c r="N4449" s="6">
        <v>5</v>
      </c>
      <c r="O4449" s="6">
        <v>0.4</v>
      </c>
      <c r="P4449" s="8">
        <v>6277.9000000000005</v>
      </c>
      <c r="Q4449" s="8">
        <v>4143.4140000000007</v>
      </c>
      <c r="R4449" s="8">
        <f t="shared" si="208"/>
        <v>-1883.369999999999</v>
      </c>
      <c r="S4449" s="8">
        <f>(((Sales[[#This Row],[Unit Price]]-(Sales[[#This Row],[Discount Applied]]*Sales[[#This Row],[Unit Price]]))-Q4449)/Q4449)*100</f>
        <v>-9.0909090909090988</v>
      </c>
      <c r="T4449" s="8">
        <f t="shared" si="209"/>
        <v>18833.700000000004</v>
      </c>
      <c r="U4449" s="8">
        <f>Sales[[#This Row],[Unit Cost]]*Sales[[#This Row],[Order Quantity]]</f>
        <v>20717.070000000003</v>
      </c>
    </row>
    <row r="4450" spans="1:21" x14ac:dyDescent="0.2">
      <c r="A4450" s="6" t="s">
        <v>4663</v>
      </c>
      <c r="B4450" s="6" t="s">
        <v>25</v>
      </c>
      <c r="C4450" s="6" t="s">
        <v>143</v>
      </c>
      <c r="D4450" s="7">
        <v>43700</v>
      </c>
      <c r="E4450" s="7">
        <v>43782</v>
      </c>
      <c r="F4450" s="7">
        <v>43789</v>
      </c>
      <c r="G4450" s="7">
        <v>43796</v>
      </c>
      <c r="H4450" s="6">
        <f t="shared" si="207"/>
        <v>14</v>
      </c>
      <c r="I4450" s="6" t="s">
        <v>215</v>
      </c>
      <c r="J4450" s="6">
        <v>16</v>
      </c>
      <c r="K4450" s="6">
        <v>36</v>
      </c>
      <c r="L4450" s="6">
        <v>353</v>
      </c>
      <c r="M4450" s="6">
        <v>10</v>
      </c>
      <c r="N4450" s="6">
        <v>6</v>
      </c>
      <c r="O4450" s="6">
        <v>7.4999999999999997E-2</v>
      </c>
      <c r="P4450" s="8">
        <v>4013.3</v>
      </c>
      <c r="Q4450" s="8">
        <v>2046.7830000000001</v>
      </c>
      <c r="R4450" s="8">
        <f t="shared" si="208"/>
        <v>9993.117000000002</v>
      </c>
      <c r="S4450" s="8">
        <f>(((Sales[[#This Row],[Unit Price]]-(Sales[[#This Row],[Discount Applied]]*Sales[[#This Row],[Unit Price]]))-Q4450)/Q4450)*100</f>
        <v>81.372549019607845</v>
      </c>
      <c r="T4450" s="8">
        <f t="shared" si="209"/>
        <v>22273.815000000002</v>
      </c>
      <c r="U4450" s="8">
        <f>Sales[[#This Row],[Unit Cost]]*Sales[[#This Row],[Order Quantity]]</f>
        <v>12280.698</v>
      </c>
    </row>
    <row r="4451" spans="1:21" x14ac:dyDescent="0.2">
      <c r="A4451" s="6" t="s">
        <v>4664</v>
      </c>
      <c r="B4451" s="6" t="s">
        <v>23</v>
      </c>
      <c r="C4451" s="6" t="s">
        <v>143</v>
      </c>
      <c r="D4451" s="7">
        <v>43700</v>
      </c>
      <c r="E4451" s="7">
        <v>43783</v>
      </c>
      <c r="F4451" s="7">
        <v>43799</v>
      </c>
      <c r="G4451" s="7">
        <v>43809</v>
      </c>
      <c r="H4451" s="6">
        <f t="shared" si="207"/>
        <v>26</v>
      </c>
      <c r="I4451" s="6" t="s">
        <v>215</v>
      </c>
      <c r="J4451" s="6">
        <v>24</v>
      </c>
      <c r="K4451" s="6">
        <v>26</v>
      </c>
      <c r="L4451" s="6">
        <v>335</v>
      </c>
      <c r="M4451" s="6">
        <v>35</v>
      </c>
      <c r="N4451" s="6">
        <v>7</v>
      </c>
      <c r="O4451" s="6">
        <v>0.15</v>
      </c>
      <c r="P4451" s="8">
        <v>5045.1000000000004</v>
      </c>
      <c r="Q4451" s="8">
        <v>2573.0010000000002</v>
      </c>
      <c r="R4451" s="8">
        <f t="shared" si="208"/>
        <v>12007.338000000003</v>
      </c>
      <c r="S4451" s="8">
        <f>(((Sales[[#This Row],[Unit Price]]-(Sales[[#This Row],[Discount Applied]]*Sales[[#This Row],[Unit Price]]))-Q4451)/Q4451)*100</f>
        <v>66.666666666666657</v>
      </c>
      <c r="T4451" s="8">
        <f t="shared" si="209"/>
        <v>30018.345000000005</v>
      </c>
      <c r="U4451" s="8">
        <f>Sales[[#This Row],[Unit Cost]]*Sales[[#This Row],[Order Quantity]]</f>
        <v>18011.007000000001</v>
      </c>
    </row>
    <row r="4452" spans="1:21" x14ac:dyDescent="0.2">
      <c r="A4452" s="6" t="s">
        <v>4665</v>
      </c>
      <c r="B4452" s="6" t="s">
        <v>25</v>
      </c>
      <c r="C4452" s="6" t="s">
        <v>148</v>
      </c>
      <c r="D4452" s="7">
        <v>43600</v>
      </c>
      <c r="E4452" s="7">
        <v>43783</v>
      </c>
      <c r="F4452" s="7">
        <v>43798</v>
      </c>
      <c r="G4452" s="7">
        <v>43800</v>
      </c>
      <c r="H4452" s="6">
        <f t="shared" si="207"/>
        <v>17</v>
      </c>
      <c r="I4452" s="6" t="s">
        <v>215</v>
      </c>
      <c r="J4452" s="6">
        <v>18</v>
      </c>
      <c r="K4452" s="6">
        <v>42</v>
      </c>
      <c r="L4452" s="6">
        <v>13</v>
      </c>
      <c r="M4452" s="6">
        <v>30</v>
      </c>
      <c r="N4452" s="6">
        <v>1</v>
      </c>
      <c r="O4452" s="6">
        <v>0.15</v>
      </c>
      <c r="P4452" s="8">
        <v>1775.5</v>
      </c>
      <c r="Q4452" s="8">
        <v>1154.075</v>
      </c>
      <c r="R4452" s="8">
        <f t="shared" si="208"/>
        <v>355.09999999999991</v>
      </c>
      <c r="S4452" s="8">
        <f>(((Sales[[#This Row],[Unit Price]]-(Sales[[#This Row],[Discount Applied]]*Sales[[#This Row],[Unit Price]]))-Q4452)/Q4452)*100</f>
        <v>30.769230769230759</v>
      </c>
      <c r="T4452" s="8">
        <f t="shared" si="209"/>
        <v>1509.175</v>
      </c>
      <c r="U4452" s="8">
        <f>Sales[[#This Row],[Unit Cost]]*Sales[[#This Row],[Order Quantity]]</f>
        <v>1154.075</v>
      </c>
    </row>
    <row r="4453" spans="1:21" x14ac:dyDescent="0.2">
      <c r="A4453" s="6" t="s">
        <v>4666</v>
      </c>
      <c r="B4453" s="6" t="s">
        <v>24</v>
      </c>
      <c r="C4453" s="6" t="s">
        <v>144</v>
      </c>
      <c r="D4453" s="7">
        <v>43600</v>
      </c>
      <c r="E4453" s="7">
        <v>43783</v>
      </c>
      <c r="F4453" s="7">
        <v>43808</v>
      </c>
      <c r="G4453" s="7">
        <v>43812</v>
      </c>
      <c r="H4453" s="6">
        <f t="shared" si="207"/>
        <v>29</v>
      </c>
      <c r="I4453" s="6" t="s">
        <v>215</v>
      </c>
      <c r="J4453" s="6">
        <v>11</v>
      </c>
      <c r="K4453" s="6">
        <v>38</v>
      </c>
      <c r="L4453" s="6">
        <v>65</v>
      </c>
      <c r="M4453" s="6">
        <v>4</v>
      </c>
      <c r="N4453" s="6">
        <v>8</v>
      </c>
      <c r="O4453" s="6">
        <v>0.05</v>
      </c>
      <c r="P4453" s="8">
        <v>1742</v>
      </c>
      <c r="Q4453" s="8">
        <v>923.26</v>
      </c>
      <c r="R4453" s="8">
        <f t="shared" si="208"/>
        <v>5853.1200000000008</v>
      </c>
      <c r="S4453" s="8">
        <f>(((Sales[[#This Row],[Unit Price]]-(Sales[[#This Row],[Discount Applied]]*Sales[[#This Row],[Unit Price]]))-Q4453)/Q4453)*100</f>
        <v>79.245283018867937</v>
      </c>
      <c r="T4453" s="8">
        <f t="shared" si="209"/>
        <v>13239.2</v>
      </c>
      <c r="U4453" s="8">
        <f>Sales[[#This Row],[Unit Cost]]*Sales[[#This Row],[Order Quantity]]</f>
        <v>7386.08</v>
      </c>
    </row>
    <row r="4454" spans="1:21" x14ac:dyDescent="0.2">
      <c r="A4454" s="6" t="s">
        <v>4667</v>
      </c>
      <c r="B4454" s="6" t="s">
        <v>24</v>
      </c>
      <c r="C4454" s="6" t="s">
        <v>143</v>
      </c>
      <c r="D4454" s="7">
        <v>43700</v>
      </c>
      <c r="E4454" s="7">
        <v>43783</v>
      </c>
      <c r="F4454" s="7">
        <v>43808</v>
      </c>
      <c r="G4454" s="7">
        <v>43818</v>
      </c>
      <c r="H4454" s="6">
        <f t="shared" si="207"/>
        <v>35</v>
      </c>
      <c r="I4454" s="6" t="s">
        <v>215</v>
      </c>
      <c r="J4454" s="6">
        <v>3</v>
      </c>
      <c r="K4454" s="6">
        <v>26</v>
      </c>
      <c r="L4454" s="6">
        <v>329</v>
      </c>
      <c r="M4454" s="6">
        <v>17</v>
      </c>
      <c r="N4454" s="6">
        <v>3</v>
      </c>
      <c r="O4454" s="6">
        <v>0.05</v>
      </c>
      <c r="P4454" s="8">
        <v>194.3</v>
      </c>
      <c r="Q4454" s="8">
        <v>83.549000000000007</v>
      </c>
      <c r="R4454" s="8">
        <f t="shared" si="208"/>
        <v>303.10800000000006</v>
      </c>
      <c r="S4454" s="8">
        <f>(((Sales[[#This Row],[Unit Price]]-(Sales[[#This Row],[Discount Applied]]*Sales[[#This Row],[Unit Price]]))-Q4454)/Q4454)*100</f>
        <v>120.93023255813952</v>
      </c>
      <c r="T4454" s="8">
        <f t="shared" si="209"/>
        <v>553.75500000000011</v>
      </c>
      <c r="U4454" s="8">
        <f>Sales[[#This Row],[Unit Cost]]*Sales[[#This Row],[Order Quantity]]</f>
        <v>250.64700000000002</v>
      </c>
    </row>
    <row r="4455" spans="1:21" x14ac:dyDescent="0.2">
      <c r="A4455" s="6" t="s">
        <v>4668</v>
      </c>
      <c r="B4455" s="6" t="s">
        <v>23</v>
      </c>
      <c r="C4455" s="6" t="s">
        <v>144</v>
      </c>
      <c r="D4455" s="7">
        <v>43700</v>
      </c>
      <c r="E4455" s="7">
        <v>43783</v>
      </c>
      <c r="F4455" s="7">
        <v>43800</v>
      </c>
      <c r="G4455" s="7">
        <v>43806</v>
      </c>
      <c r="H4455" s="6">
        <f t="shared" si="207"/>
        <v>23</v>
      </c>
      <c r="I4455" s="6" t="s">
        <v>215</v>
      </c>
      <c r="J4455" s="6">
        <v>22</v>
      </c>
      <c r="K4455" s="6">
        <v>2</v>
      </c>
      <c r="L4455" s="6">
        <v>84</v>
      </c>
      <c r="M4455" s="6">
        <v>41</v>
      </c>
      <c r="N4455" s="6">
        <v>8</v>
      </c>
      <c r="O4455" s="6">
        <v>7.4999999999999997E-2</v>
      </c>
      <c r="P4455" s="8">
        <v>1728.6000000000001</v>
      </c>
      <c r="Q4455" s="8">
        <v>1452.0240000000001</v>
      </c>
      <c r="R4455" s="8">
        <f t="shared" si="208"/>
        <v>1175.4480000000003</v>
      </c>
      <c r="S4455" s="8">
        <f>(((Sales[[#This Row],[Unit Price]]-(Sales[[#This Row],[Discount Applied]]*Sales[[#This Row],[Unit Price]]))-Q4455)/Q4455)*100</f>
        <v>10.11904761904762</v>
      </c>
      <c r="T4455" s="8">
        <f t="shared" si="209"/>
        <v>12791.640000000001</v>
      </c>
      <c r="U4455" s="8">
        <f>Sales[[#This Row],[Unit Cost]]*Sales[[#This Row],[Order Quantity]]</f>
        <v>11616.192000000001</v>
      </c>
    </row>
    <row r="4456" spans="1:21" x14ac:dyDescent="0.2">
      <c r="A4456" s="6" t="s">
        <v>4669</v>
      </c>
      <c r="B4456" s="6" t="s">
        <v>24</v>
      </c>
      <c r="C4456" s="6" t="s">
        <v>143</v>
      </c>
      <c r="D4456" s="7">
        <v>43700</v>
      </c>
      <c r="E4456" s="7">
        <v>43783</v>
      </c>
      <c r="F4456" s="7">
        <v>43800</v>
      </c>
      <c r="G4456" s="7">
        <v>43809</v>
      </c>
      <c r="H4456" s="6">
        <f t="shared" si="207"/>
        <v>26</v>
      </c>
      <c r="I4456" s="6" t="s">
        <v>215</v>
      </c>
      <c r="J4456" s="6">
        <v>10</v>
      </c>
      <c r="K4456" s="6">
        <v>38</v>
      </c>
      <c r="L4456" s="6">
        <v>353</v>
      </c>
      <c r="M4456" s="6">
        <v>37</v>
      </c>
      <c r="N4456" s="6">
        <v>4</v>
      </c>
      <c r="O4456" s="6">
        <v>0.4</v>
      </c>
      <c r="P4456" s="8">
        <v>167.5</v>
      </c>
      <c r="Q4456" s="8">
        <v>68.674999999999997</v>
      </c>
      <c r="R4456" s="8">
        <f t="shared" si="208"/>
        <v>127.30000000000001</v>
      </c>
      <c r="S4456" s="8">
        <f>(((Sales[[#This Row],[Unit Price]]-(Sales[[#This Row],[Discount Applied]]*Sales[[#This Row],[Unit Price]]))-Q4456)/Q4456)*100</f>
        <v>46.341463414634156</v>
      </c>
      <c r="T4456" s="8">
        <f t="shared" si="209"/>
        <v>402</v>
      </c>
      <c r="U4456" s="8">
        <f>Sales[[#This Row],[Unit Cost]]*Sales[[#This Row],[Order Quantity]]</f>
        <v>274.7</v>
      </c>
    </row>
    <row r="4457" spans="1:21" x14ac:dyDescent="0.2">
      <c r="A4457" s="6" t="s">
        <v>4670</v>
      </c>
      <c r="B4457" s="6" t="s">
        <v>24</v>
      </c>
      <c r="C4457" s="6" t="s">
        <v>148</v>
      </c>
      <c r="D4457" s="7">
        <v>43700</v>
      </c>
      <c r="E4457" s="7">
        <v>43783</v>
      </c>
      <c r="F4457" s="7">
        <v>43809</v>
      </c>
      <c r="G4457" s="7">
        <v>43815</v>
      </c>
      <c r="H4457" s="6">
        <f t="shared" si="207"/>
        <v>32</v>
      </c>
      <c r="I4457" s="6" t="s">
        <v>215</v>
      </c>
      <c r="J4457" s="6">
        <v>1</v>
      </c>
      <c r="K4457" s="6">
        <v>37</v>
      </c>
      <c r="L4457" s="6">
        <v>6</v>
      </c>
      <c r="M4457" s="6">
        <v>19</v>
      </c>
      <c r="N4457" s="6">
        <v>3</v>
      </c>
      <c r="O4457" s="6">
        <v>7.4999999999999997E-2</v>
      </c>
      <c r="P4457" s="8">
        <v>1876</v>
      </c>
      <c r="Q4457" s="8">
        <v>1013.0400000000001</v>
      </c>
      <c r="R4457" s="8">
        <f t="shared" si="208"/>
        <v>2166.7799999999993</v>
      </c>
      <c r="S4457" s="8">
        <f>(((Sales[[#This Row],[Unit Price]]-(Sales[[#This Row],[Discount Applied]]*Sales[[#This Row],[Unit Price]]))-Q4457)/Q4457)*100</f>
        <v>71.296296296296276</v>
      </c>
      <c r="T4457" s="8">
        <f t="shared" si="209"/>
        <v>5205.8999999999996</v>
      </c>
      <c r="U4457" s="8">
        <f>Sales[[#This Row],[Unit Cost]]*Sales[[#This Row],[Order Quantity]]</f>
        <v>3039.1200000000003</v>
      </c>
    </row>
    <row r="4458" spans="1:21" x14ac:dyDescent="0.2">
      <c r="A4458" s="6" t="s">
        <v>4671</v>
      </c>
      <c r="B4458" s="6" t="s">
        <v>24</v>
      </c>
      <c r="C4458" s="6" t="s">
        <v>146</v>
      </c>
      <c r="D4458" s="7">
        <v>43700</v>
      </c>
      <c r="E4458" s="7">
        <v>43783</v>
      </c>
      <c r="F4458" s="7">
        <v>43786</v>
      </c>
      <c r="G4458" s="7">
        <v>43790</v>
      </c>
      <c r="H4458" s="6">
        <f t="shared" si="207"/>
        <v>7</v>
      </c>
      <c r="I4458" s="6" t="s">
        <v>215</v>
      </c>
      <c r="J4458" s="6">
        <v>3</v>
      </c>
      <c r="K4458" s="6">
        <v>31</v>
      </c>
      <c r="L4458" s="6">
        <v>286</v>
      </c>
      <c r="M4458" s="6">
        <v>18</v>
      </c>
      <c r="N4458" s="6">
        <v>7</v>
      </c>
      <c r="O4458" s="6">
        <v>7.4999999999999997E-2</v>
      </c>
      <c r="P4458" s="8">
        <v>6324.8</v>
      </c>
      <c r="Q4458" s="8">
        <v>5059.84</v>
      </c>
      <c r="R4458" s="8">
        <f t="shared" si="208"/>
        <v>5534.1999999999971</v>
      </c>
      <c r="S4458" s="8">
        <f>(((Sales[[#This Row],[Unit Price]]-(Sales[[#This Row],[Discount Applied]]*Sales[[#This Row],[Unit Price]]))-Q4458)/Q4458)*100</f>
        <v>15.625000000000005</v>
      </c>
      <c r="T4458" s="8">
        <f t="shared" si="209"/>
        <v>40953.08</v>
      </c>
      <c r="U4458" s="8">
        <f>Sales[[#This Row],[Unit Cost]]*Sales[[#This Row],[Order Quantity]]</f>
        <v>35418.880000000005</v>
      </c>
    </row>
    <row r="4459" spans="1:21" x14ac:dyDescent="0.2">
      <c r="A4459" s="6" t="s">
        <v>4672</v>
      </c>
      <c r="B4459" s="6" t="s">
        <v>24</v>
      </c>
      <c r="C4459" s="6" t="s">
        <v>147</v>
      </c>
      <c r="D4459" s="7">
        <v>43700</v>
      </c>
      <c r="E4459" s="7">
        <v>43783</v>
      </c>
      <c r="F4459" s="7">
        <v>43811</v>
      </c>
      <c r="G4459" s="7">
        <v>43819</v>
      </c>
      <c r="H4459" s="6">
        <f t="shared" si="207"/>
        <v>36</v>
      </c>
      <c r="I4459" s="6" t="s">
        <v>215</v>
      </c>
      <c r="J4459" s="6">
        <v>8</v>
      </c>
      <c r="K4459" s="6">
        <v>44</v>
      </c>
      <c r="L4459" s="6">
        <v>237</v>
      </c>
      <c r="M4459" s="6">
        <v>6</v>
      </c>
      <c r="N4459" s="6">
        <v>2</v>
      </c>
      <c r="O4459" s="6">
        <v>0.05</v>
      </c>
      <c r="P4459" s="8">
        <v>3872.6</v>
      </c>
      <c r="Q4459" s="8">
        <v>1742.67</v>
      </c>
      <c r="R4459" s="8">
        <f t="shared" si="208"/>
        <v>3872.5999999999995</v>
      </c>
      <c r="S4459" s="8">
        <f>(((Sales[[#This Row],[Unit Price]]-(Sales[[#This Row],[Discount Applied]]*Sales[[#This Row],[Unit Price]]))-Q4459)/Q4459)*100</f>
        <v>111.1111111111111</v>
      </c>
      <c r="T4459" s="8">
        <f t="shared" si="209"/>
        <v>7357.94</v>
      </c>
      <c r="U4459" s="8">
        <f>Sales[[#This Row],[Unit Cost]]*Sales[[#This Row],[Order Quantity]]</f>
        <v>3485.34</v>
      </c>
    </row>
    <row r="4460" spans="1:21" x14ac:dyDescent="0.2">
      <c r="A4460" s="6" t="s">
        <v>4673</v>
      </c>
      <c r="B4460" s="6" t="s">
        <v>25</v>
      </c>
      <c r="C4460" s="6" t="s">
        <v>146</v>
      </c>
      <c r="D4460" s="7">
        <v>43700</v>
      </c>
      <c r="E4460" s="7">
        <v>43783</v>
      </c>
      <c r="F4460" s="7">
        <v>43809</v>
      </c>
      <c r="G4460" s="7">
        <v>43814</v>
      </c>
      <c r="H4460" s="6">
        <f t="shared" si="207"/>
        <v>31</v>
      </c>
      <c r="I4460" s="6" t="s">
        <v>215</v>
      </c>
      <c r="J4460" s="6">
        <v>17</v>
      </c>
      <c r="K4460" s="6">
        <v>5</v>
      </c>
      <c r="L4460" s="6">
        <v>280</v>
      </c>
      <c r="M4460" s="6">
        <v>12</v>
      </c>
      <c r="N4460" s="6">
        <v>3</v>
      </c>
      <c r="O4460" s="6">
        <v>0.4</v>
      </c>
      <c r="P4460" s="8">
        <v>850.9</v>
      </c>
      <c r="Q4460" s="8">
        <v>365.887</v>
      </c>
      <c r="R4460" s="8">
        <f t="shared" si="208"/>
        <v>433.95899999999983</v>
      </c>
      <c r="S4460" s="8">
        <f>(((Sales[[#This Row],[Unit Price]]-(Sales[[#This Row],[Discount Applied]]*Sales[[#This Row],[Unit Price]]))-Q4460)/Q4460)*100</f>
        <v>39.534883720930225</v>
      </c>
      <c r="T4460" s="8">
        <f t="shared" si="209"/>
        <v>1531.62</v>
      </c>
      <c r="U4460" s="8">
        <f>Sales[[#This Row],[Unit Cost]]*Sales[[#This Row],[Order Quantity]]</f>
        <v>1097.6610000000001</v>
      </c>
    </row>
    <row r="4461" spans="1:21" x14ac:dyDescent="0.2">
      <c r="A4461" s="6" t="s">
        <v>4674</v>
      </c>
      <c r="B4461" s="6" t="s">
        <v>24</v>
      </c>
      <c r="C4461" s="6" t="s">
        <v>147</v>
      </c>
      <c r="D4461" s="7">
        <v>43700</v>
      </c>
      <c r="E4461" s="7">
        <v>43783</v>
      </c>
      <c r="F4461" s="7">
        <v>43797</v>
      </c>
      <c r="G4461" s="7">
        <v>43807</v>
      </c>
      <c r="H4461" s="6">
        <f t="shared" si="207"/>
        <v>24</v>
      </c>
      <c r="I4461" s="6" t="s">
        <v>215</v>
      </c>
      <c r="J4461" s="6">
        <v>2</v>
      </c>
      <c r="K4461" s="6">
        <v>22</v>
      </c>
      <c r="L4461" s="6">
        <v>259</v>
      </c>
      <c r="M4461" s="6">
        <v>18</v>
      </c>
      <c r="N4461" s="6">
        <v>8</v>
      </c>
      <c r="O4461" s="6">
        <v>0.05</v>
      </c>
      <c r="P4461" s="8">
        <v>2479</v>
      </c>
      <c r="Q4461" s="8">
        <v>2032.78</v>
      </c>
      <c r="R4461" s="8">
        <f t="shared" si="208"/>
        <v>2578.1600000000017</v>
      </c>
      <c r="S4461" s="8">
        <f>(((Sales[[#This Row],[Unit Price]]-(Sales[[#This Row],[Discount Applied]]*Sales[[#This Row],[Unit Price]]))-Q4461)/Q4461)*100</f>
        <v>15.853658536585376</v>
      </c>
      <c r="T4461" s="8">
        <f t="shared" si="209"/>
        <v>18840.400000000001</v>
      </c>
      <c r="U4461" s="8">
        <f>Sales[[#This Row],[Unit Cost]]*Sales[[#This Row],[Order Quantity]]</f>
        <v>16262.24</v>
      </c>
    </row>
    <row r="4462" spans="1:21" x14ac:dyDescent="0.2">
      <c r="A4462" s="6" t="s">
        <v>4675</v>
      </c>
      <c r="B4462" s="6" t="s">
        <v>23</v>
      </c>
      <c r="C4462" s="6" t="s">
        <v>147</v>
      </c>
      <c r="D4462" s="7">
        <v>43700</v>
      </c>
      <c r="E4462" s="7">
        <v>43783</v>
      </c>
      <c r="F4462" s="7">
        <v>43800</v>
      </c>
      <c r="G4462" s="7">
        <v>43807</v>
      </c>
      <c r="H4462" s="6">
        <f t="shared" si="207"/>
        <v>24</v>
      </c>
      <c r="I4462" s="6" t="s">
        <v>215</v>
      </c>
      <c r="J4462" s="6">
        <v>22</v>
      </c>
      <c r="K4462" s="6">
        <v>27</v>
      </c>
      <c r="L4462" s="6">
        <v>253</v>
      </c>
      <c r="M4462" s="6">
        <v>23</v>
      </c>
      <c r="N4462" s="6">
        <v>3</v>
      </c>
      <c r="O4462" s="6">
        <v>0.15</v>
      </c>
      <c r="P4462" s="8">
        <v>5313.1</v>
      </c>
      <c r="Q4462" s="8">
        <v>2550.288</v>
      </c>
      <c r="R4462" s="8">
        <f t="shared" si="208"/>
        <v>5897.5410000000011</v>
      </c>
      <c r="S4462" s="8">
        <f>(((Sales[[#This Row],[Unit Price]]-(Sales[[#This Row],[Discount Applied]]*Sales[[#This Row],[Unit Price]]))-Q4462)/Q4462)*100</f>
        <v>77.083333333333343</v>
      </c>
      <c r="T4462" s="8">
        <f t="shared" si="209"/>
        <v>13548.405000000001</v>
      </c>
      <c r="U4462" s="8">
        <f>Sales[[#This Row],[Unit Cost]]*Sales[[#This Row],[Order Quantity]]</f>
        <v>7650.8639999999996</v>
      </c>
    </row>
    <row r="4463" spans="1:21" x14ac:dyDescent="0.2">
      <c r="A4463" s="6" t="s">
        <v>4676</v>
      </c>
      <c r="B4463" s="6" t="s">
        <v>24</v>
      </c>
      <c r="C4463" s="6" t="s">
        <v>144</v>
      </c>
      <c r="D4463" s="7">
        <v>43700</v>
      </c>
      <c r="E4463" s="7">
        <v>43783</v>
      </c>
      <c r="F4463" s="7">
        <v>43801</v>
      </c>
      <c r="G4463" s="7">
        <v>43804</v>
      </c>
      <c r="H4463" s="6">
        <f t="shared" si="207"/>
        <v>21</v>
      </c>
      <c r="I4463" s="6" t="s">
        <v>215</v>
      </c>
      <c r="J4463" s="6">
        <v>5</v>
      </c>
      <c r="K4463" s="6">
        <v>13</v>
      </c>
      <c r="L4463" s="6">
        <v>86</v>
      </c>
      <c r="M4463" s="6">
        <v>45</v>
      </c>
      <c r="N4463" s="6">
        <v>4</v>
      </c>
      <c r="O4463" s="6">
        <v>0.4</v>
      </c>
      <c r="P4463" s="8">
        <v>2606.3000000000002</v>
      </c>
      <c r="Q4463" s="8">
        <v>1277.087</v>
      </c>
      <c r="R4463" s="8">
        <f t="shared" si="208"/>
        <v>1146.7719999999999</v>
      </c>
      <c r="S4463" s="8">
        <f>(((Sales[[#This Row],[Unit Price]]-(Sales[[#This Row],[Discount Applied]]*Sales[[#This Row],[Unit Price]]))-Q4463)/Q4463)*100</f>
        <v>22.448979591836736</v>
      </c>
      <c r="T4463" s="8">
        <f t="shared" si="209"/>
        <v>6255.12</v>
      </c>
      <c r="U4463" s="8">
        <f>Sales[[#This Row],[Unit Cost]]*Sales[[#This Row],[Order Quantity]]</f>
        <v>5108.348</v>
      </c>
    </row>
    <row r="4464" spans="1:21" x14ac:dyDescent="0.2">
      <c r="A4464" s="6" t="s">
        <v>4677</v>
      </c>
      <c r="B4464" s="6" t="s">
        <v>24</v>
      </c>
      <c r="C4464" s="6" t="s">
        <v>145</v>
      </c>
      <c r="D4464" s="7">
        <v>43700</v>
      </c>
      <c r="E4464" s="7">
        <v>43784</v>
      </c>
      <c r="F4464" s="7">
        <v>43799</v>
      </c>
      <c r="G4464" s="7">
        <v>43802</v>
      </c>
      <c r="H4464" s="6">
        <f t="shared" si="207"/>
        <v>18</v>
      </c>
      <c r="I4464" s="6" t="s">
        <v>215</v>
      </c>
      <c r="J4464" s="6">
        <v>12</v>
      </c>
      <c r="K4464" s="6">
        <v>32</v>
      </c>
      <c r="L4464" s="6">
        <v>105</v>
      </c>
      <c r="M4464" s="6">
        <v>33</v>
      </c>
      <c r="N4464" s="6">
        <v>2</v>
      </c>
      <c r="O4464" s="6">
        <v>0.4</v>
      </c>
      <c r="P4464" s="8">
        <v>5339.9000000000005</v>
      </c>
      <c r="Q4464" s="8">
        <v>2189.3589999999999</v>
      </c>
      <c r="R4464" s="8">
        <f t="shared" si="208"/>
        <v>2029.1620000000003</v>
      </c>
      <c r="S4464" s="8">
        <f>(((Sales[[#This Row],[Unit Price]]-(Sales[[#This Row],[Discount Applied]]*Sales[[#This Row],[Unit Price]]))-Q4464)/Q4464)*100</f>
        <v>46.341463414634156</v>
      </c>
      <c r="T4464" s="8">
        <f t="shared" si="209"/>
        <v>6407.88</v>
      </c>
      <c r="U4464" s="8">
        <f>Sales[[#This Row],[Unit Cost]]*Sales[[#This Row],[Order Quantity]]</f>
        <v>4378.7179999999998</v>
      </c>
    </row>
    <row r="4465" spans="1:21" x14ac:dyDescent="0.2">
      <c r="A4465" s="6" t="s">
        <v>4678</v>
      </c>
      <c r="B4465" s="6" t="s">
        <v>25</v>
      </c>
      <c r="C4465" s="6" t="s">
        <v>145</v>
      </c>
      <c r="D4465" s="7">
        <v>43600</v>
      </c>
      <c r="E4465" s="7">
        <v>43784</v>
      </c>
      <c r="F4465" s="7">
        <v>43790</v>
      </c>
      <c r="G4465" s="7">
        <v>43798</v>
      </c>
      <c r="H4465" s="6">
        <f t="shared" si="207"/>
        <v>14</v>
      </c>
      <c r="I4465" s="6" t="s">
        <v>215</v>
      </c>
      <c r="J4465" s="6">
        <v>18</v>
      </c>
      <c r="K4465" s="6">
        <v>43</v>
      </c>
      <c r="L4465" s="6">
        <v>188</v>
      </c>
      <c r="M4465" s="6">
        <v>30</v>
      </c>
      <c r="N4465" s="6">
        <v>6</v>
      </c>
      <c r="O4465" s="6">
        <v>0.05</v>
      </c>
      <c r="P4465" s="8">
        <v>1983.2</v>
      </c>
      <c r="Q4465" s="8">
        <v>1348.576</v>
      </c>
      <c r="R4465" s="8">
        <f t="shared" si="208"/>
        <v>3212.7840000000015</v>
      </c>
      <c r="S4465" s="8">
        <f>(((Sales[[#This Row],[Unit Price]]-(Sales[[#This Row],[Discount Applied]]*Sales[[#This Row],[Unit Price]]))-Q4465)/Q4465)*100</f>
        <v>39.705882352941174</v>
      </c>
      <c r="T4465" s="8">
        <f t="shared" si="209"/>
        <v>11304.240000000002</v>
      </c>
      <c r="U4465" s="8">
        <f>Sales[[#This Row],[Unit Cost]]*Sales[[#This Row],[Order Quantity]]</f>
        <v>8091.4560000000001</v>
      </c>
    </row>
    <row r="4466" spans="1:21" x14ac:dyDescent="0.2">
      <c r="A4466" s="6" t="s">
        <v>4679</v>
      </c>
      <c r="B4466" s="6" t="s">
        <v>25</v>
      </c>
      <c r="C4466" s="6" t="s">
        <v>145</v>
      </c>
      <c r="D4466" s="7">
        <v>43700</v>
      </c>
      <c r="E4466" s="7">
        <v>43784</v>
      </c>
      <c r="F4466" s="7">
        <v>43804</v>
      </c>
      <c r="G4466" s="7">
        <v>43812</v>
      </c>
      <c r="H4466" s="6">
        <f t="shared" si="207"/>
        <v>28</v>
      </c>
      <c r="I4466" s="6" t="s">
        <v>215</v>
      </c>
      <c r="J4466" s="6">
        <v>14</v>
      </c>
      <c r="K4466" s="6">
        <v>19</v>
      </c>
      <c r="L4466" s="6">
        <v>142</v>
      </c>
      <c r="M4466" s="6">
        <v>6</v>
      </c>
      <c r="N4466" s="6">
        <v>3</v>
      </c>
      <c r="O4466" s="6">
        <v>0.05</v>
      </c>
      <c r="P4466" s="8">
        <v>1715.2</v>
      </c>
      <c r="Q4466" s="8">
        <v>1183.4879999999998</v>
      </c>
      <c r="R4466" s="8">
        <f t="shared" si="208"/>
        <v>1337.8560000000011</v>
      </c>
      <c r="S4466" s="8">
        <f>(((Sales[[#This Row],[Unit Price]]-(Sales[[#This Row],[Discount Applied]]*Sales[[#This Row],[Unit Price]]))-Q4466)/Q4466)*100</f>
        <v>37.68115942028988</v>
      </c>
      <c r="T4466" s="8">
        <f t="shared" si="209"/>
        <v>4888.3200000000006</v>
      </c>
      <c r="U4466" s="8">
        <f>Sales[[#This Row],[Unit Cost]]*Sales[[#This Row],[Order Quantity]]</f>
        <v>3550.4639999999995</v>
      </c>
    </row>
    <row r="4467" spans="1:21" x14ac:dyDescent="0.2">
      <c r="A4467" s="6" t="s">
        <v>4680</v>
      </c>
      <c r="B4467" s="6" t="s">
        <v>26</v>
      </c>
      <c r="C4467" s="6" t="s">
        <v>148</v>
      </c>
      <c r="D4467" s="7">
        <v>43700</v>
      </c>
      <c r="E4467" s="7">
        <v>43784</v>
      </c>
      <c r="F4467" s="7">
        <v>43799</v>
      </c>
      <c r="G4467" s="7">
        <v>43808</v>
      </c>
      <c r="H4467" s="6">
        <f t="shared" si="207"/>
        <v>24</v>
      </c>
      <c r="I4467" s="6" t="s">
        <v>215</v>
      </c>
      <c r="J4467" s="6">
        <v>27</v>
      </c>
      <c r="K4467" s="6">
        <v>40</v>
      </c>
      <c r="L4467" s="6">
        <v>10</v>
      </c>
      <c r="M4467" s="6">
        <v>1</v>
      </c>
      <c r="N4467" s="6">
        <v>6</v>
      </c>
      <c r="O4467" s="6">
        <v>0.3</v>
      </c>
      <c r="P4467" s="8">
        <v>3839.1</v>
      </c>
      <c r="Q4467" s="8">
        <v>2149.8960000000002</v>
      </c>
      <c r="R4467" s="8">
        <f t="shared" si="208"/>
        <v>3224.8439999999973</v>
      </c>
      <c r="S4467" s="8">
        <f>(((Sales[[#This Row],[Unit Price]]-(Sales[[#This Row],[Discount Applied]]*Sales[[#This Row],[Unit Price]]))-Q4467)/Q4467)*100</f>
        <v>24.999999999999982</v>
      </c>
      <c r="T4467" s="8">
        <f t="shared" si="209"/>
        <v>16124.219999999998</v>
      </c>
      <c r="U4467" s="8">
        <f>Sales[[#This Row],[Unit Cost]]*Sales[[#This Row],[Order Quantity]]</f>
        <v>12899.376</v>
      </c>
    </row>
    <row r="4468" spans="1:21" x14ac:dyDescent="0.2">
      <c r="A4468" s="6" t="s">
        <v>4681</v>
      </c>
      <c r="B4468" s="6" t="s">
        <v>24</v>
      </c>
      <c r="C4468" s="6" t="s">
        <v>145</v>
      </c>
      <c r="D4468" s="7">
        <v>43600</v>
      </c>
      <c r="E4468" s="7">
        <v>43784</v>
      </c>
      <c r="F4468" s="7">
        <v>43811</v>
      </c>
      <c r="G4468" s="7">
        <v>43814</v>
      </c>
      <c r="H4468" s="6">
        <f t="shared" si="207"/>
        <v>30</v>
      </c>
      <c r="I4468" s="6" t="s">
        <v>215</v>
      </c>
      <c r="J4468" s="6">
        <v>10</v>
      </c>
      <c r="K4468" s="6">
        <v>12</v>
      </c>
      <c r="L4468" s="6">
        <v>185</v>
      </c>
      <c r="M4468" s="6">
        <v>37</v>
      </c>
      <c r="N4468" s="6">
        <v>8</v>
      </c>
      <c r="O4468" s="6">
        <v>0.05</v>
      </c>
      <c r="P4468" s="8">
        <v>3993.2000000000003</v>
      </c>
      <c r="Q4468" s="8">
        <v>2276.1239999999998</v>
      </c>
      <c r="R4468" s="8">
        <f t="shared" si="208"/>
        <v>12139.328000000005</v>
      </c>
      <c r="S4468" s="8">
        <f>(((Sales[[#This Row],[Unit Price]]-(Sales[[#This Row],[Discount Applied]]*Sales[[#This Row],[Unit Price]]))-Q4468)/Q4468)*100</f>
        <v>66.6666666666667</v>
      </c>
      <c r="T4468" s="8">
        <f t="shared" si="209"/>
        <v>30348.320000000003</v>
      </c>
      <c r="U4468" s="8">
        <f>Sales[[#This Row],[Unit Cost]]*Sales[[#This Row],[Order Quantity]]</f>
        <v>18208.991999999998</v>
      </c>
    </row>
    <row r="4469" spans="1:21" x14ac:dyDescent="0.2">
      <c r="A4469" s="6" t="s">
        <v>4682</v>
      </c>
      <c r="B4469" s="6" t="s">
        <v>23</v>
      </c>
      <c r="C4469" s="6" t="s">
        <v>145</v>
      </c>
      <c r="D4469" s="7">
        <v>43700</v>
      </c>
      <c r="E4469" s="7">
        <v>43784</v>
      </c>
      <c r="F4469" s="7">
        <v>43803</v>
      </c>
      <c r="G4469" s="7">
        <v>43805</v>
      </c>
      <c r="H4469" s="6">
        <f t="shared" si="207"/>
        <v>21</v>
      </c>
      <c r="I4469" s="6" t="s">
        <v>215</v>
      </c>
      <c r="J4469" s="6">
        <v>25</v>
      </c>
      <c r="K4469" s="6">
        <v>38</v>
      </c>
      <c r="L4469" s="6">
        <v>120</v>
      </c>
      <c r="M4469" s="6">
        <v>36</v>
      </c>
      <c r="N4469" s="6">
        <v>5</v>
      </c>
      <c r="O4469" s="6">
        <v>0.15</v>
      </c>
      <c r="P4469" s="8">
        <v>1172.5</v>
      </c>
      <c r="Q4469" s="8">
        <v>738.67499999999995</v>
      </c>
      <c r="R4469" s="8">
        <f t="shared" si="208"/>
        <v>1289.75</v>
      </c>
      <c r="S4469" s="8">
        <f>(((Sales[[#This Row],[Unit Price]]-(Sales[[#This Row],[Discount Applied]]*Sales[[#This Row],[Unit Price]]))-Q4469)/Q4469)*100</f>
        <v>34.920634920634932</v>
      </c>
      <c r="T4469" s="8">
        <f t="shared" si="209"/>
        <v>4983.125</v>
      </c>
      <c r="U4469" s="8">
        <f>Sales[[#This Row],[Unit Cost]]*Sales[[#This Row],[Order Quantity]]</f>
        <v>3693.375</v>
      </c>
    </row>
    <row r="4470" spans="1:21" x14ac:dyDescent="0.2">
      <c r="A4470" s="6" t="s">
        <v>4683</v>
      </c>
      <c r="B4470" s="6" t="s">
        <v>25</v>
      </c>
      <c r="C4470" s="6" t="s">
        <v>146</v>
      </c>
      <c r="D4470" s="7">
        <v>43600</v>
      </c>
      <c r="E4470" s="7">
        <v>43784</v>
      </c>
      <c r="F4470" s="7">
        <v>43801</v>
      </c>
      <c r="G4470" s="7">
        <v>43809</v>
      </c>
      <c r="H4470" s="6">
        <f t="shared" si="207"/>
        <v>25</v>
      </c>
      <c r="I4470" s="6" t="s">
        <v>215</v>
      </c>
      <c r="J4470" s="6">
        <v>19</v>
      </c>
      <c r="K4470" s="6">
        <v>42</v>
      </c>
      <c r="L4470" s="6">
        <v>282</v>
      </c>
      <c r="M4470" s="6">
        <v>40</v>
      </c>
      <c r="N4470" s="6">
        <v>6</v>
      </c>
      <c r="O4470" s="6">
        <v>0.15</v>
      </c>
      <c r="P4470" s="8">
        <v>2767.1</v>
      </c>
      <c r="Q4470" s="8">
        <v>1632.5889999999999</v>
      </c>
      <c r="R4470" s="8">
        <f t="shared" si="208"/>
        <v>4316.6759999999995</v>
      </c>
      <c r="S4470" s="8">
        <f>(((Sales[[#This Row],[Unit Price]]-(Sales[[#This Row],[Discount Applied]]*Sales[[#This Row],[Unit Price]]))-Q4470)/Q4470)*100</f>
        <v>44.067796610169488</v>
      </c>
      <c r="T4470" s="8">
        <f t="shared" si="209"/>
        <v>14112.21</v>
      </c>
      <c r="U4470" s="8">
        <f>Sales[[#This Row],[Unit Cost]]*Sales[[#This Row],[Order Quantity]]</f>
        <v>9795.5339999999997</v>
      </c>
    </row>
    <row r="4471" spans="1:21" x14ac:dyDescent="0.2">
      <c r="A4471" s="6" t="s">
        <v>4684</v>
      </c>
      <c r="B4471" s="6" t="s">
        <v>26</v>
      </c>
      <c r="C4471" s="6" t="s">
        <v>147</v>
      </c>
      <c r="D4471" s="7">
        <v>43700</v>
      </c>
      <c r="E4471" s="7">
        <v>43784</v>
      </c>
      <c r="F4471" s="7">
        <v>43800</v>
      </c>
      <c r="G4471" s="7">
        <v>43808</v>
      </c>
      <c r="H4471" s="6">
        <f t="shared" si="207"/>
        <v>24</v>
      </c>
      <c r="I4471" s="6" t="s">
        <v>215</v>
      </c>
      <c r="J4471" s="6">
        <v>28</v>
      </c>
      <c r="K4471" s="6">
        <v>6</v>
      </c>
      <c r="L4471" s="6">
        <v>237</v>
      </c>
      <c r="M4471" s="6">
        <v>34</v>
      </c>
      <c r="N4471" s="6">
        <v>6</v>
      </c>
      <c r="O4471" s="6">
        <v>0.05</v>
      </c>
      <c r="P4471" s="8">
        <v>871</v>
      </c>
      <c r="Q4471" s="8">
        <v>374.53</v>
      </c>
      <c r="R4471" s="8">
        <f t="shared" si="208"/>
        <v>2717.52</v>
      </c>
      <c r="S4471" s="8">
        <f>(((Sales[[#This Row],[Unit Price]]-(Sales[[#This Row],[Discount Applied]]*Sales[[#This Row],[Unit Price]]))-Q4471)/Q4471)*100</f>
        <v>120.93023255813958</v>
      </c>
      <c r="T4471" s="8">
        <f t="shared" si="209"/>
        <v>4964.7</v>
      </c>
      <c r="U4471" s="8">
        <f>Sales[[#This Row],[Unit Cost]]*Sales[[#This Row],[Order Quantity]]</f>
        <v>2247.1799999999998</v>
      </c>
    </row>
    <row r="4472" spans="1:21" x14ac:dyDescent="0.2">
      <c r="A4472" s="6" t="s">
        <v>4685</v>
      </c>
      <c r="B4472" s="6" t="s">
        <v>26</v>
      </c>
      <c r="C4472" s="6" t="s">
        <v>147</v>
      </c>
      <c r="D4472" s="7">
        <v>43700</v>
      </c>
      <c r="E4472" s="7">
        <v>43784</v>
      </c>
      <c r="F4472" s="7">
        <v>43801</v>
      </c>
      <c r="G4472" s="7">
        <v>43806</v>
      </c>
      <c r="H4472" s="6">
        <f t="shared" si="207"/>
        <v>22</v>
      </c>
      <c r="I4472" s="6" t="s">
        <v>215</v>
      </c>
      <c r="J4472" s="6">
        <v>27</v>
      </c>
      <c r="K4472" s="6">
        <v>25</v>
      </c>
      <c r="L4472" s="6">
        <v>220</v>
      </c>
      <c r="M4472" s="6">
        <v>9</v>
      </c>
      <c r="N4472" s="6">
        <v>1</v>
      </c>
      <c r="O4472" s="6">
        <v>0.2</v>
      </c>
      <c r="P4472" s="8">
        <v>2412</v>
      </c>
      <c r="Q4472" s="8">
        <v>1326.6000000000001</v>
      </c>
      <c r="R4472" s="8">
        <f t="shared" si="208"/>
        <v>602.99999999999977</v>
      </c>
      <c r="S4472" s="8">
        <f>(((Sales[[#This Row],[Unit Price]]-(Sales[[#This Row],[Discount Applied]]*Sales[[#This Row],[Unit Price]]))-Q4472)/Q4472)*100</f>
        <v>45.454545454545432</v>
      </c>
      <c r="T4472" s="8">
        <f t="shared" si="209"/>
        <v>1929.6</v>
      </c>
      <c r="U4472" s="8">
        <f>Sales[[#This Row],[Unit Cost]]*Sales[[#This Row],[Order Quantity]]</f>
        <v>1326.6000000000001</v>
      </c>
    </row>
    <row r="4473" spans="1:21" x14ac:dyDescent="0.2">
      <c r="A4473" s="6" t="s">
        <v>4686</v>
      </c>
      <c r="B4473" s="6" t="s">
        <v>25</v>
      </c>
      <c r="C4473" s="6" t="s">
        <v>145</v>
      </c>
      <c r="D4473" s="7">
        <v>43700</v>
      </c>
      <c r="E4473" s="7">
        <v>43784</v>
      </c>
      <c r="F4473" s="7">
        <v>43792</v>
      </c>
      <c r="G4473" s="7">
        <v>43800</v>
      </c>
      <c r="H4473" s="6">
        <f t="shared" si="207"/>
        <v>16</v>
      </c>
      <c r="I4473" s="6" t="s">
        <v>215</v>
      </c>
      <c r="J4473" s="6">
        <v>13</v>
      </c>
      <c r="K4473" s="6">
        <v>31</v>
      </c>
      <c r="L4473" s="6">
        <v>157</v>
      </c>
      <c r="M4473" s="6">
        <v>12</v>
      </c>
      <c r="N4473" s="6">
        <v>7</v>
      </c>
      <c r="O4473" s="6">
        <v>0.05</v>
      </c>
      <c r="P4473" s="8">
        <v>2385.2000000000003</v>
      </c>
      <c r="Q4473" s="8">
        <v>1526.5280000000002</v>
      </c>
      <c r="R4473" s="8">
        <f t="shared" si="208"/>
        <v>5175.884</v>
      </c>
      <c r="S4473" s="8">
        <f>(((Sales[[#This Row],[Unit Price]]-(Sales[[#This Row],[Discount Applied]]*Sales[[#This Row],[Unit Price]]))-Q4473)/Q4473)*100</f>
        <v>48.437499999999979</v>
      </c>
      <c r="T4473" s="8">
        <f t="shared" si="209"/>
        <v>15861.580000000002</v>
      </c>
      <c r="U4473" s="8">
        <f>Sales[[#This Row],[Unit Cost]]*Sales[[#This Row],[Order Quantity]]</f>
        <v>10685.696000000002</v>
      </c>
    </row>
    <row r="4474" spans="1:21" x14ac:dyDescent="0.2">
      <c r="A4474" s="6" t="s">
        <v>4687</v>
      </c>
      <c r="B4474" s="6" t="s">
        <v>24</v>
      </c>
      <c r="C4474" s="6" t="s">
        <v>147</v>
      </c>
      <c r="D4474" s="7">
        <v>43700</v>
      </c>
      <c r="E4474" s="7">
        <v>43784</v>
      </c>
      <c r="F4474" s="7">
        <v>43789</v>
      </c>
      <c r="G4474" s="7">
        <v>43793</v>
      </c>
      <c r="H4474" s="6">
        <f t="shared" si="207"/>
        <v>9</v>
      </c>
      <c r="I4474" s="6" t="s">
        <v>215</v>
      </c>
      <c r="J4474" s="6">
        <v>3</v>
      </c>
      <c r="K4474" s="6">
        <v>30</v>
      </c>
      <c r="L4474" s="6">
        <v>208</v>
      </c>
      <c r="M4474" s="6">
        <v>24</v>
      </c>
      <c r="N4474" s="6">
        <v>8</v>
      </c>
      <c r="O4474" s="6">
        <v>0.1</v>
      </c>
      <c r="P4474" s="8">
        <v>2391.9</v>
      </c>
      <c r="Q4474" s="8">
        <v>1889.6010000000001</v>
      </c>
      <c r="R4474" s="8">
        <f t="shared" si="208"/>
        <v>2104.8719999999994</v>
      </c>
      <c r="S4474" s="8">
        <f>(((Sales[[#This Row],[Unit Price]]-(Sales[[#This Row],[Discount Applied]]*Sales[[#This Row],[Unit Price]]))-Q4474)/Q4474)*100</f>
        <v>13.924050632911388</v>
      </c>
      <c r="T4474" s="8">
        <f t="shared" si="209"/>
        <v>17221.68</v>
      </c>
      <c r="U4474" s="8">
        <f>Sales[[#This Row],[Unit Cost]]*Sales[[#This Row],[Order Quantity]]</f>
        <v>15116.808000000001</v>
      </c>
    </row>
    <row r="4475" spans="1:21" x14ac:dyDescent="0.2">
      <c r="A4475" s="6" t="s">
        <v>4688</v>
      </c>
      <c r="B4475" s="6" t="s">
        <v>24</v>
      </c>
      <c r="C4475" s="6" t="s">
        <v>144</v>
      </c>
      <c r="D4475" s="7">
        <v>43700</v>
      </c>
      <c r="E4475" s="7">
        <v>43785</v>
      </c>
      <c r="F4475" s="7">
        <v>43788</v>
      </c>
      <c r="G4475" s="7">
        <v>43789</v>
      </c>
      <c r="H4475" s="6">
        <f t="shared" si="207"/>
        <v>4</v>
      </c>
      <c r="I4475" s="6" t="s">
        <v>215</v>
      </c>
      <c r="J4475" s="6">
        <v>12</v>
      </c>
      <c r="K4475" s="6">
        <v>48</v>
      </c>
      <c r="L4475" s="6">
        <v>78</v>
      </c>
      <c r="M4475" s="6">
        <v>31</v>
      </c>
      <c r="N4475" s="6">
        <v>8</v>
      </c>
      <c r="O4475" s="6">
        <v>0.05</v>
      </c>
      <c r="P4475" s="8">
        <v>2324.9</v>
      </c>
      <c r="Q4475" s="8">
        <v>1371.691</v>
      </c>
      <c r="R4475" s="8">
        <f t="shared" si="208"/>
        <v>6695.7120000000014</v>
      </c>
      <c r="S4475" s="8">
        <f>(((Sales[[#This Row],[Unit Price]]-(Sales[[#This Row],[Discount Applied]]*Sales[[#This Row],[Unit Price]]))-Q4475)/Q4475)*100</f>
        <v>61.016949152542388</v>
      </c>
      <c r="T4475" s="8">
        <f t="shared" si="209"/>
        <v>17669.240000000002</v>
      </c>
      <c r="U4475" s="8">
        <f>Sales[[#This Row],[Unit Cost]]*Sales[[#This Row],[Order Quantity]]</f>
        <v>10973.528</v>
      </c>
    </row>
    <row r="4476" spans="1:21" x14ac:dyDescent="0.2">
      <c r="A4476" s="6" t="s">
        <v>4689</v>
      </c>
      <c r="B4476" s="6" t="s">
        <v>23</v>
      </c>
      <c r="C4476" s="6" t="s">
        <v>145</v>
      </c>
      <c r="D4476" s="7">
        <v>43700</v>
      </c>
      <c r="E4476" s="7">
        <v>43785</v>
      </c>
      <c r="F4476" s="7">
        <v>43798</v>
      </c>
      <c r="G4476" s="7">
        <v>43801</v>
      </c>
      <c r="H4476" s="6">
        <f t="shared" si="207"/>
        <v>16</v>
      </c>
      <c r="I4476" s="6" t="s">
        <v>215</v>
      </c>
      <c r="J4476" s="6">
        <v>24</v>
      </c>
      <c r="K4476" s="6">
        <v>38</v>
      </c>
      <c r="L4476" s="6">
        <v>103</v>
      </c>
      <c r="M4476" s="6">
        <v>43</v>
      </c>
      <c r="N4476" s="6">
        <v>5</v>
      </c>
      <c r="O4476" s="6">
        <v>0.15</v>
      </c>
      <c r="P4476" s="8">
        <v>3691.7000000000003</v>
      </c>
      <c r="Q4476" s="8">
        <v>2399.6050000000005</v>
      </c>
      <c r="R4476" s="8">
        <f t="shared" si="208"/>
        <v>3691.6999999999989</v>
      </c>
      <c r="S4476" s="8">
        <f>(((Sales[[#This Row],[Unit Price]]-(Sales[[#This Row],[Discount Applied]]*Sales[[#This Row],[Unit Price]]))-Q4476)/Q4476)*100</f>
        <v>30.769230769230749</v>
      </c>
      <c r="T4476" s="8">
        <f t="shared" si="209"/>
        <v>15689.725</v>
      </c>
      <c r="U4476" s="8">
        <f>Sales[[#This Row],[Unit Cost]]*Sales[[#This Row],[Order Quantity]]</f>
        <v>11998.025000000001</v>
      </c>
    </row>
    <row r="4477" spans="1:21" x14ac:dyDescent="0.2">
      <c r="A4477" s="6" t="s">
        <v>4690</v>
      </c>
      <c r="B4477" s="6" t="s">
        <v>25</v>
      </c>
      <c r="C4477" s="6" t="s">
        <v>145</v>
      </c>
      <c r="D4477" s="7">
        <v>43700</v>
      </c>
      <c r="E4477" s="7">
        <v>43785</v>
      </c>
      <c r="F4477" s="7">
        <v>43811</v>
      </c>
      <c r="G4477" s="7">
        <v>43812</v>
      </c>
      <c r="H4477" s="6">
        <f t="shared" si="207"/>
        <v>27</v>
      </c>
      <c r="I4477" s="6" t="s">
        <v>215</v>
      </c>
      <c r="J4477" s="6">
        <v>13</v>
      </c>
      <c r="K4477" s="6">
        <v>36</v>
      </c>
      <c r="L4477" s="6">
        <v>181</v>
      </c>
      <c r="M4477" s="6">
        <v>34</v>
      </c>
      <c r="N4477" s="6">
        <v>3</v>
      </c>
      <c r="O4477" s="6">
        <v>0.05</v>
      </c>
      <c r="P4477" s="8">
        <v>904.5</v>
      </c>
      <c r="Q4477" s="8">
        <v>506.52000000000004</v>
      </c>
      <c r="R4477" s="8">
        <f t="shared" si="208"/>
        <v>1058.2649999999996</v>
      </c>
      <c r="S4477" s="8">
        <f>(((Sales[[#This Row],[Unit Price]]-(Sales[[#This Row],[Discount Applied]]*Sales[[#This Row],[Unit Price]]))-Q4477)/Q4477)*100</f>
        <v>69.642857142857125</v>
      </c>
      <c r="T4477" s="8">
        <f t="shared" si="209"/>
        <v>2577.8249999999998</v>
      </c>
      <c r="U4477" s="8">
        <f>Sales[[#This Row],[Unit Cost]]*Sales[[#This Row],[Order Quantity]]</f>
        <v>1519.5600000000002</v>
      </c>
    </row>
    <row r="4478" spans="1:21" x14ac:dyDescent="0.2">
      <c r="A4478" s="6" t="s">
        <v>4691</v>
      </c>
      <c r="B4478" s="6" t="s">
        <v>24</v>
      </c>
      <c r="C4478" s="6" t="s">
        <v>145</v>
      </c>
      <c r="D4478" s="7">
        <v>43700</v>
      </c>
      <c r="E4478" s="7">
        <v>43785</v>
      </c>
      <c r="F4478" s="7">
        <v>43804</v>
      </c>
      <c r="G4478" s="7">
        <v>43807</v>
      </c>
      <c r="H4478" s="6">
        <f t="shared" si="207"/>
        <v>22</v>
      </c>
      <c r="I4478" s="6" t="s">
        <v>215</v>
      </c>
      <c r="J4478" s="6">
        <v>11</v>
      </c>
      <c r="K4478" s="6">
        <v>46</v>
      </c>
      <c r="L4478" s="6">
        <v>110</v>
      </c>
      <c r="M4478" s="6">
        <v>25</v>
      </c>
      <c r="N4478" s="6">
        <v>4</v>
      </c>
      <c r="O4478" s="6">
        <v>0.05</v>
      </c>
      <c r="P4478" s="8">
        <v>1715.2</v>
      </c>
      <c r="Q4478" s="8">
        <v>943.36000000000013</v>
      </c>
      <c r="R4478" s="8">
        <f t="shared" si="208"/>
        <v>2744.3199999999997</v>
      </c>
      <c r="S4478" s="8">
        <f>(((Sales[[#This Row],[Unit Price]]-(Sales[[#This Row],[Discount Applied]]*Sales[[#This Row],[Unit Price]]))-Q4478)/Q4478)*100</f>
        <v>72.727272727272705</v>
      </c>
      <c r="T4478" s="8">
        <f t="shared" si="209"/>
        <v>6517.76</v>
      </c>
      <c r="U4478" s="8">
        <f>Sales[[#This Row],[Unit Cost]]*Sales[[#This Row],[Order Quantity]]</f>
        <v>3773.4400000000005</v>
      </c>
    </row>
    <row r="4479" spans="1:21" x14ac:dyDescent="0.2">
      <c r="A4479" s="6" t="s">
        <v>4692</v>
      </c>
      <c r="B4479" s="6" t="s">
        <v>23</v>
      </c>
      <c r="C4479" s="6" t="s">
        <v>145</v>
      </c>
      <c r="D4479" s="7">
        <v>43700</v>
      </c>
      <c r="E4479" s="7">
        <v>43785</v>
      </c>
      <c r="F4479" s="7">
        <v>43795</v>
      </c>
      <c r="G4479" s="7">
        <v>43801</v>
      </c>
      <c r="H4479" s="6">
        <f t="shared" si="207"/>
        <v>16</v>
      </c>
      <c r="I4479" s="6" t="s">
        <v>215</v>
      </c>
      <c r="J4479" s="6">
        <v>25</v>
      </c>
      <c r="K4479" s="6">
        <v>21</v>
      </c>
      <c r="L4479" s="6">
        <v>174</v>
      </c>
      <c r="M4479" s="6">
        <v>25</v>
      </c>
      <c r="N4479" s="6">
        <v>8</v>
      </c>
      <c r="O4479" s="6">
        <v>0.05</v>
      </c>
      <c r="P4479" s="8">
        <v>938</v>
      </c>
      <c r="Q4479" s="8">
        <v>515.90000000000009</v>
      </c>
      <c r="R4479" s="8">
        <f t="shared" si="208"/>
        <v>3001.5999999999995</v>
      </c>
      <c r="S4479" s="8">
        <f>(((Sales[[#This Row],[Unit Price]]-(Sales[[#This Row],[Discount Applied]]*Sales[[#This Row],[Unit Price]]))-Q4479)/Q4479)*100</f>
        <v>72.727272727272691</v>
      </c>
      <c r="T4479" s="8">
        <f t="shared" si="209"/>
        <v>7128.8</v>
      </c>
      <c r="U4479" s="8">
        <f>Sales[[#This Row],[Unit Cost]]*Sales[[#This Row],[Order Quantity]]</f>
        <v>4127.2000000000007</v>
      </c>
    </row>
    <row r="4480" spans="1:21" x14ac:dyDescent="0.2">
      <c r="A4480" s="6" t="s">
        <v>4693</v>
      </c>
      <c r="B4480" s="6" t="s">
        <v>25</v>
      </c>
      <c r="C4480" s="6" t="s">
        <v>145</v>
      </c>
      <c r="D4480" s="7">
        <v>43700</v>
      </c>
      <c r="E4480" s="7">
        <v>43785</v>
      </c>
      <c r="F4480" s="7">
        <v>43789</v>
      </c>
      <c r="G4480" s="7">
        <v>43791</v>
      </c>
      <c r="H4480" s="6">
        <f t="shared" si="207"/>
        <v>6</v>
      </c>
      <c r="I4480" s="6" t="s">
        <v>215</v>
      </c>
      <c r="J4480" s="6">
        <v>15</v>
      </c>
      <c r="K4480" s="6">
        <v>15</v>
      </c>
      <c r="L4480" s="6">
        <v>135</v>
      </c>
      <c r="M4480" s="6">
        <v>34</v>
      </c>
      <c r="N4480" s="6">
        <v>4</v>
      </c>
      <c r="O4480" s="6">
        <v>7.4999999999999997E-2</v>
      </c>
      <c r="P4480" s="8">
        <v>4006.6</v>
      </c>
      <c r="Q4480" s="8">
        <v>1762.904</v>
      </c>
      <c r="R4480" s="8">
        <f t="shared" si="208"/>
        <v>7772.8040000000001</v>
      </c>
      <c r="S4480" s="8">
        <f>(((Sales[[#This Row],[Unit Price]]-(Sales[[#This Row],[Discount Applied]]*Sales[[#This Row],[Unit Price]]))-Q4480)/Q4480)*100</f>
        <v>110.22727272727273</v>
      </c>
      <c r="T4480" s="8">
        <f t="shared" si="209"/>
        <v>14824.42</v>
      </c>
      <c r="U4480" s="8">
        <f>Sales[[#This Row],[Unit Cost]]*Sales[[#This Row],[Order Quantity]]</f>
        <v>7051.616</v>
      </c>
    </row>
    <row r="4481" spans="1:21" x14ac:dyDescent="0.2">
      <c r="A4481" s="6" t="s">
        <v>4694</v>
      </c>
      <c r="B4481" s="6" t="s">
        <v>24</v>
      </c>
      <c r="C4481" s="6" t="s">
        <v>146</v>
      </c>
      <c r="D4481" s="7">
        <v>43700</v>
      </c>
      <c r="E4481" s="7">
        <v>43785</v>
      </c>
      <c r="F4481" s="7">
        <v>43802</v>
      </c>
      <c r="G4481" s="7">
        <v>43809</v>
      </c>
      <c r="H4481" s="6">
        <f t="shared" si="207"/>
        <v>24</v>
      </c>
      <c r="I4481" s="6" t="s">
        <v>215</v>
      </c>
      <c r="J4481" s="6">
        <v>10</v>
      </c>
      <c r="K4481" s="6">
        <v>26</v>
      </c>
      <c r="L4481" s="6">
        <v>321</v>
      </c>
      <c r="M4481" s="6">
        <v>17</v>
      </c>
      <c r="N4481" s="6">
        <v>8</v>
      </c>
      <c r="O4481" s="6">
        <v>0.05</v>
      </c>
      <c r="P4481" s="8">
        <v>1232.8</v>
      </c>
      <c r="Q4481" s="8">
        <v>628.72799999999995</v>
      </c>
      <c r="R4481" s="8">
        <f t="shared" si="208"/>
        <v>4339.4559999999992</v>
      </c>
      <c r="S4481" s="8">
        <f>(((Sales[[#This Row],[Unit Price]]-(Sales[[#This Row],[Discount Applied]]*Sales[[#This Row],[Unit Price]]))-Q4481)/Q4481)*100</f>
        <v>86.274509803921561</v>
      </c>
      <c r="T4481" s="8">
        <f t="shared" si="209"/>
        <v>9369.2799999999988</v>
      </c>
      <c r="U4481" s="8">
        <f>Sales[[#This Row],[Unit Cost]]*Sales[[#This Row],[Order Quantity]]</f>
        <v>5029.8239999999996</v>
      </c>
    </row>
    <row r="4482" spans="1:21" x14ac:dyDescent="0.2">
      <c r="A4482" s="6" t="s">
        <v>4695</v>
      </c>
      <c r="B4482" s="6" t="s">
        <v>26</v>
      </c>
      <c r="C4482" s="6" t="s">
        <v>145</v>
      </c>
      <c r="D4482" s="7">
        <v>43700</v>
      </c>
      <c r="E4482" s="7">
        <v>43785</v>
      </c>
      <c r="F4482" s="7">
        <v>43802</v>
      </c>
      <c r="G4482" s="7">
        <v>43803</v>
      </c>
      <c r="H4482" s="6">
        <f t="shared" ref="H4482:H4545" si="210">G4482-E4482</f>
        <v>18</v>
      </c>
      <c r="I4482" s="6" t="s">
        <v>215</v>
      </c>
      <c r="J4482" s="6">
        <v>25</v>
      </c>
      <c r="K4482" s="6">
        <v>21</v>
      </c>
      <c r="L4482" s="6">
        <v>178</v>
      </c>
      <c r="M4482" s="6">
        <v>33</v>
      </c>
      <c r="N4482" s="6">
        <v>7</v>
      </c>
      <c r="O4482" s="6">
        <v>0.2</v>
      </c>
      <c r="P4482" s="8">
        <v>3892.7000000000003</v>
      </c>
      <c r="Q4482" s="8">
        <v>2296.6930000000002</v>
      </c>
      <c r="R4482" s="8">
        <f t="shared" ref="R4482:R4545" si="211">T4482-(Q4482*N4482)</f>
        <v>5722.2690000000002</v>
      </c>
      <c r="S4482" s="8">
        <f>(((Sales[[#This Row],[Unit Price]]-(Sales[[#This Row],[Discount Applied]]*Sales[[#This Row],[Unit Price]]))-Q4482)/Q4482)*100</f>
        <v>35.593220338983052</v>
      </c>
      <c r="T4482" s="8">
        <f t="shared" ref="T4482:T4545" si="212">((P4482*N4482)-(P4482*O4482*N4482))</f>
        <v>21799.120000000003</v>
      </c>
      <c r="U4482" s="8">
        <f>Sales[[#This Row],[Unit Cost]]*Sales[[#This Row],[Order Quantity]]</f>
        <v>16076.851000000002</v>
      </c>
    </row>
    <row r="4483" spans="1:21" x14ac:dyDescent="0.2">
      <c r="A4483" s="6" t="s">
        <v>4696</v>
      </c>
      <c r="B4483" s="6" t="s">
        <v>24</v>
      </c>
      <c r="C4483" s="6" t="s">
        <v>144</v>
      </c>
      <c r="D4483" s="7">
        <v>43700</v>
      </c>
      <c r="E4483" s="7">
        <v>43785</v>
      </c>
      <c r="F4483" s="7">
        <v>43812</v>
      </c>
      <c r="G4483" s="7">
        <v>43815</v>
      </c>
      <c r="H4483" s="6">
        <f t="shared" si="210"/>
        <v>30</v>
      </c>
      <c r="I4483" s="6" t="s">
        <v>215</v>
      </c>
      <c r="J4483" s="6">
        <v>1</v>
      </c>
      <c r="K4483" s="6">
        <v>23</v>
      </c>
      <c r="L4483" s="6">
        <v>72</v>
      </c>
      <c r="M4483" s="6">
        <v>6</v>
      </c>
      <c r="N4483" s="6">
        <v>1</v>
      </c>
      <c r="O4483" s="6">
        <v>0.05</v>
      </c>
      <c r="P4483" s="8">
        <v>2485.7000000000003</v>
      </c>
      <c r="Q4483" s="8">
        <v>1093.7080000000001</v>
      </c>
      <c r="R4483" s="8">
        <f t="shared" si="211"/>
        <v>1267.7070000000003</v>
      </c>
      <c r="S4483" s="8">
        <f>(((Sales[[#This Row],[Unit Price]]-(Sales[[#This Row],[Discount Applied]]*Sales[[#This Row],[Unit Price]]))-Q4483)/Q4483)*100</f>
        <v>115.90909090909093</v>
      </c>
      <c r="T4483" s="8">
        <f t="shared" si="212"/>
        <v>2361.4150000000004</v>
      </c>
      <c r="U4483" s="8">
        <f>Sales[[#This Row],[Unit Cost]]*Sales[[#This Row],[Order Quantity]]</f>
        <v>1093.7080000000001</v>
      </c>
    </row>
    <row r="4484" spans="1:21" x14ac:dyDescent="0.2">
      <c r="A4484" s="6" t="s">
        <v>4697</v>
      </c>
      <c r="B4484" s="6" t="s">
        <v>24</v>
      </c>
      <c r="C4484" s="6" t="s">
        <v>147</v>
      </c>
      <c r="D4484" s="7">
        <v>43600</v>
      </c>
      <c r="E4484" s="7">
        <v>43785</v>
      </c>
      <c r="F4484" s="7">
        <v>43797</v>
      </c>
      <c r="G4484" s="7">
        <v>43807</v>
      </c>
      <c r="H4484" s="6">
        <f t="shared" si="210"/>
        <v>22</v>
      </c>
      <c r="I4484" s="6" t="s">
        <v>215</v>
      </c>
      <c r="J4484" s="6">
        <v>9</v>
      </c>
      <c r="K4484" s="6">
        <v>40</v>
      </c>
      <c r="L4484" s="6">
        <v>228</v>
      </c>
      <c r="M4484" s="6">
        <v>47</v>
      </c>
      <c r="N4484" s="6">
        <v>2</v>
      </c>
      <c r="O4484" s="6">
        <v>0.05</v>
      </c>
      <c r="P4484" s="8">
        <v>1742</v>
      </c>
      <c r="Q4484" s="8">
        <v>1341.34</v>
      </c>
      <c r="R4484" s="8">
        <f t="shared" si="211"/>
        <v>627.12000000000035</v>
      </c>
      <c r="S4484" s="8">
        <f>(((Sales[[#This Row],[Unit Price]]-(Sales[[#This Row],[Discount Applied]]*Sales[[#This Row],[Unit Price]]))-Q4484)/Q4484)*100</f>
        <v>23.376623376623389</v>
      </c>
      <c r="T4484" s="8">
        <f t="shared" si="212"/>
        <v>3309.8</v>
      </c>
      <c r="U4484" s="8">
        <f>Sales[[#This Row],[Unit Cost]]*Sales[[#This Row],[Order Quantity]]</f>
        <v>2682.68</v>
      </c>
    </row>
    <row r="4485" spans="1:21" x14ac:dyDescent="0.2">
      <c r="A4485" s="6" t="s">
        <v>4698</v>
      </c>
      <c r="B4485" s="6" t="s">
        <v>25</v>
      </c>
      <c r="C4485" s="6" t="s">
        <v>148</v>
      </c>
      <c r="D4485" s="7">
        <v>43700</v>
      </c>
      <c r="E4485" s="7">
        <v>43785</v>
      </c>
      <c r="F4485" s="7">
        <v>43806</v>
      </c>
      <c r="G4485" s="7">
        <v>43814</v>
      </c>
      <c r="H4485" s="6">
        <f t="shared" si="210"/>
        <v>29</v>
      </c>
      <c r="I4485" s="6" t="s">
        <v>215</v>
      </c>
      <c r="J4485" s="6">
        <v>13</v>
      </c>
      <c r="K4485" s="6">
        <v>18</v>
      </c>
      <c r="L4485" s="6">
        <v>37</v>
      </c>
      <c r="M4485" s="6">
        <v>29</v>
      </c>
      <c r="N4485" s="6">
        <v>2</v>
      </c>
      <c r="O4485" s="6">
        <v>0.05</v>
      </c>
      <c r="P4485" s="8">
        <v>187.6</v>
      </c>
      <c r="Q4485" s="8">
        <v>91.923999999999992</v>
      </c>
      <c r="R4485" s="8">
        <f t="shared" si="211"/>
        <v>172.59200000000001</v>
      </c>
      <c r="S4485" s="8">
        <f>(((Sales[[#This Row],[Unit Price]]-(Sales[[#This Row],[Discount Applied]]*Sales[[#This Row],[Unit Price]]))-Q4485)/Q4485)*100</f>
        <v>93.877551020408177</v>
      </c>
      <c r="T4485" s="8">
        <f t="shared" si="212"/>
        <v>356.44</v>
      </c>
      <c r="U4485" s="8">
        <f>Sales[[#This Row],[Unit Cost]]*Sales[[#This Row],[Order Quantity]]</f>
        <v>183.84799999999998</v>
      </c>
    </row>
    <row r="4486" spans="1:21" x14ac:dyDescent="0.2">
      <c r="A4486" s="6" t="s">
        <v>4699</v>
      </c>
      <c r="B4486" s="6" t="s">
        <v>25</v>
      </c>
      <c r="C4486" s="6" t="s">
        <v>148</v>
      </c>
      <c r="D4486" s="7">
        <v>43700</v>
      </c>
      <c r="E4486" s="7">
        <v>43785</v>
      </c>
      <c r="F4486" s="7">
        <v>43804</v>
      </c>
      <c r="G4486" s="7">
        <v>43814</v>
      </c>
      <c r="H4486" s="6">
        <f t="shared" si="210"/>
        <v>29</v>
      </c>
      <c r="I4486" s="6" t="s">
        <v>215</v>
      </c>
      <c r="J4486" s="6">
        <v>15</v>
      </c>
      <c r="K4486" s="6">
        <v>8</v>
      </c>
      <c r="L4486" s="6">
        <v>30</v>
      </c>
      <c r="M4486" s="6">
        <v>43</v>
      </c>
      <c r="N4486" s="6">
        <v>3</v>
      </c>
      <c r="O4486" s="6">
        <v>0.3</v>
      </c>
      <c r="P4486" s="8">
        <v>3966.4</v>
      </c>
      <c r="Q4486" s="8">
        <v>2141.8560000000002</v>
      </c>
      <c r="R4486" s="8">
        <f t="shared" si="211"/>
        <v>1903.8719999999994</v>
      </c>
      <c r="S4486" s="8">
        <f>(((Sales[[#This Row],[Unit Price]]-(Sales[[#This Row],[Discount Applied]]*Sales[[#This Row],[Unit Price]]))-Q4486)/Q4486)*100</f>
        <v>29.629629629629616</v>
      </c>
      <c r="T4486" s="8">
        <f t="shared" si="212"/>
        <v>8329.44</v>
      </c>
      <c r="U4486" s="8">
        <f>Sales[[#This Row],[Unit Cost]]*Sales[[#This Row],[Order Quantity]]</f>
        <v>6425.5680000000011</v>
      </c>
    </row>
    <row r="4487" spans="1:21" x14ac:dyDescent="0.2">
      <c r="A4487" s="6" t="s">
        <v>4700</v>
      </c>
      <c r="B4487" s="6" t="s">
        <v>25</v>
      </c>
      <c r="C4487" s="6" t="s">
        <v>146</v>
      </c>
      <c r="D4487" s="7">
        <v>43700</v>
      </c>
      <c r="E4487" s="7">
        <v>43786</v>
      </c>
      <c r="F4487" s="7">
        <v>43790</v>
      </c>
      <c r="G4487" s="7">
        <v>43791</v>
      </c>
      <c r="H4487" s="6">
        <f t="shared" si="210"/>
        <v>5</v>
      </c>
      <c r="I4487" s="6" t="s">
        <v>215</v>
      </c>
      <c r="J4487" s="6">
        <v>18</v>
      </c>
      <c r="K4487" s="6">
        <v>35</v>
      </c>
      <c r="L4487" s="6">
        <v>297</v>
      </c>
      <c r="M4487" s="6">
        <v>34</v>
      </c>
      <c r="N4487" s="6">
        <v>3</v>
      </c>
      <c r="O4487" s="6">
        <v>0.2</v>
      </c>
      <c r="P4487" s="8">
        <v>1072</v>
      </c>
      <c r="Q4487" s="8">
        <v>578.88</v>
      </c>
      <c r="R4487" s="8">
        <f t="shared" si="211"/>
        <v>836.16000000000031</v>
      </c>
      <c r="S4487" s="8">
        <f>(((Sales[[#This Row],[Unit Price]]-(Sales[[#This Row],[Discount Applied]]*Sales[[#This Row],[Unit Price]]))-Q4487)/Q4487)*100</f>
        <v>48.148148148148152</v>
      </c>
      <c r="T4487" s="8">
        <f t="shared" si="212"/>
        <v>2572.8000000000002</v>
      </c>
      <c r="U4487" s="8">
        <f>Sales[[#This Row],[Unit Cost]]*Sales[[#This Row],[Order Quantity]]</f>
        <v>1736.6399999999999</v>
      </c>
    </row>
    <row r="4488" spans="1:21" x14ac:dyDescent="0.2">
      <c r="A4488" s="6" t="s">
        <v>4701</v>
      </c>
      <c r="B4488" s="6" t="s">
        <v>24</v>
      </c>
      <c r="C4488" s="6" t="s">
        <v>146</v>
      </c>
      <c r="D4488" s="7">
        <v>43700</v>
      </c>
      <c r="E4488" s="7">
        <v>43786</v>
      </c>
      <c r="F4488" s="7">
        <v>43789</v>
      </c>
      <c r="G4488" s="7">
        <v>43792</v>
      </c>
      <c r="H4488" s="6">
        <f t="shared" si="210"/>
        <v>6</v>
      </c>
      <c r="I4488" s="6" t="s">
        <v>215</v>
      </c>
      <c r="J4488" s="6">
        <v>9</v>
      </c>
      <c r="K4488" s="6">
        <v>49</v>
      </c>
      <c r="L4488" s="6">
        <v>300</v>
      </c>
      <c r="M4488" s="6">
        <v>32</v>
      </c>
      <c r="N4488" s="6">
        <v>4</v>
      </c>
      <c r="O4488" s="6">
        <v>0.15</v>
      </c>
      <c r="P4488" s="8">
        <v>877.7</v>
      </c>
      <c r="Q4488" s="8">
        <v>675.82900000000006</v>
      </c>
      <c r="R4488" s="8">
        <f t="shared" si="211"/>
        <v>280.86400000000003</v>
      </c>
      <c r="S4488" s="8">
        <f>(((Sales[[#This Row],[Unit Price]]-(Sales[[#This Row],[Discount Applied]]*Sales[[#This Row],[Unit Price]]))-Q4488)/Q4488)*100</f>
        <v>10.38961038961039</v>
      </c>
      <c r="T4488" s="8">
        <f t="shared" si="212"/>
        <v>2984.1800000000003</v>
      </c>
      <c r="U4488" s="8">
        <f>Sales[[#This Row],[Unit Cost]]*Sales[[#This Row],[Order Quantity]]</f>
        <v>2703.3160000000003</v>
      </c>
    </row>
    <row r="4489" spans="1:21" x14ac:dyDescent="0.2">
      <c r="A4489" s="6" t="s">
        <v>4702</v>
      </c>
      <c r="B4489" s="6" t="s">
        <v>24</v>
      </c>
      <c r="C4489" s="6" t="s">
        <v>147</v>
      </c>
      <c r="D4489" s="7">
        <v>43700</v>
      </c>
      <c r="E4489" s="7">
        <v>43786</v>
      </c>
      <c r="F4489" s="7">
        <v>43808</v>
      </c>
      <c r="G4489" s="7">
        <v>43812</v>
      </c>
      <c r="H4489" s="6">
        <f t="shared" si="210"/>
        <v>26</v>
      </c>
      <c r="I4489" s="6" t="s">
        <v>215</v>
      </c>
      <c r="J4489" s="6">
        <v>11</v>
      </c>
      <c r="K4489" s="6">
        <v>16</v>
      </c>
      <c r="L4489" s="6">
        <v>243</v>
      </c>
      <c r="M4489" s="6">
        <v>10</v>
      </c>
      <c r="N4489" s="6">
        <v>5</v>
      </c>
      <c r="O4489" s="6">
        <v>0.05</v>
      </c>
      <c r="P4489" s="8">
        <v>5701.7</v>
      </c>
      <c r="Q4489" s="8">
        <v>3763.1219999999998</v>
      </c>
      <c r="R4489" s="8">
        <f t="shared" si="211"/>
        <v>8267.4650000000001</v>
      </c>
      <c r="S4489" s="8">
        <f>(((Sales[[#This Row],[Unit Price]]-(Sales[[#This Row],[Discount Applied]]*Sales[[#This Row],[Unit Price]]))-Q4489)/Q4489)*100</f>
        <v>43.939393939393938</v>
      </c>
      <c r="T4489" s="8">
        <f t="shared" si="212"/>
        <v>27083.075000000001</v>
      </c>
      <c r="U4489" s="8">
        <f>Sales[[#This Row],[Unit Cost]]*Sales[[#This Row],[Order Quantity]]</f>
        <v>18815.61</v>
      </c>
    </row>
    <row r="4490" spans="1:21" x14ac:dyDescent="0.2">
      <c r="A4490" s="6" t="s">
        <v>4703</v>
      </c>
      <c r="B4490" s="6" t="s">
        <v>24</v>
      </c>
      <c r="C4490" s="6" t="s">
        <v>144</v>
      </c>
      <c r="D4490" s="7">
        <v>43600</v>
      </c>
      <c r="E4490" s="7">
        <v>43786</v>
      </c>
      <c r="F4490" s="7">
        <v>43811</v>
      </c>
      <c r="G4490" s="7">
        <v>43813</v>
      </c>
      <c r="H4490" s="6">
        <f t="shared" si="210"/>
        <v>27</v>
      </c>
      <c r="I4490" s="6" t="s">
        <v>215</v>
      </c>
      <c r="J4490" s="6">
        <v>5</v>
      </c>
      <c r="K4490" s="6">
        <v>49</v>
      </c>
      <c r="L4490" s="6">
        <v>74</v>
      </c>
      <c r="M4490" s="6">
        <v>19</v>
      </c>
      <c r="N4490" s="6">
        <v>7</v>
      </c>
      <c r="O4490" s="6">
        <v>0.05</v>
      </c>
      <c r="P4490" s="8">
        <v>1708.5</v>
      </c>
      <c r="Q4490" s="8">
        <v>973.84499999999991</v>
      </c>
      <c r="R4490" s="8">
        <f t="shared" si="211"/>
        <v>4544.6100000000006</v>
      </c>
      <c r="S4490" s="8">
        <f>(((Sales[[#This Row],[Unit Price]]-(Sales[[#This Row],[Discount Applied]]*Sales[[#This Row],[Unit Price]]))-Q4490)/Q4490)*100</f>
        <v>66.666666666666686</v>
      </c>
      <c r="T4490" s="8">
        <f t="shared" si="212"/>
        <v>11361.525</v>
      </c>
      <c r="U4490" s="8">
        <f>Sales[[#This Row],[Unit Cost]]*Sales[[#This Row],[Order Quantity]]</f>
        <v>6816.9149999999991</v>
      </c>
    </row>
    <row r="4491" spans="1:21" x14ac:dyDescent="0.2">
      <c r="A4491" s="6" t="s">
        <v>4704</v>
      </c>
      <c r="B4491" s="6" t="s">
        <v>25</v>
      </c>
      <c r="C4491" s="6" t="s">
        <v>145</v>
      </c>
      <c r="D4491" s="7">
        <v>43700</v>
      </c>
      <c r="E4491" s="7">
        <v>43786</v>
      </c>
      <c r="F4491" s="7">
        <v>43805</v>
      </c>
      <c r="G4491" s="7">
        <v>43809</v>
      </c>
      <c r="H4491" s="6">
        <f t="shared" si="210"/>
        <v>23</v>
      </c>
      <c r="I4491" s="6" t="s">
        <v>215</v>
      </c>
      <c r="J4491" s="6">
        <v>18</v>
      </c>
      <c r="K4491" s="6">
        <v>20</v>
      </c>
      <c r="L4491" s="6">
        <v>107</v>
      </c>
      <c r="M4491" s="6">
        <v>33</v>
      </c>
      <c r="N4491" s="6">
        <v>3</v>
      </c>
      <c r="O4491" s="6">
        <v>0.05</v>
      </c>
      <c r="P4491" s="8">
        <v>871</v>
      </c>
      <c r="Q4491" s="8">
        <v>688.09</v>
      </c>
      <c r="R4491" s="8">
        <f t="shared" si="211"/>
        <v>418.07999999999993</v>
      </c>
      <c r="S4491" s="8">
        <f>(((Sales[[#This Row],[Unit Price]]-(Sales[[#This Row],[Discount Applied]]*Sales[[#This Row],[Unit Price]]))-Q4491)/Q4491)*100</f>
        <v>20.253164556962027</v>
      </c>
      <c r="T4491" s="8">
        <f t="shared" si="212"/>
        <v>2482.35</v>
      </c>
      <c r="U4491" s="8">
        <f>Sales[[#This Row],[Unit Cost]]*Sales[[#This Row],[Order Quantity]]</f>
        <v>2064.27</v>
      </c>
    </row>
    <row r="4492" spans="1:21" x14ac:dyDescent="0.2">
      <c r="A4492" s="6" t="s">
        <v>4705</v>
      </c>
      <c r="B4492" s="6" t="s">
        <v>26</v>
      </c>
      <c r="C4492" s="6" t="s">
        <v>148</v>
      </c>
      <c r="D4492" s="7">
        <v>43700</v>
      </c>
      <c r="E4492" s="7">
        <v>43786</v>
      </c>
      <c r="F4492" s="7">
        <v>43788</v>
      </c>
      <c r="G4492" s="7">
        <v>43793</v>
      </c>
      <c r="H4492" s="6">
        <f t="shared" si="210"/>
        <v>7</v>
      </c>
      <c r="I4492" s="6" t="s">
        <v>215</v>
      </c>
      <c r="J4492" s="6">
        <v>27</v>
      </c>
      <c r="K4492" s="6">
        <v>33</v>
      </c>
      <c r="L4492" s="6">
        <v>28</v>
      </c>
      <c r="M4492" s="6">
        <v>29</v>
      </c>
      <c r="N4492" s="6">
        <v>4</v>
      </c>
      <c r="O4492" s="6">
        <v>7.4999999999999997E-2</v>
      </c>
      <c r="P4492" s="8">
        <v>6030</v>
      </c>
      <c r="Q4492" s="8">
        <v>2894.4</v>
      </c>
      <c r="R4492" s="8">
        <f t="shared" si="211"/>
        <v>10733.4</v>
      </c>
      <c r="S4492" s="8">
        <f>(((Sales[[#This Row],[Unit Price]]-(Sales[[#This Row],[Discount Applied]]*Sales[[#This Row],[Unit Price]]))-Q4492)/Q4492)*100</f>
        <v>92.708333333333329</v>
      </c>
      <c r="T4492" s="8">
        <f t="shared" si="212"/>
        <v>22311</v>
      </c>
      <c r="U4492" s="8">
        <f>Sales[[#This Row],[Unit Cost]]*Sales[[#This Row],[Order Quantity]]</f>
        <v>11577.6</v>
      </c>
    </row>
    <row r="4493" spans="1:21" x14ac:dyDescent="0.2">
      <c r="A4493" s="6" t="s">
        <v>4706</v>
      </c>
      <c r="B4493" s="6" t="s">
        <v>24</v>
      </c>
      <c r="C4493" s="6" t="s">
        <v>148</v>
      </c>
      <c r="D4493" s="7">
        <v>43700</v>
      </c>
      <c r="E4493" s="7">
        <v>43786</v>
      </c>
      <c r="F4493" s="7">
        <v>43812</v>
      </c>
      <c r="G4493" s="7">
        <v>43822</v>
      </c>
      <c r="H4493" s="6">
        <f t="shared" si="210"/>
        <v>36</v>
      </c>
      <c r="I4493" s="6" t="s">
        <v>215</v>
      </c>
      <c r="J4493" s="6">
        <v>1</v>
      </c>
      <c r="K4493" s="6">
        <v>17</v>
      </c>
      <c r="L4493" s="6">
        <v>1</v>
      </c>
      <c r="M4493" s="6">
        <v>11</v>
      </c>
      <c r="N4493" s="6">
        <v>5</v>
      </c>
      <c r="O4493" s="6">
        <v>7.4999999999999997E-2</v>
      </c>
      <c r="P4493" s="8">
        <v>5406.9000000000005</v>
      </c>
      <c r="Q4493" s="8">
        <v>3676.6920000000005</v>
      </c>
      <c r="R4493" s="8">
        <f t="shared" si="211"/>
        <v>6623.4524999999994</v>
      </c>
      <c r="S4493" s="8">
        <f>(((Sales[[#This Row],[Unit Price]]-(Sales[[#This Row],[Discount Applied]]*Sales[[#This Row],[Unit Price]]))-Q4493)/Q4493)*100</f>
        <v>36.029411764705884</v>
      </c>
      <c r="T4493" s="8">
        <f t="shared" si="212"/>
        <v>25006.912500000002</v>
      </c>
      <c r="U4493" s="8">
        <f>Sales[[#This Row],[Unit Cost]]*Sales[[#This Row],[Order Quantity]]</f>
        <v>18383.460000000003</v>
      </c>
    </row>
    <row r="4494" spans="1:21" x14ac:dyDescent="0.2">
      <c r="A4494" s="6" t="s">
        <v>4707</v>
      </c>
      <c r="B4494" s="6" t="s">
        <v>24</v>
      </c>
      <c r="C4494" s="6" t="s">
        <v>148</v>
      </c>
      <c r="D4494" s="7">
        <v>43700</v>
      </c>
      <c r="E4494" s="7">
        <v>43786</v>
      </c>
      <c r="F4494" s="7">
        <v>43805</v>
      </c>
      <c r="G4494" s="7">
        <v>43806</v>
      </c>
      <c r="H4494" s="6">
        <f t="shared" si="210"/>
        <v>20</v>
      </c>
      <c r="I4494" s="6" t="s">
        <v>215</v>
      </c>
      <c r="J4494" s="6">
        <v>3</v>
      </c>
      <c r="K4494" s="6">
        <v>6</v>
      </c>
      <c r="L4494" s="6">
        <v>22</v>
      </c>
      <c r="M4494" s="6">
        <v>8</v>
      </c>
      <c r="N4494" s="6">
        <v>5</v>
      </c>
      <c r="O4494" s="6">
        <v>0.1</v>
      </c>
      <c r="P4494" s="8">
        <v>783.9</v>
      </c>
      <c r="Q4494" s="8">
        <v>352.755</v>
      </c>
      <c r="R4494" s="8">
        <f t="shared" si="211"/>
        <v>1763.7750000000001</v>
      </c>
      <c r="S4494" s="8">
        <f>(((Sales[[#This Row],[Unit Price]]-(Sales[[#This Row],[Discount Applied]]*Sales[[#This Row],[Unit Price]]))-Q4494)/Q4494)*100</f>
        <v>100</v>
      </c>
      <c r="T4494" s="8">
        <f t="shared" si="212"/>
        <v>3527.55</v>
      </c>
      <c r="U4494" s="8">
        <f>Sales[[#This Row],[Unit Cost]]*Sales[[#This Row],[Order Quantity]]</f>
        <v>1763.7750000000001</v>
      </c>
    </row>
    <row r="4495" spans="1:21" x14ac:dyDescent="0.2">
      <c r="A4495" s="6" t="s">
        <v>4708</v>
      </c>
      <c r="B4495" s="6" t="s">
        <v>25</v>
      </c>
      <c r="C4495" s="6" t="s">
        <v>145</v>
      </c>
      <c r="D4495" s="7">
        <v>43700</v>
      </c>
      <c r="E4495" s="7">
        <v>43786</v>
      </c>
      <c r="F4495" s="7">
        <v>43802</v>
      </c>
      <c r="G4495" s="7">
        <v>43803</v>
      </c>
      <c r="H4495" s="6">
        <f t="shared" si="210"/>
        <v>17</v>
      </c>
      <c r="I4495" s="6" t="s">
        <v>215</v>
      </c>
      <c r="J4495" s="6">
        <v>19</v>
      </c>
      <c r="K4495" s="6">
        <v>36</v>
      </c>
      <c r="L4495" s="6">
        <v>117</v>
      </c>
      <c r="M4495" s="6">
        <v>10</v>
      </c>
      <c r="N4495" s="6">
        <v>2</v>
      </c>
      <c r="O4495" s="6">
        <v>0.15</v>
      </c>
      <c r="P4495" s="8">
        <v>268</v>
      </c>
      <c r="Q4495" s="8">
        <v>147.4</v>
      </c>
      <c r="R4495" s="8">
        <f t="shared" si="211"/>
        <v>160.80000000000001</v>
      </c>
      <c r="S4495" s="8">
        <f>(((Sales[[#This Row],[Unit Price]]-(Sales[[#This Row],[Discount Applied]]*Sales[[#This Row],[Unit Price]]))-Q4495)/Q4495)*100</f>
        <v>54.545454545454554</v>
      </c>
      <c r="T4495" s="8">
        <f t="shared" si="212"/>
        <v>455.6</v>
      </c>
      <c r="U4495" s="8">
        <f>Sales[[#This Row],[Unit Cost]]*Sales[[#This Row],[Order Quantity]]</f>
        <v>294.8</v>
      </c>
    </row>
    <row r="4496" spans="1:21" x14ac:dyDescent="0.2">
      <c r="A4496" s="6" t="s">
        <v>4709</v>
      </c>
      <c r="B4496" s="6" t="s">
        <v>25</v>
      </c>
      <c r="C4496" s="6" t="s">
        <v>145</v>
      </c>
      <c r="D4496" s="7">
        <v>43700</v>
      </c>
      <c r="E4496" s="7">
        <v>43786</v>
      </c>
      <c r="F4496" s="7">
        <v>43798</v>
      </c>
      <c r="G4496" s="7">
        <v>43805</v>
      </c>
      <c r="H4496" s="6">
        <f t="shared" si="210"/>
        <v>19</v>
      </c>
      <c r="I4496" s="6" t="s">
        <v>215</v>
      </c>
      <c r="J4496" s="6">
        <v>14</v>
      </c>
      <c r="K4496" s="6">
        <v>42</v>
      </c>
      <c r="L4496" s="6">
        <v>163</v>
      </c>
      <c r="M4496" s="6">
        <v>45</v>
      </c>
      <c r="N4496" s="6">
        <v>8</v>
      </c>
      <c r="O4496" s="6">
        <v>7.4999999999999997E-2</v>
      </c>
      <c r="P4496" s="8">
        <v>1936.3</v>
      </c>
      <c r="Q4496" s="8">
        <v>793.88299999999992</v>
      </c>
      <c r="R4496" s="8">
        <f t="shared" si="211"/>
        <v>7977.5559999999996</v>
      </c>
      <c r="S4496" s="8">
        <f>(((Sales[[#This Row],[Unit Price]]-(Sales[[#This Row],[Discount Applied]]*Sales[[#This Row],[Unit Price]]))-Q4496)/Q4496)*100</f>
        <v>125.60975609756098</v>
      </c>
      <c r="T4496" s="8">
        <f t="shared" si="212"/>
        <v>14328.619999999999</v>
      </c>
      <c r="U4496" s="8">
        <f>Sales[[#This Row],[Unit Cost]]*Sales[[#This Row],[Order Quantity]]</f>
        <v>6351.0639999999994</v>
      </c>
    </row>
    <row r="4497" spans="1:21" x14ac:dyDescent="0.2">
      <c r="A4497" s="6" t="s">
        <v>4710</v>
      </c>
      <c r="B4497" s="6" t="s">
        <v>25</v>
      </c>
      <c r="C4497" s="6" t="s">
        <v>146</v>
      </c>
      <c r="D4497" s="7">
        <v>43700</v>
      </c>
      <c r="E4497" s="7">
        <v>43787</v>
      </c>
      <c r="F4497" s="7">
        <v>43803</v>
      </c>
      <c r="G4497" s="7">
        <v>43812</v>
      </c>
      <c r="H4497" s="6">
        <f t="shared" si="210"/>
        <v>25</v>
      </c>
      <c r="I4497" s="6" t="s">
        <v>215</v>
      </c>
      <c r="J4497" s="6">
        <v>12</v>
      </c>
      <c r="K4497" s="6">
        <v>32</v>
      </c>
      <c r="L4497" s="6">
        <v>297</v>
      </c>
      <c r="M4497" s="6">
        <v>33</v>
      </c>
      <c r="N4497" s="6">
        <v>2</v>
      </c>
      <c r="O4497" s="6">
        <v>0.15</v>
      </c>
      <c r="P4497" s="8">
        <v>1078.7</v>
      </c>
      <c r="Q4497" s="8">
        <v>690.36800000000005</v>
      </c>
      <c r="R4497" s="8">
        <f t="shared" si="211"/>
        <v>453.05399999999986</v>
      </c>
      <c r="S4497" s="8">
        <f>(((Sales[[#This Row],[Unit Price]]-(Sales[[#This Row],[Discount Applied]]*Sales[[#This Row],[Unit Price]]))-Q4497)/Q4497)*100</f>
        <v>32.812499999999986</v>
      </c>
      <c r="T4497" s="8">
        <f t="shared" si="212"/>
        <v>1833.79</v>
      </c>
      <c r="U4497" s="8">
        <f>Sales[[#This Row],[Unit Cost]]*Sales[[#This Row],[Order Quantity]]</f>
        <v>1380.7360000000001</v>
      </c>
    </row>
    <row r="4498" spans="1:21" x14ac:dyDescent="0.2">
      <c r="A4498" s="6" t="s">
        <v>4711</v>
      </c>
      <c r="B4498" s="6" t="s">
        <v>23</v>
      </c>
      <c r="C4498" s="6" t="s">
        <v>144</v>
      </c>
      <c r="D4498" s="7">
        <v>43700</v>
      </c>
      <c r="E4498" s="7">
        <v>43787</v>
      </c>
      <c r="F4498" s="7">
        <v>43814</v>
      </c>
      <c r="G4498" s="7">
        <v>43817</v>
      </c>
      <c r="H4498" s="6">
        <f t="shared" si="210"/>
        <v>30</v>
      </c>
      <c r="I4498" s="6" t="s">
        <v>215</v>
      </c>
      <c r="J4498" s="6">
        <v>23</v>
      </c>
      <c r="K4498" s="6">
        <v>47</v>
      </c>
      <c r="L4498" s="6">
        <v>64</v>
      </c>
      <c r="M4498" s="6">
        <v>22</v>
      </c>
      <c r="N4498" s="6">
        <v>6</v>
      </c>
      <c r="O4498" s="6">
        <v>7.4999999999999997E-2</v>
      </c>
      <c r="P4498" s="8">
        <v>3785.5</v>
      </c>
      <c r="Q4498" s="8">
        <v>1968.46</v>
      </c>
      <c r="R4498" s="8">
        <f t="shared" si="211"/>
        <v>9198.7650000000012</v>
      </c>
      <c r="S4498" s="8">
        <f>(((Sales[[#This Row],[Unit Price]]-(Sales[[#This Row],[Discount Applied]]*Sales[[#This Row],[Unit Price]]))-Q4498)/Q4498)*100</f>
        <v>77.884615384615387</v>
      </c>
      <c r="T4498" s="8">
        <f t="shared" si="212"/>
        <v>21009.525000000001</v>
      </c>
      <c r="U4498" s="8">
        <f>Sales[[#This Row],[Unit Cost]]*Sales[[#This Row],[Order Quantity]]</f>
        <v>11810.76</v>
      </c>
    </row>
    <row r="4499" spans="1:21" x14ac:dyDescent="0.2">
      <c r="A4499" s="6" t="s">
        <v>4712</v>
      </c>
      <c r="B4499" s="6" t="s">
        <v>23</v>
      </c>
      <c r="C4499" s="6" t="s">
        <v>147</v>
      </c>
      <c r="D4499" s="7">
        <v>43700</v>
      </c>
      <c r="E4499" s="7">
        <v>43787</v>
      </c>
      <c r="F4499" s="7">
        <v>43789</v>
      </c>
      <c r="G4499" s="7">
        <v>43797</v>
      </c>
      <c r="H4499" s="6">
        <f t="shared" si="210"/>
        <v>10</v>
      </c>
      <c r="I4499" s="6" t="s">
        <v>215</v>
      </c>
      <c r="J4499" s="6">
        <v>24</v>
      </c>
      <c r="K4499" s="6">
        <v>14</v>
      </c>
      <c r="L4499" s="6">
        <v>236</v>
      </c>
      <c r="M4499" s="6">
        <v>21</v>
      </c>
      <c r="N4499" s="6">
        <v>6</v>
      </c>
      <c r="O4499" s="6">
        <v>7.4999999999999997E-2</v>
      </c>
      <c r="P4499" s="8">
        <v>2599.6</v>
      </c>
      <c r="Q4499" s="8">
        <v>1637.748</v>
      </c>
      <c r="R4499" s="8">
        <f t="shared" si="211"/>
        <v>4601.2919999999976</v>
      </c>
      <c r="S4499" s="8">
        <f>(((Sales[[#This Row],[Unit Price]]-(Sales[[#This Row],[Discount Applied]]*Sales[[#This Row],[Unit Price]]))-Q4499)/Q4499)*100</f>
        <v>46.825396825396822</v>
      </c>
      <c r="T4499" s="8">
        <f t="shared" si="212"/>
        <v>14427.779999999999</v>
      </c>
      <c r="U4499" s="8">
        <f>Sales[[#This Row],[Unit Cost]]*Sales[[#This Row],[Order Quantity]]</f>
        <v>9826.4880000000012</v>
      </c>
    </row>
    <row r="4500" spans="1:21" x14ac:dyDescent="0.2">
      <c r="A4500" s="6" t="s">
        <v>4713</v>
      </c>
      <c r="B4500" s="6" t="s">
        <v>24</v>
      </c>
      <c r="C4500" s="6" t="s">
        <v>146</v>
      </c>
      <c r="D4500" s="7">
        <v>43700</v>
      </c>
      <c r="E4500" s="7">
        <v>43787</v>
      </c>
      <c r="F4500" s="7">
        <v>43799</v>
      </c>
      <c r="G4500" s="7">
        <v>43801</v>
      </c>
      <c r="H4500" s="6">
        <f t="shared" si="210"/>
        <v>14</v>
      </c>
      <c r="I4500" s="6" t="s">
        <v>215</v>
      </c>
      <c r="J4500" s="6">
        <v>4</v>
      </c>
      <c r="K4500" s="6">
        <v>12</v>
      </c>
      <c r="L4500" s="6">
        <v>262</v>
      </c>
      <c r="M4500" s="6">
        <v>3</v>
      </c>
      <c r="N4500" s="6">
        <v>2</v>
      </c>
      <c r="O4500" s="6">
        <v>0.2</v>
      </c>
      <c r="P4500" s="8">
        <v>2003.3</v>
      </c>
      <c r="Q4500" s="8">
        <v>1522.508</v>
      </c>
      <c r="R4500" s="8">
        <f t="shared" si="211"/>
        <v>160.26399999999967</v>
      </c>
      <c r="S4500" s="8">
        <f>(((Sales[[#This Row],[Unit Price]]-(Sales[[#This Row],[Discount Applied]]*Sales[[#This Row],[Unit Price]]))-Q4500)/Q4500)*100</f>
        <v>5.2631578947368318</v>
      </c>
      <c r="T4500" s="8">
        <f t="shared" si="212"/>
        <v>3205.2799999999997</v>
      </c>
      <c r="U4500" s="8">
        <f>Sales[[#This Row],[Unit Cost]]*Sales[[#This Row],[Order Quantity]]</f>
        <v>3045.0160000000001</v>
      </c>
    </row>
    <row r="4501" spans="1:21" x14ac:dyDescent="0.2">
      <c r="A4501" s="6" t="s">
        <v>4714</v>
      </c>
      <c r="B4501" s="6" t="s">
        <v>24</v>
      </c>
      <c r="C4501" s="6" t="s">
        <v>145</v>
      </c>
      <c r="D4501" s="7">
        <v>43700</v>
      </c>
      <c r="E4501" s="7">
        <v>43787</v>
      </c>
      <c r="F4501" s="7">
        <v>43805</v>
      </c>
      <c r="G4501" s="7">
        <v>43812</v>
      </c>
      <c r="H4501" s="6">
        <f t="shared" si="210"/>
        <v>25</v>
      </c>
      <c r="I4501" s="6" t="s">
        <v>215</v>
      </c>
      <c r="J4501" s="6">
        <v>10</v>
      </c>
      <c r="K4501" s="6">
        <v>18</v>
      </c>
      <c r="L4501" s="6">
        <v>185</v>
      </c>
      <c r="M4501" s="6">
        <v>10</v>
      </c>
      <c r="N4501" s="6">
        <v>1</v>
      </c>
      <c r="O4501" s="6">
        <v>0.05</v>
      </c>
      <c r="P4501" s="8">
        <v>3979.8</v>
      </c>
      <c r="Q4501" s="8">
        <v>2666.4660000000003</v>
      </c>
      <c r="R4501" s="8">
        <f t="shared" si="211"/>
        <v>1114.3440000000001</v>
      </c>
      <c r="S4501" s="8">
        <f>(((Sales[[#This Row],[Unit Price]]-(Sales[[#This Row],[Discount Applied]]*Sales[[#This Row],[Unit Price]]))-Q4501)/Q4501)*100</f>
        <v>41.791044776119399</v>
      </c>
      <c r="T4501" s="8">
        <f t="shared" si="212"/>
        <v>3780.8100000000004</v>
      </c>
      <c r="U4501" s="8">
        <f>Sales[[#This Row],[Unit Cost]]*Sales[[#This Row],[Order Quantity]]</f>
        <v>2666.4660000000003</v>
      </c>
    </row>
    <row r="4502" spans="1:21" x14ac:dyDescent="0.2">
      <c r="A4502" s="6" t="s">
        <v>4715</v>
      </c>
      <c r="B4502" s="6" t="s">
        <v>24</v>
      </c>
      <c r="C4502" s="6" t="s">
        <v>146</v>
      </c>
      <c r="D4502" s="7">
        <v>43700</v>
      </c>
      <c r="E4502" s="7">
        <v>43787</v>
      </c>
      <c r="F4502" s="7">
        <v>43804</v>
      </c>
      <c r="G4502" s="7">
        <v>43809</v>
      </c>
      <c r="H4502" s="6">
        <f t="shared" si="210"/>
        <v>22</v>
      </c>
      <c r="I4502" s="6" t="s">
        <v>215</v>
      </c>
      <c r="J4502" s="6">
        <v>2</v>
      </c>
      <c r="K4502" s="6">
        <v>7</v>
      </c>
      <c r="L4502" s="6">
        <v>302</v>
      </c>
      <c r="M4502" s="6">
        <v>40</v>
      </c>
      <c r="N4502" s="6">
        <v>5</v>
      </c>
      <c r="O4502" s="6">
        <v>0.15</v>
      </c>
      <c r="P4502" s="8">
        <v>1125.6000000000001</v>
      </c>
      <c r="Q4502" s="8">
        <v>574.05600000000004</v>
      </c>
      <c r="R4502" s="8">
        <f t="shared" si="211"/>
        <v>1913.5200000000009</v>
      </c>
      <c r="S4502" s="8">
        <f>(((Sales[[#This Row],[Unit Price]]-(Sales[[#This Row],[Discount Applied]]*Sales[[#This Row],[Unit Price]]))-Q4502)/Q4502)*100</f>
        <v>66.666666666666671</v>
      </c>
      <c r="T4502" s="8">
        <f t="shared" si="212"/>
        <v>4783.8000000000011</v>
      </c>
      <c r="U4502" s="8">
        <f>Sales[[#This Row],[Unit Cost]]*Sales[[#This Row],[Order Quantity]]</f>
        <v>2870.28</v>
      </c>
    </row>
    <row r="4503" spans="1:21" x14ac:dyDescent="0.2">
      <c r="A4503" s="6" t="s">
        <v>4716</v>
      </c>
      <c r="B4503" s="6" t="s">
        <v>25</v>
      </c>
      <c r="C4503" s="6" t="s">
        <v>146</v>
      </c>
      <c r="D4503" s="7">
        <v>43700</v>
      </c>
      <c r="E4503" s="7">
        <v>43787</v>
      </c>
      <c r="F4503" s="7">
        <v>43809</v>
      </c>
      <c r="G4503" s="7">
        <v>43817</v>
      </c>
      <c r="H4503" s="6">
        <f t="shared" si="210"/>
        <v>30</v>
      </c>
      <c r="I4503" s="6" t="s">
        <v>215</v>
      </c>
      <c r="J4503" s="6">
        <v>16</v>
      </c>
      <c r="K4503" s="6">
        <v>44</v>
      </c>
      <c r="L4503" s="6">
        <v>275</v>
      </c>
      <c r="M4503" s="6">
        <v>41</v>
      </c>
      <c r="N4503" s="6">
        <v>2</v>
      </c>
      <c r="O4503" s="6">
        <v>0.05</v>
      </c>
      <c r="P4503" s="8">
        <v>2726.9</v>
      </c>
      <c r="Q4503" s="8">
        <v>1417.9880000000001</v>
      </c>
      <c r="R4503" s="8">
        <f t="shared" si="211"/>
        <v>2345.1340000000005</v>
      </c>
      <c r="S4503" s="8">
        <f>(((Sales[[#This Row],[Unit Price]]-(Sales[[#This Row],[Discount Applied]]*Sales[[#This Row],[Unit Price]]))-Q4503)/Q4503)*100</f>
        <v>82.692307692307708</v>
      </c>
      <c r="T4503" s="8">
        <f t="shared" si="212"/>
        <v>5181.1100000000006</v>
      </c>
      <c r="U4503" s="8">
        <f>Sales[[#This Row],[Unit Cost]]*Sales[[#This Row],[Order Quantity]]</f>
        <v>2835.9760000000001</v>
      </c>
    </row>
    <row r="4504" spans="1:21" x14ac:dyDescent="0.2">
      <c r="A4504" s="6" t="s">
        <v>4717</v>
      </c>
      <c r="B4504" s="6" t="s">
        <v>23</v>
      </c>
      <c r="C4504" s="6" t="s">
        <v>145</v>
      </c>
      <c r="D4504" s="7">
        <v>43700</v>
      </c>
      <c r="E4504" s="7">
        <v>43787</v>
      </c>
      <c r="F4504" s="7">
        <v>43805</v>
      </c>
      <c r="G4504" s="7">
        <v>43813</v>
      </c>
      <c r="H4504" s="6">
        <f t="shared" si="210"/>
        <v>26</v>
      </c>
      <c r="I4504" s="6" t="s">
        <v>215</v>
      </c>
      <c r="J4504" s="6">
        <v>25</v>
      </c>
      <c r="K4504" s="6">
        <v>2</v>
      </c>
      <c r="L4504" s="6">
        <v>187</v>
      </c>
      <c r="M4504" s="6">
        <v>18</v>
      </c>
      <c r="N4504" s="6">
        <v>5</v>
      </c>
      <c r="O4504" s="6">
        <v>7.4999999999999997E-2</v>
      </c>
      <c r="P4504" s="8">
        <v>1943</v>
      </c>
      <c r="Q4504" s="8">
        <v>1379.53</v>
      </c>
      <c r="R4504" s="8">
        <f t="shared" si="211"/>
        <v>2088.7250000000004</v>
      </c>
      <c r="S4504" s="8">
        <f>(((Sales[[#This Row],[Unit Price]]-(Sales[[#This Row],[Discount Applied]]*Sales[[#This Row],[Unit Price]]))-Q4504)/Q4504)*100</f>
        <v>30.281690140845079</v>
      </c>
      <c r="T4504" s="8">
        <f t="shared" si="212"/>
        <v>8986.375</v>
      </c>
      <c r="U4504" s="8">
        <f>Sales[[#This Row],[Unit Cost]]*Sales[[#This Row],[Order Quantity]]</f>
        <v>6897.65</v>
      </c>
    </row>
    <row r="4505" spans="1:21" x14ac:dyDescent="0.2">
      <c r="A4505" s="6" t="s">
        <v>4718</v>
      </c>
      <c r="B4505" s="6" t="s">
        <v>25</v>
      </c>
      <c r="C4505" s="6" t="s">
        <v>148</v>
      </c>
      <c r="D4505" s="7">
        <v>43700</v>
      </c>
      <c r="E4505" s="7">
        <v>43788</v>
      </c>
      <c r="F4505" s="7">
        <v>43803</v>
      </c>
      <c r="G4505" s="7">
        <v>43811</v>
      </c>
      <c r="H4505" s="6">
        <f t="shared" si="210"/>
        <v>23</v>
      </c>
      <c r="I4505" s="6" t="s">
        <v>215</v>
      </c>
      <c r="J4505" s="6">
        <v>17</v>
      </c>
      <c r="K4505" s="6">
        <v>21</v>
      </c>
      <c r="L4505" s="6">
        <v>12</v>
      </c>
      <c r="M4505" s="6">
        <v>41</v>
      </c>
      <c r="N4505" s="6">
        <v>8</v>
      </c>
      <c r="O4505" s="6">
        <v>0.2</v>
      </c>
      <c r="P4505" s="8">
        <v>1078.7</v>
      </c>
      <c r="Q4505" s="8">
        <v>776.66399999999999</v>
      </c>
      <c r="R4505" s="8">
        <f t="shared" si="211"/>
        <v>690.36800000000039</v>
      </c>
      <c r="S4505" s="8">
        <f>(((Sales[[#This Row],[Unit Price]]-(Sales[[#This Row],[Discount Applied]]*Sales[[#This Row],[Unit Price]]))-Q4505)/Q4505)*100</f>
        <v>11.111111111111118</v>
      </c>
      <c r="T4505" s="8">
        <f t="shared" si="212"/>
        <v>6903.68</v>
      </c>
      <c r="U4505" s="8">
        <f>Sales[[#This Row],[Unit Cost]]*Sales[[#This Row],[Order Quantity]]</f>
        <v>6213.3119999999999</v>
      </c>
    </row>
    <row r="4506" spans="1:21" x14ac:dyDescent="0.2">
      <c r="A4506" s="6" t="s">
        <v>4719</v>
      </c>
      <c r="B4506" s="6" t="s">
        <v>24</v>
      </c>
      <c r="C4506" s="6" t="s">
        <v>146</v>
      </c>
      <c r="D4506" s="7">
        <v>43700</v>
      </c>
      <c r="E4506" s="7">
        <v>43788</v>
      </c>
      <c r="F4506" s="7">
        <v>43795</v>
      </c>
      <c r="G4506" s="7">
        <v>43804</v>
      </c>
      <c r="H4506" s="6">
        <f t="shared" si="210"/>
        <v>16</v>
      </c>
      <c r="I4506" s="6" t="s">
        <v>215</v>
      </c>
      <c r="J4506" s="6">
        <v>1</v>
      </c>
      <c r="K4506" s="6">
        <v>49</v>
      </c>
      <c r="L4506" s="6">
        <v>272</v>
      </c>
      <c r="M4506" s="6">
        <v>11</v>
      </c>
      <c r="N4506" s="6">
        <v>8</v>
      </c>
      <c r="O4506" s="6">
        <v>0.3</v>
      </c>
      <c r="P4506" s="8">
        <v>5252.8</v>
      </c>
      <c r="Q4506" s="8">
        <v>3887.0720000000001</v>
      </c>
      <c r="R4506" s="8">
        <f t="shared" si="211"/>
        <v>-1680.8960000000006</v>
      </c>
      <c r="S4506" s="8">
        <f>(((Sales[[#This Row],[Unit Price]]-(Sales[[#This Row],[Discount Applied]]*Sales[[#This Row],[Unit Price]]))-Q4506)/Q4506)*100</f>
        <v>-5.405405405405407</v>
      </c>
      <c r="T4506" s="8">
        <f t="shared" si="212"/>
        <v>29415.68</v>
      </c>
      <c r="U4506" s="8">
        <f>Sales[[#This Row],[Unit Cost]]*Sales[[#This Row],[Order Quantity]]</f>
        <v>31096.576000000001</v>
      </c>
    </row>
    <row r="4507" spans="1:21" x14ac:dyDescent="0.2">
      <c r="A4507" s="6" t="s">
        <v>4720</v>
      </c>
      <c r="B4507" s="6" t="s">
        <v>23</v>
      </c>
      <c r="C4507" s="6" t="s">
        <v>146</v>
      </c>
      <c r="D4507" s="7">
        <v>43700</v>
      </c>
      <c r="E4507" s="7">
        <v>43788</v>
      </c>
      <c r="F4507" s="7">
        <v>43801</v>
      </c>
      <c r="G4507" s="7">
        <v>43810</v>
      </c>
      <c r="H4507" s="6">
        <f t="shared" si="210"/>
        <v>22</v>
      </c>
      <c r="I4507" s="6" t="s">
        <v>215</v>
      </c>
      <c r="J4507" s="6">
        <v>23</v>
      </c>
      <c r="K4507" s="6">
        <v>29</v>
      </c>
      <c r="L4507" s="6">
        <v>267</v>
      </c>
      <c r="M4507" s="6">
        <v>35</v>
      </c>
      <c r="N4507" s="6">
        <v>8</v>
      </c>
      <c r="O4507" s="6">
        <v>0.05</v>
      </c>
      <c r="P4507" s="8">
        <v>6304.7</v>
      </c>
      <c r="Q4507" s="8">
        <v>4161.1019999999999</v>
      </c>
      <c r="R4507" s="8">
        <f t="shared" si="211"/>
        <v>14626.904000000002</v>
      </c>
      <c r="S4507" s="8">
        <f>(((Sales[[#This Row],[Unit Price]]-(Sales[[#This Row],[Discount Applied]]*Sales[[#This Row],[Unit Price]]))-Q4507)/Q4507)*100</f>
        <v>43.939393939393952</v>
      </c>
      <c r="T4507" s="8">
        <f t="shared" si="212"/>
        <v>47915.72</v>
      </c>
      <c r="U4507" s="8">
        <f>Sales[[#This Row],[Unit Cost]]*Sales[[#This Row],[Order Quantity]]</f>
        <v>33288.815999999999</v>
      </c>
    </row>
    <row r="4508" spans="1:21" x14ac:dyDescent="0.2">
      <c r="A4508" s="6" t="s">
        <v>4721</v>
      </c>
      <c r="B4508" s="6" t="s">
        <v>24</v>
      </c>
      <c r="C4508" s="6" t="s">
        <v>147</v>
      </c>
      <c r="D4508" s="7">
        <v>43700</v>
      </c>
      <c r="E4508" s="7">
        <v>43788</v>
      </c>
      <c r="F4508" s="7">
        <v>43816</v>
      </c>
      <c r="G4508" s="7">
        <v>43818</v>
      </c>
      <c r="H4508" s="6">
        <f t="shared" si="210"/>
        <v>30</v>
      </c>
      <c r="I4508" s="6" t="s">
        <v>215</v>
      </c>
      <c r="J4508" s="6">
        <v>5</v>
      </c>
      <c r="K4508" s="6">
        <v>33</v>
      </c>
      <c r="L4508" s="6">
        <v>225</v>
      </c>
      <c r="M4508" s="6">
        <v>38</v>
      </c>
      <c r="N4508" s="6">
        <v>3</v>
      </c>
      <c r="O4508" s="6">
        <v>0.15</v>
      </c>
      <c r="P4508" s="8">
        <v>2331.6</v>
      </c>
      <c r="Q4508" s="8">
        <v>1492.2239999999999</v>
      </c>
      <c r="R4508" s="8">
        <f t="shared" si="211"/>
        <v>1468.9080000000004</v>
      </c>
      <c r="S4508" s="8">
        <f>(((Sales[[#This Row],[Unit Price]]-(Sales[[#This Row],[Discount Applied]]*Sales[[#This Row],[Unit Price]]))-Q4508)/Q4508)*100</f>
        <v>32.8125</v>
      </c>
      <c r="T4508" s="8">
        <f t="shared" si="212"/>
        <v>5945.58</v>
      </c>
      <c r="U4508" s="8">
        <f>Sales[[#This Row],[Unit Cost]]*Sales[[#This Row],[Order Quantity]]</f>
        <v>4476.6719999999996</v>
      </c>
    </row>
    <row r="4509" spans="1:21" x14ac:dyDescent="0.2">
      <c r="A4509" s="6" t="s">
        <v>4722</v>
      </c>
      <c r="B4509" s="6" t="s">
        <v>24</v>
      </c>
      <c r="C4509" s="6" t="s">
        <v>146</v>
      </c>
      <c r="D4509" s="7">
        <v>43700</v>
      </c>
      <c r="E4509" s="7">
        <v>43788</v>
      </c>
      <c r="F4509" s="7">
        <v>43812</v>
      </c>
      <c r="G4509" s="7">
        <v>43818</v>
      </c>
      <c r="H4509" s="6">
        <f t="shared" si="210"/>
        <v>30</v>
      </c>
      <c r="I4509" s="6" t="s">
        <v>215</v>
      </c>
      <c r="J4509" s="6">
        <v>2</v>
      </c>
      <c r="K4509" s="6">
        <v>35</v>
      </c>
      <c r="L4509" s="6">
        <v>316</v>
      </c>
      <c r="M4509" s="6">
        <v>27</v>
      </c>
      <c r="N4509" s="6">
        <v>3</v>
      </c>
      <c r="O4509" s="6">
        <v>0.05</v>
      </c>
      <c r="P4509" s="8">
        <v>1085.4000000000001</v>
      </c>
      <c r="Q4509" s="8">
        <v>922.59</v>
      </c>
      <c r="R4509" s="8">
        <f t="shared" si="211"/>
        <v>325.62000000000035</v>
      </c>
      <c r="S4509" s="8">
        <f>(((Sales[[#This Row],[Unit Price]]-(Sales[[#This Row],[Discount Applied]]*Sales[[#This Row],[Unit Price]]))-Q4509)/Q4509)*100</f>
        <v>11.764705882352949</v>
      </c>
      <c r="T4509" s="8">
        <f t="shared" si="212"/>
        <v>3093.3900000000003</v>
      </c>
      <c r="U4509" s="8">
        <f>Sales[[#This Row],[Unit Cost]]*Sales[[#This Row],[Order Quantity]]</f>
        <v>2767.77</v>
      </c>
    </row>
    <row r="4510" spans="1:21" x14ac:dyDescent="0.2">
      <c r="A4510" s="6" t="s">
        <v>4723</v>
      </c>
      <c r="B4510" s="6" t="s">
        <v>23</v>
      </c>
      <c r="C4510" s="6" t="s">
        <v>148</v>
      </c>
      <c r="D4510" s="7">
        <v>43700</v>
      </c>
      <c r="E4510" s="7">
        <v>43788</v>
      </c>
      <c r="F4510" s="7">
        <v>43804</v>
      </c>
      <c r="G4510" s="7">
        <v>43806</v>
      </c>
      <c r="H4510" s="6">
        <f t="shared" si="210"/>
        <v>18</v>
      </c>
      <c r="I4510" s="6" t="s">
        <v>215</v>
      </c>
      <c r="J4510" s="6">
        <v>24</v>
      </c>
      <c r="K4510" s="6">
        <v>44</v>
      </c>
      <c r="L4510" s="6">
        <v>33</v>
      </c>
      <c r="M4510" s="6">
        <v>16</v>
      </c>
      <c r="N4510" s="6">
        <v>4</v>
      </c>
      <c r="O4510" s="6">
        <v>7.4999999999999997E-2</v>
      </c>
      <c r="P4510" s="8">
        <v>3095.4</v>
      </c>
      <c r="Q4510" s="8">
        <v>2104.8720000000003</v>
      </c>
      <c r="R4510" s="8">
        <f t="shared" si="211"/>
        <v>3033.4919999999984</v>
      </c>
      <c r="S4510" s="8">
        <f>(((Sales[[#This Row],[Unit Price]]-(Sales[[#This Row],[Discount Applied]]*Sales[[#This Row],[Unit Price]]))-Q4510)/Q4510)*100</f>
        <v>36.029411764705863</v>
      </c>
      <c r="T4510" s="8">
        <f t="shared" si="212"/>
        <v>11452.98</v>
      </c>
      <c r="U4510" s="8">
        <f>Sales[[#This Row],[Unit Cost]]*Sales[[#This Row],[Order Quantity]]</f>
        <v>8419.4880000000012</v>
      </c>
    </row>
    <row r="4511" spans="1:21" x14ac:dyDescent="0.2">
      <c r="A4511" s="6" t="s">
        <v>4724</v>
      </c>
      <c r="B4511" s="6" t="s">
        <v>25</v>
      </c>
      <c r="C4511" s="6" t="s">
        <v>145</v>
      </c>
      <c r="D4511" s="7">
        <v>43700</v>
      </c>
      <c r="E4511" s="7">
        <v>43788</v>
      </c>
      <c r="F4511" s="7">
        <v>43790</v>
      </c>
      <c r="G4511" s="7">
        <v>43794</v>
      </c>
      <c r="H4511" s="6">
        <f t="shared" si="210"/>
        <v>6</v>
      </c>
      <c r="I4511" s="6" t="s">
        <v>215</v>
      </c>
      <c r="J4511" s="6">
        <v>15</v>
      </c>
      <c r="K4511" s="6">
        <v>43</v>
      </c>
      <c r="L4511" s="6">
        <v>157</v>
      </c>
      <c r="M4511" s="6">
        <v>4</v>
      </c>
      <c r="N4511" s="6">
        <v>7</v>
      </c>
      <c r="O4511" s="6">
        <v>0.2</v>
      </c>
      <c r="P4511" s="8">
        <v>3852.5</v>
      </c>
      <c r="Q4511" s="8">
        <v>3197.5749999999998</v>
      </c>
      <c r="R4511" s="8">
        <f t="shared" si="211"/>
        <v>-809.02499999999782</v>
      </c>
      <c r="S4511" s="8">
        <f>(((Sales[[#This Row],[Unit Price]]-(Sales[[#This Row],[Discount Applied]]*Sales[[#This Row],[Unit Price]]))-Q4511)/Q4511)*100</f>
        <v>-3.6144578313252955</v>
      </c>
      <c r="T4511" s="8">
        <f t="shared" si="212"/>
        <v>21574</v>
      </c>
      <c r="U4511" s="8">
        <f>Sales[[#This Row],[Unit Cost]]*Sales[[#This Row],[Order Quantity]]</f>
        <v>22383.024999999998</v>
      </c>
    </row>
    <row r="4512" spans="1:21" x14ac:dyDescent="0.2">
      <c r="A4512" s="6" t="s">
        <v>4725</v>
      </c>
      <c r="B4512" s="6" t="s">
        <v>24</v>
      </c>
      <c r="C4512" s="6" t="s">
        <v>145</v>
      </c>
      <c r="D4512" s="7">
        <v>43700</v>
      </c>
      <c r="E4512" s="7">
        <v>43788</v>
      </c>
      <c r="F4512" s="7">
        <v>43799</v>
      </c>
      <c r="G4512" s="7">
        <v>43807</v>
      </c>
      <c r="H4512" s="6">
        <f t="shared" si="210"/>
        <v>19</v>
      </c>
      <c r="I4512" s="6" t="s">
        <v>215</v>
      </c>
      <c r="J4512" s="6">
        <v>9</v>
      </c>
      <c r="K4512" s="6">
        <v>8</v>
      </c>
      <c r="L4512" s="6">
        <v>198</v>
      </c>
      <c r="M4512" s="6">
        <v>9</v>
      </c>
      <c r="N4512" s="6">
        <v>5</v>
      </c>
      <c r="O4512" s="6">
        <v>0.15</v>
      </c>
      <c r="P4512" s="8">
        <v>1058.6000000000001</v>
      </c>
      <c r="Q4512" s="8">
        <v>772.77800000000013</v>
      </c>
      <c r="R4512" s="8">
        <f t="shared" si="211"/>
        <v>635.16000000000031</v>
      </c>
      <c r="S4512" s="8">
        <f>(((Sales[[#This Row],[Unit Price]]-(Sales[[#This Row],[Discount Applied]]*Sales[[#This Row],[Unit Price]]))-Q4512)/Q4512)*100</f>
        <v>16.438356164383563</v>
      </c>
      <c r="T4512" s="8">
        <f t="shared" si="212"/>
        <v>4499.0500000000011</v>
      </c>
      <c r="U4512" s="8">
        <f>Sales[[#This Row],[Unit Cost]]*Sales[[#This Row],[Order Quantity]]</f>
        <v>3863.8900000000008</v>
      </c>
    </row>
    <row r="4513" spans="1:21" x14ac:dyDescent="0.2">
      <c r="A4513" s="6" t="s">
        <v>4726</v>
      </c>
      <c r="B4513" s="6" t="s">
        <v>23</v>
      </c>
      <c r="C4513" s="6" t="s">
        <v>145</v>
      </c>
      <c r="D4513" s="7">
        <v>43700</v>
      </c>
      <c r="E4513" s="7">
        <v>43788</v>
      </c>
      <c r="F4513" s="7">
        <v>43799</v>
      </c>
      <c r="G4513" s="7">
        <v>43800</v>
      </c>
      <c r="H4513" s="6">
        <f t="shared" si="210"/>
        <v>12</v>
      </c>
      <c r="I4513" s="6" t="s">
        <v>215</v>
      </c>
      <c r="J4513" s="6">
        <v>21</v>
      </c>
      <c r="K4513" s="6">
        <v>21</v>
      </c>
      <c r="L4513" s="6">
        <v>94</v>
      </c>
      <c r="M4513" s="6">
        <v>19</v>
      </c>
      <c r="N4513" s="6">
        <v>6</v>
      </c>
      <c r="O4513" s="6">
        <v>0.05</v>
      </c>
      <c r="P4513" s="8">
        <v>2619.7000000000003</v>
      </c>
      <c r="Q4513" s="8">
        <v>2069.5630000000001</v>
      </c>
      <c r="R4513" s="8">
        <f t="shared" si="211"/>
        <v>2514.9120000000003</v>
      </c>
      <c r="S4513" s="8">
        <f>(((Sales[[#This Row],[Unit Price]]-(Sales[[#This Row],[Discount Applied]]*Sales[[#This Row],[Unit Price]]))-Q4513)/Q4513)*100</f>
        <v>20.253164556962027</v>
      </c>
      <c r="T4513" s="8">
        <f t="shared" si="212"/>
        <v>14932.29</v>
      </c>
      <c r="U4513" s="8">
        <f>Sales[[#This Row],[Unit Cost]]*Sales[[#This Row],[Order Quantity]]</f>
        <v>12417.378000000001</v>
      </c>
    </row>
    <row r="4514" spans="1:21" x14ac:dyDescent="0.2">
      <c r="A4514" s="6" t="s">
        <v>4727</v>
      </c>
      <c r="B4514" s="6" t="s">
        <v>25</v>
      </c>
      <c r="C4514" s="6" t="s">
        <v>147</v>
      </c>
      <c r="D4514" s="7">
        <v>43700</v>
      </c>
      <c r="E4514" s="7">
        <v>43788</v>
      </c>
      <c r="F4514" s="7">
        <v>43791</v>
      </c>
      <c r="G4514" s="7">
        <v>43801</v>
      </c>
      <c r="H4514" s="6">
        <f t="shared" si="210"/>
        <v>13</v>
      </c>
      <c r="I4514" s="6" t="s">
        <v>215</v>
      </c>
      <c r="J4514" s="6">
        <v>17</v>
      </c>
      <c r="K4514" s="6">
        <v>14</v>
      </c>
      <c r="L4514" s="6">
        <v>233</v>
      </c>
      <c r="M4514" s="6">
        <v>10</v>
      </c>
      <c r="N4514" s="6">
        <v>3</v>
      </c>
      <c r="O4514" s="6">
        <v>0.1</v>
      </c>
      <c r="P4514" s="8">
        <v>3973.1</v>
      </c>
      <c r="Q4514" s="8">
        <v>1668.702</v>
      </c>
      <c r="R4514" s="8">
        <f t="shared" si="211"/>
        <v>5721.2639999999992</v>
      </c>
      <c r="S4514" s="8">
        <f>(((Sales[[#This Row],[Unit Price]]-(Sales[[#This Row],[Discount Applied]]*Sales[[#This Row],[Unit Price]]))-Q4514)/Q4514)*100</f>
        <v>114.28571428571428</v>
      </c>
      <c r="T4514" s="8">
        <f t="shared" si="212"/>
        <v>10727.369999999999</v>
      </c>
      <c r="U4514" s="8">
        <f>Sales[[#This Row],[Unit Cost]]*Sales[[#This Row],[Order Quantity]]</f>
        <v>5006.1059999999998</v>
      </c>
    </row>
    <row r="4515" spans="1:21" x14ac:dyDescent="0.2">
      <c r="A4515" s="6" t="s">
        <v>4728</v>
      </c>
      <c r="B4515" s="6" t="s">
        <v>25</v>
      </c>
      <c r="C4515" s="6" t="s">
        <v>146</v>
      </c>
      <c r="D4515" s="7">
        <v>43600</v>
      </c>
      <c r="E4515" s="7">
        <v>43788</v>
      </c>
      <c r="F4515" s="7">
        <v>43802</v>
      </c>
      <c r="G4515" s="7">
        <v>43807</v>
      </c>
      <c r="H4515" s="6">
        <f t="shared" si="210"/>
        <v>19</v>
      </c>
      <c r="I4515" s="6" t="s">
        <v>215</v>
      </c>
      <c r="J4515" s="6">
        <v>13</v>
      </c>
      <c r="K4515" s="6">
        <v>12</v>
      </c>
      <c r="L4515" s="6">
        <v>309</v>
      </c>
      <c r="M4515" s="6">
        <v>32</v>
      </c>
      <c r="N4515" s="6">
        <v>7</v>
      </c>
      <c r="O4515" s="6">
        <v>0.1</v>
      </c>
      <c r="P4515" s="8">
        <v>187.6</v>
      </c>
      <c r="Q4515" s="8">
        <v>150.08000000000001</v>
      </c>
      <c r="R4515" s="8">
        <f t="shared" si="211"/>
        <v>131.31999999999994</v>
      </c>
      <c r="S4515" s="8">
        <f>(((Sales[[#This Row],[Unit Price]]-(Sales[[#This Row],[Discount Applied]]*Sales[[#This Row],[Unit Price]]))-Q4515)/Q4515)*100</f>
        <v>12.499999999999993</v>
      </c>
      <c r="T4515" s="8">
        <f t="shared" si="212"/>
        <v>1181.8800000000001</v>
      </c>
      <c r="U4515" s="8">
        <f>Sales[[#This Row],[Unit Cost]]*Sales[[#This Row],[Order Quantity]]</f>
        <v>1050.5600000000002</v>
      </c>
    </row>
    <row r="4516" spans="1:21" x14ac:dyDescent="0.2">
      <c r="A4516" s="6" t="s">
        <v>4729</v>
      </c>
      <c r="B4516" s="6" t="s">
        <v>25</v>
      </c>
      <c r="C4516" s="6" t="s">
        <v>145</v>
      </c>
      <c r="D4516" s="7">
        <v>43700</v>
      </c>
      <c r="E4516" s="7">
        <v>43788</v>
      </c>
      <c r="F4516" s="7">
        <v>43813</v>
      </c>
      <c r="G4516" s="7">
        <v>43819</v>
      </c>
      <c r="H4516" s="6">
        <f t="shared" si="210"/>
        <v>31</v>
      </c>
      <c r="I4516" s="6" t="s">
        <v>215</v>
      </c>
      <c r="J4516" s="6">
        <v>18</v>
      </c>
      <c r="K4516" s="6">
        <v>29</v>
      </c>
      <c r="L4516" s="6">
        <v>135</v>
      </c>
      <c r="M4516" s="6">
        <v>3</v>
      </c>
      <c r="N4516" s="6">
        <v>5</v>
      </c>
      <c r="O4516" s="6">
        <v>0.2</v>
      </c>
      <c r="P4516" s="8">
        <v>3731.9</v>
      </c>
      <c r="Q4516" s="8">
        <v>2351.0970000000002</v>
      </c>
      <c r="R4516" s="8">
        <f t="shared" si="211"/>
        <v>3172.114999999998</v>
      </c>
      <c r="S4516" s="8">
        <f>(((Sales[[#This Row],[Unit Price]]-(Sales[[#This Row],[Discount Applied]]*Sales[[#This Row],[Unit Price]]))-Q4516)/Q4516)*100</f>
        <v>26.98412698412697</v>
      </c>
      <c r="T4516" s="8">
        <f t="shared" si="212"/>
        <v>14927.599999999999</v>
      </c>
      <c r="U4516" s="8">
        <f>Sales[[#This Row],[Unit Cost]]*Sales[[#This Row],[Order Quantity]]</f>
        <v>11755.485000000001</v>
      </c>
    </row>
    <row r="4517" spans="1:21" x14ac:dyDescent="0.2">
      <c r="A4517" s="6" t="s">
        <v>4730</v>
      </c>
      <c r="B4517" s="6" t="s">
        <v>26</v>
      </c>
      <c r="C4517" s="6" t="s">
        <v>146</v>
      </c>
      <c r="D4517" s="7">
        <v>43700</v>
      </c>
      <c r="E4517" s="7">
        <v>43789</v>
      </c>
      <c r="F4517" s="7">
        <v>43807</v>
      </c>
      <c r="G4517" s="7">
        <v>43812</v>
      </c>
      <c r="H4517" s="6">
        <f t="shared" si="210"/>
        <v>23</v>
      </c>
      <c r="I4517" s="6" t="s">
        <v>215</v>
      </c>
      <c r="J4517" s="6">
        <v>27</v>
      </c>
      <c r="K4517" s="6">
        <v>38</v>
      </c>
      <c r="L4517" s="6">
        <v>289</v>
      </c>
      <c r="M4517" s="6">
        <v>14</v>
      </c>
      <c r="N4517" s="6">
        <v>6</v>
      </c>
      <c r="O4517" s="6">
        <v>0.05</v>
      </c>
      <c r="P4517" s="8">
        <v>1092.1000000000001</v>
      </c>
      <c r="Q4517" s="8">
        <v>469.60300000000007</v>
      </c>
      <c r="R4517" s="8">
        <f t="shared" si="211"/>
        <v>3407.3519999999999</v>
      </c>
      <c r="S4517" s="8">
        <f>(((Sales[[#This Row],[Unit Price]]-(Sales[[#This Row],[Discount Applied]]*Sales[[#This Row],[Unit Price]]))-Q4517)/Q4517)*100</f>
        <v>120.93023255813952</v>
      </c>
      <c r="T4517" s="8">
        <f t="shared" si="212"/>
        <v>6224.97</v>
      </c>
      <c r="U4517" s="8">
        <f>Sales[[#This Row],[Unit Cost]]*Sales[[#This Row],[Order Quantity]]</f>
        <v>2817.6180000000004</v>
      </c>
    </row>
    <row r="4518" spans="1:21" x14ac:dyDescent="0.2">
      <c r="A4518" s="6" t="s">
        <v>4731</v>
      </c>
      <c r="B4518" s="6" t="s">
        <v>26</v>
      </c>
      <c r="C4518" s="6" t="s">
        <v>144</v>
      </c>
      <c r="D4518" s="7">
        <v>43700</v>
      </c>
      <c r="E4518" s="7">
        <v>43789</v>
      </c>
      <c r="F4518" s="7">
        <v>43804</v>
      </c>
      <c r="G4518" s="7">
        <v>43808</v>
      </c>
      <c r="H4518" s="6">
        <f t="shared" si="210"/>
        <v>19</v>
      </c>
      <c r="I4518" s="6" t="s">
        <v>215</v>
      </c>
      <c r="J4518" s="6">
        <v>25</v>
      </c>
      <c r="K4518" s="6">
        <v>34</v>
      </c>
      <c r="L4518" s="6">
        <v>84</v>
      </c>
      <c r="M4518" s="6">
        <v>14</v>
      </c>
      <c r="N4518" s="6">
        <v>8</v>
      </c>
      <c r="O4518" s="6">
        <v>0.1</v>
      </c>
      <c r="P4518" s="8">
        <v>3986.5</v>
      </c>
      <c r="Q4518" s="8">
        <v>3308.7949999999996</v>
      </c>
      <c r="R4518" s="8">
        <f t="shared" si="211"/>
        <v>2232.4400000000023</v>
      </c>
      <c r="S4518" s="8">
        <f>(((Sales[[#This Row],[Unit Price]]-(Sales[[#This Row],[Discount Applied]]*Sales[[#This Row],[Unit Price]]))-Q4518)/Q4518)*100</f>
        <v>8.4337349397590451</v>
      </c>
      <c r="T4518" s="8">
        <f t="shared" si="212"/>
        <v>28702.799999999999</v>
      </c>
      <c r="U4518" s="8">
        <f>Sales[[#This Row],[Unit Cost]]*Sales[[#This Row],[Order Quantity]]</f>
        <v>26470.359999999997</v>
      </c>
    </row>
    <row r="4519" spans="1:21" x14ac:dyDescent="0.2">
      <c r="A4519" s="6" t="s">
        <v>4732</v>
      </c>
      <c r="B4519" s="6" t="s">
        <v>26</v>
      </c>
      <c r="C4519" s="6" t="s">
        <v>146</v>
      </c>
      <c r="D4519" s="7">
        <v>43700</v>
      </c>
      <c r="E4519" s="7">
        <v>43789</v>
      </c>
      <c r="F4519" s="7">
        <v>43807</v>
      </c>
      <c r="G4519" s="7">
        <v>43814</v>
      </c>
      <c r="H4519" s="6">
        <f t="shared" si="210"/>
        <v>25</v>
      </c>
      <c r="I4519" s="6" t="s">
        <v>215</v>
      </c>
      <c r="J4519" s="6">
        <v>26</v>
      </c>
      <c r="K4519" s="6">
        <v>49</v>
      </c>
      <c r="L4519" s="6">
        <v>277</v>
      </c>
      <c r="M4519" s="6">
        <v>15</v>
      </c>
      <c r="N4519" s="6">
        <v>4</v>
      </c>
      <c r="O4519" s="6">
        <v>0.15</v>
      </c>
      <c r="P4519" s="8">
        <v>6331.5</v>
      </c>
      <c r="Q4519" s="8">
        <v>4748.625</v>
      </c>
      <c r="R4519" s="8">
        <f t="shared" si="211"/>
        <v>2532.5999999999985</v>
      </c>
      <c r="S4519" s="8">
        <f>(((Sales[[#This Row],[Unit Price]]-(Sales[[#This Row],[Discount Applied]]*Sales[[#This Row],[Unit Price]]))-Q4519)/Q4519)*100</f>
        <v>13.333333333333325</v>
      </c>
      <c r="T4519" s="8">
        <f t="shared" si="212"/>
        <v>21527.1</v>
      </c>
      <c r="U4519" s="8">
        <f>Sales[[#This Row],[Unit Cost]]*Sales[[#This Row],[Order Quantity]]</f>
        <v>18994.5</v>
      </c>
    </row>
    <row r="4520" spans="1:21" x14ac:dyDescent="0.2">
      <c r="A4520" s="6" t="s">
        <v>4733</v>
      </c>
      <c r="B4520" s="6" t="s">
        <v>24</v>
      </c>
      <c r="C4520" s="6" t="s">
        <v>146</v>
      </c>
      <c r="D4520" s="7">
        <v>43700</v>
      </c>
      <c r="E4520" s="7">
        <v>43789</v>
      </c>
      <c r="F4520" s="7">
        <v>43796</v>
      </c>
      <c r="G4520" s="7">
        <v>43805</v>
      </c>
      <c r="H4520" s="6">
        <f t="shared" si="210"/>
        <v>16</v>
      </c>
      <c r="I4520" s="6" t="s">
        <v>215</v>
      </c>
      <c r="J4520" s="6">
        <v>8</v>
      </c>
      <c r="K4520" s="6">
        <v>34</v>
      </c>
      <c r="L4520" s="6">
        <v>302</v>
      </c>
      <c r="M4520" s="6">
        <v>30</v>
      </c>
      <c r="N4520" s="6">
        <v>3</v>
      </c>
      <c r="O4520" s="6">
        <v>0.1</v>
      </c>
      <c r="P4520" s="8">
        <v>5145.6000000000004</v>
      </c>
      <c r="Q4520" s="8">
        <v>3190.2720000000004</v>
      </c>
      <c r="R4520" s="8">
        <f t="shared" si="211"/>
        <v>4322.3040000000001</v>
      </c>
      <c r="S4520" s="8">
        <f>(((Sales[[#This Row],[Unit Price]]-(Sales[[#This Row],[Discount Applied]]*Sales[[#This Row],[Unit Price]]))-Q4520)/Q4520)*100</f>
        <v>45.161290322580626</v>
      </c>
      <c r="T4520" s="8">
        <f t="shared" si="212"/>
        <v>13893.12</v>
      </c>
      <c r="U4520" s="8">
        <f>Sales[[#This Row],[Unit Cost]]*Sales[[#This Row],[Order Quantity]]</f>
        <v>9570.8160000000007</v>
      </c>
    </row>
    <row r="4521" spans="1:21" x14ac:dyDescent="0.2">
      <c r="A4521" s="6" t="s">
        <v>4734</v>
      </c>
      <c r="B4521" s="6" t="s">
        <v>24</v>
      </c>
      <c r="C4521" s="6" t="s">
        <v>148</v>
      </c>
      <c r="D4521" s="7">
        <v>43700</v>
      </c>
      <c r="E4521" s="7">
        <v>43789</v>
      </c>
      <c r="F4521" s="7">
        <v>43792</v>
      </c>
      <c r="G4521" s="7">
        <v>43796</v>
      </c>
      <c r="H4521" s="6">
        <f t="shared" si="210"/>
        <v>7</v>
      </c>
      <c r="I4521" s="6" t="s">
        <v>215</v>
      </c>
      <c r="J4521" s="6">
        <v>2</v>
      </c>
      <c r="K4521" s="6">
        <v>38</v>
      </c>
      <c r="L4521" s="6">
        <v>39</v>
      </c>
      <c r="M4521" s="6">
        <v>5</v>
      </c>
      <c r="N4521" s="6">
        <v>7</v>
      </c>
      <c r="O4521" s="6">
        <v>0.1</v>
      </c>
      <c r="P4521" s="8">
        <v>3839.1</v>
      </c>
      <c r="Q4521" s="8">
        <v>2188.2869999999998</v>
      </c>
      <c r="R4521" s="8">
        <f t="shared" si="211"/>
        <v>8868.3210000000036</v>
      </c>
      <c r="S4521" s="8">
        <f>(((Sales[[#This Row],[Unit Price]]-(Sales[[#This Row],[Discount Applied]]*Sales[[#This Row],[Unit Price]]))-Q4521)/Q4521)*100</f>
        <v>57.894736842105274</v>
      </c>
      <c r="T4521" s="8">
        <f t="shared" si="212"/>
        <v>24186.33</v>
      </c>
      <c r="U4521" s="8">
        <f>Sales[[#This Row],[Unit Cost]]*Sales[[#This Row],[Order Quantity]]</f>
        <v>15318.008999999998</v>
      </c>
    </row>
    <row r="4522" spans="1:21" x14ac:dyDescent="0.2">
      <c r="A4522" s="6" t="s">
        <v>4735</v>
      </c>
      <c r="B4522" s="6" t="s">
        <v>25</v>
      </c>
      <c r="C4522" s="6" t="s">
        <v>145</v>
      </c>
      <c r="D4522" s="7">
        <v>43700</v>
      </c>
      <c r="E4522" s="7">
        <v>43789</v>
      </c>
      <c r="F4522" s="7">
        <v>43795</v>
      </c>
      <c r="G4522" s="7">
        <v>43803</v>
      </c>
      <c r="H4522" s="6">
        <f t="shared" si="210"/>
        <v>14</v>
      </c>
      <c r="I4522" s="6" t="s">
        <v>215</v>
      </c>
      <c r="J4522" s="6">
        <v>16</v>
      </c>
      <c r="K4522" s="6">
        <v>2</v>
      </c>
      <c r="L4522" s="6">
        <v>177</v>
      </c>
      <c r="M4522" s="6">
        <v>19</v>
      </c>
      <c r="N4522" s="6">
        <v>1</v>
      </c>
      <c r="O4522" s="6">
        <v>0.1</v>
      </c>
      <c r="P4522" s="8">
        <v>2532.6</v>
      </c>
      <c r="Q4522" s="8">
        <v>1595.538</v>
      </c>
      <c r="R4522" s="8">
        <f t="shared" si="211"/>
        <v>683.80200000000013</v>
      </c>
      <c r="S4522" s="8">
        <f>(((Sales[[#This Row],[Unit Price]]-(Sales[[#This Row],[Discount Applied]]*Sales[[#This Row],[Unit Price]]))-Q4522)/Q4522)*100</f>
        <v>42.857142857142868</v>
      </c>
      <c r="T4522" s="8">
        <f t="shared" si="212"/>
        <v>2279.34</v>
      </c>
      <c r="U4522" s="8">
        <f>Sales[[#This Row],[Unit Cost]]*Sales[[#This Row],[Order Quantity]]</f>
        <v>1595.538</v>
      </c>
    </row>
    <row r="4523" spans="1:21" x14ac:dyDescent="0.2">
      <c r="A4523" s="6" t="s">
        <v>4736</v>
      </c>
      <c r="B4523" s="6" t="s">
        <v>24</v>
      </c>
      <c r="C4523" s="6" t="s">
        <v>147</v>
      </c>
      <c r="D4523" s="7">
        <v>43700</v>
      </c>
      <c r="E4523" s="7">
        <v>43789</v>
      </c>
      <c r="F4523" s="7">
        <v>43817</v>
      </c>
      <c r="G4523" s="7">
        <v>43821</v>
      </c>
      <c r="H4523" s="6">
        <f t="shared" si="210"/>
        <v>32</v>
      </c>
      <c r="I4523" s="6" t="s">
        <v>215</v>
      </c>
      <c r="J4523" s="6">
        <v>5</v>
      </c>
      <c r="K4523" s="6">
        <v>6</v>
      </c>
      <c r="L4523" s="6">
        <v>227</v>
      </c>
      <c r="M4523" s="6">
        <v>28</v>
      </c>
      <c r="N4523" s="6">
        <v>6</v>
      </c>
      <c r="O4523" s="6">
        <v>0.2</v>
      </c>
      <c r="P4523" s="8">
        <v>2318.2000000000003</v>
      </c>
      <c r="Q4523" s="8">
        <v>1947.2880000000002</v>
      </c>
      <c r="R4523" s="8">
        <f t="shared" si="211"/>
        <v>-556.36800000000039</v>
      </c>
      <c r="S4523" s="8">
        <f>(((Sales[[#This Row],[Unit Price]]-(Sales[[#This Row],[Discount Applied]]*Sales[[#This Row],[Unit Price]]))-Q4523)/Q4523)*100</f>
        <v>-4.7619047619047645</v>
      </c>
      <c r="T4523" s="8">
        <f t="shared" si="212"/>
        <v>11127.36</v>
      </c>
      <c r="U4523" s="8">
        <f>Sales[[#This Row],[Unit Cost]]*Sales[[#This Row],[Order Quantity]]</f>
        <v>11683.728000000001</v>
      </c>
    </row>
    <row r="4524" spans="1:21" x14ac:dyDescent="0.2">
      <c r="A4524" s="6" t="s">
        <v>4737</v>
      </c>
      <c r="B4524" s="6" t="s">
        <v>26</v>
      </c>
      <c r="C4524" s="6" t="s">
        <v>147</v>
      </c>
      <c r="D4524" s="7">
        <v>43700</v>
      </c>
      <c r="E4524" s="7">
        <v>43789</v>
      </c>
      <c r="F4524" s="7">
        <v>43806</v>
      </c>
      <c r="G4524" s="7">
        <v>43810</v>
      </c>
      <c r="H4524" s="6">
        <f t="shared" si="210"/>
        <v>21</v>
      </c>
      <c r="I4524" s="6" t="s">
        <v>215</v>
      </c>
      <c r="J4524" s="6">
        <v>27</v>
      </c>
      <c r="K4524" s="6">
        <v>44</v>
      </c>
      <c r="L4524" s="6">
        <v>218</v>
      </c>
      <c r="M4524" s="6">
        <v>9</v>
      </c>
      <c r="N4524" s="6">
        <v>7</v>
      </c>
      <c r="O4524" s="6">
        <v>0.15</v>
      </c>
      <c r="P4524" s="8">
        <v>924.6</v>
      </c>
      <c r="Q4524" s="8">
        <v>564.00599999999997</v>
      </c>
      <c r="R4524" s="8">
        <f t="shared" si="211"/>
        <v>1553.328</v>
      </c>
      <c r="S4524" s="8">
        <f>(((Sales[[#This Row],[Unit Price]]-(Sales[[#This Row],[Discount Applied]]*Sales[[#This Row],[Unit Price]]))-Q4524)/Q4524)*100</f>
        <v>39.34426229508199</v>
      </c>
      <c r="T4524" s="8">
        <f t="shared" si="212"/>
        <v>5501.37</v>
      </c>
      <c r="U4524" s="8">
        <f>Sales[[#This Row],[Unit Cost]]*Sales[[#This Row],[Order Quantity]]</f>
        <v>3948.0419999999999</v>
      </c>
    </row>
    <row r="4525" spans="1:21" x14ac:dyDescent="0.2">
      <c r="A4525" s="6" t="s">
        <v>4738</v>
      </c>
      <c r="B4525" s="6" t="s">
        <v>24</v>
      </c>
      <c r="C4525" s="6" t="s">
        <v>143</v>
      </c>
      <c r="D4525" s="7">
        <v>43700</v>
      </c>
      <c r="E4525" s="7">
        <v>43790</v>
      </c>
      <c r="F4525" s="7">
        <v>43815</v>
      </c>
      <c r="G4525" s="7">
        <v>43822</v>
      </c>
      <c r="H4525" s="6">
        <f t="shared" si="210"/>
        <v>32</v>
      </c>
      <c r="I4525" s="6" t="s">
        <v>215</v>
      </c>
      <c r="J4525" s="6">
        <v>6</v>
      </c>
      <c r="K4525" s="6">
        <v>24</v>
      </c>
      <c r="L4525" s="6">
        <v>348</v>
      </c>
      <c r="M4525" s="6">
        <v>33</v>
      </c>
      <c r="N4525" s="6">
        <v>6</v>
      </c>
      <c r="O4525" s="6">
        <v>0.1</v>
      </c>
      <c r="P4525" s="8">
        <v>1721.9</v>
      </c>
      <c r="Q4525" s="8">
        <v>688.7600000000001</v>
      </c>
      <c r="R4525" s="8">
        <f t="shared" si="211"/>
        <v>5165.7000000000016</v>
      </c>
      <c r="S4525" s="8">
        <f>(((Sales[[#This Row],[Unit Price]]-(Sales[[#This Row],[Discount Applied]]*Sales[[#This Row],[Unit Price]]))-Q4525)/Q4525)*100</f>
        <v>124.99999999999997</v>
      </c>
      <c r="T4525" s="8">
        <f t="shared" si="212"/>
        <v>9298.260000000002</v>
      </c>
      <c r="U4525" s="8">
        <f>Sales[[#This Row],[Unit Cost]]*Sales[[#This Row],[Order Quantity]]</f>
        <v>4132.5600000000004</v>
      </c>
    </row>
    <row r="4526" spans="1:21" x14ac:dyDescent="0.2">
      <c r="A4526" s="6" t="s">
        <v>4739</v>
      </c>
      <c r="B4526" s="6" t="s">
        <v>26</v>
      </c>
      <c r="C4526" s="6" t="s">
        <v>146</v>
      </c>
      <c r="D4526" s="7">
        <v>43700</v>
      </c>
      <c r="E4526" s="7">
        <v>43790</v>
      </c>
      <c r="F4526" s="7">
        <v>43813</v>
      </c>
      <c r="G4526" s="7">
        <v>43818</v>
      </c>
      <c r="H4526" s="6">
        <f t="shared" si="210"/>
        <v>28</v>
      </c>
      <c r="I4526" s="6" t="s">
        <v>215</v>
      </c>
      <c r="J4526" s="6">
        <v>28</v>
      </c>
      <c r="K4526" s="6">
        <v>11</v>
      </c>
      <c r="L4526" s="6">
        <v>274</v>
      </c>
      <c r="M4526" s="6">
        <v>12</v>
      </c>
      <c r="N4526" s="6">
        <v>5</v>
      </c>
      <c r="O4526" s="6">
        <v>0.2</v>
      </c>
      <c r="P4526" s="8">
        <v>180.9</v>
      </c>
      <c r="Q4526" s="8">
        <v>90.45</v>
      </c>
      <c r="R4526" s="8">
        <f t="shared" si="211"/>
        <v>271.35000000000002</v>
      </c>
      <c r="S4526" s="8">
        <f>(((Sales[[#This Row],[Unit Price]]-(Sales[[#This Row],[Discount Applied]]*Sales[[#This Row],[Unit Price]]))-Q4526)/Q4526)*100</f>
        <v>60</v>
      </c>
      <c r="T4526" s="8">
        <f t="shared" si="212"/>
        <v>723.6</v>
      </c>
      <c r="U4526" s="8">
        <f>Sales[[#This Row],[Unit Cost]]*Sales[[#This Row],[Order Quantity]]</f>
        <v>452.25</v>
      </c>
    </row>
    <row r="4527" spans="1:21" x14ac:dyDescent="0.2">
      <c r="A4527" s="6" t="s">
        <v>4740</v>
      </c>
      <c r="B4527" s="6" t="s">
        <v>25</v>
      </c>
      <c r="C4527" s="6" t="s">
        <v>146</v>
      </c>
      <c r="D4527" s="7">
        <v>43700</v>
      </c>
      <c r="E4527" s="7">
        <v>43790</v>
      </c>
      <c r="F4527" s="7">
        <v>43794</v>
      </c>
      <c r="G4527" s="7">
        <v>43798</v>
      </c>
      <c r="H4527" s="6">
        <f t="shared" si="210"/>
        <v>8</v>
      </c>
      <c r="I4527" s="6" t="s">
        <v>215</v>
      </c>
      <c r="J4527" s="6">
        <v>20</v>
      </c>
      <c r="K4527" s="6">
        <v>39</v>
      </c>
      <c r="L4527" s="6">
        <v>261</v>
      </c>
      <c r="M4527" s="6">
        <v>24</v>
      </c>
      <c r="N4527" s="6">
        <v>1</v>
      </c>
      <c r="O4527" s="6">
        <v>0.05</v>
      </c>
      <c r="P4527" s="8">
        <v>1011.7</v>
      </c>
      <c r="Q4527" s="8">
        <v>455.26500000000004</v>
      </c>
      <c r="R4527" s="8">
        <f t="shared" si="211"/>
        <v>505.84999999999997</v>
      </c>
      <c r="S4527" s="8">
        <f>(((Sales[[#This Row],[Unit Price]]-(Sales[[#This Row],[Discount Applied]]*Sales[[#This Row],[Unit Price]]))-Q4527)/Q4527)*100</f>
        <v>111.1111111111111</v>
      </c>
      <c r="T4527" s="8">
        <f t="shared" si="212"/>
        <v>961.11500000000001</v>
      </c>
      <c r="U4527" s="8">
        <f>Sales[[#This Row],[Unit Cost]]*Sales[[#This Row],[Order Quantity]]</f>
        <v>455.26500000000004</v>
      </c>
    </row>
    <row r="4528" spans="1:21" x14ac:dyDescent="0.2">
      <c r="A4528" s="6" t="s">
        <v>4741</v>
      </c>
      <c r="B4528" s="6" t="s">
        <v>24</v>
      </c>
      <c r="C4528" s="6" t="s">
        <v>143</v>
      </c>
      <c r="D4528" s="7">
        <v>43700</v>
      </c>
      <c r="E4528" s="7">
        <v>43790</v>
      </c>
      <c r="F4528" s="7">
        <v>43802</v>
      </c>
      <c r="G4528" s="7">
        <v>43806</v>
      </c>
      <c r="H4528" s="6">
        <f t="shared" si="210"/>
        <v>16</v>
      </c>
      <c r="I4528" s="6" t="s">
        <v>215</v>
      </c>
      <c r="J4528" s="6">
        <v>8</v>
      </c>
      <c r="K4528" s="6">
        <v>23</v>
      </c>
      <c r="L4528" s="6">
        <v>337</v>
      </c>
      <c r="M4528" s="6">
        <v>19</v>
      </c>
      <c r="N4528" s="6">
        <v>5</v>
      </c>
      <c r="O4528" s="6">
        <v>0.15</v>
      </c>
      <c r="P4528" s="8">
        <v>1005</v>
      </c>
      <c r="Q4528" s="8">
        <v>542.70000000000005</v>
      </c>
      <c r="R4528" s="8">
        <f t="shared" si="211"/>
        <v>1557.75</v>
      </c>
      <c r="S4528" s="8">
        <f>(((Sales[[#This Row],[Unit Price]]-(Sales[[#This Row],[Discount Applied]]*Sales[[#This Row],[Unit Price]]))-Q4528)/Q4528)*100</f>
        <v>57.407407407407398</v>
      </c>
      <c r="T4528" s="8">
        <f t="shared" si="212"/>
        <v>4271.25</v>
      </c>
      <c r="U4528" s="8">
        <f>Sales[[#This Row],[Unit Cost]]*Sales[[#This Row],[Order Quantity]]</f>
        <v>2713.5</v>
      </c>
    </row>
    <row r="4529" spans="1:21" x14ac:dyDescent="0.2">
      <c r="A4529" s="6" t="s">
        <v>4742</v>
      </c>
      <c r="B4529" s="6" t="s">
        <v>25</v>
      </c>
      <c r="C4529" s="6" t="s">
        <v>145</v>
      </c>
      <c r="D4529" s="7">
        <v>43700</v>
      </c>
      <c r="E4529" s="7">
        <v>43791</v>
      </c>
      <c r="F4529" s="7">
        <v>43814</v>
      </c>
      <c r="G4529" s="7">
        <v>43820</v>
      </c>
      <c r="H4529" s="6">
        <f t="shared" si="210"/>
        <v>29</v>
      </c>
      <c r="I4529" s="6" t="s">
        <v>215</v>
      </c>
      <c r="J4529" s="6">
        <v>13</v>
      </c>
      <c r="K4529" s="6">
        <v>18</v>
      </c>
      <c r="L4529" s="6">
        <v>150</v>
      </c>
      <c r="M4529" s="6">
        <v>21</v>
      </c>
      <c r="N4529" s="6">
        <v>6</v>
      </c>
      <c r="O4529" s="6">
        <v>0.2</v>
      </c>
      <c r="P4529" s="8">
        <v>1192.6000000000001</v>
      </c>
      <c r="Q4529" s="8">
        <v>918.30200000000013</v>
      </c>
      <c r="R4529" s="8">
        <f t="shared" si="211"/>
        <v>214.66799999999876</v>
      </c>
      <c r="S4529" s="8">
        <f>(((Sales[[#This Row],[Unit Price]]-(Sales[[#This Row],[Discount Applied]]*Sales[[#This Row],[Unit Price]]))-Q4529)/Q4529)*100</f>
        <v>3.8961038961038974</v>
      </c>
      <c r="T4529" s="8">
        <f t="shared" si="212"/>
        <v>5724.48</v>
      </c>
      <c r="U4529" s="8">
        <f>Sales[[#This Row],[Unit Cost]]*Sales[[#This Row],[Order Quantity]]</f>
        <v>5509.8120000000008</v>
      </c>
    </row>
    <row r="4530" spans="1:21" x14ac:dyDescent="0.2">
      <c r="A4530" s="6" t="s">
        <v>4743</v>
      </c>
      <c r="B4530" s="6" t="s">
        <v>23</v>
      </c>
      <c r="C4530" s="6" t="s">
        <v>145</v>
      </c>
      <c r="D4530" s="7">
        <v>43700</v>
      </c>
      <c r="E4530" s="7">
        <v>43791</v>
      </c>
      <c r="F4530" s="7">
        <v>43802</v>
      </c>
      <c r="G4530" s="7">
        <v>43812</v>
      </c>
      <c r="H4530" s="6">
        <f t="shared" si="210"/>
        <v>21</v>
      </c>
      <c r="I4530" s="6" t="s">
        <v>215</v>
      </c>
      <c r="J4530" s="6">
        <v>21</v>
      </c>
      <c r="K4530" s="6">
        <v>49</v>
      </c>
      <c r="L4530" s="6">
        <v>108</v>
      </c>
      <c r="M4530" s="6">
        <v>46</v>
      </c>
      <c r="N4530" s="6">
        <v>6</v>
      </c>
      <c r="O4530" s="6">
        <v>0.05</v>
      </c>
      <c r="P4530" s="8">
        <v>810.7</v>
      </c>
      <c r="Q4530" s="8">
        <v>680.98800000000006</v>
      </c>
      <c r="R4530" s="8">
        <f t="shared" si="211"/>
        <v>535.06200000000035</v>
      </c>
      <c r="S4530" s="8">
        <f>(((Sales[[#This Row],[Unit Price]]-(Sales[[#This Row],[Discount Applied]]*Sales[[#This Row],[Unit Price]]))-Q4530)/Q4530)*100</f>
        <v>13.095238095238097</v>
      </c>
      <c r="T4530" s="8">
        <f t="shared" si="212"/>
        <v>4620.9900000000007</v>
      </c>
      <c r="U4530" s="8">
        <f>Sales[[#This Row],[Unit Cost]]*Sales[[#This Row],[Order Quantity]]</f>
        <v>4085.9280000000003</v>
      </c>
    </row>
    <row r="4531" spans="1:21" x14ac:dyDescent="0.2">
      <c r="A4531" s="6" t="s">
        <v>4744</v>
      </c>
      <c r="B4531" s="6" t="s">
        <v>24</v>
      </c>
      <c r="C4531" s="6" t="s">
        <v>145</v>
      </c>
      <c r="D4531" s="7">
        <v>43700</v>
      </c>
      <c r="E4531" s="7">
        <v>43791</v>
      </c>
      <c r="F4531" s="7">
        <v>43814</v>
      </c>
      <c r="G4531" s="7">
        <v>43824</v>
      </c>
      <c r="H4531" s="6">
        <f t="shared" si="210"/>
        <v>33</v>
      </c>
      <c r="I4531" s="6" t="s">
        <v>215</v>
      </c>
      <c r="J4531" s="6">
        <v>5</v>
      </c>
      <c r="K4531" s="6">
        <v>29</v>
      </c>
      <c r="L4531" s="6">
        <v>189</v>
      </c>
      <c r="M4531" s="6">
        <v>31</v>
      </c>
      <c r="N4531" s="6">
        <v>8</v>
      </c>
      <c r="O4531" s="6">
        <v>0.4</v>
      </c>
      <c r="P4531" s="8">
        <v>5386.8</v>
      </c>
      <c r="Q4531" s="8">
        <v>3878.4960000000001</v>
      </c>
      <c r="R4531" s="8">
        <f t="shared" si="211"/>
        <v>-5171.3280000000013</v>
      </c>
      <c r="S4531" s="8">
        <f>(((Sales[[#This Row],[Unit Price]]-(Sales[[#This Row],[Discount Applied]]*Sales[[#This Row],[Unit Price]]))-Q4531)/Q4531)*100</f>
        <v>-16.666666666666671</v>
      </c>
      <c r="T4531" s="8">
        <f t="shared" si="212"/>
        <v>25856.639999999999</v>
      </c>
      <c r="U4531" s="8">
        <f>Sales[[#This Row],[Unit Cost]]*Sales[[#This Row],[Order Quantity]]</f>
        <v>31027.968000000001</v>
      </c>
    </row>
    <row r="4532" spans="1:21" x14ac:dyDescent="0.2">
      <c r="A4532" s="6" t="s">
        <v>4745</v>
      </c>
      <c r="B4532" s="6" t="s">
        <v>26</v>
      </c>
      <c r="C4532" s="6" t="s">
        <v>145</v>
      </c>
      <c r="D4532" s="7">
        <v>43700</v>
      </c>
      <c r="E4532" s="7">
        <v>43791</v>
      </c>
      <c r="F4532" s="7">
        <v>43817</v>
      </c>
      <c r="G4532" s="7">
        <v>43826</v>
      </c>
      <c r="H4532" s="6">
        <f t="shared" si="210"/>
        <v>35</v>
      </c>
      <c r="I4532" s="6" t="s">
        <v>215</v>
      </c>
      <c r="J4532" s="6">
        <v>25</v>
      </c>
      <c r="K4532" s="6">
        <v>2</v>
      </c>
      <c r="L4532" s="6">
        <v>152</v>
      </c>
      <c r="M4532" s="6">
        <v>14</v>
      </c>
      <c r="N4532" s="6">
        <v>8</v>
      </c>
      <c r="O4532" s="6">
        <v>7.4999999999999997E-2</v>
      </c>
      <c r="P4532" s="8">
        <v>1815.7</v>
      </c>
      <c r="Q4532" s="8">
        <v>1034.9489999999998</v>
      </c>
      <c r="R4532" s="8">
        <f t="shared" si="211"/>
        <v>5156.5880000000016</v>
      </c>
      <c r="S4532" s="8">
        <f>(((Sales[[#This Row],[Unit Price]]-(Sales[[#This Row],[Discount Applied]]*Sales[[#This Row],[Unit Price]]))-Q4532)/Q4532)*100</f>
        <v>62.280701754385994</v>
      </c>
      <c r="T4532" s="8">
        <f t="shared" si="212"/>
        <v>13436.18</v>
      </c>
      <c r="U4532" s="8">
        <f>Sales[[#This Row],[Unit Cost]]*Sales[[#This Row],[Order Quantity]]</f>
        <v>8279.5919999999987</v>
      </c>
    </row>
    <row r="4533" spans="1:21" x14ac:dyDescent="0.2">
      <c r="A4533" s="6" t="s">
        <v>4746</v>
      </c>
      <c r="B4533" s="6" t="s">
        <v>24</v>
      </c>
      <c r="C4533" s="6" t="s">
        <v>145</v>
      </c>
      <c r="D4533" s="7">
        <v>43700</v>
      </c>
      <c r="E4533" s="7">
        <v>43791</v>
      </c>
      <c r="F4533" s="7">
        <v>43802</v>
      </c>
      <c r="G4533" s="7">
        <v>43808</v>
      </c>
      <c r="H4533" s="6">
        <f t="shared" si="210"/>
        <v>17</v>
      </c>
      <c r="I4533" s="6" t="s">
        <v>215</v>
      </c>
      <c r="J4533" s="6">
        <v>2</v>
      </c>
      <c r="K4533" s="6">
        <v>44</v>
      </c>
      <c r="L4533" s="6">
        <v>168</v>
      </c>
      <c r="M4533" s="6">
        <v>46</v>
      </c>
      <c r="N4533" s="6">
        <v>6</v>
      </c>
      <c r="O4533" s="6">
        <v>0.15</v>
      </c>
      <c r="P4533" s="8">
        <v>1051.9000000000001</v>
      </c>
      <c r="Q4533" s="8">
        <v>578.54500000000007</v>
      </c>
      <c r="R4533" s="8">
        <f t="shared" si="211"/>
        <v>1893.42</v>
      </c>
      <c r="S4533" s="8">
        <f>(((Sales[[#This Row],[Unit Price]]-(Sales[[#This Row],[Discount Applied]]*Sales[[#This Row],[Unit Price]]))-Q4533)/Q4533)*100</f>
        <v>54.545454545454554</v>
      </c>
      <c r="T4533" s="8">
        <f t="shared" si="212"/>
        <v>5364.6900000000005</v>
      </c>
      <c r="U4533" s="8">
        <f>Sales[[#This Row],[Unit Cost]]*Sales[[#This Row],[Order Quantity]]</f>
        <v>3471.2700000000004</v>
      </c>
    </row>
    <row r="4534" spans="1:21" x14ac:dyDescent="0.2">
      <c r="A4534" s="6" t="s">
        <v>4747</v>
      </c>
      <c r="B4534" s="6" t="s">
        <v>26</v>
      </c>
      <c r="C4534" s="6" t="s">
        <v>146</v>
      </c>
      <c r="D4534" s="7">
        <v>43700</v>
      </c>
      <c r="E4534" s="7">
        <v>43791</v>
      </c>
      <c r="F4534" s="7">
        <v>43811</v>
      </c>
      <c r="G4534" s="7">
        <v>43820</v>
      </c>
      <c r="H4534" s="6">
        <f t="shared" si="210"/>
        <v>29</v>
      </c>
      <c r="I4534" s="6" t="s">
        <v>215</v>
      </c>
      <c r="J4534" s="6">
        <v>26</v>
      </c>
      <c r="K4534" s="6">
        <v>46</v>
      </c>
      <c r="L4534" s="6">
        <v>289</v>
      </c>
      <c r="M4534" s="6">
        <v>4</v>
      </c>
      <c r="N4534" s="6">
        <v>4</v>
      </c>
      <c r="O4534" s="6">
        <v>0.4</v>
      </c>
      <c r="P4534" s="8">
        <v>1092.1000000000001</v>
      </c>
      <c r="Q4534" s="8">
        <v>611.57600000000014</v>
      </c>
      <c r="R4534" s="8">
        <f t="shared" si="211"/>
        <v>174.73599999999942</v>
      </c>
      <c r="S4534" s="8">
        <f>(((Sales[[#This Row],[Unit Price]]-(Sales[[#This Row],[Discount Applied]]*Sales[[#This Row],[Unit Price]]))-Q4534)/Q4534)*100</f>
        <v>7.1428571428571175</v>
      </c>
      <c r="T4534" s="8">
        <f t="shared" si="212"/>
        <v>2621.04</v>
      </c>
      <c r="U4534" s="8">
        <f>Sales[[#This Row],[Unit Cost]]*Sales[[#This Row],[Order Quantity]]</f>
        <v>2446.3040000000005</v>
      </c>
    </row>
    <row r="4535" spans="1:21" x14ac:dyDescent="0.2">
      <c r="A4535" s="6" t="s">
        <v>4748</v>
      </c>
      <c r="B4535" s="6" t="s">
        <v>24</v>
      </c>
      <c r="C4535" s="6" t="s">
        <v>145</v>
      </c>
      <c r="D4535" s="7">
        <v>43700</v>
      </c>
      <c r="E4535" s="7">
        <v>43791</v>
      </c>
      <c r="F4535" s="7">
        <v>43819</v>
      </c>
      <c r="G4535" s="7">
        <v>43825</v>
      </c>
      <c r="H4535" s="6">
        <f t="shared" si="210"/>
        <v>34</v>
      </c>
      <c r="I4535" s="6" t="s">
        <v>215</v>
      </c>
      <c r="J4535" s="6">
        <v>1</v>
      </c>
      <c r="K4535" s="6">
        <v>26</v>
      </c>
      <c r="L4535" s="6">
        <v>132</v>
      </c>
      <c r="M4535" s="6">
        <v>27</v>
      </c>
      <c r="N4535" s="6">
        <v>3</v>
      </c>
      <c r="O4535" s="6">
        <v>0.05</v>
      </c>
      <c r="P4535" s="8">
        <v>1936.3</v>
      </c>
      <c r="Q4535" s="8">
        <v>1568.403</v>
      </c>
      <c r="R4535" s="8">
        <f t="shared" si="211"/>
        <v>813.24600000000009</v>
      </c>
      <c r="S4535" s="8">
        <f>(((Sales[[#This Row],[Unit Price]]-(Sales[[#This Row],[Discount Applied]]*Sales[[#This Row],[Unit Price]]))-Q4535)/Q4535)*100</f>
        <v>17.283950617283946</v>
      </c>
      <c r="T4535" s="8">
        <f t="shared" si="212"/>
        <v>5518.4549999999999</v>
      </c>
      <c r="U4535" s="8">
        <f>Sales[[#This Row],[Unit Cost]]*Sales[[#This Row],[Order Quantity]]</f>
        <v>4705.2089999999998</v>
      </c>
    </row>
    <row r="4536" spans="1:21" x14ac:dyDescent="0.2">
      <c r="A4536" s="6" t="s">
        <v>4749</v>
      </c>
      <c r="B4536" s="6" t="s">
        <v>25</v>
      </c>
      <c r="C4536" s="6" t="s">
        <v>148</v>
      </c>
      <c r="D4536" s="7">
        <v>43700</v>
      </c>
      <c r="E4536" s="7">
        <v>43791</v>
      </c>
      <c r="F4536" s="7">
        <v>43808</v>
      </c>
      <c r="G4536" s="7">
        <v>43814</v>
      </c>
      <c r="H4536" s="6">
        <f t="shared" si="210"/>
        <v>23</v>
      </c>
      <c r="I4536" s="6" t="s">
        <v>215</v>
      </c>
      <c r="J4536" s="6">
        <v>12</v>
      </c>
      <c r="K4536" s="6">
        <v>12</v>
      </c>
      <c r="L4536" s="6">
        <v>55</v>
      </c>
      <c r="M4536" s="6">
        <v>6</v>
      </c>
      <c r="N4536" s="6">
        <v>1</v>
      </c>
      <c r="O4536" s="6">
        <v>0.2</v>
      </c>
      <c r="P4536" s="8">
        <v>3437.1</v>
      </c>
      <c r="Q4536" s="8">
        <v>2887.1639999999998</v>
      </c>
      <c r="R4536" s="8">
        <f t="shared" si="211"/>
        <v>-137.48399999999992</v>
      </c>
      <c r="S4536" s="8">
        <f>(((Sales[[#This Row],[Unit Price]]-(Sales[[#This Row],[Discount Applied]]*Sales[[#This Row],[Unit Price]]))-Q4536)/Q4536)*100</f>
        <v>-4.7619047619047592</v>
      </c>
      <c r="T4536" s="8">
        <f t="shared" si="212"/>
        <v>2749.68</v>
      </c>
      <c r="U4536" s="8">
        <f>Sales[[#This Row],[Unit Cost]]*Sales[[#This Row],[Order Quantity]]</f>
        <v>2887.1639999999998</v>
      </c>
    </row>
    <row r="4537" spans="1:21" x14ac:dyDescent="0.2">
      <c r="A4537" s="6" t="s">
        <v>4750</v>
      </c>
      <c r="B4537" s="6" t="s">
        <v>24</v>
      </c>
      <c r="C4537" s="6" t="s">
        <v>147</v>
      </c>
      <c r="D4537" s="7">
        <v>43700</v>
      </c>
      <c r="E4537" s="7">
        <v>43791</v>
      </c>
      <c r="F4537" s="7">
        <v>43800</v>
      </c>
      <c r="G4537" s="7">
        <v>43808</v>
      </c>
      <c r="H4537" s="6">
        <f t="shared" si="210"/>
        <v>17</v>
      </c>
      <c r="I4537" s="6" t="s">
        <v>215</v>
      </c>
      <c r="J4537" s="6">
        <v>2</v>
      </c>
      <c r="K4537" s="6">
        <v>23</v>
      </c>
      <c r="L4537" s="6">
        <v>257</v>
      </c>
      <c r="M4537" s="6">
        <v>1</v>
      </c>
      <c r="N4537" s="6">
        <v>1</v>
      </c>
      <c r="O4537" s="6">
        <v>0.1</v>
      </c>
      <c r="P4537" s="8">
        <v>3182.5</v>
      </c>
      <c r="Q4537" s="8">
        <v>1782.2000000000003</v>
      </c>
      <c r="R4537" s="8">
        <f t="shared" si="211"/>
        <v>1082.0499999999997</v>
      </c>
      <c r="S4537" s="8">
        <f>(((Sales[[#This Row],[Unit Price]]-(Sales[[#This Row],[Discount Applied]]*Sales[[#This Row],[Unit Price]]))-Q4537)/Q4537)*100</f>
        <v>60.714285714285687</v>
      </c>
      <c r="T4537" s="8">
        <f t="shared" si="212"/>
        <v>2864.25</v>
      </c>
      <c r="U4537" s="8">
        <f>Sales[[#This Row],[Unit Cost]]*Sales[[#This Row],[Order Quantity]]</f>
        <v>1782.2000000000003</v>
      </c>
    </row>
    <row r="4538" spans="1:21" x14ac:dyDescent="0.2">
      <c r="A4538" s="6" t="s">
        <v>4751</v>
      </c>
      <c r="B4538" s="6" t="s">
        <v>24</v>
      </c>
      <c r="C4538" s="6" t="s">
        <v>143</v>
      </c>
      <c r="D4538" s="7">
        <v>43700</v>
      </c>
      <c r="E4538" s="7">
        <v>43792</v>
      </c>
      <c r="F4538" s="7">
        <v>43794</v>
      </c>
      <c r="G4538" s="7">
        <v>43796</v>
      </c>
      <c r="H4538" s="6">
        <f t="shared" si="210"/>
        <v>4</v>
      </c>
      <c r="I4538" s="6" t="s">
        <v>215</v>
      </c>
      <c r="J4538" s="6">
        <v>2</v>
      </c>
      <c r="K4538" s="6">
        <v>43</v>
      </c>
      <c r="L4538" s="6">
        <v>358</v>
      </c>
      <c r="M4538" s="6">
        <v>28</v>
      </c>
      <c r="N4538" s="6">
        <v>2</v>
      </c>
      <c r="O4538" s="6">
        <v>0.1</v>
      </c>
      <c r="P4538" s="8">
        <v>3792.2000000000003</v>
      </c>
      <c r="Q4538" s="8">
        <v>2237.3980000000001</v>
      </c>
      <c r="R4538" s="8">
        <f t="shared" si="211"/>
        <v>2351.1640000000007</v>
      </c>
      <c r="S4538" s="8">
        <f>(((Sales[[#This Row],[Unit Price]]-(Sales[[#This Row],[Discount Applied]]*Sales[[#This Row],[Unit Price]]))-Q4538)/Q4538)*100</f>
        <v>52.542372881355945</v>
      </c>
      <c r="T4538" s="8">
        <f t="shared" si="212"/>
        <v>6825.9600000000009</v>
      </c>
      <c r="U4538" s="8">
        <f>Sales[[#This Row],[Unit Cost]]*Sales[[#This Row],[Order Quantity]]</f>
        <v>4474.7960000000003</v>
      </c>
    </row>
    <row r="4539" spans="1:21" x14ac:dyDescent="0.2">
      <c r="A4539" s="6" t="s">
        <v>4752</v>
      </c>
      <c r="B4539" s="6" t="s">
        <v>24</v>
      </c>
      <c r="C4539" s="6" t="s">
        <v>145</v>
      </c>
      <c r="D4539" s="7">
        <v>43700</v>
      </c>
      <c r="E4539" s="7">
        <v>43792</v>
      </c>
      <c r="F4539" s="7">
        <v>43816</v>
      </c>
      <c r="G4539" s="7">
        <v>43818</v>
      </c>
      <c r="H4539" s="6">
        <f t="shared" si="210"/>
        <v>26</v>
      </c>
      <c r="I4539" s="6" t="s">
        <v>215</v>
      </c>
      <c r="J4539" s="6">
        <v>3</v>
      </c>
      <c r="K4539" s="6">
        <v>45</v>
      </c>
      <c r="L4539" s="6">
        <v>116</v>
      </c>
      <c r="M4539" s="6">
        <v>12</v>
      </c>
      <c r="N4539" s="6">
        <v>5</v>
      </c>
      <c r="O4539" s="6">
        <v>0.15</v>
      </c>
      <c r="P4539" s="8">
        <v>1132.3</v>
      </c>
      <c r="Q4539" s="8">
        <v>792.6099999999999</v>
      </c>
      <c r="R4539" s="8">
        <f t="shared" si="211"/>
        <v>849.22500000000036</v>
      </c>
      <c r="S4539" s="8">
        <f>(((Sales[[#This Row],[Unit Price]]-(Sales[[#This Row],[Discount Applied]]*Sales[[#This Row],[Unit Price]]))-Q4539)/Q4539)*100</f>
        <v>21.428571428571434</v>
      </c>
      <c r="T4539" s="8">
        <f t="shared" si="212"/>
        <v>4812.2749999999996</v>
      </c>
      <c r="U4539" s="8">
        <f>Sales[[#This Row],[Unit Cost]]*Sales[[#This Row],[Order Quantity]]</f>
        <v>3963.0499999999993</v>
      </c>
    </row>
    <row r="4540" spans="1:21" x14ac:dyDescent="0.2">
      <c r="A4540" s="6" t="s">
        <v>4753</v>
      </c>
      <c r="B4540" s="6" t="s">
        <v>24</v>
      </c>
      <c r="C4540" s="6" t="s">
        <v>143</v>
      </c>
      <c r="D4540" s="7">
        <v>43700</v>
      </c>
      <c r="E4540" s="7">
        <v>43792</v>
      </c>
      <c r="F4540" s="7">
        <v>43814</v>
      </c>
      <c r="G4540" s="7">
        <v>43822</v>
      </c>
      <c r="H4540" s="6">
        <f t="shared" si="210"/>
        <v>30</v>
      </c>
      <c r="I4540" s="6" t="s">
        <v>215</v>
      </c>
      <c r="J4540" s="6">
        <v>1</v>
      </c>
      <c r="K4540" s="6">
        <v>34</v>
      </c>
      <c r="L4540" s="6">
        <v>358</v>
      </c>
      <c r="M4540" s="6">
        <v>32</v>
      </c>
      <c r="N4540" s="6">
        <v>7</v>
      </c>
      <c r="O4540" s="6">
        <v>0.15</v>
      </c>
      <c r="P4540" s="8">
        <v>904.5</v>
      </c>
      <c r="Q4540" s="8">
        <v>768.82499999999993</v>
      </c>
      <c r="R4540" s="8">
        <f t="shared" si="211"/>
        <v>0</v>
      </c>
      <c r="S4540" s="8">
        <f>(((Sales[[#This Row],[Unit Price]]-(Sales[[#This Row],[Discount Applied]]*Sales[[#This Row],[Unit Price]]))-Q4540)/Q4540)*100</f>
        <v>1.4787089093306805E-14</v>
      </c>
      <c r="T4540" s="8">
        <f t="shared" si="212"/>
        <v>5381.7749999999996</v>
      </c>
      <c r="U4540" s="8">
        <f>Sales[[#This Row],[Unit Cost]]*Sales[[#This Row],[Order Quantity]]</f>
        <v>5381.7749999999996</v>
      </c>
    </row>
    <row r="4541" spans="1:21" x14ac:dyDescent="0.2">
      <c r="A4541" s="6" t="s">
        <v>4754</v>
      </c>
      <c r="B4541" s="6" t="s">
        <v>24</v>
      </c>
      <c r="C4541" s="6" t="s">
        <v>145</v>
      </c>
      <c r="D4541" s="7">
        <v>43700</v>
      </c>
      <c r="E4541" s="7">
        <v>43792</v>
      </c>
      <c r="F4541" s="7">
        <v>43807</v>
      </c>
      <c r="G4541" s="7">
        <v>43812</v>
      </c>
      <c r="H4541" s="6">
        <f t="shared" si="210"/>
        <v>20</v>
      </c>
      <c r="I4541" s="6" t="s">
        <v>215</v>
      </c>
      <c r="J4541" s="6">
        <v>7</v>
      </c>
      <c r="K4541" s="6">
        <v>29</v>
      </c>
      <c r="L4541" s="6">
        <v>143</v>
      </c>
      <c r="M4541" s="6">
        <v>35</v>
      </c>
      <c r="N4541" s="6">
        <v>8</v>
      </c>
      <c r="O4541" s="6">
        <v>7.4999999999999997E-2</v>
      </c>
      <c r="P4541" s="8">
        <v>3986.5</v>
      </c>
      <c r="Q4541" s="8">
        <v>2511.4949999999999</v>
      </c>
      <c r="R4541" s="8">
        <f t="shared" si="211"/>
        <v>9408.14</v>
      </c>
      <c r="S4541" s="8">
        <f>(((Sales[[#This Row],[Unit Price]]-(Sales[[#This Row],[Discount Applied]]*Sales[[#This Row],[Unit Price]]))-Q4541)/Q4541)*100</f>
        <v>46.825396825396822</v>
      </c>
      <c r="T4541" s="8">
        <f t="shared" si="212"/>
        <v>29500.1</v>
      </c>
      <c r="U4541" s="8">
        <f>Sales[[#This Row],[Unit Cost]]*Sales[[#This Row],[Order Quantity]]</f>
        <v>20091.96</v>
      </c>
    </row>
    <row r="4542" spans="1:21" x14ac:dyDescent="0.2">
      <c r="A4542" s="6" t="s">
        <v>4755</v>
      </c>
      <c r="B4542" s="6" t="s">
        <v>26</v>
      </c>
      <c r="C4542" s="6" t="s">
        <v>147</v>
      </c>
      <c r="D4542" s="7">
        <v>43700</v>
      </c>
      <c r="E4542" s="7">
        <v>43792</v>
      </c>
      <c r="F4542" s="7">
        <v>43810</v>
      </c>
      <c r="G4542" s="7">
        <v>43812</v>
      </c>
      <c r="H4542" s="6">
        <f t="shared" si="210"/>
        <v>20</v>
      </c>
      <c r="I4542" s="6" t="s">
        <v>215</v>
      </c>
      <c r="J4542" s="6">
        <v>26</v>
      </c>
      <c r="K4542" s="6">
        <v>22</v>
      </c>
      <c r="L4542" s="6">
        <v>236</v>
      </c>
      <c r="M4542" s="6">
        <v>20</v>
      </c>
      <c r="N4542" s="6">
        <v>3</v>
      </c>
      <c r="O4542" s="6">
        <v>0.2</v>
      </c>
      <c r="P4542" s="8">
        <v>1051.9000000000001</v>
      </c>
      <c r="Q4542" s="8">
        <v>662.69700000000012</v>
      </c>
      <c r="R4542" s="8">
        <f t="shared" si="211"/>
        <v>536.46900000000005</v>
      </c>
      <c r="S4542" s="8">
        <f>(((Sales[[#This Row],[Unit Price]]-(Sales[[#This Row],[Discount Applied]]*Sales[[#This Row],[Unit Price]]))-Q4542)/Q4542)*100</f>
        <v>26.984126984126977</v>
      </c>
      <c r="T4542" s="8">
        <f t="shared" si="212"/>
        <v>2524.5600000000004</v>
      </c>
      <c r="U4542" s="8">
        <f>Sales[[#This Row],[Unit Cost]]*Sales[[#This Row],[Order Quantity]]</f>
        <v>1988.0910000000003</v>
      </c>
    </row>
    <row r="4543" spans="1:21" x14ac:dyDescent="0.2">
      <c r="A4543" s="6" t="s">
        <v>4756</v>
      </c>
      <c r="B4543" s="6" t="s">
        <v>25</v>
      </c>
      <c r="C4543" s="6" t="s">
        <v>145</v>
      </c>
      <c r="D4543" s="7">
        <v>43700</v>
      </c>
      <c r="E4543" s="7">
        <v>43792</v>
      </c>
      <c r="F4543" s="7">
        <v>43799</v>
      </c>
      <c r="G4543" s="7">
        <v>43802</v>
      </c>
      <c r="H4543" s="6">
        <f t="shared" si="210"/>
        <v>10</v>
      </c>
      <c r="I4543" s="6" t="s">
        <v>215</v>
      </c>
      <c r="J4543" s="6">
        <v>19</v>
      </c>
      <c r="K4543" s="6">
        <v>33</v>
      </c>
      <c r="L4543" s="6">
        <v>122</v>
      </c>
      <c r="M4543" s="6">
        <v>1</v>
      </c>
      <c r="N4543" s="6">
        <v>2</v>
      </c>
      <c r="O4543" s="6">
        <v>0.15</v>
      </c>
      <c r="P4543" s="8">
        <v>964.80000000000007</v>
      </c>
      <c r="Q4543" s="8">
        <v>405.21600000000001</v>
      </c>
      <c r="R4543" s="8">
        <f t="shared" si="211"/>
        <v>829.72800000000007</v>
      </c>
      <c r="S4543" s="8">
        <f>(((Sales[[#This Row],[Unit Price]]-(Sales[[#This Row],[Discount Applied]]*Sales[[#This Row],[Unit Price]]))-Q4543)/Q4543)*100</f>
        <v>102.38095238095239</v>
      </c>
      <c r="T4543" s="8">
        <f t="shared" si="212"/>
        <v>1640.16</v>
      </c>
      <c r="U4543" s="8">
        <f>Sales[[#This Row],[Unit Cost]]*Sales[[#This Row],[Order Quantity]]</f>
        <v>810.43200000000002</v>
      </c>
    </row>
    <row r="4544" spans="1:21" x14ac:dyDescent="0.2">
      <c r="A4544" s="6" t="s">
        <v>4757</v>
      </c>
      <c r="B4544" s="6" t="s">
        <v>26</v>
      </c>
      <c r="C4544" s="6" t="s">
        <v>148</v>
      </c>
      <c r="D4544" s="7">
        <v>43700</v>
      </c>
      <c r="E4544" s="7">
        <v>43792</v>
      </c>
      <c r="F4544" s="7">
        <v>43797</v>
      </c>
      <c r="G4544" s="7">
        <v>43803</v>
      </c>
      <c r="H4544" s="6">
        <f t="shared" si="210"/>
        <v>11</v>
      </c>
      <c r="I4544" s="6" t="s">
        <v>215</v>
      </c>
      <c r="J4544" s="6">
        <v>26</v>
      </c>
      <c r="K4544" s="6">
        <v>8</v>
      </c>
      <c r="L4544" s="6">
        <v>38</v>
      </c>
      <c r="M4544" s="6">
        <v>41</v>
      </c>
      <c r="N4544" s="6">
        <v>3</v>
      </c>
      <c r="O4544" s="6">
        <v>0.1</v>
      </c>
      <c r="P4544" s="8">
        <v>1098.8</v>
      </c>
      <c r="Q4544" s="8">
        <v>516.43599999999992</v>
      </c>
      <c r="R4544" s="8">
        <f t="shared" si="211"/>
        <v>1417.452</v>
      </c>
      <c r="S4544" s="8">
        <f>(((Sales[[#This Row],[Unit Price]]-(Sales[[#This Row],[Discount Applied]]*Sales[[#This Row],[Unit Price]]))-Q4544)/Q4544)*100</f>
        <v>91.489361702127681</v>
      </c>
      <c r="T4544" s="8">
        <f t="shared" si="212"/>
        <v>2966.7599999999998</v>
      </c>
      <c r="U4544" s="8">
        <f>Sales[[#This Row],[Unit Cost]]*Sales[[#This Row],[Order Quantity]]</f>
        <v>1549.3079999999998</v>
      </c>
    </row>
    <row r="4545" spans="1:21" x14ac:dyDescent="0.2">
      <c r="A4545" s="6" t="s">
        <v>4758</v>
      </c>
      <c r="B4545" s="6" t="s">
        <v>26</v>
      </c>
      <c r="C4545" s="6" t="s">
        <v>147</v>
      </c>
      <c r="D4545" s="7">
        <v>43700</v>
      </c>
      <c r="E4545" s="7">
        <v>43792</v>
      </c>
      <c r="F4545" s="7">
        <v>43799</v>
      </c>
      <c r="G4545" s="7">
        <v>43808</v>
      </c>
      <c r="H4545" s="6">
        <f t="shared" si="210"/>
        <v>16</v>
      </c>
      <c r="I4545" s="6" t="s">
        <v>215</v>
      </c>
      <c r="J4545" s="6">
        <v>26</v>
      </c>
      <c r="K4545" s="6">
        <v>8</v>
      </c>
      <c r="L4545" s="6">
        <v>261</v>
      </c>
      <c r="M4545" s="6">
        <v>4</v>
      </c>
      <c r="N4545" s="6">
        <v>7</v>
      </c>
      <c r="O4545" s="6">
        <v>0.4</v>
      </c>
      <c r="P4545" s="8">
        <v>2586.2000000000003</v>
      </c>
      <c r="Q4545" s="8">
        <v>1370.6860000000001</v>
      </c>
      <c r="R4545" s="8">
        <f t="shared" si="211"/>
        <v>1267.2379999999994</v>
      </c>
      <c r="S4545" s="8">
        <f>(((Sales[[#This Row],[Unit Price]]-(Sales[[#This Row],[Discount Applied]]*Sales[[#This Row],[Unit Price]]))-Q4545)/Q4545)*100</f>
        <v>13.20754716981131</v>
      </c>
      <c r="T4545" s="8">
        <f t="shared" si="212"/>
        <v>10862.04</v>
      </c>
      <c r="U4545" s="8">
        <f>Sales[[#This Row],[Unit Cost]]*Sales[[#This Row],[Order Quantity]]</f>
        <v>9594.8020000000015</v>
      </c>
    </row>
    <row r="4546" spans="1:21" x14ac:dyDescent="0.2">
      <c r="A4546" s="6" t="s">
        <v>4759</v>
      </c>
      <c r="B4546" s="6" t="s">
        <v>24</v>
      </c>
      <c r="C4546" s="6" t="s">
        <v>146</v>
      </c>
      <c r="D4546" s="7">
        <v>43700</v>
      </c>
      <c r="E4546" s="7">
        <v>43792</v>
      </c>
      <c r="F4546" s="7">
        <v>43815</v>
      </c>
      <c r="G4546" s="7">
        <v>43823</v>
      </c>
      <c r="H4546" s="6">
        <f t="shared" ref="H4546:H4609" si="213">G4546-E4546</f>
        <v>31</v>
      </c>
      <c r="I4546" s="6" t="s">
        <v>215</v>
      </c>
      <c r="J4546" s="6">
        <v>4</v>
      </c>
      <c r="K4546" s="6">
        <v>46</v>
      </c>
      <c r="L4546" s="6">
        <v>302</v>
      </c>
      <c r="M4546" s="6">
        <v>1</v>
      </c>
      <c r="N4546" s="6">
        <v>7</v>
      </c>
      <c r="O4546" s="6">
        <v>0.1</v>
      </c>
      <c r="P4546" s="8">
        <v>5634.7</v>
      </c>
      <c r="Q4546" s="8">
        <v>3268.1259999999997</v>
      </c>
      <c r="R4546" s="8">
        <f t="shared" ref="R4546:R4609" si="214">T4546-(Q4546*N4546)</f>
        <v>12621.728000000003</v>
      </c>
      <c r="S4546" s="8">
        <f>(((Sales[[#This Row],[Unit Price]]-(Sales[[#This Row],[Discount Applied]]*Sales[[#This Row],[Unit Price]]))-Q4546)/Q4546)*100</f>
        <v>55.172413793103445</v>
      </c>
      <c r="T4546" s="8">
        <f t="shared" ref="T4546:T4609" si="215">((P4546*N4546)-(P4546*O4546*N4546))</f>
        <v>35498.61</v>
      </c>
      <c r="U4546" s="8">
        <f>Sales[[#This Row],[Unit Cost]]*Sales[[#This Row],[Order Quantity]]</f>
        <v>22876.881999999998</v>
      </c>
    </row>
    <row r="4547" spans="1:21" x14ac:dyDescent="0.2">
      <c r="A4547" s="6" t="s">
        <v>4760</v>
      </c>
      <c r="B4547" s="6" t="s">
        <v>25</v>
      </c>
      <c r="C4547" s="6" t="s">
        <v>147</v>
      </c>
      <c r="D4547" s="7">
        <v>43700</v>
      </c>
      <c r="E4547" s="7">
        <v>43793</v>
      </c>
      <c r="F4547" s="7">
        <v>43818</v>
      </c>
      <c r="G4547" s="7">
        <v>43822</v>
      </c>
      <c r="H4547" s="6">
        <f t="shared" si="213"/>
        <v>29</v>
      </c>
      <c r="I4547" s="6" t="s">
        <v>215</v>
      </c>
      <c r="J4547" s="6">
        <v>14</v>
      </c>
      <c r="K4547" s="6">
        <v>42</v>
      </c>
      <c r="L4547" s="6">
        <v>233</v>
      </c>
      <c r="M4547" s="6">
        <v>26</v>
      </c>
      <c r="N4547" s="6">
        <v>5</v>
      </c>
      <c r="O4547" s="6">
        <v>7.4999999999999997E-2</v>
      </c>
      <c r="P4547" s="8">
        <v>3859.2000000000003</v>
      </c>
      <c r="Q4547" s="8">
        <v>2855.808</v>
      </c>
      <c r="R4547" s="8">
        <f t="shared" si="214"/>
        <v>3569.7599999999984</v>
      </c>
      <c r="S4547" s="8">
        <f>(((Sales[[#This Row],[Unit Price]]-(Sales[[#This Row],[Discount Applied]]*Sales[[#This Row],[Unit Price]]))-Q4547)/Q4547)*100</f>
        <v>25.000000000000007</v>
      </c>
      <c r="T4547" s="8">
        <f t="shared" si="215"/>
        <v>17848.8</v>
      </c>
      <c r="U4547" s="8">
        <f>Sales[[#This Row],[Unit Cost]]*Sales[[#This Row],[Order Quantity]]</f>
        <v>14279.04</v>
      </c>
    </row>
    <row r="4548" spans="1:21" x14ac:dyDescent="0.2">
      <c r="A4548" s="6" t="s">
        <v>4761</v>
      </c>
      <c r="B4548" s="6" t="s">
        <v>24</v>
      </c>
      <c r="C4548" s="6" t="s">
        <v>143</v>
      </c>
      <c r="D4548" s="7">
        <v>43700</v>
      </c>
      <c r="E4548" s="7">
        <v>43793</v>
      </c>
      <c r="F4548" s="7">
        <v>43813</v>
      </c>
      <c r="G4548" s="7">
        <v>43818</v>
      </c>
      <c r="H4548" s="6">
        <f t="shared" si="213"/>
        <v>25</v>
      </c>
      <c r="I4548" s="6" t="s">
        <v>215</v>
      </c>
      <c r="J4548" s="6">
        <v>9</v>
      </c>
      <c r="K4548" s="6">
        <v>5</v>
      </c>
      <c r="L4548" s="6">
        <v>343</v>
      </c>
      <c r="M4548" s="6">
        <v>17</v>
      </c>
      <c r="N4548" s="6">
        <v>4</v>
      </c>
      <c r="O4548" s="6">
        <v>0.3</v>
      </c>
      <c r="P4548" s="8">
        <v>207.70000000000002</v>
      </c>
      <c r="Q4548" s="8">
        <v>95.542000000000016</v>
      </c>
      <c r="R4548" s="8">
        <f t="shared" si="214"/>
        <v>199.392</v>
      </c>
      <c r="S4548" s="8">
        <f>(((Sales[[#This Row],[Unit Price]]-(Sales[[#This Row],[Discount Applied]]*Sales[[#This Row],[Unit Price]]))-Q4548)/Q4548)*100</f>
        <v>52.173913043478251</v>
      </c>
      <c r="T4548" s="8">
        <f t="shared" si="215"/>
        <v>581.56000000000006</v>
      </c>
      <c r="U4548" s="8">
        <f>Sales[[#This Row],[Unit Cost]]*Sales[[#This Row],[Order Quantity]]</f>
        <v>382.16800000000006</v>
      </c>
    </row>
    <row r="4549" spans="1:21" x14ac:dyDescent="0.2">
      <c r="A4549" s="6" t="s">
        <v>4762</v>
      </c>
      <c r="B4549" s="6" t="s">
        <v>25</v>
      </c>
      <c r="C4549" s="6" t="s">
        <v>145</v>
      </c>
      <c r="D4549" s="7">
        <v>43700</v>
      </c>
      <c r="E4549" s="7">
        <v>43793</v>
      </c>
      <c r="F4549" s="7">
        <v>43800</v>
      </c>
      <c r="G4549" s="7">
        <v>43810</v>
      </c>
      <c r="H4549" s="6">
        <f t="shared" si="213"/>
        <v>17</v>
      </c>
      <c r="I4549" s="6" t="s">
        <v>215</v>
      </c>
      <c r="J4549" s="6">
        <v>16</v>
      </c>
      <c r="K4549" s="6">
        <v>12</v>
      </c>
      <c r="L4549" s="6">
        <v>99</v>
      </c>
      <c r="M4549" s="6">
        <v>25</v>
      </c>
      <c r="N4549" s="6">
        <v>8</v>
      </c>
      <c r="O4549" s="6">
        <v>0.05</v>
      </c>
      <c r="P4549" s="8">
        <v>1139</v>
      </c>
      <c r="Q4549" s="8">
        <v>615.06000000000006</v>
      </c>
      <c r="R4549" s="8">
        <f t="shared" si="214"/>
        <v>3735.9199999999992</v>
      </c>
      <c r="S4549" s="8">
        <f>(((Sales[[#This Row],[Unit Price]]-(Sales[[#This Row],[Discount Applied]]*Sales[[#This Row],[Unit Price]]))-Q4549)/Q4549)*100</f>
        <v>75.925925925925895</v>
      </c>
      <c r="T4549" s="8">
        <f t="shared" si="215"/>
        <v>8656.4</v>
      </c>
      <c r="U4549" s="8">
        <f>Sales[[#This Row],[Unit Cost]]*Sales[[#This Row],[Order Quantity]]</f>
        <v>4920.4800000000005</v>
      </c>
    </row>
    <row r="4550" spans="1:21" x14ac:dyDescent="0.2">
      <c r="A4550" s="6" t="s">
        <v>4763</v>
      </c>
      <c r="B4550" s="6" t="s">
        <v>24</v>
      </c>
      <c r="C4550" s="6" t="s">
        <v>145</v>
      </c>
      <c r="D4550" s="7">
        <v>43700</v>
      </c>
      <c r="E4550" s="7">
        <v>43793</v>
      </c>
      <c r="F4550" s="7">
        <v>43808</v>
      </c>
      <c r="G4550" s="7">
        <v>43814</v>
      </c>
      <c r="H4550" s="6">
        <f t="shared" si="213"/>
        <v>21</v>
      </c>
      <c r="I4550" s="6" t="s">
        <v>215</v>
      </c>
      <c r="J4550" s="6">
        <v>7</v>
      </c>
      <c r="K4550" s="6">
        <v>13</v>
      </c>
      <c r="L4550" s="6">
        <v>89</v>
      </c>
      <c r="M4550" s="6">
        <v>14</v>
      </c>
      <c r="N4550" s="6">
        <v>3</v>
      </c>
      <c r="O4550" s="6">
        <v>0.15</v>
      </c>
      <c r="P4550" s="8">
        <v>3986.5</v>
      </c>
      <c r="Q4550" s="8">
        <v>2910.145</v>
      </c>
      <c r="R4550" s="8">
        <f t="shared" si="214"/>
        <v>1435.1400000000012</v>
      </c>
      <c r="S4550" s="8">
        <f>(((Sales[[#This Row],[Unit Price]]-(Sales[[#This Row],[Discount Applied]]*Sales[[#This Row],[Unit Price]]))-Q4550)/Q4550)*100</f>
        <v>16.438356164383567</v>
      </c>
      <c r="T4550" s="8">
        <f t="shared" si="215"/>
        <v>10165.575000000001</v>
      </c>
      <c r="U4550" s="8">
        <f>Sales[[#This Row],[Unit Cost]]*Sales[[#This Row],[Order Quantity]]</f>
        <v>8730.4349999999995</v>
      </c>
    </row>
    <row r="4551" spans="1:21" x14ac:dyDescent="0.2">
      <c r="A4551" s="6" t="s">
        <v>4764</v>
      </c>
      <c r="B4551" s="6" t="s">
        <v>25</v>
      </c>
      <c r="C4551" s="6" t="s">
        <v>145</v>
      </c>
      <c r="D4551" s="7">
        <v>43700</v>
      </c>
      <c r="E4551" s="7">
        <v>43793</v>
      </c>
      <c r="F4551" s="7">
        <v>43821</v>
      </c>
      <c r="G4551" s="7">
        <v>43830</v>
      </c>
      <c r="H4551" s="6">
        <f t="shared" si="213"/>
        <v>37</v>
      </c>
      <c r="I4551" s="6" t="s">
        <v>215</v>
      </c>
      <c r="J4551" s="6">
        <v>15</v>
      </c>
      <c r="K4551" s="6">
        <v>18</v>
      </c>
      <c r="L4551" s="6">
        <v>128</v>
      </c>
      <c r="M4551" s="6">
        <v>15</v>
      </c>
      <c r="N4551" s="6">
        <v>3</v>
      </c>
      <c r="O4551" s="6">
        <v>0.05</v>
      </c>
      <c r="P4551" s="8">
        <v>944.7</v>
      </c>
      <c r="Q4551" s="8">
        <v>377.88000000000005</v>
      </c>
      <c r="R4551" s="8">
        <f t="shared" si="214"/>
        <v>1558.7550000000003</v>
      </c>
      <c r="S4551" s="8">
        <f>(((Sales[[#This Row],[Unit Price]]-(Sales[[#This Row],[Discount Applied]]*Sales[[#This Row],[Unit Price]]))-Q4551)/Q4551)*100</f>
        <v>137.5</v>
      </c>
      <c r="T4551" s="8">
        <f t="shared" si="215"/>
        <v>2692.3950000000004</v>
      </c>
      <c r="U4551" s="8">
        <f>Sales[[#This Row],[Unit Cost]]*Sales[[#This Row],[Order Quantity]]</f>
        <v>1133.6400000000001</v>
      </c>
    </row>
    <row r="4552" spans="1:21" x14ac:dyDescent="0.2">
      <c r="A4552" s="6" t="s">
        <v>4765</v>
      </c>
      <c r="B4552" s="6" t="s">
        <v>25</v>
      </c>
      <c r="C4552" s="6" t="s">
        <v>148</v>
      </c>
      <c r="D4552" s="7">
        <v>43700</v>
      </c>
      <c r="E4552" s="7">
        <v>43793</v>
      </c>
      <c r="F4552" s="7">
        <v>43808</v>
      </c>
      <c r="G4552" s="7">
        <v>43812</v>
      </c>
      <c r="H4552" s="6">
        <f t="shared" si="213"/>
        <v>19</v>
      </c>
      <c r="I4552" s="6" t="s">
        <v>215</v>
      </c>
      <c r="J4552" s="6">
        <v>14</v>
      </c>
      <c r="K4552" s="6">
        <v>13</v>
      </c>
      <c r="L4552" s="6">
        <v>50</v>
      </c>
      <c r="M4552" s="6">
        <v>32</v>
      </c>
      <c r="N4552" s="6">
        <v>4</v>
      </c>
      <c r="O4552" s="6">
        <v>0.1</v>
      </c>
      <c r="P4552" s="8">
        <v>884.4</v>
      </c>
      <c r="Q4552" s="8">
        <v>389.13599999999997</v>
      </c>
      <c r="R4552" s="8">
        <f t="shared" si="214"/>
        <v>1627.2960000000003</v>
      </c>
      <c r="S4552" s="8">
        <f>(((Sales[[#This Row],[Unit Price]]-(Sales[[#This Row],[Discount Applied]]*Sales[[#This Row],[Unit Price]]))-Q4552)/Q4552)*100</f>
        <v>104.54545454545456</v>
      </c>
      <c r="T4552" s="8">
        <f t="shared" si="215"/>
        <v>3183.84</v>
      </c>
      <c r="U4552" s="8">
        <f>Sales[[#This Row],[Unit Cost]]*Sales[[#This Row],[Order Quantity]]</f>
        <v>1556.5439999999999</v>
      </c>
    </row>
    <row r="4553" spans="1:21" x14ac:dyDescent="0.2">
      <c r="A4553" s="6" t="s">
        <v>4766</v>
      </c>
      <c r="B4553" s="6" t="s">
        <v>24</v>
      </c>
      <c r="C4553" s="6" t="s">
        <v>146</v>
      </c>
      <c r="D4553" s="7">
        <v>43700</v>
      </c>
      <c r="E4553" s="7">
        <v>43793</v>
      </c>
      <c r="F4553" s="7">
        <v>43805</v>
      </c>
      <c r="G4553" s="7">
        <v>43811</v>
      </c>
      <c r="H4553" s="6">
        <f t="shared" si="213"/>
        <v>18</v>
      </c>
      <c r="I4553" s="6" t="s">
        <v>215</v>
      </c>
      <c r="J4553" s="6">
        <v>5</v>
      </c>
      <c r="K4553" s="6">
        <v>42</v>
      </c>
      <c r="L4553" s="6">
        <v>323</v>
      </c>
      <c r="M4553" s="6">
        <v>47</v>
      </c>
      <c r="N4553" s="6">
        <v>1</v>
      </c>
      <c r="O4553" s="6">
        <v>7.4999999999999997E-2</v>
      </c>
      <c r="P4553" s="8">
        <v>1118.9000000000001</v>
      </c>
      <c r="Q4553" s="8">
        <v>760.85200000000009</v>
      </c>
      <c r="R4553" s="8">
        <f t="shared" si="214"/>
        <v>274.13049999999998</v>
      </c>
      <c r="S4553" s="8">
        <f>(((Sales[[#This Row],[Unit Price]]-(Sales[[#This Row],[Discount Applied]]*Sales[[#This Row],[Unit Price]]))-Q4553)/Q4553)*100</f>
        <v>36.029411764705877</v>
      </c>
      <c r="T4553" s="8">
        <f t="shared" si="215"/>
        <v>1034.9825000000001</v>
      </c>
      <c r="U4553" s="8">
        <f>Sales[[#This Row],[Unit Cost]]*Sales[[#This Row],[Order Quantity]]</f>
        <v>760.85200000000009</v>
      </c>
    </row>
    <row r="4554" spans="1:21" x14ac:dyDescent="0.2">
      <c r="A4554" s="6" t="s">
        <v>4767</v>
      </c>
      <c r="B4554" s="6" t="s">
        <v>23</v>
      </c>
      <c r="C4554" s="6" t="s">
        <v>148</v>
      </c>
      <c r="D4554" s="7">
        <v>43700</v>
      </c>
      <c r="E4554" s="7">
        <v>43793</v>
      </c>
      <c r="F4554" s="7">
        <v>43800</v>
      </c>
      <c r="G4554" s="7">
        <v>43803</v>
      </c>
      <c r="H4554" s="6">
        <f t="shared" si="213"/>
        <v>10</v>
      </c>
      <c r="I4554" s="6" t="s">
        <v>215</v>
      </c>
      <c r="J4554" s="6">
        <v>25</v>
      </c>
      <c r="K4554" s="6">
        <v>21</v>
      </c>
      <c r="L4554" s="6">
        <v>9</v>
      </c>
      <c r="M4554" s="6">
        <v>31</v>
      </c>
      <c r="N4554" s="6">
        <v>4</v>
      </c>
      <c r="O4554" s="6">
        <v>0.05</v>
      </c>
      <c r="P4554" s="8">
        <v>1232.8</v>
      </c>
      <c r="Q4554" s="8">
        <v>788.99199999999996</v>
      </c>
      <c r="R4554" s="8">
        <f t="shared" si="214"/>
        <v>1528.6719999999996</v>
      </c>
      <c r="S4554" s="8">
        <f>(((Sales[[#This Row],[Unit Price]]-(Sales[[#This Row],[Discount Applied]]*Sales[[#This Row],[Unit Price]]))-Q4554)/Q4554)*100</f>
        <v>48.437499999999986</v>
      </c>
      <c r="T4554" s="8">
        <f t="shared" si="215"/>
        <v>4684.6399999999994</v>
      </c>
      <c r="U4554" s="8">
        <f>Sales[[#This Row],[Unit Cost]]*Sales[[#This Row],[Order Quantity]]</f>
        <v>3155.9679999999998</v>
      </c>
    </row>
    <row r="4555" spans="1:21" x14ac:dyDescent="0.2">
      <c r="A4555" s="6" t="s">
        <v>4768</v>
      </c>
      <c r="B4555" s="6" t="s">
        <v>24</v>
      </c>
      <c r="C4555" s="6" t="s">
        <v>145</v>
      </c>
      <c r="D4555" s="7">
        <v>43700</v>
      </c>
      <c r="E4555" s="7">
        <v>43793</v>
      </c>
      <c r="F4555" s="7">
        <v>43812</v>
      </c>
      <c r="G4555" s="7">
        <v>43813</v>
      </c>
      <c r="H4555" s="6">
        <f t="shared" si="213"/>
        <v>20</v>
      </c>
      <c r="I4555" s="6" t="s">
        <v>215</v>
      </c>
      <c r="J4555" s="6">
        <v>8</v>
      </c>
      <c r="K4555" s="6">
        <v>3</v>
      </c>
      <c r="L4555" s="6">
        <v>151</v>
      </c>
      <c r="M4555" s="6">
        <v>47</v>
      </c>
      <c r="N4555" s="6">
        <v>6</v>
      </c>
      <c r="O4555" s="6">
        <v>7.4999999999999997E-2</v>
      </c>
      <c r="P4555" s="8">
        <v>194.3</v>
      </c>
      <c r="Q4555" s="8">
        <v>128.238</v>
      </c>
      <c r="R4555" s="8">
        <f t="shared" si="214"/>
        <v>308.93700000000024</v>
      </c>
      <c r="S4555" s="8">
        <f>(((Sales[[#This Row],[Unit Price]]-(Sales[[#This Row],[Discount Applied]]*Sales[[#This Row],[Unit Price]]))-Q4555)/Q4555)*100</f>
        <v>40.151515151515163</v>
      </c>
      <c r="T4555" s="8">
        <f t="shared" si="215"/>
        <v>1078.3650000000002</v>
      </c>
      <c r="U4555" s="8">
        <f>Sales[[#This Row],[Unit Cost]]*Sales[[#This Row],[Order Quantity]]</f>
        <v>769.428</v>
      </c>
    </row>
    <row r="4556" spans="1:21" x14ac:dyDescent="0.2">
      <c r="A4556" s="6" t="s">
        <v>4769</v>
      </c>
      <c r="B4556" s="6" t="s">
        <v>24</v>
      </c>
      <c r="C4556" s="6" t="s">
        <v>143</v>
      </c>
      <c r="D4556" s="7">
        <v>43700</v>
      </c>
      <c r="E4556" s="7">
        <v>43793</v>
      </c>
      <c r="F4556" s="7">
        <v>43806</v>
      </c>
      <c r="G4556" s="7">
        <v>43809</v>
      </c>
      <c r="H4556" s="6">
        <f t="shared" si="213"/>
        <v>16</v>
      </c>
      <c r="I4556" s="6" t="s">
        <v>215</v>
      </c>
      <c r="J4556" s="6">
        <v>12</v>
      </c>
      <c r="K4556" s="6">
        <v>34</v>
      </c>
      <c r="L4556" s="6">
        <v>355</v>
      </c>
      <c r="M4556" s="6">
        <v>24</v>
      </c>
      <c r="N4556" s="6">
        <v>5</v>
      </c>
      <c r="O4556" s="6">
        <v>0.05</v>
      </c>
      <c r="P4556" s="8">
        <v>1025.1000000000001</v>
      </c>
      <c r="Q4556" s="8">
        <v>625.31100000000004</v>
      </c>
      <c r="R4556" s="8">
        <f t="shared" si="214"/>
        <v>1742.670000000001</v>
      </c>
      <c r="S4556" s="8">
        <f>(((Sales[[#This Row],[Unit Price]]-(Sales[[#This Row],[Discount Applied]]*Sales[[#This Row],[Unit Price]]))-Q4556)/Q4556)*100</f>
        <v>55.737704918032804</v>
      </c>
      <c r="T4556" s="8">
        <f t="shared" si="215"/>
        <v>4869.2250000000013</v>
      </c>
      <c r="U4556" s="8">
        <f>Sales[[#This Row],[Unit Cost]]*Sales[[#This Row],[Order Quantity]]</f>
        <v>3126.5550000000003</v>
      </c>
    </row>
    <row r="4557" spans="1:21" x14ac:dyDescent="0.2">
      <c r="A4557" s="6" t="s">
        <v>4770</v>
      </c>
      <c r="B4557" s="6" t="s">
        <v>24</v>
      </c>
      <c r="C4557" s="6" t="s">
        <v>147</v>
      </c>
      <c r="D4557" s="7">
        <v>43700</v>
      </c>
      <c r="E4557" s="7">
        <v>43793</v>
      </c>
      <c r="F4557" s="7">
        <v>43800</v>
      </c>
      <c r="G4557" s="7">
        <v>43801</v>
      </c>
      <c r="H4557" s="6">
        <f t="shared" si="213"/>
        <v>8</v>
      </c>
      <c r="I4557" s="6" t="s">
        <v>215</v>
      </c>
      <c r="J4557" s="6">
        <v>8</v>
      </c>
      <c r="K4557" s="6">
        <v>7</v>
      </c>
      <c r="L4557" s="6">
        <v>209</v>
      </c>
      <c r="M4557" s="6">
        <v>8</v>
      </c>
      <c r="N4557" s="6">
        <v>7</v>
      </c>
      <c r="O4557" s="6">
        <v>7.4999999999999997E-2</v>
      </c>
      <c r="P4557" s="8">
        <v>3919.5</v>
      </c>
      <c r="Q4557" s="8">
        <v>2430.09</v>
      </c>
      <c r="R4557" s="8">
        <f t="shared" si="214"/>
        <v>8368.1324999999997</v>
      </c>
      <c r="S4557" s="8">
        <f>(((Sales[[#This Row],[Unit Price]]-(Sales[[#This Row],[Discount Applied]]*Sales[[#This Row],[Unit Price]]))-Q4557)/Q4557)*100</f>
        <v>49.193548387096762</v>
      </c>
      <c r="T4557" s="8">
        <f t="shared" si="215"/>
        <v>25378.762500000001</v>
      </c>
      <c r="U4557" s="8">
        <f>Sales[[#This Row],[Unit Cost]]*Sales[[#This Row],[Order Quantity]]</f>
        <v>17010.63</v>
      </c>
    </row>
    <row r="4558" spans="1:21" x14ac:dyDescent="0.2">
      <c r="A4558" s="6" t="s">
        <v>4771</v>
      </c>
      <c r="B4558" s="6" t="s">
        <v>25</v>
      </c>
      <c r="C4558" s="6" t="s">
        <v>147</v>
      </c>
      <c r="D4558" s="7">
        <v>43700</v>
      </c>
      <c r="E4558" s="7">
        <v>43793</v>
      </c>
      <c r="F4558" s="7">
        <v>43811</v>
      </c>
      <c r="G4558" s="7">
        <v>43813</v>
      </c>
      <c r="H4558" s="6">
        <f t="shared" si="213"/>
        <v>20</v>
      </c>
      <c r="I4558" s="6" t="s">
        <v>215</v>
      </c>
      <c r="J4558" s="6">
        <v>14</v>
      </c>
      <c r="K4558" s="6">
        <v>2</v>
      </c>
      <c r="L4558" s="6">
        <v>238</v>
      </c>
      <c r="M4558" s="6">
        <v>25</v>
      </c>
      <c r="N4558" s="6">
        <v>6</v>
      </c>
      <c r="O4558" s="6">
        <v>7.4999999999999997E-2</v>
      </c>
      <c r="P4558" s="8">
        <v>1782.2</v>
      </c>
      <c r="Q4558" s="8">
        <v>962.38800000000003</v>
      </c>
      <c r="R4558" s="8">
        <f t="shared" si="214"/>
        <v>4116.8820000000005</v>
      </c>
      <c r="S4558" s="8">
        <f>(((Sales[[#This Row],[Unit Price]]-(Sales[[#This Row],[Discount Applied]]*Sales[[#This Row],[Unit Price]]))-Q4558)/Q4558)*100</f>
        <v>71.296296296296305</v>
      </c>
      <c r="T4558" s="8">
        <f t="shared" si="215"/>
        <v>9891.2100000000009</v>
      </c>
      <c r="U4558" s="8">
        <f>Sales[[#This Row],[Unit Cost]]*Sales[[#This Row],[Order Quantity]]</f>
        <v>5774.3280000000004</v>
      </c>
    </row>
    <row r="4559" spans="1:21" x14ac:dyDescent="0.2">
      <c r="A4559" s="6" t="s">
        <v>4772</v>
      </c>
      <c r="B4559" s="6" t="s">
        <v>24</v>
      </c>
      <c r="C4559" s="6" t="s">
        <v>147</v>
      </c>
      <c r="D4559" s="7">
        <v>43700</v>
      </c>
      <c r="E4559" s="7">
        <v>43793</v>
      </c>
      <c r="F4559" s="7">
        <v>43802</v>
      </c>
      <c r="G4559" s="7">
        <v>43811</v>
      </c>
      <c r="H4559" s="6">
        <f t="shared" si="213"/>
        <v>18</v>
      </c>
      <c r="I4559" s="6" t="s">
        <v>215</v>
      </c>
      <c r="J4559" s="6">
        <v>5</v>
      </c>
      <c r="K4559" s="6">
        <v>48</v>
      </c>
      <c r="L4559" s="6">
        <v>257</v>
      </c>
      <c r="M4559" s="6">
        <v>22</v>
      </c>
      <c r="N4559" s="6">
        <v>8</v>
      </c>
      <c r="O4559" s="6">
        <v>7.4999999999999997E-2</v>
      </c>
      <c r="P4559" s="8">
        <v>2278</v>
      </c>
      <c r="Q4559" s="8">
        <v>1116.22</v>
      </c>
      <c r="R4559" s="8">
        <f t="shared" si="214"/>
        <v>7927.4400000000005</v>
      </c>
      <c r="S4559" s="8">
        <f>(((Sales[[#This Row],[Unit Price]]-(Sales[[#This Row],[Discount Applied]]*Sales[[#This Row],[Unit Price]]))-Q4559)/Q4559)*100</f>
        <v>88.775510204081627</v>
      </c>
      <c r="T4559" s="8">
        <f t="shared" si="215"/>
        <v>16857.2</v>
      </c>
      <c r="U4559" s="8">
        <f>Sales[[#This Row],[Unit Cost]]*Sales[[#This Row],[Order Quantity]]</f>
        <v>8929.76</v>
      </c>
    </row>
    <row r="4560" spans="1:21" x14ac:dyDescent="0.2">
      <c r="A4560" s="6" t="s">
        <v>4773</v>
      </c>
      <c r="B4560" s="6" t="s">
        <v>24</v>
      </c>
      <c r="C4560" s="6" t="s">
        <v>146</v>
      </c>
      <c r="D4560" s="7">
        <v>43700</v>
      </c>
      <c r="E4560" s="7">
        <v>43794</v>
      </c>
      <c r="F4560" s="7">
        <v>43820</v>
      </c>
      <c r="G4560" s="7">
        <v>43825</v>
      </c>
      <c r="H4560" s="6">
        <f t="shared" si="213"/>
        <v>31</v>
      </c>
      <c r="I4560" s="6" t="s">
        <v>215</v>
      </c>
      <c r="J4560" s="6">
        <v>1</v>
      </c>
      <c r="K4560" s="6">
        <v>47</v>
      </c>
      <c r="L4560" s="6">
        <v>317</v>
      </c>
      <c r="M4560" s="6">
        <v>3</v>
      </c>
      <c r="N4560" s="6">
        <v>5</v>
      </c>
      <c r="O4560" s="6">
        <v>0.05</v>
      </c>
      <c r="P4560" s="8">
        <v>2532.6</v>
      </c>
      <c r="Q4560" s="8">
        <v>2076.732</v>
      </c>
      <c r="R4560" s="8">
        <f t="shared" si="214"/>
        <v>1646.1900000000005</v>
      </c>
      <c r="S4560" s="8">
        <f>(((Sales[[#This Row],[Unit Price]]-(Sales[[#This Row],[Discount Applied]]*Sales[[#This Row],[Unit Price]]))-Q4560)/Q4560)*100</f>
        <v>15.853658536585357</v>
      </c>
      <c r="T4560" s="8">
        <f t="shared" si="215"/>
        <v>12029.85</v>
      </c>
      <c r="U4560" s="8">
        <f>Sales[[#This Row],[Unit Cost]]*Sales[[#This Row],[Order Quantity]]</f>
        <v>10383.66</v>
      </c>
    </row>
    <row r="4561" spans="1:21" x14ac:dyDescent="0.2">
      <c r="A4561" s="6" t="s">
        <v>4774</v>
      </c>
      <c r="B4561" s="6" t="s">
        <v>23</v>
      </c>
      <c r="C4561" s="6" t="s">
        <v>146</v>
      </c>
      <c r="D4561" s="7">
        <v>43700</v>
      </c>
      <c r="E4561" s="7">
        <v>43794</v>
      </c>
      <c r="F4561" s="7">
        <v>43801</v>
      </c>
      <c r="G4561" s="7">
        <v>43809</v>
      </c>
      <c r="H4561" s="6">
        <f t="shared" si="213"/>
        <v>15</v>
      </c>
      <c r="I4561" s="6" t="s">
        <v>215</v>
      </c>
      <c r="J4561" s="6">
        <v>23</v>
      </c>
      <c r="K4561" s="6">
        <v>39</v>
      </c>
      <c r="L4561" s="6">
        <v>311</v>
      </c>
      <c r="M4561" s="6">
        <v>38</v>
      </c>
      <c r="N4561" s="6">
        <v>8</v>
      </c>
      <c r="O4561" s="6">
        <v>0.1</v>
      </c>
      <c r="P4561" s="8">
        <v>3999.9</v>
      </c>
      <c r="Q4561" s="8">
        <v>2319.942</v>
      </c>
      <c r="R4561" s="8">
        <f t="shared" si="214"/>
        <v>10239.743999999999</v>
      </c>
      <c r="S4561" s="8">
        <f>(((Sales[[#This Row],[Unit Price]]-(Sales[[#This Row],[Discount Applied]]*Sales[[#This Row],[Unit Price]]))-Q4561)/Q4561)*100</f>
        <v>55.172413793103438</v>
      </c>
      <c r="T4561" s="8">
        <f t="shared" si="215"/>
        <v>28799.279999999999</v>
      </c>
      <c r="U4561" s="8">
        <f>Sales[[#This Row],[Unit Cost]]*Sales[[#This Row],[Order Quantity]]</f>
        <v>18559.536</v>
      </c>
    </row>
    <row r="4562" spans="1:21" x14ac:dyDescent="0.2">
      <c r="A4562" s="6" t="s">
        <v>4775</v>
      </c>
      <c r="B4562" s="6" t="s">
        <v>23</v>
      </c>
      <c r="C4562" s="6" t="s">
        <v>148</v>
      </c>
      <c r="D4562" s="7">
        <v>43700</v>
      </c>
      <c r="E4562" s="7">
        <v>43794</v>
      </c>
      <c r="F4562" s="7">
        <v>43815</v>
      </c>
      <c r="G4562" s="7">
        <v>43820</v>
      </c>
      <c r="H4562" s="6">
        <f t="shared" si="213"/>
        <v>26</v>
      </c>
      <c r="I4562" s="6" t="s">
        <v>215</v>
      </c>
      <c r="J4562" s="6">
        <v>24</v>
      </c>
      <c r="K4562" s="6">
        <v>8</v>
      </c>
      <c r="L4562" s="6">
        <v>56</v>
      </c>
      <c r="M4562" s="6">
        <v>43</v>
      </c>
      <c r="N4562" s="6">
        <v>2</v>
      </c>
      <c r="O4562" s="6">
        <v>7.4999999999999997E-2</v>
      </c>
      <c r="P4562" s="8">
        <v>1829.1000000000001</v>
      </c>
      <c r="Q4562" s="8">
        <v>749.93100000000004</v>
      </c>
      <c r="R4562" s="8">
        <f t="shared" si="214"/>
        <v>1883.973</v>
      </c>
      <c r="S4562" s="8">
        <f>(((Sales[[#This Row],[Unit Price]]-(Sales[[#This Row],[Discount Applied]]*Sales[[#This Row],[Unit Price]]))-Q4562)/Q4562)*100</f>
        <v>125.60975609756098</v>
      </c>
      <c r="T4562" s="8">
        <f t="shared" si="215"/>
        <v>3383.835</v>
      </c>
      <c r="U4562" s="8">
        <f>Sales[[#This Row],[Unit Cost]]*Sales[[#This Row],[Order Quantity]]</f>
        <v>1499.8620000000001</v>
      </c>
    </row>
    <row r="4563" spans="1:21" x14ac:dyDescent="0.2">
      <c r="A4563" s="6" t="s">
        <v>4776</v>
      </c>
      <c r="B4563" s="6" t="s">
        <v>24</v>
      </c>
      <c r="C4563" s="6" t="s">
        <v>145</v>
      </c>
      <c r="D4563" s="7">
        <v>43700</v>
      </c>
      <c r="E4563" s="7">
        <v>43794</v>
      </c>
      <c r="F4563" s="7">
        <v>43797</v>
      </c>
      <c r="G4563" s="7">
        <v>43807</v>
      </c>
      <c r="H4563" s="6">
        <f t="shared" si="213"/>
        <v>13</v>
      </c>
      <c r="I4563" s="6" t="s">
        <v>215</v>
      </c>
      <c r="J4563" s="6">
        <v>8</v>
      </c>
      <c r="K4563" s="6">
        <v>37</v>
      </c>
      <c r="L4563" s="6">
        <v>155</v>
      </c>
      <c r="M4563" s="6">
        <v>36</v>
      </c>
      <c r="N4563" s="6">
        <v>6</v>
      </c>
      <c r="O4563" s="6">
        <v>0.05</v>
      </c>
      <c r="P4563" s="8">
        <v>5949.6</v>
      </c>
      <c r="Q4563" s="8">
        <v>2498.8319999999999</v>
      </c>
      <c r="R4563" s="8">
        <f t="shared" si="214"/>
        <v>18919.72800000001</v>
      </c>
      <c r="S4563" s="8">
        <f>(((Sales[[#This Row],[Unit Price]]-(Sales[[#This Row],[Discount Applied]]*Sales[[#This Row],[Unit Price]]))-Q4563)/Q4563)*100</f>
        <v>126.19047619047623</v>
      </c>
      <c r="T4563" s="8">
        <f t="shared" si="215"/>
        <v>33912.720000000008</v>
      </c>
      <c r="U4563" s="8">
        <f>Sales[[#This Row],[Unit Cost]]*Sales[[#This Row],[Order Quantity]]</f>
        <v>14992.991999999998</v>
      </c>
    </row>
    <row r="4564" spans="1:21" x14ac:dyDescent="0.2">
      <c r="A4564" s="6" t="s">
        <v>4777</v>
      </c>
      <c r="B4564" s="6" t="s">
        <v>25</v>
      </c>
      <c r="C4564" s="6" t="s">
        <v>145</v>
      </c>
      <c r="D4564" s="7">
        <v>43700</v>
      </c>
      <c r="E4564" s="7">
        <v>43794</v>
      </c>
      <c r="F4564" s="7">
        <v>43797</v>
      </c>
      <c r="G4564" s="7">
        <v>43805</v>
      </c>
      <c r="H4564" s="6">
        <f t="shared" si="213"/>
        <v>11</v>
      </c>
      <c r="I4564" s="6" t="s">
        <v>215</v>
      </c>
      <c r="J4564" s="6">
        <v>12</v>
      </c>
      <c r="K4564" s="6">
        <v>25</v>
      </c>
      <c r="L4564" s="6">
        <v>96</v>
      </c>
      <c r="M4564" s="6">
        <v>2</v>
      </c>
      <c r="N4564" s="6">
        <v>3</v>
      </c>
      <c r="O4564" s="6">
        <v>0.05</v>
      </c>
      <c r="P4564" s="8">
        <v>1065.3</v>
      </c>
      <c r="Q4564" s="8">
        <v>777.66899999999998</v>
      </c>
      <c r="R4564" s="8">
        <f t="shared" si="214"/>
        <v>703.0979999999995</v>
      </c>
      <c r="S4564" s="8">
        <f>(((Sales[[#This Row],[Unit Price]]-(Sales[[#This Row],[Discount Applied]]*Sales[[#This Row],[Unit Price]]))-Q4564)/Q4564)*100</f>
        <v>30.136986301369863</v>
      </c>
      <c r="T4564" s="8">
        <f t="shared" si="215"/>
        <v>3036.1049999999996</v>
      </c>
      <c r="U4564" s="8">
        <f>Sales[[#This Row],[Unit Cost]]*Sales[[#This Row],[Order Quantity]]</f>
        <v>2333.0070000000001</v>
      </c>
    </row>
    <row r="4565" spans="1:21" x14ac:dyDescent="0.2">
      <c r="A4565" s="6" t="s">
        <v>4778</v>
      </c>
      <c r="B4565" s="6" t="s">
        <v>25</v>
      </c>
      <c r="C4565" s="6" t="s">
        <v>144</v>
      </c>
      <c r="D4565" s="7">
        <v>43700</v>
      </c>
      <c r="E4565" s="7">
        <v>43794</v>
      </c>
      <c r="F4565" s="7">
        <v>43801</v>
      </c>
      <c r="G4565" s="7">
        <v>43807</v>
      </c>
      <c r="H4565" s="6">
        <f t="shared" si="213"/>
        <v>13</v>
      </c>
      <c r="I4565" s="6" t="s">
        <v>215</v>
      </c>
      <c r="J4565" s="6">
        <v>19</v>
      </c>
      <c r="K4565" s="6">
        <v>31</v>
      </c>
      <c r="L4565" s="6">
        <v>82</v>
      </c>
      <c r="M4565" s="6">
        <v>23</v>
      </c>
      <c r="N4565" s="6">
        <v>7</v>
      </c>
      <c r="O4565" s="6">
        <v>0.4</v>
      </c>
      <c r="P4565" s="8">
        <v>1105.5</v>
      </c>
      <c r="Q4565" s="8">
        <v>519.58499999999992</v>
      </c>
      <c r="R4565" s="8">
        <f t="shared" si="214"/>
        <v>1006.0050000000001</v>
      </c>
      <c r="S4565" s="8">
        <f>(((Sales[[#This Row],[Unit Price]]-(Sales[[#This Row],[Discount Applied]]*Sales[[#This Row],[Unit Price]]))-Q4565)/Q4565)*100</f>
        <v>27.659574468085118</v>
      </c>
      <c r="T4565" s="8">
        <f t="shared" si="215"/>
        <v>4643.0999999999995</v>
      </c>
      <c r="U4565" s="8">
        <f>Sales[[#This Row],[Unit Cost]]*Sales[[#This Row],[Order Quantity]]</f>
        <v>3637.0949999999993</v>
      </c>
    </row>
    <row r="4566" spans="1:21" x14ac:dyDescent="0.2">
      <c r="A4566" s="6" t="s">
        <v>4779</v>
      </c>
      <c r="B4566" s="6" t="s">
        <v>24</v>
      </c>
      <c r="C4566" s="6" t="s">
        <v>147</v>
      </c>
      <c r="D4566" s="7">
        <v>43700</v>
      </c>
      <c r="E4566" s="7">
        <v>43794</v>
      </c>
      <c r="F4566" s="7">
        <v>43796</v>
      </c>
      <c r="G4566" s="7">
        <v>43799</v>
      </c>
      <c r="H4566" s="6">
        <f t="shared" si="213"/>
        <v>5</v>
      </c>
      <c r="I4566" s="6" t="s">
        <v>215</v>
      </c>
      <c r="J4566" s="6">
        <v>7</v>
      </c>
      <c r="K4566" s="6">
        <v>16</v>
      </c>
      <c r="L4566" s="6">
        <v>211</v>
      </c>
      <c r="M4566" s="6">
        <v>14</v>
      </c>
      <c r="N4566" s="6">
        <v>8</v>
      </c>
      <c r="O4566" s="6">
        <v>0.05</v>
      </c>
      <c r="P4566" s="8">
        <v>2680</v>
      </c>
      <c r="Q4566" s="8">
        <v>1688.4</v>
      </c>
      <c r="R4566" s="8">
        <f t="shared" si="214"/>
        <v>6860.7999999999993</v>
      </c>
      <c r="S4566" s="8">
        <f>(((Sales[[#This Row],[Unit Price]]-(Sales[[#This Row],[Discount Applied]]*Sales[[#This Row],[Unit Price]]))-Q4566)/Q4566)*100</f>
        <v>50.793650793650791</v>
      </c>
      <c r="T4566" s="8">
        <f t="shared" si="215"/>
        <v>20368</v>
      </c>
      <c r="U4566" s="8">
        <f>Sales[[#This Row],[Unit Cost]]*Sales[[#This Row],[Order Quantity]]</f>
        <v>13507.2</v>
      </c>
    </row>
    <row r="4567" spans="1:21" x14ac:dyDescent="0.2">
      <c r="A4567" s="6" t="s">
        <v>4780</v>
      </c>
      <c r="B4567" s="6" t="s">
        <v>24</v>
      </c>
      <c r="C4567" s="6" t="s">
        <v>146</v>
      </c>
      <c r="D4567" s="7">
        <v>43700</v>
      </c>
      <c r="E4567" s="7">
        <v>43795</v>
      </c>
      <c r="F4567" s="7">
        <v>43797</v>
      </c>
      <c r="G4567" s="7">
        <v>43802</v>
      </c>
      <c r="H4567" s="6">
        <f t="shared" si="213"/>
        <v>7</v>
      </c>
      <c r="I4567" s="6" t="s">
        <v>215</v>
      </c>
      <c r="J4567" s="6">
        <v>8</v>
      </c>
      <c r="K4567" s="6">
        <v>27</v>
      </c>
      <c r="L4567" s="6">
        <v>278</v>
      </c>
      <c r="M4567" s="6">
        <v>23</v>
      </c>
      <c r="N4567" s="6">
        <v>1</v>
      </c>
      <c r="O4567" s="6">
        <v>0.2</v>
      </c>
      <c r="P4567" s="8">
        <v>777.2</v>
      </c>
      <c r="Q4567" s="8">
        <v>536.26800000000003</v>
      </c>
      <c r="R4567" s="8">
        <f t="shared" si="214"/>
        <v>85.491999999999962</v>
      </c>
      <c r="S4567" s="8">
        <f>(((Sales[[#This Row],[Unit Price]]-(Sales[[#This Row],[Discount Applied]]*Sales[[#This Row],[Unit Price]]))-Q4567)/Q4567)*100</f>
        <v>15.942028985507239</v>
      </c>
      <c r="T4567" s="8">
        <f t="shared" si="215"/>
        <v>621.76</v>
      </c>
      <c r="U4567" s="8">
        <f>Sales[[#This Row],[Unit Cost]]*Sales[[#This Row],[Order Quantity]]</f>
        <v>536.26800000000003</v>
      </c>
    </row>
    <row r="4568" spans="1:21" x14ac:dyDescent="0.2">
      <c r="A4568" s="6" t="s">
        <v>4781</v>
      </c>
      <c r="B4568" s="6" t="s">
        <v>26</v>
      </c>
      <c r="C4568" s="6" t="s">
        <v>147</v>
      </c>
      <c r="D4568" s="7">
        <v>43700</v>
      </c>
      <c r="E4568" s="7">
        <v>43795</v>
      </c>
      <c r="F4568" s="7">
        <v>43809</v>
      </c>
      <c r="G4568" s="7">
        <v>43813</v>
      </c>
      <c r="H4568" s="6">
        <f t="shared" si="213"/>
        <v>18</v>
      </c>
      <c r="I4568" s="6" t="s">
        <v>215</v>
      </c>
      <c r="J4568" s="6">
        <v>25</v>
      </c>
      <c r="K4568" s="6">
        <v>26</v>
      </c>
      <c r="L4568" s="6">
        <v>248</v>
      </c>
      <c r="M4568" s="6">
        <v>22</v>
      </c>
      <c r="N4568" s="6">
        <v>3</v>
      </c>
      <c r="O4568" s="6">
        <v>7.4999999999999997E-2</v>
      </c>
      <c r="P4568" s="8">
        <v>3865.9</v>
      </c>
      <c r="Q4568" s="8">
        <v>1855.6320000000001</v>
      </c>
      <c r="R4568" s="8">
        <f t="shared" si="214"/>
        <v>5160.9765000000007</v>
      </c>
      <c r="S4568" s="8">
        <f>(((Sales[[#This Row],[Unit Price]]-(Sales[[#This Row],[Discount Applied]]*Sales[[#This Row],[Unit Price]]))-Q4568)/Q4568)*100</f>
        <v>92.708333333333329</v>
      </c>
      <c r="T4568" s="8">
        <f t="shared" si="215"/>
        <v>10727.872500000001</v>
      </c>
      <c r="U4568" s="8">
        <f>Sales[[#This Row],[Unit Cost]]*Sales[[#This Row],[Order Quantity]]</f>
        <v>5566.8960000000006</v>
      </c>
    </row>
    <row r="4569" spans="1:21" x14ac:dyDescent="0.2">
      <c r="A4569" s="6" t="s">
        <v>4782</v>
      </c>
      <c r="B4569" s="6" t="s">
        <v>24</v>
      </c>
      <c r="C4569" s="6" t="s">
        <v>143</v>
      </c>
      <c r="D4569" s="7">
        <v>43700</v>
      </c>
      <c r="E4569" s="7">
        <v>43795</v>
      </c>
      <c r="F4569" s="7">
        <v>43812</v>
      </c>
      <c r="G4569" s="7">
        <v>43814</v>
      </c>
      <c r="H4569" s="6">
        <f t="shared" si="213"/>
        <v>19</v>
      </c>
      <c r="I4569" s="6" t="s">
        <v>215</v>
      </c>
      <c r="J4569" s="6">
        <v>3</v>
      </c>
      <c r="K4569" s="6">
        <v>26</v>
      </c>
      <c r="L4569" s="6">
        <v>353</v>
      </c>
      <c r="M4569" s="6">
        <v>30</v>
      </c>
      <c r="N4569" s="6">
        <v>2</v>
      </c>
      <c r="O4569" s="6">
        <v>0.1</v>
      </c>
      <c r="P4569" s="8">
        <v>2003.3</v>
      </c>
      <c r="Q4569" s="8">
        <v>1161.914</v>
      </c>
      <c r="R4569" s="8">
        <f t="shared" si="214"/>
        <v>1282.1120000000001</v>
      </c>
      <c r="S4569" s="8">
        <f>(((Sales[[#This Row],[Unit Price]]-(Sales[[#This Row],[Discount Applied]]*Sales[[#This Row],[Unit Price]]))-Q4569)/Q4569)*100</f>
        <v>55.172413793103445</v>
      </c>
      <c r="T4569" s="8">
        <f t="shared" si="215"/>
        <v>3605.94</v>
      </c>
      <c r="U4569" s="8">
        <f>Sales[[#This Row],[Unit Cost]]*Sales[[#This Row],[Order Quantity]]</f>
        <v>2323.828</v>
      </c>
    </row>
    <row r="4570" spans="1:21" x14ac:dyDescent="0.2">
      <c r="A4570" s="6" t="s">
        <v>4783</v>
      </c>
      <c r="B4570" s="6" t="s">
        <v>23</v>
      </c>
      <c r="C4570" s="6" t="s">
        <v>147</v>
      </c>
      <c r="D4570" s="7">
        <v>43700</v>
      </c>
      <c r="E4570" s="7">
        <v>43795</v>
      </c>
      <c r="F4570" s="7">
        <v>43823</v>
      </c>
      <c r="G4570" s="7">
        <v>43828</v>
      </c>
      <c r="H4570" s="6">
        <f t="shared" si="213"/>
        <v>33</v>
      </c>
      <c r="I4570" s="6" t="s">
        <v>215</v>
      </c>
      <c r="J4570" s="6">
        <v>21</v>
      </c>
      <c r="K4570" s="6">
        <v>46</v>
      </c>
      <c r="L4570" s="6">
        <v>248</v>
      </c>
      <c r="M4570" s="6">
        <v>38</v>
      </c>
      <c r="N4570" s="6">
        <v>5</v>
      </c>
      <c r="O4570" s="6">
        <v>0.1</v>
      </c>
      <c r="P4570" s="8">
        <v>6210.9000000000005</v>
      </c>
      <c r="Q4570" s="8">
        <v>2857.0140000000006</v>
      </c>
      <c r="R4570" s="8">
        <f t="shared" si="214"/>
        <v>13663.98</v>
      </c>
      <c r="S4570" s="8">
        <f>(((Sales[[#This Row],[Unit Price]]-(Sales[[#This Row],[Discount Applied]]*Sales[[#This Row],[Unit Price]]))-Q4570)/Q4570)*100</f>
        <v>95.652173913043441</v>
      </c>
      <c r="T4570" s="8">
        <f t="shared" si="215"/>
        <v>27949.050000000003</v>
      </c>
      <c r="U4570" s="8">
        <f>Sales[[#This Row],[Unit Cost]]*Sales[[#This Row],[Order Quantity]]</f>
        <v>14285.070000000003</v>
      </c>
    </row>
    <row r="4571" spans="1:21" x14ac:dyDescent="0.2">
      <c r="A4571" s="6" t="s">
        <v>4784</v>
      </c>
      <c r="B4571" s="6" t="s">
        <v>25</v>
      </c>
      <c r="C4571" s="6" t="s">
        <v>146</v>
      </c>
      <c r="D4571" s="7">
        <v>43700</v>
      </c>
      <c r="E4571" s="7">
        <v>43795</v>
      </c>
      <c r="F4571" s="7">
        <v>43809</v>
      </c>
      <c r="G4571" s="7">
        <v>43817</v>
      </c>
      <c r="H4571" s="6">
        <f t="shared" si="213"/>
        <v>22</v>
      </c>
      <c r="I4571" s="6" t="s">
        <v>215</v>
      </c>
      <c r="J4571" s="6">
        <v>19</v>
      </c>
      <c r="K4571" s="6">
        <v>49</v>
      </c>
      <c r="L4571" s="6">
        <v>278</v>
      </c>
      <c r="M4571" s="6">
        <v>16</v>
      </c>
      <c r="N4571" s="6">
        <v>7</v>
      </c>
      <c r="O4571" s="6">
        <v>0.05</v>
      </c>
      <c r="P4571" s="8">
        <v>2579.5</v>
      </c>
      <c r="Q4571" s="8">
        <v>2037.8050000000001</v>
      </c>
      <c r="R4571" s="8">
        <f t="shared" si="214"/>
        <v>2889.0399999999991</v>
      </c>
      <c r="S4571" s="8">
        <f>(((Sales[[#This Row],[Unit Price]]-(Sales[[#This Row],[Discount Applied]]*Sales[[#This Row],[Unit Price]]))-Q4571)/Q4571)*100</f>
        <v>20.253164556962027</v>
      </c>
      <c r="T4571" s="8">
        <f t="shared" si="215"/>
        <v>17153.674999999999</v>
      </c>
      <c r="U4571" s="8">
        <f>Sales[[#This Row],[Unit Cost]]*Sales[[#This Row],[Order Quantity]]</f>
        <v>14264.635</v>
      </c>
    </row>
    <row r="4572" spans="1:21" x14ac:dyDescent="0.2">
      <c r="A4572" s="6" t="s">
        <v>4785</v>
      </c>
      <c r="B4572" s="6" t="s">
        <v>24</v>
      </c>
      <c r="C4572" s="6" t="s">
        <v>148</v>
      </c>
      <c r="D4572" s="7">
        <v>43700</v>
      </c>
      <c r="E4572" s="7">
        <v>43795</v>
      </c>
      <c r="F4572" s="7">
        <v>43808</v>
      </c>
      <c r="G4572" s="7">
        <v>43815</v>
      </c>
      <c r="H4572" s="6">
        <f t="shared" si="213"/>
        <v>20</v>
      </c>
      <c r="I4572" s="6" t="s">
        <v>215</v>
      </c>
      <c r="J4572" s="6">
        <v>8</v>
      </c>
      <c r="K4572" s="6">
        <v>37</v>
      </c>
      <c r="L4572" s="6">
        <v>9</v>
      </c>
      <c r="M4572" s="6">
        <v>3</v>
      </c>
      <c r="N4572" s="6">
        <v>3</v>
      </c>
      <c r="O4572" s="6">
        <v>0.05</v>
      </c>
      <c r="P4572" s="8">
        <v>201</v>
      </c>
      <c r="Q4572" s="8">
        <v>118.58999999999999</v>
      </c>
      <c r="R4572" s="8">
        <f t="shared" si="214"/>
        <v>217.08000000000004</v>
      </c>
      <c r="S4572" s="8">
        <f>(((Sales[[#This Row],[Unit Price]]-(Sales[[#This Row],[Discount Applied]]*Sales[[#This Row],[Unit Price]]))-Q4572)/Q4572)*100</f>
        <v>61.016949152542374</v>
      </c>
      <c r="T4572" s="8">
        <f t="shared" si="215"/>
        <v>572.85</v>
      </c>
      <c r="U4572" s="8">
        <f>Sales[[#This Row],[Unit Cost]]*Sales[[#This Row],[Order Quantity]]</f>
        <v>355.77</v>
      </c>
    </row>
    <row r="4573" spans="1:21" x14ac:dyDescent="0.2">
      <c r="A4573" s="6" t="s">
        <v>4786</v>
      </c>
      <c r="B4573" s="6" t="s">
        <v>25</v>
      </c>
      <c r="C4573" s="6" t="s">
        <v>148</v>
      </c>
      <c r="D4573" s="7">
        <v>43700</v>
      </c>
      <c r="E4573" s="7">
        <v>43795</v>
      </c>
      <c r="F4573" s="7">
        <v>43804</v>
      </c>
      <c r="G4573" s="7">
        <v>43809</v>
      </c>
      <c r="H4573" s="6">
        <f t="shared" si="213"/>
        <v>14</v>
      </c>
      <c r="I4573" s="6" t="s">
        <v>215</v>
      </c>
      <c r="J4573" s="6">
        <v>17</v>
      </c>
      <c r="K4573" s="6">
        <v>29</v>
      </c>
      <c r="L4573" s="6">
        <v>41</v>
      </c>
      <c r="M4573" s="6">
        <v>30</v>
      </c>
      <c r="N4573" s="6">
        <v>8</v>
      </c>
      <c r="O4573" s="6">
        <v>0.15</v>
      </c>
      <c r="P4573" s="8">
        <v>1721.9</v>
      </c>
      <c r="Q4573" s="8">
        <v>929.82600000000014</v>
      </c>
      <c r="R4573" s="8">
        <f t="shared" si="214"/>
        <v>4270.311999999999</v>
      </c>
      <c r="S4573" s="8">
        <f>(((Sales[[#This Row],[Unit Price]]-(Sales[[#This Row],[Discount Applied]]*Sales[[#This Row],[Unit Price]]))-Q4573)/Q4573)*100</f>
        <v>57.407407407407383</v>
      </c>
      <c r="T4573" s="8">
        <f t="shared" si="215"/>
        <v>11708.92</v>
      </c>
      <c r="U4573" s="8">
        <f>Sales[[#This Row],[Unit Cost]]*Sales[[#This Row],[Order Quantity]]</f>
        <v>7438.6080000000011</v>
      </c>
    </row>
    <row r="4574" spans="1:21" x14ac:dyDescent="0.2">
      <c r="A4574" s="6" t="s">
        <v>4787</v>
      </c>
      <c r="B4574" s="6" t="s">
        <v>25</v>
      </c>
      <c r="C4574" s="6" t="s">
        <v>146</v>
      </c>
      <c r="D4574" s="7">
        <v>43700</v>
      </c>
      <c r="E4574" s="7">
        <v>43795</v>
      </c>
      <c r="F4574" s="7">
        <v>43820</v>
      </c>
      <c r="G4574" s="7">
        <v>43824</v>
      </c>
      <c r="H4574" s="6">
        <f t="shared" si="213"/>
        <v>29</v>
      </c>
      <c r="I4574" s="6" t="s">
        <v>215</v>
      </c>
      <c r="J4574" s="6">
        <v>18</v>
      </c>
      <c r="K4574" s="6">
        <v>40</v>
      </c>
      <c r="L4574" s="6">
        <v>320</v>
      </c>
      <c r="M4574" s="6">
        <v>28</v>
      </c>
      <c r="N4574" s="6">
        <v>4</v>
      </c>
      <c r="O4574" s="6">
        <v>7.4999999999999997E-2</v>
      </c>
      <c r="P4574" s="8">
        <v>5232.7</v>
      </c>
      <c r="Q4574" s="8">
        <v>3924.5249999999996</v>
      </c>
      <c r="R4574" s="8">
        <f t="shared" si="214"/>
        <v>3662.8899999999994</v>
      </c>
      <c r="S4574" s="8">
        <f>(((Sales[[#This Row],[Unit Price]]-(Sales[[#This Row],[Discount Applied]]*Sales[[#This Row],[Unit Price]]))-Q4574)/Q4574)*100</f>
        <v>23.333333333333332</v>
      </c>
      <c r="T4574" s="8">
        <f t="shared" si="215"/>
        <v>19360.989999999998</v>
      </c>
      <c r="U4574" s="8">
        <f>Sales[[#This Row],[Unit Cost]]*Sales[[#This Row],[Order Quantity]]</f>
        <v>15698.099999999999</v>
      </c>
    </row>
    <row r="4575" spans="1:21" x14ac:dyDescent="0.2">
      <c r="A4575" s="6" t="s">
        <v>4788</v>
      </c>
      <c r="B4575" s="6" t="s">
        <v>24</v>
      </c>
      <c r="C4575" s="6" t="s">
        <v>145</v>
      </c>
      <c r="D4575" s="7">
        <v>43700</v>
      </c>
      <c r="E4575" s="7">
        <v>43795</v>
      </c>
      <c r="F4575" s="7">
        <v>43804</v>
      </c>
      <c r="G4575" s="7">
        <v>43806</v>
      </c>
      <c r="H4575" s="6">
        <f t="shared" si="213"/>
        <v>11</v>
      </c>
      <c r="I4575" s="6" t="s">
        <v>215</v>
      </c>
      <c r="J4575" s="6">
        <v>6</v>
      </c>
      <c r="K4575" s="6">
        <v>19</v>
      </c>
      <c r="L4575" s="6">
        <v>174</v>
      </c>
      <c r="M4575" s="6">
        <v>44</v>
      </c>
      <c r="N4575" s="6">
        <v>7</v>
      </c>
      <c r="O4575" s="6">
        <v>0.2</v>
      </c>
      <c r="P4575" s="8">
        <v>5413.6</v>
      </c>
      <c r="Q4575" s="8">
        <v>2869.2080000000005</v>
      </c>
      <c r="R4575" s="8">
        <f t="shared" si="214"/>
        <v>10231.703999999998</v>
      </c>
      <c r="S4575" s="8">
        <f>(((Sales[[#This Row],[Unit Price]]-(Sales[[#This Row],[Discount Applied]]*Sales[[#This Row],[Unit Price]]))-Q4575)/Q4575)*100</f>
        <v>50.943396226415075</v>
      </c>
      <c r="T4575" s="8">
        <f t="shared" si="215"/>
        <v>30316.160000000003</v>
      </c>
      <c r="U4575" s="8">
        <f>Sales[[#This Row],[Unit Cost]]*Sales[[#This Row],[Order Quantity]]</f>
        <v>20084.456000000006</v>
      </c>
    </row>
    <row r="4576" spans="1:21" x14ac:dyDescent="0.2">
      <c r="A4576" s="6" t="s">
        <v>4789</v>
      </c>
      <c r="B4576" s="6" t="s">
        <v>25</v>
      </c>
      <c r="C4576" s="6" t="s">
        <v>144</v>
      </c>
      <c r="D4576" s="7">
        <v>43700</v>
      </c>
      <c r="E4576" s="7">
        <v>43796</v>
      </c>
      <c r="F4576" s="7">
        <v>43812</v>
      </c>
      <c r="G4576" s="7">
        <v>43819</v>
      </c>
      <c r="H4576" s="6">
        <f t="shared" si="213"/>
        <v>23</v>
      </c>
      <c r="I4576" s="6" t="s">
        <v>215</v>
      </c>
      <c r="J4576" s="6">
        <v>18</v>
      </c>
      <c r="K4576" s="6">
        <v>36</v>
      </c>
      <c r="L4576" s="6">
        <v>81</v>
      </c>
      <c r="M4576" s="6">
        <v>36</v>
      </c>
      <c r="N4576" s="6">
        <v>3</v>
      </c>
      <c r="O4576" s="6">
        <v>0.2</v>
      </c>
      <c r="P4576" s="8">
        <v>1011.7</v>
      </c>
      <c r="Q4576" s="8">
        <v>607.02</v>
      </c>
      <c r="R4576" s="8">
        <f t="shared" si="214"/>
        <v>607.02000000000044</v>
      </c>
      <c r="S4576" s="8">
        <f>(((Sales[[#This Row],[Unit Price]]-(Sales[[#This Row],[Discount Applied]]*Sales[[#This Row],[Unit Price]]))-Q4576)/Q4576)*100</f>
        <v>33.333333333333336</v>
      </c>
      <c r="T4576" s="8">
        <f t="shared" si="215"/>
        <v>2428.0800000000004</v>
      </c>
      <c r="U4576" s="8">
        <f>Sales[[#This Row],[Unit Cost]]*Sales[[#This Row],[Order Quantity]]</f>
        <v>1821.06</v>
      </c>
    </row>
    <row r="4577" spans="1:21" x14ac:dyDescent="0.2">
      <c r="A4577" s="6" t="s">
        <v>4790</v>
      </c>
      <c r="B4577" s="6" t="s">
        <v>24</v>
      </c>
      <c r="C4577" s="6" t="s">
        <v>146</v>
      </c>
      <c r="D4577" s="7">
        <v>43700</v>
      </c>
      <c r="E4577" s="7">
        <v>43796</v>
      </c>
      <c r="F4577" s="7">
        <v>43814</v>
      </c>
      <c r="G4577" s="7">
        <v>43819</v>
      </c>
      <c r="H4577" s="6">
        <f t="shared" si="213"/>
        <v>23</v>
      </c>
      <c r="I4577" s="6" t="s">
        <v>215</v>
      </c>
      <c r="J4577" s="6">
        <v>1</v>
      </c>
      <c r="K4577" s="6">
        <v>23</v>
      </c>
      <c r="L4577" s="6">
        <v>281</v>
      </c>
      <c r="M4577" s="6">
        <v>16</v>
      </c>
      <c r="N4577" s="6">
        <v>3</v>
      </c>
      <c r="O4577" s="6">
        <v>0.05</v>
      </c>
      <c r="P4577" s="8">
        <v>4006.6</v>
      </c>
      <c r="Q4577" s="8">
        <v>2524.1579999999999</v>
      </c>
      <c r="R4577" s="8">
        <f t="shared" si="214"/>
        <v>3846.3359999999993</v>
      </c>
      <c r="S4577" s="8">
        <f>(((Sales[[#This Row],[Unit Price]]-(Sales[[#This Row],[Discount Applied]]*Sales[[#This Row],[Unit Price]]))-Q4577)/Q4577)*100</f>
        <v>50.793650793650805</v>
      </c>
      <c r="T4577" s="8">
        <f t="shared" si="215"/>
        <v>11418.81</v>
      </c>
      <c r="U4577" s="8">
        <f>Sales[[#This Row],[Unit Cost]]*Sales[[#This Row],[Order Quantity]]</f>
        <v>7572.4740000000002</v>
      </c>
    </row>
    <row r="4578" spans="1:21" x14ac:dyDescent="0.2">
      <c r="A4578" s="6" t="s">
        <v>4791</v>
      </c>
      <c r="B4578" s="6" t="s">
        <v>24</v>
      </c>
      <c r="C4578" s="6" t="s">
        <v>145</v>
      </c>
      <c r="D4578" s="7">
        <v>43700</v>
      </c>
      <c r="E4578" s="7">
        <v>43796</v>
      </c>
      <c r="F4578" s="7">
        <v>43813</v>
      </c>
      <c r="G4578" s="7">
        <v>43817</v>
      </c>
      <c r="H4578" s="6">
        <f t="shared" si="213"/>
        <v>21</v>
      </c>
      <c r="I4578" s="6" t="s">
        <v>215</v>
      </c>
      <c r="J4578" s="6">
        <v>4</v>
      </c>
      <c r="K4578" s="6">
        <v>2</v>
      </c>
      <c r="L4578" s="6">
        <v>166</v>
      </c>
      <c r="M4578" s="6">
        <v>20</v>
      </c>
      <c r="N4578" s="6">
        <v>3</v>
      </c>
      <c r="O4578" s="6">
        <v>7.4999999999999997E-2</v>
      </c>
      <c r="P4578" s="8">
        <v>1855.9</v>
      </c>
      <c r="Q4578" s="8">
        <v>1373.366</v>
      </c>
      <c r="R4578" s="8">
        <f t="shared" si="214"/>
        <v>1030.0245000000004</v>
      </c>
      <c r="S4578" s="8">
        <f>(((Sales[[#This Row],[Unit Price]]-(Sales[[#This Row],[Discount Applied]]*Sales[[#This Row],[Unit Price]]))-Q4578)/Q4578)*100</f>
        <v>25</v>
      </c>
      <c r="T4578" s="8">
        <f t="shared" si="215"/>
        <v>5150.1225000000004</v>
      </c>
      <c r="U4578" s="8">
        <f>Sales[[#This Row],[Unit Cost]]*Sales[[#This Row],[Order Quantity]]</f>
        <v>4120.098</v>
      </c>
    </row>
    <row r="4579" spans="1:21" x14ac:dyDescent="0.2">
      <c r="A4579" s="6" t="s">
        <v>4792</v>
      </c>
      <c r="B4579" s="6" t="s">
        <v>25</v>
      </c>
      <c r="C4579" s="6" t="s">
        <v>145</v>
      </c>
      <c r="D4579" s="7">
        <v>43700</v>
      </c>
      <c r="E4579" s="7">
        <v>43796</v>
      </c>
      <c r="F4579" s="7">
        <v>43800</v>
      </c>
      <c r="G4579" s="7">
        <v>43805</v>
      </c>
      <c r="H4579" s="6">
        <f t="shared" si="213"/>
        <v>9</v>
      </c>
      <c r="I4579" s="6" t="s">
        <v>215</v>
      </c>
      <c r="J4579" s="6">
        <v>16</v>
      </c>
      <c r="K4579" s="6">
        <v>16</v>
      </c>
      <c r="L4579" s="6">
        <v>128</v>
      </c>
      <c r="M4579" s="6">
        <v>44</v>
      </c>
      <c r="N4579" s="6">
        <v>4</v>
      </c>
      <c r="O4579" s="6">
        <v>7.4999999999999997E-2</v>
      </c>
      <c r="P4579" s="8">
        <v>3651.5</v>
      </c>
      <c r="Q4579" s="8">
        <v>2921.2000000000003</v>
      </c>
      <c r="R4579" s="8">
        <f t="shared" si="214"/>
        <v>1825.7499999999982</v>
      </c>
      <c r="S4579" s="8">
        <f>(((Sales[[#This Row],[Unit Price]]-(Sales[[#This Row],[Discount Applied]]*Sales[[#This Row],[Unit Price]]))-Q4579)/Q4579)*100</f>
        <v>15.624999999999984</v>
      </c>
      <c r="T4579" s="8">
        <f t="shared" si="215"/>
        <v>13510.55</v>
      </c>
      <c r="U4579" s="8">
        <f>Sales[[#This Row],[Unit Cost]]*Sales[[#This Row],[Order Quantity]]</f>
        <v>11684.800000000001</v>
      </c>
    </row>
    <row r="4580" spans="1:21" x14ac:dyDescent="0.2">
      <c r="A4580" s="6" t="s">
        <v>4793</v>
      </c>
      <c r="B4580" s="6" t="s">
        <v>24</v>
      </c>
      <c r="C4580" s="6" t="s">
        <v>143</v>
      </c>
      <c r="D4580" s="7">
        <v>43700</v>
      </c>
      <c r="E4580" s="7">
        <v>43796</v>
      </c>
      <c r="F4580" s="7">
        <v>43808</v>
      </c>
      <c r="G4580" s="7">
        <v>43815</v>
      </c>
      <c r="H4580" s="6">
        <f t="shared" si="213"/>
        <v>19</v>
      </c>
      <c r="I4580" s="6" t="s">
        <v>215</v>
      </c>
      <c r="J4580" s="6">
        <v>4</v>
      </c>
      <c r="K4580" s="6">
        <v>12</v>
      </c>
      <c r="L4580" s="6">
        <v>359</v>
      </c>
      <c r="M4580" s="6">
        <v>20</v>
      </c>
      <c r="N4580" s="6">
        <v>8</v>
      </c>
      <c r="O4580" s="6">
        <v>0.2</v>
      </c>
      <c r="P4580" s="8">
        <v>187.6</v>
      </c>
      <c r="Q4580" s="8">
        <v>99.427999999999997</v>
      </c>
      <c r="R4580" s="8">
        <f t="shared" si="214"/>
        <v>405.21599999999989</v>
      </c>
      <c r="S4580" s="8">
        <f>(((Sales[[#This Row],[Unit Price]]-(Sales[[#This Row],[Discount Applied]]*Sales[[#This Row],[Unit Price]]))-Q4580)/Q4580)*100</f>
        <v>50.943396226415082</v>
      </c>
      <c r="T4580" s="8">
        <f t="shared" si="215"/>
        <v>1200.6399999999999</v>
      </c>
      <c r="U4580" s="8">
        <f>Sales[[#This Row],[Unit Cost]]*Sales[[#This Row],[Order Quantity]]</f>
        <v>795.42399999999998</v>
      </c>
    </row>
    <row r="4581" spans="1:21" x14ac:dyDescent="0.2">
      <c r="A4581" s="6" t="s">
        <v>4794</v>
      </c>
      <c r="B4581" s="6" t="s">
        <v>23</v>
      </c>
      <c r="C4581" s="6" t="s">
        <v>147</v>
      </c>
      <c r="D4581" s="7">
        <v>43700</v>
      </c>
      <c r="E4581" s="7">
        <v>43796</v>
      </c>
      <c r="F4581" s="7">
        <v>43822</v>
      </c>
      <c r="G4581" s="7">
        <v>43824</v>
      </c>
      <c r="H4581" s="6">
        <f t="shared" si="213"/>
        <v>28</v>
      </c>
      <c r="I4581" s="6" t="s">
        <v>215</v>
      </c>
      <c r="J4581" s="6">
        <v>25</v>
      </c>
      <c r="K4581" s="6">
        <v>3</v>
      </c>
      <c r="L4581" s="6">
        <v>211</v>
      </c>
      <c r="M4581" s="6">
        <v>33</v>
      </c>
      <c r="N4581" s="6">
        <v>5</v>
      </c>
      <c r="O4581" s="6">
        <v>0.4</v>
      </c>
      <c r="P4581" s="8">
        <v>1125.6000000000001</v>
      </c>
      <c r="Q4581" s="8">
        <v>607.82400000000007</v>
      </c>
      <c r="R4581" s="8">
        <f t="shared" si="214"/>
        <v>337.68000000000029</v>
      </c>
      <c r="S4581" s="8">
        <f>(((Sales[[#This Row],[Unit Price]]-(Sales[[#This Row],[Discount Applied]]*Sales[[#This Row],[Unit Price]]))-Q4581)/Q4581)*100</f>
        <v>11.11111111111112</v>
      </c>
      <c r="T4581" s="8">
        <f t="shared" si="215"/>
        <v>3376.8000000000006</v>
      </c>
      <c r="U4581" s="8">
        <f>Sales[[#This Row],[Unit Cost]]*Sales[[#This Row],[Order Quantity]]</f>
        <v>3039.1200000000003</v>
      </c>
    </row>
    <row r="4582" spans="1:21" x14ac:dyDescent="0.2">
      <c r="A4582" s="6" t="s">
        <v>4795</v>
      </c>
      <c r="B4582" s="6" t="s">
        <v>25</v>
      </c>
      <c r="C4582" s="6" t="s">
        <v>148</v>
      </c>
      <c r="D4582" s="7">
        <v>43700</v>
      </c>
      <c r="E4582" s="7">
        <v>43796</v>
      </c>
      <c r="F4582" s="7">
        <v>43807</v>
      </c>
      <c r="G4582" s="7">
        <v>43808</v>
      </c>
      <c r="H4582" s="6">
        <f t="shared" si="213"/>
        <v>12</v>
      </c>
      <c r="I4582" s="6" t="s">
        <v>215</v>
      </c>
      <c r="J4582" s="6">
        <v>17</v>
      </c>
      <c r="K4582" s="6">
        <v>1</v>
      </c>
      <c r="L4582" s="6">
        <v>10</v>
      </c>
      <c r="M4582" s="6">
        <v>33</v>
      </c>
      <c r="N4582" s="6">
        <v>1</v>
      </c>
      <c r="O4582" s="6">
        <v>7.4999999999999997E-2</v>
      </c>
      <c r="P4582" s="8">
        <v>5045.1000000000004</v>
      </c>
      <c r="Q4582" s="8">
        <v>3027.06</v>
      </c>
      <c r="R4582" s="8">
        <f t="shared" si="214"/>
        <v>1639.6575000000007</v>
      </c>
      <c r="S4582" s="8">
        <f>(((Sales[[#This Row],[Unit Price]]-(Sales[[#This Row],[Discount Applied]]*Sales[[#This Row],[Unit Price]]))-Q4582)/Q4582)*100</f>
        <v>54.1666666666667</v>
      </c>
      <c r="T4582" s="8">
        <f t="shared" si="215"/>
        <v>4666.7175000000007</v>
      </c>
      <c r="U4582" s="8">
        <f>Sales[[#This Row],[Unit Cost]]*Sales[[#This Row],[Order Quantity]]</f>
        <v>3027.06</v>
      </c>
    </row>
    <row r="4583" spans="1:21" x14ac:dyDescent="0.2">
      <c r="A4583" s="6" t="s">
        <v>4796</v>
      </c>
      <c r="B4583" s="6" t="s">
        <v>24</v>
      </c>
      <c r="C4583" s="6" t="s">
        <v>146</v>
      </c>
      <c r="D4583" s="7">
        <v>43700</v>
      </c>
      <c r="E4583" s="7">
        <v>43796</v>
      </c>
      <c r="F4583" s="7">
        <v>43813</v>
      </c>
      <c r="G4583" s="7">
        <v>43823</v>
      </c>
      <c r="H4583" s="6">
        <f t="shared" si="213"/>
        <v>27</v>
      </c>
      <c r="I4583" s="6" t="s">
        <v>215</v>
      </c>
      <c r="J4583" s="6">
        <v>11</v>
      </c>
      <c r="K4583" s="6">
        <v>20</v>
      </c>
      <c r="L4583" s="6">
        <v>320</v>
      </c>
      <c r="M4583" s="6">
        <v>16</v>
      </c>
      <c r="N4583" s="6">
        <v>4</v>
      </c>
      <c r="O4583" s="6">
        <v>0.15</v>
      </c>
      <c r="P4583" s="8">
        <v>214.4</v>
      </c>
      <c r="Q4583" s="8">
        <v>150.07999999999998</v>
      </c>
      <c r="R4583" s="8">
        <f t="shared" si="214"/>
        <v>128.6400000000001</v>
      </c>
      <c r="S4583" s="8">
        <f>(((Sales[[#This Row],[Unit Price]]-(Sales[[#This Row],[Discount Applied]]*Sales[[#This Row],[Unit Price]]))-Q4583)/Q4583)*100</f>
        <v>21.428571428571448</v>
      </c>
      <c r="T4583" s="8">
        <f t="shared" si="215"/>
        <v>728.96</v>
      </c>
      <c r="U4583" s="8">
        <f>Sales[[#This Row],[Unit Cost]]*Sales[[#This Row],[Order Quantity]]</f>
        <v>600.31999999999994</v>
      </c>
    </row>
    <row r="4584" spans="1:21" x14ac:dyDescent="0.2">
      <c r="A4584" s="6" t="s">
        <v>4797</v>
      </c>
      <c r="B4584" s="6" t="s">
        <v>24</v>
      </c>
      <c r="C4584" s="6" t="s">
        <v>143</v>
      </c>
      <c r="D4584" s="7">
        <v>43700</v>
      </c>
      <c r="E4584" s="7">
        <v>43796</v>
      </c>
      <c r="F4584" s="7">
        <v>43822</v>
      </c>
      <c r="G4584" s="7">
        <v>43828</v>
      </c>
      <c r="H4584" s="6">
        <f t="shared" si="213"/>
        <v>32</v>
      </c>
      <c r="I4584" s="6" t="s">
        <v>215</v>
      </c>
      <c r="J4584" s="6">
        <v>8</v>
      </c>
      <c r="K4584" s="6">
        <v>5</v>
      </c>
      <c r="L4584" s="6">
        <v>335</v>
      </c>
      <c r="M4584" s="6">
        <v>39</v>
      </c>
      <c r="N4584" s="6">
        <v>7</v>
      </c>
      <c r="O4584" s="6">
        <v>7.4999999999999997E-2</v>
      </c>
      <c r="P4584" s="8">
        <v>1876</v>
      </c>
      <c r="Q4584" s="8">
        <v>1331.96</v>
      </c>
      <c r="R4584" s="8">
        <f t="shared" si="214"/>
        <v>2823.3799999999992</v>
      </c>
      <c r="S4584" s="8">
        <f>(((Sales[[#This Row],[Unit Price]]-(Sales[[#This Row],[Discount Applied]]*Sales[[#This Row],[Unit Price]]))-Q4584)/Q4584)*100</f>
        <v>30.281690140845065</v>
      </c>
      <c r="T4584" s="8">
        <f t="shared" si="215"/>
        <v>12147.1</v>
      </c>
      <c r="U4584" s="8">
        <f>Sales[[#This Row],[Unit Cost]]*Sales[[#This Row],[Order Quantity]]</f>
        <v>9323.7200000000012</v>
      </c>
    </row>
    <row r="4585" spans="1:21" x14ac:dyDescent="0.2">
      <c r="A4585" s="6" t="s">
        <v>4798</v>
      </c>
      <c r="B4585" s="6" t="s">
        <v>26</v>
      </c>
      <c r="C4585" s="6" t="s">
        <v>145</v>
      </c>
      <c r="D4585" s="7">
        <v>43700</v>
      </c>
      <c r="E4585" s="7">
        <v>43796</v>
      </c>
      <c r="F4585" s="7">
        <v>43813</v>
      </c>
      <c r="G4585" s="7">
        <v>43822</v>
      </c>
      <c r="H4585" s="6">
        <f t="shared" si="213"/>
        <v>26</v>
      </c>
      <c r="I4585" s="6" t="s">
        <v>215</v>
      </c>
      <c r="J4585" s="6">
        <v>25</v>
      </c>
      <c r="K4585" s="6">
        <v>17</v>
      </c>
      <c r="L4585" s="6">
        <v>188</v>
      </c>
      <c r="M4585" s="6">
        <v>38</v>
      </c>
      <c r="N4585" s="6">
        <v>3</v>
      </c>
      <c r="O4585" s="6">
        <v>7.4999999999999997E-2</v>
      </c>
      <c r="P4585" s="8">
        <v>1125.6000000000001</v>
      </c>
      <c r="Q4585" s="8">
        <v>551.5440000000001</v>
      </c>
      <c r="R4585" s="8">
        <f t="shared" si="214"/>
        <v>1468.9079999999997</v>
      </c>
      <c r="S4585" s="8">
        <f>(((Sales[[#This Row],[Unit Price]]-(Sales[[#This Row],[Discount Applied]]*Sales[[#This Row],[Unit Price]]))-Q4585)/Q4585)*100</f>
        <v>88.775510204081613</v>
      </c>
      <c r="T4585" s="8">
        <f t="shared" si="215"/>
        <v>3123.54</v>
      </c>
      <c r="U4585" s="8">
        <f>Sales[[#This Row],[Unit Cost]]*Sales[[#This Row],[Order Quantity]]</f>
        <v>1654.6320000000003</v>
      </c>
    </row>
    <row r="4586" spans="1:21" x14ac:dyDescent="0.2">
      <c r="A4586" s="6" t="s">
        <v>4799</v>
      </c>
      <c r="B4586" s="6" t="s">
        <v>25</v>
      </c>
      <c r="C4586" s="6" t="s">
        <v>144</v>
      </c>
      <c r="D4586" s="7">
        <v>43700</v>
      </c>
      <c r="E4586" s="7">
        <v>43796</v>
      </c>
      <c r="F4586" s="7">
        <v>43807</v>
      </c>
      <c r="G4586" s="7">
        <v>43811</v>
      </c>
      <c r="H4586" s="6">
        <f t="shared" si="213"/>
        <v>15</v>
      </c>
      <c r="I4586" s="6" t="s">
        <v>215</v>
      </c>
      <c r="J4586" s="6">
        <v>17</v>
      </c>
      <c r="K4586" s="6">
        <v>41</v>
      </c>
      <c r="L4586" s="6">
        <v>85</v>
      </c>
      <c r="M4586" s="6">
        <v>21</v>
      </c>
      <c r="N4586" s="6">
        <v>1</v>
      </c>
      <c r="O4586" s="6">
        <v>7.4999999999999997E-2</v>
      </c>
      <c r="P4586" s="8">
        <v>3986.5</v>
      </c>
      <c r="Q4586" s="8">
        <v>2989.875</v>
      </c>
      <c r="R4586" s="8">
        <f t="shared" si="214"/>
        <v>697.63749999999982</v>
      </c>
      <c r="S4586" s="8">
        <f>(((Sales[[#This Row],[Unit Price]]-(Sales[[#This Row],[Discount Applied]]*Sales[[#This Row],[Unit Price]]))-Q4586)/Q4586)*100</f>
        <v>23.333333333333329</v>
      </c>
      <c r="T4586" s="8">
        <f t="shared" si="215"/>
        <v>3687.5124999999998</v>
      </c>
      <c r="U4586" s="8">
        <f>Sales[[#This Row],[Unit Cost]]*Sales[[#This Row],[Order Quantity]]</f>
        <v>2989.875</v>
      </c>
    </row>
    <row r="4587" spans="1:21" x14ac:dyDescent="0.2">
      <c r="A4587" s="6" t="s">
        <v>4800</v>
      </c>
      <c r="B4587" s="6" t="s">
        <v>25</v>
      </c>
      <c r="C4587" s="6" t="s">
        <v>145</v>
      </c>
      <c r="D4587" s="7">
        <v>43700</v>
      </c>
      <c r="E4587" s="7">
        <v>43796</v>
      </c>
      <c r="F4587" s="7">
        <v>43819</v>
      </c>
      <c r="G4587" s="7">
        <v>43827</v>
      </c>
      <c r="H4587" s="6">
        <f t="shared" si="213"/>
        <v>31</v>
      </c>
      <c r="I4587" s="6" t="s">
        <v>215</v>
      </c>
      <c r="J4587" s="6">
        <v>12</v>
      </c>
      <c r="K4587" s="6">
        <v>13</v>
      </c>
      <c r="L4587" s="6">
        <v>165</v>
      </c>
      <c r="M4587" s="6">
        <v>3</v>
      </c>
      <c r="N4587" s="6">
        <v>6</v>
      </c>
      <c r="O4587" s="6">
        <v>7.4999999999999997E-2</v>
      </c>
      <c r="P4587" s="8">
        <v>6204.2</v>
      </c>
      <c r="Q4587" s="8">
        <v>4901.3180000000002</v>
      </c>
      <c r="R4587" s="8">
        <f t="shared" si="214"/>
        <v>5025.4019999999946</v>
      </c>
      <c r="S4587" s="8">
        <f>(((Sales[[#This Row],[Unit Price]]-(Sales[[#This Row],[Discount Applied]]*Sales[[#This Row],[Unit Price]]))-Q4587)/Q4587)*100</f>
        <v>17.088607594936708</v>
      </c>
      <c r="T4587" s="8">
        <f t="shared" si="215"/>
        <v>34433.31</v>
      </c>
      <c r="U4587" s="8">
        <f>Sales[[#This Row],[Unit Cost]]*Sales[[#This Row],[Order Quantity]]</f>
        <v>29407.908000000003</v>
      </c>
    </row>
    <row r="4588" spans="1:21" x14ac:dyDescent="0.2">
      <c r="A4588" s="6" t="s">
        <v>4801</v>
      </c>
      <c r="B4588" s="6" t="s">
        <v>24</v>
      </c>
      <c r="C4588" s="6" t="s">
        <v>146</v>
      </c>
      <c r="D4588" s="7">
        <v>43700</v>
      </c>
      <c r="E4588" s="7">
        <v>43797</v>
      </c>
      <c r="F4588" s="7">
        <v>43813</v>
      </c>
      <c r="G4588" s="7">
        <v>43819</v>
      </c>
      <c r="H4588" s="6">
        <f t="shared" si="213"/>
        <v>22</v>
      </c>
      <c r="I4588" s="6" t="s">
        <v>215</v>
      </c>
      <c r="J4588" s="6">
        <v>3</v>
      </c>
      <c r="K4588" s="6">
        <v>49</v>
      </c>
      <c r="L4588" s="6">
        <v>314</v>
      </c>
      <c r="M4588" s="6">
        <v>4</v>
      </c>
      <c r="N4588" s="6">
        <v>8</v>
      </c>
      <c r="O4588" s="6">
        <v>7.4999999999999997E-2</v>
      </c>
      <c r="P4588" s="8">
        <v>1065.3</v>
      </c>
      <c r="Q4588" s="8">
        <v>767.01599999999996</v>
      </c>
      <c r="R4588" s="8">
        <f t="shared" si="214"/>
        <v>1747.0919999999996</v>
      </c>
      <c r="S4588" s="8">
        <f>(((Sales[[#This Row],[Unit Price]]-(Sales[[#This Row],[Discount Applied]]*Sales[[#This Row],[Unit Price]]))-Q4588)/Q4588)*100</f>
        <v>28.472222222222214</v>
      </c>
      <c r="T4588" s="8">
        <f t="shared" si="215"/>
        <v>7883.2199999999993</v>
      </c>
      <c r="U4588" s="8">
        <f>Sales[[#This Row],[Unit Cost]]*Sales[[#This Row],[Order Quantity]]</f>
        <v>6136.1279999999997</v>
      </c>
    </row>
    <row r="4589" spans="1:21" x14ac:dyDescent="0.2">
      <c r="A4589" s="6" t="s">
        <v>4802</v>
      </c>
      <c r="B4589" s="6" t="s">
        <v>23</v>
      </c>
      <c r="C4589" s="6" t="s">
        <v>143</v>
      </c>
      <c r="D4589" s="7">
        <v>43700</v>
      </c>
      <c r="E4589" s="7">
        <v>43797</v>
      </c>
      <c r="F4589" s="7">
        <v>43818</v>
      </c>
      <c r="G4589" s="7">
        <v>43826</v>
      </c>
      <c r="H4589" s="6">
        <f t="shared" si="213"/>
        <v>29</v>
      </c>
      <c r="I4589" s="6" t="s">
        <v>215</v>
      </c>
      <c r="J4589" s="6">
        <v>24</v>
      </c>
      <c r="K4589" s="6">
        <v>29</v>
      </c>
      <c r="L4589" s="6">
        <v>330</v>
      </c>
      <c r="M4589" s="6">
        <v>4</v>
      </c>
      <c r="N4589" s="6">
        <v>5</v>
      </c>
      <c r="O4589" s="6">
        <v>0.2</v>
      </c>
      <c r="P4589" s="8">
        <v>1038.5</v>
      </c>
      <c r="Q4589" s="8">
        <v>633.48500000000001</v>
      </c>
      <c r="R4589" s="8">
        <f t="shared" si="214"/>
        <v>986.57499999999982</v>
      </c>
      <c r="S4589" s="8">
        <f>(((Sales[[#This Row],[Unit Price]]-(Sales[[#This Row],[Discount Applied]]*Sales[[#This Row],[Unit Price]]))-Q4589)/Q4589)*100</f>
        <v>31.147540983606547</v>
      </c>
      <c r="T4589" s="8">
        <f t="shared" si="215"/>
        <v>4154</v>
      </c>
      <c r="U4589" s="8">
        <f>Sales[[#This Row],[Unit Cost]]*Sales[[#This Row],[Order Quantity]]</f>
        <v>3167.4250000000002</v>
      </c>
    </row>
    <row r="4590" spans="1:21" x14ac:dyDescent="0.2">
      <c r="A4590" s="6" t="s">
        <v>4803</v>
      </c>
      <c r="B4590" s="6" t="s">
        <v>25</v>
      </c>
      <c r="C4590" s="6" t="s">
        <v>147</v>
      </c>
      <c r="D4590" s="7">
        <v>43700</v>
      </c>
      <c r="E4590" s="7">
        <v>43797</v>
      </c>
      <c r="F4590" s="7">
        <v>43820</v>
      </c>
      <c r="G4590" s="7">
        <v>43823</v>
      </c>
      <c r="H4590" s="6">
        <f t="shared" si="213"/>
        <v>26</v>
      </c>
      <c r="I4590" s="6" t="s">
        <v>215</v>
      </c>
      <c r="J4590" s="6">
        <v>17</v>
      </c>
      <c r="K4590" s="6">
        <v>36</v>
      </c>
      <c r="L4590" s="6">
        <v>248</v>
      </c>
      <c r="M4590" s="6">
        <v>37</v>
      </c>
      <c r="N4590" s="6">
        <v>3</v>
      </c>
      <c r="O4590" s="6">
        <v>0.1</v>
      </c>
      <c r="P4590" s="8">
        <v>6539.2</v>
      </c>
      <c r="Q4590" s="8">
        <v>3138.8159999999998</v>
      </c>
      <c r="R4590" s="8">
        <f t="shared" si="214"/>
        <v>8239.3919999999962</v>
      </c>
      <c r="S4590" s="8">
        <f>(((Sales[[#This Row],[Unit Price]]-(Sales[[#This Row],[Discount Applied]]*Sales[[#This Row],[Unit Price]]))-Q4590)/Q4590)*100</f>
        <v>87.5</v>
      </c>
      <c r="T4590" s="8">
        <f t="shared" si="215"/>
        <v>17655.839999999997</v>
      </c>
      <c r="U4590" s="8">
        <f>Sales[[#This Row],[Unit Cost]]*Sales[[#This Row],[Order Quantity]]</f>
        <v>9416.4480000000003</v>
      </c>
    </row>
    <row r="4591" spans="1:21" x14ac:dyDescent="0.2">
      <c r="A4591" s="6" t="s">
        <v>4804</v>
      </c>
      <c r="B4591" s="6" t="s">
        <v>26</v>
      </c>
      <c r="C4591" s="6" t="s">
        <v>147</v>
      </c>
      <c r="D4591" s="7">
        <v>43700</v>
      </c>
      <c r="E4591" s="7">
        <v>43797</v>
      </c>
      <c r="F4591" s="7">
        <v>43816</v>
      </c>
      <c r="G4591" s="7">
        <v>43825</v>
      </c>
      <c r="H4591" s="6">
        <f t="shared" si="213"/>
        <v>28</v>
      </c>
      <c r="I4591" s="6" t="s">
        <v>215</v>
      </c>
      <c r="J4591" s="6">
        <v>28</v>
      </c>
      <c r="K4591" s="6">
        <v>41</v>
      </c>
      <c r="L4591" s="6">
        <v>206</v>
      </c>
      <c r="M4591" s="6">
        <v>36</v>
      </c>
      <c r="N4591" s="6">
        <v>4</v>
      </c>
      <c r="O4591" s="6">
        <v>0.1</v>
      </c>
      <c r="P4591" s="8">
        <v>1011.7</v>
      </c>
      <c r="Q4591" s="8">
        <v>526.08400000000006</v>
      </c>
      <c r="R4591" s="8">
        <f t="shared" si="214"/>
        <v>1537.7839999999997</v>
      </c>
      <c r="S4591" s="8">
        <f>(((Sales[[#This Row],[Unit Price]]-(Sales[[#This Row],[Discount Applied]]*Sales[[#This Row],[Unit Price]]))-Q4591)/Q4591)*100</f>
        <v>73.076923076923052</v>
      </c>
      <c r="T4591" s="8">
        <f t="shared" si="215"/>
        <v>3642.12</v>
      </c>
      <c r="U4591" s="8">
        <f>Sales[[#This Row],[Unit Cost]]*Sales[[#This Row],[Order Quantity]]</f>
        <v>2104.3360000000002</v>
      </c>
    </row>
    <row r="4592" spans="1:21" x14ac:dyDescent="0.2">
      <c r="A4592" s="6" t="s">
        <v>4805</v>
      </c>
      <c r="B4592" s="6" t="s">
        <v>26</v>
      </c>
      <c r="C4592" s="6" t="s">
        <v>145</v>
      </c>
      <c r="D4592" s="7">
        <v>43700</v>
      </c>
      <c r="E4592" s="7">
        <v>43797</v>
      </c>
      <c r="F4592" s="7">
        <v>43825</v>
      </c>
      <c r="G4592" s="7">
        <v>43829</v>
      </c>
      <c r="H4592" s="6">
        <f t="shared" si="213"/>
        <v>32</v>
      </c>
      <c r="I4592" s="6" t="s">
        <v>215</v>
      </c>
      <c r="J4592" s="6">
        <v>28</v>
      </c>
      <c r="K4592" s="6">
        <v>33</v>
      </c>
      <c r="L4592" s="6">
        <v>161</v>
      </c>
      <c r="M4592" s="6">
        <v>46</v>
      </c>
      <c r="N4592" s="6">
        <v>7</v>
      </c>
      <c r="O4592" s="6">
        <v>0.05</v>
      </c>
      <c r="P4592" s="8">
        <v>3242.8</v>
      </c>
      <c r="Q4592" s="8">
        <v>2561.8120000000004</v>
      </c>
      <c r="R4592" s="8">
        <f t="shared" si="214"/>
        <v>3631.9360000000015</v>
      </c>
      <c r="S4592" s="8">
        <f>(((Sales[[#This Row],[Unit Price]]-(Sales[[#This Row],[Discount Applied]]*Sales[[#This Row],[Unit Price]]))-Q4592)/Q4592)*100</f>
        <v>20.25316455696202</v>
      </c>
      <c r="T4592" s="8">
        <f t="shared" si="215"/>
        <v>21564.620000000003</v>
      </c>
      <c r="U4592" s="8">
        <f>Sales[[#This Row],[Unit Cost]]*Sales[[#This Row],[Order Quantity]]</f>
        <v>17932.684000000001</v>
      </c>
    </row>
    <row r="4593" spans="1:21" x14ac:dyDescent="0.2">
      <c r="A4593" s="6" t="s">
        <v>4806</v>
      </c>
      <c r="B4593" s="6" t="s">
        <v>23</v>
      </c>
      <c r="C4593" s="6" t="s">
        <v>147</v>
      </c>
      <c r="D4593" s="7">
        <v>43700</v>
      </c>
      <c r="E4593" s="7">
        <v>43797</v>
      </c>
      <c r="F4593" s="7">
        <v>43805</v>
      </c>
      <c r="G4593" s="7">
        <v>43815</v>
      </c>
      <c r="H4593" s="6">
        <f t="shared" si="213"/>
        <v>18</v>
      </c>
      <c r="I4593" s="6" t="s">
        <v>215</v>
      </c>
      <c r="J4593" s="6">
        <v>21</v>
      </c>
      <c r="K4593" s="6">
        <v>35</v>
      </c>
      <c r="L4593" s="6">
        <v>241</v>
      </c>
      <c r="M4593" s="6">
        <v>31</v>
      </c>
      <c r="N4593" s="6">
        <v>2</v>
      </c>
      <c r="O4593" s="6">
        <v>0.05</v>
      </c>
      <c r="P4593" s="8">
        <v>1721.9</v>
      </c>
      <c r="Q4593" s="8">
        <v>843.73099999999999</v>
      </c>
      <c r="R4593" s="8">
        <f t="shared" si="214"/>
        <v>1584.1480000000001</v>
      </c>
      <c r="S4593" s="8">
        <f>(((Sales[[#This Row],[Unit Price]]-(Sales[[#This Row],[Discount Applied]]*Sales[[#This Row],[Unit Price]]))-Q4593)/Q4593)*100</f>
        <v>93.877551020408163</v>
      </c>
      <c r="T4593" s="8">
        <f t="shared" si="215"/>
        <v>3271.61</v>
      </c>
      <c r="U4593" s="8">
        <f>Sales[[#This Row],[Unit Cost]]*Sales[[#This Row],[Order Quantity]]</f>
        <v>1687.462</v>
      </c>
    </row>
    <row r="4594" spans="1:21" x14ac:dyDescent="0.2">
      <c r="A4594" s="6" t="s">
        <v>4807</v>
      </c>
      <c r="B4594" s="6" t="s">
        <v>25</v>
      </c>
      <c r="C4594" s="6" t="s">
        <v>148</v>
      </c>
      <c r="D4594" s="7">
        <v>43700</v>
      </c>
      <c r="E4594" s="7">
        <v>43797</v>
      </c>
      <c r="F4594" s="7">
        <v>43808</v>
      </c>
      <c r="G4594" s="7">
        <v>43809</v>
      </c>
      <c r="H4594" s="6">
        <f t="shared" si="213"/>
        <v>12</v>
      </c>
      <c r="I4594" s="6" t="s">
        <v>215</v>
      </c>
      <c r="J4594" s="6">
        <v>17</v>
      </c>
      <c r="K4594" s="6">
        <v>6</v>
      </c>
      <c r="L4594" s="6">
        <v>56</v>
      </c>
      <c r="M4594" s="6">
        <v>28</v>
      </c>
      <c r="N4594" s="6">
        <v>2</v>
      </c>
      <c r="O4594" s="6">
        <v>7.4999999999999997E-2</v>
      </c>
      <c r="P4594" s="8">
        <v>3986.5</v>
      </c>
      <c r="Q4594" s="8">
        <v>2910.145</v>
      </c>
      <c r="R4594" s="8">
        <f t="shared" si="214"/>
        <v>1554.7349999999997</v>
      </c>
      <c r="S4594" s="8">
        <f>(((Sales[[#This Row],[Unit Price]]-(Sales[[#This Row],[Discount Applied]]*Sales[[#This Row],[Unit Price]]))-Q4594)/Q4594)*100</f>
        <v>26.712328767123282</v>
      </c>
      <c r="T4594" s="8">
        <f t="shared" si="215"/>
        <v>7375.0249999999996</v>
      </c>
      <c r="U4594" s="8">
        <f>Sales[[#This Row],[Unit Cost]]*Sales[[#This Row],[Order Quantity]]</f>
        <v>5820.29</v>
      </c>
    </row>
    <row r="4595" spans="1:21" x14ac:dyDescent="0.2">
      <c r="A4595" s="6" t="s">
        <v>4808</v>
      </c>
      <c r="B4595" s="6" t="s">
        <v>25</v>
      </c>
      <c r="C4595" s="6" t="s">
        <v>148</v>
      </c>
      <c r="D4595" s="7">
        <v>43700</v>
      </c>
      <c r="E4595" s="7">
        <v>43798</v>
      </c>
      <c r="F4595" s="7">
        <v>43808</v>
      </c>
      <c r="G4595" s="7">
        <v>43813</v>
      </c>
      <c r="H4595" s="6">
        <f t="shared" si="213"/>
        <v>15</v>
      </c>
      <c r="I4595" s="6" t="s">
        <v>215</v>
      </c>
      <c r="J4595" s="6">
        <v>18</v>
      </c>
      <c r="K4595" s="6">
        <v>40</v>
      </c>
      <c r="L4595" s="6">
        <v>52</v>
      </c>
      <c r="M4595" s="6">
        <v>45</v>
      </c>
      <c r="N4595" s="6">
        <v>3</v>
      </c>
      <c r="O4595" s="6">
        <v>0.15</v>
      </c>
      <c r="P4595" s="8">
        <v>1728.6000000000001</v>
      </c>
      <c r="Q4595" s="8">
        <v>1279.164</v>
      </c>
      <c r="R4595" s="8">
        <f t="shared" si="214"/>
        <v>570.4380000000001</v>
      </c>
      <c r="S4595" s="8">
        <f>(((Sales[[#This Row],[Unit Price]]-(Sales[[#This Row],[Discount Applied]]*Sales[[#This Row],[Unit Price]]))-Q4595)/Q4595)*100</f>
        <v>14.864864864864879</v>
      </c>
      <c r="T4595" s="8">
        <f t="shared" si="215"/>
        <v>4407.93</v>
      </c>
      <c r="U4595" s="8">
        <f>Sales[[#This Row],[Unit Cost]]*Sales[[#This Row],[Order Quantity]]</f>
        <v>3837.4920000000002</v>
      </c>
    </row>
    <row r="4596" spans="1:21" x14ac:dyDescent="0.2">
      <c r="A4596" s="6" t="s">
        <v>4809</v>
      </c>
      <c r="B4596" s="6" t="s">
        <v>25</v>
      </c>
      <c r="C4596" s="6" t="s">
        <v>143</v>
      </c>
      <c r="D4596" s="7">
        <v>43700</v>
      </c>
      <c r="E4596" s="7">
        <v>43798</v>
      </c>
      <c r="F4596" s="7">
        <v>43813</v>
      </c>
      <c r="G4596" s="7">
        <v>43821</v>
      </c>
      <c r="H4596" s="6">
        <f t="shared" si="213"/>
        <v>23</v>
      </c>
      <c r="I4596" s="6" t="s">
        <v>215</v>
      </c>
      <c r="J4596" s="6">
        <v>15</v>
      </c>
      <c r="K4596" s="6">
        <v>28</v>
      </c>
      <c r="L4596" s="6">
        <v>335</v>
      </c>
      <c r="M4596" s="6">
        <v>38</v>
      </c>
      <c r="N4596" s="6">
        <v>3</v>
      </c>
      <c r="O4596" s="6">
        <v>7.4999999999999997E-2</v>
      </c>
      <c r="P4596" s="8">
        <v>201</v>
      </c>
      <c r="Q4596" s="8">
        <v>106.53</v>
      </c>
      <c r="R4596" s="8">
        <f t="shared" si="214"/>
        <v>238.18499999999995</v>
      </c>
      <c r="S4596" s="8">
        <f>(((Sales[[#This Row],[Unit Price]]-(Sales[[#This Row],[Discount Applied]]*Sales[[#This Row],[Unit Price]]))-Q4596)/Q4596)*100</f>
        <v>74.528301886792462</v>
      </c>
      <c r="T4596" s="8">
        <f t="shared" si="215"/>
        <v>557.77499999999998</v>
      </c>
      <c r="U4596" s="8">
        <f>Sales[[#This Row],[Unit Cost]]*Sales[[#This Row],[Order Quantity]]</f>
        <v>319.59000000000003</v>
      </c>
    </row>
    <row r="4597" spans="1:21" x14ac:dyDescent="0.2">
      <c r="A4597" s="6" t="s">
        <v>4810</v>
      </c>
      <c r="B4597" s="6" t="s">
        <v>23</v>
      </c>
      <c r="C4597" s="6" t="s">
        <v>146</v>
      </c>
      <c r="D4597" s="7">
        <v>43700</v>
      </c>
      <c r="E4597" s="7">
        <v>43798</v>
      </c>
      <c r="F4597" s="7">
        <v>43816</v>
      </c>
      <c r="G4597" s="7">
        <v>43817</v>
      </c>
      <c r="H4597" s="6">
        <f t="shared" si="213"/>
        <v>19</v>
      </c>
      <c r="I4597" s="6" t="s">
        <v>215</v>
      </c>
      <c r="J4597" s="6">
        <v>25</v>
      </c>
      <c r="K4597" s="6">
        <v>42</v>
      </c>
      <c r="L4597" s="6">
        <v>304</v>
      </c>
      <c r="M4597" s="6">
        <v>8</v>
      </c>
      <c r="N4597" s="6">
        <v>1</v>
      </c>
      <c r="O4597" s="6">
        <v>0.15</v>
      </c>
      <c r="P4597" s="8">
        <v>971.5</v>
      </c>
      <c r="Q4597" s="8">
        <v>582.9</v>
      </c>
      <c r="R4597" s="8">
        <f t="shared" si="214"/>
        <v>242.875</v>
      </c>
      <c r="S4597" s="8">
        <f>(((Sales[[#This Row],[Unit Price]]-(Sales[[#This Row],[Discount Applied]]*Sales[[#This Row],[Unit Price]]))-Q4597)/Q4597)*100</f>
        <v>41.666666666666671</v>
      </c>
      <c r="T4597" s="8">
        <f t="shared" si="215"/>
        <v>825.77499999999998</v>
      </c>
      <c r="U4597" s="8">
        <f>Sales[[#This Row],[Unit Cost]]*Sales[[#This Row],[Order Quantity]]</f>
        <v>582.9</v>
      </c>
    </row>
    <row r="4598" spans="1:21" x14ac:dyDescent="0.2">
      <c r="A4598" s="6" t="s">
        <v>4811</v>
      </c>
      <c r="B4598" s="6" t="s">
        <v>24</v>
      </c>
      <c r="C4598" s="6" t="s">
        <v>148</v>
      </c>
      <c r="D4598" s="7">
        <v>43700</v>
      </c>
      <c r="E4598" s="7">
        <v>43798</v>
      </c>
      <c r="F4598" s="7">
        <v>43825</v>
      </c>
      <c r="G4598" s="7">
        <v>43830</v>
      </c>
      <c r="H4598" s="6">
        <f t="shared" si="213"/>
        <v>32</v>
      </c>
      <c r="I4598" s="6" t="s">
        <v>215</v>
      </c>
      <c r="J4598" s="6">
        <v>3</v>
      </c>
      <c r="K4598" s="6">
        <v>24</v>
      </c>
      <c r="L4598" s="6">
        <v>33</v>
      </c>
      <c r="M4598" s="6">
        <v>16</v>
      </c>
      <c r="N4598" s="6">
        <v>4</v>
      </c>
      <c r="O4598" s="6">
        <v>0.3</v>
      </c>
      <c r="P4598" s="8">
        <v>958.1</v>
      </c>
      <c r="Q4598" s="8">
        <v>594.02200000000005</v>
      </c>
      <c r="R4598" s="8">
        <f t="shared" si="214"/>
        <v>306.5920000000001</v>
      </c>
      <c r="S4598" s="8">
        <f>(((Sales[[#This Row],[Unit Price]]-(Sales[[#This Row],[Discount Applied]]*Sales[[#This Row],[Unit Price]]))-Q4598)/Q4598)*100</f>
        <v>12.903225806451616</v>
      </c>
      <c r="T4598" s="8">
        <f t="shared" si="215"/>
        <v>2682.6800000000003</v>
      </c>
      <c r="U4598" s="8">
        <f>Sales[[#This Row],[Unit Cost]]*Sales[[#This Row],[Order Quantity]]</f>
        <v>2376.0880000000002</v>
      </c>
    </row>
    <row r="4599" spans="1:21" x14ac:dyDescent="0.2">
      <c r="A4599" s="6" t="s">
        <v>4812</v>
      </c>
      <c r="B4599" s="6" t="s">
        <v>24</v>
      </c>
      <c r="C4599" s="6" t="s">
        <v>144</v>
      </c>
      <c r="D4599" s="7">
        <v>43700</v>
      </c>
      <c r="E4599" s="7">
        <v>43798</v>
      </c>
      <c r="F4599" s="7">
        <v>43800</v>
      </c>
      <c r="G4599" s="7">
        <v>43809</v>
      </c>
      <c r="H4599" s="6">
        <f t="shared" si="213"/>
        <v>11</v>
      </c>
      <c r="I4599" s="6" t="s">
        <v>215</v>
      </c>
      <c r="J4599" s="6">
        <v>6</v>
      </c>
      <c r="K4599" s="6">
        <v>25</v>
      </c>
      <c r="L4599" s="6">
        <v>83</v>
      </c>
      <c r="M4599" s="6">
        <v>14</v>
      </c>
      <c r="N4599" s="6">
        <v>8</v>
      </c>
      <c r="O4599" s="6">
        <v>0.4</v>
      </c>
      <c r="P4599" s="8">
        <v>3953</v>
      </c>
      <c r="Q4599" s="8">
        <v>1818.38</v>
      </c>
      <c r="R4599" s="8">
        <f t="shared" si="214"/>
        <v>4427.3600000000006</v>
      </c>
      <c r="S4599" s="8">
        <f>(((Sales[[#This Row],[Unit Price]]-(Sales[[#This Row],[Discount Applied]]*Sales[[#This Row],[Unit Price]]))-Q4599)/Q4599)*100</f>
        <v>30.434782608695656</v>
      </c>
      <c r="T4599" s="8">
        <f t="shared" si="215"/>
        <v>18974.400000000001</v>
      </c>
      <c r="U4599" s="8">
        <f>Sales[[#This Row],[Unit Cost]]*Sales[[#This Row],[Order Quantity]]</f>
        <v>14547.04</v>
      </c>
    </row>
    <row r="4600" spans="1:21" x14ac:dyDescent="0.2">
      <c r="A4600" s="6" t="s">
        <v>4813</v>
      </c>
      <c r="B4600" s="6" t="s">
        <v>25</v>
      </c>
      <c r="C4600" s="6" t="s">
        <v>145</v>
      </c>
      <c r="D4600" s="7">
        <v>43700</v>
      </c>
      <c r="E4600" s="7">
        <v>43798</v>
      </c>
      <c r="F4600" s="7">
        <v>43809</v>
      </c>
      <c r="G4600" s="7">
        <v>43817</v>
      </c>
      <c r="H4600" s="6">
        <f t="shared" si="213"/>
        <v>19</v>
      </c>
      <c r="I4600" s="6" t="s">
        <v>215</v>
      </c>
      <c r="J4600" s="6">
        <v>15</v>
      </c>
      <c r="K4600" s="6">
        <v>14</v>
      </c>
      <c r="L4600" s="6">
        <v>89</v>
      </c>
      <c r="M4600" s="6">
        <v>21</v>
      </c>
      <c r="N4600" s="6">
        <v>1</v>
      </c>
      <c r="O4600" s="6">
        <v>0.2</v>
      </c>
      <c r="P4600" s="8">
        <v>1239.5</v>
      </c>
      <c r="Q4600" s="8">
        <v>706.51499999999999</v>
      </c>
      <c r="R4600" s="8">
        <f t="shared" si="214"/>
        <v>285.08500000000004</v>
      </c>
      <c r="S4600" s="8">
        <f>(((Sales[[#This Row],[Unit Price]]-(Sales[[#This Row],[Discount Applied]]*Sales[[#This Row],[Unit Price]]))-Q4600)/Q4600)*100</f>
        <v>40.350877192982459</v>
      </c>
      <c r="T4600" s="8">
        <f t="shared" si="215"/>
        <v>991.6</v>
      </c>
      <c r="U4600" s="8">
        <f>Sales[[#This Row],[Unit Cost]]*Sales[[#This Row],[Order Quantity]]</f>
        <v>706.51499999999999</v>
      </c>
    </row>
    <row r="4601" spans="1:21" x14ac:dyDescent="0.2">
      <c r="A4601" s="6" t="s">
        <v>4814</v>
      </c>
      <c r="B4601" s="6" t="s">
        <v>23</v>
      </c>
      <c r="C4601" s="6" t="s">
        <v>145</v>
      </c>
      <c r="D4601" s="7">
        <v>43700</v>
      </c>
      <c r="E4601" s="7">
        <v>43798</v>
      </c>
      <c r="F4601" s="7">
        <v>43813</v>
      </c>
      <c r="G4601" s="7">
        <v>43816</v>
      </c>
      <c r="H4601" s="6">
        <f t="shared" si="213"/>
        <v>18</v>
      </c>
      <c r="I4601" s="6" t="s">
        <v>215</v>
      </c>
      <c r="J4601" s="6">
        <v>23</v>
      </c>
      <c r="K4601" s="6">
        <v>20</v>
      </c>
      <c r="L4601" s="6">
        <v>128</v>
      </c>
      <c r="M4601" s="6">
        <v>29</v>
      </c>
      <c r="N4601" s="6">
        <v>4</v>
      </c>
      <c r="O4601" s="6">
        <v>0.05</v>
      </c>
      <c r="P4601" s="8">
        <v>5621.3</v>
      </c>
      <c r="Q4601" s="8">
        <v>4215.9750000000004</v>
      </c>
      <c r="R4601" s="8">
        <f t="shared" si="214"/>
        <v>4497.0400000000009</v>
      </c>
      <c r="S4601" s="8">
        <f>(((Sales[[#This Row],[Unit Price]]-(Sales[[#This Row],[Discount Applied]]*Sales[[#This Row],[Unit Price]]))-Q4601)/Q4601)*100</f>
        <v>26.666666666666671</v>
      </c>
      <c r="T4601" s="8">
        <f t="shared" si="215"/>
        <v>21360.940000000002</v>
      </c>
      <c r="U4601" s="8">
        <f>Sales[[#This Row],[Unit Cost]]*Sales[[#This Row],[Order Quantity]]</f>
        <v>16863.900000000001</v>
      </c>
    </row>
    <row r="4602" spans="1:21" x14ac:dyDescent="0.2">
      <c r="A4602" s="6" t="s">
        <v>4815</v>
      </c>
      <c r="B4602" s="6" t="s">
        <v>25</v>
      </c>
      <c r="C4602" s="6" t="s">
        <v>145</v>
      </c>
      <c r="D4602" s="7">
        <v>43700</v>
      </c>
      <c r="E4602" s="7">
        <v>43798</v>
      </c>
      <c r="F4602" s="7">
        <v>43811</v>
      </c>
      <c r="G4602" s="7">
        <v>43816</v>
      </c>
      <c r="H4602" s="6">
        <f t="shared" si="213"/>
        <v>18</v>
      </c>
      <c r="I4602" s="6" t="s">
        <v>215</v>
      </c>
      <c r="J4602" s="6">
        <v>18</v>
      </c>
      <c r="K4602" s="6">
        <v>40</v>
      </c>
      <c r="L4602" s="6">
        <v>90</v>
      </c>
      <c r="M4602" s="6">
        <v>10</v>
      </c>
      <c r="N4602" s="6">
        <v>1</v>
      </c>
      <c r="O4602" s="6">
        <v>7.4999999999999997E-2</v>
      </c>
      <c r="P4602" s="8">
        <v>3839.1</v>
      </c>
      <c r="Q4602" s="8">
        <v>1881.1589999999999</v>
      </c>
      <c r="R4602" s="8">
        <f t="shared" si="214"/>
        <v>1670.0085000000001</v>
      </c>
      <c r="S4602" s="8">
        <f>(((Sales[[#This Row],[Unit Price]]-(Sales[[#This Row],[Discount Applied]]*Sales[[#This Row],[Unit Price]]))-Q4602)/Q4602)*100</f>
        <v>88.775510204081641</v>
      </c>
      <c r="T4602" s="8">
        <f t="shared" si="215"/>
        <v>3551.1675</v>
      </c>
      <c r="U4602" s="8">
        <f>Sales[[#This Row],[Unit Cost]]*Sales[[#This Row],[Order Quantity]]</f>
        <v>1881.1589999999999</v>
      </c>
    </row>
    <row r="4603" spans="1:21" x14ac:dyDescent="0.2">
      <c r="A4603" s="6" t="s">
        <v>4816</v>
      </c>
      <c r="B4603" s="6" t="s">
        <v>26</v>
      </c>
      <c r="C4603" s="6" t="s">
        <v>146</v>
      </c>
      <c r="D4603" s="7">
        <v>43700</v>
      </c>
      <c r="E4603" s="7">
        <v>43798</v>
      </c>
      <c r="F4603" s="7">
        <v>43811</v>
      </c>
      <c r="G4603" s="7">
        <v>43821</v>
      </c>
      <c r="H4603" s="6">
        <f t="shared" si="213"/>
        <v>23</v>
      </c>
      <c r="I4603" s="6" t="s">
        <v>215</v>
      </c>
      <c r="J4603" s="6">
        <v>27</v>
      </c>
      <c r="K4603" s="6">
        <v>41</v>
      </c>
      <c r="L4603" s="6">
        <v>307</v>
      </c>
      <c r="M4603" s="6">
        <v>8</v>
      </c>
      <c r="N4603" s="6">
        <v>2</v>
      </c>
      <c r="O4603" s="6">
        <v>0.05</v>
      </c>
      <c r="P4603" s="8">
        <v>2519.2000000000003</v>
      </c>
      <c r="Q4603" s="8">
        <v>1309.9840000000002</v>
      </c>
      <c r="R4603" s="8">
        <f t="shared" si="214"/>
        <v>2166.5120000000002</v>
      </c>
      <c r="S4603" s="8">
        <f>(((Sales[[#This Row],[Unit Price]]-(Sales[[#This Row],[Discount Applied]]*Sales[[#This Row],[Unit Price]]))-Q4603)/Q4603)*100</f>
        <v>82.692307692307693</v>
      </c>
      <c r="T4603" s="8">
        <f t="shared" si="215"/>
        <v>4786.4800000000005</v>
      </c>
      <c r="U4603" s="8">
        <f>Sales[[#This Row],[Unit Cost]]*Sales[[#This Row],[Order Quantity]]</f>
        <v>2619.9680000000003</v>
      </c>
    </row>
    <row r="4604" spans="1:21" x14ac:dyDescent="0.2">
      <c r="A4604" s="6" t="s">
        <v>4817</v>
      </c>
      <c r="B4604" s="6" t="s">
        <v>25</v>
      </c>
      <c r="C4604" s="6" t="s">
        <v>145</v>
      </c>
      <c r="D4604" s="7">
        <v>43700</v>
      </c>
      <c r="E4604" s="7">
        <v>43798</v>
      </c>
      <c r="F4604" s="7">
        <v>43819</v>
      </c>
      <c r="G4604" s="7">
        <v>43821</v>
      </c>
      <c r="H4604" s="6">
        <f t="shared" si="213"/>
        <v>23</v>
      </c>
      <c r="I4604" s="6" t="s">
        <v>215</v>
      </c>
      <c r="J4604" s="6">
        <v>18</v>
      </c>
      <c r="K4604" s="6">
        <v>37</v>
      </c>
      <c r="L4604" s="6">
        <v>153</v>
      </c>
      <c r="M4604" s="6">
        <v>23</v>
      </c>
      <c r="N4604" s="6">
        <v>1</v>
      </c>
      <c r="O4604" s="6">
        <v>0.05</v>
      </c>
      <c r="P4604" s="8">
        <v>1005</v>
      </c>
      <c r="Q4604" s="8">
        <v>572.84999999999991</v>
      </c>
      <c r="R4604" s="8">
        <f t="shared" si="214"/>
        <v>381.90000000000009</v>
      </c>
      <c r="S4604" s="8">
        <f>(((Sales[[#This Row],[Unit Price]]-(Sales[[#This Row],[Discount Applied]]*Sales[[#This Row],[Unit Price]]))-Q4604)/Q4604)*100</f>
        <v>66.6666666666667</v>
      </c>
      <c r="T4604" s="8">
        <f t="shared" si="215"/>
        <v>954.75</v>
      </c>
      <c r="U4604" s="8">
        <f>Sales[[#This Row],[Unit Cost]]*Sales[[#This Row],[Order Quantity]]</f>
        <v>572.84999999999991</v>
      </c>
    </row>
    <row r="4605" spans="1:21" x14ac:dyDescent="0.2">
      <c r="A4605" s="6" t="s">
        <v>4818</v>
      </c>
      <c r="B4605" s="6" t="s">
        <v>23</v>
      </c>
      <c r="C4605" s="6" t="s">
        <v>148</v>
      </c>
      <c r="D4605" s="7">
        <v>43700</v>
      </c>
      <c r="E4605" s="7">
        <v>43798</v>
      </c>
      <c r="F4605" s="7">
        <v>43807</v>
      </c>
      <c r="G4605" s="7">
        <v>43810</v>
      </c>
      <c r="H4605" s="6">
        <f t="shared" si="213"/>
        <v>12</v>
      </c>
      <c r="I4605" s="6" t="s">
        <v>215</v>
      </c>
      <c r="J4605" s="6">
        <v>24</v>
      </c>
      <c r="K4605" s="6">
        <v>2</v>
      </c>
      <c r="L4605" s="6">
        <v>21</v>
      </c>
      <c r="M4605" s="6">
        <v>31</v>
      </c>
      <c r="N4605" s="6">
        <v>7</v>
      </c>
      <c r="O4605" s="6">
        <v>0.05</v>
      </c>
      <c r="P4605" s="8">
        <v>1212.7</v>
      </c>
      <c r="Q4605" s="8">
        <v>933.77900000000011</v>
      </c>
      <c r="R4605" s="8">
        <f t="shared" si="214"/>
        <v>1528.0019999999995</v>
      </c>
      <c r="S4605" s="8">
        <f>(((Sales[[#This Row],[Unit Price]]-(Sales[[#This Row],[Discount Applied]]*Sales[[#This Row],[Unit Price]]))-Q4605)/Q4605)*100</f>
        <v>23.376623376623368</v>
      </c>
      <c r="T4605" s="8">
        <f t="shared" si="215"/>
        <v>8064.4549999999999</v>
      </c>
      <c r="U4605" s="8">
        <f>Sales[[#This Row],[Unit Cost]]*Sales[[#This Row],[Order Quantity]]</f>
        <v>6536.4530000000004</v>
      </c>
    </row>
    <row r="4606" spans="1:21" x14ac:dyDescent="0.2">
      <c r="A4606" s="6" t="s">
        <v>4819</v>
      </c>
      <c r="B4606" s="6" t="s">
        <v>26</v>
      </c>
      <c r="C4606" s="6" t="s">
        <v>147</v>
      </c>
      <c r="D4606" s="7">
        <v>43700</v>
      </c>
      <c r="E4606" s="7">
        <v>43798</v>
      </c>
      <c r="F4606" s="7">
        <v>43805</v>
      </c>
      <c r="G4606" s="7">
        <v>43813</v>
      </c>
      <c r="H4606" s="6">
        <f t="shared" si="213"/>
        <v>15</v>
      </c>
      <c r="I4606" s="6" t="s">
        <v>215</v>
      </c>
      <c r="J4606" s="6">
        <v>27</v>
      </c>
      <c r="K4606" s="6">
        <v>5</v>
      </c>
      <c r="L4606" s="6">
        <v>249</v>
      </c>
      <c r="M4606" s="6">
        <v>29</v>
      </c>
      <c r="N4606" s="6">
        <v>4</v>
      </c>
      <c r="O4606" s="6">
        <v>7.4999999999999997E-2</v>
      </c>
      <c r="P4606" s="8">
        <v>5031.7</v>
      </c>
      <c r="Q4606" s="8">
        <v>2364.8989999999999</v>
      </c>
      <c r="R4606" s="8">
        <f t="shared" si="214"/>
        <v>9157.6940000000013</v>
      </c>
      <c r="S4606" s="8">
        <f>(((Sales[[#This Row],[Unit Price]]-(Sales[[#This Row],[Discount Applied]]*Sales[[#This Row],[Unit Price]]))-Q4606)/Q4606)*100</f>
        <v>96.808510638297889</v>
      </c>
      <c r="T4606" s="8">
        <f t="shared" si="215"/>
        <v>18617.29</v>
      </c>
      <c r="U4606" s="8">
        <f>Sales[[#This Row],[Unit Cost]]*Sales[[#This Row],[Order Quantity]]</f>
        <v>9459.5959999999995</v>
      </c>
    </row>
    <row r="4607" spans="1:21" x14ac:dyDescent="0.2">
      <c r="A4607" s="6" t="s">
        <v>4820</v>
      </c>
      <c r="B4607" s="6" t="s">
        <v>26</v>
      </c>
      <c r="C4607" s="6" t="s">
        <v>148</v>
      </c>
      <c r="D4607" s="7">
        <v>43700</v>
      </c>
      <c r="E4607" s="7">
        <v>43799</v>
      </c>
      <c r="F4607" s="7">
        <v>43815</v>
      </c>
      <c r="G4607" s="7">
        <v>43816</v>
      </c>
      <c r="H4607" s="6">
        <f t="shared" si="213"/>
        <v>17</v>
      </c>
      <c r="I4607" s="6" t="s">
        <v>215</v>
      </c>
      <c r="J4607" s="6">
        <v>28</v>
      </c>
      <c r="K4607" s="6">
        <v>25</v>
      </c>
      <c r="L4607" s="6">
        <v>47</v>
      </c>
      <c r="M4607" s="6">
        <v>25</v>
      </c>
      <c r="N4607" s="6">
        <v>6</v>
      </c>
      <c r="O4607" s="6">
        <v>7.4999999999999997E-2</v>
      </c>
      <c r="P4607" s="8">
        <v>2418.7000000000003</v>
      </c>
      <c r="Q4607" s="8">
        <v>1330.2850000000003</v>
      </c>
      <c r="R4607" s="8">
        <f t="shared" si="214"/>
        <v>5442.074999999998</v>
      </c>
      <c r="S4607" s="8">
        <f>(((Sales[[#This Row],[Unit Price]]-(Sales[[#This Row],[Discount Applied]]*Sales[[#This Row],[Unit Price]]))-Q4607)/Q4607)*100</f>
        <v>68.181818181818159</v>
      </c>
      <c r="T4607" s="8">
        <f t="shared" si="215"/>
        <v>13423.785</v>
      </c>
      <c r="U4607" s="8">
        <f>Sales[[#This Row],[Unit Cost]]*Sales[[#This Row],[Order Quantity]]</f>
        <v>7981.7100000000019</v>
      </c>
    </row>
    <row r="4608" spans="1:21" x14ac:dyDescent="0.2">
      <c r="A4608" s="6" t="s">
        <v>4821</v>
      </c>
      <c r="B4608" s="6" t="s">
        <v>25</v>
      </c>
      <c r="C4608" s="6" t="s">
        <v>148</v>
      </c>
      <c r="D4608" s="7">
        <v>43700</v>
      </c>
      <c r="E4608" s="7">
        <v>43799</v>
      </c>
      <c r="F4608" s="7">
        <v>43808</v>
      </c>
      <c r="G4608" s="7">
        <v>43817</v>
      </c>
      <c r="H4608" s="6">
        <f t="shared" si="213"/>
        <v>18</v>
      </c>
      <c r="I4608" s="6" t="s">
        <v>215</v>
      </c>
      <c r="J4608" s="6">
        <v>20</v>
      </c>
      <c r="K4608" s="6">
        <v>11</v>
      </c>
      <c r="L4608" s="6">
        <v>14</v>
      </c>
      <c r="M4608" s="6">
        <v>44</v>
      </c>
      <c r="N4608" s="6">
        <v>3</v>
      </c>
      <c r="O4608" s="6">
        <v>7.4999999999999997E-2</v>
      </c>
      <c r="P4608" s="8">
        <v>1085.4000000000001</v>
      </c>
      <c r="Q4608" s="8">
        <v>716.36400000000015</v>
      </c>
      <c r="R4608" s="8">
        <f t="shared" si="214"/>
        <v>862.89299999999957</v>
      </c>
      <c r="S4608" s="8">
        <f>(((Sales[[#This Row],[Unit Price]]-(Sales[[#This Row],[Discount Applied]]*Sales[[#This Row],[Unit Price]]))-Q4608)/Q4608)*100</f>
        <v>40.151515151515142</v>
      </c>
      <c r="T4608" s="8">
        <f t="shared" si="215"/>
        <v>3011.9850000000001</v>
      </c>
      <c r="U4608" s="8">
        <f>Sales[[#This Row],[Unit Cost]]*Sales[[#This Row],[Order Quantity]]</f>
        <v>2149.0920000000006</v>
      </c>
    </row>
    <row r="4609" spans="1:21" x14ac:dyDescent="0.2">
      <c r="A4609" s="6" t="s">
        <v>4822</v>
      </c>
      <c r="B4609" s="6" t="s">
        <v>24</v>
      </c>
      <c r="C4609" s="6" t="s">
        <v>143</v>
      </c>
      <c r="D4609" s="7">
        <v>43700</v>
      </c>
      <c r="E4609" s="7">
        <v>43799</v>
      </c>
      <c r="F4609" s="7">
        <v>43824</v>
      </c>
      <c r="G4609" s="7">
        <v>43826</v>
      </c>
      <c r="H4609" s="6">
        <f t="shared" si="213"/>
        <v>27</v>
      </c>
      <c r="I4609" s="6" t="s">
        <v>215</v>
      </c>
      <c r="J4609" s="6">
        <v>8</v>
      </c>
      <c r="K4609" s="6">
        <v>8</v>
      </c>
      <c r="L4609" s="6">
        <v>351</v>
      </c>
      <c r="M4609" s="6">
        <v>2</v>
      </c>
      <c r="N4609" s="6">
        <v>3</v>
      </c>
      <c r="O4609" s="6">
        <v>0.1</v>
      </c>
      <c r="P4609" s="8">
        <v>5728.5</v>
      </c>
      <c r="Q4609" s="8">
        <v>3207.9600000000005</v>
      </c>
      <c r="R4609" s="8">
        <f t="shared" si="214"/>
        <v>5843.07</v>
      </c>
      <c r="S4609" s="8">
        <f>(((Sales[[#This Row],[Unit Price]]-(Sales[[#This Row],[Discount Applied]]*Sales[[#This Row],[Unit Price]]))-Q4609)/Q4609)*100</f>
        <v>60.71428571428568</v>
      </c>
      <c r="T4609" s="8">
        <f t="shared" si="215"/>
        <v>15466.95</v>
      </c>
      <c r="U4609" s="8">
        <f>Sales[[#This Row],[Unit Cost]]*Sales[[#This Row],[Order Quantity]]</f>
        <v>9623.880000000001</v>
      </c>
    </row>
    <row r="4610" spans="1:21" x14ac:dyDescent="0.2">
      <c r="A4610" s="6" t="s">
        <v>4823</v>
      </c>
      <c r="B4610" s="6" t="s">
        <v>24</v>
      </c>
      <c r="C4610" s="6" t="s">
        <v>143</v>
      </c>
      <c r="D4610" s="7">
        <v>43700</v>
      </c>
      <c r="E4610" s="7">
        <v>43799</v>
      </c>
      <c r="F4610" s="7">
        <v>43809</v>
      </c>
      <c r="G4610" s="7">
        <v>43817</v>
      </c>
      <c r="H4610" s="6">
        <f t="shared" ref="H4610:H4673" si="216">G4610-E4610</f>
        <v>18</v>
      </c>
      <c r="I4610" s="6" t="s">
        <v>215</v>
      </c>
      <c r="J4610" s="6">
        <v>1</v>
      </c>
      <c r="K4610" s="6">
        <v>13</v>
      </c>
      <c r="L4610" s="6">
        <v>341</v>
      </c>
      <c r="M4610" s="6">
        <v>33</v>
      </c>
      <c r="N4610" s="6">
        <v>7</v>
      </c>
      <c r="O4610" s="6">
        <v>0.2</v>
      </c>
      <c r="P4610" s="8">
        <v>214.4</v>
      </c>
      <c r="Q4610" s="8">
        <v>122.208</v>
      </c>
      <c r="R4610" s="8">
        <f t="shared" ref="R4610:R4673" si="217">T4610-(Q4610*N4610)</f>
        <v>345.18399999999986</v>
      </c>
      <c r="S4610" s="8">
        <f>(((Sales[[#This Row],[Unit Price]]-(Sales[[#This Row],[Discount Applied]]*Sales[[#This Row],[Unit Price]]))-Q4610)/Q4610)*100</f>
        <v>40.350877192982466</v>
      </c>
      <c r="T4610" s="8">
        <f t="shared" ref="T4610:T4673" si="218">((P4610*N4610)-(P4610*O4610*N4610))</f>
        <v>1200.6399999999999</v>
      </c>
      <c r="U4610" s="8">
        <f>Sales[[#This Row],[Unit Cost]]*Sales[[#This Row],[Order Quantity]]</f>
        <v>855.45600000000002</v>
      </c>
    </row>
    <row r="4611" spans="1:21" x14ac:dyDescent="0.2">
      <c r="A4611" s="6" t="s">
        <v>4824</v>
      </c>
      <c r="B4611" s="6" t="s">
        <v>24</v>
      </c>
      <c r="C4611" s="6" t="s">
        <v>146</v>
      </c>
      <c r="D4611" s="7">
        <v>43700</v>
      </c>
      <c r="E4611" s="7">
        <v>43799</v>
      </c>
      <c r="F4611" s="7">
        <v>43806</v>
      </c>
      <c r="G4611" s="7">
        <v>43815</v>
      </c>
      <c r="H4611" s="6">
        <f t="shared" si="216"/>
        <v>16</v>
      </c>
      <c r="I4611" s="6" t="s">
        <v>215</v>
      </c>
      <c r="J4611" s="6">
        <v>2</v>
      </c>
      <c r="K4611" s="6">
        <v>35</v>
      </c>
      <c r="L4611" s="6">
        <v>283</v>
      </c>
      <c r="M4611" s="6">
        <v>46</v>
      </c>
      <c r="N4611" s="6">
        <v>7</v>
      </c>
      <c r="O4611" s="6">
        <v>7.4999999999999997E-2</v>
      </c>
      <c r="P4611" s="8">
        <v>891.1</v>
      </c>
      <c r="Q4611" s="8">
        <v>525.74900000000002</v>
      </c>
      <c r="R4611" s="8">
        <f t="shared" si="217"/>
        <v>2089.6294999999991</v>
      </c>
      <c r="S4611" s="8">
        <f>(((Sales[[#This Row],[Unit Price]]-(Sales[[#This Row],[Discount Applied]]*Sales[[#This Row],[Unit Price]]))-Q4611)/Q4611)*100</f>
        <v>56.779661016949156</v>
      </c>
      <c r="T4611" s="8">
        <f t="shared" si="218"/>
        <v>5769.8724999999995</v>
      </c>
      <c r="U4611" s="8">
        <f>Sales[[#This Row],[Unit Cost]]*Sales[[#This Row],[Order Quantity]]</f>
        <v>3680.2430000000004</v>
      </c>
    </row>
    <row r="4612" spans="1:21" x14ac:dyDescent="0.2">
      <c r="A4612" s="6" t="s">
        <v>4825</v>
      </c>
      <c r="B4612" s="6" t="s">
        <v>26</v>
      </c>
      <c r="C4612" s="6" t="s">
        <v>148</v>
      </c>
      <c r="D4612" s="7">
        <v>43700</v>
      </c>
      <c r="E4612" s="7">
        <v>43799</v>
      </c>
      <c r="F4612" s="7">
        <v>43809</v>
      </c>
      <c r="G4612" s="7">
        <v>43810</v>
      </c>
      <c r="H4612" s="6">
        <f t="shared" si="216"/>
        <v>11</v>
      </c>
      <c r="I4612" s="6" t="s">
        <v>215</v>
      </c>
      <c r="J4612" s="6">
        <v>26</v>
      </c>
      <c r="K4612" s="6">
        <v>47</v>
      </c>
      <c r="L4612" s="6">
        <v>55</v>
      </c>
      <c r="M4612" s="6">
        <v>37</v>
      </c>
      <c r="N4612" s="6">
        <v>3</v>
      </c>
      <c r="O4612" s="6">
        <v>0.05</v>
      </c>
      <c r="P4612" s="8">
        <v>1065.3</v>
      </c>
      <c r="Q4612" s="8">
        <v>639.17999999999995</v>
      </c>
      <c r="R4612" s="8">
        <f t="shared" si="217"/>
        <v>1118.5649999999996</v>
      </c>
      <c r="S4612" s="8">
        <f>(((Sales[[#This Row],[Unit Price]]-(Sales[[#This Row],[Discount Applied]]*Sales[[#This Row],[Unit Price]]))-Q4612)/Q4612)*100</f>
        <v>58.333333333333336</v>
      </c>
      <c r="T4612" s="8">
        <f t="shared" si="218"/>
        <v>3036.1049999999996</v>
      </c>
      <c r="U4612" s="8">
        <f>Sales[[#This Row],[Unit Cost]]*Sales[[#This Row],[Order Quantity]]</f>
        <v>1917.54</v>
      </c>
    </row>
    <row r="4613" spans="1:21" x14ac:dyDescent="0.2">
      <c r="A4613" s="6" t="s">
        <v>4826</v>
      </c>
      <c r="B4613" s="6" t="s">
        <v>25</v>
      </c>
      <c r="C4613" s="6" t="s">
        <v>146</v>
      </c>
      <c r="D4613" s="7">
        <v>43700</v>
      </c>
      <c r="E4613" s="7">
        <v>43799</v>
      </c>
      <c r="F4613" s="7">
        <v>43808</v>
      </c>
      <c r="G4613" s="7">
        <v>43818</v>
      </c>
      <c r="H4613" s="6">
        <f t="shared" si="216"/>
        <v>19</v>
      </c>
      <c r="I4613" s="6" t="s">
        <v>215</v>
      </c>
      <c r="J4613" s="6">
        <v>18</v>
      </c>
      <c r="K4613" s="6">
        <v>25</v>
      </c>
      <c r="L4613" s="6">
        <v>271</v>
      </c>
      <c r="M4613" s="6">
        <v>10</v>
      </c>
      <c r="N4613" s="6">
        <v>1</v>
      </c>
      <c r="O4613" s="6">
        <v>0.05</v>
      </c>
      <c r="P4613" s="8">
        <v>6277.9000000000005</v>
      </c>
      <c r="Q4613" s="8">
        <v>3892.2980000000002</v>
      </c>
      <c r="R4613" s="8">
        <f t="shared" si="217"/>
        <v>2071.7069999999999</v>
      </c>
      <c r="S4613" s="8">
        <f>(((Sales[[#This Row],[Unit Price]]-(Sales[[#This Row],[Discount Applied]]*Sales[[#This Row],[Unit Price]]))-Q4613)/Q4613)*100</f>
        <v>53.225806451612897</v>
      </c>
      <c r="T4613" s="8">
        <f t="shared" si="218"/>
        <v>5964.0050000000001</v>
      </c>
      <c r="U4613" s="8">
        <f>Sales[[#This Row],[Unit Cost]]*Sales[[#This Row],[Order Quantity]]</f>
        <v>3892.2980000000002</v>
      </c>
    </row>
    <row r="4614" spans="1:21" x14ac:dyDescent="0.2">
      <c r="A4614" s="6" t="s">
        <v>4827</v>
      </c>
      <c r="B4614" s="6" t="s">
        <v>26</v>
      </c>
      <c r="C4614" s="6" t="s">
        <v>145</v>
      </c>
      <c r="D4614" s="7">
        <v>43700</v>
      </c>
      <c r="E4614" s="7">
        <v>43799</v>
      </c>
      <c r="F4614" s="7">
        <v>43804</v>
      </c>
      <c r="G4614" s="7">
        <v>43805</v>
      </c>
      <c r="H4614" s="6">
        <f t="shared" si="216"/>
        <v>6</v>
      </c>
      <c r="I4614" s="6" t="s">
        <v>215</v>
      </c>
      <c r="J4614" s="6">
        <v>27</v>
      </c>
      <c r="K4614" s="6">
        <v>7</v>
      </c>
      <c r="L4614" s="6">
        <v>182</v>
      </c>
      <c r="M4614" s="6">
        <v>14</v>
      </c>
      <c r="N4614" s="6">
        <v>4</v>
      </c>
      <c r="O4614" s="6">
        <v>0.15</v>
      </c>
      <c r="P4614" s="8">
        <v>1085.4000000000001</v>
      </c>
      <c r="Q4614" s="8">
        <v>868.32000000000016</v>
      </c>
      <c r="R4614" s="8">
        <f t="shared" si="217"/>
        <v>217.07999999999993</v>
      </c>
      <c r="S4614" s="8">
        <f>(((Sales[[#This Row],[Unit Price]]-(Sales[[#This Row],[Discount Applied]]*Sales[[#This Row],[Unit Price]]))-Q4614)/Q4614)*100</f>
        <v>6.2499999999999964</v>
      </c>
      <c r="T4614" s="8">
        <f t="shared" si="218"/>
        <v>3690.3600000000006</v>
      </c>
      <c r="U4614" s="8">
        <f>Sales[[#This Row],[Unit Cost]]*Sales[[#This Row],[Order Quantity]]</f>
        <v>3473.2800000000007</v>
      </c>
    </row>
    <row r="4615" spans="1:21" x14ac:dyDescent="0.2">
      <c r="A4615" s="6" t="s">
        <v>4828</v>
      </c>
      <c r="B4615" s="6" t="s">
        <v>24</v>
      </c>
      <c r="C4615" s="6" t="s">
        <v>147</v>
      </c>
      <c r="D4615" s="7">
        <v>43700</v>
      </c>
      <c r="E4615" s="7">
        <v>43799</v>
      </c>
      <c r="F4615" s="7">
        <v>43807</v>
      </c>
      <c r="G4615" s="7">
        <v>43811</v>
      </c>
      <c r="H4615" s="6">
        <f t="shared" si="216"/>
        <v>12</v>
      </c>
      <c r="I4615" s="6" t="s">
        <v>215</v>
      </c>
      <c r="J4615" s="6">
        <v>11</v>
      </c>
      <c r="K4615" s="6">
        <v>32</v>
      </c>
      <c r="L4615" s="6">
        <v>222</v>
      </c>
      <c r="M4615" s="6">
        <v>3</v>
      </c>
      <c r="N4615" s="6">
        <v>8</v>
      </c>
      <c r="O4615" s="6">
        <v>0.4</v>
      </c>
      <c r="P4615" s="8">
        <v>5393.5</v>
      </c>
      <c r="Q4615" s="8">
        <v>3128.2299999999996</v>
      </c>
      <c r="R4615" s="8">
        <f t="shared" si="217"/>
        <v>862.96000000000276</v>
      </c>
      <c r="S4615" s="8">
        <f>(((Sales[[#This Row],[Unit Price]]-(Sales[[#This Row],[Discount Applied]]*Sales[[#This Row],[Unit Price]]))-Q4615)/Q4615)*100</f>
        <v>3.4482758620689773</v>
      </c>
      <c r="T4615" s="8">
        <f t="shared" si="218"/>
        <v>25888.799999999999</v>
      </c>
      <c r="U4615" s="8">
        <f>Sales[[#This Row],[Unit Cost]]*Sales[[#This Row],[Order Quantity]]</f>
        <v>25025.839999999997</v>
      </c>
    </row>
    <row r="4616" spans="1:21" x14ac:dyDescent="0.2">
      <c r="A4616" s="6" t="s">
        <v>4829</v>
      </c>
      <c r="B4616" s="6" t="s">
        <v>23</v>
      </c>
      <c r="C4616" s="6" t="s">
        <v>145</v>
      </c>
      <c r="D4616" s="7">
        <v>43700</v>
      </c>
      <c r="E4616" s="7">
        <v>43799</v>
      </c>
      <c r="F4616" s="7">
        <v>43818</v>
      </c>
      <c r="G4616" s="7">
        <v>43827</v>
      </c>
      <c r="H4616" s="6">
        <f t="shared" si="216"/>
        <v>28</v>
      </c>
      <c r="I4616" s="6" t="s">
        <v>215</v>
      </c>
      <c r="J4616" s="6">
        <v>25</v>
      </c>
      <c r="K4616" s="6">
        <v>32</v>
      </c>
      <c r="L4616" s="6">
        <v>113</v>
      </c>
      <c r="M4616" s="6">
        <v>7</v>
      </c>
      <c r="N4616" s="6">
        <v>7</v>
      </c>
      <c r="O4616" s="6">
        <v>0.05</v>
      </c>
      <c r="P4616" s="8">
        <v>234.5</v>
      </c>
      <c r="Q4616" s="8">
        <v>119.595</v>
      </c>
      <c r="R4616" s="8">
        <f t="shared" si="217"/>
        <v>722.26</v>
      </c>
      <c r="S4616" s="8">
        <f>(((Sales[[#This Row],[Unit Price]]-(Sales[[#This Row],[Discount Applied]]*Sales[[#This Row],[Unit Price]]))-Q4616)/Q4616)*100</f>
        <v>86.274509803921575</v>
      </c>
      <c r="T4616" s="8">
        <f t="shared" si="218"/>
        <v>1559.425</v>
      </c>
      <c r="U4616" s="8">
        <f>Sales[[#This Row],[Unit Cost]]*Sales[[#This Row],[Order Quantity]]</f>
        <v>837.16499999999996</v>
      </c>
    </row>
    <row r="4617" spans="1:21" x14ac:dyDescent="0.2">
      <c r="A4617" s="6" t="s">
        <v>4830</v>
      </c>
      <c r="B4617" s="6" t="s">
        <v>24</v>
      </c>
      <c r="C4617" s="6" t="s">
        <v>145</v>
      </c>
      <c r="D4617" s="7">
        <v>43700</v>
      </c>
      <c r="E4617" s="7">
        <v>43800</v>
      </c>
      <c r="F4617" s="7">
        <v>43803</v>
      </c>
      <c r="G4617" s="7">
        <v>43809</v>
      </c>
      <c r="H4617" s="6">
        <f t="shared" si="216"/>
        <v>9</v>
      </c>
      <c r="I4617" s="6" t="s">
        <v>215</v>
      </c>
      <c r="J4617" s="6">
        <v>11</v>
      </c>
      <c r="K4617" s="6">
        <v>2</v>
      </c>
      <c r="L4617" s="6">
        <v>198</v>
      </c>
      <c r="M4617" s="6">
        <v>20</v>
      </c>
      <c r="N4617" s="6">
        <v>6</v>
      </c>
      <c r="O4617" s="6">
        <v>7.4999999999999997E-2</v>
      </c>
      <c r="P4617" s="8">
        <v>978.2</v>
      </c>
      <c r="Q4617" s="8">
        <v>410.84399999999999</v>
      </c>
      <c r="R4617" s="8">
        <f t="shared" si="217"/>
        <v>2963.9460000000013</v>
      </c>
      <c r="S4617" s="8">
        <f>(((Sales[[#This Row],[Unit Price]]-(Sales[[#This Row],[Discount Applied]]*Sales[[#This Row],[Unit Price]]))-Q4617)/Q4617)*100</f>
        <v>120.23809523809526</v>
      </c>
      <c r="T4617" s="8">
        <f t="shared" si="218"/>
        <v>5429.0100000000011</v>
      </c>
      <c r="U4617" s="8">
        <f>Sales[[#This Row],[Unit Cost]]*Sales[[#This Row],[Order Quantity]]</f>
        <v>2465.0639999999999</v>
      </c>
    </row>
    <row r="4618" spans="1:21" x14ac:dyDescent="0.2">
      <c r="A4618" s="6" t="s">
        <v>4831</v>
      </c>
      <c r="B4618" s="6" t="s">
        <v>24</v>
      </c>
      <c r="C4618" s="6" t="s">
        <v>145</v>
      </c>
      <c r="D4618" s="7">
        <v>43700</v>
      </c>
      <c r="E4618" s="7">
        <v>43800</v>
      </c>
      <c r="F4618" s="7">
        <v>43821</v>
      </c>
      <c r="G4618" s="7">
        <v>43826</v>
      </c>
      <c r="H4618" s="6">
        <f t="shared" si="216"/>
        <v>26</v>
      </c>
      <c r="I4618" s="6" t="s">
        <v>215</v>
      </c>
      <c r="J4618" s="6">
        <v>8</v>
      </c>
      <c r="K4618" s="6">
        <v>43</v>
      </c>
      <c r="L4618" s="6">
        <v>190</v>
      </c>
      <c r="M4618" s="6">
        <v>2</v>
      </c>
      <c r="N4618" s="6">
        <v>6</v>
      </c>
      <c r="O4618" s="6">
        <v>0.2</v>
      </c>
      <c r="P4618" s="8">
        <v>254.6</v>
      </c>
      <c r="Q4618" s="8">
        <v>155.30599999999998</v>
      </c>
      <c r="R4618" s="8">
        <f t="shared" si="217"/>
        <v>290.24400000000003</v>
      </c>
      <c r="S4618" s="8">
        <f>(((Sales[[#This Row],[Unit Price]]-(Sales[[#This Row],[Discount Applied]]*Sales[[#This Row],[Unit Price]]))-Q4618)/Q4618)*100</f>
        <v>31.147540983606575</v>
      </c>
      <c r="T4618" s="8">
        <f t="shared" si="218"/>
        <v>1222.08</v>
      </c>
      <c r="U4618" s="8">
        <f>Sales[[#This Row],[Unit Cost]]*Sales[[#This Row],[Order Quantity]]</f>
        <v>931.8359999999999</v>
      </c>
    </row>
    <row r="4619" spans="1:21" x14ac:dyDescent="0.2">
      <c r="A4619" s="6" t="s">
        <v>4832</v>
      </c>
      <c r="B4619" s="6" t="s">
        <v>26</v>
      </c>
      <c r="C4619" s="6" t="s">
        <v>145</v>
      </c>
      <c r="D4619" s="7">
        <v>43700</v>
      </c>
      <c r="E4619" s="7">
        <v>43800</v>
      </c>
      <c r="F4619" s="7">
        <v>43821</v>
      </c>
      <c r="G4619" s="7">
        <v>43825</v>
      </c>
      <c r="H4619" s="6">
        <f t="shared" si="216"/>
        <v>25</v>
      </c>
      <c r="I4619" s="6" t="s">
        <v>215</v>
      </c>
      <c r="J4619" s="6">
        <v>27</v>
      </c>
      <c r="K4619" s="6">
        <v>38</v>
      </c>
      <c r="L4619" s="6">
        <v>189</v>
      </c>
      <c r="M4619" s="6">
        <v>44</v>
      </c>
      <c r="N4619" s="6">
        <v>7</v>
      </c>
      <c r="O4619" s="6">
        <v>0.2</v>
      </c>
      <c r="P4619" s="8">
        <v>1252.9000000000001</v>
      </c>
      <c r="Q4619" s="8">
        <v>1052.4360000000001</v>
      </c>
      <c r="R4619" s="8">
        <f t="shared" si="217"/>
        <v>-350.81200000000081</v>
      </c>
      <c r="S4619" s="8">
        <f>(((Sales[[#This Row],[Unit Price]]-(Sales[[#This Row],[Discount Applied]]*Sales[[#This Row],[Unit Price]]))-Q4619)/Q4619)*100</f>
        <v>-4.7619047619047707</v>
      </c>
      <c r="T4619" s="8">
        <f t="shared" si="218"/>
        <v>7016.2400000000007</v>
      </c>
      <c r="U4619" s="8">
        <f>Sales[[#This Row],[Unit Cost]]*Sales[[#This Row],[Order Quantity]]</f>
        <v>7367.0520000000015</v>
      </c>
    </row>
    <row r="4620" spans="1:21" x14ac:dyDescent="0.2">
      <c r="A4620" s="6" t="s">
        <v>4833</v>
      </c>
      <c r="B4620" s="6" t="s">
        <v>23</v>
      </c>
      <c r="C4620" s="6" t="s">
        <v>143</v>
      </c>
      <c r="D4620" s="7">
        <v>43700</v>
      </c>
      <c r="E4620" s="7">
        <v>43800</v>
      </c>
      <c r="F4620" s="7">
        <v>43816</v>
      </c>
      <c r="G4620" s="7">
        <v>43826</v>
      </c>
      <c r="H4620" s="6">
        <f t="shared" si="216"/>
        <v>26</v>
      </c>
      <c r="I4620" s="6" t="s">
        <v>215</v>
      </c>
      <c r="J4620" s="6">
        <v>23</v>
      </c>
      <c r="K4620" s="6">
        <v>33</v>
      </c>
      <c r="L4620" s="6">
        <v>336</v>
      </c>
      <c r="M4620" s="6">
        <v>23</v>
      </c>
      <c r="N4620" s="6">
        <v>8</v>
      </c>
      <c r="O4620" s="6">
        <v>7.4999999999999997E-2</v>
      </c>
      <c r="P4620" s="8">
        <v>1098.8</v>
      </c>
      <c r="Q4620" s="8">
        <v>813.11199999999997</v>
      </c>
      <c r="R4620" s="8">
        <f t="shared" si="217"/>
        <v>1626.2240000000002</v>
      </c>
      <c r="S4620" s="8">
        <f>(((Sales[[#This Row],[Unit Price]]-(Sales[[#This Row],[Discount Applied]]*Sales[[#This Row],[Unit Price]]))-Q4620)/Q4620)*100</f>
        <v>25.000000000000007</v>
      </c>
      <c r="T4620" s="8">
        <f t="shared" si="218"/>
        <v>8131.12</v>
      </c>
      <c r="U4620" s="8">
        <f>Sales[[#This Row],[Unit Cost]]*Sales[[#This Row],[Order Quantity]]</f>
        <v>6504.8959999999997</v>
      </c>
    </row>
    <row r="4621" spans="1:21" x14ac:dyDescent="0.2">
      <c r="A4621" s="6" t="s">
        <v>4834</v>
      </c>
      <c r="B4621" s="6" t="s">
        <v>25</v>
      </c>
      <c r="C4621" s="6" t="s">
        <v>143</v>
      </c>
      <c r="D4621" s="7">
        <v>43700</v>
      </c>
      <c r="E4621" s="7">
        <v>43800</v>
      </c>
      <c r="F4621" s="7">
        <v>43815</v>
      </c>
      <c r="G4621" s="7">
        <v>43825</v>
      </c>
      <c r="H4621" s="6">
        <f t="shared" si="216"/>
        <v>25</v>
      </c>
      <c r="I4621" s="6" t="s">
        <v>215</v>
      </c>
      <c r="J4621" s="6">
        <v>19</v>
      </c>
      <c r="K4621" s="6">
        <v>6</v>
      </c>
      <c r="L4621" s="6">
        <v>355</v>
      </c>
      <c r="M4621" s="6">
        <v>39</v>
      </c>
      <c r="N4621" s="6">
        <v>4</v>
      </c>
      <c r="O4621" s="6">
        <v>7.4999999999999997E-2</v>
      </c>
      <c r="P4621" s="8">
        <v>1058.6000000000001</v>
      </c>
      <c r="Q4621" s="8">
        <v>592.81600000000014</v>
      </c>
      <c r="R4621" s="8">
        <f t="shared" si="217"/>
        <v>1545.556</v>
      </c>
      <c r="S4621" s="8">
        <f>(((Sales[[#This Row],[Unit Price]]-(Sales[[#This Row],[Discount Applied]]*Sales[[#This Row],[Unit Price]]))-Q4621)/Q4621)*100</f>
        <v>65.178571428571416</v>
      </c>
      <c r="T4621" s="8">
        <f t="shared" si="218"/>
        <v>3916.8200000000006</v>
      </c>
      <c r="U4621" s="8">
        <f>Sales[[#This Row],[Unit Cost]]*Sales[[#This Row],[Order Quantity]]</f>
        <v>2371.2640000000006</v>
      </c>
    </row>
    <row r="4622" spans="1:21" x14ac:dyDescent="0.2">
      <c r="A4622" s="6" t="s">
        <v>4835</v>
      </c>
      <c r="B4622" s="6" t="s">
        <v>24</v>
      </c>
      <c r="C4622" s="6" t="s">
        <v>146</v>
      </c>
      <c r="D4622" s="7">
        <v>43700</v>
      </c>
      <c r="E4622" s="7">
        <v>43800</v>
      </c>
      <c r="F4622" s="7">
        <v>43814</v>
      </c>
      <c r="G4622" s="7">
        <v>43824</v>
      </c>
      <c r="H4622" s="6">
        <f t="shared" si="216"/>
        <v>24</v>
      </c>
      <c r="I4622" s="6" t="s">
        <v>215</v>
      </c>
      <c r="J4622" s="6">
        <v>12</v>
      </c>
      <c r="K4622" s="6">
        <v>21</v>
      </c>
      <c r="L4622" s="6">
        <v>270</v>
      </c>
      <c r="M4622" s="6">
        <v>38</v>
      </c>
      <c r="N4622" s="6">
        <v>8</v>
      </c>
      <c r="O4622" s="6">
        <v>0.05</v>
      </c>
      <c r="P4622" s="8">
        <v>201</v>
      </c>
      <c r="Q4622" s="8">
        <v>132.66</v>
      </c>
      <c r="R4622" s="8">
        <f t="shared" si="217"/>
        <v>466.31999999999994</v>
      </c>
      <c r="S4622" s="8">
        <f>(((Sales[[#This Row],[Unit Price]]-(Sales[[#This Row],[Discount Applied]]*Sales[[#This Row],[Unit Price]]))-Q4622)/Q4622)*100</f>
        <v>43.939393939393931</v>
      </c>
      <c r="T4622" s="8">
        <f t="shared" si="218"/>
        <v>1527.6</v>
      </c>
      <c r="U4622" s="8">
        <f>Sales[[#This Row],[Unit Cost]]*Sales[[#This Row],[Order Quantity]]</f>
        <v>1061.28</v>
      </c>
    </row>
    <row r="4623" spans="1:21" x14ac:dyDescent="0.2">
      <c r="A4623" s="6" t="s">
        <v>4836</v>
      </c>
      <c r="B4623" s="6" t="s">
        <v>24</v>
      </c>
      <c r="C4623" s="6" t="s">
        <v>147</v>
      </c>
      <c r="D4623" s="7">
        <v>43700</v>
      </c>
      <c r="E4623" s="7">
        <v>43800</v>
      </c>
      <c r="F4623" s="7">
        <v>43816</v>
      </c>
      <c r="G4623" s="7">
        <v>43821</v>
      </c>
      <c r="H4623" s="6">
        <f t="shared" si="216"/>
        <v>21</v>
      </c>
      <c r="I4623" s="6" t="s">
        <v>215</v>
      </c>
      <c r="J4623" s="6">
        <v>1</v>
      </c>
      <c r="K4623" s="6">
        <v>44</v>
      </c>
      <c r="L4623" s="6">
        <v>213</v>
      </c>
      <c r="M4623" s="6">
        <v>3</v>
      </c>
      <c r="N4623" s="6">
        <v>4</v>
      </c>
      <c r="O4623" s="6">
        <v>7.4999999999999997E-2</v>
      </c>
      <c r="P4623" s="8">
        <v>1045.2</v>
      </c>
      <c r="Q4623" s="8">
        <v>867.51599999999996</v>
      </c>
      <c r="R4623" s="8">
        <f t="shared" si="217"/>
        <v>397.17600000000039</v>
      </c>
      <c r="S4623" s="8">
        <f>(((Sales[[#This Row],[Unit Price]]-(Sales[[#This Row],[Discount Applied]]*Sales[[#This Row],[Unit Price]]))-Q4623)/Q4623)*100</f>
        <v>11.445783132530133</v>
      </c>
      <c r="T4623" s="8">
        <f t="shared" si="218"/>
        <v>3867.2400000000002</v>
      </c>
      <c r="U4623" s="8">
        <f>Sales[[#This Row],[Unit Cost]]*Sales[[#This Row],[Order Quantity]]</f>
        <v>3470.0639999999999</v>
      </c>
    </row>
    <row r="4624" spans="1:21" x14ac:dyDescent="0.2">
      <c r="A4624" s="6" t="s">
        <v>4837</v>
      </c>
      <c r="B4624" s="6" t="s">
        <v>25</v>
      </c>
      <c r="C4624" s="6" t="s">
        <v>146</v>
      </c>
      <c r="D4624" s="7">
        <v>43700</v>
      </c>
      <c r="E4624" s="7">
        <v>43800</v>
      </c>
      <c r="F4624" s="7">
        <v>43802</v>
      </c>
      <c r="G4624" s="7">
        <v>43812</v>
      </c>
      <c r="H4624" s="6">
        <f t="shared" si="216"/>
        <v>12</v>
      </c>
      <c r="I4624" s="6" t="s">
        <v>215</v>
      </c>
      <c r="J4624" s="6">
        <v>14</v>
      </c>
      <c r="K4624" s="6">
        <v>3</v>
      </c>
      <c r="L4624" s="6">
        <v>291</v>
      </c>
      <c r="M4624" s="6">
        <v>8</v>
      </c>
      <c r="N4624" s="6">
        <v>6</v>
      </c>
      <c r="O4624" s="6">
        <v>0.05</v>
      </c>
      <c r="P4624" s="8">
        <v>2358.4</v>
      </c>
      <c r="Q4624" s="8">
        <v>1132.0319999999999</v>
      </c>
      <c r="R4624" s="8">
        <f t="shared" si="217"/>
        <v>6650.6880000000019</v>
      </c>
      <c r="S4624" s="8">
        <f>(((Sales[[#This Row],[Unit Price]]-(Sales[[#This Row],[Discount Applied]]*Sales[[#This Row],[Unit Price]]))-Q4624)/Q4624)*100</f>
        <v>97.916666666666686</v>
      </c>
      <c r="T4624" s="8">
        <f t="shared" si="218"/>
        <v>13442.880000000001</v>
      </c>
      <c r="U4624" s="8">
        <f>Sales[[#This Row],[Unit Cost]]*Sales[[#This Row],[Order Quantity]]</f>
        <v>6792.1919999999991</v>
      </c>
    </row>
    <row r="4625" spans="1:21" x14ac:dyDescent="0.2">
      <c r="A4625" s="6" t="s">
        <v>4838</v>
      </c>
      <c r="B4625" s="6" t="s">
        <v>24</v>
      </c>
      <c r="C4625" s="6" t="s">
        <v>145</v>
      </c>
      <c r="D4625" s="7">
        <v>43700</v>
      </c>
      <c r="E4625" s="7">
        <v>43800</v>
      </c>
      <c r="F4625" s="7">
        <v>43825</v>
      </c>
      <c r="G4625" s="7">
        <v>43833</v>
      </c>
      <c r="H4625" s="6">
        <f t="shared" si="216"/>
        <v>33</v>
      </c>
      <c r="I4625" s="6" t="s">
        <v>215</v>
      </c>
      <c r="J4625" s="6">
        <v>9</v>
      </c>
      <c r="K4625" s="6">
        <v>43</v>
      </c>
      <c r="L4625" s="6">
        <v>133</v>
      </c>
      <c r="M4625" s="6">
        <v>44</v>
      </c>
      <c r="N4625" s="6">
        <v>4</v>
      </c>
      <c r="O4625" s="6">
        <v>0.15</v>
      </c>
      <c r="P4625" s="8">
        <v>2572.8000000000002</v>
      </c>
      <c r="Q4625" s="8">
        <v>1132.0320000000002</v>
      </c>
      <c r="R4625" s="8">
        <f t="shared" si="217"/>
        <v>4219.3919999999998</v>
      </c>
      <c r="S4625" s="8">
        <f>(((Sales[[#This Row],[Unit Price]]-(Sales[[#This Row],[Discount Applied]]*Sales[[#This Row],[Unit Price]]))-Q4625)/Q4625)*100</f>
        <v>93.181818181818159</v>
      </c>
      <c r="T4625" s="8">
        <f t="shared" si="218"/>
        <v>8747.52</v>
      </c>
      <c r="U4625" s="8">
        <f>Sales[[#This Row],[Unit Cost]]*Sales[[#This Row],[Order Quantity]]</f>
        <v>4528.1280000000006</v>
      </c>
    </row>
    <row r="4626" spans="1:21" x14ac:dyDescent="0.2">
      <c r="A4626" s="6" t="s">
        <v>4839</v>
      </c>
      <c r="B4626" s="6" t="s">
        <v>25</v>
      </c>
      <c r="C4626" s="6" t="s">
        <v>147</v>
      </c>
      <c r="D4626" s="7">
        <v>43700</v>
      </c>
      <c r="E4626" s="7">
        <v>43801</v>
      </c>
      <c r="F4626" s="7">
        <v>43828</v>
      </c>
      <c r="G4626" s="7">
        <v>43834</v>
      </c>
      <c r="H4626" s="6">
        <f t="shared" si="216"/>
        <v>33</v>
      </c>
      <c r="I4626" s="6" t="s">
        <v>215</v>
      </c>
      <c r="J4626" s="6">
        <v>15</v>
      </c>
      <c r="K4626" s="6">
        <v>26</v>
      </c>
      <c r="L4626" s="6">
        <v>260</v>
      </c>
      <c r="M4626" s="6">
        <v>13</v>
      </c>
      <c r="N4626" s="6">
        <v>5</v>
      </c>
      <c r="O4626" s="6">
        <v>0.05</v>
      </c>
      <c r="P4626" s="8">
        <v>1065.3</v>
      </c>
      <c r="Q4626" s="8">
        <v>585.91500000000008</v>
      </c>
      <c r="R4626" s="8">
        <f t="shared" si="217"/>
        <v>2130.6</v>
      </c>
      <c r="S4626" s="8">
        <f>(((Sales[[#This Row],[Unit Price]]-(Sales[[#This Row],[Discount Applied]]*Sales[[#This Row],[Unit Price]]))-Q4626)/Q4626)*100</f>
        <v>72.727272727272691</v>
      </c>
      <c r="T4626" s="8">
        <f t="shared" si="218"/>
        <v>5060.1750000000002</v>
      </c>
      <c r="U4626" s="8">
        <f>Sales[[#This Row],[Unit Cost]]*Sales[[#This Row],[Order Quantity]]</f>
        <v>2929.5750000000003</v>
      </c>
    </row>
    <row r="4627" spans="1:21" x14ac:dyDescent="0.2">
      <c r="A4627" s="6" t="s">
        <v>4840</v>
      </c>
      <c r="B4627" s="6" t="s">
        <v>25</v>
      </c>
      <c r="C4627" s="6" t="s">
        <v>145</v>
      </c>
      <c r="D4627" s="7">
        <v>43700</v>
      </c>
      <c r="E4627" s="7">
        <v>43801</v>
      </c>
      <c r="F4627" s="7">
        <v>43828</v>
      </c>
      <c r="G4627" s="7">
        <v>43832</v>
      </c>
      <c r="H4627" s="6">
        <f t="shared" si="216"/>
        <v>31</v>
      </c>
      <c r="I4627" s="6" t="s">
        <v>215</v>
      </c>
      <c r="J4627" s="6">
        <v>18</v>
      </c>
      <c r="K4627" s="6">
        <v>38</v>
      </c>
      <c r="L4627" s="6">
        <v>169</v>
      </c>
      <c r="M4627" s="6">
        <v>18</v>
      </c>
      <c r="N4627" s="6">
        <v>1</v>
      </c>
      <c r="O4627" s="6">
        <v>0.05</v>
      </c>
      <c r="P4627" s="8">
        <v>2298.1</v>
      </c>
      <c r="Q4627" s="8">
        <v>1884.4419999999998</v>
      </c>
      <c r="R4627" s="8">
        <f t="shared" si="217"/>
        <v>298.75299999999993</v>
      </c>
      <c r="S4627" s="8">
        <f>(((Sales[[#This Row],[Unit Price]]-(Sales[[#This Row],[Discount Applied]]*Sales[[#This Row],[Unit Price]]))-Q4627)/Q4627)*100</f>
        <v>15.853658536585364</v>
      </c>
      <c r="T4627" s="8">
        <f t="shared" si="218"/>
        <v>2183.1949999999997</v>
      </c>
      <c r="U4627" s="8">
        <f>Sales[[#This Row],[Unit Cost]]*Sales[[#This Row],[Order Quantity]]</f>
        <v>1884.4419999999998</v>
      </c>
    </row>
    <row r="4628" spans="1:21" x14ac:dyDescent="0.2">
      <c r="A4628" s="6" t="s">
        <v>4841</v>
      </c>
      <c r="B4628" s="6" t="s">
        <v>26</v>
      </c>
      <c r="C4628" s="6" t="s">
        <v>148</v>
      </c>
      <c r="D4628" s="7">
        <v>43700</v>
      </c>
      <c r="E4628" s="7">
        <v>43801</v>
      </c>
      <c r="F4628" s="7">
        <v>43825</v>
      </c>
      <c r="G4628" s="7">
        <v>43828</v>
      </c>
      <c r="H4628" s="6">
        <f t="shared" si="216"/>
        <v>27</v>
      </c>
      <c r="I4628" s="6" t="s">
        <v>215</v>
      </c>
      <c r="J4628" s="6">
        <v>27</v>
      </c>
      <c r="K4628" s="6">
        <v>5</v>
      </c>
      <c r="L4628" s="6">
        <v>8</v>
      </c>
      <c r="M4628" s="6">
        <v>7</v>
      </c>
      <c r="N4628" s="6">
        <v>2</v>
      </c>
      <c r="O4628" s="6">
        <v>0.1</v>
      </c>
      <c r="P4628" s="8">
        <v>2814</v>
      </c>
      <c r="Q4628" s="8">
        <v>1997.9399999999998</v>
      </c>
      <c r="R4628" s="8">
        <f t="shared" si="217"/>
        <v>1069.3200000000002</v>
      </c>
      <c r="S4628" s="8">
        <f>(((Sales[[#This Row],[Unit Price]]-(Sales[[#This Row],[Discount Applied]]*Sales[[#This Row],[Unit Price]]))-Q4628)/Q4628)*100</f>
        <v>26.760563380281699</v>
      </c>
      <c r="T4628" s="8">
        <f t="shared" si="218"/>
        <v>5065.2</v>
      </c>
      <c r="U4628" s="8">
        <f>Sales[[#This Row],[Unit Cost]]*Sales[[#This Row],[Order Quantity]]</f>
        <v>3995.8799999999997</v>
      </c>
    </row>
    <row r="4629" spans="1:21" x14ac:dyDescent="0.2">
      <c r="A4629" s="6" t="s">
        <v>4842</v>
      </c>
      <c r="B4629" s="6" t="s">
        <v>24</v>
      </c>
      <c r="C4629" s="6" t="s">
        <v>145</v>
      </c>
      <c r="D4629" s="7">
        <v>43700</v>
      </c>
      <c r="E4629" s="7">
        <v>43801</v>
      </c>
      <c r="F4629" s="7">
        <v>43819</v>
      </c>
      <c r="G4629" s="7">
        <v>43827</v>
      </c>
      <c r="H4629" s="6">
        <f t="shared" si="216"/>
        <v>26</v>
      </c>
      <c r="I4629" s="6" t="s">
        <v>215</v>
      </c>
      <c r="J4629" s="6">
        <v>10</v>
      </c>
      <c r="K4629" s="6">
        <v>42</v>
      </c>
      <c r="L4629" s="6">
        <v>112</v>
      </c>
      <c r="M4629" s="6">
        <v>19</v>
      </c>
      <c r="N4629" s="6">
        <v>7</v>
      </c>
      <c r="O4629" s="6">
        <v>0.2</v>
      </c>
      <c r="P4629" s="8">
        <v>1118.9000000000001</v>
      </c>
      <c r="Q4629" s="8">
        <v>760.85200000000009</v>
      </c>
      <c r="R4629" s="8">
        <f t="shared" si="217"/>
        <v>939.8760000000002</v>
      </c>
      <c r="S4629" s="8">
        <f>(((Sales[[#This Row],[Unit Price]]-(Sales[[#This Row],[Discount Applied]]*Sales[[#This Row],[Unit Price]]))-Q4629)/Q4629)*100</f>
        <v>17.647058823529413</v>
      </c>
      <c r="T4629" s="8">
        <f t="shared" si="218"/>
        <v>6265.8400000000011</v>
      </c>
      <c r="U4629" s="8">
        <f>Sales[[#This Row],[Unit Cost]]*Sales[[#This Row],[Order Quantity]]</f>
        <v>5325.9640000000009</v>
      </c>
    </row>
    <row r="4630" spans="1:21" x14ac:dyDescent="0.2">
      <c r="A4630" s="6" t="s">
        <v>4843</v>
      </c>
      <c r="B4630" s="6" t="s">
        <v>25</v>
      </c>
      <c r="C4630" s="6" t="s">
        <v>144</v>
      </c>
      <c r="D4630" s="7">
        <v>43700</v>
      </c>
      <c r="E4630" s="7">
        <v>43801</v>
      </c>
      <c r="F4630" s="7">
        <v>43824</v>
      </c>
      <c r="G4630" s="7">
        <v>43831</v>
      </c>
      <c r="H4630" s="6">
        <f t="shared" si="216"/>
        <v>30</v>
      </c>
      <c r="I4630" s="6" t="s">
        <v>215</v>
      </c>
      <c r="J4630" s="6">
        <v>15</v>
      </c>
      <c r="K4630" s="6">
        <v>30</v>
      </c>
      <c r="L4630" s="6">
        <v>87</v>
      </c>
      <c r="M4630" s="6">
        <v>44</v>
      </c>
      <c r="N4630" s="6">
        <v>4</v>
      </c>
      <c r="O4630" s="6">
        <v>0.4</v>
      </c>
      <c r="P4630" s="8">
        <v>1098.8</v>
      </c>
      <c r="Q4630" s="8">
        <v>472.48399999999998</v>
      </c>
      <c r="R4630" s="8">
        <f t="shared" si="217"/>
        <v>747.18399999999997</v>
      </c>
      <c r="S4630" s="8">
        <f>(((Sales[[#This Row],[Unit Price]]-(Sales[[#This Row],[Discount Applied]]*Sales[[#This Row],[Unit Price]]))-Q4630)/Q4630)*100</f>
        <v>39.534883720930232</v>
      </c>
      <c r="T4630" s="8">
        <f t="shared" si="218"/>
        <v>2637.12</v>
      </c>
      <c r="U4630" s="8">
        <f>Sales[[#This Row],[Unit Cost]]*Sales[[#This Row],[Order Quantity]]</f>
        <v>1889.9359999999999</v>
      </c>
    </row>
    <row r="4631" spans="1:21" x14ac:dyDescent="0.2">
      <c r="A4631" s="6" t="s">
        <v>4844</v>
      </c>
      <c r="B4631" s="6" t="s">
        <v>23</v>
      </c>
      <c r="C4631" s="6" t="s">
        <v>148</v>
      </c>
      <c r="D4631" s="7">
        <v>43700</v>
      </c>
      <c r="E4631" s="7">
        <v>43801</v>
      </c>
      <c r="F4631" s="7">
        <v>43814</v>
      </c>
      <c r="G4631" s="7">
        <v>43823</v>
      </c>
      <c r="H4631" s="6">
        <f t="shared" si="216"/>
        <v>22</v>
      </c>
      <c r="I4631" s="6" t="s">
        <v>215</v>
      </c>
      <c r="J4631" s="6">
        <v>21</v>
      </c>
      <c r="K4631" s="6">
        <v>45</v>
      </c>
      <c r="L4631" s="6">
        <v>17</v>
      </c>
      <c r="M4631" s="6">
        <v>29</v>
      </c>
      <c r="N4631" s="6">
        <v>8</v>
      </c>
      <c r="O4631" s="6">
        <v>7.4999999999999997E-2</v>
      </c>
      <c r="P4631" s="8">
        <v>1855.9</v>
      </c>
      <c r="Q4631" s="8">
        <v>760.91899999999998</v>
      </c>
      <c r="R4631" s="8">
        <f t="shared" si="217"/>
        <v>7646.308</v>
      </c>
      <c r="S4631" s="8">
        <f>(((Sales[[#This Row],[Unit Price]]-(Sales[[#This Row],[Discount Applied]]*Sales[[#This Row],[Unit Price]]))-Q4631)/Q4631)*100</f>
        <v>125.60975609756098</v>
      </c>
      <c r="T4631" s="8">
        <f t="shared" si="218"/>
        <v>13733.66</v>
      </c>
      <c r="U4631" s="8">
        <f>Sales[[#This Row],[Unit Cost]]*Sales[[#This Row],[Order Quantity]]</f>
        <v>6087.3519999999999</v>
      </c>
    </row>
    <row r="4632" spans="1:21" x14ac:dyDescent="0.2">
      <c r="A4632" s="6" t="s">
        <v>4845</v>
      </c>
      <c r="B4632" s="6" t="s">
        <v>25</v>
      </c>
      <c r="C4632" s="6" t="s">
        <v>148</v>
      </c>
      <c r="D4632" s="7">
        <v>43700</v>
      </c>
      <c r="E4632" s="7">
        <v>43801</v>
      </c>
      <c r="F4632" s="7">
        <v>43829</v>
      </c>
      <c r="G4632" s="7">
        <v>43839</v>
      </c>
      <c r="H4632" s="6">
        <f t="shared" si="216"/>
        <v>38</v>
      </c>
      <c r="I4632" s="6" t="s">
        <v>215</v>
      </c>
      <c r="J4632" s="6">
        <v>19</v>
      </c>
      <c r="K4632" s="6">
        <v>47</v>
      </c>
      <c r="L4632" s="6">
        <v>2</v>
      </c>
      <c r="M4632" s="6">
        <v>3</v>
      </c>
      <c r="N4632" s="6">
        <v>7</v>
      </c>
      <c r="O4632" s="6">
        <v>0.05</v>
      </c>
      <c r="P4632" s="8">
        <v>2532.6</v>
      </c>
      <c r="Q4632" s="8">
        <v>1696.8420000000001</v>
      </c>
      <c r="R4632" s="8">
        <f t="shared" si="217"/>
        <v>4963.8960000000006</v>
      </c>
      <c r="S4632" s="8">
        <f>(((Sales[[#This Row],[Unit Price]]-(Sales[[#This Row],[Discount Applied]]*Sales[[#This Row],[Unit Price]]))-Q4632)/Q4632)*100</f>
        <v>41.791044776119385</v>
      </c>
      <c r="T4632" s="8">
        <f t="shared" si="218"/>
        <v>16841.79</v>
      </c>
      <c r="U4632" s="8">
        <f>Sales[[#This Row],[Unit Cost]]*Sales[[#This Row],[Order Quantity]]</f>
        <v>11877.894</v>
      </c>
    </row>
    <row r="4633" spans="1:21" x14ac:dyDescent="0.2">
      <c r="A4633" s="6" t="s">
        <v>4846</v>
      </c>
      <c r="B4633" s="6" t="s">
        <v>24</v>
      </c>
      <c r="C4633" s="6" t="s">
        <v>145</v>
      </c>
      <c r="D4633" s="7">
        <v>43700</v>
      </c>
      <c r="E4633" s="7">
        <v>43801</v>
      </c>
      <c r="F4633" s="7">
        <v>43812</v>
      </c>
      <c r="G4633" s="7">
        <v>43818</v>
      </c>
      <c r="H4633" s="6">
        <f t="shared" si="216"/>
        <v>17</v>
      </c>
      <c r="I4633" s="6" t="s">
        <v>215</v>
      </c>
      <c r="J4633" s="6">
        <v>11</v>
      </c>
      <c r="K4633" s="6">
        <v>43</v>
      </c>
      <c r="L4633" s="6">
        <v>145</v>
      </c>
      <c r="M4633" s="6">
        <v>40</v>
      </c>
      <c r="N4633" s="6">
        <v>6</v>
      </c>
      <c r="O4633" s="6">
        <v>0.1</v>
      </c>
      <c r="P4633" s="8">
        <v>1340</v>
      </c>
      <c r="Q4633" s="8">
        <v>737.00000000000011</v>
      </c>
      <c r="R4633" s="8">
        <f t="shared" si="217"/>
        <v>2813.9999999999991</v>
      </c>
      <c r="S4633" s="8">
        <f>(((Sales[[#This Row],[Unit Price]]-(Sales[[#This Row],[Discount Applied]]*Sales[[#This Row],[Unit Price]]))-Q4633)/Q4633)*100</f>
        <v>63.636363636363612</v>
      </c>
      <c r="T4633" s="8">
        <f t="shared" si="218"/>
        <v>7236</v>
      </c>
      <c r="U4633" s="8">
        <f>Sales[[#This Row],[Unit Cost]]*Sales[[#This Row],[Order Quantity]]</f>
        <v>4422.0000000000009</v>
      </c>
    </row>
    <row r="4634" spans="1:21" x14ac:dyDescent="0.2">
      <c r="A4634" s="6" t="s">
        <v>4847</v>
      </c>
      <c r="B4634" s="6" t="s">
        <v>24</v>
      </c>
      <c r="C4634" s="6" t="s">
        <v>148</v>
      </c>
      <c r="D4634" s="7">
        <v>43700</v>
      </c>
      <c r="E4634" s="7">
        <v>43802</v>
      </c>
      <c r="F4634" s="7">
        <v>43827</v>
      </c>
      <c r="G4634" s="7">
        <v>43831</v>
      </c>
      <c r="H4634" s="6">
        <f t="shared" si="216"/>
        <v>29</v>
      </c>
      <c r="I4634" s="6" t="s">
        <v>215</v>
      </c>
      <c r="J4634" s="6">
        <v>6</v>
      </c>
      <c r="K4634" s="6">
        <v>9</v>
      </c>
      <c r="L4634" s="6">
        <v>35</v>
      </c>
      <c r="M4634" s="6">
        <v>4</v>
      </c>
      <c r="N4634" s="6">
        <v>4</v>
      </c>
      <c r="O4634" s="6">
        <v>0.15</v>
      </c>
      <c r="P4634" s="8">
        <v>1728.6000000000001</v>
      </c>
      <c r="Q4634" s="8">
        <v>1382.88</v>
      </c>
      <c r="R4634" s="8">
        <f t="shared" si="217"/>
        <v>345.72000000000025</v>
      </c>
      <c r="S4634" s="8">
        <f>(((Sales[[#This Row],[Unit Price]]-(Sales[[#This Row],[Discount Applied]]*Sales[[#This Row],[Unit Price]]))-Q4634)/Q4634)*100</f>
        <v>6.2500000000000044</v>
      </c>
      <c r="T4634" s="8">
        <f t="shared" si="218"/>
        <v>5877.2400000000007</v>
      </c>
      <c r="U4634" s="8">
        <f>Sales[[#This Row],[Unit Cost]]*Sales[[#This Row],[Order Quantity]]</f>
        <v>5531.52</v>
      </c>
    </row>
    <row r="4635" spans="1:21" x14ac:dyDescent="0.2">
      <c r="A4635" s="6" t="s">
        <v>4848</v>
      </c>
      <c r="B4635" s="6" t="s">
        <v>24</v>
      </c>
      <c r="C4635" s="6" t="s">
        <v>145</v>
      </c>
      <c r="D4635" s="7">
        <v>43700</v>
      </c>
      <c r="E4635" s="7">
        <v>43802</v>
      </c>
      <c r="F4635" s="7">
        <v>43830</v>
      </c>
      <c r="G4635" s="7">
        <v>43838</v>
      </c>
      <c r="H4635" s="6">
        <f t="shared" si="216"/>
        <v>36</v>
      </c>
      <c r="I4635" s="6" t="s">
        <v>215</v>
      </c>
      <c r="J4635" s="6">
        <v>10</v>
      </c>
      <c r="K4635" s="6">
        <v>23</v>
      </c>
      <c r="L4635" s="6">
        <v>122</v>
      </c>
      <c r="M4635" s="6">
        <v>42</v>
      </c>
      <c r="N4635" s="6">
        <v>8</v>
      </c>
      <c r="O4635" s="6">
        <v>0.05</v>
      </c>
      <c r="P4635" s="8">
        <v>1105.5</v>
      </c>
      <c r="Q4635" s="8">
        <v>486.42</v>
      </c>
      <c r="R4635" s="8">
        <f t="shared" si="217"/>
        <v>4510.4399999999987</v>
      </c>
      <c r="S4635" s="8">
        <f>(((Sales[[#This Row],[Unit Price]]-(Sales[[#This Row],[Discount Applied]]*Sales[[#This Row],[Unit Price]]))-Q4635)/Q4635)*100</f>
        <v>115.90909090909088</v>
      </c>
      <c r="T4635" s="8">
        <f t="shared" si="218"/>
        <v>8401.7999999999993</v>
      </c>
      <c r="U4635" s="8">
        <f>Sales[[#This Row],[Unit Cost]]*Sales[[#This Row],[Order Quantity]]</f>
        <v>3891.36</v>
      </c>
    </row>
    <row r="4636" spans="1:21" x14ac:dyDescent="0.2">
      <c r="A4636" s="6" t="s">
        <v>4849</v>
      </c>
      <c r="B4636" s="6" t="s">
        <v>26</v>
      </c>
      <c r="C4636" s="6" t="s">
        <v>146</v>
      </c>
      <c r="D4636" s="7">
        <v>43700</v>
      </c>
      <c r="E4636" s="7">
        <v>43802</v>
      </c>
      <c r="F4636" s="7">
        <v>43805</v>
      </c>
      <c r="G4636" s="7">
        <v>43810</v>
      </c>
      <c r="H4636" s="6">
        <f t="shared" si="216"/>
        <v>8</v>
      </c>
      <c r="I4636" s="6" t="s">
        <v>215</v>
      </c>
      <c r="J4636" s="6">
        <v>25</v>
      </c>
      <c r="K4636" s="6">
        <v>29</v>
      </c>
      <c r="L4636" s="6">
        <v>296</v>
      </c>
      <c r="M4636" s="6">
        <v>23</v>
      </c>
      <c r="N4636" s="6">
        <v>8</v>
      </c>
      <c r="O4636" s="6">
        <v>7.4999999999999997E-2</v>
      </c>
      <c r="P4636" s="8">
        <v>850.9</v>
      </c>
      <c r="Q4636" s="8">
        <v>485.01299999999992</v>
      </c>
      <c r="R4636" s="8">
        <f t="shared" si="217"/>
        <v>2416.5560000000005</v>
      </c>
      <c r="S4636" s="8">
        <f>(((Sales[[#This Row],[Unit Price]]-(Sales[[#This Row],[Discount Applied]]*Sales[[#This Row],[Unit Price]]))-Q4636)/Q4636)*100</f>
        <v>62.280701754385994</v>
      </c>
      <c r="T4636" s="8">
        <f t="shared" si="218"/>
        <v>6296.66</v>
      </c>
      <c r="U4636" s="8">
        <f>Sales[[#This Row],[Unit Cost]]*Sales[[#This Row],[Order Quantity]]</f>
        <v>3880.1039999999994</v>
      </c>
    </row>
    <row r="4637" spans="1:21" x14ac:dyDescent="0.2">
      <c r="A4637" s="6" t="s">
        <v>4850</v>
      </c>
      <c r="B4637" s="6" t="s">
        <v>25</v>
      </c>
      <c r="C4637" s="6" t="s">
        <v>145</v>
      </c>
      <c r="D4637" s="7">
        <v>43700</v>
      </c>
      <c r="E4637" s="7">
        <v>43802</v>
      </c>
      <c r="F4637" s="7">
        <v>43824</v>
      </c>
      <c r="G4637" s="7">
        <v>43825</v>
      </c>
      <c r="H4637" s="6">
        <f t="shared" si="216"/>
        <v>23</v>
      </c>
      <c r="I4637" s="6" t="s">
        <v>215</v>
      </c>
      <c r="J4637" s="6">
        <v>17</v>
      </c>
      <c r="K4637" s="6">
        <v>11</v>
      </c>
      <c r="L4637" s="6">
        <v>95</v>
      </c>
      <c r="M4637" s="6">
        <v>11</v>
      </c>
      <c r="N4637" s="6">
        <v>1</v>
      </c>
      <c r="O4637" s="6">
        <v>0.4</v>
      </c>
      <c r="P4637" s="8">
        <v>5118.8</v>
      </c>
      <c r="Q4637" s="8">
        <v>3020.0920000000001</v>
      </c>
      <c r="R4637" s="8">
        <f t="shared" si="217"/>
        <v>51.187999999999647</v>
      </c>
      <c r="S4637" s="8">
        <f>(((Sales[[#This Row],[Unit Price]]-(Sales[[#This Row],[Discount Applied]]*Sales[[#This Row],[Unit Price]]))-Q4637)/Q4637)*100</f>
        <v>1.6949152542372763</v>
      </c>
      <c r="T4637" s="8">
        <f t="shared" si="218"/>
        <v>3071.2799999999997</v>
      </c>
      <c r="U4637" s="8">
        <f>Sales[[#This Row],[Unit Cost]]*Sales[[#This Row],[Order Quantity]]</f>
        <v>3020.0920000000001</v>
      </c>
    </row>
    <row r="4638" spans="1:21" x14ac:dyDescent="0.2">
      <c r="A4638" s="6" t="s">
        <v>4851</v>
      </c>
      <c r="B4638" s="6" t="s">
        <v>26</v>
      </c>
      <c r="C4638" s="6" t="s">
        <v>143</v>
      </c>
      <c r="D4638" s="7">
        <v>43700</v>
      </c>
      <c r="E4638" s="7">
        <v>43802</v>
      </c>
      <c r="F4638" s="7">
        <v>43806</v>
      </c>
      <c r="G4638" s="7">
        <v>43811</v>
      </c>
      <c r="H4638" s="6">
        <f t="shared" si="216"/>
        <v>9</v>
      </c>
      <c r="I4638" s="6" t="s">
        <v>215</v>
      </c>
      <c r="J4638" s="6">
        <v>28</v>
      </c>
      <c r="K4638" s="6">
        <v>25</v>
      </c>
      <c r="L4638" s="6">
        <v>355</v>
      </c>
      <c r="M4638" s="6">
        <v>14</v>
      </c>
      <c r="N4638" s="6">
        <v>4</v>
      </c>
      <c r="O4638" s="6">
        <v>0.4</v>
      </c>
      <c r="P4638" s="8">
        <v>2318.2000000000003</v>
      </c>
      <c r="Q4638" s="8">
        <v>1460.4660000000001</v>
      </c>
      <c r="R4638" s="8">
        <f t="shared" si="217"/>
        <v>-278.1840000000002</v>
      </c>
      <c r="S4638" s="8">
        <f>(((Sales[[#This Row],[Unit Price]]-(Sales[[#This Row],[Discount Applied]]*Sales[[#This Row],[Unit Price]]))-Q4638)/Q4638)*100</f>
        <v>-4.7619047619047654</v>
      </c>
      <c r="T4638" s="8">
        <f t="shared" si="218"/>
        <v>5563.68</v>
      </c>
      <c r="U4638" s="8">
        <f>Sales[[#This Row],[Unit Cost]]*Sales[[#This Row],[Order Quantity]]</f>
        <v>5841.8640000000005</v>
      </c>
    </row>
    <row r="4639" spans="1:21" x14ac:dyDescent="0.2">
      <c r="A4639" s="6" t="s">
        <v>4852</v>
      </c>
      <c r="B4639" s="6" t="s">
        <v>26</v>
      </c>
      <c r="C4639" s="6" t="s">
        <v>147</v>
      </c>
      <c r="D4639" s="7">
        <v>43700</v>
      </c>
      <c r="E4639" s="7">
        <v>43802</v>
      </c>
      <c r="F4639" s="7">
        <v>43811</v>
      </c>
      <c r="G4639" s="7">
        <v>43819</v>
      </c>
      <c r="H4639" s="6">
        <f t="shared" si="216"/>
        <v>17</v>
      </c>
      <c r="I4639" s="6" t="s">
        <v>215</v>
      </c>
      <c r="J4639" s="6">
        <v>28</v>
      </c>
      <c r="K4639" s="6">
        <v>30</v>
      </c>
      <c r="L4639" s="6">
        <v>212</v>
      </c>
      <c r="M4639" s="6">
        <v>21</v>
      </c>
      <c r="N4639" s="6">
        <v>3</v>
      </c>
      <c r="O4639" s="6">
        <v>7.4999999999999997E-2</v>
      </c>
      <c r="P4639" s="8">
        <v>837.5</v>
      </c>
      <c r="Q4639" s="8">
        <v>644.875</v>
      </c>
      <c r="R4639" s="8">
        <f t="shared" si="217"/>
        <v>389.4375</v>
      </c>
      <c r="S4639" s="8">
        <f>(((Sales[[#This Row],[Unit Price]]-(Sales[[#This Row],[Discount Applied]]*Sales[[#This Row],[Unit Price]]))-Q4639)/Q4639)*100</f>
        <v>20.129870129870131</v>
      </c>
      <c r="T4639" s="8">
        <f t="shared" si="218"/>
        <v>2324.0625</v>
      </c>
      <c r="U4639" s="8">
        <f>Sales[[#This Row],[Unit Cost]]*Sales[[#This Row],[Order Quantity]]</f>
        <v>1934.625</v>
      </c>
    </row>
    <row r="4640" spans="1:21" x14ac:dyDescent="0.2">
      <c r="A4640" s="6" t="s">
        <v>4853</v>
      </c>
      <c r="B4640" s="6" t="s">
        <v>25</v>
      </c>
      <c r="C4640" s="6" t="s">
        <v>146</v>
      </c>
      <c r="D4640" s="7">
        <v>43700</v>
      </c>
      <c r="E4640" s="7">
        <v>43802</v>
      </c>
      <c r="F4640" s="7">
        <v>43816</v>
      </c>
      <c r="G4640" s="7">
        <v>43821</v>
      </c>
      <c r="H4640" s="6">
        <f t="shared" si="216"/>
        <v>19</v>
      </c>
      <c r="I4640" s="6" t="s">
        <v>215</v>
      </c>
      <c r="J4640" s="6">
        <v>13</v>
      </c>
      <c r="K4640" s="6">
        <v>5</v>
      </c>
      <c r="L4640" s="6">
        <v>265</v>
      </c>
      <c r="M4640" s="6">
        <v>19</v>
      </c>
      <c r="N4640" s="6">
        <v>8</v>
      </c>
      <c r="O4640" s="6">
        <v>0.4</v>
      </c>
      <c r="P4640" s="8">
        <v>1996.6000000000001</v>
      </c>
      <c r="Q4640" s="8">
        <v>1337.7220000000002</v>
      </c>
      <c r="R4640" s="8">
        <f t="shared" si="217"/>
        <v>-1118.0960000000014</v>
      </c>
      <c r="S4640" s="8">
        <f>(((Sales[[#This Row],[Unit Price]]-(Sales[[#This Row],[Discount Applied]]*Sales[[#This Row],[Unit Price]]))-Q4640)/Q4640)*100</f>
        <v>-10.447761194029862</v>
      </c>
      <c r="T4640" s="8">
        <f t="shared" si="218"/>
        <v>9583.68</v>
      </c>
      <c r="U4640" s="8">
        <f>Sales[[#This Row],[Unit Cost]]*Sales[[#This Row],[Order Quantity]]</f>
        <v>10701.776000000002</v>
      </c>
    </row>
    <row r="4641" spans="1:21" x14ac:dyDescent="0.2">
      <c r="A4641" s="6" t="s">
        <v>4854</v>
      </c>
      <c r="B4641" s="6" t="s">
        <v>23</v>
      </c>
      <c r="C4641" s="6" t="s">
        <v>146</v>
      </c>
      <c r="D4641" s="7">
        <v>43700</v>
      </c>
      <c r="E4641" s="7">
        <v>43802</v>
      </c>
      <c r="F4641" s="7">
        <v>43830</v>
      </c>
      <c r="G4641" s="7">
        <v>43839</v>
      </c>
      <c r="H4641" s="6">
        <f t="shared" si="216"/>
        <v>37</v>
      </c>
      <c r="I4641" s="6" t="s">
        <v>215</v>
      </c>
      <c r="J4641" s="6">
        <v>21</v>
      </c>
      <c r="K4641" s="6">
        <v>1</v>
      </c>
      <c r="L4641" s="6">
        <v>298</v>
      </c>
      <c r="M4641" s="6">
        <v>5</v>
      </c>
      <c r="N4641" s="6">
        <v>7</v>
      </c>
      <c r="O4641" s="6">
        <v>0.3</v>
      </c>
      <c r="P4641" s="8">
        <v>4006.6</v>
      </c>
      <c r="Q4641" s="8">
        <v>3004.95</v>
      </c>
      <c r="R4641" s="8">
        <f t="shared" si="217"/>
        <v>-1402.3099999999977</v>
      </c>
      <c r="S4641" s="8">
        <f>(((Sales[[#This Row],[Unit Price]]-(Sales[[#This Row],[Discount Applied]]*Sales[[#This Row],[Unit Price]]))-Q4641)/Q4641)*100</f>
        <v>-6.6666666666666652</v>
      </c>
      <c r="T4641" s="8">
        <f t="shared" si="218"/>
        <v>19632.34</v>
      </c>
      <c r="U4641" s="8">
        <f>Sales[[#This Row],[Unit Cost]]*Sales[[#This Row],[Order Quantity]]</f>
        <v>21034.649999999998</v>
      </c>
    </row>
    <row r="4642" spans="1:21" x14ac:dyDescent="0.2">
      <c r="A4642" s="6" t="s">
        <v>4855</v>
      </c>
      <c r="B4642" s="6" t="s">
        <v>24</v>
      </c>
      <c r="C4642" s="6" t="s">
        <v>147</v>
      </c>
      <c r="D4642" s="7">
        <v>43700</v>
      </c>
      <c r="E4642" s="7">
        <v>43803</v>
      </c>
      <c r="F4642" s="7">
        <v>43813</v>
      </c>
      <c r="G4642" s="7">
        <v>43821</v>
      </c>
      <c r="H4642" s="6">
        <f t="shared" si="216"/>
        <v>18</v>
      </c>
      <c r="I4642" s="6" t="s">
        <v>215</v>
      </c>
      <c r="J4642" s="6">
        <v>12</v>
      </c>
      <c r="K4642" s="6">
        <v>13</v>
      </c>
      <c r="L4642" s="6">
        <v>243</v>
      </c>
      <c r="M4642" s="6">
        <v>6</v>
      </c>
      <c r="N4642" s="6">
        <v>2</v>
      </c>
      <c r="O4642" s="6">
        <v>0.05</v>
      </c>
      <c r="P4642" s="8">
        <v>1051.9000000000001</v>
      </c>
      <c r="Q4642" s="8">
        <v>683.73500000000013</v>
      </c>
      <c r="R4642" s="8">
        <f t="shared" si="217"/>
        <v>631.13999999999987</v>
      </c>
      <c r="S4642" s="8">
        <f>(((Sales[[#This Row],[Unit Price]]-(Sales[[#This Row],[Discount Applied]]*Sales[[#This Row],[Unit Price]]))-Q4642)/Q4642)*100</f>
        <v>46.153846153846132</v>
      </c>
      <c r="T4642" s="8">
        <f t="shared" si="218"/>
        <v>1998.6100000000001</v>
      </c>
      <c r="U4642" s="8">
        <f>Sales[[#This Row],[Unit Cost]]*Sales[[#This Row],[Order Quantity]]</f>
        <v>1367.4700000000003</v>
      </c>
    </row>
    <row r="4643" spans="1:21" x14ac:dyDescent="0.2">
      <c r="A4643" s="6" t="s">
        <v>4856</v>
      </c>
      <c r="B4643" s="6" t="s">
        <v>24</v>
      </c>
      <c r="C4643" s="6" t="s">
        <v>147</v>
      </c>
      <c r="D4643" s="7">
        <v>43700</v>
      </c>
      <c r="E4643" s="7">
        <v>43803</v>
      </c>
      <c r="F4643" s="7">
        <v>43806</v>
      </c>
      <c r="G4643" s="7">
        <v>43810</v>
      </c>
      <c r="H4643" s="6">
        <f t="shared" si="216"/>
        <v>7</v>
      </c>
      <c r="I4643" s="6" t="s">
        <v>215</v>
      </c>
      <c r="J4643" s="6">
        <v>11</v>
      </c>
      <c r="K4643" s="6">
        <v>1</v>
      </c>
      <c r="L4643" s="6">
        <v>250</v>
      </c>
      <c r="M4643" s="6">
        <v>38</v>
      </c>
      <c r="N4643" s="6">
        <v>1</v>
      </c>
      <c r="O4643" s="6">
        <v>0.05</v>
      </c>
      <c r="P4643" s="8">
        <v>3946.3</v>
      </c>
      <c r="Q4643" s="8">
        <v>2525.6320000000001</v>
      </c>
      <c r="R4643" s="8">
        <f t="shared" si="217"/>
        <v>1223.3530000000001</v>
      </c>
      <c r="S4643" s="8">
        <f>(((Sales[[#This Row],[Unit Price]]-(Sales[[#This Row],[Discount Applied]]*Sales[[#This Row],[Unit Price]]))-Q4643)/Q4643)*100</f>
        <v>48.4375</v>
      </c>
      <c r="T4643" s="8">
        <f t="shared" si="218"/>
        <v>3748.9850000000001</v>
      </c>
      <c r="U4643" s="8">
        <f>Sales[[#This Row],[Unit Cost]]*Sales[[#This Row],[Order Quantity]]</f>
        <v>2525.6320000000001</v>
      </c>
    </row>
    <row r="4644" spans="1:21" x14ac:dyDescent="0.2">
      <c r="A4644" s="6" t="s">
        <v>4857</v>
      </c>
      <c r="B4644" s="6" t="s">
        <v>25</v>
      </c>
      <c r="C4644" s="6" t="s">
        <v>148</v>
      </c>
      <c r="D4644" s="7">
        <v>43700</v>
      </c>
      <c r="E4644" s="7">
        <v>43803</v>
      </c>
      <c r="F4644" s="7">
        <v>43809</v>
      </c>
      <c r="G4644" s="7">
        <v>43810</v>
      </c>
      <c r="H4644" s="6">
        <f t="shared" si="216"/>
        <v>7</v>
      </c>
      <c r="I4644" s="6" t="s">
        <v>215</v>
      </c>
      <c r="J4644" s="6">
        <v>13</v>
      </c>
      <c r="K4644" s="6">
        <v>3</v>
      </c>
      <c r="L4644" s="6">
        <v>41</v>
      </c>
      <c r="M4644" s="6">
        <v>46</v>
      </c>
      <c r="N4644" s="6">
        <v>5</v>
      </c>
      <c r="O4644" s="6">
        <v>0.4</v>
      </c>
      <c r="P4644" s="8">
        <v>984.9</v>
      </c>
      <c r="Q4644" s="8">
        <v>472.75199999999995</v>
      </c>
      <c r="R4644" s="8">
        <f t="shared" si="217"/>
        <v>590.94000000000005</v>
      </c>
      <c r="S4644" s="8">
        <f>(((Sales[[#This Row],[Unit Price]]-(Sales[[#This Row],[Discount Applied]]*Sales[[#This Row],[Unit Price]]))-Q4644)/Q4644)*100</f>
        <v>25</v>
      </c>
      <c r="T4644" s="8">
        <f t="shared" si="218"/>
        <v>2954.7</v>
      </c>
      <c r="U4644" s="8">
        <f>Sales[[#This Row],[Unit Cost]]*Sales[[#This Row],[Order Quantity]]</f>
        <v>2363.7599999999998</v>
      </c>
    </row>
    <row r="4645" spans="1:21" x14ac:dyDescent="0.2">
      <c r="A4645" s="6" t="s">
        <v>4858</v>
      </c>
      <c r="B4645" s="6" t="s">
        <v>25</v>
      </c>
      <c r="C4645" s="6" t="s">
        <v>146</v>
      </c>
      <c r="D4645" s="7">
        <v>43700</v>
      </c>
      <c r="E4645" s="7">
        <v>43803</v>
      </c>
      <c r="F4645" s="7">
        <v>43820</v>
      </c>
      <c r="G4645" s="7">
        <v>43830</v>
      </c>
      <c r="H4645" s="6">
        <f t="shared" si="216"/>
        <v>27</v>
      </c>
      <c r="I4645" s="6" t="s">
        <v>215</v>
      </c>
      <c r="J4645" s="6">
        <v>13</v>
      </c>
      <c r="K4645" s="6">
        <v>43</v>
      </c>
      <c r="L4645" s="6">
        <v>289</v>
      </c>
      <c r="M4645" s="6">
        <v>24</v>
      </c>
      <c r="N4645" s="6">
        <v>8</v>
      </c>
      <c r="O4645" s="6">
        <v>7.4999999999999997E-2</v>
      </c>
      <c r="P4645" s="8">
        <v>2934.6</v>
      </c>
      <c r="Q4645" s="8">
        <v>1496.646</v>
      </c>
      <c r="R4645" s="8">
        <f t="shared" si="217"/>
        <v>9742.8720000000012</v>
      </c>
      <c r="S4645" s="8">
        <f>(((Sales[[#This Row],[Unit Price]]-(Sales[[#This Row],[Discount Applied]]*Sales[[#This Row],[Unit Price]]))-Q4645)/Q4645)*100</f>
        <v>81.37254901960786</v>
      </c>
      <c r="T4645" s="8">
        <f t="shared" si="218"/>
        <v>21716.04</v>
      </c>
      <c r="U4645" s="8">
        <f>Sales[[#This Row],[Unit Cost]]*Sales[[#This Row],[Order Quantity]]</f>
        <v>11973.168</v>
      </c>
    </row>
    <row r="4646" spans="1:21" x14ac:dyDescent="0.2">
      <c r="A4646" s="6" t="s">
        <v>4859</v>
      </c>
      <c r="B4646" s="6" t="s">
        <v>24</v>
      </c>
      <c r="C4646" s="6" t="s">
        <v>145</v>
      </c>
      <c r="D4646" s="7">
        <v>43700</v>
      </c>
      <c r="E4646" s="7">
        <v>43803</v>
      </c>
      <c r="F4646" s="7">
        <v>43806</v>
      </c>
      <c r="G4646" s="7">
        <v>43813</v>
      </c>
      <c r="H4646" s="6">
        <f t="shared" si="216"/>
        <v>10</v>
      </c>
      <c r="I4646" s="6" t="s">
        <v>215</v>
      </c>
      <c r="J4646" s="6">
        <v>12</v>
      </c>
      <c r="K4646" s="6">
        <v>38</v>
      </c>
      <c r="L4646" s="6">
        <v>201</v>
      </c>
      <c r="M4646" s="6">
        <v>40</v>
      </c>
      <c r="N4646" s="6">
        <v>8</v>
      </c>
      <c r="O4646" s="6">
        <v>0.2</v>
      </c>
      <c r="P4646" s="8">
        <v>3798.9</v>
      </c>
      <c r="Q4646" s="8">
        <v>2925.1530000000002</v>
      </c>
      <c r="R4646" s="8">
        <f t="shared" si="217"/>
        <v>911.73599999999715</v>
      </c>
      <c r="S4646" s="8">
        <f>(((Sales[[#This Row],[Unit Price]]-(Sales[[#This Row],[Discount Applied]]*Sales[[#This Row],[Unit Price]]))-Q4646)/Q4646)*100</f>
        <v>3.8961038961038836</v>
      </c>
      <c r="T4646" s="8">
        <f t="shared" si="218"/>
        <v>24312.959999999999</v>
      </c>
      <c r="U4646" s="8">
        <f>Sales[[#This Row],[Unit Cost]]*Sales[[#This Row],[Order Quantity]]</f>
        <v>23401.224000000002</v>
      </c>
    </row>
    <row r="4647" spans="1:21" x14ac:dyDescent="0.2">
      <c r="A4647" s="6" t="s">
        <v>4860</v>
      </c>
      <c r="B4647" s="6" t="s">
        <v>24</v>
      </c>
      <c r="C4647" s="6" t="s">
        <v>146</v>
      </c>
      <c r="D4647" s="7">
        <v>43700</v>
      </c>
      <c r="E4647" s="7">
        <v>43803</v>
      </c>
      <c r="F4647" s="7">
        <v>43805</v>
      </c>
      <c r="G4647" s="7">
        <v>43806</v>
      </c>
      <c r="H4647" s="6">
        <f t="shared" si="216"/>
        <v>3</v>
      </c>
      <c r="I4647" s="6" t="s">
        <v>215</v>
      </c>
      <c r="J4647" s="6">
        <v>12</v>
      </c>
      <c r="K4647" s="6">
        <v>30</v>
      </c>
      <c r="L4647" s="6">
        <v>305</v>
      </c>
      <c r="M4647" s="6">
        <v>8</v>
      </c>
      <c r="N4647" s="6">
        <v>2</v>
      </c>
      <c r="O4647" s="6">
        <v>0.1</v>
      </c>
      <c r="P4647" s="8">
        <v>3819</v>
      </c>
      <c r="Q4647" s="8">
        <v>3055.2000000000003</v>
      </c>
      <c r="R4647" s="8">
        <f t="shared" si="217"/>
        <v>763.79999999999927</v>
      </c>
      <c r="S4647" s="8">
        <f>(((Sales[[#This Row],[Unit Price]]-(Sales[[#This Row],[Discount Applied]]*Sales[[#This Row],[Unit Price]]))-Q4647)/Q4647)*100</f>
        <v>12.499999999999988</v>
      </c>
      <c r="T4647" s="8">
        <f t="shared" si="218"/>
        <v>6874.2</v>
      </c>
      <c r="U4647" s="8">
        <f>Sales[[#This Row],[Unit Cost]]*Sales[[#This Row],[Order Quantity]]</f>
        <v>6110.4000000000005</v>
      </c>
    </row>
    <row r="4648" spans="1:21" x14ac:dyDescent="0.2">
      <c r="A4648" s="6" t="s">
        <v>4861</v>
      </c>
      <c r="B4648" s="6" t="s">
        <v>25</v>
      </c>
      <c r="C4648" s="6" t="s">
        <v>145</v>
      </c>
      <c r="D4648" s="7">
        <v>43700</v>
      </c>
      <c r="E4648" s="7">
        <v>43803</v>
      </c>
      <c r="F4648" s="7">
        <v>43818</v>
      </c>
      <c r="G4648" s="7">
        <v>43825</v>
      </c>
      <c r="H4648" s="6">
        <f t="shared" si="216"/>
        <v>22</v>
      </c>
      <c r="I4648" s="6" t="s">
        <v>215</v>
      </c>
      <c r="J4648" s="6">
        <v>16</v>
      </c>
      <c r="K4648" s="6">
        <v>13</v>
      </c>
      <c r="L4648" s="6">
        <v>176</v>
      </c>
      <c r="M4648" s="6">
        <v>29</v>
      </c>
      <c r="N4648" s="6">
        <v>2</v>
      </c>
      <c r="O4648" s="6">
        <v>0.1</v>
      </c>
      <c r="P4648" s="8">
        <v>1869.3</v>
      </c>
      <c r="Q4648" s="8">
        <v>1476.7470000000001</v>
      </c>
      <c r="R4648" s="8">
        <f t="shared" si="217"/>
        <v>411.24599999999964</v>
      </c>
      <c r="S4648" s="8">
        <f>(((Sales[[#This Row],[Unit Price]]-(Sales[[#This Row],[Discount Applied]]*Sales[[#This Row],[Unit Price]]))-Q4648)/Q4648)*100</f>
        <v>13.924050632911381</v>
      </c>
      <c r="T4648" s="8">
        <f t="shared" si="218"/>
        <v>3364.74</v>
      </c>
      <c r="U4648" s="8">
        <f>Sales[[#This Row],[Unit Cost]]*Sales[[#This Row],[Order Quantity]]</f>
        <v>2953.4940000000001</v>
      </c>
    </row>
    <row r="4649" spans="1:21" x14ac:dyDescent="0.2">
      <c r="A4649" s="6" t="s">
        <v>4862</v>
      </c>
      <c r="B4649" s="6" t="s">
        <v>23</v>
      </c>
      <c r="C4649" s="6" t="s">
        <v>145</v>
      </c>
      <c r="D4649" s="7">
        <v>43700</v>
      </c>
      <c r="E4649" s="7">
        <v>43803</v>
      </c>
      <c r="F4649" s="7">
        <v>43815</v>
      </c>
      <c r="G4649" s="7">
        <v>43821</v>
      </c>
      <c r="H4649" s="6">
        <f t="shared" si="216"/>
        <v>18</v>
      </c>
      <c r="I4649" s="6" t="s">
        <v>215</v>
      </c>
      <c r="J4649" s="6">
        <v>23</v>
      </c>
      <c r="K4649" s="6">
        <v>35</v>
      </c>
      <c r="L4649" s="6">
        <v>179</v>
      </c>
      <c r="M4649" s="6">
        <v>36</v>
      </c>
      <c r="N4649" s="6">
        <v>2</v>
      </c>
      <c r="O4649" s="6">
        <v>0.05</v>
      </c>
      <c r="P4649" s="8">
        <v>1132.3</v>
      </c>
      <c r="Q4649" s="8">
        <v>486.88899999999995</v>
      </c>
      <c r="R4649" s="8">
        <f t="shared" si="217"/>
        <v>1177.5920000000001</v>
      </c>
      <c r="S4649" s="8">
        <f>(((Sales[[#This Row],[Unit Price]]-(Sales[[#This Row],[Discount Applied]]*Sales[[#This Row],[Unit Price]]))-Q4649)/Q4649)*100</f>
        <v>120.93023255813955</v>
      </c>
      <c r="T4649" s="8">
        <f t="shared" si="218"/>
        <v>2151.37</v>
      </c>
      <c r="U4649" s="8">
        <f>Sales[[#This Row],[Unit Cost]]*Sales[[#This Row],[Order Quantity]]</f>
        <v>973.77799999999991</v>
      </c>
    </row>
    <row r="4650" spans="1:21" x14ac:dyDescent="0.2">
      <c r="A4650" s="6" t="s">
        <v>4863</v>
      </c>
      <c r="B4650" s="6" t="s">
        <v>24</v>
      </c>
      <c r="C4650" s="6" t="s">
        <v>145</v>
      </c>
      <c r="D4650" s="7">
        <v>43700</v>
      </c>
      <c r="E4650" s="7">
        <v>43804</v>
      </c>
      <c r="F4650" s="7">
        <v>43821</v>
      </c>
      <c r="G4650" s="7">
        <v>43824</v>
      </c>
      <c r="H4650" s="6">
        <f t="shared" si="216"/>
        <v>20</v>
      </c>
      <c r="I4650" s="6" t="s">
        <v>215</v>
      </c>
      <c r="J4650" s="6">
        <v>12</v>
      </c>
      <c r="K4650" s="6">
        <v>11</v>
      </c>
      <c r="L4650" s="6">
        <v>103</v>
      </c>
      <c r="M4650" s="6">
        <v>34</v>
      </c>
      <c r="N4650" s="6">
        <v>2</v>
      </c>
      <c r="O4650" s="6">
        <v>0.15</v>
      </c>
      <c r="P4650" s="8">
        <v>817.4</v>
      </c>
      <c r="Q4650" s="8">
        <v>678.44199999999989</v>
      </c>
      <c r="R4650" s="8">
        <f t="shared" si="217"/>
        <v>32.69600000000014</v>
      </c>
      <c r="S4650" s="8">
        <f>(((Sales[[#This Row],[Unit Price]]-(Sales[[#This Row],[Discount Applied]]*Sales[[#This Row],[Unit Price]]))-Q4650)/Q4650)*100</f>
        <v>2.4096385542168779</v>
      </c>
      <c r="T4650" s="8">
        <f t="shared" si="218"/>
        <v>1389.58</v>
      </c>
      <c r="U4650" s="8">
        <f>Sales[[#This Row],[Unit Cost]]*Sales[[#This Row],[Order Quantity]]</f>
        <v>1356.8839999999998</v>
      </c>
    </row>
    <row r="4651" spans="1:21" x14ac:dyDescent="0.2">
      <c r="A4651" s="6" t="s">
        <v>4864</v>
      </c>
      <c r="B4651" s="6" t="s">
        <v>24</v>
      </c>
      <c r="C4651" s="6" t="s">
        <v>145</v>
      </c>
      <c r="D4651" s="7">
        <v>43700</v>
      </c>
      <c r="E4651" s="7">
        <v>43804</v>
      </c>
      <c r="F4651" s="7">
        <v>43830</v>
      </c>
      <c r="G4651" s="7">
        <v>43836</v>
      </c>
      <c r="H4651" s="6">
        <f t="shared" si="216"/>
        <v>32</v>
      </c>
      <c r="I4651" s="6" t="s">
        <v>215</v>
      </c>
      <c r="J4651" s="6">
        <v>9</v>
      </c>
      <c r="K4651" s="6">
        <v>28</v>
      </c>
      <c r="L4651" s="6">
        <v>142</v>
      </c>
      <c r="M4651" s="6">
        <v>37</v>
      </c>
      <c r="N4651" s="6">
        <v>3</v>
      </c>
      <c r="O4651" s="6">
        <v>0.15</v>
      </c>
      <c r="P4651" s="8">
        <v>1125.6000000000001</v>
      </c>
      <c r="Q4651" s="8">
        <v>461.49600000000004</v>
      </c>
      <c r="R4651" s="8">
        <f t="shared" si="217"/>
        <v>1485.7920000000001</v>
      </c>
      <c r="S4651" s="8">
        <f>(((Sales[[#This Row],[Unit Price]]-(Sales[[#This Row],[Discount Applied]]*Sales[[#This Row],[Unit Price]]))-Q4651)/Q4651)*100</f>
        <v>107.31707317073172</v>
      </c>
      <c r="T4651" s="8">
        <f t="shared" si="218"/>
        <v>2870.28</v>
      </c>
      <c r="U4651" s="8">
        <f>Sales[[#This Row],[Unit Cost]]*Sales[[#This Row],[Order Quantity]]</f>
        <v>1384.4880000000001</v>
      </c>
    </row>
    <row r="4652" spans="1:21" x14ac:dyDescent="0.2">
      <c r="A4652" s="6" t="s">
        <v>4865</v>
      </c>
      <c r="B4652" s="6" t="s">
        <v>24</v>
      </c>
      <c r="C4652" s="6" t="s">
        <v>146</v>
      </c>
      <c r="D4652" s="7">
        <v>43700</v>
      </c>
      <c r="E4652" s="7">
        <v>43804</v>
      </c>
      <c r="F4652" s="7">
        <v>43821</v>
      </c>
      <c r="G4652" s="7">
        <v>43826</v>
      </c>
      <c r="H4652" s="6">
        <f t="shared" si="216"/>
        <v>22</v>
      </c>
      <c r="I4652" s="6" t="s">
        <v>215</v>
      </c>
      <c r="J4652" s="6">
        <v>10</v>
      </c>
      <c r="K4652" s="6">
        <v>32</v>
      </c>
      <c r="L4652" s="6">
        <v>293</v>
      </c>
      <c r="M4652" s="6">
        <v>10</v>
      </c>
      <c r="N4652" s="6">
        <v>7</v>
      </c>
      <c r="O4652" s="6">
        <v>0.15</v>
      </c>
      <c r="P4652" s="8">
        <v>1172.5</v>
      </c>
      <c r="Q4652" s="8">
        <v>515.9</v>
      </c>
      <c r="R4652" s="8">
        <f t="shared" si="217"/>
        <v>3365.0750000000003</v>
      </c>
      <c r="S4652" s="8">
        <f>(((Sales[[#This Row],[Unit Price]]-(Sales[[#This Row],[Discount Applied]]*Sales[[#This Row],[Unit Price]]))-Q4652)/Q4652)*100</f>
        <v>93.181818181818187</v>
      </c>
      <c r="T4652" s="8">
        <f t="shared" si="218"/>
        <v>6976.375</v>
      </c>
      <c r="U4652" s="8">
        <f>Sales[[#This Row],[Unit Cost]]*Sales[[#This Row],[Order Quantity]]</f>
        <v>3611.2999999999997</v>
      </c>
    </row>
    <row r="4653" spans="1:21" x14ac:dyDescent="0.2">
      <c r="A4653" s="6" t="s">
        <v>4866</v>
      </c>
      <c r="B4653" s="6" t="s">
        <v>24</v>
      </c>
      <c r="C4653" s="6" t="s">
        <v>146</v>
      </c>
      <c r="D4653" s="7">
        <v>43700</v>
      </c>
      <c r="E4653" s="7">
        <v>43804</v>
      </c>
      <c r="F4653" s="7">
        <v>43828</v>
      </c>
      <c r="G4653" s="7">
        <v>43834</v>
      </c>
      <c r="H4653" s="6">
        <f t="shared" si="216"/>
        <v>30</v>
      </c>
      <c r="I4653" s="6" t="s">
        <v>215</v>
      </c>
      <c r="J4653" s="6">
        <v>9</v>
      </c>
      <c r="K4653" s="6">
        <v>50</v>
      </c>
      <c r="L4653" s="6">
        <v>297</v>
      </c>
      <c r="M4653" s="6">
        <v>38</v>
      </c>
      <c r="N4653" s="6">
        <v>8</v>
      </c>
      <c r="O4653" s="6">
        <v>0.05</v>
      </c>
      <c r="P4653" s="8">
        <v>1152.4000000000001</v>
      </c>
      <c r="Q4653" s="8">
        <v>749.06000000000006</v>
      </c>
      <c r="R4653" s="8">
        <f t="shared" si="217"/>
        <v>2765.7600000000011</v>
      </c>
      <c r="S4653" s="8">
        <f>(((Sales[[#This Row],[Unit Price]]-(Sales[[#This Row],[Discount Applied]]*Sales[[#This Row],[Unit Price]]))-Q4653)/Q4653)*100</f>
        <v>46.153846153846168</v>
      </c>
      <c r="T4653" s="8">
        <f t="shared" si="218"/>
        <v>8758.2400000000016</v>
      </c>
      <c r="U4653" s="8">
        <f>Sales[[#This Row],[Unit Cost]]*Sales[[#This Row],[Order Quantity]]</f>
        <v>5992.4800000000005</v>
      </c>
    </row>
    <row r="4654" spans="1:21" x14ac:dyDescent="0.2">
      <c r="A4654" s="6" t="s">
        <v>4867</v>
      </c>
      <c r="B4654" s="6" t="s">
        <v>26</v>
      </c>
      <c r="C4654" s="6" t="s">
        <v>146</v>
      </c>
      <c r="D4654" s="7">
        <v>43700</v>
      </c>
      <c r="E4654" s="7">
        <v>43804</v>
      </c>
      <c r="F4654" s="7">
        <v>43829</v>
      </c>
      <c r="G4654" s="7">
        <v>43838</v>
      </c>
      <c r="H4654" s="6">
        <f t="shared" si="216"/>
        <v>34</v>
      </c>
      <c r="I4654" s="6" t="s">
        <v>215</v>
      </c>
      <c r="J4654" s="6">
        <v>26</v>
      </c>
      <c r="K4654" s="6">
        <v>15</v>
      </c>
      <c r="L4654" s="6">
        <v>270</v>
      </c>
      <c r="M4654" s="6">
        <v>16</v>
      </c>
      <c r="N4654" s="6">
        <v>7</v>
      </c>
      <c r="O4654" s="6">
        <v>0.05</v>
      </c>
      <c r="P4654" s="8">
        <v>6170.7</v>
      </c>
      <c r="Q4654" s="8">
        <v>3270.471</v>
      </c>
      <c r="R4654" s="8">
        <f t="shared" si="217"/>
        <v>18141.858</v>
      </c>
      <c r="S4654" s="8">
        <f>(((Sales[[#This Row],[Unit Price]]-(Sales[[#This Row],[Discount Applied]]*Sales[[#This Row],[Unit Price]]))-Q4654)/Q4654)*100</f>
        <v>79.245283018867923</v>
      </c>
      <c r="T4654" s="8">
        <f t="shared" si="218"/>
        <v>41035.154999999999</v>
      </c>
      <c r="U4654" s="8">
        <f>Sales[[#This Row],[Unit Cost]]*Sales[[#This Row],[Order Quantity]]</f>
        <v>22893.296999999999</v>
      </c>
    </row>
    <row r="4655" spans="1:21" x14ac:dyDescent="0.2">
      <c r="A4655" s="6" t="s">
        <v>4868</v>
      </c>
      <c r="B4655" s="6" t="s">
        <v>24</v>
      </c>
      <c r="C4655" s="6" t="s">
        <v>148</v>
      </c>
      <c r="D4655" s="7">
        <v>43700</v>
      </c>
      <c r="E4655" s="7">
        <v>43804</v>
      </c>
      <c r="F4655" s="7">
        <v>43822</v>
      </c>
      <c r="G4655" s="7">
        <v>43831</v>
      </c>
      <c r="H4655" s="6">
        <f t="shared" si="216"/>
        <v>27</v>
      </c>
      <c r="I4655" s="6" t="s">
        <v>215</v>
      </c>
      <c r="J4655" s="6">
        <v>6</v>
      </c>
      <c r="K4655" s="6">
        <v>33</v>
      </c>
      <c r="L4655" s="6">
        <v>12</v>
      </c>
      <c r="M4655" s="6">
        <v>47</v>
      </c>
      <c r="N4655" s="6">
        <v>7</v>
      </c>
      <c r="O4655" s="6">
        <v>7.4999999999999997E-2</v>
      </c>
      <c r="P4655" s="8">
        <v>6304.7</v>
      </c>
      <c r="Q4655" s="8">
        <v>5106.8069999999998</v>
      </c>
      <c r="R4655" s="8">
        <f t="shared" si="217"/>
        <v>5075.283500000005</v>
      </c>
      <c r="S4655" s="8">
        <f>(((Sales[[#This Row],[Unit Price]]-(Sales[[#This Row],[Discount Applied]]*Sales[[#This Row],[Unit Price]]))-Q4655)/Q4655)*100</f>
        <v>14.197530864197534</v>
      </c>
      <c r="T4655" s="8">
        <f t="shared" si="218"/>
        <v>40822.932500000003</v>
      </c>
      <c r="U4655" s="8">
        <f>Sales[[#This Row],[Unit Cost]]*Sales[[#This Row],[Order Quantity]]</f>
        <v>35747.648999999998</v>
      </c>
    </row>
    <row r="4656" spans="1:21" x14ac:dyDescent="0.2">
      <c r="A4656" s="6" t="s">
        <v>4869</v>
      </c>
      <c r="B4656" s="6" t="s">
        <v>23</v>
      </c>
      <c r="C4656" s="6" t="s">
        <v>148</v>
      </c>
      <c r="D4656" s="7">
        <v>43700</v>
      </c>
      <c r="E4656" s="7">
        <v>43804</v>
      </c>
      <c r="F4656" s="7">
        <v>43807</v>
      </c>
      <c r="G4656" s="7">
        <v>43810</v>
      </c>
      <c r="H4656" s="6">
        <f t="shared" si="216"/>
        <v>6</v>
      </c>
      <c r="I4656" s="6" t="s">
        <v>215</v>
      </c>
      <c r="J4656" s="6">
        <v>23</v>
      </c>
      <c r="K4656" s="6">
        <v>26</v>
      </c>
      <c r="L4656" s="6">
        <v>33</v>
      </c>
      <c r="M4656" s="6">
        <v>31</v>
      </c>
      <c r="N4656" s="6">
        <v>1</v>
      </c>
      <c r="O4656" s="6">
        <v>7.4999999999999997E-2</v>
      </c>
      <c r="P4656" s="8">
        <v>857.6</v>
      </c>
      <c r="Q4656" s="8">
        <v>711.80799999999999</v>
      </c>
      <c r="R4656" s="8">
        <f t="shared" si="217"/>
        <v>81.47199999999998</v>
      </c>
      <c r="S4656" s="8">
        <f>(((Sales[[#This Row],[Unit Price]]-(Sales[[#This Row],[Discount Applied]]*Sales[[#This Row],[Unit Price]]))-Q4656)/Q4656)*100</f>
        <v>11.445783132530119</v>
      </c>
      <c r="T4656" s="8">
        <f t="shared" si="218"/>
        <v>793.28</v>
      </c>
      <c r="U4656" s="8">
        <f>Sales[[#This Row],[Unit Cost]]*Sales[[#This Row],[Order Quantity]]</f>
        <v>711.80799999999999</v>
      </c>
    </row>
    <row r="4657" spans="1:21" x14ac:dyDescent="0.2">
      <c r="A4657" s="6" t="s">
        <v>4870</v>
      </c>
      <c r="B4657" s="6" t="s">
        <v>23</v>
      </c>
      <c r="C4657" s="6" t="s">
        <v>145</v>
      </c>
      <c r="D4657" s="7">
        <v>43700</v>
      </c>
      <c r="E4657" s="7">
        <v>43805</v>
      </c>
      <c r="F4657" s="7">
        <v>43813</v>
      </c>
      <c r="G4657" s="7">
        <v>43815</v>
      </c>
      <c r="H4657" s="6">
        <f t="shared" si="216"/>
        <v>10</v>
      </c>
      <c r="I4657" s="6" t="s">
        <v>215</v>
      </c>
      <c r="J4657" s="6">
        <v>21</v>
      </c>
      <c r="K4657" s="6">
        <v>5</v>
      </c>
      <c r="L4657" s="6">
        <v>183</v>
      </c>
      <c r="M4657" s="6">
        <v>25</v>
      </c>
      <c r="N4657" s="6">
        <v>6</v>
      </c>
      <c r="O4657" s="6">
        <v>0.2</v>
      </c>
      <c r="P4657" s="8">
        <v>5051.8</v>
      </c>
      <c r="Q4657" s="8">
        <v>2020.7200000000003</v>
      </c>
      <c r="R4657" s="8">
        <f t="shared" si="217"/>
        <v>12124.320000000002</v>
      </c>
      <c r="S4657" s="8">
        <f>(((Sales[[#This Row],[Unit Price]]-(Sales[[#This Row],[Discount Applied]]*Sales[[#This Row],[Unit Price]]))-Q4657)/Q4657)*100</f>
        <v>99.999999999999972</v>
      </c>
      <c r="T4657" s="8">
        <f t="shared" si="218"/>
        <v>24248.640000000003</v>
      </c>
      <c r="U4657" s="8">
        <f>Sales[[#This Row],[Unit Cost]]*Sales[[#This Row],[Order Quantity]]</f>
        <v>12124.320000000002</v>
      </c>
    </row>
    <row r="4658" spans="1:21" x14ac:dyDescent="0.2">
      <c r="A4658" s="6" t="s">
        <v>4871</v>
      </c>
      <c r="B4658" s="6" t="s">
        <v>24</v>
      </c>
      <c r="C4658" s="6" t="s">
        <v>144</v>
      </c>
      <c r="D4658" s="7">
        <v>43700</v>
      </c>
      <c r="E4658" s="7">
        <v>43805</v>
      </c>
      <c r="F4658" s="7">
        <v>43820</v>
      </c>
      <c r="G4658" s="7">
        <v>43826</v>
      </c>
      <c r="H4658" s="6">
        <f t="shared" si="216"/>
        <v>21</v>
      </c>
      <c r="I4658" s="6" t="s">
        <v>215</v>
      </c>
      <c r="J4658" s="6">
        <v>7</v>
      </c>
      <c r="K4658" s="6">
        <v>1</v>
      </c>
      <c r="L4658" s="6">
        <v>80</v>
      </c>
      <c r="M4658" s="6">
        <v>12</v>
      </c>
      <c r="N4658" s="6">
        <v>3</v>
      </c>
      <c r="O4658" s="6">
        <v>0.05</v>
      </c>
      <c r="P4658" s="8">
        <v>268</v>
      </c>
      <c r="Q4658" s="8">
        <v>125.96</v>
      </c>
      <c r="R4658" s="8">
        <f t="shared" si="217"/>
        <v>385.91999999999996</v>
      </c>
      <c r="S4658" s="8">
        <f>(((Sales[[#This Row],[Unit Price]]-(Sales[[#This Row],[Discount Applied]]*Sales[[#This Row],[Unit Price]]))-Q4658)/Q4658)*100</f>
        <v>102.12765957446808</v>
      </c>
      <c r="T4658" s="8">
        <f t="shared" si="218"/>
        <v>763.8</v>
      </c>
      <c r="U4658" s="8">
        <f>Sales[[#This Row],[Unit Cost]]*Sales[[#This Row],[Order Quantity]]</f>
        <v>377.88</v>
      </c>
    </row>
    <row r="4659" spans="1:21" x14ac:dyDescent="0.2">
      <c r="A4659" s="6" t="s">
        <v>4872</v>
      </c>
      <c r="B4659" s="6" t="s">
        <v>25</v>
      </c>
      <c r="C4659" s="6" t="s">
        <v>148</v>
      </c>
      <c r="D4659" s="7">
        <v>43700</v>
      </c>
      <c r="E4659" s="7">
        <v>43805</v>
      </c>
      <c r="F4659" s="7">
        <v>43816</v>
      </c>
      <c r="G4659" s="7">
        <v>43817</v>
      </c>
      <c r="H4659" s="6">
        <f t="shared" si="216"/>
        <v>12</v>
      </c>
      <c r="I4659" s="6" t="s">
        <v>215</v>
      </c>
      <c r="J4659" s="6">
        <v>19</v>
      </c>
      <c r="K4659" s="6">
        <v>34</v>
      </c>
      <c r="L4659" s="6">
        <v>58</v>
      </c>
      <c r="M4659" s="6">
        <v>9</v>
      </c>
      <c r="N4659" s="6">
        <v>2</v>
      </c>
      <c r="O4659" s="6">
        <v>0.1</v>
      </c>
      <c r="P4659" s="8">
        <v>1132.3</v>
      </c>
      <c r="Q4659" s="8">
        <v>837.90199999999993</v>
      </c>
      <c r="R4659" s="8">
        <f t="shared" si="217"/>
        <v>362.33600000000001</v>
      </c>
      <c r="S4659" s="8">
        <f>(((Sales[[#This Row],[Unit Price]]-(Sales[[#This Row],[Discount Applied]]*Sales[[#This Row],[Unit Price]]))-Q4659)/Q4659)*100</f>
        <v>21.621621621621621</v>
      </c>
      <c r="T4659" s="8">
        <f t="shared" si="218"/>
        <v>2038.1399999999999</v>
      </c>
      <c r="U4659" s="8">
        <f>Sales[[#This Row],[Unit Cost]]*Sales[[#This Row],[Order Quantity]]</f>
        <v>1675.8039999999999</v>
      </c>
    </row>
    <row r="4660" spans="1:21" x14ac:dyDescent="0.2">
      <c r="A4660" s="6" t="s">
        <v>4873</v>
      </c>
      <c r="B4660" s="6" t="s">
        <v>25</v>
      </c>
      <c r="C4660" s="6" t="s">
        <v>145</v>
      </c>
      <c r="D4660" s="7">
        <v>43700</v>
      </c>
      <c r="E4660" s="7">
        <v>43805</v>
      </c>
      <c r="F4660" s="7">
        <v>43818</v>
      </c>
      <c r="G4660" s="7">
        <v>43825</v>
      </c>
      <c r="H4660" s="6">
        <f t="shared" si="216"/>
        <v>20</v>
      </c>
      <c r="I4660" s="6" t="s">
        <v>215</v>
      </c>
      <c r="J4660" s="6">
        <v>15</v>
      </c>
      <c r="K4660" s="6">
        <v>2</v>
      </c>
      <c r="L4660" s="6">
        <v>91</v>
      </c>
      <c r="M4660" s="6">
        <v>27</v>
      </c>
      <c r="N4660" s="6">
        <v>1</v>
      </c>
      <c r="O4660" s="6">
        <v>0.05</v>
      </c>
      <c r="P4660" s="8">
        <v>3309.8</v>
      </c>
      <c r="Q4660" s="8">
        <v>1886.586</v>
      </c>
      <c r="R4660" s="8">
        <f t="shared" si="217"/>
        <v>1257.7240000000004</v>
      </c>
      <c r="S4660" s="8">
        <f>(((Sales[[#This Row],[Unit Price]]-(Sales[[#This Row],[Discount Applied]]*Sales[[#This Row],[Unit Price]]))-Q4660)/Q4660)*100</f>
        <v>66.666666666666686</v>
      </c>
      <c r="T4660" s="8">
        <f t="shared" si="218"/>
        <v>3144.3100000000004</v>
      </c>
      <c r="U4660" s="8">
        <f>Sales[[#This Row],[Unit Cost]]*Sales[[#This Row],[Order Quantity]]</f>
        <v>1886.586</v>
      </c>
    </row>
    <row r="4661" spans="1:21" x14ac:dyDescent="0.2">
      <c r="A4661" s="6" t="s">
        <v>4874</v>
      </c>
      <c r="B4661" s="6" t="s">
        <v>25</v>
      </c>
      <c r="C4661" s="6" t="s">
        <v>147</v>
      </c>
      <c r="D4661" s="7">
        <v>43700</v>
      </c>
      <c r="E4661" s="7">
        <v>43805</v>
      </c>
      <c r="F4661" s="7">
        <v>43827</v>
      </c>
      <c r="G4661" s="7">
        <v>43837</v>
      </c>
      <c r="H4661" s="6">
        <f t="shared" si="216"/>
        <v>32</v>
      </c>
      <c r="I4661" s="6" t="s">
        <v>215</v>
      </c>
      <c r="J4661" s="6">
        <v>19</v>
      </c>
      <c r="K4661" s="6">
        <v>44</v>
      </c>
      <c r="L4661" s="6">
        <v>252</v>
      </c>
      <c r="M4661" s="6">
        <v>28</v>
      </c>
      <c r="N4661" s="6">
        <v>7</v>
      </c>
      <c r="O4661" s="6">
        <v>0.05</v>
      </c>
      <c r="P4661" s="8">
        <v>931.30000000000007</v>
      </c>
      <c r="Q4661" s="8">
        <v>400.459</v>
      </c>
      <c r="R4661" s="8">
        <f t="shared" si="217"/>
        <v>3389.9320000000002</v>
      </c>
      <c r="S4661" s="8">
        <f>(((Sales[[#This Row],[Unit Price]]-(Sales[[#This Row],[Discount Applied]]*Sales[[#This Row],[Unit Price]]))-Q4661)/Q4661)*100</f>
        <v>120.93023255813952</v>
      </c>
      <c r="T4661" s="8">
        <f t="shared" si="218"/>
        <v>6193.1450000000004</v>
      </c>
      <c r="U4661" s="8">
        <f>Sales[[#This Row],[Unit Cost]]*Sales[[#This Row],[Order Quantity]]</f>
        <v>2803.2130000000002</v>
      </c>
    </row>
    <row r="4662" spans="1:21" x14ac:dyDescent="0.2">
      <c r="A4662" s="6" t="s">
        <v>4875</v>
      </c>
      <c r="B4662" s="6" t="s">
        <v>25</v>
      </c>
      <c r="C4662" s="6" t="s">
        <v>143</v>
      </c>
      <c r="D4662" s="7">
        <v>43700</v>
      </c>
      <c r="E4662" s="7">
        <v>43805</v>
      </c>
      <c r="F4662" s="7">
        <v>43817</v>
      </c>
      <c r="G4662" s="7">
        <v>43825</v>
      </c>
      <c r="H4662" s="6">
        <f t="shared" si="216"/>
        <v>20</v>
      </c>
      <c r="I4662" s="6" t="s">
        <v>215</v>
      </c>
      <c r="J4662" s="6">
        <v>15</v>
      </c>
      <c r="K4662" s="6">
        <v>39</v>
      </c>
      <c r="L4662" s="6">
        <v>339</v>
      </c>
      <c r="M4662" s="6">
        <v>42</v>
      </c>
      <c r="N4662" s="6">
        <v>1</v>
      </c>
      <c r="O4662" s="6">
        <v>0.3</v>
      </c>
      <c r="P4662" s="8">
        <v>2331.6</v>
      </c>
      <c r="Q4662" s="8">
        <v>1002.588</v>
      </c>
      <c r="R4662" s="8">
        <f t="shared" si="217"/>
        <v>629.53199999999993</v>
      </c>
      <c r="S4662" s="8">
        <f>(((Sales[[#This Row],[Unit Price]]-(Sales[[#This Row],[Discount Applied]]*Sales[[#This Row],[Unit Price]]))-Q4662)/Q4662)*100</f>
        <v>62.790697674418595</v>
      </c>
      <c r="T4662" s="8">
        <f t="shared" si="218"/>
        <v>1632.12</v>
      </c>
      <c r="U4662" s="8">
        <f>Sales[[#This Row],[Unit Cost]]*Sales[[#This Row],[Order Quantity]]</f>
        <v>1002.588</v>
      </c>
    </row>
    <row r="4663" spans="1:21" x14ac:dyDescent="0.2">
      <c r="A4663" s="6" t="s">
        <v>4876</v>
      </c>
      <c r="B4663" s="6" t="s">
        <v>23</v>
      </c>
      <c r="C4663" s="6" t="s">
        <v>145</v>
      </c>
      <c r="D4663" s="7">
        <v>43700</v>
      </c>
      <c r="E4663" s="7">
        <v>43805</v>
      </c>
      <c r="F4663" s="7">
        <v>43828</v>
      </c>
      <c r="G4663" s="7">
        <v>43836</v>
      </c>
      <c r="H4663" s="6">
        <f t="shared" si="216"/>
        <v>31</v>
      </c>
      <c r="I4663" s="6" t="s">
        <v>215</v>
      </c>
      <c r="J4663" s="6">
        <v>22</v>
      </c>
      <c r="K4663" s="6">
        <v>14</v>
      </c>
      <c r="L4663" s="6">
        <v>182</v>
      </c>
      <c r="M4663" s="6">
        <v>7</v>
      </c>
      <c r="N4663" s="6">
        <v>7</v>
      </c>
      <c r="O4663" s="6">
        <v>0.1</v>
      </c>
      <c r="P4663" s="8">
        <v>5065.2</v>
      </c>
      <c r="Q4663" s="8">
        <v>2026.08</v>
      </c>
      <c r="R4663" s="8">
        <f t="shared" si="217"/>
        <v>17728.200000000004</v>
      </c>
      <c r="S4663" s="8">
        <f>(((Sales[[#This Row],[Unit Price]]-(Sales[[#This Row],[Discount Applied]]*Sales[[#This Row],[Unit Price]]))-Q4663)/Q4663)*100</f>
        <v>125.00000000000003</v>
      </c>
      <c r="T4663" s="8">
        <f t="shared" si="218"/>
        <v>31910.760000000002</v>
      </c>
      <c r="U4663" s="8">
        <f>Sales[[#This Row],[Unit Cost]]*Sales[[#This Row],[Order Quantity]]</f>
        <v>14182.56</v>
      </c>
    </row>
    <row r="4664" spans="1:21" x14ac:dyDescent="0.2">
      <c r="A4664" s="6" t="s">
        <v>4877</v>
      </c>
      <c r="B4664" s="6" t="s">
        <v>25</v>
      </c>
      <c r="C4664" s="6" t="s">
        <v>148</v>
      </c>
      <c r="D4664" s="7">
        <v>43700</v>
      </c>
      <c r="E4664" s="7">
        <v>43805</v>
      </c>
      <c r="F4664" s="7">
        <v>43829</v>
      </c>
      <c r="G4664" s="7">
        <v>43839</v>
      </c>
      <c r="H4664" s="6">
        <f t="shared" si="216"/>
        <v>34</v>
      </c>
      <c r="I4664" s="6" t="s">
        <v>215</v>
      </c>
      <c r="J4664" s="6">
        <v>15</v>
      </c>
      <c r="K4664" s="6">
        <v>44</v>
      </c>
      <c r="L4664" s="6">
        <v>45</v>
      </c>
      <c r="M4664" s="6">
        <v>19</v>
      </c>
      <c r="N4664" s="6">
        <v>3</v>
      </c>
      <c r="O4664" s="6">
        <v>0.05</v>
      </c>
      <c r="P4664" s="8">
        <v>837.5</v>
      </c>
      <c r="Q4664" s="8">
        <v>653.25</v>
      </c>
      <c r="R4664" s="8">
        <f t="shared" si="217"/>
        <v>427.125</v>
      </c>
      <c r="S4664" s="8">
        <f>(((Sales[[#This Row],[Unit Price]]-(Sales[[#This Row],[Discount Applied]]*Sales[[#This Row],[Unit Price]]))-Q4664)/Q4664)*100</f>
        <v>21.794871794871796</v>
      </c>
      <c r="T4664" s="8">
        <f t="shared" si="218"/>
        <v>2386.875</v>
      </c>
      <c r="U4664" s="8">
        <f>Sales[[#This Row],[Unit Cost]]*Sales[[#This Row],[Order Quantity]]</f>
        <v>1959.75</v>
      </c>
    </row>
    <row r="4665" spans="1:21" x14ac:dyDescent="0.2">
      <c r="A4665" s="6" t="s">
        <v>4878</v>
      </c>
      <c r="B4665" s="6" t="s">
        <v>26</v>
      </c>
      <c r="C4665" s="6" t="s">
        <v>147</v>
      </c>
      <c r="D4665" s="7">
        <v>43700</v>
      </c>
      <c r="E4665" s="7">
        <v>43805</v>
      </c>
      <c r="F4665" s="7">
        <v>43829</v>
      </c>
      <c r="G4665" s="7">
        <v>43833</v>
      </c>
      <c r="H4665" s="6">
        <f t="shared" si="216"/>
        <v>28</v>
      </c>
      <c r="I4665" s="6" t="s">
        <v>215</v>
      </c>
      <c r="J4665" s="6">
        <v>27</v>
      </c>
      <c r="K4665" s="6">
        <v>34</v>
      </c>
      <c r="L4665" s="6">
        <v>232</v>
      </c>
      <c r="M4665" s="6">
        <v>13</v>
      </c>
      <c r="N4665" s="6">
        <v>2</v>
      </c>
      <c r="O4665" s="6">
        <v>0.05</v>
      </c>
      <c r="P4665" s="8">
        <v>690.1</v>
      </c>
      <c r="Q4665" s="8">
        <v>282.94099999999997</v>
      </c>
      <c r="R4665" s="8">
        <f t="shared" si="217"/>
        <v>745.30800000000011</v>
      </c>
      <c r="S4665" s="8">
        <f>(((Sales[[#This Row],[Unit Price]]-(Sales[[#This Row],[Discount Applied]]*Sales[[#This Row],[Unit Price]]))-Q4665)/Q4665)*100</f>
        <v>131.70731707317077</v>
      </c>
      <c r="T4665" s="8">
        <f t="shared" si="218"/>
        <v>1311.19</v>
      </c>
      <c r="U4665" s="8">
        <f>Sales[[#This Row],[Unit Cost]]*Sales[[#This Row],[Order Quantity]]</f>
        <v>565.88199999999995</v>
      </c>
    </row>
    <row r="4666" spans="1:21" x14ac:dyDescent="0.2">
      <c r="A4666" s="6" t="s">
        <v>4879</v>
      </c>
      <c r="B4666" s="6" t="s">
        <v>24</v>
      </c>
      <c r="C4666" s="6" t="s">
        <v>147</v>
      </c>
      <c r="D4666" s="7">
        <v>43700</v>
      </c>
      <c r="E4666" s="7">
        <v>43806</v>
      </c>
      <c r="F4666" s="7">
        <v>43808</v>
      </c>
      <c r="G4666" s="7">
        <v>43813</v>
      </c>
      <c r="H4666" s="6">
        <f t="shared" si="216"/>
        <v>7</v>
      </c>
      <c r="I4666" s="6" t="s">
        <v>215</v>
      </c>
      <c r="J4666" s="6">
        <v>2</v>
      </c>
      <c r="K4666" s="6">
        <v>34</v>
      </c>
      <c r="L4666" s="6">
        <v>230</v>
      </c>
      <c r="M4666" s="6">
        <v>31</v>
      </c>
      <c r="N4666" s="6">
        <v>7</v>
      </c>
      <c r="O4666" s="6">
        <v>0.05</v>
      </c>
      <c r="P4666" s="8">
        <v>2626.4</v>
      </c>
      <c r="Q4666" s="8">
        <v>1575.84</v>
      </c>
      <c r="R4666" s="8">
        <f t="shared" si="217"/>
        <v>6434.6799999999985</v>
      </c>
      <c r="S4666" s="8">
        <f>(((Sales[[#This Row],[Unit Price]]-(Sales[[#This Row],[Discount Applied]]*Sales[[#This Row],[Unit Price]]))-Q4666)/Q4666)*100</f>
        <v>58.333333333333336</v>
      </c>
      <c r="T4666" s="8">
        <f t="shared" si="218"/>
        <v>17465.559999999998</v>
      </c>
      <c r="U4666" s="8">
        <f>Sales[[#This Row],[Unit Cost]]*Sales[[#This Row],[Order Quantity]]</f>
        <v>11030.88</v>
      </c>
    </row>
    <row r="4667" spans="1:21" x14ac:dyDescent="0.2">
      <c r="A4667" s="6" t="s">
        <v>4880</v>
      </c>
      <c r="B4667" s="6" t="s">
        <v>24</v>
      </c>
      <c r="C4667" s="6" t="s">
        <v>148</v>
      </c>
      <c r="D4667" s="7">
        <v>43700</v>
      </c>
      <c r="E4667" s="7">
        <v>43806</v>
      </c>
      <c r="F4667" s="7">
        <v>43817</v>
      </c>
      <c r="G4667" s="7">
        <v>43820</v>
      </c>
      <c r="H4667" s="6">
        <f t="shared" si="216"/>
        <v>14</v>
      </c>
      <c r="I4667" s="6" t="s">
        <v>215</v>
      </c>
      <c r="J4667" s="6">
        <v>8</v>
      </c>
      <c r="K4667" s="6">
        <v>47</v>
      </c>
      <c r="L4667" s="6">
        <v>10</v>
      </c>
      <c r="M4667" s="6">
        <v>31</v>
      </c>
      <c r="N4667" s="6">
        <v>2</v>
      </c>
      <c r="O4667" s="6">
        <v>0.15</v>
      </c>
      <c r="P4667" s="8">
        <v>2425.4</v>
      </c>
      <c r="Q4667" s="8">
        <v>1479.4939999999999</v>
      </c>
      <c r="R4667" s="8">
        <f t="shared" si="217"/>
        <v>1164.1920000000005</v>
      </c>
      <c r="S4667" s="8">
        <f>(((Sales[[#This Row],[Unit Price]]-(Sales[[#This Row],[Discount Applied]]*Sales[[#This Row],[Unit Price]]))-Q4667)/Q4667)*100</f>
        <v>39.344262295081982</v>
      </c>
      <c r="T4667" s="8">
        <f t="shared" si="218"/>
        <v>4123.18</v>
      </c>
      <c r="U4667" s="8">
        <f>Sales[[#This Row],[Unit Cost]]*Sales[[#This Row],[Order Quantity]]</f>
        <v>2958.9879999999998</v>
      </c>
    </row>
    <row r="4668" spans="1:21" x14ac:dyDescent="0.2">
      <c r="A4668" s="6" t="s">
        <v>4881</v>
      </c>
      <c r="B4668" s="6" t="s">
        <v>23</v>
      </c>
      <c r="C4668" s="6" t="s">
        <v>146</v>
      </c>
      <c r="D4668" s="7">
        <v>43700</v>
      </c>
      <c r="E4668" s="7">
        <v>43806</v>
      </c>
      <c r="F4668" s="7">
        <v>43815</v>
      </c>
      <c r="G4668" s="7">
        <v>43819</v>
      </c>
      <c r="H4668" s="6">
        <f t="shared" si="216"/>
        <v>13</v>
      </c>
      <c r="I4668" s="6" t="s">
        <v>215</v>
      </c>
      <c r="J4668" s="6">
        <v>24</v>
      </c>
      <c r="K4668" s="6">
        <v>9</v>
      </c>
      <c r="L4668" s="6">
        <v>312</v>
      </c>
      <c r="M4668" s="6">
        <v>28</v>
      </c>
      <c r="N4668" s="6">
        <v>3</v>
      </c>
      <c r="O4668" s="6">
        <v>7.4999999999999997E-2</v>
      </c>
      <c r="P4668" s="8">
        <v>3865.9</v>
      </c>
      <c r="Q4668" s="8">
        <v>3247.3559999999998</v>
      </c>
      <c r="R4668" s="8">
        <f t="shared" si="217"/>
        <v>985.80450000000201</v>
      </c>
      <c r="S4668" s="8">
        <f>(((Sales[[#This Row],[Unit Price]]-(Sales[[#This Row],[Discount Applied]]*Sales[[#This Row],[Unit Price]]))-Q4668)/Q4668)*100</f>
        <v>10.119047619047626</v>
      </c>
      <c r="T4668" s="8">
        <f t="shared" si="218"/>
        <v>10727.872500000001</v>
      </c>
      <c r="U4668" s="8">
        <f>Sales[[#This Row],[Unit Cost]]*Sales[[#This Row],[Order Quantity]]</f>
        <v>9742.0679999999993</v>
      </c>
    </row>
    <row r="4669" spans="1:21" x14ac:dyDescent="0.2">
      <c r="A4669" s="6" t="s">
        <v>4882</v>
      </c>
      <c r="B4669" s="6" t="s">
        <v>25</v>
      </c>
      <c r="C4669" s="6" t="s">
        <v>146</v>
      </c>
      <c r="D4669" s="7">
        <v>43700</v>
      </c>
      <c r="E4669" s="7">
        <v>43806</v>
      </c>
      <c r="F4669" s="7">
        <v>43823</v>
      </c>
      <c r="G4669" s="7">
        <v>43830</v>
      </c>
      <c r="H4669" s="6">
        <f t="shared" si="216"/>
        <v>24</v>
      </c>
      <c r="I4669" s="6" t="s">
        <v>215</v>
      </c>
      <c r="J4669" s="6">
        <v>16</v>
      </c>
      <c r="K4669" s="6">
        <v>19</v>
      </c>
      <c r="L4669" s="6">
        <v>274</v>
      </c>
      <c r="M4669" s="6">
        <v>34</v>
      </c>
      <c r="N4669" s="6">
        <v>2</v>
      </c>
      <c r="O4669" s="6">
        <v>7.4999999999999997E-2</v>
      </c>
      <c r="P4669" s="8">
        <v>783.9</v>
      </c>
      <c r="Q4669" s="8">
        <v>501.69599999999997</v>
      </c>
      <c r="R4669" s="8">
        <f t="shared" si="217"/>
        <v>446.82299999999998</v>
      </c>
      <c r="S4669" s="8">
        <f>(((Sales[[#This Row],[Unit Price]]-(Sales[[#This Row],[Discount Applied]]*Sales[[#This Row],[Unit Price]]))-Q4669)/Q4669)*100</f>
        <v>44.53125</v>
      </c>
      <c r="T4669" s="8">
        <f t="shared" si="218"/>
        <v>1450.2149999999999</v>
      </c>
      <c r="U4669" s="8">
        <f>Sales[[#This Row],[Unit Cost]]*Sales[[#This Row],[Order Quantity]]</f>
        <v>1003.3919999999999</v>
      </c>
    </row>
    <row r="4670" spans="1:21" x14ac:dyDescent="0.2">
      <c r="A4670" s="6" t="s">
        <v>4883</v>
      </c>
      <c r="B4670" s="6" t="s">
        <v>23</v>
      </c>
      <c r="C4670" s="6" t="s">
        <v>147</v>
      </c>
      <c r="D4670" s="7">
        <v>43700</v>
      </c>
      <c r="E4670" s="7">
        <v>43806</v>
      </c>
      <c r="F4670" s="7">
        <v>43822</v>
      </c>
      <c r="G4670" s="7">
        <v>43831</v>
      </c>
      <c r="H4670" s="6">
        <f t="shared" si="216"/>
        <v>25</v>
      </c>
      <c r="I4670" s="6" t="s">
        <v>215</v>
      </c>
      <c r="J4670" s="6">
        <v>20</v>
      </c>
      <c r="K4670" s="6">
        <v>7</v>
      </c>
      <c r="L4670" s="6">
        <v>238</v>
      </c>
      <c r="M4670" s="6">
        <v>19</v>
      </c>
      <c r="N4670" s="6">
        <v>8</v>
      </c>
      <c r="O4670" s="6">
        <v>7.4999999999999997E-2</v>
      </c>
      <c r="P4670" s="8">
        <v>5112.1000000000004</v>
      </c>
      <c r="Q4670" s="8">
        <v>3322.8650000000002</v>
      </c>
      <c r="R4670" s="8">
        <f t="shared" si="217"/>
        <v>11246.619999999999</v>
      </c>
      <c r="S4670" s="8">
        <f>(((Sales[[#This Row],[Unit Price]]-(Sales[[#This Row],[Discount Applied]]*Sales[[#This Row],[Unit Price]]))-Q4670)/Q4670)*100</f>
        <v>42.307692307692299</v>
      </c>
      <c r="T4670" s="8">
        <f t="shared" si="218"/>
        <v>37829.54</v>
      </c>
      <c r="U4670" s="8">
        <f>Sales[[#This Row],[Unit Cost]]*Sales[[#This Row],[Order Quantity]]</f>
        <v>26582.920000000002</v>
      </c>
    </row>
    <row r="4671" spans="1:21" x14ac:dyDescent="0.2">
      <c r="A4671" s="6" t="s">
        <v>4884</v>
      </c>
      <c r="B4671" s="6" t="s">
        <v>24</v>
      </c>
      <c r="C4671" s="6" t="s">
        <v>148</v>
      </c>
      <c r="D4671" s="7">
        <v>43700</v>
      </c>
      <c r="E4671" s="7">
        <v>43806</v>
      </c>
      <c r="F4671" s="7">
        <v>43818</v>
      </c>
      <c r="G4671" s="7">
        <v>43824</v>
      </c>
      <c r="H4671" s="6">
        <f t="shared" si="216"/>
        <v>18</v>
      </c>
      <c r="I4671" s="6" t="s">
        <v>215</v>
      </c>
      <c r="J4671" s="6">
        <v>3</v>
      </c>
      <c r="K4671" s="6">
        <v>10</v>
      </c>
      <c r="L4671" s="6">
        <v>39</v>
      </c>
      <c r="M4671" s="6">
        <v>15</v>
      </c>
      <c r="N4671" s="6">
        <v>6</v>
      </c>
      <c r="O4671" s="6">
        <v>0.1</v>
      </c>
      <c r="P4671" s="8">
        <v>1809</v>
      </c>
      <c r="Q4671" s="8">
        <v>1049.22</v>
      </c>
      <c r="R4671" s="8">
        <f t="shared" si="217"/>
        <v>3473.2800000000007</v>
      </c>
      <c r="S4671" s="8">
        <f>(((Sales[[#This Row],[Unit Price]]-(Sales[[#This Row],[Discount Applied]]*Sales[[#This Row],[Unit Price]]))-Q4671)/Q4671)*100</f>
        <v>55.172413793103438</v>
      </c>
      <c r="T4671" s="8">
        <f t="shared" si="218"/>
        <v>9768.6</v>
      </c>
      <c r="U4671" s="8">
        <f>Sales[[#This Row],[Unit Cost]]*Sales[[#This Row],[Order Quantity]]</f>
        <v>6295.32</v>
      </c>
    </row>
    <row r="4672" spans="1:21" x14ac:dyDescent="0.2">
      <c r="A4672" s="6" t="s">
        <v>4885</v>
      </c>
      <c r="B4672" s="6" t="s">
        <v>24</v>
      </c>
      <c r="C4672" s="6" t="s">
        <v>145</v>
      </c>
      <c r="D4672" s="7">
        <v>43700</v>
      </c>
      <c r="E4672" s="7">
        <v>43806</v>
      </c>
      <c r="F4672" s="7">
        <v>43819</v>
      </c>
      <c r="G4672" s="7">
        <v>43820</v>
      </c>
      <c r="H4672" s="6">
        <f t="shared" si="216"/>
        <v>14</v>
      </c>
      <c r="I4672" s="6" t="s">
        <v>215</v>
      </c>
      <c r="J4672" s="6">
        <v>4</v>
      </c>
      <c r="K4672" s="6">
        <v>37</v>
      </c>
      <c r="L4672" s="6">
        <v>154</v>
      </c>
      <c r="M4672" s="6">
        <v>9</v>
      </c>
      <c r="N4672" s="6">
        <v>6</v>
      </c>
      <c r="O4672" s="6">
        <v>0.1</v>
      </c>
      <c r="P4672" s="8">
        <v>2673.3</v>
      </c>
      <c r="Q4672" s="8">
        <v>1764.3780000000002</v>
      </c>
      <c r="R4672" s="8">
        <f t="shared" si="217"/>
        <v>3849.5520000000015</v>
      </c>
      <c r="S4672" s="8">
        <f>(((Sales[[#This Row],[Unit Price]]-(Sales[[#This Row],[Discount Applied]]*Sales[[#This Row],[Unit Price]]))-Q4672)/Q4672)*100</f>
        <v>36.363636363636367</v>
      </c>
      <c r="T4672" s="8">
        <f t="shared" si="218"/>
        <v>14435.820000000002</v>
      </c>
      <c r="U4672" s="8">
        <f>Sales[[#This Row],[Unit Cost]]*Sales[[#This Row],[Order Quantity]]</f>
        <v>10586.268</v>
      </c>
    </row>
    <row r="4673" spans="1:21" x14ac:dyDescent="0.2">
      <c r="A4673" s="6" t="s">
        <v>4886</v>
      </c>
      <c r="B4673" s="6" t="s">
        <v>25</v>
      </c>
      <c r="C4673" s="6" t="s">
        <v>146</v>
      </c>
      <c r="D4673" s="7">
        <v>43700</v>
      </c>
      <c r="E4673" s="7">
        <v>43807</v>
      </c>
      <c r="F4673" s="7">
        <v>43829</v>
      </c>
      <c r="G4673" s="7">
        <v>43836</v>
      </c>
      <c r="H4673" s="6">
        <f t="shared" si="216"/>
        <v>29</v>
      </c>
      <c r="I4673" s="6" t="s">
        <v>215</v>
      </c>
      <c r="J4673" s="6">
        <v>19</v>
      </c>
      <c r="K4673" s="6">
        <v>41</v>
      </c>
      <c r="L4673" s="6">
        <v>318</v>
      </c>
      <c r="M4673" s="6">
        <v>21</v>
      </c>
      <c r="N4673" s="6">
        <v>6</v>
      </c>
      <c r="O4673" s="6">
        <v>7.4999999999999997E-2</v>
      </c>
      <c r="P4673" s="8">
        <v>3973.1</v>
      </c>
      <c r="Q4673" s="8">
        <v>2781.1699999999996</v>
      </c>
      <c r="R4673" s="8">
        <f t="shared" si="217"/>
        <v>5363.6850000000013</v>
      </c>
      <c r="S4673" s="8">
        <f>(((Sales[[#This Row],[Unit Price]]-(Sales[[#This Row],[Discount Applied]]*Sales[[#This Row],[Unit Price]]))-Q4673)/Q4673)*100</f>
        <v>32.142857142857153</v>
      </c>
      <c r="T4673" s="8">
        <f t="shared" si="218"/>
        <v>22050.704999999998</v>
      </c>
      <c r="U4673" s="8">
        <f>Sales[[#This Row],[Unit Cost]]*Sales[[#This Row],[Order Quantity]]</f>
        <v>16687.019999999997</v>
      </c>
    </row>
    <row r="4674" spans="1:21" x14ac:dyDescent="0.2">
      <c r="A4674" s="6" t="s">
        <v>4887</v>
      </c>
      <c r="B4674" s="6" t="s">
        <v>23</v>
      </c>
      <c r="C4674" s="6" t="s">
        <v>148</v>
      </c>
      <c r="D4674" s="7">
        <v>43700</v>
      </c>
      <c r="E4674" s="7">
        <v>43807</v>
      </c>
      <c r="F4674" s="7">
        <v>43818</v>
      </c>
      <c r="G4674" s="7">
        <v>43824</v>
      </c>
      <c r="H4674" s="6">
        <f t="shared" ref="H4674:H4737" si="219">G4674-E4674</f>
        <v>17</v>
      </c>
      <c r="I4674" s="6" t="s">
        <v>215</v>
      </c>
      <c r="J4674" s="6">
        <v>23</v>
      </c>
      <c r="K4674" s="6">
        <v>34</v>
      </c>
      <c r="L4674" s="6">
        <v>19</v>
      </c>
      <c r="M4674" s="6">
        <v>46</v>
      </c>
      <c r="N4674" s="6">
        <v>2</v>
      </c>
      <c r="O4674" s="6">
        <v>0.15</v>
      </c>
      <c r="P4674" s="8">
        <v>1862.6000000000001</v>
      </c>
      <c r="Q4674" s="8">
        <v>1229.3160000000003</v>
      </c>
      <c r="R4674" s="8">
        <f t="shared" ref="R4674:R4737" si="220">T4674-(Q4674*N4674)</f>
        <v>707.78799999999956</v>
      </c>
      <c r="S4674" s="8">
        <f>(((Sales[[#This Row],[Unit Price]]-(Sales[[#This Row],[Discount Applied]]*Sales[[#This Row],[Unit Price]]))-Q4674)/Q4674)*100</f>
        <v>28.787878787878761</v>
      </c>
      <c r="T4674" s="8">
        <f t="shared" ref="T4674:T4737" si="221">((P4674*N4674)-(P4674*O4674*N4674))</f>
        <v>3166.42</v>
      </c>
      <c r="U4674" s="8">
        <f>Sales[[#This Row],[Unit Cost]]*Sales[[#This Row],[Order Quantity]]</f>
        <v>2458.6320000000005</v>
      </c>
    </row>
    <row r="4675" spans="1:21" x14ac:dyDescent="0.2">
      <c r="A4675" s="6" t="s">
        <v>4888</v>
      </c>
      <c r="B4675" s="6" t="s">
        <v>26</v>
      </c>
      <c r="C4675" s="6" t="s">
        <v>146</v>
      </c>
      <c r="D4675" s="7">
        <v>43700</v>
      </c>
      <c r="E4675" s="7">
        <v>43807</v>
      </c>
      <c r="F4675" s="7">
        <v>43819</v>
      </c>
      <c r="G4675" s="7">
        <v>43824</v>
      </c>
      <c r="H4675" s="6">
        <f t="shared" si="219"/>
        <v>17</v>
      </c>
      <c r="I4675" s="6" t="s">
        <v>215</v>
      </c>
      <c r="J4675" s="6">
        <v>28</v>
      </c>
      <c r="K4675" s="6">
        <v>15</v>
      </c>
      <c r="L4675" s="6">
        <v>316</v>
      </c>
      <c r="M4675" s="6">
        <v>29</v>
      </c>
      <c r="N4675" s="6">
        <v>3</v>
      </c>
      <c r="O4675" s="6">
        <v>0.15</v>
      </c>
      <c r="P4675" s="8">
        <v>958.1</v>
      </c>
      <c r="Q4675" s="8">
        <v>526.95500000000004</v>
      </c>
      <c r="R4675" s="8">
        <f t="shared" si="220"/>
        <v>862.29</v>
      </c>
      <c r="S4675" s="8">
        <f>(((Sales[[#This Row],[Unit Price]]-(Sales[[#This Row],[Discount Applied]]*Sales[[#This Row],[Unit Price]]))-Q4675)/Q4675)*100</f>
        <v>54.545454545454533</v>
      </c>
      <c r="T4675" s="8">
        <f t="shared" si="221"/>
        <v>2443.1550000000002</v>
      </c>
      <c r="U4675" s="8">
        <f>Sales[[#This Row],[Unit Cost]]*Sales[[#This Row],[Order Quantity]]</f>
        <v>1580.8650000000002</v>
      </c>
    </row>
    <row r="4676" spans="1:21" x14ac:dyDescent="0.2">
      <c r="A4676" s="6" t="s">
        <v>4889</v>
      </c>
      <c r="B4676" s="6" t="s">
        <v>25</v>
      </c>
      <c r="C4676" s="6" t="s">
        <v>145</v>
      </c>
      <c r="D4676" s="7">
        <v>43700</v>
      </c>
      <c r="E4676" s="7">
        <v>43807</v>
      </c>
      <c r="F4676" s="7">
        <v>43817</v>
      </c>
      <c r="G4676" s="7">
        <v>43825</v>
      </c>
      <c r="H4676" s="6">
        <f t="shared" si="219"/>
        <v>18</v>
      </c>
      <c r="I4676" s="6" t="s">
        <v>215</v>
      </c>
      <c r="J4676" s="6">
        <v>14</v>
      </c>
      <c r="K4676" s="6">
        <v>27</v>
      </c>
      <c r="L4676" s="6">
        <v>189</v>
      </c>
      <c r="M4676" s="6">
        <v>25</v>
      </c>
      <c r="N4676" s="6">
        <v>8</v>
      </c>
      <c r="O4676" s="6">
        <v>0.3</v>
      </c>
      <c r="P4676" s="8">
        <v>911.2</v>
      </c>
      <c r="Q4676" s="8">
        <v>774.52</v>
      </c>
      <c r="R4676" s="8">
        <f t="shared" si="220"/>
        <v>-1093.4399999999996</v>
      </c>
      <c r="S4676" s="8">
        <f>(((Sales[[#This Row],[Unit Price]]-(Sales[[#This Row],[Discount Applied]]*Sales[[#This Row],[Unit Price]]))-Q4676)/Q4676)*100</f>
        <v>-17.647058823529406</v>
      </c>
      <c r="T4676" s="8">
        <f t="shared" si="221"/>
        <v>5102.72</v>
      </c>
      <c r="U4676" s="8">
        <f>Sales[[#This Row],[Unit Cost]]*Sales[[#This Row],[Order Quantity]]</f>
        <v>6196.16</v>
      </c>
    </row>
    <row r="4677" spans="1:21" x14ac:dyDescent="0.2">
      <c r="A4677" s="6" t="s">
        <v>4890</v>
      </c>
      <c r="B4677" s="6" t="s">
        <v>26</v>
      </c>
      <c r="C4677" s="6" t="s">
        <v>146</v>
      </c>
      <c r="D4677" s="7">
        <v>43700</v>
      </c>
      <c r="E4677" s="7">
        <v>43808</v>
      </c>
      <c r="F4677" s="7">
        <v>43824</v>
      </c>
      <c r="G4677" s="7">
        <v>43834</v>
      </c>
      <c r="H4677" s="6">
        <f t="shared" si="219"/>
        <v>26</v>
      </c>
      <c r="I4677" s="6" t="s">
        <v>215</v>
      </c>
      <c r="J4677" s="6">
        <v>27</v>
      </c>
      <c r="K4677" s="6">
        <v>21</v>
      </c>
      <c r="L4677" s="6">
        <v>278</v>
      </c>
      <c r="M4677" s="6">
        <v>45</v>
      </c>
      <c r="N4677" s="6">
        <v>6</v>
      </c>
      <c r="O4677" s="6">
        <v>0.15</v>
      </c>
      <c r="P4677" s="8">
        <v>1025.1000000000001</v>
      </c>
      <c r="Q4677" s="8">
        <v>410.04000000000008</v>
      </c>
      <c r="R4677" s="8">
        <f t="shared" si="220"/>
        <v>2767.7699999999995</v>
      </c>
      <c r="S4677" s="8">
        <f>(((Sales[[#This Row],[Unit Price]]-(Sales[[#This Row],[Discount Applied]]*Sales[[#This Row],[Unit Price]]))-Q4677)/Q4677)*100</f>
        <v>112.5</v>
      </c>
      <c r="T4677" s="8">
        <f t="shared" si="221"/>
        <v>5228.01</v>
      </c>
      <c r="U4677" s="8">
        <f>Sales[[#This Row],[Unit Cost]]*Sales[[#This Row],[Order Quantity]]</f>
        <v>2460.2400000000007</v>
      </c>
    </row>
    <row r="4678" spans="1:21" x14ac:dyDescent="0.2">
      <c r="A4678" s="6" t="s">
        <v>4891</v>
      </c>
      <c r="B4678" s="6" t="s">
        <v>26</v>
      </c>
      <c r="C4678" s="6" t="s">
        <v>148</v>
      </c>
      <c r="D4678" s="7">
        <v>43700</v>
      </c>
      <c r="E4678" s="7">
        <v>43808</v>
      </c>
      <c r="F4678" s="7">
        <v>43832</v>
      </c>
      <c r="G4678" s="7">
        <v>43835</v>
      </c>
      <c r="H4678" s="6">
        <f t="shared" si="219"/>
        <v>27</v>
      </c>
      <c r="I4678" s="6" t="s">
        <v>215</v>
      </c>
      <c r="J4678" s="6">
        <v>27</v>
      </c>
      <c r="K4678" s="6">
        <v>3</v>
      </c>
      <c r="L4678" s="6">
        <v>35</v>
      </c>
      <c r="M4678" s="6">
        <v>7</v>
      </c>
      <c r="N4678" s="6">
        <v>8</v>
      </c>
      <c r="O4678" s="6">
        <v>0.05</v>
      </c>
      <c r="P4678" s="8">
        <v>2224.4</v>
      </c>
      <c r="Q4678" s="8">
        <v>934.24800000000005</v>
      </c>
      <c r="R4678" s="8">
        <f t="shared" si="220"/>
        <v>9431.4560000000019</v>
      </c>
      <c r="S4678" s="8">
        <f>(((Sales[[#This Row],[Unit Price]]-(Sales[[#This Row],[Discount Applied]]*Sales[[#This Row],[Unit Price]]))-Q4678)/Q4678)*100</f>
        <v>126.1904761904762</v>
      </c>
      <c r="T4678" s="8">
        <f t="shared" si="221"/>
        <v>16905.440000000002</v>
      </c>
      <c r="U4678" s="8">
        <f>Sales[[#This Row],[Unit Cost]]*Sales[[#This Row],[Order Quantity]]</f>
        <v>7473.9840000000004</v>
      </c>
    </row>
    <row r="4679" spans="1:21" x14ac:dyDescent="0.2">
      <c r="A4679" s="6" t="s">
        <v>4892</v>
      </c>
      <c r="B4679" s="6" t="s">
        <v>24</v>
      </c>
      <c r="C4679" s="6" t="s">
        <v>146</v>
      </c>
      <c r="D4679" s="7">
        <v>43700</v>
      </c>
      <c r="E4679" s="7">
        <v>43808</v>
      </c>
      <c r="F4679" s="7">
        <v>43812</v>
      </c>
      <c r="G4679" s="7">
        <v>43821</v>
      </c>
      <c r="H4679" s="6">
        <f t="shared" si="219"/>
        <v>13</v>
      </c>
      <c r="I4679" s="6" t="s">
        <v>215</v>
      </c>
      <c r="J4679" s="6">
        <v>12</v>
      </c>
      <c r="K4679" s="6">
        <v>40</v>
      </c>
      <c r="L4679" s="6">
        <v>304</v>
      </c>
      <c r="M4679" s="6">
        <v>13</v>
      </c>
      <c r="N4679" s="6">
        <v>3</v>
      </c>
      <c r="O4679" s="6">
        <v>0.2</v>
      </c>
      <c r="P4679" s="8">
        <v>2358.4</v>
      </c>
      <c r="Q4679" s="8">
        <v>1768.8000000000002</v>
      </c>
      <c r="R4679" s="8">
        <f t="shared" si="220"/>
        <v>353.76000000000022</v>
      </c>
      <c r="S4679" s="8">
        <f>(((Sales[[#This Row],[Unit Price]]-(Sales[[#This Row],[Discount Applied]]*Sales[[#This Row],[Unit Price]]))-Q4679)/Q4679)*100</f>
        <v>6.6666666666666572</v>
      </c>
      <c r="T4679" s="8">
        <f t="shared" si="221"/>
        <v>5660.1600000000008</v>
      </c>
      <c r="U4679" s="8">
        <f>Sales[[#This Row],[Unit Cost]]*Sales[[#This Row],[Order Quantity]]</f>
        <v>5306.4000000000005</v>
      </c>
    </row>
    <row r="4680" spans="1:21" x14ac:dyDescent="0.2">
      <c r="A4680" s="6" t="s">
        <v>4893</v>
      </c>
      <c r="B4680" s="6" t="s">
        <v>25</v>
      </c>
      <c r="C4680" s="6" t="s">
        <v>147</v>
      </c>
      <c r="D4680" s="7">
        <v>43700</v>
      </c>
      <c r="E4680" s="7">
        <v>43808</v>
      </c>
      <c r="F4680" s="7">
        <v>43833</v>
      </c>
      <c r="G4680" s="7">
        <v>43838</v>
      </c>
      <c r="H4680" s="6">
        <f t="shared" si="219"/>
        <v>30</v>
      </c>
      <c r="I4680" s="6" t="s">
        <v>215</v>
      </c>
      <c r="J4680" s="6">
        <v>19</v>
      </c>
      <c r="K4680" s="6">
        <v>19</v>
      </c>
      <c r="L4680" s="6">
        <v>214</v>
      </c>
      <c r="M4680" s="6">
        <v>14</v>
      </c>
      <c r="N4680" s="6">
        <v>6</v>
      </c>
      <c r="O4680" s="6">
        <v>0.15</v>
      </c>
      <c r="P4680" s="8">
        <v>3946.3</v>
      </c>
      <c r="Q4680" s="8">
        <v>2525.6320000000001</v>
      </c>
      <c r="R4680" s="8">
        <f t="shared" si="220"/>
        <v>4972.3380000000034</v>
      </c>
      <c r="S4680" s="8">
        <f>(((Sales[[#This Row],[Unit Price]]-(Sales[[#This Row],[Discount Applied]]*Sales[[#This Row],[Unit Price]]))-Q4680)/Q4680)*100</f>
        <v>32.8125</v>
      </c>
      <c r="T4680" s="8">
        <f t="shared" si="221"/>
        <v>20126.130000000005</v>
      </c>
      <c r="U4680" s="8">
        <f>Sales[[#This Row],[Unit Cost]]*Sales[[#This Row],[Order Quantity]]</f>
        <v>15153.792000000001</v>
      </c>
    </row>
    <row r="4681" spans="1:21" x14ac:dyDescent="0.2">
      <c r="A4681" s="6" t="s">
        <v>4894</v>
      </c>
      <c r="B4681" s="6" t="s">
        <v>24</v>
      </c>
      <c r="C4681" s="6" t="s">
        <v>146</v>
      </c>
      <c r="D4681" s="7">
        <v>43700</v>
      </c>
      <c r="E4681" s="7">
        <v>43808</v>
      </c>
      <c r="F4681" s="7">
        <v>43826</v>
      </c>
      <c r="G4681" s="7">
        <v>43832</v>
      </c>
      <c r="H4681" s="6">
        <f t="shared" si="219"/>
        <v>24</v>
      </c>
      <c r="I4681" s="6" t="s">
        <v>215</v>
      </c>
      <c r="J4681" s="6">
        <v>9</v>
      </c>
      <c r="K4681" s="6">
        <v>7</v>
      </c>
      <c r="L4681" s="6">
        <v>327</v>
      </c>
      <c r="M4681" s="6">
        <v>34</v>
      </c>
      <c r="N4681" s="6">
        <v>7</v>
      </c>
      <c r="O4681" s="6">
        <v>0.05</v>
      </c>
      <c r="P4681" s="8">
        <v>911.2</v>
      </c>
      <c r="Q4681" s="8">
        <v>428.26400000000001</v>
      </c>
      <c r="R4681" s="8">
        <f t="shared" si="220"/>
        <v>3061.6320000000005</v>
      </c>
      <c r="S4681" s="8">
        <f>(((Sales[[#This Row],[Unit Price]]-(Sales[[#This Row],[Discount Applied]]*Sales[[#This Row],[Unit Price]]))-Q4681)/Q4681)*100</f>
        <v>102.1276595744681</v>
      </c>
      <c r="T4681" s="8">
        <f t="shared" si="221"/>
        <v>6059.4800000000005</v>
      </c>
      <c r="U4681" s="8">
        <f>Sales[[#This Row],[Unit Cost]]*Sales[[#This Row],[Order Quantity]]</f>
        <v>2997.848</v>
      </c>
    </row>
    <row r="4682" spans="1:21" x14ac:dyDescent="0.2">
      <c r="A4682" s="6" t="s">
        <v>4895</v>
      </c>
      <c r="B4682" s="6" t="s">
        <v>25</v>
      </c>
      <c r="C4682" s="6" t="s">
        <v>143</v>
      </c>
      <c r="D4682" s="7">
        <v>43700</v>
      </c>
      <c r="E4682" s="7">
        <v>43808</v>
      </c>
      <c r="F4682" s="7">
        <v>43813</v>
      </c>
      <c r="G4682" s="7">
        <v>43820</v>
      </c>
      <c r="H4682" s="6">
        <f t="shared" si="219"/>
        <v>12</v>
      </c>
      <c r="I4682" s="6" t="s">
        <v>215</v>
      </c>
      <c r="J4682" s="6">
        <v>16</v>
      </c>
      <c r="K4682" s="6">
        <v>27</v>
      </c>
      <c r="L4682" s="6">
        <v>342</v>
      </c>
      <c r="M4682" s="6">
        <v>37</v>
      </c>
      <c r="N4682" s="6">
        <v>5</v>
      </c>
      <c r="O4682" s="6">
        <v>0.05</v>
      </c>
      <c r="P4682" s="8">
        <v>777.2</v>
      </c>
      <c r="Q4682" s="8">
        <v>466.32</v>
      </c>
      <c r="R4682" s="8">
        <f t="shared" si="220"/>
        <v>1360.1</v>
      </c>
      <c r="S4682" s="8">
        <f>(((Sales[[#This Row],[Unit Price]]-(Sales[[#This Row],[Discount Applied]]*Sales[[#This Row],[Unit Price]]))-Q4682)/Q4682)*100</f>
        <v>58.333333333333336</v>
      </c>
      <c r="T4682" s="8">
        <f t="shared" si="221"/>
        <v>3691.7</v>
      </c>
      <c r="U4682" s="8">
        <f>Sales[[#This Row],[Unit Cost]]*Sales[[#This Row],[Order Quantity]]</f>
        <v>2331.6</v>
      </c>
    </row>
    <row r="4683" spans="1:21" x14ac:dyDescent="0.2">
      <c r="A4683" s="6" t="s">
        <v>4896</v>
      </c>
      <c r="B4683" s="6" t="s">
        <v>26</v>
      </c>
      <c r="C4683" s="6" t="s">
        <v>146</v>
      </c>
      <c r="D4683" s="7">
        <v>43700</v>
      </c>
      <c r="E4683" s="7">
        <v>43808</v>
      </c>
      <c r="F4683" s="7">
        <v>43829</v>
      </c>
      <c r="G4683" s="7">
        <v>43833</v>
      </c>
      <c r="H4683" s="6">
        <f t="shared" si="219"/>
        <v>25</v>
      </c>
      <c r="I4683" s="6" t="s">
        <v>215</v>
      </c>
      <c r="J4683" s="6">
        <v>26</v>
      </c>
      <c r="K4683" s="6">
        <v>36</v>
      </c>
      <c r="L4683" s="6">
        <v>312</v>
      </c>
      <c r="M4683" s="6">
        <v>36</v>
      </c>
      <c r="N4683" s="6">
        <v>6</v>
      </c>
      <c r="O4683" s="6">
        <v>7.4999999999999997E-2</v>
      </c>
      <c r="P4683" s="8">
        <v>2345</v>
      </c>
      <c r="Q4683" s="8">
        <v>1195.95</v>
      </c>
      <c r="R4683" s="8">
        <f t="shared" si="220"/>
        <v>5839.0499999999993</v>
      </c>
      <c r="S4683" s="8">
        <f>(((Sales[[#This Row],[Unit Price]]-(Sales[[#This Row],[Discount Applied]]*Sales[[#This Row],[Unit Price]]))-Q4683)/Q4683)*100</f>
        <v>81.372549019607831</v>
      </c>
      <c r="T4683" s="8">
        <f t="shared" si="221"/>
        <v>13014.75</v>
      </c>
      <c r="U4683" s="8">
        <f>Sales[[#This Row],[Unit Cost]]*Sales[[#This Row],[Order Quantity]]</f>
        <v>7175.7000000000007</v>
      </c>
    </row>
    <row r="4684" spans="1:21" x14ac:dyDescent="0.2">
      <c r="A4684" s="6" t="s">
        <v>4897</v>
      </c>
      <c r="B4684" s="6" t="s">
        <v>25</v>
      </c>
      <c r="C4684" s="6" t="s">
        <v>144</v>
      </c>
      <c r="D4684" s="7">
        <v>43700</v>
      </c>
      <c r="E4684" s="7">
        <v>43808</v>
      </c>
      <c r="F4684" s="7">
        <v>43818</v>
      </c>
      <c r="G4684" s="7">
        <v>43827</v>
      </c>
      <c r="H4684" s="6">
        <f t="shared" si="219"/>
        <v>19</v>
      </c>
      <c r="I4684" s="6" t="s">
        <v>215</v>
      </c>
      <c r="J4684" s="6">
        <v>12</v>
      </c>
      <c r="K4684" s="6">
        <v>41</v>
      </c>
      <c r="L4684" s="6">
        <v>61</v>
      </c>
      <c r="M4684" s="6">
        <v>38</v>
      </c>
      <c r="N4684" s="6">
        <v>6</v>
      </c>
      <c r="O4684" s="6">
        <v>0.05</v>
      </c>
      <c r="P4684" s="8">
        <v>3162.4</v>
      </c>
      <c r="Q4684" s="8">
        <v>1676.0720000000001</v>
      </c>
      <c r="R4684" s="8">
        <f t="shared" si="220"/>
        <v>7969.2479999999996</v>
      </c>
      <c r="S4684" s="8">
        <f>(((Sales[[#This Row],[Unit Price]]-(Sales[[#This Row],[Discount Applied]]*Sales[[#This Row],[Unit Price]]))-Q4684)/Q4684)*100</f>
        <v>79.245283018867923</v>
      </c>
      <c r="T4684" s="8">
        <f t="shared" si="221"/>
        <v>18025.68</v>
      </c>
      <c r="U4684" s="8">
        <f>Sales[[#This Row],[Unit Cost]]*Sales[[#This Row],[Order Quantity]]</f>
        <v>10056.432000000001</v>
      </c>
    </row>
    <row r="4685" spans="1:21" x14ac:dyDescent="0.2">
      <c r="A4685" s="6" t="s">
        <v>4898</v>
      </c>
      <c r="B4685" s="6" t="s">
        <v>25</v>
      </c>
      <c r="C4685" s="6" t="s">
        <v>145</v>
      </c>
      <c r="D4685" s="7">
        <v>43700</v>
      </c>
      <c r="E4685" s="7">
        <v>43809</v>
      </c>
      <c r="F4685" s="7">
        <v>43830</v>
      </c>
      <c r="G4685" s="7">
        <v>43835</v>
      </c>
      <c r="H4685" s="6">
        <f t="shared" si="219"/>
        <v>26</v>
      </c>
      <c r="I4685" s="6" t="s">
        <v>215</v>
      </c>
      <c r="J4685" s="6">
        <v>13</v>
      </c>
      <c r="K4685" s="6">
        <v>26</v>
      </c>
      <c r="L4685" s="6">
        <v>165</v>
      </c>
      <c r="M4685" s="6">
        <v>20</v>
      </c>
      <c r="N4685" s="6">
        <v>5</v>
      </c>
      <c r="O4685" s="6">
        <v>0.15</v>
      </c>
      <c r="P4685" s="8">
        <v>2532.6</v>
      </c>
      <c r="Q4685" s="8">
        <v>1519.56</v>
      </c>
      <c r="R4685" s="8">
        <f t="shared" si="220"/>
        <v>3165.75</v>
      </c>
      <c r="S4685" s="8">
        <f>(((Sales[[#This Row],[Unit Price]]-(Sales[[#This Row],[Discount Applied]]*Sales[[#This Row],[Unit Price]]))-Q4685)/Q4685)*100</f>
        <v>41.666666666666671</v>
      </c>
      <c r="T4685" s="8">
        <f t="shared" si="221"/>
        <v>10763.55</v>
      </c>
      <c r="U4685" s="8">
        <f>Sales[[#This Row],[Unit Cost]]*Sales[[#This Row],[Order Quantity]]</f>
        <v>7597.7999999999993</v>
      </c>
    </row>
    <row r="4686" spans="1:21" x14ac:dyDescent="0.2">
      <c r="A4686" s="6" t="s">
        <v>4899</v>
      </c>
      <c r="B4686" s="6" t="s">
        <v>24</v>
      </c>
      <c r="C4686" s="6" t="s">
        <v>147</v>
      </c>
      <c r="D4686" s="7">
        <v>43700</v>
      </c>
      <c r="E4686" s="7">
        <v>43809</v>
      </c>
      <c r="F4686" s="7">
        <v>43818</v>
      </c>
      <c r="G4686" s="7">
        <v>43824</v>
      </c>
      <c r="H4686" s="6">
        <f t="shared" si="219"/>
        <v>15</v>
      </c>
      <c r="I4686" s="6" t="s">
        <v>215</v>
      </c>
      <c r="J4686" s="6">
        <v>5</v>
      </c>
      <c r="K4686" s="6">
        <v>25</v>
      </c>
      <c r="L4686" s="6">
        <v>212</v>
      </c>
      <c r="M4686" s="6">
        <v>10</v>
      </c>
      <c r="N4686" s="6">
        <v>3</v>
      </c>
      <c r="O4686" s="6">
        <v>0.15</v>
      </c>
      <c r="P4686" s="8">
        <v>201</v>
      </c>
      <c r="Q4686" s="8">
        <v>90.45</v>
      </c>
      <c r="R4686" s="8">
        <f t="shared" si="220"/>
        <v>241.19999999999993</v>
      </c>
      <c r="S4686" s="8">
        <f>(((Sales[[#This Row],[Unit Price]]-(Sales[[#This Row],[Discount Applied]]*Sales[[#This Row],[Unit Price]]))-Q4686)/Q4686)*100</f>
        <v>88.888888888888872</v>
      </c>
      <c r="T4686" s="8">
        <f t="shared" si="221"/>
        <v>512.54999999999995</v>
      </c>
      <c r="U4686" s="8">
        <f>Sales[[#This Row],[Unit Cost]]*Sales[[#This Row],[Order Quantity]]</f>
        <v>271.35000000000002</v>
      </c>
    </row>
    <row r="4687" spans="1:21" x14ac:dyDescent="0.2">
      <c r="A4687" s="6" t="s">
        <v>4900</v>
      </c>
      <c r="B4687" s="6" t="s">
        <v>25</v>
      </c>
      <c r="C4687" s="6" t="s">
        <v>144</v>
      </c>
      <c r="D4687" s="7">
        <v>43700</v>
      </c>
      <c r="E4687" s="7">
        <v>43809</v>
      </c>
      <c r="F4687" s="7">
        <v>43819</v>
      </c>
      <c r="G4687" s="7">
        <v>43824</v>
      </c>
      <c r="H4687" s="6">
        <f t="shared" si="219"/>
        <v>15</v>
      </c>
      <c r="I4687" s="6" t="s">
        <v>215</v>
      </c>
      <c r="J4687" s="6">
        <v>13</v>
      </c>
      <c r="K4687" s="6">
        <v>35</v>
      </c>
      <c r="L4687" s="6">
        <v>75</v>
      </c>
      <c r="M4687" s="6">
        <v>11</v>
      </c>
      <c r="N4687" s="6">
        <v>2</v>
      </c>
      <c r="O4687" s="6">
        <v>0.05</v>
      </c>
      <c r="P4687" s="8">
        <v>1025.1000000000001</v>
      </c>
      <c r="Q4687" s="8">
        <v>779.07600000000014</v>
      </c>
      <c r="R4687" s="8">
        <f t="shared" si="220"/>
        <v>389.53800000000001</v>
      </c>
      <c r="S4687" s="8">
        <f>(((Sales[[#This Row],[Unit Price]]-(Sales[[#This Row],[Discount Applied]]*Sales[[#This Row],[Unit Price]]))-Q4687)/Q4687)*100</f>
        <v>24.999999999999996</v>
      </c>
      <c r="T4687" s="8">
        <f t="shared" si="221"/>
        <v>1947.6900000000003</v>
      </c>
      <c r="U4687" s="8">
        <f>Sales[[#This Row],[Unit Cost]]*Sales[[#This Row],[Order Quantity]]</f>
        <v>1558.1520000000003</v>
      </c>
    </row>
    <row r="4688" spans="1:21" x14ac:dyDescent="0.2">
      <c r="A4688" s="6" t="s">
        <v>4901</v>
      </c>
      <c r="B4688" s="6" t="s">
        <v>24</v>
      </c>
      <c r="C4688" s="6" t="s">
        <v>145</v>
      </c>
      <c r="D4688" s="7">
        <v>43700</v>
      </c>
      <c r="E4688" s="7">
        <v>43809</v>
      </c>
      <c r="F4688" s="7">
        <v>43815</v>
      </c>
      <c r="G4688" s="7">
        <v>43822</v>
      </c>
      <c r="H4688" s="6">
        <f t="shared" si="219"/>
        <v>13</v>
      </c>
      <c r="I4688" s="6" t="s">
        <v>215</v>
      </c>
      <c r="J4688" s="6">
        <v>6</v>
      </c>
      <c r="K4688" s="6">
        <v>23</v>
      </c>
      <c r="L4688" s="6">
        <v>177</v>
      </c>
      <c r="M4688" s="6">
        <v>23</v>
      </c>
      <c r="N4688" s="6">
        <v>4</v>
      </c>
      <c r="O4688" s="6">
        <v>7.4999999999999997E-2</v>
      </c>
      <c r="P4688" s="8">
        <v>3484</v>
      </c>
      <c r="Q4688" s="8">
        <v>1567.8</v>
      </c>
      <c r="R4688" s="8">
        <f t="shared" si="220"/>
        <v>6619.5999999999995</v>
      </c>
      <c r="S4688" s="8">
        <f>(((Sales[[#This Row],[Unit Price]]-(Sales[[#This Row],[Discount Applied]]*Sales[[#This Row],[Unit Price]]))-Q4688)/Q4688)*100</f>
        <v>105.55555555555556</v>
      </c>
      <c r="T4688" s="8">
        <f t="shared" si="221"/>
        <v>12890.8</v>
      </c>
      <c r="U4688" s="8">
        <f>Sales[[#This Row],[Unit Cost]]*Sales[[#This Row],[Order Quantity]]</f>
        <v>6271.2</v>
      </c>
    </row>
    <row r="4689" spans="1:21" x14ac:dyDescent="0.2">
      <c r="A4689" s="6" t="s">
        <v>4902</v>
      </c>
      <c r="B4689" s="6" t="s">
        <v>24</v>
      </c>
      <c r="C4689" s="6" t="s">
        <v>147</v>
      </c>
      <c r="D4689" s="7">
        <v>43700</v>
      </c>
      <c r="E4689" s="7">
        <v>43809</v>
      </c>
      <c r="F4689" s="7">
        <v>43836</v>
      </c>
      <c r="G4689" s="7">
        <v>43846</v>
      </c>
      <c r="H4689" s="6">
        <f t="shared" si="219"/>
        <v>37</v>
      </c>
      <c r="I4689" s="6" t="s">
        <v>215</v>
      </c>
      <c r="J4689" s="6">
        <v>4</v>
      </c>
      <c r="K4689" s="6">
        <v>8</v>
      </c>
      <c r="L4689" s="6">
        <v>220</v>
      </c>
      <c r="M4689" s="6">
        <v>17</v>
      </c>
      <c r="N4689" s="6">
        <v>7</v>
      </c>
      <c r="O4689" s="6">
        <v>0.1</v>
      </c>
      <c r="P4689" s="8">
        <v>2592.9</v>
      </c>
      <c r="Q4689" s="8">
        <v>2048.3910000000001</v>
      </c>
      <c r="R4689" s="8">
        <f t="shared" si="220"/>
        <v>1996.5329999999976</v>
      </c>
      <c r="S4689" s="8">
        <f>(((Sales[[#This Row],[Unit Price]]-(Sales[[#This Row],[Discount Applied]]*Sales[[#This Row],[Unit Price]]))-Q4689)/Q4689)*100</f>
        <v>13.924050632911394</v>
      </c>
      <c r="T4689" s="8">
        <f t="shared" si="221"/>
        <v>16335.269999999999</v>
      </c>
      <c r="U4689" s="8">
        <f>Sales[[#This Row],[Unit Cost]]*Sales[[#This Row],[Order Quantity]]</f>
        <v>14338.737000000001</v>
      </c>
    </row>
    <row r="4690" spans="1:21" x14ac:dyDescent="0.2">
      <c r="A4690" s="6" t="s">
        <v>4903</v>
      </c>
      <c r="B4690" s="6" t="s">
        <v>24</v>
      </c>
      <c r="C4690" s="6" t="s">
        <v>148</v>
      </c>
      <c r="D4690" s="7">
        <v>43700</v>
      </c>
      <c r="E4690" s="7">
        <v>43809</v>
      </c>
      <c r="F4690" s="7">
        <v>43811</v>
      </c>
      <c r="G4690" s="7">
        <v>43820</v>
      </c>
      <c r="H4690" s="6">
        <f t="shared" si="219"/>
        <v>11</v>
      </c>
      <c r="I4690" s="6" t="s">
        <v>215</v>
      </c>
      <c r="J4690" s="6">
        <v>6</v>
      </c>
      <c r="K4690" s="6">
        <v>14</v>
      </c>
      <c r="L4690" s="6">
        <v>34</v>
      </c>
      <c r="M4690" s="6">
        <v>38</v>
      </c>
      <c r="N4690" s="6">
        <v>2</v>
      </c>
      <c r="O4690" s="6">
        <v>0.3</v>
      </c>
      <c r="P4690" s="8">
        <v>2773.8</v>
      </c>
      <c r="Q4690" s="8">
        <v>1692.018</v>
      </c>
      <c r="R4690" s="8">
        <f t="shared" si="220"/>
        <v>499.28400000000056</v>
      </c>
      <c r="S4690" s="8">
        <f>(((Sales[[#This Row],[Unit Price]]-(Sales[[#This Row],[Discount Applied]]*Sales[[#This Row],[Unit Price]]))-Q4690)/Q4690)*100</f>
        <v>14.754098360655753</v>
      </c>
      <c r="T4690" s="8">
        <f t="shared" si="221"/>
        <v>3883.3200000000006</v>
      </c>
      <c r="U4690" s="8">
        <f>Sales[[#This Row],[Unit Cost]]*Sales[[#This Row],[Order Quantity]]</f>
        <v>3384.0360000000001</v>
      </c>
    </row>
    <row r="4691" spans="1:21" x14ac:dyDescent="0.2">
      <c r="A4691" s="6" t="s">
        <v>4904</v>
      </c>
      <c r="B4691" s="6" t="s">
        <v>24</v>
      </c>
      <c r="C4691" s="6" t="s">
        <v>148</v>
      </c>
      <c r="D4691" s="7">
        <v>43700</v>
      </c>
      <c r="E4691" s="7">
        <v>43810</v>
      </c>
      <c r="F4691" s="7">
        <v>43838</v>
      </c>
      <c r="G4691" s="7">
        <v>43839</v>
      </c>
      <c r="H4691" s="6">
        <f t="shared" si="219"/>
        <v>29</v>
      </c>
      <c r="I4691" s="6" t="s">
        <v>215</v>
      </c>
      <c r="J4691" s="6">
        <v>4</v>
      </c>
      <c r="K4691" s="6">
        <v>29</v>
      </c>
      <c r="L4691" s="6">
        <v>5</v>
      </c>
      <c r="M4691" s="6">
        <v>25</v>
      </c>
      <c r="N4691" s="6">
        <v>1</v>
      </c>
      <c r="O4691" s="6">
        <v>0.4</v>
      </c>
      <c r="P4691" s="8">
        <v>1085.4000000000001</v>
      </c>
      <c r="Q4691" s="8">
        <v>607.82400000000007</v>
      </c>
      <c r="R4691" s="8">
        <f t="shared" si="220"/>
        <v>43.41599999999994</v>
      </c>
      <c r="S4691" s="8">
        <f>(((Sales[[#This Row],[Unit Price]]-(Sales[[#This Row],[Discount Applied]]*Sales[[#This Row],[Unit Price]]))-Q4691)/Q4691)*100</f>
        <v>7.1428571428571326</v>
      </c>
      <c r="T4691" s="8">
        <f t="shared" si="221"/>
        <v>651.24</v>
      </c>
      <c r="U4691" s="8">
        <f>Sales[[#This Row],[Unit Cost]]*Sales[[#This Row],[Order Quantity]]</f>
        <v>607.82400000000007</v>
      </c>
    </row>
    <row r="4692" spans="1:21" x14ac:dyDescent="0.2">
      <c r="A4692" s="6" t="s">
        <v>4905</v>
      </c>
      <c r="B4692" s="6" t="s">
        <v>26</v>
      </c>
      <c r="C4692" s="6" t="s">
        <v>145</v>
      </c>
      <c r="D4692" s="7">
        <v>43700</v>
      </c>
      <c r="E4692" s="7">
        <v>43810</v>
      </c>
      <c r="F4692" s="7">
        <v>43816</v>
      </c>
      <c r="G4692" s="7">
        <v>43821</v>
      </c>
      <c r="H4692" s="6">
        <f t="shared" si="219"/>
        <v>11</v>
      </c>
      <c r="I4692" s="6" t="s">
        <v>215</v>
      </c>
      <c r="J4692" s="6">
        <v>28</v>
      </c>
      <c r="K4692" s="6">
        <v>15</v>
      </c>
      <c r="L4692" s="6">
        <v>90</v>
      </c>
      <c r="M4692" s="6">
        <v>30</v>
      </c>
      <c r="N4692" s="6">
        <v>2</v>
      </c>
      <c r="O4692" s="6">
        <v>0.1</v>
      </c>
      <c r="P4692" s="8">
        <v>3912.8</v>
      </c>
      <c r="Q4692" s="8">
        <v>3208.4960000000001</v>
      </c>
      <c r="R4692" s="8">
        <f t="shared" si="220"/>
        <v>626.04799999999977</v>
      </c>
      <c r="S4692" s="8">
        <f>(((Sales[[#This Row],[Unit Price]]-(Sales[[#This Row],[Discount Applied]]*Sales[[#This Row],[Unit Price]]))-Q4692)/Q4692)*100</f>
        <v>9.756097560975606</v>
      </c>
      <c r="T4692" s="8">
        <f t="shared" si="221"/>
        <v>7043.04</v>
      </c>
      <c r="U4692" s="8">
        <f>Sales[[#This Row],[Unit Cost]]*Sales[[#This Row],[Order Quantity]]</f>
        <v>6416.9920000000002</v>
      </c>
    </row>
    <row r="4693" spans="1:21" x14ac:dyDescent="0.2">
      <c r="A4693" s="6" t="s">
        <v>4906</v>
      </c>
      <c r="B4693" s="6" t="s">
        <v>25</v>
      </c>
      <c r="C4693" s="6" t="s">
        <v>148</v>
      </c>
      <c r="D4693" s="7">
        <v>43700</v>
      </c>
      <c r="E4693" s="7">
        <v>43810</v>
      </c>
      <c r="F4693" s="7">
        <v>43823</v>
      </c>
      <c r="G4693" s="7">
        <v>43830</v>
      </c>
      <c r="H4693" s="6">
        <f t="shared" si="219"/>
        <v>20</v>
      </c>
      <c r="I4693" s="6" t="s">
        <v>215</v>
      </c>
      <c r="J4693" s="6">
        <v>15</v>
      </c>
      <c r="K4693" s="6">
        <v>14</v>
      </c>
      <c r="L4693" s="6">
        <v>1</v>
      </c>
      <c r="M4693" s="6">
        <v>7</v>
      </c>
      <c r="N4693" s="6">
        <v>5</v>
      </c>
      <c r="O4693" s="6">
        <v>0.05</v>
      </c>
      <c r="P4693" s="8">
        <v>167.5</v>
      </c>
      <c r="Q4693" s="8">
        <v>83.75</v>
      </c>
      <c r="R4693" s="8">
        <f t="shared" si="220"/>
        <v>376.875</v>
      </c>
      <c r="S4693" s="8">
        <f>(((Sales[[#This Row],[Unit Price]]-(Sales[[#This Row],[Discount Applied]]*Sales[[#This Row],[Unit Price]]))-Q4693)/Q4693)*100</f>
        <v>90</v>
      </c>
      <c r="T4693" s="8">
        <f t="shared" si="221"/>
        <v>795.625</v>
      </c>
      <c r="U4693" s="8">
        <f>Sales[[#This Row],[Unit Cost]]*Sales[[#This Row],[Order Quantity]]</f>
        <v>418.75</v>
      </c>
    </row>
    <row r="4694" spans="1:21" x14ac:dyDescent="0.2">
      <c r="A4694" s="6" t="s">
        <v>4907</v>
      </c>
      <c r="B4694" s="6" t="s">
        <v>24</v>
      </c>
      <c r="C4694" s="6" t="s">
        <v>148</v>
      </c>
      <c r="D4694" s="7">
        <v>43700</v>
      </c>
      <c r="E4694" s="7">
        <v>43810</v>
      </c>
      <c r="F4694" s="7">
        <v>43815</v>
      </c>
      <c r="G4694" s="7">
        <v>43816</v>
      </c>
      <c r="H4694" s="6">
        <f t="shared" si="219"/>
        <v>6</v>
      </c>
      <c r="I4694" s="6" t="s">
        <v>215</v>
      </c>
      <c r="J4694" s="6">
        <v>4</v>
      </c>
      <c r="K4694" s="6">
        <v>11</v>
      </c>
      <c r="L4694" s="6">
        <v>20</v>
      </c>
      <c r="M4694" s="6">
        <v>46</v>
      </c>
      <c r="N4694" s="6">
        <v>8</v>
      </c>
      <c r="O4694" s="6">
        <v>7.4999999999999997E-2</v>
      </c>
      <c r="P4694" s="8">
        <v>1795.6000000000001</v>
      </c>
      <c r="Q4694" s="8">
        <v>897.80000000000007</v>
      </c>
      <c r="R4694" s="8">
        <f t="shared" si="220"/>
        <v>6105.04</v>
      </c>
      <c r="S4694" s="8">
        <f>(((Sales[[#This Row],[Unit Price]]-(Sales[[#This Row],[Discount Applied]]*Sales[[#This Row],[Unit Price]]))-Q4694)/Q4694)*100</f>
        <v>85</v>
      </c>
      <c r="T4694" s="8">
        <f t="shared" si="221"/>
        <v>13287.44</v>
      </c>
      <c r="U4694" s="8">
        <f>Sales[[#This Row],[Unit Cost]]*Sales[[#This Row],[Order Quantity]]</f>
        <v>7182.4000000000005</v>
      </c>
    </row>
    <row r="4695" spans="1:21" x14ac:dyDescent="0.2">
      <c r="A4695" s="6" t="s">
        <v>4908</v>
      </c>
      <c r="B4695" s="6" t="s">
        <v>24</v>
      </c>
      <c r="C4695" s="6" t="s">
        <v>146</v>
      </c>
      <c r="D4695" s="7">
        <v>43700</v>
      </c>
      <c r="E4695" s="7">
        <v>43810</v>
      </c>
      <c r="F4695" s="7">
        <v>43816</v>
      </c>
      <c r="G4695" s="7">
        <v>43823</v>
      </c>
      <c r="H4695" s="6">
        <f t="shared" si="219"/>
        <v>13</v>
      </c>
      <c r="I4695" s="6" t="s">
        <v>215</v>
      </c>
      <c r="J4695" s="6">
        <v>6</v>
      </c>
      <c r="K4695" s="6">
        <v>10</v>
      </c>
      <c r="L4695" s="6">
        <v>316</v>
      </c>
      <c r="M4695" s="6">
        <v>23</v>
      </c>
      <c r="N4695" s="6">
        <v>3</v>
      </c>
      <c r="O4695" s="6">
        <v>0.05</v>
      </c>
      <c r="P4695" s="8">
        <v>3892.7000000000003</v>
      </c>
      <c r="Q4695" s="8">
        <v>2841.6710000000003</v>
      </c>
      <c r="R4695" s="8">
        <f t="shared" si="220"/>
        <v>2569.1819999999989</v>
      </c>
      <c r="S4695" s="8">
        <f>(((Sales[[#This Row],[Unit Price]]-(Sales[[#This Row],[Discount Applied]]*Sales[[#This Row],[Unit Price]]))-Q4695)/Q4695)*100</f>
        <v>30.136986301369852</v>
      </c>
      <c r="T4695" s="8">
        <f t="shared" si="221"/>
        <v>11094.195</v>
      </c>
      <c r="U4695" s="8">
        <f>Sales[[#This Row],[Unit Cost]]*Sales[[#This Row],[Order Quantity]]</f>
        <v>8525.0130000000008</v>
      </c>
    </row>
    <row r="4696" spans="1:21" x14ac:dyDescent="0.2">
      <c r="A4696" s="6" t="s">
        <v>4909</v>
      </c>
      <c r="B4696" s="6" t="s">
        <v>24</v>
      </c>
      <c r="C4696" s="6" t="s">
        <v>146</v>
      </c>
      <c r="D4696" s="7">
        <v>43700</v>
      </c>
      <c r="E4696" s="7">
        <v>43810</v>
      </c>
      <c r="F4696" s="7">
        <v>43838</v>
      </c>
      <c r="G4696" s="7">
        <v>43847</v>
      </c>
      <c r="H4696" s="6">
        <f t="shared" si="219"/>
        <v>37</v>
      </c>
      <c r="I4696" s="6" t="s">
        <v>215</v>
      </c>
      <c r="J4696" s="6">
        <v>12</v>
      </c>
      <c r="K4696" s="6">
        <v>27</v>
      </c>
      <c r="L4696" s="6">
        <v>276</v>
      </c>
      <c r="M4696" s="6">
        <v>21</v>
      </c>
      <c r="N4696" s="6">
        <v>1</v>
      </c>
      <c r="O4696" s="6">
        <v>0.1</v>
      </c>
      <c r="P4696" s="8">
        <v>174.20000000000002</v>
      </c>
      <c r="Q4696" s="8">
        <v>83.616</v>
      </c>
      <c r="R4696" s="8">
        <f t="shared" si="220"/>
        <v>73.16400000000003</v>
      </c>
      <c r="S4696" s="8">
        <f>(((Sales[[#This Row],[Unit Price]]-(Sales[[#This Row],[Discount Applied]]*Sales[[#This Row],[Unit Price]]))-Q4696)/Q4696)*100</f>
        <v>87.500000000000028</v>
      </c>
      <c r="T4696" s="8">
        <f t="shared" si="221"/>
        <v>156.78000000000003</v>
      </c>
      <c r="U4696" s="8">
        <f>Sales[[#This Row],[Unit Cost]]*Sales[[#This Row],[Order Quantity]]</f>
        <v>83.616</v>
      </c>
    </row>
    <row r="4697" spans="1:21" x14ac:dyDescent="0.2">
      <c r="A4697" s="6" t="s">
        <v>4910</v>
      </c>
      <c r="B4697" s="6" t="s">
        <v>25</v>
      </c>
      <c r="C4697" s="6" t="s">
        <v>147</v>
      </c>
      <c r="D4697" s="7">
        <v>43700</v>
      </c>
      <c r="E4697" s="7">
        <v>43810</v>
      </c>
      <c r="F4697" s="7">
        <v>43820</v>
      </c>
      <c r="G4697" s="7">
        <v>43821</v>
      </c>
      <c r="H4697" s="6">
        <f t="shared" si="219"/>
        <v>11</v>
      </c>
      <c r="I4697" s="6" t="s">
        <v>215</v>
      </c>
      <c r="J4697" s="6">
        <v>19</v>
      </c>
      <c r="K4697" s="6">
        <v>34</v>
      </c>
      <c r="L4697" s="6">
        <v>215</v>
      </c>
      <c r="M4697" s="6">
        <v>36</v>
      </c>
      <c r="N4697" s="6">
        <v>6</v>
      </c>
      <c r="O4697" s="6">
        <v>0.05</v>
      </c>
      <c r="P4697" s="8">
        <v>2572.8000000000002</v>
      </c>
      <c r="Q4697" s="8">
        <v>1878.144</v>
      </c>
      <c r="R4697" s="8">
        <f t="shared" si="220"/>
        <v>3396.0960000000014</v>
      </c>
      <c r="S4697" s="8">
        <f>(((Sales[[#This Row],[Unit Price]]-(Sales[[#This Row],[Discount Applied]]*Sales[[#This Row],[Unit Price]]))-Q4697)/Q4697)*100</f>
        <v>30.136986301369877</v>
      </c>
      <c r="T4697" s="8">
        <f t="shared" si="221"/>
        <v>14664.960000000001</v>
      </c>
      <c r="U4697" s="8">
        <f>Sales[[#This Row],[Unit Cost]]*Sales[[#This Row],[Order Quantity]]</f>
        <v>11268.864</v>
      </c>
    </row>
    <row r="4698" spans="1:21" x14ac:dyDescent="0.2">
      <c r="A4698" s="6" t="s">
        <v>4911</v>
      </c>
      <c r="B4698" s="6" t="s">
        <v>25</v>
      </c>
      <c r="C4698" s="6" t="s">
        <v>145</v>
      </c>
      <c r="D4698" s="7">
        <v>43700</v>
      </c>
      <c r="E4698" s="7">
        <v>43810</v>
      </c>
      <c r="F4698" s="7">
        <v>43831</v>
      </c>
      <c r="G4698" s="7">
        <v>43834</v>
      </c>
      <c r="H4698" s="6">
        <f t="shared" si="219"/>
        <v>24</v>
      </c>
      <c r="I4698" s="6" t="s">
        <v>215</v>
      </c>
      <c r="J4698" s="6">
        <v>19</v>
      </c>
      <c r="K4698" s="6">
        <v>49</v>
      </c>
      <c r="L4698" s="6">
        <v>91</v>
      </c>
      <c r="M4698" s="6">
        <v>13</v>
      </c>
      <c r="N4698" s="6">
        <v>8</v>
      </c>
      <c r="O4698" s="6">
        <v>7.4999999999999997E-2</v>
      </c>
      <c r="P4698" s="8">
        <v>201</v>
      </c>
      <c r="Q4698" s="8">
        <v>98.49</v>
      </c>
      <c r="R4698" s="8">
        <f t="shared" si="220"/>
        <v>699.48000000000013</v>
      </c>
      <c r="S4698" s="8">
        <f>(((Sales[[#This Row],[Unit Price]]-(Sales[[#This Row],[Discount Applied]]*Sales[[#This Row],[Unit Price]]))-Q4698)/Q4698)*100</f>
        <v>88.775510204081655</v>
      </c>
      <c r="T4698" s="8">
        <f t="shared" si="221"/>
        <v>1487.4</v>
      </c>
      <c r="U4698" s="8">
        <f>Sales[[#This Row],[Unit Cost]]*Sales[[#This Row],[Order Quantity]]</f>
        <v>787.92</v>
      </c>
    </row>
    <row r="4699" spans="1:21" x14ac:dyDescent="0.2">
      <c r="A4699" s="6" t="s">
        <v>4912</v>
      </c>
      <c r="B4699" s="6" t="s">
        <v>24</v>
      </c>
      <c r="C4699" s="6" t="s">
        <v>147</v>
      </c>
      <c r="D4699" s="7">
        <v>43700</v>
      </c>
      <c r="E4699" s="7">
        <v>43810</v>
      </c>
      <c r="F4699" s="7">
        <v>43818</v>
      </c>
      <c r="G4699" s="7">
        <v>43826</v>
      </c>
      <c r="H4699" s="6">
        <f t="shared" si="219"/>
        <v>16</v>
      </c>
      <c r="I4699" s="6" t="s">
        <v>215</v>
      </c>
      <c r="J4699" s="6">
        <v>4</v>
      </c>
      <c r="K4699" s="6">
        <v>14</v>
      </c>
      <c r="L4699" s="6">
        <v>257</v>
      </c>
      <c r="M4699" s="6">
        <v>29</v>
      </c>
      <c r="N4699" s="6">
        <v>3</v>
      </c>
      <c r="O4699" s="6">
        <v>7.4999999999999997E-2</v>
      </c>
      <c r="P4699" s="8">
        <v>3999.9</v>
      </c>
      <c r="Q4699" s="8">
        <v>2599.9349999999999</v>
      </c>
      <c r="R4699" s="8">
        <f t="shared" si="220"/>
        <v>3299.9174999999996</v>
      </c>
      <c r="S4699" s="8">
        <f>(((Sales[[#This Row],[Unit Price]]-(Sales[[#This Row],[Discount Applied]]*Sales[[#This Row],[Unit Price]]))-Q4699)/Q4699)*100</f>
        <v>42.307692307692321</v>
      </c>
      <c r="T4699" s="8">
        <f t="shared" si="221"/>
        <v>11099.7225</v>
      </c>
      <c r="U4699" s="8">
        <f>Sales[[#This Row],[Unit Cost]]*Sales[[#This Row],[Order Quantity]]</f>
        <v>7799.8050000000003</v>
      </c>
    </row>
    <row r="4700" spans="1:21" x14ac:dyDescent="0.2">
      <c r="A4700" s="6" t="s">
        <v>4913</v>
      </c>
      <c r="B4700" s="6" t="s">
        <v>24</v>
      </c>
      <c r="C4700" s="6" t="s">
        <v>144</v>
      </c>
      <c r="D4700" s="7">
        <v>43700</v>
      </c>
      <c r="E4700" s="7">
        <v>43811</v>
      </c>
      <c r="F4700" s="7">
        <v>43829</v>
      </c>
      <c r="G4700" s="7">
        <v>43831</v>
      </c>
      <c r="H4700" s="6">
        <f t="shared" si="219"/>
        <v>20</v>
      </c>
      <c r="I4700" s="6" t="s">
        <v>215</v>
      </c>
      <c r="J4700" s="6">
        <v>8</v>
      </c>
      <c r="K4700" s="6">
        <v>21</v>
      </c>
      <c r="L4700" s="6">
        <v>75</v>
      </c>
      <c r="M4700" s="6">
        <v>15</v>
      </c>
      <c r="N4700" s="6">
        <v>3</v>
      </c>
      <c r="O4700" s="6">
        <v>7.4999999999999997E-2</v>
      </c>
      <c r="P4700" s="8">
        <v>1788.9</v>
      </c>
      <c r="Q4700" s="8">
        <v>1234.3409999999999</v>
      </c>
      <c r="R4700" s="8">
        <f t="shared" si="220"/>
        <v>1261.1745000000014</v>
      </c>
      <c r="S4700" s="8">
        <f>(((Sales[[#This Row],[Unit Price]]-(Sales[[#This Row],[Discount Applied]]*Sales[[#This Row],[Unit Price]]))-Q4700)/Q4700)*100</f>
        <v>34.057971014492772</v>
      </c>
      <c r="T4700" s="8">
        <f t="shared" si="221"/>
        <v>4964.1975000000011</v>
      </c>
      <c r="U4700" s="8">
        <f>Sales[[#This Row],[Unit Cost]]*Sales[[#This Row],[Order Quantity]]</f>
        <v>3703.0229999999997</v>
      </c>
    </row>
    <row r="4701" spans="1:21" x14ac:dyDescent="0.2">
      <c r="A4701" s="6" t="s">
        <v>4914</v>
      </c>
      <c r="B4701" s="6" t="s">
        <v>24</v>
      </c>
      <c r="C4701" s="6" t="s">
        <v>145</v>
      </c>
      <c r="D4701" s="7">
        <v>43700</v>
      </c>
      <c r="E4701" s="7">
        <v>43811</v>
      </c>
      <c r="F4701" s="7">
        <v>43825</v>
      </c>
      <c r="G4701" s="7">
        <v>43826</v>
      </c>
      <c r="H4701" s="6">
        <f t="shared" si="219"/>
        <v>15</v>
      </c>
      <c r="I4701" s="6" t="s">
        <v>215</v>
      </c>
      <c r="J4701" s="6">
        <v>9</v>
      </c>
      <c r="K4701" s="6">
        <v>42</v>
      </c>
      <c r="L4701" s="6">
        <v>202</v>
      </c>
      <c r="M4701" s="6">
        <v>27</v>
      </c>
      <c r="N4701" s="6">
        <v>7</v>
      </c>
      <c r="O4701" s="6">
        <v>0.3</v>
      </c>
      <c r="P4701" s="8">
        <v>201</v>
      </c>
      <c r="Q4701" s="8">
        <v>132.66</v>
      </c>
      <c r="R4701" s="8">
        <f t="shared" si="220"/>
        <v>56.280000000000086</v>
      </c>
      <c r="S4701" s="8">
        <f>(((Sales[[#This Row],[Unit Price]]-(Sales[[#This Row],[Discount Applied]]*Sales[[#This Row],[Unit Price]]))-Q4701)/Q4701)*100</f>
        <v>6.0606060606060543</v>
      </c>
      <c r="T4701" s="8">
        <f t="shared" si="221"/>
        <v>984.90000000000009</v>
      </c>
      <c r="U4701" s="8">
        <f>Sales[[#This Row],[Unit Cost]]*Sales[[#This Row],[Order Quantity]]</f>
        <v>928.62</v>
      </c>
    </row>
    <row r="4702" spans="1:21" x14ac:dyDescent="0.2">
      <c r="A4702" s="6" t="s">
        <v>4915</v>
      </c>
      <c r="B4702" s="6" t="s">
        <v>24</v>
      </c>
      <c r="C4702" s="6" t="s">
        <v>147</v>
      </c>
      <c r="D4702" s="7">
        <v>43700</v>
      </c>
      <c r="E4702" s="7">
        <v>43811</v>
      </c>
      <c r="F4702" s="7">
        <v>43816</v>
      </c>
      <c r="G4702" s="7">
        <v>43820</v>
      </c>
      <c r="H4702" s="6">
        <f t="shared" si="219"/>
        <v>9</v>
      </c>
      <c r="I4702" s="6" t="s">
        <v>215</v>
      </c>
      <c r="J4702" s="6">
        <v>6</v>
      </c>
      <c r="K4702" s="6">
        <v>9</v>
      </c>
      <c r="L4702" s="6">
        <v>231</v>
      </c>
      <c r="M4702" s="6">
        <v>34</v>
      </c>
      <c r="N4702" s="6">
        <v>4</v>
      </c>
      <c r="O4702" s="6">
        <v>7.4999999999999997E-2</v>
      </c>
      <c r="P4702" s="8">
        <v>241.20000000000002</v>
      </c>
      <c r="Q4702" s="8">
        <v>106.12800000000001</v>
      </c>
      <c r="R4702" s="8">
        <f t="shared" si="220"/>
        <v>467.928</v>
      </c>
      <c r="S4702" s="8">
        <f>(((Sales[[#This Row],[Unit Price]]-(Sales[[#This Row],[Discount Applied]]*Sales[[#This Row],[Unit Price]]))-Q4702)/Q4702)*100</f>
        <v>110.22727272727271</v>
      </c>
      <c r="T4702" s="8">
        <f t="shared" si="221"/>
        <v>892.44</v>
      </c>
      <c r="U4702" s="8">
        <f>Sales[[#This Row],[Unit Cost]]*Sales[[#This Row],[Order Quantity]]</f>
        <v>424.51200000000006</v>
      </c>
    </row>
    <row r="4703" spans="1:21" x14ac:dyDescent="0.2">
      <c r="A4703" s="6" t="s">
        <v>4916</v>
      </c>
      <c r="B4703" s="6" t="s">
        <v>24</v>
      </c>
      <c r="C4703" s="6" t="s">
        <v>143</v>
      </c>
      <c r="D4703" s="7">
        <v>43700</v>
      </c>
      <c r="E4703" s="7">
        <v>43811</v>
      </c>
      <c r="F4703" s="7">
        <v>43819</v>
      </c>
      <c r="G4703" s="7">
        <v>43824</v>
      </c>
      <c r="H4703" s="6">
        <f t="shared" si="219"/>
        <v>13</v>
      </c>
      <c r="I4703" s="6" t="s">
        <v>215</v>
      </c>
      <c r="J4703" s="6">
        <v>7</v>
      </c>
      <c r="K4703" s="6">
        <v>41</v>
      </c>
      <c r="L4703" s="6">
        <v>364</v>
      </c>
      <c r="M4703" s="6">
        <v>39</v>
      </c>
      <c r="N4703" s="6">
        <v>4</v>
      </c>
      <c r="O4703" s="6">
        <v>7.4999999999999997E-2</v>
      </c>
      <c r="P4703" s="8">
        <v>1065.3</v>
      </c>
      <c r="Q4703" s="8">
        <v>798.97499999999991</v>
      </c>
      <c r="R4703" s="8">
        <f t="shared" si="220"/>
        <v>745.71</v>
      </c>
      <c r="S4703" s="8">
        <f>(((Sales[[#This Row],[Unit Price]]-(Sales[[#This Row],[Discount Applied]]*Sales[[#This Row],[Unit Price]]))-Q4703)/Q4703)*100</f>
        <v>23.333333333333336</v>
      </c>
      <c r="T4703" s="8">
        <f t="shared" si="221"/>
        <v>3941.6099999999997</v>
      </c>
      <c r="U4703" s="8">
        <f>Sales[[#This Row],[Unit Cost]]*Sales[[#This Row],[Order Quantity]]</f>
        <v>3195.8999999999996</v>
      </c>
    </row>
    <row r="4704" spans="1:21" x14ac:dyDescent="0.2">
      <c r="A4704" s="6" t="s">
        <v>4917</v>
      </c>
      <c r="B4704" s="6" t="s">
        <v>24</v>
      </c>
      <c r="C4704" s="6" t="s">
        <v>145</v>
      </c>
      <c r="D4704" s="7">
        <v>43700</v>
      </c>
      <c r="E4704" s="7">
        <v>43811</v>
      </c>
      <c r="F4704" s="7">
        <v>43815</v>
      </c>
      <c r="G4704" s="7">
        <v>43816</v>
      </c>
      <c r="H4704" s="6">
        <f t="shared" si="219"/>
        <v>5</v>
      </c>
      <c r="I4704" s="6" t="s">
        <v>215</v>
      </c>
      <c r="J4704" s="6">
        <v>2</v>
      </c>
      <c r="K4704" s="6">
        <v>28</v>
      </c>
      <c r="L4704" s="6">
        <v>108</v>
      </c>
      <c r="M4704" s="6">
        <v>15</v>
      </c>
      <c r="N4704" s="6">
        <v>4</v>
      </c>
      <c r="O4704" s="6">
        <v>7.4999999999999997E-2</v>
      </c>
      <c r="P4704" s="8">
        <v>2432.1</v>
      </c>
      <c r="Q4704" s="8">
        <v>1507.902</v>
      </c>
      <c r="R4704" s="8">
        <f t="shared" si="220"/>
        <v>2967.1620000000003</v>
      </c>
      <c r="S4704" s="8">
        <f>(((Sales[[#This Row],[Unit Price]]-(Sales[[#This Row],[Discount Applied]]*Sales[[#This Row],[Unit Price]]))-Q4704)/Q4704)*100</f>
        <v>49.193548387096776</v>
      </c>
      <c r="T4704" s="8">
        <f t="shared" si="221"/>
        <v>8998.77</v>
      </c>
      <c r="U4704" s="8">
        <f>Sales[[#This Row],[Unit Cost]]*Sales[[#This Row],[Order Quantity]]</f>
        <v>6031.6080000000002</v>
      </c>
    </row>
    <row r="4705" spans="1:21" x14ac:dyDescent="0.2">
      <c r="A4705" s="6" t="s">
        <v>4918</v>
      </c>
      <c r="B4705" s="6" t="s">
        <v>24</v>
      </c>
      <c r="C4705" s="6" t="s">
        <v>147</v>
      </c>
      <c r="D4705" s="7">
        <v>43700</v>
      </c>
      <c r="E4705" s="7">
        <v>43811</v>
      </c>
      <c r="F4705" s="7">
        <v>43837</v>
      </c>
      <c r="G4705" s="7">
        <v>43838</v>
      </c>
      <c r="H4705" s="6">
        <f t="shared" si="219"/>
        <v>27</v>
      </c>
      <c r="I4705" s="6" t="s">
        <v>215</v>
      </c>
      <c r="J4705" s="6">
        <v>4</v>
      </c>
      <c r="K4705" s="6">
        <v>17</v>
      </c>
      <c r="L4705" s="6">
        <v>237</v>
      </c>
      <c r="M4705" s="6">
        <v>46</v>
      </c>
      <c r="N4705" s="6">
        <v>2</v>
      </c>
      <c r="O4705" s="6">
        <v>0.05</v>
      </c>
      <c r="P4705" s="8">
        <v>3825.7000000000003</v>
      </c>
      <c r="Q4705" s="8">
        <v>3137.0740000000001</v>
      </c>
      <c r="R4705" s="8">
        <f t="shared" si="220"/>
        <v>994.6820000000007</v>
      </c>
      <c r="S4705" s="8">
        <f>(((Sales[[#This Row],[Unit Price]]-(Sales[[#This Row],[Discount Applied]]*Sales[[#This Row],[Unit Price]]))-Q4705)/Q4705)*100</f>
        <v>15.853658536585376</v>
      </c>
      <c r="T4705" s="8">
        <f t="shared" si="221"/>
        <v>7268.8300000000008</v>
      </c>
      <c r="U4705" s="8">
        <f>Sales[[#This Row],[Unit Cost]]*Sales[[#This Row],[Order Quantity]]</f>
        <v>6274.1480000000001</v>
      </c>
    </row>
    <row r="4706" spans="1:21" x14ac:dyDescent="0.2">
      <c r="A4706" s="6" t="s">
        <v>4919</v>
      </c>
      <c r="B4706" s="6" t="s">
        <v>23</v>
      </c>
      <c r="C4706" s="6" t="s">
        <v>145</v>
      </c>
      <c r="D4706" s="7">
        <v>43700</v>
      </c>
      <c r="E4706" s="7">
        <v>43811</v>
      </c>
      <c r="F4706" s="7">
        <v>43828</v>
      </c>
      <c r="G4706" s="7">
        <v>43830</v>
      </c>
      <c r="H4706" s="6">
        <f t="shared" si="219"/>
        <v>19</v>
      </c>
      <c r="I4706" s="6" t="s">
        <v>215</v>
      </c>
      <c r="J4706" s="6">
        <v>20</v>
      </c>
      <c r="K4706" s="6">
        <v>9</v>
      </c>
      <c r="L4706" s="6">
        <v>188</v>
      </c>
      <c r="M4706" s="6">
        <v>25</v>
      </c>
      <c r="N4706" s="6">
        <v>7</v>
      </c>
      <c r="O4706" s="6">
        <v>7.4999999999999997E-2</v>
      </c>
      <c r="P4706" s="8">
        <v>5393.5</v>
      </c>
      <c r="Q4706" s="8">
        <v>3937.2550000000001</v>
      </c>
      <c r="R4706" s="8">
        <f t="shared" si="220"/>
        <v>7362.1274999999987</v>
      </c>
      <c r="S4706" s="8">
        <f>(((Sales[[#This Row],[Unit Price]]-(Sales[[#This Row],[Discount Applied]]*Sales[[#This Row],[Unit Price]]))-Q4706)/Q4706)*100</f>
        <v>26.712328767123289</v>
      </c>
      <c r="T4706" s="8">
        <f t="shared" si="221"/>
        <v>34922.912499999999</v>
      </c>
      <c r="U4706" s="8">
        <f>Sales[[#This Row],[Unit Cost]]*Sales[[#This Row],[Order Quantity]]</f>
        <v>27560.785</v>
      </c>
    </row>
    <row r="4707" spans="1:21" x14ac:dyDescent="0.2">
      <c r="A4707" s="6" t="s">
        <v>4920</v>
      </c>
      <c r="B4707" s="6" t="s">
        <v>24</v>
      </c>
      <c r="C4707" s="6" t="s">
        <v>148</v>
      </c>
      <c r="D4707" s="7">
        <v>43700</v>
      </c>
      <c r="E4707" s="7">
        <v>43811</v>
      </c>
      <c r="F4707" s="7">
        <v>43813</v>
      </c>
      <c r="G4707" s="7">
        <v>43822</v>
      </c>
      <c r="H4707" s="6">
        <f t="shared" si="219"/>
        <v>11</v>
      </c>
      <c r="I4707" s="6" t="s">
        <v>215</v>
      </c>
      <c r="J4707" s="6">
        <v>6</v>
      </c>
      <c r="K4707" s="6">
        <v>29</v>
      </c>
      <c r="L4707" s="6">
        <v>33</v>
      </c>
      <c r="M4707" s="6">
        <v>26</v>
      </c>
      <c r="N4707" s="6">
        <v>7</v>
      </c>
      <c r="O4707" s="6">
        <v>0.4</v>
      </c>
      <c r="P4707" s="8">
        <v>3986.5</v>
      </c>
      <c r="Q4707" s="8">
        <v>1674.33</v>
      </c>
      <c r="R4707" s="8">
        <f t="shared" si="220"/>
        <v>5022.99</v>
      </c>
      <c r="S4707" s="8">
        <f>(((Sales[[#This Row],[Unit Price]]-(Sales[[#This Row],[Discount Applied]]*Sales[[#This Row],[Unit Price]]))-Q4707)/Q4707)*100</f>
        <v>42.857142857142847</v>
      </c>
      <c r="T4707" s="8">
        <f t="shared" si="221"/>
        <v>16743.3</v>
      </c>
      <c r="U4707" s="8">
        <f>Sales[[#This Row],[Unit Cost]]*Sales[[#This Row],[Order Quantity]]</f>
        <v>11720.31</v>
      </c>
    </row>
    <row r="4708" spans="1:21" x14ac:dyDescent="0.2">
      <c r="A4708" s="6" t="s">
        <v>4921</v>
      </c>
      <c r="B4708" s="6" t="s">
        <v>23</v>
      </c>
      <c r="C4708" s="6" t="s">
        <v>148</v>
      </c>
      <c r="D4708" s="7">
        <v>43700</v>
      </c>
      <c r="E4708" s="7">
        <v>43811</v>
      </c>
      <c r="F4708" s="7">
        <v>43815</v>
      </c>
      <c r="G4708" s="7">
        <v>43816</v>
      </c>
      <c r="H4708" s="6">
        <f t="shared" si="219"/>
        <v>5</v>
      </c>
      <c r="I4708" s="6" t="s">
        <v>215</v>
      </c>
      <c r="J4708" s="6">
        <v>23</v>
      </c>
      <c r="K4708" s="6">
        <v>14</v>
      </c>
      <c r="L4708" s="6">
        <v>7</v>
      </c>
      <c r="M4708" s="6">
        <v>45</v>
      </c>
      <c r="N4708" s="6">
        <v>5</v>
      </c>
      <c r="O4708" s="6">
        <v>7.4999999999999997E-2</v>
      </c>
      <c r="P4708" s="8">
        <v>1005</v>
      </c>
      <c r="Q4708" s="8">
        <v>582.9</v>
      </c>
      <c r="R4708" s="8">
        <f t="shared" si="220"/>
        <v>1733.625</v>
      </c>
      <c r="S4708" s="8">
        <f>(((Sales[[#This Row],[Unit Price]]-(Sales[[#This Row],[Discount Applied]]*Sales[[#This Row],[Unit Price]]))-Q4708)/Q4708)*100</f>
        <v>59.482758620689658</v>
      </c>
      <c r="T4708" s="8">
        <f t="shared" si="221"/>
        <v>4648.125</v>
      </c>
      <c r="U4708" s="8">
        <f>Sales[[#This Row],[Unit Cost]]*Sales[[#This Row],[Order Quantity]]</f>
        <v>2914.5</v>
      </c>
    </row>
    <row r="4709" spans="1:21" x14ac:dyDescent="0.2">
      <c r="A4709" s="6" t="s">
        <v>4922</v>
      </c>
      <c r="B4709" s="6" t="s">
        <v>23</v>
      </c>
      <c r="C4709" s="6" t="s">
        <v>147</v>
      </c>
      <c r="D4709" s="7">
        <v>43700</v>
      </c>
      <c r="E4709" s="7">
        <v>43812</v>
      </c>
      <c r="F4709" s="7">
        <v>43834</v>
      </c>
      <c r="G4709" s="7">
        <v>43837</v>
      </c>
      <c r="H4709" s="6">
        <f t="shared" si="219"/>
        <v>25</v>
      </c>
      <c r="I4709" s="6" t="s">
        <v>215</v>
      </c>
      <c r="J4709" s="6">
        <v>24</v>
      </c>
      <c r="K4709" s="6">
        <v>23</v>
      </c>
      <c r="L4709" s="6">
        <v>249</v>
      </c>
      <c r="M4709" s="6">
        <v>47</v>
      </c>
      <c r="N4709" s="6">
        <v>7</v>
      </c>
      <c r="O4709" s="6">
        <v>0.2</v>
      </c>
      <c r="P4709" s="8">
        <v>6036.7</v>
      </c>
      <c r="Q4709" s="8">
        <v>2837.2489999999998</v>
      </c>
      <c r="R4709" s="8">
        <f t="shared" si="220"/>
        <v>13944.777000000006</v>
      </c>
      <c r="S4709" s="8">
        <f>(((Sales[[#This Row],[Unit Price]]-(Sales[[#This Row],[Discount Applied]]*Sales[[#This Row],[Unit Price]]))-Q4709)/Q4709)*100</f>
        <v>70.212765957446805</v>
      </c>
      <c r="T4709" s="8">
        <f t="shared" si="221"/>
        <v>33805.520000000004</v>
      </c>
      <c r="U4709" s="8">
        <f>Sales[[#This Row],[Unit Cost]]*Sales[[#This Row],[Order Quantity]]</f>
        <v>19860.742999999999</v>
      </c>
    </row>
    <row r="4710" spans="1:21" x14ac:dyDescent="0.2">
      <c r="A4710" s="6" t="s">
        <v>4923</v>
      </c>
      <c r="B4710" s="6" t="s">
        <v>25</v>
      </c>
      <c r="C4710" s="6" t="s">
        <v>148</v>
      </c>
      <c r="D4710" s="7">
        <v>43700</v>
      </c>
      <c r="E4710" s="7">
        <v>43812</v>
      </c>
      <c r="F4710" s="7">
        <v>43831</v>
      </c>
      <c r="G4710" s="7">
        <v>43832</v>
      </c>
      <c r="H4710" s="6">
        <f t="shared" si="219"/>
        <v>20</v>
      </c>
      <c r="I4710" s="6" t="s">
        <v>215</v>
      </c>
      <c r="J4710" s="6">
        <v>18</v>
      </c>
      <c r="K4710" s="6">
        <v>9</v>
      </c>
      <c r="L4710" s="6">
        <v>14</v>
      </c>
      <c r="M4710" s="6">
        <v>46</v>
      </c>
      <c r="N4710" s="6">
        <v>7</v>
      </c>
      <c r="O4710" s="6">
        <v>0.05</v>
      </c>
      <c r="P4710" s="8">
        <v>2385.2000000000003</v>
      </c>
      <c r="Q4710" s="8">
        <v>1311.8600000000004</v>
      </c>
      <c r="R4710" s="8">
        <f t="shared" si="220"/>
        <v>6678.5599999999995</v>
      </c>
      <c r="S4710" s="8">
        <f>(((Sales[[#This Row],[Unit Price]]-(Sales[[#This Row],[Discount Applied]]*Sales[[#This Row],[Unit Price]]))-Q4710)/Q4710)*100</f>
        <v>72.727272727272691</v>
      </c>
      <c r="T4710" s="8">
        <f t="shared" si="221"/>
        <v>15861.580000000002</v>
      </c>
      <c r="U4710" s="8">
        <f>Sales[[#This Row],[Unit Cost]]*Sales[[#This Row],[Order Quantity]]</f>
        <v>9183.0200000000023</v>
      </c>
    </row>
    <row r="4711" spans="1:21" x14ac:dyDescent="0.2">
      <c r="A4711" s="6" t="s">
        <v>4924</v>
      </c>
      <c r="B4711" s="6" t="s">
        <v>24</v>
      </c>
      <c r="C4711" s="6" t="s">
        <v>146</v>
      </c>
      <c r="D4711" s="7">
        <v>43700</v>
      </c>
      <c r="E4711" s="7">
        <v>43812</v>
      </c>
      <c r="F4711" s="7">
        <v>43837</v>
      </c>
      <c r="G4711" s="7">
        <v>43840</v>
      </c>
      <c r="H4711" s="6">
        <f t="shared" si="219"/>
        <v>28</v>
      </c>
      <c r="I4711" s="6" t="s">
        <v>215</v>
      </c>
      <c r="J4711" s="6">
        <v>8</v>
      </c>
      <c r="K4711" s="6">
        <v>39</v>
      </c>
      <c r="L4711" s="6">
        <v>323</v>
      </c>
      <c r="M4711" s="6">
        <v>2</v>
      </c>
      <c r="N4711" s="6">
        <v>8</v>
      </c>
      <c r="O4711" s="6">
        <v>0.1</v>
      </c>
      <c r="P4711" s="8">
        <v>1072</v>
      </c>
      <c r="Q4711" s="8">
        <v>771.83999999999992</v>
      </c>
      <c r="R4711" s="8">
        <f t="shared" si="220"/>
        <v>1543.6800000000003</v>
      </c>
      <c r="S4711" s="8">
        <f>(((Sales[[#This Row],[Unit Price]]-(Sales[[#This Row],[Discount Applied]]*Sales[[#This Row],[Unit Price]]))-Q4711)/Q4711)*100</f>
        <v>25.000000000000007</v>
      </c>
      <c r="T4711" s="8">
        <f t="shared" si="221"/>
        <v>7718.4</v>
      </c>
      <c r="U4711" s="8">
        <f>Sales[[#This Row],[Unit Cost]]*Sales[[#This Row],[Order Quantity]]</f>
        <v>6174.7199999999993</v>
      </c>
    </row>
    <row r="4712" spans="1:21" x14ac:dyDescent="0.2">
      <c r="A4712" s="6" t="s">
        <v>4925</v>
      </c>
      <c r="B4712" s="6" t="s">
        <v>25</v>
      </c>
      <c r="C4712" s="6" t="s">
        <v>146</v>
      </c>
      <c r="D4712" s="7">
        <v>43700</v>
      </c>
      <c r="E4712" s="7">
        <v>43812</v>
      </c>
      <c r="F4712" s="7">
        <v>43839</v>
      </c>
      <c r="G4712" s="7">
        <v>43845</v>
      </c>
      <c r="H4712" s="6">
        <f t="shared" si="219"/>
        <v>33</v>
      </c>
      <c r="I4712" s="6" t="s">
        <v>215</v>
      </c>
      <c r="J4712" s="6">
        <v>12</v>
      </c>
      <c r="K4712" s="6">
        <v>20</v>
      </c>
      <c r="L4712" s="6">
        <v>284</v>
      </c>
      <c r="M4712" s="6">
        <v>11</v>
      </c>
      <c r="N4712" s="6">
        <v>7</v>
      </c>
      <c r="O4712" s="6">
        <v>0.1</v>
      </c>
      <c r="P4712" s="8">
        <v>5085.3</v>
      </c>
      <c r="Q4712" s="8">
        <v>2695.2090000000003</v>
      </c>
      <c r="R4712" s="8">
        <f t="shared" si="220"/>
        <v>13170.926999999996</v>
      </c>
      <c r="S4712" s="8">
        <f>(((Sales[[#This Row],[Unit Price]]-(Sales[[#This Row],[Discount Applied]]*Sales[[#This Row],[Unit Price]]))-Q4712)/Q4712)*100</f>
        <v>69.811320754716974</v>
      </c>
      <c r="T4712" s="8">
        <f t="shared" si="221"/>
        <v>32037.39</v>
      </c>
      <c r="U4712" s="8">
        <f>Sales[[#This Row],[Unit Cost]]*Sales[[#This Row],[Order Quantity]]</f>
        <v>18866.463000000003</v>
      </c>
    </row>
    <row r="4713" spans="1:21" x14ac:dyDescent="0.2">
      <c r="A4713" s="6" t="s">
        <v>4926</v>
      </c>
      <c r="B4713" s="6" t="s">
        <v>24</v>
      </c>
      <c r="C4713" s="6" t="s">
        <v>145</v>
      </c>
      <c r="D4713" s="7">
        <v>43700</v>
      </c>
      <c r="E4713" s="7">
        <v>43812</v>
      </c>
      <c r="F4713" s="7">
        <v>43840</v>
      </c>
      <c r="G4713" s="7">
        <v>43848</v>
      </c>
      <c r="H4713" s="6">
        <f t="shared" si="219"/>
        <v>36</v>
      </c>
      <c r="I4713" s="6" t="s">
        <v>215</v>
      </c>
      <c r="J4713" s="6">
        <v>2</v>
      </c>
      <c r="K4713" s="6">
        <v>6</v>
      </c>
      <c r="L4713" s="6">
        <v>103</v>
      </c>
      <c r="M4713" s="6">
        <v>10</v>
      </c>
      <c r="N4713" s="6">
        <v>5</v>
      </c>
      <c r="O4713" s="6">
        <v>0.15</v>
      </c>
      <c r="P4713" s="8">
        <v>3845.8</v>
      </c>
      <c r="Q4713" s="8">
        <v>1922.9</v>
      </c>
      <c r="R4713" s="8">
        <f t="shared" si="220"/>
        <v>6730.15</v>
      </c>
      <c r="S4713" s="8">
        <f>(((Sales[[#This Row],[Unit Price]]-(Sales[[#This Row],[Discount Applied]]*Sales[[#This Row],[Unit Price]]))-Q4713)/Q4713)*100</f>
        <v>70</v>
      </c>
      <c r="T4713" s="8">
        <f t="shared" si="221"/>
        <v>16344.65</v>
      </c>
      <c r="U4713" s="8">
        <f>Sales[[#This Row],[Unit Cost]]*Sales[[#This Row],[Order Quantity]]</f>
        <v>9614.5</v>
      </c>
    </row>
    <row r="4714" spans="1:21" x14ac:dyDescent="0.2">
      <c r="A4714" s="6" t="s">
        <v>4927</v>
      </c>
      <c r="B4714" s="6" t="s">
        <v>24</v>
      </c>
      <c r="C4714" s="6" t="s">
        <v>146</v>
      </c>
      <c r="D4714" s="7">
        <v>43700</v>
      </c>
      <c r="E4714" s="7">
        <v>43812</v>
      </c>
      <c r="F4714" s="7">
        <v>43821</v>
      </c>
      <c r="G4714" s="7">
        <v>43822</v>
      </c>
      <c r="H4714" s="6">
        <f t="shared" si="219"/>
        <v>10</v>
      </c>
      <c r="I4714" s="6" t="s">
        <v>215</v>
      </c>
      <c r="J4714" s="6">
        <v>8</v>
      </c>
      <c r="K4714" s="6">
        <v>24</v>
      </c>
      <c r="L4714" s="6">
        <v>322</v>
      </c>
      <c r="M4714" s="6">
        <v>24</v>
      </c>
      <c r="N4714" s="6">
        <v>6</v>
      </c>
      <c r="O4714" s="6">
        <v>0.4</v>
      </c>
      <c r="P4714" s="8">
        <v>1286.4000000000001</v>
      </c>
      <c r="Q4714" s="8">
        <v>668.92800000000011</v>
      </c>
      <c r="R4714" s="8">
        <f t="shared" si="220"/>
        <v>617.4719999999993</v>
      </c>
      <c r="S4714" s="8">
        <f>(((Sales[[#This Row],[Unit Price]]-(Sales[[#This Row],[Discount Applied]]*Sales[[#This Row],[Unit Price]]))-Q4714)/Q4714)*100</f>
        <v>15.384615384615371</v>
      </c>
      <c r="T4714" s="8">
        <f t="shared" si="221"/>
        <v>4631.04</v>
      </c>
      <c r="U4714" s="8">
        <f>Sales[[#This Row],[Unit Cost]]*Sales[[#This Row],[Order Quantity]]</f>
        <v>4013.5680000000007</v>
      </c>
    </row>
    <row r="4715" spans="1:21" x14ac:dyDescent="0.2">
      <c r="A4715" s="6" t="s">
        <v>4928</v>
      </c>
      <c r="B4715" s="6" t="s">
        <v>24</v>
      </c>
      <c r="C4715" s="6" t="s">
        <v>147</v>
      </c>
      <c r="D4715" s="7">
        <v>43700</v>
      </c>
      <c r="E4715" s="7">
        <v>43812</v>
      </c>
      <c r="F4715" s="7">
        <v>43827</v>
      </c>
      <c r="G4715" s="7">
        <v>43831</v>
      </c>
      <c r="H4715" s="6">
        <f t="shared" si="219"/>
        <v>19</v>
      </c>
      <c r="I4715" s="6" t="s">
        <v>215</v>
      </c>
      <c r="J4715" s="6">
        <v>4</v>
      </c>
      <c r="K4715" s="6">
        <v>12</v>
      </c>
      <c r="L4715" s="6">
        <v>250</v>
      </c>
      <c r="M4715" s="6">
        <v>1</v>
      </c>
      <c r="N4715" s="6">
        <v>8</v>
      </c>
      <c r="O4715" s="6">
        <v>7.4999999999999997E-2</v>
      </c>
      <c r="P4715" s="8">
        <v>1078.7</v>
      </c>
      <c r="Q4715" s="8">
        <v>809.02500000000009</v>
      </c>
      <c r="R4715" s="8">
        <f t="shared" si="220"/>
        <v>1510.1799999999994</v>
      </c>
      <c r="S4715" s="8">
        <f>(((Sales[[#This Row],[Unit Price]]-(Sales[[#This Row],[Discount Applied]]*Sales[[#This Row],[Unit Price]]))-Q4715)/Q4715)*100</f>
        <v>23.333333333333321</v>
      </c>
      <c r="T4715" s="8">
        <f t="shared" si="221"/>
        <v>7982.38</v>
      </c>
      <c r="U4715" s="8">
        <f>Sales[[#This Row],[Unit Cost]]*Sales[[#This Row],[Order Quantity]]</f>
        <v>6472.2000000000007</v>
      </c>
    </row>
    <row r="4716" spans="1:21" x14ac:dyDescent="0.2">
      <c r="A4716" s="6" t="s">
        <v>4929</v>
      </c>
      <c r="B4716" s="6" t="s">
        <v>23</v>
      </c>
      <c r="C4716" s="6" t="s">
        <v>147</v>
      </c>
      <c r="D4716" s="7">
        <v>43700</v>
      </c>
      <c r="E4716" s="7">
        <v>43813</v>
      </c>
      <c r="F4716" s="7">
        <v>43819</v>
      </c>
      <c r="G4716" s="7">
        <v>43828</v>
      </c>
      <c r="H4716" s="6">
        <f t="shared" si="219"/>
        <v>15</v>
      </c>
      <c r="I4716" s="6" t="s">
        <v>215</v>
      </c>
      <c r="J4716" s="6">
        <v>25</v>
      </c>
      <c r="K4716" s="6">
        <v>6</v>
      </c>
      <c r="L4716" s="6">
        <v>247</v>
      </c>
      <c r="M4716" s="6">
        <v>38</v>
      </c>
      <c r="N4716" s="6">
        <v>7</v>
      </c>
      <c r="O4716" s="6">
        <v>0.1</v>
      </c>
      <c r="P4716" s="8">
        <v>5802.2</v>
      </c>
      <c r="Q4716" s="8">
        <v>4583.7380000000003</v>
      </c>
      <c r="R4716" s="8">
        <f t="shared" si="220"/>
        <v>4467.6939999999995</v>
      </c>
      <c r="S4716" s="8">
        <f>(((Sales[[#This Row],[Unit Price]]-(Sales[[#This Row],[Discount Applied]]*Sales[[#This Row],[Unit Price]]))-Q4716)/Q4716)*100</f>
        <v>13.924050632911374</v>
      </c>
      <c r="T4716" s="8">
        <f t="shared" si="221"/>
        <v>36553.86</v>
      </c>
      <c r="U4716" s="8">
        <f>Sales[[#This Row],[Unit Cost]]*Sales[[#This Row],[Order Quantity]]</f>
        <v>32086.166000000001</v>
      </c>
    </row>
    <row r="4717" spans="1:21" x14ac:dyDescent="0.2">
      <c r="A4717" s="6" t="s">
        <v>4930</v>
      </c>
      <c r="B4717" s="6" t="s">
        <v>23</v>
      </c>
      <c r="C4717" s="6" t="s">
        <v>143</v>
      </c>
      <c r="D4717" s="7">
        <v>43700</v>
      </c>
      <c r="E4717" s="7">
        <v>43813</v>
      </c>
      <c r="F4717" s="7">
        <v>43823</v>
      </c>
      <c r="G4717" s="7">
        <v>43833</v>
      </c>
      <c r="H4717" s="6">
        <f t="shared" si="219"/>
        <v>20</v>
      </c>
      <c r="I4717" s="6" t="s">
        <v>215</v>
      </c>
      <c r="J4717" s="6">
        <v>21</v>
      </c>
      <c r="K4717" s="6">
        <v>49</v>
      </c>
      <c r="L4717" s="6">
        <v>340</v>
      </c>
      <c r="M4717" s="6">
        <v>5</v>
      </c>
      <c r="N4717" s="6">
        <v>8</v>
      </c>
      <c r="O4717" s="6">
        <v>0.15</v>
      </c>
      <c r="P4717" s="8">
        <v>1721.9</v>
      </c>
      <c r="Q4717" s="8">
        <v>1050.3589999999999</v>
      </c>
      <c r="R4717" s="8">
        <f t="shared" si="220"/>
        <v>3306.0480000000007</v>
      </c>
      <c r="S4717" s="8">
        <f>(((Sales[[#This Row],[Unit Price]]-(Sales[[#This Row],[Discount Applied]]*Sales[[#This Row],[Unit Price]]))-Q4717)/Q4717)*100</f>
        <v>39.344262295081975</v>
      </c>
      <c r="T4717" s="8">
        <f t="shared" si="221"/>
        <v>11708.92</v>
      </c>
      <c r="U4717" s="8">
        <f>Sales[[#This Row],[Unit Cost]]*Sales[[#This Row],[Order Quantity]]</f>
        <v>8402.8719999999994</v>
      </c>
    </row>
    <row r="4718" spans="1:21" x14ac:dyDescent="0.2">
      <c r="A4718" s="6" t="s">
        <v>4931</v>
      </c>
      <c r="B4718" s="6" t="s">
        <v>24</v>
      </c>
      <c r="C4718" s="6" t="s">
        <v>144</v>
      </c>
      <c r="D4718" s="7">
        <v>43700</v>
      </c>
      <c r="E4718" s="7">
        <v>43813</v>
      </c>
      <c r="F4718" s="7">
        <v>43818</v>
      </c>
      <c r="G4718" s="7">
        <v>43824</v>
      </c>
      <c r="H4718" s="6">
        <f t="shared" si="219"/>
        <v>11</v>
      </c>
      <c r="I4718" s="6" t="s">
        <v>215</v>
      </c>
      <c r="J4718" s="6">
        <v>4</v>
      </c>
      <c r="K4718" s="6">
        <v>10</v>
      </c>
      <c r="L4718" s="6">
        <v>62</v>
      </c>
      <c r="M4718" s="6">
        <v>7</v>
      </c>
      <c r="N4718" s="6">
        <v>1</v>
      </c>
      <c r="O4718" s="6">
        <v>0.15</v>
      </c>
      <c r="P4718" s="8">
        <v>944.7</v>
      </c>
      <c r="Q4718" s="8">
        <v>736.8660000000001</v>
      </c>
      <c r="R4718" s="8">
        <f t="shared" si="220"/>
        <v>66.128999999999905</v>
      </c>
      <c r="S4718" s="8">
        <f>(((Sales[[#This Row],[Unit Price]]-(Sales[[#This Row],[Discount Applied]]*Sales[[#This Row],[Unit Price]]))-Q4718)/Q4718)*100</f>
        <v>8.9743589743589602</v>
      </c>
      <c r="T4718" s="8">
        <f t="shared" si="221"/>
        <v>802.995</v>
      </c>
      <c r="U4718" s="8">
        <f>Sales[[#This Row],[Unit Cost]]*Sales[[#This Row],[Order Quantity]]</f>
        <v>736.8660000000001</v>
      </c>
    </row>
    <row r="4719" spans="1:21" x14ac:dyDescent="0.2">
      <c r="A4719" s="6" t="s">
        <v>4932</v>
      </c>
      <c r="B4719" s="6" t="s">
        <v>25</v>
      </c>
      <c r="C4719" s="6" t="s">
        <v>145</v>
      </c>
      <c r="D4719" s="7">
        <v>43700</v>
      </c>
      <c r="E4719" s="7">
        <v>43813</v>
      </c>
      <c r="F4719" s="7">
        <v>43836</v>
      </c>
      <c r="G4719" s="7">
        <v>43846</v>
      </c>
      <c r="H4719" s="6">
        <f t="shared" si="219"/>
        <v>33</v>
      </c>
      <c r="I4719" s="6" t="s">
        <v>215</v>
      </c>
      <c r="J4719" s="6">
        <v>19</v>
      </c>
      <c r="K4719" s="6">
        <v>26</v>
      </c>
      <c r="L4719" s="6">
        <v>138</v>
      </c>
      <c r="M4719" s="6">
        <v>20</v>
      </c>
      <c r="N4719" s="6">
        <v>3</v>
      </c>
      <c r="O4719" s="6">
        <v>0.15</v>
      </c>
      <c r="P4719" s="8">
        <v>247.9</v>
      </c>
      <c r="Q4719" s="8">
        <v>131.387</v>
      </c>
      <c r="R4719" s="8">
        <f t="shared" si="220"/>
        <v>237.98399999999998</v>
      </c>
      <c r="S4719" s="8">
        <f>(((Sales[[#This Row],[Unit Price]]-(Sales[[#This Row],[Discount Applied]]*Sales[[#This Row],[Unit Price]]))-Q4719)/Q4719)*100</f>
        <v>60.377358490566039</v>
      </c>
      <c r="T4719" s="8">
        <f t="shared" si="221"/>
        <v>632.14499999999998</v>
      </c>
      <c r="U4719" s="8">
        <f>Sales[[#This Row],[Unit Cost]]*Sales[[#This Row],[Order Quantity]]</f>
        <v>394.161</v>
      </c>
    </row>
    <row r="4720" spans="1:21" x14ac:dyDescent="0.2">
      <c r="A4720" s="6" t="s">
        <v>4933</v>
      </c>
      <c r="B4720" s="6" t="s">
        <v>26</v>
      </c>
      <c r="C4720" s="6" t="s">
        <v>148</v>
      </c>
      <c r="D4720" s="7">
        <v>43700</v>
      </c>
      <c r="E4720" s="7">
        <v>43813</v>
      </c>
      <c r="F4720" s="7">
        <v>43828</v>
      </c>
      <c r="G4720" s="7">
        <v>43838</v>
      </c>
      <c r="H4720" s="6">
        <f t="shared" si="219"/>
        <v>25</v>
      </c>
      <c r="I4720" s="6" t="s">
        <v>215</v>
      </c>
      <c r="J4720" s="6">
        <v>27</v>
      </c>
      <c r="K4720" s="6">
        <v>13</v>
      </c>
      <c r="L4720" s="6">
        <v>46</v>
      </c>
      <c r="M4720" s="6">
        <v>33</v>
      </c>
      <c r="N4720" s="6">
        <v>6</v>
      </c>
      <c r="O4720" s="6">
        <v>0.1</v>
      </c>
      <c r="P4720" s="8">
        <v>1929.6000000000001</v>
      </c>
      <c r="Q4720" s="8">
        <v>1447.2</v>
      </c>
      <c r="R4720" s="8">
        <f t="shared" si="220"/>
        <v>1736.6399999999994</v>
      </c>
      <c r="S4720" s="8">
        <f>(((Sales[[#This Row],[Unit Price]]-(Sales[[#This Row],[Discount Applied]]*Sales[[#This Row],[Unit Price]]))-Q4720)/Q4720)*100</f>
        <v>20.000000000000004</v>
      </c>
      <c r="T4720" s="8">
        <f t="shared" si="221"/>
        <v>10419.84</v>
      </c>
      <c r="U4720" s="8">
        <f>Sales[[#This Row],[Unit Cost]]*Sales[[#This Row],[Order Quantity]]</f>
        <v>8683.2000000000007</v>
      </c>
    </row>
    <row r="4721" spans="1:21" x14ac:dyDescent="0.2">
      <c r="A4721" s="6" t="s">
        <v>4934</v>
      </c>
      <c r="B4721" s="6" t="s">
        <v>23</v>
      </c>
      <c r="C4721" s="6" t="s">
        <v>144</v>
      </c>
      <c r="D4721" s="7">
        <v>43700</v>
      </c>
      <c r="E4721" s="7">
        <v>43813</v>
      </c>
      <c r="F4721" s="7">
        <v>43816</v>
      </c>
      <c r="G4721" s="7">
        <v>43826</v>
      </c>
      <c r="H4721" s="6">
        <f t="shared" si="219"/>
        <v>13</v>
      </c>
      <c r="I4721" s="6" t="s">
        <v>215</v>
      </c>
      <c r="J4721" s="6">
        <v>20</v>
      </c>
      <c r="K4721" s="6">
        <v>41</v>
      </c>
      <c r="L4721" s="6">
        <v>71</v>
      </c>
      <c r="M4721" s="6">
        <v>15</v>
      </c>
      <c r="N4721" s="6">
        <v>2</v>
      </c>
      <c r="O4721" s="6">
        <v>7.4999999999999997E-2</v>
      </c>
      <c r="P4721" s="8">
        <v>971.5</v>
      </c>
      <c r="Q4721" s="8">
        <v>612.04499999999996</v>
      </c>
      <c r="R4721" s="8">
        <f t="shared" si="220"/>
        <v>573.18500000000017</v>
      </c>
      <c r="S4721" s="8">
        <f>(((Sales[[#This Row],[Unit Price]]-(Sales[[#This Row],[Discount Applied]]*Sales[[#This Row],[Unit Price]]))-Q4721)/Q4721)*100</f>
        <v>46.825396825396844</v>
      </c>
      <c r="T4721" s="8">
        <f t="shared" si="221"/>
        <v>1797.2750000000001</v>
      </c>
      <c r="U4721" s="8">
        <f>Sales[[#This Row],[Unit Cost]]*Sales[[#This Row],[Order Quantity]]</f>
        <v>1224.0899999999999</v>
      </c>
    </row>
    <row r="4722" spans="1:21" x14ac:dyDescent="0.2">
      <c r="A4722" s="6" t="s">
        <v>4935</v>
      </c>
      <c r="B4722" s="6" t="s">
        <v>26</v>
      </c>
      <c r="C4722" s="6" t="s">
        <v>146</v>
      </c>
      <c r="D4722" s="7">
        <v>43700</v>
      </c>
      <c r="E4722" s="7">
        <v>43813</v>
      </c>
      <c r="F4722" s="7">
        <v>43821</v>
      </c>
      <c r="G4722" s="7">
        <v>43827</v>
      </c>
      <c r="H4722" s="6">
        <f t="shared" si="219"/>
        <v>14</v>
      </c>
      <c r="I4722" s="6" t="s">
        <v>215</v>
      </c>
      <c r="J4722" s="6">
        <v>27</v>
      </c>
      <c r="K4722" s="6">
        <v>48</v>
      </c>
      <c r="L4722" s="6">
        <v>270</v>
      </c>
      <c r="M4722" s="6">
        <v>9</v>
      </c>
      <c r="N4722" s="6">
        <v>1</v>
      </c>
      <c r="O4722" s="6">
        <v>0.05</v>
      </c>
      <c r="P4722" s="8">
        <v>1118.9000000000001</v>
      </c>
      <c r="Q4722" s="8">
        <v>716.09600000000012</v>
      </c>
      <c r="R4722" s="8">
        <f t="shared" si="220"/>
        <v>346.85900000000004</v>
      </c>
      <c r="S4722" s="8">
        <f>(((Sales[[#This Row],[Unit Price]]-(Sales[[#This Row],[Discount Applied]]*Sales[[#This Row],[Unit Price]]))-Q4722)/Q4722)*100</f>
        <v>48.4375</v>
      </c>
      <c r="T4722" s="8">
        <f t="shared" si="221"/>
        <v>1062.9550000000002</v>
      </c>
      <c r="U4722" s="8">
        <f>Sales[[#This Row],[Unit Cost]]*Sales[[#This Row],[Order Quantity]]</f>
        <v>716.09600000000012</v>
      </c>
    </row>
    <row r="4723" spans="1:21" x14ac:dyDescent="0.2">
      <c r="A4723" s="6" t="s">
        <v>4936</v>
      </c>
      <c r="B4723" s="6" t="s">
        <v>25</v>
      </c>
      <c r="C4723" s="6" t="s">
        <v>146</v>
      </c>
      <c r="D4723" s="7">
        <v>43700</v>
      </c>
      <c r="E4723" s="7">
        <v>43814</v>
      </c>
      <c r="F4723" s="7">
        <v>43825</v>
      </c>
      <c r="G4723" s="7">
        <v>43830</v>
      </c>
      <c r="H4723" s="6">
        <f t="shared" si="219"/>
        <v>16</v>
      </c>
      <c r="I4723" s="6" t="s">
        <v>215</v>
      </c>
      <c r="J4723" s="6">
        <v>14</v>
      </c>
      <c r="K4723" s="6">
        <v>25</v>
      </c>
      <c r="L4723" s="6">
        <v>297</v>
      </c>
      <c r="M4723" s="6">
        <v>27</v>
      </c>
      <c r="N4723" s="6">
        <v>7</v>
      </c>
      <c r="O4723" s="6">
        <v>0.1</v>
      </c>
      <c r="P4723" s="8">
        <v>991.6</v>
      </c>
      <c r="Q4723" s="8">
        <v>813.11199999999997</v>
      </c>
      <c r="R4723" s="8">
        <f t="shared" si="220"/>
        <v>555.29600000000028</v>
      </c>
      <c r="S4723" s="8">
        <f>(((Sales[[#This Row],[Unit Price]]-(Sales[[#This Row],[Discount Applied]]*Sales[[#This Row],[Unit Price]]))-Q4723)/Q4723)*100</f>
        <v>9.756097560975622</v>
      </c>
      <c r="T4723" s="8">
        <f t="shared" si="221"/>
        <v>6247.08</v>
      </c>
      <c r="U4723" s="8">
        <f>Sales[[#This Row],[Unit Cost]]*Sales[[#This Row],[Order Quantity]]</f>
        <v>5691.7839999999997</v>
      </c>
    </row>
    <row r="4724" spans="1:21" x14ac:dyDescent="0.2">
      <c r="A4724" s="6" t="s">
        <v>4937</v>
      </c>
      <c r="B4724" s="6" t="s">
        <v>24</v>
      </c>
      <c r="C4724" s="6" t="s">
        <v>147</v>
      </c>
      <c r="D4724" s="7">
        <v>43700</v>
      </c>
      <c r="E4724" s="7">
        <v>43814</v>
      </c>
      <c r="F4724" s="7">
        <v>43822</v>
      </c>
      <c r="G4724" s="7">
        <v>43825</v>
      </c>
      <c r="H4724" s="6">
        <f t="shared" si="219"/>
        <v>11</v>
      </c>
      <c r="I4724" s="6" t="s">
        <v>215</v>
      </c>
      <c r="J4724" s="6">
        <v>4</v>
      </c>
      <c r="K4724" s="6">
        <v>38</v>
      </c>
      <c r="L4724" s="6">
        <v>246</v>
      </c>
      <c r="M4724" s="6">
        <v>40</v>
      </c>
      <c r="N4724" s="6">
        <v>6</v>
      </c>
      <c r="O4724" s="6">
        <v>0.05</v>
      </c>
      <c r="P4724" s="8">
        <v>2291.4</v>
      </c>
      <c r="Q4724" s="8">
        <v>1810.2060000000001</v>
      </c>
      <c r="R4724" s="8">
        <f t="shared" si="220"/>
        <v>2199.7440000000006</v>
      </c>
      <c r="S4724" s="8">
        <f>(((Sales[[#This Row],[Unit Price]]-(Sales[[#This Row],[Discount Applied]]*Sales[[#This Row],[Unit Price]]))-Q4724)/Q4724)*100</f>
        <v>20.253164556962012</v>
      </c>
      <c r="T4724" s="8">
        <f t="shared" si="221"/>
        <v>13060.980000000001</v>
      </c>
      <c r="U4724" s="8">
        <f>Sales[[#This Row],[Unit Cost]]*Sales[[#This Row],[Order Quantity]]</f>
        <v>10861.236000000001</v>
      </c>
    </row>
    <row r="4725" spans="1:21" x14ac:dyDescent="0.2">
      <c r="A4725" s="6" t="s">
        <v>4938</v>
      </c>
      <c r="B4725" s="6" t="s">
        <v>25</v>
      </c>
      <c r="C4725" s="6" t="s">
        <v>145</v>
      </c>
      <c r="D4725" s="7">
        <v>43700</v>
      </c>
      <c r="E4725" s="7">
        <v>43814</v>
      </c>
      <c r="F4725" s="7">
        <v>43830</v>
      </c>
      <c r="G4725" s="7">
        <v>43836</v>
      </c>
      <c r="H4725" s="6">
        <f t="shared" si="219"/>
        <v>22</v>
      </c>
      <c r="I4725" s="6" t="s">
        <v>215</v>
      </c>
      <c r="J4725" s="6">
        <v>18</v>
      </c>
      <c r="K4725" s="6">
        <v>14</v>
      </c>
      <c r="L4725" s="6">
        <v>105</v>
      </c>
      <c r="M4725" s="6">
        <v>24</v>
      </c>
      <c r="N4725" s="6">
        <v>4</v>
      </c>
      <c r="O4725" s="6">
        <v>0.05</v>
      </c>
      <c r="P4725" s="8">
        <v>944.7</v>
      </c>
      <c r="Q4725" s="8">
        <v>576.26700000000005</v>
      </c>
      <c r="R4725" s="8">
        <f t="shared" si="220"/>
        <v>1284.7919999999999</v>
      </c>
      <c r="S4725" s="8">
        <f>(((Sales[[#This Row],[Unit Price]]-(Sales[[#This Row],[Discount Applied]]*Sales[[#This Row],[Unit Price]]))-Q4725)/Q4725)*100</f>
        <v>55.737704918032783</v>
      </c>
      <c r="T4725" s="8">
        <f t="shared" si="221"/>
        <v>3589.86</v>
      </c>
      <c r="U4725" s="8">
        <f>Sales[[#This Row],[Unit Cost]]*Sales[[#This Row],[Order Quantity]]</f>
        <v>2305.0680000000002</v>
      </c>
    </row>
    <row r="4726" spans="1:21" x14ac:dyDescent="0.2">
      <c r="A4726" s="6" t="s">
        <v>4939</v>
      </c>
      <c r="B4726" s="6" t="s">
        <v>24</v>
      </c>
      <c r="C4726" s="6" t="s">
        <v>145</v>
      </c>
      <c r="D4726" s="7">
        <v>43700</v>
      </c>
      <c r="E4726" s="7">
        <v>43814</v>
      </c>
      <c r="F4726" s="7">
        <v>43821</v>
      </c>
      <c r="G4726" s="7">
        <v>43822</v>
      </c>
      <c r="H4726" s="6">
        <f t="shared" si="219"/>
        <v>8</v>
      </c>
      <c r="I4726" s="6" t="s">
        <v>215</v>
      </c>
      <c r="J4726" s="6">
        <v>11</v>
      </c>
      <c r="K4726" s="6">
        <v>3</v>
      </c>
      <c r="L4726" s="6">
        <v>197</v>
      </c>
      <c r="M4726" s="6">
        <v>46</v>
      </c>
      <c r="N4726" s="6">
        <v>5</v>
      </c>
      <c r="O4726" s="6">
        <v>0.05</v>
      </c>
      <c r="P4726" s="8">
        <v>3865.9</v>
      </c>
      <c r="Q4726" s="8">
        <v>2164.9040000000005</v>
      </c>
      <c r="R4726" s="8">
        <f t="shared" si="220"/>
        <v>7538.5049999999992</v>
      </c>
      <c r="S4726" s="8">
        <f>(((Sales[[#This Row],[Unit Price]]-(Sales[[#This Row],[Discount Applied]]*Sales[[#This Row],[Unit Price]]))-Q4726)/Q4726)*100</f>
        <v>69.64285714285711</v>
      </c>
      <c r="T4726" s="8">
        <f t="shared" si="221"/>
        <v>18363.025000000001</v>
      </c>
      <c r="U4726" s="8">
        <f>Sales[[#This Row],[Unit Cost]]*Sales[[#This Row],[Order Quantity]]</f>
        <v>10824.520000000002</v>
      </c>
    </row>
    <row r="4727" spans="1:21" x14ac:dyDescent="0.2">
      <c r="A4727" s="6" t="s">
        <v>4940</v>
      </c>
      <c r="B4727" s="6" t="s">
        <v>26</v>
      </c>
      <c r="C4727" s="6" t="s">
        <v>145</v>
      </c>
      <c r="D4727" s="7">
        <v>43700</v>
      </c>
      <c r="E4727" s="7">
        <v>43814</v>
      </c>
      <c r="F4727" s="7">
        <v>43841</v>
      </c>
      <c r="G4727" s="7">
        <v>43845</v>
      </c>
      <c r="H4727" s="6">
        <f t="shared" si="219"/>
        <v>31</v>
      </c>
      <c r="I4727" s="6" t="s">
        <v>215</v>
      </c>
      <c r="J4727" s="6">
        <v>27</v>
      </c>
      <c r="K4727" s="6">
        <v>7</v>
      </c>
      <c r="L4727" s="6">
        <v>154</v>
      </c>
      <c r="M4727" s="6">
        <v>16</v>
      </c>
      <c r="N4727" s="6">
        <v>3</v>
      </c>
      <c r="O4727" s="6">
        <v>7.4999999999999997E-2</v>
      </c>
      <c r="P4727" s="8">
        <v>1118.9000000000001</v>
      </c>
      <c r="Q4727" s="8">
        <v>850.36400000000003</v>
      </c>
      <c r="R4727" s="8">
        <f t="shared" si="220"/>
        <v>553.85550000000012</v>
      </c>
      <c r="S4727" s="8">
        <f>(((Sales[[#This Row],[Unit Price]]-(Sales[[#This Row],[Discount Applied]]*Sales[[#This Row],[Unit Price]]))-Q4727)/Q4727)*100</f>
        <v>21.710526315789476</v>
      </c>
      <c r="T4727" s="8">
        <f t="shared" si="221"/>
        <v>3104.9475000000002</v>
      </c>
      <c r="U4727" s="8">
        <f>Sales[[#This Row],[Unit Cost]]*Sales[[#This Row],[Order Quantity]]</f>
        <v>2551.0920000000001</v>
      </c>
    </row>
    <row r="4728" spans="1:21" x14ac:dyDescent="0.2">
      <c r="A4728" s="6" t="s">
        <v>4941</v>
      </c>
      <c r="B4728" s="6" t="s">
        <v>25</v>
      </c>
      <c r="C4728" s="6" t="s">
        <v>148</v>
      </c>
      <c r="D4728" s="7">
        <v>43700</v>
      </c>
      <c r="E4728" s="7">
        <v>43814</v>
      </c>
      <c r="F4728" s="7">
        <v>43818</v>
      </c>
      <c r="G4728" s="7">
        <v>43826</v>
      </c>
      <c r="H4728" s="6">
        <f t="shared" si="219"/>
        <v>12</v>
      </c>
      <c r="I4728" s="6" t="s">
        <v>215</v>
      </c>
      <c r="J4728" s="6">
        <v>18</v>
      </c>
      <c r="K4728" s="6">
        <v>14</v>
      </c>
      <c r="L4728" s="6">
        <v>17</v>
      </c>
      <c r="M4728" s="6">
        <v>12</v>
      </c>
      <c r="N4728" s="6">
        <v>8</v>
      </c>
      <c r="O4728" s="6">
        <v>0.15</v>
      </c>
      <c r="P4728" s="8">
        <v>180.9</v>
      </c>
      <c r="Q4728" s="8">
        <v>123.01200000000001</v>
      </c>
      <c r="R4728" s="8">
        <f t="shared" si="220"/>
        <v>246.024</v>
      </c>
      <c r="S4728" s="8">
        <f>(((Sales[[#This Row],[Unit Price]]-(Sales[[#This Row],[Discount Applied]]*Sales[[#This Row],[Unit Price]]))-Q4728)/Q4728)*100</f>
        <v>24.999999999999996</v>
      </c>
      <c r="T4728" s="8">
        <f t="shared" si="221"/>
        <v>1230.1200000000001</v>
      </c>
      <c r="U4728" s="8">
        <f>Sales[[#This Row],[Unit Cost]]*Sales[[#This Row],[Order Quantity]]</f>
        <v>984.09600000000012</v>
      </c>
    </row>
    <row r="4729" spans="1:21" x14ac:dyDescent="0.2">
      <c r="A4729" s="6" t="s">
        <v>4942</v>
      </c>
      <c r="B4729" s="6" t="s">
        <v>25</v>
      </c>
      <c r="C4729" s="6" t="s">
        <v>146</v>
      </c>
      <c r="D4729" s="7">
        <v>43700</v>
      </c>
      <c r="E4729" s="7">
        <v>43814</v>
      </c>
      <c r="F4729" s="7">
        <v>43840</v>
      </c>
      <c r="G4729" s="7">
        <v>43843</v>
      </c>
      <c r="H4729" s="6">
        <f t="shared" si="219"/>
        <v>29</v>
      </c>
      <c r="I4729" s="6" t="s">
        <v>215</v>
      </c>
      <c r="J4729" s="6">
        <v>20</v>
      </c>
      <c r="K4729" s="6">
        <v>29</v>
      </c>
      <c r="L4729" s="6">
        <v>290</v>
      </c>
      <c r="M4729" s="6">
        <v>11</v>
      </c>
      <c r="N4729" s="6">
        <v>4</v>
      </c>
      <c r="O4729" s="6">
        <v>0.1</v>
      </c>
      <c r="P4729" s="8">
        <v>5681.6</v>
      </c>
      <c r="Q4729" s="8">
        <v>3238.5119999999997</v>
      </c>
      <c r="R4729" s="8">
        <f t="shared" si="220"/>
        <v>7499.7120000000032</v>
      </c>
      <c r="S4729" s="8">
        <f>(((Sales[[#This Row],[Unit Price]]-(Sales[[#This Row],[Discount Applied]]*Sales[[#This Row],[Unit Price]]))-Q4729)/Q4729)*100</f>
        <v>57.894736842105289</v>
      </c>
      <c r="T4729" s="8">
        <f t="shared" si="221"/>
        <v>20453.760000000002</v>
      </c>
      <c r="U4729" s="8">
        <f>Sales[[#This Row],[Unit Cost]]*Sales[[#This Row],[Order Quantity]]</f>
        <v>12954.047999999999</v>
      </c>
    </row>
    <row r="4730" spans="1:21" x14ac:dyDescent="0.2">
      <c r="A4730" s="6" t="s">
        <v>4943</v>
      </c>
      <c r="B4730" s="6" t="s">
        <v>25</v>
      </c>
      <c r="C4730" s="6" t="s">
        <v>145</v>
      </c>
      <c r="D4730" s="7">
        <v>43700</v>
      </c>
      <c r="E4730" s="7">
        <v>43814</v>
      </c>
      <c r="F4730" s="7">
        <v>43818</v>
      </c>
      <c r="G4730" s="7">
        <v>43824</v>
      </c>
      <c r="H4730" s="6">
        <f t="shared" si="219"/>
        <v>10</v>
      </c>
      <c r="I4730" s="6" t="s">
        <v>215</v>
      </c>
      <c r="J4730" s="6">
        <v>16</v>
      </c>
      <c r="K4730" s="6">
        <v>37</v>
      </c>
      <c r="L4730" s="6">
        <v>135</v>
      </c>
      <c r="M4730" s="6">
        <v>8</v>
      </c>
      <c r="N4730" s="6">
        <v>6</v>
      </c>
      <c r="O4730" s="6">
        <v>0.3</v>
      </c>
      <c r="P4730" s="8">
        <v>2680</v>
      </c>
      <c r="Q4730" s="8">
        <v>1581.1999999999998</v>
      </c>
      <c r="R4730" s="8">
        <f t="shared" si="220"/>
        <v>1768.8000000000011</v>
      </c>
      <c r="S4730" s="8">
        <f>(((Sales[[#This Row],[Unit Price]]-(Sales[[#This Row],[Discount Applied]]*Sales[[#This Row],[Unit Price]]))-Q4730)/Q4730)*100</f>
        <v>18.644067796610184</v>
      </c>
      <c r="T4730" s="8">
        <f t="shared" si="221"/>
        <v>11256</v>
      </c>
      <c r="U4730" s="8">
        <f>Sales[[#This Row],[Unit Cost]]*Sales[[#This Row],[Order Quantity]]</f>
        <v>9487.1999999999989</v>
      </c>
    </row>
    <row r="4731" spans="1:21" x14ac:dyDescent="0.2">
      <c r="A4731" s="6" t="s">
        <v>4944</v>
      </c>
      <c r="B4731" s="6" t="s">
        <v>24</v>
      </c>
      <c r="C4731" s="6" t="s">
        <v>148</v>
      </c>
      <c r="D4731" s="7">
        <v>43700</v>
      </c>
      <c r="E4731" s="7">
        <v>43814</v>
      </c>
      <c r="F4731" s="7">
        <v>43842</v>
      </c>
      <c r="G4731" s="7">
        <v>43848</v>
      </c>
      <c r="H4731" s="6">
        <f t="shared" si="219"/>
        <v>34</v>
      </c>
      <c r="I4731" s="6" t="s">
        <v>215</v>
      </c>
      <c r="J4731" s="6">
        <v>9</v>
      </c>
      <c r="K4731" s="6">
        <v>25</v>
      </c>
      <c r="L4731" s="6">
        <v>50</v>
      </c>
      <c r="M4731" s="6">
        <v>45</v>
      </c>
      <c r="N4731" s="6">
        <v>6</v>
      </c>
      <c r="O4731" s="6">
        <v>0.1</v>
      </c>
      <c r="P4731" s="8">
        <v>1782.2</v>
      </c>
      <c r="Q4731" s="8">
        <v>1122.7860000000001</v>
      </c>
      <c r="R4731" s="8">
        <f t="shared" si="220"/>
        <v>2887.1640000000007</v>
      </c>
      <c r="S4731" s="8">
        <f>(((Sales[[#This Row],[Unit Price]]-(Sales[[#This Row],[Discount Applied]]*Sales[[#This Row],[Unit Price]]))-Q4731)/Q4731)*100</f>
        <v>42.857142857142847</v>
      </c>
      <c r="T4731" s="8">
        <f t="shared" si="221"/>
        <v>9623.880000000001</v>
      </c>
      <c r="U4731" s="8">
        <f>Sales[[#This Row],[Unit Cost]]*Sales[[#This Row],[Order Quantity]]</f>
        <v>6736.7160000000003</v>
      </c>
    </row>
    <row r="4732" spans="1:21" x14ac:dyDescent="0.2">
      <c r="A4732" s="6" t="s">
        <v>4945</v>
      </c>
      <c r="B4732" s="6" t="s">
        <v>26</v>
      </c>
      <c r="C4732" s="6" t="s">
        <v>145</v>
      </c>
      <c r="D4732" s="7">
        <v>43700</v>
      </c>
      <c r="E4732" s="7">
        <v>43814</v>
      </c>
      <c r="F4732" s="7">
        <v>43835</v>
      </c>
      <c r="G4732" s="7">
        <v>43843</v>
      </c>
      <c r="H4732" s="6">
        <f t="shared" si="219"/>
        <v>29</v>
      </c>
      <c r="I4732" s="6" t="s">
        <v>215</v>
      </c>
      <c r="J4732" s="6">
        <v>27</v>
      </c>
      <c r="K4732" s="6">
        <v>12</v>
      </c>
      <c r="L4732" s="6">
        <v>193</v>
      </c>
      <c r="M4732" s="6">
        <v>11</v>
      </c>
      <c r="N4732" s="6">
        <v>2</v>
      </c>
      <c r="O4732" s="6">
        <v>0.15</v>
      </c>
      <c r="P4732" s="8">
        <v>1085.4000000000001</v>
      </c>
      <c r="Q4732" s="8">
        <v>922.59</v>
      </c>
      <c r="R4732" s="8">
        <f t="shared" si="220"/>
        <v>0</v>
      </c>
      <c r="S4732" s="8">
        <f>(((Sales[[#This Row],[Unit Price]]-(Sales[[#This Row],[Discount Applied]]*Sales[[#This Row],[Unit Price]]))-Q4732)/Q4732)*100</f>
        <v>1.2322574244422336E-14</v>
      </c>
      <c r="T4732" s="8">
        <f t="shared" si="221"/>
        <v>1845.1800000000003</v>
      </c>
      <c r="U4732" s="8">
        <f>Sales[[#This Row],[Unit Cost]]*Sales[[#This Row],[Order Quantity]]</f>
        <v>1845.18</v>
      </c>
    </row>
    <row r="4733" spans="1:21" x14ac:dyDescent="0.2">
      <c r="A4733" s="6" t="s">
        <v>4946</v>
      </c>
      <c r="B4733" s="6" t="s">
        <v>25</v>
      </c>
      <c r="C4733" s="6" t="s">
        <v>147</v>
      </c>
      <c r="D4733" s="7">
        <v>43700</v>
      </c>
      <c r="E4733" s="7">
        <v>43814</v>
      </c>
      <c r="F4733" s="7">
        <v>43829</v>
      </c>
      <c r="G4733" s="7">
        <v>43831</v>
      </c>
      <c r="H4733" s="6">
        <f t="shared" si="219"/>
        <v>17</v>
      </c>
      <c r="I4733" s="6" t="s">
        <v>215</v>
      </c>
      <c r="J4733" s="6">
        <v>17</v>
      </c>
      <c r="K4733" s="6">
        <v>43</v>
      </c>
      <c r="L4733" s="6">
        <v>258</v>
      </c>
      <c r="M4733" s="6">
        <v>8</v>
      </c>
      <c r="N4733" s="6">
        <v>3</v>
      </c>
      <c r="O4733" s="6">
        <v>7.4999999999999997E-2</v>
      </c>
      <c r="P4733" s="8">
        <v>4006.6</v>
      </c>
      <c r="Q4733" s="8">
        <v>3325.4779999999996</v>
      </c>
      <c r="R4733" s="8">
        <f t="shared" si="220"/>
        <v>1141.8809999999994</v>
      </c>
      <c r="S4733" s="8">
        <f>(((Sales[[#This Row],[Unit Price]]-(Sales[[#This Row],[Discount Applied]]*Sales[[#This Row],[Unit Price]]))-Q4733)/Q4733)*100</f>
        <v>11.445783132530133</v>
      </c>
      <c r="T4733" s="8">
        <f t="shared" si="221"/>
        <v>11118.314999999999</v>
      </c>
      <c r="U4733" s="8">
        <f>Sales[[#This Row],[Unit Cost]]*Sales[[#This Row],[Order Quantity]]</f>
        <v>9976.4339999999993</v>
      </c>
    </row>
    <row r="4734" spans="1:21" x14ac:dyDescent="0.2">
      <c r="A4734" s="6" t="s">
        <v>4947</v>
      </c>
      <c r="B4734" s="6" t="s">
        <v>25</v>
      </c>
      <c r="C4734" s="6" t="s">
        <v>146</v>
      </c>
      <c r="D4734" s="7">
        <v>43700</v>
      </c>
      <c r="E4734" s="7">
        <v>43815</v>
      </c>
      <c r="F4734" s="7">
        <v>43840</v>
      </c>
      <c r="G4734" s="7">
        <v>43841</v>
      </c>
      <c r="H4734" s="6">
        <f t="shared" si="219"/>
        <v>26</v>
      </c>
      <c r="I4734" s="6" t="s">
        <v>215</v>
      </c>
      <c r="J4734" s="6">
        <v>14</v>
      </c>
      <c r="K4734" s="6">
        <v>40</v>
      </c>
      <c r="L4734" s="6">
        <v>297</v>
      </c>
      <c r="M4734" s="6">
        <v>47</v>
      </c>
      <c r="N4734" s="6">
        <v>3</v>
      </c>
      <c r="O4734" s="6">
        <v>0.1</v>
      </c>
      <c r="P4734" s="8">
        <v>1849.2</v>
      </c>
      <c r="Q4734" s="8">
        <v>1516.3440000000001</v>
      </c>
      <c r="R4734" s="8">
        <f t="shared" si="220"/>
        <v>443.80799999999999</v>
      </c>
      <c r="S4734" s="8">
        <f>(((Sales[[#This Row],[Unit Price]]-(Sales[[#This Row],[Discount Applied]]*Sales[[#This Row],[Unit Price]]))-Q4734)/Q4734)*100</f>
        <v>9.7560975609756042</v>
      </c>
      <c r="T4734" s="8">
        <f t="shared" si="221"/>
        <v>4992.84</v>
      </c>
      <c r="U4734" s="8">
        <f>Sales[[#This Row],[Unit Cost]]*Sales[[#This Row],[Order Quantity]]</f>
        <v>4549.0320000000002</v>
      </c>
    </row>
    <row r="4735" spans="1:21" x14ac:dyDescent="0.2">
      <c r="A4735" s="6" t="s">
        <v>4948</v>
      </c>
      <c r="B4735" s="6" t="s">
        <v>24</v>
      </c>
      <c r="C4735" s="6" t="s">
        <v>145</v>
      </c>
      <c r="D4735" s="7">
        <v>43700</v>
      </c>
      <c r="E4735" s="7">
        <v>43815</v>
      </c>
      <c r="F4735" s="7">
        <v>43832</v>
      </c>
      <c r="G4735" s="7">
        <v>43840</v>
      </c>
      <c r="H4735" s="6">
        <f t="shared" si="219"/>
        <v>25</v>
      </c>
      <c r="I4735" s="6" t="s">
        <v>215</v>
      </c>
      <c r="J4735" s="6">
        <v>8</v>
      </c>
      <c r="K4735" s="6">
        <v>50</v>
      </c>
      <c r="L4735" s="6">
        <v>190</v>
      </c>
      <c r="M4735" s="6">
        <v>30</v>
      </c>
      <c r="N4735" s="6">
        <v>5</v>
      </c>
      <c r="O4735" s="6">
        <v>7.4999999999999997E-2</v>
      </c>
      <c r="P4735" s="8">
        <v>1829.1000000000001</v>
      </c>
      <c r="Q4735" s="8">
        <v>1188.9150000000002</v>
      </c>
      <c r="R4735" s="8">
        <f t="shared" si="220"/>
        <v>2515.0124999999989</v>
      </c>
      <c r="S4735" s="8">
        <f>(((Sales[[#This Row],[Unit Price]]-(Sales[[#This Row],[Discount Applied]]*Sales[[#This Row],[Unit Price]]))-Q4735)/Q4735)*100</f>
        <v>42.307692307692285</v>
      </c>
      <c r="T4735" s="8">
        <f t="shared" si="221"/>
        <v>8459.5874999999996</v>
      </c>
      <c r="U4735" s="8">
        <f>Sales[[#This Row],[Unit Cost]]*Sales[[#This Row],[Order Quantity]]</f>
        <v>5944.5750000000007</v>
      </c>
    </row>
    <row r="4736" spans="1:21" x14ac:dyDescent="0.2">
      <c r="A4736" s="6" t="s">
        <v>4949</v>
      </c>
      <c r="B4736" s="6" t="s">
        <v>25</v>
      </c>
      <c r="C4736" s="6" t="s">
        <v>145</v>
      </c>
      <c r="D4736" s="7">
        <v>43700</v>
      </c>
      <c r="E4736" s="7">
        <v>43815</v>
      </c>
      <c r="F4736" s="7">
        <v>43842</v>
      </c>
      <c r="G4736" s="7">
        <v>43848</v>
      </c>
      <c r="H4736" s="6">
        <f t="shared" si="219"/>
        <v>33</v>
      </c>
      <c r="I4736" s="6" t="s">
        <v>215</v>
      </c>
      <c r="J4736" s="6">
        <v>14</v>
      </c>
      <c r="K4736" s="6">
        <v>48</v>
      </c>
      <c r="L4736" s="6">
        <v>183</v>
      </c>
      <c r="M4736" s="6">
        <v>40</v>
      </c>
      <c r="N4736" s="6">
        <v>6</v>
      </c>
      <c r="O4736" s="6">
        <v>0.2</v>
      </c>
      <c r="P4736" s="8">
        <v>2418.7000000000003</v>
      </c>
      <c r="Q4736" s="8">
        <v>1378.6590000000001</v>
      </c>
      <c r="R4736" s="8">
        <f t="shared" si="220"/>
        <v>3337.8059999999987</v>
      </c>
      <c r="S4736" s="8">
        <f>(((Sales[[#This Row],[Unit Price]]-(Sales[[#This Row],[Discount Applied]]*Sales[[#This Row],[Unit Price]]))-Q4736)/Q4736)*100</f>
        <v>40.350877192982466</v>
      </c>
      <c r="T4736" s="8">
        <f t="shared" si="221"/>
        <v>11609.76</v>
      </c>
      <c r="U4736" s="8">
        <f>Sales[[#This Row],[Unit Cost]]*Sales[[#This Row],[Order Quantity]]</f>
        <v>8271.9540000000015</v>
      </c>
    </row>
    <row r="4737" spans="1:21" x14ac:dyDescent="0.2">
      <c r="A4737" s="6" t="s">
        <v>4950</v>
      </c>
      <c r="B4737" s="6" t="s">
        <v>24</v>
      </c>
      <c r="C4737" s="6" t="s">
        <v>147</v>
      </c>
      <c r="D4737" s="7">
        <v>43700</v>
      </c>
      <c r="E4737" s="7">
        <v>43815</v>
      </c>
      <c r="F4737" s="7">
        <v>43825</v>
      </c>
      <c r="G4737" s="7">
        <v>43832</v>
      </c>
      <c r="H4737" s="6">
        <f t="shared" si="219"/>
        <v>17</v>
      </c>
      <c r="I4737" s="6" t="s">
        <v>215</v>
      </c>
      <c r="J4737" s="6">
        <v>9</v>
      </c>
      <c r="K4737" s="6">
        <v>18</v>
      </c>
      <c r="L4737" s="6">
        <v>251</v>
      </c>
      <c r="M4737" s="6">
        <v>28</v>
      </c>
      <c r="N4737" s="6">
        <v>3</v>
      </c>
      <c r="O4737" s="6">
        <v>7.4999999999999997E-2</v>
      </c>
      <c r="P4737" s="8">
        <v>1701.8</v>
      </c>
      <c r="Q4737" s="8">
        <v>1055.116</v>
      </c>
      <c r="R4737" s="8">
        <f t="shared" si="220"/>
        <v>1557.1469999999999</v>
      </c>
      <c r="S4737" s="8">
        <f>(((Sales[[#This Row],[Unit Price]]-(Sales[[#This Row],[Discount Applied]]*Sales[[#This Row],[Unit Price]]))-Q4737)/Q4737)*100</f>
        <v>49.193548387096776</v>
      </c>
      <c r="T4737" s="8">
        <f t="shared" si="221"/>
        <v>4722.4949999999999</v>
      </c>
      <c r="U4737" s="8">
        <f>Sales[[#This Row],[Unit Cost]]*Sales[[#This Row],[Order Quantity]]</f>
        <v>3165.348</v>
      </c>
    </row>
    <row r="4738" spans="1:21" x14ac:dyDescent="0.2">
      <c r="A4738" s="6" t="s">
        <v>4951</v>
      </c>
      <c r="B4738" s="6" t="s">
        <v>25</v>
      </c>
      <c r="C4738" s="6" t="s">
        <v>145</v>
      </c>
      <c r="D4738" s="7">
        <v>43700</v>
      </c>
      <c r="E4738" s="7">
        <v>43815</v>
      </c>
      <c r="F4738" s="7">
        <v>43819</v>
      </c>
      <c r="G4738" s="7">
        <v>43824</v>
      </c>
      <c r="H4738" s="6">
        <f t="shared" ref="H4738:H4801" si="222">G4738-E4738</f>
        <v>9</v>
      </c>
      <c r="I4738" s="6" t="s">
        <v>215</v>
      </c>
      <c r="J4738" s="6">
        <v>20</v>
      </c>
      <c r="K4738" s="6">
        <v>22</v>
      </c>
      <c r="L4738" s="6">
        <v>162</v>
      </c>
      <c r="M4738" s="6">
        <v>4</v>
      </c>
      <c r="N4738" s="6">
        <v>1</v>
      </c>
      <c r="O4738" s="6">
        <v>7.4999999999999997E-2</v>
      </c>
      <c r="P4738" s="8">
        <v>1072</v>
      </c>
      <c r="Q4738" s="8">
        <v>568.16000000000008</v>
      </c>
      <c r="R4738" s="8">
        <f t="shared" ref="R4738:R4801" si="223">T4738-(Q4738*N4738)</f>
        <v>423.43999999999994</v>
      </c>
      <c r="S4738" s="8">
        <f>(((Sales[[#This Row],[Unit Price]]-(Sales[[#This Row],[Discount Applied]]*Sales[[#This Row],[Unit Price]]))-Q4738)/Q4738)*100</f>
        <v>74.528301886792434</v>
      </c>
      <c r="T4738" s="8">
        <f t="shared" ref="T4738:T4801" si="224">((P4738*N4738)-(P4738*O4738*N4738))</f>
        <v>991.6</v>
      </c>
      <c r="U4738" s="8">
        <f>Sales[[#This Row],[Unit Cost]]*Sales[[#This Row],[Order Quantity]]</f>
        <v>568.16000000000008</v>
      </c>
    </row>
    <row r="4739" spans="1:21" x14ac:dyDescent="0.2">
      <c r="A4739" s="6" t="s">
        <v>4952</v>
      </c>
      <c r="B4739" s="6" t="s">
        <v>25</v>
      </c>
      <c r="C4739" s="6" t="s">
        <v>148</v>
      </c>
      <c r="D4739" s="7">
        <v>43700</v>
      </c>
      <c r="E4739" s="7">
        <v>43815</v>
      </c>
      <c r="F4739" s="7">
        <v>43836</v>
      </c>
      <c r="G4739" s="7">
        <v>43839</v>
      </c>
      <c r="H4739" s="6">
        <f t="shared" si="222"/>
        <v>24</v>
      </c>
      <c r="I4739" s="6" t="s">
        <v>215</v>
      </c>
      <c r="J4739" s="6">
        <v>15</v>
      </c>
      <c r="K4739" s="6">
        <v>44</v>
      </c>
      <c r="L4739" s="6">
        <v>54</v>
      </c>
      <c r="M4739" s="6">
        <v>35</v>
      </c>
      <c r="N4739" s="6">
        <v>8</v>
      </c>
      <c r="O4739" s="6">
        <v>7.4999999999999997E-2</v>
      </c>
      <c r="P4739" s="8">
        <v>3819</v>
      </c>
      <c r="Q4739" s="8">
        <v>2864.25</v>
      </c>
      <c r="R4739" s="8">
        <f t="shared" si="223"/>
        <v>5346.5999999999985</v>
      </c>
      <c r="S4739" s="8">
        <f>(((Sales[[#This Row],[Unit Price]]-(Sales[[#This Row],[Discount Applied]]*Sales[[#This Row],[Unit Price]]))-Q4739)/Q4739)*100</f>
        <v>23.333333333333329</v>
      </c>
      <c r="T4739" s="8">
        <f t="shared" si="224"/>
        <v>28260.6</v>
      </c>
      <c r="U4739" s="8">
        <f>Sales[[#This Row],[Unit Cost]]*Sales[[#This Row],[Order Quantity]]</f>
        <v>22914</v>
      </c>
    </row>
    <row r="4740" spans="1:21" x14ac:dyDescent="0.2">
      <c r="A4740" s="6" t="s">
        <v>4953</v>
      </c>
      <c r="B4740" s="6" t="s">
        <v>24</v>
      </c>
      <c r="C4740" s="6" t="s">
        <v>145</v>
      </c>
      <c r="D4740" s="7">
        <v>43700</v>
      </c>
      <c r="E4740" s="7">
        <v>43815</v>
      </c>
      <c r="F4740" s="7">
        <v>43838</v>
      </c>
      <c r="G4740" s="7">
        <v>43846</v>
      </c>
      <c r="H4740" s="6">
        <f t="shared" si="222"/>
        <v>31</v>
      </c>
      <c r="I4740" s="6" t="s">
        <v>215</v>
      </c>
      <c r="J4740" s="6">
        <v>6</v>
      </c>
      <c r="K4740" s="6">
        <v>10</v>
      </c>
      <c r="L4740" s="6">
        <v>102</v>
      </c>
      <c r="M4740" s="6">
        <v>39</v>
      </c>
      <c r="N4740" s="6">
        <v>5</v>
      </c>
      <c r="O4740" s="6">
        <v>0.15</v>
      </c>
      <c r="P4740" s="8">
        <v>871</v>
      </c>
      <c r="Q4740" s="8">
        <v>740.35</v>
      </c>
      <c r="R4740" s="8">
        <f t="shared" si="223"/>
        <v>0</v>
      </c>
      <c r="S4740" s="8">
        <f>(((Sales[[#This Row],[Unit Price]]-(Sales[[#This Row],[Discount Applied]]*Sales[[#This Row],[Unit Price]]))-Q4740)/Q4740)*100</f>
        <v>0</v>
      </c>
      <c r="T4740" s="8">
        <f t="shared" si="224"/>
        <v>3701.75</v>
      </c>
      <c r="U4740" s="8">
        <f>Sales[[#This Row],[Unit Cost]]*Sales[[#This Row],[Order Quantity]]</f>
        <v>3701.75</v>
      </c>
    </row>
    <row r="4741" spans="1:21" x14ac:dyDescent="0.2">
      <c r="A4741" s="6" t="s">
        <v>4954</v>
      </c>
      <c r="B4741" s="6" t="s">
        <v>23</v>
      </c>
      <c r="C4741" s="6" t="s">
        <v>147</v>
      </c>
      <c r="D4741" s="7">
        <v>43700</v>
      </c>
      <c r="E4741" s="7">
        <v>43815</v>
      </c>
      <c r="F4741" s="7">
        <v>43822</v>
      </c>
      <c r="G4741" s="7">
        <v>43832</v>
      </c>
      <c r="H4741" s="6">
        <f t="shared" si="222"/>
        <v>17</v>
      </c>
      <c r="I4741" s="6" t="s">
        <v>215</v>
      </c>
      <c r="J4741" s="6">
        <v>22</v>
      </c>
      <c r="K4741" s="6">
        <v>13</v>
      </c>
      <c r="L4741" s="6">
        <v>213</v>
      </c>
      <c r="M4741" s="6">
        <v>47</v>
      </c>
      <c r="N4741" s="6">
        <v>1</v>
      </c>
      <c r="O4741" s="6">
        <v>0.1</v>
      </c>
      <c r="P4741" s="8">
        <v>3892.7000000000003</v>
      </c>
      <c r="Q4741" s="8">
        <v>1712.7880000000002</v>
      </c>
      <c r="R4741" s="8">
        <f t="shared" si="223"/>
        <v>1790.6420000000001</v>
      </c>
      <c r="S4741" s="8">
        <f>(((Sales[[#This Row],[Unit Price]]-(Sales[[#This Row],[Discount Applied]]*Sales[[#This Row],[Unit Price]]))-Q4741)/Q4741)*100</f>
        <v>104.54545454545455</v>
      </c>
      <c r="T4741" s="8">
        <f t="shared" si="224"/>
        <v>3503.4300000000003</v>
      </c>
      <c r="U4741" s="8">
        <f>Sales[[#This Row],[Unit Cost]]*Sales[[#This Row],[Order Quantity]]</f>
        <v>1712.7880000000002</v>
      </c>
    </row>
    <row r="4742" spans="1:21" x14ac:dyDescent="0.2">
      <c r="A4742" s="6" t="s">
        <v>4955</v>
      </c>
      <c r="B4742" s="6" t="s">
        <v>25</v>
      </c>
      <c r="C4742" s="6" t="s">
        <v>145</v>
      </c>
      <c r="D4742" s="7">
        <v>43700</v>
      </c>
      <c r="E4742" s="7">
        <v>43815</v>
      </c>
      <c r="F4742" s="7">
        <v>43843</v>
      </c>
      <c r="G4742" s="7">
        <v>43844</v>
      </c>
      <c r="H4742" s="6">
        <f t="shared" si="222"/>
        <v>29</v>
      </c>
      <c r="I4742" s="6" t="s">
        <v>215</v>
      </c>
      <c r="J4742" s="6">
        <v>14</v>
      </c>
      <c r="K4742" s="6">
        <v>13</v>
      </c>
      <c r="L4742" s="6">
        <v>106</v>
      </c>
      <c r="M4742" s="6">
        <v>5</v>
      </c>
      <c r="N4742" s="6">
        <v>1</v>
      </c>
      <c r="O4742" s="6">
        <v>0.05</v>
      </c>
      <c r="P4742" s="8">
        <v>3845.8</v>
      </c>
      <c r="Q4742" s="8">
        <v>2384.3960000000002</v>
      </c>
      <c r="R4742" s="8">
        <f t="shared" si="223"/>
        <v>1269.114</v>
      </c>
      <c r="S4742" s="8">
        <f>(((Sales[[#This Row],[Unit Price]]-(Sales[[#This Row],[Discount Applied]]*Sales[[#This Row],[Unit Price]]))-Q4742)/Q4742)*100</f>
        <v>53.225806451612897</v>
      </c>
      <c r="T4742" s="8">
        <f t="shared" si="224"/>
        <v>3653.51</v>
      </c>
      <c r="U4742" s="8">
        <f>Sales[[#This Row],[Unit Cost]]*Sales[[#This Row],[Order Quantity]]</f>
        <v>2384.3960000000002</v>
      </c>
    </row>
    <row r="4743" spans="1:21" x14ac:dyDescent="0.2">
      <c r="A4743" s="6" t="s">
        <v>4956</v>
      </c>
      <c r="B4743" s="6" t="s">
        <v>23</v>
      </c>
      <c r="C4743" s="6" t="s">
        <v>145</v>
      </c>
      <c r="D4743" s="7">
        <v>43700</v>
      </c>
      <c r="E4743" s="7">
        <v>43815</v>
      </c>
      <c r="F4743" s="7">
        <v>43820</v>
      </c>
      <c r="G4743" s="7">
        <v>43822</v>
      </c>
      <c r="H4743" s="6">
        <f t="shared" si="222"/>
        <v>7</v>
      </c>
      <c r="I4743" s="6" t="s">
        <v>215</v>
      </c>
      <c r="J4743" s="6">
        <v>25</v>
      </c>
      <c r="K4743" s="6">
        <v>5</v>
      </c>
      <c r="L4743" s="6">
        <v>98</v>
      </c>
      <c r="M4743" s="6">
        <v>7</v>
      </c>
      <c r="N4743" s="6">
        <v>7</v>
      </c>
      <c r="O4743" s="6">
        <v>0.05</v>
      </c>
      <c r="P4743" s="8">
        <v>1085.4000000000001</v>
      </c>
      <c r="Q4743" s="8">
        <v>596.97000000000014</v>
      </c>
      <c r="R4743" s="8">
        <f t="shared" si="223"/>
        <v>3039.12</v>
      </c>
      <c r="S4743" s="8">
        <f>(((Sales[[#This Row],[Unit Price]]-(Sales[[#This Row],[Discount Applied]]*Sales[[#This Row],[Unit Price]]))-Q4743)/Q4743)*100</f>
        <v>72.727272727272705</v>
      </c>
      <c r="T4743" s="8">
        <f t="shared" si="224"/>
        <v>7217.9100000000008</v>
      </c>
      <c r="U4743" s="8">
        <f>Sales[[#This Row],[Unit Cost]]*Sales[[#This Row],[Order Quantity]]</f>
        <v>4178.7900000000009</v>
      </c>
    </row>
    <row r="4744" spans="1:21" x14ac:dyDescent="0.2">
      <c r="A4744" s="6" t="s">
        <v>4957</v>
      </c>
      <c r="B4744" s="6" t="s">
        <v>24</v>
      </c>
      <c r="C4744" s="6" t="s">
        <v>144</v>
      </c>
      <c r="D4744" s="7">
        <v>43700</v>
      </c>
      <c r="E4744" s="7">
        <v>43816</v>
      </c>
      <c r="F4744" s="7">
        <v>43819</v>
      </c>
      <c r="G4744" s="7">
        <v>43827</v>
      </c>
      <c r="H4744" s="6">
        <f t="shared" si="222"/>
        <v>11</v>
      </c>
      <c r="I4744" s="6" t="s">
        <v>215</v>
      </c>
      <c r="J4744" s="6">
        <v>5</v>
      </c>
      <c r="K4744" s="6">
        <v>36</v>
      </c>
      <c r="L4744" s="6">
        <v>77</v>
      </c>
      <c r="M4744" s="6">
        <v>20</v>
      </c>
      <c r="N4744" s="6">
        <v>3</v>
      </c>
      <c r="O4744" s="6">
        <v>0.15</v>
      </c>
      <c r="P4744" s="8">
        <v>2244.5</v>
      </c>
      <c r="Q4744" s="8">
        <v>1054.915</v>
      </c>
      <c r="R4744" s="8">
        <f t="shared" si="223"/>
        <v>2558.7300000000005</v>
      </c>
      <c r="S4744" s="8">
        <f>(((Sales[[#This Row],[Unit Price]]-(Sales[[#This Row],[Discount Applied]]*Sales[[#This Row],[Unit Price]]))-Q4744)/Q4744)*100</f>
        <v>80.851063829787236</v>
      </c>
      <c r="T4744" s="8">
        <f t="shared" si="224"/>
        <v>5723.4750000000004</v>
      </c>
      <c r="U4744" s="8">
        <f>Sales[[#This Row],[Unit Cost]]*Sales[[#This Row],[Order Quantity]]</f>
        <v>3164.7449999999999</v>
      </c>
    </row>
    <row r="4745" spans="1:21" x14ac:dyDescent="0.2">
      <c r="A4745" s="6" t="s">
        <v>4958</v>
      </c>
      <c r="B4745" s="6" t="s">
        <v>24</v>
      </c>
      <c r="C4745" s="6" t="s">
        <v>144</v>
      </c>
      <c r="D4745" s="7">
        <v>43700</v>
      </c>
      <c r="E4745" s="7">
        <v>43816</v>
      </c>
      <c r="F4745" s="7">
        <v>43819</v>
      </c>
      <c r="G4745" s="7">
        <v>43824</v>
      </c>
      <c r="H4745" s="6">
        <f t="shared" si="222"/>
        <v>8</v>
      </c>
      <c r="I4745" s="6" t="s">
        <v>215</v>
      </c>
      <c r="J4745" s="6">
        <v>5</v>
      </c>
      <c r="K4745" s="6">
        <v>21</v>
      </c>
      <c r="L4745" s="6">
        <v>68</v>
      </c>
      <c r="M4745" s="6">
        <v>7</v>
      </c>
      <c r="N4745" s="6">
        <v>5</v>
      </c>
      <c r="O4745" s="6">
        <v>0.05</v>
      </c>
      <c r="P4745" s="8">
        <v>1005</v>
      </c>
      <c r="Q4745" s="8">
        <v>472.34999999999997</v>
      </c>
      <c r="R4745" s="8">
        <f t="shared" si="223"/>
        <v>2412</v>
      </c>
      <c r="S4745" s="8">
        <f>(((Sales[[#This Row],[Unit Price]]-(Sales[[#This Row],[Discount Applied]]*Sales[[#This Row],[Unit Price]]))-Q4745)/Q4745)*100</f>
        <v>102.1276595744681</v>
      </c>
      <c r="T4745" s="8">
        <f t="shared" si="224"/>
        <v>4773.75</v>
      </c>
      <c r="U4745" s="8">
        <f>Sales[[#This Row],[Unit Cost]]*Sales[[#This Row],[Order Quantity]]</f>
        <v>2361.75</v>
      </c>
    </row>
    <row r="4746" spans="1:21" x14ac:dyDescent="0.2">
      <c r="A4746" s="6" t="s">
        <v>4959</v>
      </c>
      <c r="B4746" s="6" t="s">
        <v>24</v>
      </c>
      <c r="C4746" s="6" t="s">
        <v>145</v>
      </c>
      <c r="D4746" s="7">
        <v>43700</v>
      </c>
      <c r="E4746" s="7">
        <v>43816</v>
      </c>
      <c r="F4746" s="7">
        <v>43823</v>
      </c>
      <c r="G4746" s="7">
        <v>43828</v>
      </c>
      <c r="H4746" s="6">
        <f t="shared" si="222"/>
        <v>12</v>
      </c>
      <c r="I4746" s="6" t="s">
        <v>215</v>
      </c>
      <c r="J4746" s="6">
        <v>1</v>
      </c>
      <c r="K4746" s="6">
        <v>35</v>
      </c>
      <c r="L4746" s="6">
        <v>191</v>
      </c>
      <c r="M4746" s="6">
        <v>7</v>
      </c>
      <c r="N4746" s="6">
        <v>4</v>
      </c>
      <c r="O4746" s="6">
        <v>0.1</v>
      </c>
      <c r="P4746" s="8">
        <v>1929.6000000000001</v>
      </c>
      <c r="Q4746" s="8">
        <v>1370.0160000000001</v>
      </c>
      <c r="R4746" s="8">
        <f t="shared" si="223"/>
        <v>1466.4960000000001</v>
      </c>
      <c r="S4746" s="8">
        <f>(((Sales[[#This Row],[Unit Price]]-(Sales[[#This Row],[Discount Applied]]*Sales[[#This Row],[Unit Price]]))-Q4746)/Q4746)*100</f>
        <v>26.760563380281688</v>
      </c>
      <c r="T4746" s="8">
        <f t="shared" si="224"/>
        <v>6946.56</v>
      </c>
      <c r="U4746" s="8">
        <f>Sales[[#This Row],[Unit Cost]]*Sales[[#This Row],[Order Quantity]]</f>
        <v>5480.0640000000003</v>
      </c>
    </row>
    <row r="4747" spans="1:21" x14ac:dyDescent="0.2">
      <c r="A4747" s="6" t="s">
        <v>4960</v>
      </c>
      <c r="B4747" s="6" t="s">
        <v>24</v>
      </c>
      <c r="C4747" s="6" t="s">
        <v>147</v>
      </c>
      <c r="D4747" s="7">
        <v>43700</v>
      </c>
      <c r="E4747" s="7">
        <v>43816</v>
      </c>
      <c r="F4747" s="7">
        <v>43818</v>
      </c>
      <c r="G4747" s="7">
        <v>43825</v>
      </c>
      <c r="H4747" s="6">
        <f t="shared" si="222"/>
        <v>9</v>
      </c>
      <c r="I4747" s="6" t="s">
        <v>215</v>
      </c>
      <c r="J4747" s="6">
        <v>11</v>
      </c>
      <c r="K4747" s="6">
        <v>10</v>
      </c>
      <c r="L4747" s="6">
        <v>244</v>
      </c>
      <c r="M4747" s="6">
        <v>34</v>
      </c>
      <c r="N4747" s="6">
        <v>5</v>
      </c>
      <c r="O4747" s="6">
        <v>0.05</v>
      </c>
      <c r="P4747" s="8">
        <v>1098.8</v>
      </c>
      <c r="Q4747" s="8">
        <v>791.13599999999997</v>
      </c>
      <c r="R4747" s="8">
        <f t="shared" si="223"/>
        <v>1263.6200000000003</v>
      </c>
      <c r="S4747" s="8">
        <f>(((Sales[[#This Row],[Unit Price]]-(Sales[[#This Row],[Discount Applied]]*Sales[[#This Row],[Unit Price]]))-Q4747)/Q4747)*100</f>
        <v>31.944444444444436</v>
      </c>
      <c r="T4747" s="8">
        <f t="shared" si="224"/>
        <v>5219.3</v>
      </c>
      <c r="U4747" s="8">
        <f>Sales[[#This Row],[Unit Cost]]*Sales[[#This Row],[Order Quantity]]</f>
        <v>3955.68</v>
      </c>
    </row>
    <row r="4748" spans="1:21" x14ac:dyDescent="0.2">
      <c r="A4748" s="6" t="s">
        <v>4961</v>
      </c>
      <c r="B4748" s="6" t="s">
        <v>25</v>
      </c>
      <c r="C4748" s="6" t="s">
        <v>143</v>
      </c>
      <c r="D4748" s="7">
        <v>43700</v>
      </c>
      <c r="E4748" s="7">
        <v>43816</v>
      </c>
      <c r="F4748" s="7">
        <v>43836</v>
      </c>
      <c r="G4748" s="7">
        <v>43844</v>
      </c>
      <c r="H4748" s="6">
        <f t="shared" si="222"/>
        <v>28</v>
      </c>
      <c r="I4748" s="6" t="s">
        <v>215</v>
      </c>
      <c r="J4748" s="6">
        <v>14</v>
      </c>
      <c r="K4748" s="6">
        <v>21</v>
      </c>
      <c r="L4748" s="6">
        <v>358</v>
      </c>
      <c r="M4748" s="6">
        <v>35</v>
      </c>
      <c r="N4748" s="6">
        <v>3</v>
      </c>
      <c r="O4748" s="6">
        <v>0.1</v>
      </c>
      <c r="P4748" s="8">
        <v>864.30000000000007</v>
      </c>
      <c r="Q4748" s="8">
        <v>475.36500000000007</v>
      </c>
      <c r="R4748" s="8">
        <f t="shared" si="223"/>
        <v>907.51499999999987</v>
      </c>
      <c r="S4748" s="8">
        <f>(((Sales[[#This Row],[Unit Price]]-(Sales[[#This Row],[Discount Applied]]*Sales[[#This Row],[Unit Price]]))-Q4748)/Q4748)*100</f>
        <v>63.636363636363633</v>
      </c>
      <c r="T4748" s="8">
        <f t="shared" si="224"/>
        <v>2333.61</v>
      </c>
      <c r="U4748" s="8">
        <f>Sales[[#This Row],[Unit Cost]]*Sales[[#This Row],[Order Quantity]]</f>
        <v>1426.0950000000003</v>
      </c>
    </row>
    <row r="4749" spans="1:21" x14ac:dyDescent="0.2">
      <c r="A4749" s="6" t="s">
        <v>4962</v>
      </c>
      <c r="B4749" s="6" t="s">
        <v>23</v>
      </c>
      <c r="C4749" s="6" t="s">
        <v>145</v>
      </c>
      <c r="D4749" s="7">
        <v>43700</v>
      </c>
      <c r="E4749" s="7">
        <v>43816</v>
      </c>
      <c r="F4749" s="7">
        <v>43819</v>
      </c>
      <c r="G4749" s="7">
        <v>43820</v>
      </c>
      <c r="H4749" s="6">
        <f t="shared" si="222"/>
        <v>4</v>
      </c>
      <c r="I4749" s="6" t="s">
        <v>215</v>
      </c>
      <c r="J4749" s="6">
        <v>25</v>
      </c>
      <c r="K4749" s="6">
        <v>31</v>
      </c>
      <c r="L4749" s="6">
        <v>97</v>
      </c>
      <c r="M4749" s="6">
        <v>11</v>
      </c>
      <c r="N4749" s="6">
        <v>5</v>
      </c>
      <c r="O4749" s="6">
        <v>7.4999999999999997E-2</v>
      </c>
      <c r="P4749" s="8">
        <v>5922.8</v>
      </c>
      <c r="Q4749" s="8">
        <v>2428.348</v>
      </c>
      <c r="R4749" s="8">
        <f t="shared" si="223"/>
        <v>15251.210000000001</v>
      </c>
      <c r="S4749" s="8">
        <f>(((Sales[[#This Row],[Unit Price]]-(Sales[[#This Row],[Discount Applied]]*Sales[[#This Row],[Unit Price]]))-Q4749)/Q4749)*100</f>
        <v>125.60975609756098</v>
      </c>
      <c r="T4749" s="8">
        <f t="shared" si="224"/>
        <v>27392.95</v>
      </c>
      <c r="U4749" s="8">
        <f>Sales[[#This Row],[Unit Cost]]*Sales[[#This Row],[Order Quantity]]</f>
        <v>12141.74</v>
      </c>
    </row>
    <row r="4750" spans="1:21" x14ac:dyDescent="0.2">
      <c r="A4750" s="6" t="s">
        <v>4963</v>
      </c>
      <c r="B4750" s="6" t="s">
        <v>26</v>
      </c>
      <c r="C4750" s="6" t="s">
        <v>145</v>
      </c>
      <c r="D4750" s="7">
        <v>43700</v>
      </c>
      <c r="E4750" s="7">
        <v>43816</v>
      </c>
      <c r="F4750" s="7">
        <v>43821</v>
      </c>
      <c r="G4750" s="7">
        <v>43831</v>
      </c>
      <c r="H4750" s="6">
        <f t="shared" si="222"/>
        <v>15</v>
      </c>
      <c r="I4750" s="6" t="s">
        <v>215</v>
      </c>
      <c r="J4750" s="6">
        <v>27</v>
      </c>
      <c r="K4750" s="6">
        <v>26</v>
      </c>
      <c r="L4750" s="6">
        <v>153</v>
      </c>
      <c r="M4750" s="6">
        <v>47</v>
      </c>
      <c r="N4750" s="6">
        <v>4</v>
      </c>
      <c r="O4750" s="6">
        <v>0.4</v>
      </c>
      <c r="P4750" s="8">
        <v>3859.2000000000003</v>
      </c>
      <c r="Q4750" s="8">
        <v>1929.6000000000001</v>
      </c>
      <c r="R4750" s="8">
        <f t="shared" si="223"/>
        <v>1543.6799999999994</v>
      </c>
      <c r="S4750" s="8">
        <f>(((Sales[[#This Row],[Unit Price]]-(Sales[[#This Row],[Discount Applied]]*Sales[[#This Row],[Unit Price]]))-Q4750)/Q4750)*100</f>
        <v>19.999999999999989</v>
      </c>
      <c r="T4750" s="8">
        <f t="shared" si="224"/>
        <v>9262.08</v>
      </c>
      <c r="U4750" s="8">
        <f>Sales[[#This Row],[Unit Cost]]*Sales[[#This Row],[Order Quantity]]</f>
        <v>7718.4000000000005</v>
      </c>
    </row>
    <row r="4751" spans="1:21" x14ac:dyDescent="0.2">
      <c r="A4751" s="6" t="s">
        <v>4964</v>
      </c>
      <c r="B4751" s="6" t="s">
        <v>23</v>
      </c>
      <c r="C4751" s="6" t="s">
        <v>146</v>
      </c>
      <c r="D4751" s="7">
        <v>43700</v>
      </c>
      <c r="E4751" s="7">
        <v>43816</v>
      </c>
      <c r="F4751" s="7">
        <v>43827</v>
      </c>
      <c r="G4751" s="7">
        <v>43831</v>
      </c>
      <c r="H4751" s="6">
        <f t="shared" si="222"/>
        <v>15</v>
      </c>
      <c r="I4751" s="6" t="s">
        <v>215</v>
      </c>
      <c r="J4751" s="6">
        <v>21</v>
      </c>
      <c r="K4751" s="6">
        <v>34</v>
      </c>
      <c r="L4751" s="6">
        <v>304</v>
      </c>
      <c r="M4751" s="6">
        <v>12</v>
      </c>
      <c r="N4751" s="6">
        <v>2</v>
      </c>
      <c r="O4751" s="6">
        <v>7.4999999999999997E-2</v>
      </c>
      <c r="P4751" s="8">
        <v>3912.8</v>
      </c>
      <c r="Q4751" s="8">
        <v>1565.1200000000001</v>
      </c>
      <c r="R4751" s="8">
        <f t="shared" si="223"/>
        <v>4108.4400000000005</v>
      </c>
      <c r="S4751" s="8">
        <f>(((Sales[[#This Row],[Unit Price]]-(Sales[[#This Row],[Discount Applied]]*Sales[[#This Row],[Unit Price]]))-Q4751)/Q4751)*100</f>
        <v>131.25</v>
      </c>
      <c r="T4751" s="8">
        <f t="shared" si="224"/>
        <v>7238.68</v>
      </c>
      <c r="U4751" s="8">
        <f>Sales[[#This Row],[Unit Cost]]*Sales[[#This Row],[Order Quantity]]</f>
        <v>3130.2400000000002</v>
      </c>
    </row>
    <row r="4752" spans="1:21" x14ac:dyDescent="0.2">
      <c r="A4752" s="6" t="s">
        <v>4965</v>
      </c>
      <c r="B4752" s="6" t="s">
        <v>24</v>
      </c>
      <c r="C4752" s="6" t="s">
        <v>144</v>
      </c>
      <c r="D4752" s="7">
        <v>43700</v>
      </c>
      <c r="E4752" s="7">
        <v>43816</v>
      </c>
      <c r="F4752" s="7">
        <v>43838</v>
      </c>
      <c r="G4752" s="7">
        <v>43845</v>
      </c>
      <c r="H4752" s="6">
        <f t="shared" si="222"/>
        <v>29</v>
      </c>
      <c r="I4752" s="6" t="s">
        <v>215</v>
      </c>
      <c r="J4752" s="6">
        <v>11</v>
      </c>
      <c r="K4752" s="6">
        <v>18</v>
      </c>
      <c r="L4752" s="6">
        <v>65</v>
      </c>
      <c r="M4752" s="6">
        <v>15</v>
      </c>
      <c r="N4752" s="6">
        <v>2</v>
      </c>
      <c r="O4752" s="6">
        <v>7.4999999999999997E-2</v>
      </c>
      <c r="P4752" s="8">
        <v>1179.2</v>
      </c>
      <c r="Q4752" s="8">
        <v>978.73599999999999</v>
      </c>
      <c r="R4752" s="8">
        <f t="shared" si="223"/>
        <v>224.048</v>
      </c>
      <c r="S4752" s="8">
        <f>(((Sales[[#This Row],[Unit Price]]-(Sales[[#This Row],[Discount Applied]]*Sales[[#This Row],[Unit Price]]))-Q4752)/Q4752)*100</f>
        <v>11.445783132530121</v>
      </c>
      <c r="T4752" s="8">
        <f t="shared" si="224"/>
        <v>2181.52</v>
      </c>
      <c r="U4752" s="8">
        <f>Sales[[#This Row],[Unit Cost]]*Sales[[#This Row],[Order Quantity]]</f>
        <v>1957.472</v>
      </c>
    </row>
    <row r="4753" spans="1:21" x14ac:dyDescent="0.2">
      <c r="A4753" s="6" t="s">
        <v>4966</v>
      </c>
      <c r="B4753" s="6" t="s">
        <v>25</v>
      </c>
      <c r="C4753" s="6" t="s">
        <v>146</v>
      </c>
      <c r="D4753" s="7">
        <v>43700</v>
      </c>
      <c r="E4753" s="7">
        <v>43816</v>
      </c>
      <c r="F4753" s="7">
        <v>43822</v>
      </c>
      <c r="G4753" s="7">
        <v>43831</v>
      </c>
      <c r="H4753" s="6">
        <f t="shared" si="222"/>
        <v>15</v>
      </c>
      <c r="I4753" s="6" t="s">
        <v>215</v>
      </c>
      <c r="J4753" s="6">
        <v>17</v>
      </c>
      <c r="K4753" s="6">
        <v>45</v>
      </c>
      <c r="L4753" s="6">
        <v>298</v>
      </c>
      <c r="M4753" s="6">
        <v>14</v>
      </c>
      <c r="N4753" s="6">
        <v>4</v>
      </c>
      <c r="O4753" s="6">
        <v>7.4999999999999997E-2</v>
      </c>
      <c r="P4753" s="8">
        <v>1681.7</v>
      </c>
      <c r="Q4753" s="8">
        <v>1378.9939999999999</v>
      </c>
      <c r="R4753" s="8">
        <f t="shared" si="223"/>
        <v>706.31400000000031</v>
      </c>
      <c r="S4753" s="8">
        <f>(((Sales[[#This Row],[Unit Price]]-(Sales[[#This Row],[Discount Applied]]*Sales[[#This Row],[Unit Price]]))-Q4753)/Q4753)*100</f>
        <v>12.804878048780493</v>
      </c>
      <c r="T4753" s="8">
        <f t="shared" si="224"/>
        <v>6222.29</v>
      </c>
      <c r="U4753" s="8">
        <f>Sales[[#This Row],[Unit Cost]]*Sales[[#This Row],[Order Quantity]]</f>
        <v>5515.9759999999997</v>
      </c>
    </row>
    <row r="4754" spans="1:21" x14ac:dyDescent="0.2">
      <c r="A4754" s="6" t="s">
        <v>4967</v>
      </c>
      <c r="B4754" s="6" t="s">
        <v>24</v>
      </c>
      <c r="C4754" s="6" t="s">
        <v>147</v>
      </c>
      <c r="D4754" s="7">
        <v>43700</v>
      </c>
      <c r="E4754" s="7">
        <v>43817</v>
      </c>
      <c r="F4754" s="7">
        <v>43820</v>
      </c>
      <c r="G4754" s="7">
        <v>43823</v>
      </c>
      <c r="H4754" s="6">
        <f t="shared" si="222"/>
        <v>6</v>
      </c>
      <c r="I4754" s="6" t="s">
        <v>215</v>
      </c>
      <c r="J4754" s="6">
        <v>1</v>
      </c>
      <c r="K4754" s="6">
        <v>35</v>
      </c>
      <c r="L4754" s="6">
        <v>204</v>
      </c>
      <c r="M4754" s="6">
        <v>34</v>
      </c>
      <c r="N4754" s="6">
        <v>1</v>
      </c>
      <c r="O4754" s="6">
        <v>0.2</v>
      </c>
      <c r="P4754" s="8">
        <v>2425.4</v>
      </c>
      <c r="Q4754" s="8">
        <v>1697.78</v>
      </c>
      <c r="R4754" s="8">
        <f t="shared" si="223"/>
        <v>242.54000000000019</v>
      </c>
      <c r="S4754" s="8">
        <f>(((Sales[[#This Row],[Unit Price]]-(Sales[[#This Row],[Discount Applied]]*Sales[[#This Row],[Unit Price]]))-Q4754)/Q4754)*100</f>
        <v>14.285714285714295</v>
      </c>
      <c r="T4754" s="8">
        <f t="shared" si="224"/>
        <v>1940.3200000000002</v>
      </c>
      <c r="U4754" s="8">
        <f>Sales[[#This Row],[Unit Cost]]*Sales[[#This Row],[Order Quantity]]</f>
        <v>1697.78</v>
      </c>
    </row>
    <row r="4755" spans="1:21" x14ac:dyDescent="0.2">
      <c r="A4755" s="6" t="s">
        <v>4968</v>
      </c>
      <c r="B4755" s="6" t="s">
        <v>24</v>
      </c>
      <c r="C4755" s="6" t="s">
        <v>145</v>
      </c>
      <c r="D4755" s="7">
        <v>43700</v>
      </c>
      <c r="E4755" s="7">
        <v>43817</v>
      </c>
      <c r="F4755" s="7">
        <v>43840</v>
      </c>
      <c r="G4755" s="7">
        <v>43848</v>
      </c>
      <c r="H4755" s="6">
        <f t="shared" si="222"/>
        <v>31</v>
      </c>
      <c r="I4755" s="6" t="s">
        <v>215</v>
      </c>
      <c r="J4755" s="6">
        <v>3</v>
      </c>
      <c r="K4755" s="6">
        <v>23</v>
      </c>
      <c r="L4755" s="6">
        <v>120</v>
      </c>
      <c r="M4755" s="6">
        <v>22</v>
      </c>
      <c r="N4755" s="6">
        <v>8</v>
      </c>
      <c r="O4755" s="6">
        <v>7.4999999999999997E-2</v>
      </c>
      <c r="P4755" s="8">
        <v>1118.9000000000001</v>
      </c>
      <c r="Q4755" s="8">
        <v>760.85200000000009</v>
      </c>
      <c r="R4755" s="8">
        <f t="shared" si="223"/>
        <v>2193.0439999999999</v>
      </c>
      <c r="S4755" s="8">
        <f>(((Sales[[#This Row],[Unit Price]]-(Sales[[#This Row],[Discount Applied]]*Sales[[#This Row],[Unit Price]]))-Q4755)/Q4755)*100</f>
        <v>36.029411764705877</v>
      </c>
      <c r="T4755" s="8">
        <f t="shared" si="224"/>
        <v>8279.86</v>
      </c>
      <c r="U4755" s="8">
        <f>Sales[[#This Row],[Unit Cost]]*Sales[[#This Row],[Order Quantity]]</f>
        <v>6086.8160000000007</v>
      </c>
    </row>
    <row r="4756" spans="1:21" x14ac:dyDescent="0.2">
      <c r="A4756" s="6" t="s">
        <v>4969</v>
      </c>
      <c r="B4756" s="6" t="s">
        <v>23</v>
      </c>
      <c r="C4756" s="6" t="s">
        <v>144</v>
      </c>
      <c r="D4756" s="7">
        <v>43700</v>
      </c>
      <c r="E4756" s="7">
        <v>43817</v>
      </c>
      <c r="F4756" s="7">
        <v>43840</v>
      </c>
      <c r="G4756" s="7">
        <v>43845</v>
      </c>
      <c r="H4756" s="6">
        <f t="shared" si="222"/>
        <v>28</v>
      </c>
      <c r="I4756" s="6" t="s">
        <v>215</v>
      </c>
      <c r="J4756" s="6">
        <v>21</v>
      </c>
      <c r="K4756" s="6">
        <v>17</v>
      </c>
      <c r="L4756" s="6">
        <v>66</v>
      </c>
      <c r="M4756" s="6">
        <v>35</v>
      </c>
      <c r="N4756" s="6">
        <v>6</v>
      </c>
      <c r="O4756" s="6">
        <v>7.4999999999999997E-2</v>
      </c>
      <c r="P4756" s="8">
        <v>1326.6000000000001</v>
      </c>
      <c r="Q4756" s="8">
        <v>955.15200000000004</v>
      </c>
      <c r="R4756" s="8">
        <f t="shared" si="223"/>
        <v>1631.7179999999998</v>
      </c>
      <c r="S4756" s="8">
        <f>(((Sales[[#This Row],[Unit Price]]-(Sales[[#This Row],[Discount Applied]]*Sales[[#This Row],[Unit Price]]))-Q4756)/Q4756)*100</f>
        <v>28.472222222222221</v>
      </c>
      <c r="T4756" s="8">
        <f t="shared" si="224"/>
        <v>7362.63</v>
      </c>
      <c r="U4756" s="8">
        <f>Sales[[#This Row],[Unit Cost]]*Sales[[#This Row],[Order Quantity]]</f>
        <v>5730.9120000000003</v>
      </c>
    </row>
    <row r="4757" spans="1:21" x14ac:dyDescent="0.2">
      <c r="A4757" s="6" t="s">
        <v>4970</v>
      </c>
      <c r="B4757" s="6" t="s">
        <v>25</v>
      </c>
      <c r="C4757" s="6" t="s">
        <v>147</v>
      </c>
      <c r="D4757" s="7">
        <v>43700</v>
      </c>
      <c r="E4757" s="7">
        <v>43817</v>
      </c>
      <c r="F4757" s="7">
        <v>43828</v>
      </c>
      <c r="G4757" s="7">
        <v>43829</v>
      </c>
      <c r="H4757" s="6">
        <f t="shared" si="222"/>
        <v>12</v>
      </c>
      <c r="I4757" s="6" t="s">
        <v>215</v>
      </c>
      <c r="J4757" s="6">
        <v>16</v>
      </c>
      <c r="K4757" s="6">
        <v>9</v>
      </c>
      <c r="L4757" s="6">
        <v>207</v>
      </c>
      <c r="M4757" s="6">
        <v>1</v>
      </c>
      <c r="N4757" s="6">
        <v>1</v>
      </c>
      <c r="O4757" s="6">
        <v>7.4999999999999997E-2</v>
      </c>
      <c r="P4757" s="8">
        <v>2974.8</v>
      </c>
      <c r="Q4757" s="8">
        <v>1487.4</v>
      </c>
      <c r="R4757" s="8">
        <f t="shared" si="223"/>
        <v>1264.29</v>
      </c>
      <c r="S4757" s="8">
        <f>(((Sales[[#This Row],[Unit Price]]-(Sales[[#This Row],[Discount Applied]]*Sales[[#This Row],[Unit Price]]))-Q4757)/Q4757)*100</f>
        <v>85</v>
      </c>
      <c r="T4757" s="8">
        <f t="shared" si="224"/>
        <v>2751.69</v>
      </c>
      <c r="U4757" s="8">
        <f>Sales[[#This Row],[Unit Cost]]*Sales[[#This Row],[Order Quantity]]</f>
        <v>1487.4</v>
      </c>
    </row>
    <row r="4758" spans="1:21" x14ac:dyDescent="0.2">
      <c r="A4758" s="6" t="s">
        <v>4971</v>
      </c>
      <c r="B4758" s="6" t="s">
        <v>24</v>
      </c>
      <c r="C4758" s="6" t="s">
        <v>145</v>
      </c>
      <c r="D4758" s="7">
        <v>43700</v>
      </c>
      <c r="E4758" s="7">
        <v>43817</v>
      </c>
      <c r="F4758" s="7">
        <v>43840</v>
      </c>
      <c r="G4758" s="7">
        <v>43848</v>
      </c>
      <c r="H4758" s="6">
        <f t="shared" si="222"/>
        <v>31</v>
      </c>
      <c r="I4758" s="6" t="s">
        <v>215</v>
      </c>
      <c r="J4758" s="6">
        <v>9</v>
      </c>
      <c r="K4758" s="6">
        <v>22</v>
      </c>
      <c r="L4758" s="6">
        <v>103</v>
      </c>
      <c r="M4758" s="6">
        <v>33</v>
      </c>
      <c r="N4758" s="6">
        <v>1</v>
      </c>
      <c r="O4758" s="6">
        <v>0.15</v>
      </c>
      <c r="P4758" s="8">
        <v>180.9</v>
      </c>
      <c r="Q4758" s="8">
        <v>88.641000000000005</v>
      </c>
      <c r="R4758" s="8">
        <f t="shared" si="223"/>
        <v>65.124000000000009</v>
      </c>
      <c r="S4758" s="8">
        <f>(((Sales[[#This Row],[Unit Price]]-(Sales[[#This Row],[Discount Applied]]*Sales[[#This Row],[Unit Price]]))-Q4758)/Q4758)*100</f>
        <v>73.469387755102048</v>
      </c>
      <c r="T4758" s="8">
        <f t="shared" si="224"/>
        <v>153.76500000000001</v>
      </c>
      <c r="U4758" s="8">
        <f>Sales[[#This Row],[Unit Cost]]*Sales[[#This Row],[Order Quantity]]</f>
        <v>88.641000000000005</v>
      </c>
    </row>
    <row r="4759" spans="1:21" x14ac:dyDescent="0.2">
      <c r="A4759" s="6" t="s">
        <v>4972</v>
      </c>
      <c r="B4759" s="6" t="s">
        <v>26</v>
      </c>
      <c r="C4759" s="6" t="s">
        <v>145</v>
      </c>
      <c r="D4759" s="7">
        <v>43700</v>
      </c>
      <c r="E4759" s="7">
        <v>43817</v>
      </c>
      <c r="F4759" s="7">
        <v>43824</v>
      </c>
      <c r="G4759" s="7">
        <v>43831</v>
      </c>
      <c r="H4759" s="6">
        <f t="shared" si="222"/>
        <v>14</v>
      </c>
      <c r="I4759" s="6" t="s">
        <v>215</v>
      </c>
      <c r="J4759" s="6">
        <v>26</v>
      </c>
      <c r="K4759" s="6">
        <v>34</v>
      </c>
      <c r="L4759" s="6">
        <v>167</v>
      </c>
      <c r="M4759" s="6">
        <v>17</v>
      </c>
      <c r="N4759" s="6">
        <v>3</v>
      </c>
      <c r="O4759" s="6">
        <v>0.05</v>
      </c>
      <c r="P4759" s="8">
        <v>5996.5</v>
      </c>
      <c r="Q4759" s="8">
        <v>4917.13</v>
      </c>
      <c r="R4759" s="8">
        <f t="shared" si="223"/>
        <v>2338.635000000002</v>
      </c>
      <c r="S4759" s="8">
        <f>(((Sales[[#This Row],[Unit Price]]-(Sales[[#This Row],[Discount Applied]]*Sales[[#This Row],[Unit Price]]))-Q4759)/Q4759)*100</f>
        <v>15.853658536585366</v>
      </c>
      <c r="T4759" s="8">
        <f t="shared" si="224"/>
        <v>17090.025000000001</v>
      </c>
      <c r="U4759" s="8">
        <f>Sales[[#This Row],[Unit Cost]]*Sales[[#This Row],[Order Quantity]]</f>
        <v>14751.39</v>
      </c>
    </row>
    <row r="4760" spans="1:21" x14ac:dyDescent="0.2">
      <c r="A4760" s="6" t="s">
        <v>4973</v>
      </c>
      <c r="B4760" s="6" t="s">
        <v>25</v>
      </c>
      <c r="C4760" s="6" t="s">
        <v>144</v>
      </c>
      <c r="D4760" s="7">
        <v>43700</v>
      </c>
      <c r="E4760" s="7">
        <v>43818</v>
      </c>
      <c r="F4760" s="7">
        <v>43827</v>
      </c>
      <c r="G4760" s="7">
        <v>43831</v>
      </c>
      <c r="H4760" s="6">
        <f t="shared" si="222"/>
        <v>13</v>
      </c>
      <c r="I4760" s="6" t="s">
        <v>215</v>
      </c>
      <c r="J4760" s="6">
        <v>12</v>
      </c>
      <c r="K4760" s="6">
        <v>27</v>
      </c>
      <c r="L4760" s="6">
        <v>60</v>
      </c>
      <c r="M4760" s="6">
        <v>40</v>
      </c>
      <c r="N4760" s="6">
        <v>4</v>
      </c>
      <c r="O4760" s="6">
        <v>0.05</v>
      </c>
      <c r="P4760" s="8">
        <v>2425.4</v>
      </c>
      <c r="Q4760" s="8">
        <v>1164.192</v>
      </c>
      <c r="R4760" s="8">
        <f t="shared" si="223"/>
        <v>4559.7520000000004</v>
      </c>
      <c r="S4760" s="8">
        <f>(((Sales[[#This Row],[Unit Price]]-(Sales[[#This Row],[Discount Applied]]*Sales[[#This Row],[Unit Price]]))-Q4760)/Q4760)*100</f>
        <v>97.916666666666671</v>
      </c>
      <c r="T4760" s="8">
        <f t="shared" si="224"/>
        <v>9216.52</v>
      </c>
      <c r="U4760" s="8">
        <f>Sales[[#This Row],[Unit Cost]]*Sales[[#This Row],[Order Quantity]]</f>
        <v>4656.768</v>
      </c>
    </row>
    <row r="4761" spans="1:21" x14ac:dyDescent="0.2">
      <c r="A4761" s="6" t="s">
        <v>4974</v>
      </c>
      <c r="B4761" s="6" t="s">
        <v>24</v>
      </c>
      <c r="C4761" s="6" t="s">
        <v>146</v>
      </c>
      <c r="D4761" s="7">
        <v>43700</v>
      </c>
      <c r="E4761" s="7">
        <v>43818</v>
      </c>
      <c r="F4761" s="7">
        <v>43840</v>
      </c>
      <c r="G4761" s="7">
        <v>43846</v>
      </c>
      <c r="H4761" s="6">
        <f t="shared" si="222"/>
        <v>28</v>
      </c>
      <c r="I4761" s="6" t="s">
        <v>215</v>
      </c>
      <c r="J4761" s="6">
        <v>6</v>
      </c>
      <c r="K4761" s="6">
        <v>11</v>
      </c>
      <c r="L4761" s="6">
        <v>286</v>
      </c>
      <c r="M4761" s="6">
        <v>28</v>
      </c>
      <c r="N4761" s="6">
        <v>4</v>
      </c>
      <c r="O4761" s="6">
        <v>0.05</v>
      </c>
      <c r="P4761" s="8">
        <v>5460.5</v>
      </c>
      <c r="Q4761" s="8">
        <v>4313.7950000000001</v>
      </c>
      <c r="R4761" s="8">
        <f t="shared" si="223"/>
        <v>3494.7200000000012</v>
      </c>
      <c r="S4761" s="8">
        <f>(((Sales[[#This Row],[Unit Price]]-(Sales[[#This Row],[Discount Applied]]*Sales[[#This Row],[Unit Price]]))-Q4761)/Q4761)*100</f>
        <v>20.25316455696203</v>
      </c>
      <c r="T4761" s="8">
        <f t="shared" si="224"/>
        <v>20749.900000000001</v>
      </c>
      <c r="U4761" s="8">
        <f>Sales[[#This Row],[Unit Cost]]*Sales[[#This Row],[Order Quantity]]</f>
        <v>17255.18</v>
      </c>
    </row>
    <row r="4762" spans="1:21" x14ac:dyDescent="0.2">
      <c r="A4762" s="6" t="s">
        <v>4975</v>
      </c>
      <c r="B4762" s="6" t="s">
        <v>24</v>
      </c>
      <c r="C4762" s="6" t="s">
        <v>145</v>
      </c>
      <c r="D4762" s="7">
        <v>43700</v>
      </c>
      <c r="E4762" s="7">
        <v>43818</v>
      </c>
      <c r="F4762" s="7">
        <v>43825</v>
      </c>
      <c r="G4762" s="7">
        <v>43826</v>
      </c>
      <c r="H4762" s="6">
        <f t="shared" si="222"/>
        <v>8</v>
      </c>
      <c r="I4762" s="6" t="s">
        <v>215</v>
      </c>
      <c r="J4762" s="6">
        <v>9</v>
      </c>
      <c r="K4762" s="6">
        <v>30</v>
      </c>
      <c r="L4762" s="6">
        <v>143</v>
      </c>
      <c r="M4762" s="6">
        <v>30</v>
      </c>
      <c r="N4762" s="6">
        <v>2</v>
      </c>
      <c r="O4762" s="6">
        <v>0.2</v>
      </c>
      <c r="P4762" s="8">
        <v>891.1</v>
      </c>
      <c r="Q4762" s="8">
        <v>499.01600000000008</v>
      </c>
      <c r="R4762" s="8">
        <f t="shared" si="223"/>
        <v>427.72799999999984</v>
      </c>
      <c r="S4762" s="8">
        <f>(((Sales[[#This Row],[Unit Price]]-(Sales[[#This Row],[Discount Applied]]*Sales[[#This Row],[Unit Price]]))-Q4762)/Q4762)*100</f>
        <v>42.857142857142833</v>
      </c>
      <c r="T4762" s="8">
        <f t="shared" si="224"/>
        <v>1425.76</v>
      </c>
      <c r="U4762" s="8">
        <f>Sales[[#This Row],[Unit Cost]]*Sales[[#This Row],[Order Quantity]]</f>
        <v>998.03200000000015</v>
      </c>
    </row>
    <row r="4763" spans="1:21" x14ac:dyDescent="0.2">
      <c r="A4763" s="6" t="s">
        <v>4976</v>
      </c>
      <c r="B4763" s="6" t="s">
        <v>24</v>
      </c>
      <c r="C4763" s="6" t="s">
        <v>148</v>
      </c>
      <c r="D4763" s="7">
        <v>43700</v>
      </c>
      <c r="E4763" s="7">
        <v>43818</v>
      </c>
      <c r="F4763" s="7">
        <v>43831</v>
      </c>
      <c r="G4763" s="7">
        <v>43832</v>
      </c>
      <c r="H4763" s="6">
        <f t="shared" si="222"/>
        <v>14</v>
      </c>
      <c r="I4763" s="6" t="s">
        <v>215</v>
      </c>
      <c r="J4763" s="6">
        <v>7</v>
      </c>
      <c r="K4763" s="6">
        <v>34</v>
      </c>
      <c r="L4763" s="6">
        <v>42</v>
      </c>
      <c r="M4763" s="6">
        <v>38</v>
      </c>
      <c r="N4763" s="6">
        <v>4</v>
      </c>
      <c r="O4763" s="6">
        <v>0.05</v>
      </c>
      <c r="P4763" s="8">
        <v>1688.4</v>
      </c>
      <c r="Q4763" s="8">
        <v>1063.692</v>
      </c>
      <c r="R4763" s="8">
        <f t="shared" si="223"/>
        <v>2161.152</v>
      </c>
      <c r="S4763" s="8">
        <f>(((Sales[[#This Row],[Unit Price]]-(Sales[[#This Row],[Discount Applied]]*Sales[[#This Row],[Unit Price]]))-Q4763)/Q4763)*100</f>
        <v>50.793650793650791</v>
      </c>
      <c r="T4763" s="8">
        <f t="shared" si="224"/>
        <v>6415.92</v>
      </c>
      <c r="U4763" s="8">
        <f>Sales[[#This Row],[Unit Cost]]*Sales[[#This Row],[Order Quantity]]</f>
        <v>4254.768</v>
      </c>
    </row>
    <row r="4764" spans="1:21" x14ac:dyDescent="0.2">
      <c r="A4764" s="6" t="s">
        <v>4977</v>
      </c>
      <c r="B4764" s="6" t="s">
        <v>25</v>
      </c>
      <c r="C4764" s="6" t="s">
        <v>145</v>
      </c>
      <c r="D4764" s="7">
        <v>43700</v>
      </c>
      <c r="E4764" s="7">
        <v>43818</v>
      </c>
      <c r="F4764" s="7">
        <v>43823</v>
      </c>
      <c r="G4764" s="7">
        <v>43825</v>
      </c>
      <c r="H4764" s="6">
        <f t="shared" si="222"/>
        <v>7</v>
      </c>
      <c r="I4764" s="6" t="s">
        <v>215</v>
      </c>
      <c r="J4764" s="6">
        <v>19</v>
      </c>
      <c r="K4764" s="6">
        <v>26</v>
      </c>
      <c r="L4764" s="6">
        <v>173</v>
      </c>
      <c r="M4764" s="6">
        <v>39</v>
      </c>
      <c r="N4764" s="6">
        <v>7</v>
      </c>
      <c r="O4764" s="6">
        <v>0.4</v>
      </c>
      <c r="P4764" s="8">
        <v>2324.9</v>
      </c>
      <c r="Q4764" s="8">
        <v>1441.4380000000001</v>
      </c>
      <c r="R4764" s="8">
        <f t="shared" si="223"/>
        <v>-325.48599999999897</v>
      </c>
      <c r="S4764" s="8">
        <f>(((Sales[[#This Row],[Unit Price]]-(Sales[[#This Row],[Discount Applied]]*Sales[[#This Row],[Unit Price]]))-Q4764)/Q4764)*100</f>
        <v>-3.2258064516129066</v>
      </c>
      <c r="T4764" s="8">
        <f t="shared" si="224"/>
        <v>9764.5800000000017</v>
      </c>
      <c r="U4764" s="8">
        <f>Sales[[#This Row],[Unit Cost]]*Sales[[#This Row],[Order Quantity]]</f>
        <v>10090.066000000001</v>
      </c>
    </row>
    <row r="4765" spans="1:21" x14ac:dyDescent="0.2">
      <c r="A4765" s="6" t="s">
        <v>4978</v>
      </c>
      <c r="B4765" s="6" t="s">
        <v>26</v>
      </c>
      <c r="C4765" s="6" t="s">
        <v>144</v>
      </c>
      <c r="D4765" s="7">
        <v>43700</v>
      </c>
      <c r="E4765" s="7">
        <v>43818</v>
      </c>
      <c r="F4765" s="7">
        <v>43839</v>
      </c>
      <c r="G4765" s="7">
        <v>43847</v>
      </c>
      <c r="H4765" s="6">
        <f t="shared" si="222"/>
        <v>29</v>
      </c>
      <c r="I4765" s="6" t="s">
        <v>215</v>
      </c>
      <c r="J4765" s="6">
        <v>28</v>
      </c>
      <c r="K4765" s="6">
        <v>35</v>
      </c>
      <c r="L4765" s="6">
        <v>87</v>
      </c>
      <c r="M4765" s="6">
        <v>44</v>
      </c>
      <c r="N4765" s="6">
        <v>4</v>
      </c>
      <c r="O4765" s="6">
        <v>0.2</v>
      </c>
      <c r="P4765" s="8">
        <v>1011.7</v>
      </c>
      <c r="Q4765" s="8">
        <v>414.79699999999997</v>
      </c>
      <c r="R4765" s="8">
        <f t="shared" si="223"/>
        <v>1578.2520000000002</v>
      </c>
      <c r="S4765" s="8">
        <f>(((Sales[[#This Row],[Unit Price]]-(Sales[[#This Row],[Discount Applied]]*Sales[[#This Row],[Unit Price]]))-Q4765)/Q4765)*100</f>
        <v>95.121951219512212</v>
      </c>
      <c r="T4765" s="8">
        <f t="shared" si="224"/>
        <v>3237.44</v>
      </c>
      <c r="U4765" s="8">
        <f>Sales[[#This Row],[Unit Cost]]*Sales[[#This Row],[Order Quantity]]</f>
        <v>1659.1879999999999</v>
      </c>
    </row>
    <row r="4766" spans="1:21" x14ac:dyDescent="0.2">
      <c r="A4766" s="6" t="s">
        <v>4979</v>
      </c>
      <c r="B4766" s="6" t="s">
        <v>25</v>
      </c>
      <c r="C4766" s="6" t="s">
        <v>148</v>
      </c>
      <c r="D4766" s="7">
        <v>43700</v>
      </c>
      <c r="E4766" s="7">
        <v>43818</v>
      </c>
      <c r="F4766" s="7">
        <v>43841</v>
      </c>
      <c r="G4766" s="7">
        <v>43849</v>
      </c>
      <c r="H4766" s="6">
        <f t="shared" si="222"/>
        <v>31</v>
      </c>
      <c r="I4766" s="6" t="s">
        <v>215</v>
      </c>
      <c r="J4766" s="6">
        <v>16</v>
      </c>
      <c r="K4766" s="6">
        <v>7</v>
      </c>
      <c r="L4766" s="6">
        <v>37</v>
      </c>
      <c r="M4766" s="6">
        <v>4</v>
      </c>
      <c r="N4766" s="6">
        <v>8</v>
      </c>
      <c r="O4766" s="6">
        <v>0.2</v>
      </c>
      <c r="P4766" s="8">
        <v>234.5</v>
      </c>
      <c r="Q4766" s="8">
        <v>180.565</v>
      </c>
      <c r="R4766" s="8">
        <f t="shared" si="223"/>
        <v>56.279999999999973</v>
      </c>
      <c r="S4766" s="8">
        <f>(((Sales[[#This Row],[Unit Price]]-(Sales[[#This Row],[Discount Applied]]*Sales[[#This Row],[Unit Price]]))-Q4766)/Q4766)*100</f>
        <v>3.8961038961038938</v>
      </c>
      <c r="T4766" s="8">
        <f t="shared" si="224"/>
        <v>1500.8</v>
      </c>
      <c r="U4766" s="8">
        <f>Sales[[#This Row],[Unit Cost]]*Sales[[#This Row],[Order Quantity]]</f>
        <v>1444.52</v>
      </c>
    </row>
    <row r="4767" spans="1:21" x14ac:dyDescent="0.2">
      <c r="A4767" s="6" t="s">
        <v>4980</v>
      </c>
      <c r="B4767" s="6" t="s">
        <v>24</v>
      </c>
      <c r="C4767" s="6" t="s">
        <v>143</v>
      </c>
      <c r="D4767" s="7">
        <v>43700</v>
      </c>
      <c r="E4767" s="7">
        <v>43818</v>
      </c>
      <c r="F4767" s="7">
        <v>43841</v>
      </c>
      <c r="G4767" s="7">
        <v>43843</v>
      </c>
      <c r="H4767" s="6">
        <f t="shared" si="222"/>
        <v>25</v>
      </c>
      <c r="I4767" s="6" t="s">
        <v>215</v>
      </c>
      <c r="J4767" s="6">
        <v>3</v>
      </c>
      <c r="K4767" s="6">
        <v>13</v>
      </c>
      <c r="L4767" s="6">
        <v>355</v>
      </c>
      <c r="M4767" s="6">
        <v>18</v>
      </c>
      <c r="N4767" s="6">
        <v>5</v>
      </c>
      <c r="O4767" s="6">
        <v>0.05</v>
      </c>
      <c r="P4767" s="8">
        <v>1078.7</v>
      </c>
      <c r="Q4767" s="8">
        <v>625.64599999999996</v>
      </c>
      <c r="R4767" s="8">
        <f t="shared" si="223"/>
        <v>1995.5950000000003</v>
      </c>
      <c r="S4767" s="8">
        <f>(((Sales[[#This Row],[Unit Price]]-(Sales[[#This Row],[Discount Applied]]*Sales[[#This Row],[Unit Price]]))-Q4767)/Q4767)*100</f>
        <v>63.793103448275886</v>
      </c>
      <c r="T4767" s="8">
        <f t="shared" si="224"/>
        <v>5123.8249999999998</v>
      </c>
      <c r="U4767" s="8">
        <f>Sales[[#This Row],[Unit Cost]]*Sales[[#This Row],[Order Quantity]]</f>
        <v>3128.2299999999996</v>
      </c>
    </row>
    <row r="4768" spans="1:21" x14ac:dyDescent="0.2">
      <c r="A4768" s="6" t="s">
        <v>4981</v>
      </c>
      <c r="B4768" s="6" t="s">
        <v>25</v>
      </c>
      <c r="C4768" s="6" t="s">
        <v>144</v>
      </c>
      <c r="D4768" s="7">
        <v>43700</v>
      </c>
      <c r="E4768" s="7">
        <v>43818</v>
      </c>
      <c r="F4768" s="7">
        <v>43839</v>
      </c>
      <c r="G4768" s="7">
        <v>43841</v>
      </c>
      <c r="H4768" s="6">
        <f t="shared" si="222"/>
        <v>23</v>
      </c>
      <c r="I4768" s="6" t="s">
        <v>215</v>
      </c>
      <c r="J4768" s="6">
        <v>20</v>
      </c>
      <c r="K4768" s="6">
        <v>18</v>
      </c>
      <c r="L4768" s="6">
        <v>69</v>
      </c>
      <c r="M4768" s="6">
        <v>38</v>
      </c>
      <c r="N4768" s="6">
        <v>2</v>
      </c>
      <c r="O4768" s="6">
        <v>0.05</v>
      </c>
      <c r="P4768" s="8">
        <v>207.70000000000002</v>
      </c>
      <c r="Q4768" s="8">
        <v>112.15800000000002</v>
      </c>
      <c r="R4768" s="8">
        <f t="shared" si="223"/>
        <v>170.31400000000002</v>
      </c>
      <c r="S4768" s="8">
        <f>(((Sales[[#This Row],[Unit Price]]-(Sales[[#This Row],[Discount Applied]]*Sales[[#This Row],[Unit Price]]))-Q4768)/Q4768)*100</f>
        <v>75.925925925925924</v>
      </c>
      <c r="T4768" s="8">
        <f t="shared" si="224"/>
        <v>394.63000000000005</v>
      </c>
      <c r="U4768" s="8">
        <f>Sales[[#This Row],[Unit Cost]]*Sales[[#This Row],[Order Quantity]]</f>
        <v>224.31600000000003</v>
      </c>
    </row>
    <row r="4769" spans="1:21" x14ac:dyDescent="0.2">
      <c r="A4769" s="6" t="s">
        <v>4982</v>
      </c>
      <c r="B4769" s="6" t="s">
        <v>24</v>
      </c>
      <c r="C4769" s="6" t="s">
        <v>145</v>
      </c>
      <c r="D4769" s="7">
        <v>43700</v>
      </c>
      <c r="E4769" s="7">
        <v>43818</v>
      </c>
      <c r="F4769" s="7">
        <v>43825</v>
      </c>
      <c r="G4769" s="7">
        <v>43828</v>
      </c>
      <c r="H4769" s="6">
        <f t="shared" si="222"/>
        <v>10</v>
      </c>
      <c r="I4769" s="6" t="s">
        <v>215</v>
      </c>
      <c r="J4769" s="6">
        <v>12</v>
      </c>
      <c r="K4769" s="6">
        <v>33</v>
      </c>
      <c r="L4769" s="6">
        <v>189</v>
      </c>
      <c r="M4769" s="6">
        <v>9</v>
      </c>
      <c r="N4769" s="6">
        <v>8</v>
      </c>
      <c r="O4769" s="6">
        <v>0.15</v>
      </c>
      <c r="P4769" s="8">
        <v>2264.6</v>
      </c>
      <c r="Q4769" s="8">
        <v>1109.654</v>
      </c>
      <c r="R4769" s="8">
        <f t="shared" si="223"/>
        <v>6522.0479999999989</v>
      </c>
      <c r="S4769" s="8">
        <f>(((Sales[[#This Row],[Unit Price]]-(Sales[[#This Row],[Discount Applied]]*Sales[[#This Row],[Unit Price]]))-Q4769)/Q4769)*100</f>
        <v>73.469387755102034</v>
      </c>
      <c r="T4769" s="8">
        <f t="shared" si="224"/>
        <v>15399.279999999999</v>
      </c>
      <c r="U4769" s="8">
        <f>Sales[[#This Row],[Unit Cost]]*Sales[[#This Row],[Order Quantity]]</f>
        <v>8877.232</v>
      </c>
    </row>
    <row r="4770" spans="1:21" x14ac:dyDescent="0.2">
      <c r="A4770" s="6" t="s">
        <v>4983</v>
      </c>
      <c r="B4770" s="6" t="s">
        <v>24</v>
      </c>
      <c r="C4770" s="6" t="s">
        <v>145</v>
      </c>
      <c r="D4770" s="7">
        <v>43700</v>
      </c>
      <c r="E4770" s="7">
        <v>43819</v>
      </c>
      <c r="F4770" s="7">
        <v>43843</v>
      </c>
      <c r="G4770" s="7">
        <v>43852</v>
      </c>
      <c r="H4770" s="6">
        <f t="shared" si="222"/>
        <v>33</v>
      </c>
      <c r="I4770" s="6" t="s">
        <v>215</v>
      </c>
      <c r="J4770" s="6">
        <v>8</v>
      </c>
      <c r="K4770" s="6">
        <v>4</v>
      </c>
      <c r="L4770" s="6">
        <v>93</v>
      </c>
      <c r="M4770" s="6">
        <v>42</v>
      </c>
      <c r="N4770" s="6">
        <v>6</v>
      </c>
      <c r="O4770" s="6">
        <v>0.05</v>
      </c>
      <c r="P4770" s="8">
        <v>884.4</v>
      </c>
      <c r="Q4770" s="8">
        <v>566.01599999999996</v>
      </c>
      <c r="R4770" s="8">
        <f t="shared" si="223"/>
        <v>1644.9840000000004</v>
      </c>
      <c r="S4770" s="8">
        <f>(((Sales[[#This Row],[Unit Price]]-(Sales[[#This Row],[Discount Applied]]*Sales[[#This Row],[Unit Price]]))-Q4770)/Q4770)*100</f>
        <v>48.4375</v>
      </c>
      <c r="T4770" s="8">
        <f t="shared" si="224"/>
        <v>5041.08</v>
      </c>
      <c r="U4770" s="8">
        <f>Sales[[#This Row],[Unit Cost]]*Sales[[#This Row],[Order Quantity]]</f>
        <v>3396.0959999999995</v>
      </c>
    </row>
    <row r="4771" spans="1:21" x14ac:dyDescent="0.2">
      <c r="A4771" s="6" t="s">
        <v>4984</v>
      </c>
      <c r="B4771" s="6" t="s">
        <v>24</v>
      </c>
      <c r="C4771" s="6" t="s">
        <v>146</v>
      </c>
      <c r="D4771" s="7">
        <v>43700</v>
      </c>
      <c r="E4771" s="7">
        <v>43819</v>
      </c>
      <c r="F4771" s="7">
        <v>43823</v>
      </c>
      <c r="G4771" s="7">
        <v>43833</v>
      </c>
      <c r="H4771" s="6">
        <f t="shared" si="222"/>
        <v>14</v>
      </c>
      <c r="I4771" s="6" t="s">
        <v>215</v>
      </c>
      <c r="J4771" s="6">
        <v>8</v>
      </c>
      <c r="K4771" s="6">
        <v>12</v>
      </c>
      <c r="L4771" s="6">
        <v>301</v>
      </c>
      <c r="M4771" s="6">
        <v>17</v>
      </c>
      <c r="N4771" s="6">
        <v>8</v>
      </c>
      <c r="O4771" s="6">
        <v>7.4999999999999997E-2</v>
      </c>
      <c r="P4771" s="8">
        <v>2840.8</v>
      </c>
      <c r="Q4771" s="8">
        <v>2045.376</v>
      </c>
      <c r="R4771" s="8">
        <f t="shared" si="223"/>
        <v>4658.9120000000021</v>
      </c>
      <c r="S4771" s="8">
        <f>(((Sales[[#This Row],[Unit Price]]-(Sales[[#This Row],[Discount Applied]]*Sales[[#This Row],[Unit Price]]))-Q4771)/Q4771)*100</f>
        <v>28.472222222222239</v>
      </c>
      <c r="T4771" s="8">
        <f t="shared" si="224"/>
        <v>21021.920000000002</v>
      </c>
      <c r="U4771" s="8">
        <f>Sales[[#This Row],[Unit Cost]]*Sales[[#This Row],[Order Quantity]]</f>
        <v>16363.008</v>
      </c>
    </row>
    <row r="4772" spans="1:21" x14ac:dyDescent="0.2">
      <c r="A4772" s="6" t="s">
        <v>4985</v>
      </c>
      <c r="B4772" s="6" t="s">
        <v>25</v>
      </c>
      <c r="C4772" s="6" t="s">
        <v>143</v>
      </c>
      <c r="D4772" s="7">
        <v>43700</v>
      </c>
      <c r="E4772" s="7">
        <v>43819</v>
      </c>
      <c r="F4772" s="7">
        <v>43821</v>
      </c>
      <c r="G4772" s="7">
        <v>43823</v>
      </c>
      <c r="H4772" s="6">
        <f t="shared" si="222"/>
        <v>4</v>
      </c>
      <c r="I4772" s="6" t="s">
        <v>215</v>
      </c>
      <c r="J4772" s="6">
        <v>14</v>
      </c>
      <c r="K4772" s="6">
        <v>9</v>
      </c>
      <c r="L4772" s="6">
        <v>349</v>
      </c>
      <c r="M4772" s="6">
        <v>31</v>
      </c>
      <c r="N4772" s="6">
        <v>3</v>
      </c>
      <c r="O4772" s="6">
        <v>7.4999999999999997E-2</v>
      </c>
      <c r="P4772" s="8">
        <v>5681.6</v>
      </c>
      <c r="Q4772" s="8">
        <v>2897.6160000000004</v>
      </c>
      <c r="R4772" s="8">
        <f t="shared" si="223"/>
        <v>7073.5920000000006</v>
      </c>
      <c r="S4772" s="8">
        <f>(((Sales[[#This Row],[Unit Price]]-(Sales[[#This Row],[Discount Applied]]*Sales[[#This Row],[Unit Price]]))-Q4772)/Q4772)*100</f>
        <v>81.372549019607831</v>
      </c>
      <c r="T4772" s="8">
        <f t="shared" si="224"/>
        <v>15766.440000000002</v>
      </c>
      <c r="U4772" s="8">
        <f>Sales[[#This Row],[Unit Cost]]*Sales[[#This Row],[Order Quantity]]</f>
        <v>8692.8480000000018</v>
      </c>
    </row>
    <row r="4773" spans="1:21" x14ac:dyDescent="0.2">
      <c r="A4773" s="6" t="s">
        <v>4986</v>
      </c>
      <c r="B4773" s="6" t="s">
        <v>24</v>
      </c>
      <c r="C4773" s="6" t="s">
        <v>145</v>
      </c>
      <c r="D4773" s="7">
        <v>43700</v>
      </c>
      <c r="E4773" s="7">
        <v>43819</v>
      </c>
      <c r="F4773" s="7">
        <v>43823</v>
      </c>
      <c r="G4773" s="7">
        <v>43827</v>
      </c>
      <c r="H4773" s="6">
        <f t="shared" si="222"/>
        <v>8</v>
      </c>
      <c r="I4773" s="6" t="s">
        <v>215</v>
      </c>
      <c r="J4773" s="6">
        <v>11</v>
      </c>
      <c r="K4773" s="6">
        <v>4</v>
      </c>
      <c r="L4773" s="6">
        <v>182</v>
      </c>
      <c r="M4773" s="6">
        <v>19</v>
      </c>
      <c r="N4773" s="6">
        <v>7</v>
      </c>
      <c r="O4773" s="6">
        <v>0.1</v>
      </c>
      <c r="P4773" s="8">
        <v>5936.2</v>
      </c>
      <c r="Q4773" s="8">
        <v>3027.462</v>
      </c>
      <c r="R4773" s="8">
        <f t="shared" si="223"/>
        <v>16205.825999999997</v>
      </c>
      <c r="S4773" s="8">
        <f>(((Sales[[#This Row],[Unit Price]]-(Sales[[#This Row],[Discount Applied]]*Sales[[#This Row],[Unit Price]]))-Q4773)/Q4773)*100</f>
        <v>76.470588235294116</v>
      </c>
      <c r="T4773" s="8">
        <f t="shared" si="224"/>
        <v>37398.06</v>
      </c>
      <c r="U4773" s="8">
        <f>Sales[[#This Row],[Unit Cost]]*Sales[[#This Row],[Order Quantity]]</f>
        <v>21192.234</v>
      </c>
    </row>
    <row r="4774" spans="1:21" x14ac:dyDescent="0.2">
      <c r="A4774" s="6" t="s">
        <v>4987</v>
      </c>
      <c r="B4774" s="6" t="s">
        <v>25</v>
      </c>
      <c r="C4774" s="6" t="s">
        <v>146</v>
      </c>
      <c r="D4774" s="7">
        <v>43700</v>
      </c>
      <c r="E4774" s="7">
        <v>43819</v>
      </c>
      <c r="F4774" s="7">
        <v>43821</v>
      </c>
      <c r="G4774" s="7">
        <v>43822</v>
      </c>
      <c r="H4774" s="6">
        <f t="shared" si="222"/>
        <v>3</v>
      </c>
      <c r="I4774" s="6" t="s">
        <v>215</v>
      </c>
      <c r="J4774" s="6">
        <v>15</v>
      </c>
      <c r="K4774" s="6">
        <v>25</v>
      </c>
      <c r="L4774" s="6">
        <v>275</v>
      </c>
      <c r="M4774" s="6">
        <v>16</v>
      </c>
      <c r="N4774" s="6">
        <v>1</v>
      </c>
      <c r="O4774" s="6">
        <v>0.3</v>
      </c>
      <c r="P4774" s="8">
        <v>1078.7</v>
      </c>
      <c r="Q4774" s="8">
        <v>550.13700000000006</v>
      </c>
      <c r="R4774" s="8">
        <f t="shared" si="223"/>
        <v>204.95299999999997</v>
      </c>
      <c r="S4774" s="8">
        <f>(((Sales[[#This Row],[Unit Price]]-(Sales[[#This Row],[Discount Applied]]*Sales[[#This Row],[Unit Price]]))-Q4774)/Q4774)*100</f>
        <v>37.254901960784302</v>
      </c>
      <c r="T4774" s="8">
        <f t="shared" si="224"/>
        <v>755.09</v>
      </c>
      <c r="U4774" s="8">
        <f>Sales[[#This Row],[Unit Cost]]*Sales[[#This Row],[Order Quantity]]</f>
        <v>550.13700000000006</v>
      </c>
    </row>
    <row r="4775" spans="1:21" x14ac:dyDescent="0.2">
      <c r="A4775" s="6" t="s">
        <v>4988</v>
      </c>
      <c r="B4775" s="6" t="s">
        <v>24</v>
      </c>
      <c r="C4775" s="6" t="s">
        <v>145</v>
      </c>
      <c r="D4775" s="7">
        <v>43700</v>
      </c>
      <c r="E4775" s="7">
        <v>43819</v>
      </c>
      <c r="F4775" s="7">
        <v>43825</v>
      </c>
      <c r="G4775" s="7">
        <v>43829</v>
      </c>
      <c r="H4775" s="6">
        <f t="shared" si="222"/>
        <v>10</v>
      </c>
      <c r="I4775" s="6" t="s">
        <v>215</v>
      </c>
      <c r="J4775" s="6">
        <v>5</v>
      </c>
      <c r="K4775" s="6">
        <v>12</v>
      </c>
      <c r="L4775" s="6">
        <v>99</v>
      </c>
      <c r="M4775" s="6">
        <v>10</v>
      </c>
      <c r="N4775" s="6">
        <v>7</v>
      </c>
      <c r="O4775" s="6">
        <v>0.05</v>
      </c>
      <c r="P4775" s="8">
        <v>2653.2000000000003</v>
      </c>
      <c r="Q4775" s="8">
        <v>1485.7920000000004</v>
      </c>
      <c r="R4775" s="8">
        <f t="shared" si="223"/>
        <v>7243.2360000000008</v>
      </c>
      <c r="S4775" s="8">
        <f>(((Sales[[#This Row],[Unit Price]]-(Sales[[#This Row],[Discount Applied]]*Sales[[#This Row],[Unit Price]]))-Q4775)/Q4775)*100</f>
        <v>69.642857142857125</v>
      </c>
      <c r="T4775" s="8">
        <f t="shared" si="224"/>
        <v>17643.780000000002</v>
      </c>
      <c r="U4775" s="8">
        <f>Sales[[#This Row],[Unit Cost]]*Sales[[#This Row],[Order Quantity]]</f>
        <v>10400.544000000002</v>
      </c>
    </row>
    <row r="4776" spans="1:21" x14ac:dyDescent="0.2">
      <c r="A4776" s="6" t="s">
        <v>4989</v>
      </c>
      <c r="B4776" s="6" t="s">
        <v>24</v>
      </c>
      <c r="C4776" s="6" t="s">
        <v>148</v>
      </c>
      <c r="D4776" s="7">
        <v>43700</v>
      </c>
      <c r="E4776" s="7">
        <v>43819</v>
      </c>
      <c r="F4776" s="7">
        <v>43828</v>
      </c>
      <c r="G4776" s="7">
        <v>43832</v>
      </c>
      <c r="H4776" s="6">
        <f t="shared" si="222"/>
        <v>13</v>
      </c>
      <c r="I4776" s="6" t="s">
        <v>215</v>
      </c>
      <c r="J4776" s="6">
        <v>3</v>
      </c>
      <c r="K4776" s="6">
        <v>39</v>
      </c>
      <c r="L4776" s="6">
        <v>17</v>
      </c>
      <c r="M4776" s="6">
        <v>43</v>
      </c>
      <c r="N4776" s="6">
        <v>6</v>
      </c>
      <c r="O4776" s="6">
        <v>7.4999999999999997E-2</v>
      </c>
      <c r="P4776" s="8">
        <v>268</v>
      </c>
      <c r="Q4776" s="8">
        <v>131.32</v>
      </c>
      <c r="R4776" s="8">
        <f t="shared" si="223"/>
        <v>699.48000000000013</v>
      </c>
      <c r="S4776" s="8">
        <f>(((Sales[[#This Row],[Unit Price]]-(Sales[[#This Row],[Discount Applied]]*Sales[[#This Row],[Unit Price]]))-Q4776)/Q4776)*100</f>
        <v>88.775510204081641</v>
      </c>
      <c r="T4776" s="8">
        <f t="shared" si="224"/>
        <v>1487.4</v>
      </c>
      <c r="U4776" s="8">
        <f>Sales[[#This Row],[Unit Cost]]*Sales[[#This Row],[Order Quantity]]</f>
        <v>787.92</v>
      </c>
    </row>
    <row r="4777" spans="1:21" x14ac:dyDescent="0.2">
      <c r="A4777" s="6" t="s">
        <v>4990</v>
      </c>
      <c r="B4777" s="6" t="s">
        <v>23</v>
      </c>
      <c r="C4777" s="6" t="s">
        <v>148</v>
      </c>
      <c r="D4777" s="7">
        <v>43700</v>
      </c>
      <c r="E4777" s="7">
        <v>43819</v>
      </c>
      <c r="F4777" s="7">
        <v>43830</v>
      </c>
      <c r="G4777" s="7">
        <v>43835</v>
      </c>
      <c r="H4777" s="6">
        <f t="shared" si="222"/>
        <v>16</v>
      </c>
      <c r="I4777" s="6" t="s">
        <v>215</v>
      </c>
      <c r="J4777" s="6">
        <v>24</v>
      </c>
      <c r="K4777" s="6">
        <v>41</v>
      </c>
      <c r="L4777" s="6">
        <v>51</v>
      </c>
      <c r="M4777" s="6">
        <v>20</v>
      </c>
      <c r="N4777" s="6">
        <v>7</v>
      </c>
      <c r="O4777" s="6">
        <v>0.1</v>
      </c>
      <c r="P4777" s="8">
        <v>1098.8</v>
      </c>
      <c r="Q4777" s="8">
        <v>890.02800000000002</v>
      </c>
      <c r="R4777" s="8">
        <f t="shared" si="223"/>
        <v>692.24399999999969</v>
      </c>
      <c r="S4777" s="8">
        <f>(((Sales[[#This Row],[Unit Price]]-(Sales[[#This Row],[Discount Applied]]*Sales[[#This Row],[Unit Price]]))-Q4777)/Q4777)*100</f>
        <v>11.111111111111104</v>
      </c>
      <c r="T4777" s="8">
        <f t="shared" si="224"/>
        <v>6922.44</v>
      </c>
      <c r="U4777" s="8">
        <f>Sales[[#This Row],[Unit Cost]]*Sales[[#This Row],[Order Quantity]]</f>
        <v>6230.1959999999999</v>
      </c>
    </row>
    <row r="4778" spans="1:21" x14ac:dyDescent="0.2">
      <c r="A4778" s="6" t="s">
        <v>4991</v>
      </c>
      <c r="B4778" s="6" t="s">
        <v>24</v>
      </c>
      <c r="C4778" s="6" t="s">
        <v>145</v>
      </c>
      <c r="D4778" s="7">
        <v>43700</v>
      </c>
      <c r="E4778" s="7">
        <v>43820</v>
      </c>
      <c r="F4778" s="7">
        <v>43832</v>
      </c>
      <c r="G4778" s="7">
        <v>43836</v>
      </c>
      <c r="H4778" s="6">
        <f t="shared" si="222"/>
        <v>16</v>
      </c>
      <c r="I4778" s="6" t="s">
        <v>215</v>
      </c>
      <c r="J4778" s="6">
        <v>12</v>
      </c>
      <c r="K4778" s="6">
        <v>43</v>
      </c>
      <c r="L4778" s="6">
        <v>100</v>
      </c>
      <c r="M4778" s="6">
        <v>1</v>
      </c>
      <c r="N4778" s="6">
        <v>6</v>
      </c>
      <c r="O4778" s="6">
        <v>7.4999999999999997E-2</v>
      </c>
      <c r="P4778" s="8">
        <v>3999.9</v>
      </c>
      <c r="Q4778" s="8">
        <v>3399.915</v>
      </c>
      <c r="R4778" s="8">
        <f t="shared" si="223"/>
        <v>1799.9550000000017</v>
      </c>
      <c r="S4778" s="8">
        <f>(((Sales[[#This Row],[Unit Price]]-(Sales[[#This Row],[Discount Applied]]*Sales[[#This Row],[Unit Price]]))-Q4778)/Q4778)*100</f>
        <v>8.8235294117647154</v>
      </c>
      <c r="T4778" s="8">
        <f t="shared" si="224"/>
        <v>22199.445</v>
      </c>
      <c r="U4778" s="8">
        <f>Sales[[#This Row],[Unit Cost]]*Sales[[#This Row],[Order Quantity]]</f>
        <v>20399.489999999998</v>
      </c>
    </row>
    <row r="4779" spans="1:21" x14ac:dyDescent="0.2">
      <c r="A4779" s="6" t="s">
        <v>4992</v>
      </c>
      <c r="B4779" s="6" t="s">
        <v>24</v>
      </c>
      <c r="C4779" s="6" t="s">
        <v>147</v>
      </c>
      <c r="D4779" s="7">
        <v>43700</v>
      </c>
      <c r="E4779" s="7">
        <v>43820</v>
      </c>
      <c r="F4779" s="7">
        <v>43836</v>
      </c>
      <c r="G4779" s="7">
        <v>43846</v>
      </c>
      <c r="H4779" s="6">
        <f t="shared" si="222"/>
        <v>26</v>
      </c>
      <c r="I4779" s="6" t="s">
        <v>215</v>
      </c>
      <c r="J4779" s="6">
        <v>2</v>
      </c>
      <c r="K4779" s="6">
        <v>29</v>
      </c>
      <c r="L4779" s="6">
        <v>213</v>
      </c>
      <c r="M4779" s="6">
        <v>1</v>
      </c>
      <c r="N4779" s="6">
        <v>7</v>
      </c>
      <c r="O4779" s="6">
        <v>7.4999999999999997E-2</v>
      </c>
      <c r="P4779" s="8">
        <v>6204.2</v>
      </c>
      <c r="Q4779" s="8">
        <v>3226.1840000000002</v>
      </c>
      <c r="R4779" s="8">
        <f t="shared" si="223"/>
        <v>17588.906999999999</v>
      </c>
      <c r="S4779" s="8">
        <f>(((Sales[[#This Row],[Unit Price]]-(Sales[[#This Row],[Discount Applied]]*Sales[[#This Row],[Unit Price]]))-Q4779)/Q4779)*100</f>
        <v>77.884615384615387</v>
      </c>
      <c r="T4779" s="8">
        <f t="shared" si="224"/>
        <v>40172.195</v>
      </c>
      <c r="U4779" s="8">
        <f>Sales[[#This Row],[Unit Cost]]*Sales[[#This Row],[Order Quantity]]</f>
        <v>22583.288</v>
      </c>
    </row>
    <row r="4780" spans="1:21" x14ac:dyDescent="0.2">
      <c r="A4780" s="6" t="s">
        <v>4993</v>
      </c>
      <c r="B4780" s="6" t="s">
        <v>24</v>
      </c>
      <c r="C4780" s="6" t="s">
        <v>146</v>
      </c>
      <c r="D4780" s="7">
        <v>43700</v>
      </c>
      <c r="E4780" s="7">
        <v>43820</v>
      </c>
      <c r="F4780" s="7">
        <v>43833</v>
      </c>
      <c r="G4780" s="7">
        <v>43836</v>
      </c>
      <c r="H4780" s="6">
        <f t="shared" si="222"/>
        <v>16</v>
      </c>
      <c r="I4780" s="6" t="s">
        <v>215</v>
      </c>
      <c r="J4780" s="6">
        <v>1</v>
      </c>
      <c r="K4780" s="6">
        <v>32</v>
      </c>
      <c r="L4780" s="6">
        <v>267</v>
      </c>
      <c r="M4780" s="6">
        <v>7</v>
      </c>
      <c r="N4780" s="6">
        <v>3</v>
      </c>
      <c r="O4780" s="6">
        <v>0.15</v>
      </c>
      <c r="P4780" s="8">
        <v>2257.9</v>
      </c>
      <c r="Q4780" s="8">
        <v>1151.529</v>
      </c>
      <c r="R4780" s="8">
        <f t="shared" si="223"/>
        <v>2303.0580000000004</v>
      </c>
      <c r="S4780" s="8">
        <f>(((Sales[[#This Row],[Unit Price]]-(Sales[[#This Row],[Discount Applied]]*Sales[[#This Row],[Unit Price]]))-Q4780)/Q4780)*100</f>
        <v>66.666666666666686</v>
      </c>
      <c r="T4780" s="8">
        <f t="shared" si="224"/>
        <v>5757.6450000000004</v>
      </c>
      <c r="U4780" s="8">
        <f>Sales[[#This Row],[Unit Cost]]*Sales[[#This Row],[Order Quantity]]</f>
        <v>3454.587</v>
      </c>
    </row>
    <row r="4781" spans="1:21" x14ac:dyDescent="0.2">
      <c r="A4781" s="6" t="s">
        <v>4994</v>
      </c>
      <c r="B4781" s="6" t="s">
        <v>25</v>
      </c>
      <c r="C4781" s="6" t="s">
        <v>145</v>
      </c>
      <c r="D4781" s="7">
        <v>43700</v>
      </c>
      <c r="E4781" s="7">
        <v>43820</v>
      </c>
      <c r="F4781" s="7">
        <v>43846</v>
      </c>
      <c r="G4781" s="7">
        <v>43849</v>
      </c>
      <c r="H4781" s="6">
        <f t="shared" si="222"/>
        <v>29</v>
      </c>
      <c r="I4781" s="6" t="s">
        <v>215</v>
      </c>
      <c r="J4781" s="6">
        <v>14</v>
      </c>
      <c r="K4781" s="6">
        <v>38</v>
      </c>
      <c r="L4781" s="6">
        <v>184</v>
      </c>
      <c r="M4781" s="6">
        <v>11</v>
      </c>
      <c r="N4781" s="6">
        <v>8</v>
      </c>
      <c r="O4781" s="6">
        <v>0.4</v>
      </c>
      <c r="P4781" s="8">
        <v>2318.2000000000003</v>
      </c>
      <c r="Q4781" s="8">
        <v>1460.4660000000001</v>
      </c>
      <c r="R4781" s="8">
        <f t="shared" si="223"/>
        <v>-556.36800000000039</v>
      </c>
      <c r="S4781" s="8">
        <f>(((Sales[[#This Row],[Unit Price]]-(Sales[[#This Row],[Discount Applied]]*Sales[[#This Row],[Unit Price]]))-Q4781)/Q4781)*100</f>
        <v>-4.7619047619047654</v>
      </c>
      <c r="T4781" s="8">
        <f t="shared" si="224"/>
        <v>11127.36</v>
      </c>
      <c r="U4781" s="8">
        <f>Sales[[#This Row],[Unit Cost]]*Sales[[#This Row],[Order Quantity]]</f>
        <v>11683.728000000001</v>
      </c>
    </row>
    <row r="4782" spans="1:21" x14ac:dyDescent="0.2">
      <c r="A4782" s="6" t="s">
        <v>4995</v>
      </c>
      <c r="B4782" s="6" t="s">
        <v>25</v>
      </c>
      <c r="C4782" s="6" t="s">
        <v>144</v>
      </c>
      <c r="D4782" s="7">
        <v>43700</v>
      </c>
      <c r="E4782" s="7">
        <v>43820</v>
      </c>
      <c r="F4782" s="7">
        <v>43839</v>
      </c>
      <c r="G4782" s="7">
        <v>43840</v>
      </c>
      <c r="H4782" s="6">
        <f t="shared" si="222"/>
        <v>20</v>
      </c>
      <c r="I4782" s="6" t="s">
        <v>215</v>
      </c>
      <c r="J4782" s="6">
        <v>16</v>
      </c>
      <c r="K4782" s="6">
        <v>33</v>
      </c>
      <c r="L4782" s="6">
        <v>84</v>
      </c>
      <c r="M4782" s="6">
        <v>23</v>
      </c>
      <c r="N4782" s="6">
        <v>5</v>
      </c>
      <c r="O4782" s="6">
        <v>0.2</v>
      </c>
      <c r="P4782" s="8">
        <v>2680</v>
      </c>
      <c r="Q4782" s="8">
        <v>1125.5999999999999</v>
      </c>
      <c r="R4782" s="8">
        <f t="shared" si="223"/>
        <v>5092</v>
      </c>
      <c r="S4782" s="8">
        <f>(((Sales[[#This Row],[Unit Price]]-(Sales[[#This Row],[Discount Applied]]*Sales[[#This Row],[Unit Price]]))-Q4782)/Q4782)*100</f>
        <v>90.476190476190482</v>
      </c>
      <c r="T4782" s="8">
        <f t="shared" si="224"/>
        <v>10720</v>
      </c>
      <c r="U4782" s="8">
        <f>Sales[[#This Row],[Unit Cost]]*Sales[[#This Row],[Order Quantity]]</f>
        <v>5628</v>
      </c>
    </row>
    <row r="4783" spans="1:21" x14ac:dyDescent="0.2">
      <c r="A4783" s="6" t="s">
        <v>4996</v>
      </c>
      <c r="B4783" s="6" t="s">
        <v>25</v>
      </c>
      <c r="C4783" s="6" t="s">
        <v>146</v>
      </c>
      <c r="D4783" s="7">
        <v>43700</v>
      </c>
      <c r="E4783" s="7">
        <v>43820</v>
      </c>
      <c r="F4783" s="7">
        <v>43839</v>
      </c>
      <c r="G4783" s="7">
        <v>43847</v>
      </c>
      <c r="H4783" s="6">
        <f t="shared" si="222"/>
        <v>27</v>
      </c>
      <c r="I4783" s="6" t="s">
        <v>215</v>
      </c>
      <c r="J4783" s="6">
        <v>17</v>
      </c>
      <c r="K4783" s="6">
        <v>34</v>
      </c>
      <c r="L4783" s="6">
        <v>309</v>
      </c>
      <c r="M4783" s="6">
        <v>16</v>
      </c>
      <c r="N4783" s="6">
        <v>3</v>
      </c>
      <c r="O4783" s="6">
        <v>0.05</v>
      </c>
      <c r="P4783" s="8">
        <v>1125.6000000000001</v>
      </c>
      <c r="Q4783" s="8">
        <v>787.92000000000007</v>
      </c>
      <c r="R4783" s="8">
        <f t="shared" si="223"/>
        <v>844.19999999999982</v>
      </c>
      <c r="S4783" s="8">
        <f>(((Sales[[#This Row],[Unit Price]]-(Sales[[#This Row],[Discount Applied]]*Sales[[#This Row],[Unit Price]]))-Q4783)/Q4783)*100</f>
        <v>35.714285714285722</v>
      </c>
      <c r="T4783" s="8">
        <f t="shared" si="224"/>
        <v>3207.96</v>
      </c>
      <c r="U4783" s="8">
        <f>Sales[[#This Row],[Unit Cost]]*Sales[[#This Row],[Order Quantity]]</f>
        <v>2363.7600000000002</v>
      </c>
    </row>
    <row r="4784" spans="1:21" x14ac:dyDescent="0.2">
      <c r="A4784" s="6" t="s">
        <v>4997</v>
      </c>
      <c r="B4784" s="6" t="s">
        <v>25</v>
      </c>
      <c r="C4784" s="6" t="s">
        <v>146</v>
      </c>
      <c r="D4784" s="7">
        <v>43700</v>
      </c>
      <c r="E4784" s="7">
        <v>43820</v>
      </c>
      <c r="F4784" s="7">
        <v>43829</v>
      </c>
      <c r="G4784" s="7">
        <v>43832</v>
      </c>
      <c r="H4784" s="6">
        <f t="shared" si="222"/>
        <v>12</v>
      </c>
      <c r="I4784" s="6" t="s">
        <v>215</v>
      </c>
      <c r="J4784" s="6">
        <v>20</v>
      </c>
      <c r="K4784" s="6">
        <v>7</v>
      </c>
      <c r="L4784" s="6">
        <v>292</v>
      </c>
      <c r="M4784" s="6">
        <v>17</v>
      </c>
      <c r="N4784" s="6">
        <v>7</v>
      </c>
      <c r="O4784" s="6">
        <v>7.4999999999999997E-2</v>
      </c>
      <c r="P4784" s="8">
        <v>3932.9</v>
      </c>
      <c r="Q4784" s="8">
        <v>2713.701</v>
      </c>
      <c r="R4784" s="8">
        <f t="shared" si="223"/>
        <v>6469.6205000000009</v>
      </c>
      <c r="S4784" s="8">
        <f>(((Sales[[#This Row],[Unit Price]]-(Sales[[#This Row],[Discount Applied]]*Sales[[#This Row],[Unit Price]]))-Q4784)/Q4784)*100</f>
        <v>34.05797101449275</v>
      </c>
      <c r="T4784" s="8">
        <f t="shared" si="224"/>
        <v>25465.5275</v>
      </c>
      <c r="U4784" s="8">
        <f>Sales[[#This Row],[Unit Cost]]*Sales[[#This Row],[Order Quantity]]</f>
        <v>18995.906999999999</v>
      </c>
    </row>
    <row r="4785" spans="1:21" x14ac:dyDescent="0.2">
      <c r="A4785" s="6" t="s">
        <v>4998</v>
      </c>
      <c r="B4785" s="6" t="s">
        <v>26</v>
      </c>
      <c r="C4785" s="6" t="s">
        <v>143</v>
      </c>
      <c r="D4785" s="7">
        <v>43700</v>
      </c>
      <c r="E4785" s="7">
        <v>43820</v>
      </c>
      <c r="F4785" s="7">
        <v>43840</v>
      </c>
      <c r="G4785" s="7">
        <v>43845</v>
      </c>
      <c r="H4785" s="6">
        <f t="shared" si="222"/>
        <v>25</v>
      </c>
      <c r="I4785" s="6" t="s">
        <v>215</v>
      </c>
      <c r="J4785" s="6">
        <v>26</v>
      </c>
      <c r="K4785" s="6">
        <v>7</v>
      </c>
      <c r="L4785" s="6">
        <v>361</v>
      </c>
      <c r="M4785" s="6">
        <v>12</v>
      </c>
      <c r="N4785" s="6">
        <v>8</v>
      </c>
      <c r="O4785" s="6">
        <v>0.05</v>
      </c>
      <c r="P4785" s="8">
        <v>5460.5</v>
      </c>
      <c r="Q4785" s="8">
        <v>4586.82</v>
      </c>
      <c r="R4785" s="8">
        <f t="shared" si="223"/>
        <v>4805.2400000000052</v>
      </c>
      <c r="S4785" s="8">
        <f>(((Sales[[#This Row],[Unit Price]]-(Sales[[#This Row],[Discount Applied]]*Sales[[#This Row],[Unit Price]]))-Q4785)/Q4785)*100</f>
        <v>13.095238095238109</v>
      </c>
      <c r="T4785" s="8">
        <f t="shared" si="224"/>
        <v>41499.800000000003</v>
      </c>
      <c r="U4785" s="8">
        <f>Sales[[#This Row],[Unit Cost]]*Sales[[#This Row],[Order Quantity]]</f>
        <v>36694.559999999998</v>
      </c>
    </row>
    <row r="4786" spans="1:21" x14ac:dyDescent="0.2">
      <c r="A4786" s="6" t="s">
        <v>4999</v>
      </c>
      <c r="B4786" s="6" t="s">
        <v>26</v>
      </c>
      <c r="C4786" s="6" t="s">
        <v>143</v>
      </c>
      <c r="D4786" s="7">
        <v>43700</v>
      </c>
      <c r="E4786" s="7">
        <v>43821</v>
      </c>
      <c r="F4786" s="7">
        <v>43824</v>
      </c>
      <c r="G4786" s="7">
        <v>43827</v>
      </c>
      <c r="H4786" s="6">
        <f t="shared" si="222"/>
        <v>6</v>
      </c>
      <c r="I4786" s="6" t="s">
        <v>215</v>
      </c>
      <c r="J4786" s="6">
        <v>28</v>
      </c>
      <c r="K4786" s="6">
        <v>8</v>
      </c>
      <c r="L4786" s="6">
        <v>352</v>
      </c>
      <c r="M4786" s="6">
        <v>31</v>
      </c>
      <c r="N4786" s="6">
        <v>8</v>
      </c>
      <c r="O4786" s="6">
        <v>0.05</v>
      </c>
      <c r="P4786" s="8">
        <v>1139</v>
      </c>
      <c r="Q4786" s="8">
        <v>501.16</v>
      </c>
      <c r="R4786" s="8">
        <f t="shared" si="223"/>
        <v>4647.119999999999</v>
      </c>
      <c r="S4786" s="8">
        <f>(((Sales[[#This Row],[Unit Price]]-(Sales[[#This Row],[Discount Applied]]*Sales[[#This Row],[Unit Price]]))-Q4786)/Q4786)*100</f>
        <v>115.90909090909088</v>
      </c>
      <c r="T4786" s="8">
        <f t="shared" si="224"/>
        <v>8656.4</v>
      </c>
      <c r="U4786" s="8">
        <f>Sales[[#This Row],[Unit Cost]]*Sales[[#This Row],[Order Quantity]]</f>
        <v>4009.28</v>
      </c>
    </row>
    <row r="4787" spans="1:21" x14ac:dyDescent="0.2">
      <c r="A4787" s="6" t="s">
        <v>5000</v>
      </c>
      <c r="B4787" s="6" t="s">
        <v>24</v>
      </c>
      <c r="C4787" s="6" t="s">
        <v>145</v>
      </c>
      <c r="D4787" s="7">
        <v>43700</v>
      </c>
      <c r="E4787" s="7">
        <v>43821</v>
      </c>
      <c r="F4787" s="7">
        <v>43834</v>
      </c>
      <c r="G4787" s="7">
        <v>43837</v>
      </c>
      <c r="H4787" s="6">
        <f t="shared" si="222"/>
        <v>16</v>
      </c>
      <c r="I4787" s="6" t="s">
        <v>215</v>
      </c>
      <c r="J4787" s="6">
        <v>11</v>
      </c>
      <c r="K4787" s="6">
        <v>25</v>
      </c>
      <c r="L4787" s="6">
        <v>128</v>
      </c>
      <c r="M4787" s="6">
        <v>17</v>
      </c>
      <c r="N4787" s="6">
        <v>5</v>
      </c>
      <c r="O4787" s="6">
        <v>7.4999999999999997E-2</v>
      </c>
      <c r="P4787" s="8">
        <v>254.6</v>
      </c>
      <c r="Q4787" s="8">
        <v>165.49</v>
      </c>
      <c r="R4787" s="8">
        <f t="shared" si="223"/>
        <v>350.07500000000005</v>
      </c>
      <c r="S4787" s="8">
        <f>(((Sales[[#This Row],[Unit Price]]-(Sales[[#This Row],[Discount Applied]]*Sales[[#This Row],[Unit Price]]))-Q4787)/Q4787)*100</f>
        <v>42.307692307692299</v>
      </c>
      <c r="T4787" s="8">
        <f t="shared" si="224"/>
        <v>1177.5250000000001</v>
      </c>
      <c r="U4787" s="8">
        <f>Sales[[#This Row],[Unit Cost]]*Sales[[#This Row],[Order Quantity]]</f>
        <v>827.45</v>
      </c>
    </row>
    <row r="4788" spans="1:21" x14ac:dyDescent="0.2">
      <c r="A4788" s="6" t="s">
        <v>5001</v>
      </c>
      <c r="B4788" s="6" t="s">
        <v>25</v>
      </c>
      <c r="C4788" s="6" t="s">
        <v>145</v>
      </c>
      <c r="D4788" s="7">
        <v>43700</v>
      </c>
      <c r="E4788" s="7">
        <v>43821</v>
      </c>
      <c r="F4788" s="7">
        <v>43841</v>
      </c>
      <c r="G4788" s="7">
        <v>43844</v>
      </c>
      <c r="H4788" s="6">
        <f t="shared" si="222"/>
        <v>23</v>
      </c>
      <c r="I4788" s="6" t="s">
        <v>215</v>
      </c>
      <c r="J4788" s="6">
        <v>16</v>
      </c>
      <c r="K4788" s="6">
        <v>47</v>
      </c>
      <c r="L4788" s="6">
        <v>157</v>
      </c>
      <c r="M4788" s="6">
        <v>41</v>
      </c>
      <c r="N4788" s="6">
        <v>3</v>
      </c>
      <c r="O4788" s="6">
        <v>0.1</v>
      </c>
      <c r="P4788" s="8">
        <v>2539.3000000000002</v>
      </c>
      <c r="Q4788" s="8">
        <v>1015.7200000000001</v>
      </c>
      <c r="R4788" s="8">
        <f t="shared" si="223"/>
        <v>3808.9500000000003</v>
      </c>
      <c r="S4788" s="8">
        <f>(((Sales[[#This Row],[Unit Price]]-(Sales[[#This Row],[Discount Applied]]*Sales[[#This Row],[Unit Price]]))-Q4788)/Q4788)*100</f>
        <v>125</v>
      </c>
      <c r="T4788" s="8">
        <f t="shared" si="224"/>
        <v>6856.1100000000006</v>
      </c>
      <c r="U4788" s="8">
        <f>Sales[[#This Row],[Unit Cost]]*Sales[[#This Row],[Order Quantity]]</f>
        <v>3047.1600000000003</v>
      </c>
    </row>
    <row r="4789" spans="1:21" x14ac:dyDescent="0.2">
      <c r="A4789" s="6" t="s">
        <v>5002</v>
      </c>
      <c r="B4789" s="6" t="s">
        <v>24</v>
      </c>
      <c r="C4789" s="6" t="s">
        <v>146</v>
      </c>
      <c r="D4789" s="7">
        <v>43700</v>
      </c>
      <c r="E4789" s="7">
        <v>43821</v>
      </c>
      <c r="F4789" s="7">
        <v>43841</v>
      </c>
      <c r="G4789" s="7">
        <v>43847</v>
      </c>
      <c r="H4789" s="6">
        <f t="shared" si="222"/>
        <v>26</v>
      </c>
      <c r="I4789" s="6" t="s">
        <v>215</v>
      </c>
      <c r="J4789" s="6">
        <v>1</v>
      </c>
      <c r="K4789" s="6">
        <v>13</v>
      </c>
      <c r="L4789" s="6">
        <v>320</v>
      </c>
      <c r="M4789" s="6">
        <v>7</v>
      </c>
      <c r="N4789" s="6">
        <v>8</v>
      </c>
      <c r="O4789" s="6">
        <v>0.2</v>
      </c>
      <c r="P4789" s="8">
        <v>5748.6</v>
      </c>
      <c r="Q4789" s="8">
        <v>4598.88</v>
      </c>
      <c r="R4789" s="8">
        <f t="shared" si="223"/>
        <v>0</v>
      </c>
      <c r="S4789" s="8">
        <f>(((Sales[[#This Row],[Unit Price]]-(Sales[[#This Row],[Discount Applied]]*Sales[[#This Row],[Unit Price]]))-Q4789)/Q4789)*100</f>
        <v>0</v>
      </c>
      <c r="T4789" s="8">
        <f t="shared" si="224"/>
        <v>36791.040000000001</v>
      </c>
      <c r="U4789" s="8">
        <f>Sales[[#This Row],[Unit Cost]]*Sales[[#This Row],[Order Quantity]]</f>
        <v>36791.040000000001</v>
      </c>
    </row>
    <row r="4790" spans="1:21" x14ac:dyDescent="0.2">
      <c r="A4790" s="6" t="s">
        <v>5003</v>
      </c>
      <c r="B4790" s="6" t="s">
        <v>26</v>
      </c>
      <c r="C4790" s="6" t="s">
        <v>144</v>
      </c>
      <c r="D4790" s="7">
        <v>43700</v>
      </c>
      <c r="E4790" s="7">
        <v>43821</v>
      </c>
      <c r="F4790" s="7">
        <v>43837</v>
      </c>
      <c r="G4790" s="7">
        <v>43843</v>
      </c>
      <c r="H4790" s="6">
        <f t="shared" si="222"/>
        <v>22</v>
      </c>
      <c r="I4790" s="6" t="s">
        <v>215</v>
      </c>
      <c r="J4790" s="6">
        <v>27</v>
      </c>
      <c r="K4790" s="6">
        <v>28</v>
      </c>
      <c r="L4790" s="6">
        <v>68</v>
      </c>
      <c r="M4790" s="6">
        <v>41</v>
      </c>
      <c r="N4790" s="6">
        <v>1</v>
      </c>
      <c r="O4790" s="6">
        <v>0.4</v>
      </c>
      <c r="P4790" s="8">
        <v>1809</v>
      </c>
      <c r="Q4790" s="8">
        <v>1193.94</v>
      </c>
      <c r="R4790" s="8">
        <f t="shared" si="223"/>
        <v>-108.53999999999996</v>
      </c>
      <c r="S4790" s="8">
        <f>(((Sales[[#This Row],[Unit Price]]-(Sales[[#This Row],[Discount Applied]]*Sales[[#This Row],[Unit Price]]))-Q4790)/Q4790)*100</f>
        <v>-9.0909090909090864</v>
      </c>
      <c r="T4790" s="8">
        <f t="shared" si="224"/>
        <v>1085.4000000000001</v>
      </c>
      <c r="U4790" s="8">
        <f>Sales[[#This Row],[Unit Cost]]*Sales[[#This Row],[Order Quantity]]</f>
        <v>1193.94</v>
      </c>
    </row>
    <row r="4791" spans="1:21" x14ac:dyDescent="0.2">
      <c r="A4791" s="6" t="s">
        <v>5004</v>
      </c>
      <c r="B4791" s="6" t="s">
        <v>26</v>
      </c>
      <c r="C4791" s="6" t="s">
        <v>145</v>
      </c>
      <c r="D4791" s="7">
        <v>43700</v>
      </c>
      <c r="E4791" s="7">
        <v>43821</v>
      </c>
      <c r="F4791" s="7">
        <v>43838</v>
      </c>
      <c r="G4791" s="7">
        <v>43845</v>
      </c>
      <c r="H4791" s="6">
        <f t="shared" si="222"/>
        <v>24</v>
      </c>
      <c r="I4791" s="6" t="s">
        <v>215</v>
      </c>
      <c r="J4791" s="6">
        <v>28</v>
      </c>
      <c r="K4791" s="6">
        <v>16</v>
      </c>
      <c r="L4791" s="6">
        <v>90</v>
      </c>
      <c r="M4791" s="6">
        <v>8</v>
      </c>
      <c r="N4791" s="6">
        <v>4</v>
      </c>
      <c r="O4791" s="6">
        <v>0.1</v>
      </c>
      <c r="P4791" s="8">
        <v>167.5</v>
      </c>
      <c r="Q4791" s="8">
        <v>122.27499999999999</v>
      </c>
      <c r="R4791" s="8">
        <f t="shared" si="223"/>
        <v>113.90000000000003</v>
      </c>
      <c r="S4791" s="8">
        <f>(((Sales[[#This Row],[Unit Price]]-(Sales[[#This Row],[Discount Applied]]*Sales[[#This Row],[Unit Price]]))-Q4791)/Q4791)*100</f>
        <v>23.287671232876722</v>
      </c>
      <c r="T4791" s="8">
        <f t="shared" si="224"/>
        <v>603</v>
      </c>
      <c r="U4791" s="8">
        <f>Sales[[#This Row],[Unit Cost]]*Sales[[#This Row],[Order Quantity]]</f>
        <v>489.09999999999997</v>
      </c>
    </row>
    <row r="4792" spans="1:21" x14ac:dyDescent="0.2">
      <c r="A4792" s="6" t="s">
        <v>5005</v>
      </c>
      <c r="B4792" s="6" t="s">
        <v>24</v>
      </c>
      <c r="C4792" s="6" t="s">
        <v>145</v>
      </c>
      <c r="D4792" s="7">
        <v>43700</v>
      </c>
      <c r="E4792" s="7">
        <v>43822</v>
      </c>
      <c r="F4792" s="7">
        <v>43840</v>
      </c>
      <c r="G4792" s="7">
        <v>43846</v>
      </c>
      <c r="H4792" s="6">
        <f t="shared" si="222"/>
        <v>24</v>
      </c>
      <c r="I4792" s="6" t="s">
        <v>215</v>
      </c>
      <c r="J4792" s="6">
        <v>3</v>
      </c>
      <c r="K4792" s="6">
        <v>36</v>
      </c>
      <c r="L4792" s="6">
        <v>94</v>
      </c>
      <c r="M4792" s="6">
        <v>12</v>
      </c>
      <c r="N4792" s="6">
        <v>3</v>
      </c>
      <c r="O4792" s="6">
        <v>0.05</v>
      </c>
      <c r="P4792" s="8">
        <v>194.3</v>
      </c>
      <c r="Q4792" s="8">
        <v>161.26900000000001</v>
      </c>
      <c r="R4792" s="8">
        <f t="shared" si="223"/>
        <v>69.948000000000093</v>
      </c>
      <c r="S4792" s="8">
        <f>(((Sales[[#This Row],[Unit Price]]-(Sales[[#This Row],[Discount Applied]]*Sales[[#This Row],[Unit Price]]))-Q4792)/Q4792)*100</f>
        <v>14.457831325301207</v>
      </c>
      <c r="T4792" s="8">
        <f t="shared" si="224"/>
        <v>553.75500000000011</v>
      </c>
      <c r="U4792" s="8">
        <f>Sales[[#This Row],[Unit Cost]]*Sales[[#This Row],[Order Quantity]]</f>
        <v>483.80700000000002</v>
      </c>
    </row>
    <row r="4793" spans="1:21" x14ac:dyDescent="0.2">
      <c r="A4793" s="6" t="s">
        <v>5006</v>
      </c>
      <c r="B4793" s="6" t="s">
        <v>24</v>
      </c>
      <c r="C4793" s="6" t="s">
        <v>148</v>
      </c>
      <c r="D4793" s="7">
        <v>43700</v>
      </c>
      <c r="E4793" s="7">
        <v>43822</v>
      </c>
      <c r="F4793" s="7">
        <v>43848</v>
      </c>
      <c r="G4793" s="7">
        <v>43849</v>
      </c>
      <c r="H4793" s="6">
        <f t="shared" si="222"/>
        <v>27</v>
      </c>
      <c r="I4793" s="6" t="s">
        <v>215</v>
      </c>
      <c r="J4793" s="6">
        <v>10</v>
      </c>
      <c r="K4793" s="6">
        <v>17</v>
      </c>
      <c r="L4793" s="6">
        <v>30</v>
      </c>
      <c r="M4793" s="6">
        <v>36</v>
      </c>
      <c r="N4793" s="6">
        <v>6</v>
      </c>
      <c r="O4793" s="6">
        <v>0.3</v>
      </c>
      <c r="P4793" s="8">
        <v>3932.9</v>
      </c>
      <c r="Q4793" s="8">
        <v>1691.1469999999999</v>
      </c>
      <c r="R4793" s="8">
        <f t="shared" si="223"/>
        <v>6371.2980000000007</v>
      </c>
      <c r="S4793" s="8">
        <f>(((Sales[[#This Row],[Unit Price]]-(Sales[[#This Row],[Discount Applied]]*Sales[[#This Row],[Unit Price]]))-Q4793)/Q4793)*100</f>
        <v>62.790697674418624</v>
      </c>
      <c r="T4793" s="8">
        <f t="shared" si="224"/>
        <v>16518.18</v>
      </c>
      <c r="U4793" s="8">
        <f>Sales[[#This Row],[Unit Cost]]*Sales[[#This Row],[Order Quantity]]</f>
        <v>10146.882</v>
      </c>
    </row>
    <row r="4794" spans="1:21" x14ac:dyDescent="0.2">
      <c r="A4794" s="6" t="s">
        <v>5007</v>
      </c>
      <c r="B4794" s="6" t="s">
        <v>25</v>
      </c>
      <c r="C4794" s="6" t="s">
        <v>146</v>
      </c>
      <c r="D4794" s="7">
        <v>43700</v>
      </c>
      <c r="E4794" s="7">
        <v>43822</v>
      </c>
      <c r="F4794" s="7">
        <v>43849</v>
      </c>
      <c r="G4794" s="7">
        <v>43854</v>
      </c>
      <c r="H4794" s="6">
        <f t="shared" si="222"/>
        <v>32</v>
      </c>
      <c r="I4794" s="6" t="s">
        <v>215</v>
      </c>
      <c r="J4794" s="6">
        <v>13</v>
      </c>
      <c r="K4794" s="6">
        <v>11</v>
      </c>
      <c r="L4794" s="6">
        <v>264</v>
      </c>
      <c r="M4794" s="6">
        <v>46</v>
      </c>
      <c r="N4794" s="6">
        <v>1</v>
      </c>
      <c r="O4794" s="6">
        <v>7.4999999999999997E-2</v>
      </c>
      <c r="P4794" s="8">
        <v>3376.8</v>
      </c>
      <c r="Q4794" s="8">
        <v>1857.2400000000002</v>
      </c>
      <c r="R4794" s="8">
        <f t="shared" si="223"/>
        <v>1266.2999999999997</v>
      </c>
      <c r="S4794" s="8">
        <f>(((Sales[[#This Row],[Unit Price]]-(Sales[[#This Row],[Discount Applied]]*Sales[[#This Row],[Unit Price]]))-Q4794)/Q4794)*100</f>
        <v>68.181818181818159</v>
      </c>
      <c r="T4794" s="8">
        <f t="shared" si="224"/>
        <v>3123.54</v>
      </c>
      <c r="U4794" s="8">
        <f>Sales[[#This Row],[Unit Cost]]*Sales[[#This Row],[Order Quantity]]</f>
        <v>1857.2400000000002</v>
      </c>
    </row>
    <row r="4795" spans="1:21" x14ac:dyDescent="0.2">
      <c r="A4795" s="6" t="s">
        <v>5008</v>
      </c>
      <c r="B4795" s="6" t="s">
        <v>24</v>
      </c>
      <c r="C4795" s="6" t="s">
        <v>145</v>
      </c>
      <c r="D4795" s="7">
        <v>43700</v>
      </c>
      <c r="E4795" s="7">
        <v>43822</v>
      </c>
      <c r="F4795" s="7">
        <v>43850</v>
      </c>
      <c r="G4795" s="7">
        <v>43853</v>
      </c>
      <c r="H4795" s="6">
        <f t="shared" si="222"/>
        <v>31</v>
      </c>
      <c r="I4795" s="6" t="s">
        <v>215</v>
      </c>
      <c r="J4795" s="6">
        <v>9</v>
      </c>
      <c r="K4795" s="6">
        <v>40</v>
      </c>
      <c r="L4795" s="6">
        <v>152</v>
      </c>
      <c r="M4795" s="6">
        <v>16</v>
      </c>
      <c r="N4795" s="6">
        <v>8</v>
      </c>
      <c r="O4795" s="6">
        <v>0.05</v>
      </c>
      <c r="P4795" s="8">
        <v>5433.7</v>
      </c>
      <c r="Q4795" s="8">
        <v>3803.5899999999997</v>
      </c>
      <c r="R4795" s="8">
        <f t="shared" si="223"/>
        <v>10867.399999999998</v>
      </c>
      <c r="S4795" s="8">
        <f>(((Sales[[#This Row],[Unit Price]]-(Sales[[#This Row],[Discount Applied]]*Sales[[#This Row],[Unit Price]]))-Q4795)/Q4795)*100</f>
        <v>35.714285714285708</v>
      </c>
      <c r="T4795" s="8">
        <f t="shared" si="224"/>
        <v>41296.119999999995</v>
      </c>
      <c r="U4795" s="8">
        <f>Sales[[#This Row],[Unit Cost]]*Sales[[#This Row],[Order Quantity]]</f>
        <v>30428.719999999998</v>
      </c>
    </row>
    <row r="4796" spans="1:21" x14ac:dyDescent="0.2">
      <c r="A4796" s="6" t="s">
        <v>5009</v>
      </c>
      <c r="B4796" s="6" t="s">
        <v>24</v>
      </c>
      <c r="C4796" s="6" t="s">
        <v>147</v>
      </c>
      <c r="D4796" s="7">
        <v>43700</v>
      </c>
      <c r="E4796" s="7">
        <v>43822</v>
      </c>
      <c r="F4796" s="7">
        <v>43849</v>
      </c>
      <c r="G4796" s="7">
        <v>43856</v>
      </c>
      <c r="H4796" s="6">
        <f t="shared" si="222"/>
        <v>34</v>
      </c>
      <c r="I4796" s="6" t="s">
        <v>215</v>
      </c>
      <c r="J4796" s="6">
        <v>6</v>
      </c>
      <c r="K4796" s="6">
        <v>9</v>
      </c>
      <c r="L4796" s="6">
        <v>256</v>
      </c>
      <c r="M4796" s="6">
        <v>30</v>
      </c>
      <c r="N4796" s="6">
        <v>5</v>
      </c>
      <c r="O4796" s="6">
        <v>7.4999999999999997E-2</v>
      </c>
      <c r="P4796" s="8">
        <v>5855.8</v>
      </c>
      <c r="Q4796" s="8">
        <v>4216.1760000000004</v>
      </c>
      <c r="R4796" s="8">
        <f t="shared" si="223"/>
        <v>6002.1949999999997</v>
      </c>
      <c r="S4796" s="8">
        <f>(((Sales[[#This Row],[Unit Price]]-(Sales[[#This Row],[Discount Applied]]*Sales[[#This Row],[Unit Price]]))-Q4796)/Q4796)*100</f>
        <v>28.472222222222204</v>
      </c>
      <c r="T4796" s="8">
        <f t="shared" si="224"/>
        <v>27083.075000000001</v>
      </c>
      <c r="U4796" s="8">
        <f>Sales[[#This Row],[Unit Cost]]*Sales[[#This Row],[Order Quantity]]</f>
        <v>21080.880000000001</v>
      </c>
    </row>
    <row r="4797" spans="1:21" x14ac:dyDescent="0.2">
      <c r="A4797" s="6" t="s">
        <v>5010</v>
      </c>
      <c r="B4797" s="6" t="s">
        <v>24</v>
      </c>
      <c r="C4797" s="6" t="s">
        <v>144</v>
      </c>
      <c r="D4797" s="7">
        <v>43700</v>
      </c>
      <c r="E4797" s="7">
        <v>43822</v>
      </c>
      <c r="F4797" s="7">
        <v>43829</v>
      </c>
      <c r="G4797" s="7">
        <v>43837</v>
      </c>
      <c r="H4797" s="6">
        <f t="shared" si="222"/>
        <v>15</v>
      </c>
      <c r="I4797" s="6" t="s">
        <v>215</v>
      </c>
      <c r="J4797" s="6">
        <v>6</v>
      </c>
      <c r="K4797" s="6">
        <v>34</v>
      </c>
      <c r="L4797" s="6">
        <v>67</v>
      </c>
      <c r="M4797" s="6">
        <v>13</v>
      </c>
      <c r="N4797" s="6">
        <v>4</v>
      </c>
      <c r="O4797" s="6">
        <v>0.15</v>
      </c>
      <c r="P4797" s="8">
        <v>844.2</v>
      </c>
      <c r="Q4797" s="8">
        <v>438.98400000000004</v>
      </c>
      <c r="R4797" s="8">
        <f t="shared" si="223"/>
        <v>1114.3440000000001</v>
      </c>
      <c r="S4797" s="8">
        <f>(((Sales[[#This Row],[Unit Price]]-(Sales[[#This Row],[Discount Applied]]*Sales[[#This Row],[Unit Price]]))-Q4797)/Q4797)*100</f>
        <v>63.46153846153846</v>
      </c>
      <c r="T4797" s="8">
        <f t="shared" si="224"/>
        <v>2870.28</v>
      </c>
      <c r="U4797" s="8">
        <f>Sales[[#This Row],[Unit Cost]]*Sales[[#This Row],[Order Quantity]]</f>
        <v>1755.9360000000001</v>
      </c>
    </row>
    <row r="4798" spans="1:21" x14ac:dyDescent="0.2">
      <c r="A4798" s="6" t="s">
        <v>5011</v>
      </c>
      <c r="B4798" s="6" t="s">
        <v>25</v>
      </c>
      <c r="C4798" s="6" t="s">
        <v>145</v>
      </c>
      <c r="D4798" s="7">
        <v>43700</v>
      </c>
      <c r="E4798" s="7">
        <v>43822</v>
      </c>
      <c r="F4798" s="7">
        <v>43826</v>
      </c>
      <c r="G4798" s="7">
        <v>43836</v>
      </c>
      <c r="H4798" s="6">
        <f t="shared" si="222"/>
        <v>14</v>
      </c>
      <c r="I4798" s="6" t="s">
        <v>215</v>
      </c>
      <c r="J4798" s="6">
        <v>13</v>
      </c>
      <c r="K4798" s="6">
        <v>18</v>
      </c>
      <c r="L4798" s="6">
        <v>150</v>
      </c>
      <c r="M4798" s="6">
        <v>32</v>
      </c>
      <c r="N4798" s="6">
        <v>6</v>
      </c>
      <c r="O4798" s="6">
        <v>0.1</v>
      </c>
      <c r="P4798" s="8">
        <v>931.30000000000007</v>
      </c>
      <c r="Q4798" s="8">
        <v>596.03200000000004</v>
      </c>
      <c r="R4798" s="8">
        <f t="shared" si="223"/>
        <v>1452.8280000000004</v>
      </c>
      <c r="S4798" s="8">
        <f>(((Sales[[#This Row],[Unit Price]]-(Sales[[#This Row],[Discount Applied]]*Sales[[#This Row],[Unit Price]]))-Q4798)/Q4798)*100</f>
        <v>40.625000000000007</v>
      </c>
      <c r="T4798" s="8">
        <f t="shared" si="224"/>
        <v>5029.0200000000004</v>
      </c>
      <c r="U4798" s="8">
        <f>Sales[[#This Row],[Unit Cost]]*Sales[[#This Row],[Order Quantity]]</f>
        <v>3576.192</v>
      </c>
    </row>
    <row r="4799" spans="1:21" x14ac:dyDescent="0.2">
      <c r="A4799" s="6" t="s">
        <v>5012</v>
      </c>
      <c r="B4799" s="6" t="s">
        <v>25</v>
      </c>
      <c r="C4799" s="6" t="s">
        <v>147</v>
      </c>
      <c r="D4799" s="7">
        <v>43700</v>
      </c>
      <c r="E4799" s="7">
        <v>43822</v>
      </c>
      <c r="F4799" s="7">
        <v>43826</v>
      </c>
      <c r="G4799" s="7">
        <v>43830</v>
      </c>
      <c r="H4799" s="6">
        <f t="shared" si="222"/>
        <v>8</v>
      </c>
      <c r="I4799" s="6" t="s">
        <v>215</v>
      </c>
      <c r="J4799" s="6">
        <v>19</v>
      </c>
      <c r="K4799" s="6">
        <v>7</v>
      </c>
      <c r="L4799" s="6">
        <v>226</v>
      </c>
      <c r="M4799" s="6">
        <v>34</v>
      </c>
      <c r="N4799" s="6">
        <v>4</v>
      </c>
      <c r="O4799" s="6">
        <v>0.05</v>
      </c>
      <c r="P4799" s="8">
        <v>797.30000000000007</v>
      </c>
      <c r="Q4799" s="8">
        <v>677.70500000000004</v>
      </c>
      <c r="R4799" s="8">
        <f t="shared" si="223"/>
        <v>318.92000000000007</v>
      </c>
      <c r="S4799" s="8">
        <f>(((Sales[[#This Row],[Unit Price]]-(Sales[[#This Row],[Discount Applied]]*Sales[[#This Row],[Unit Price]]))-Q4799)/Q4799)*100</f>
        <v>11.764705882352944</v>
      </c>
      <c r="T4799" s="8">
        <f t="shared" si="224"/>
        <v>3029.7400000000002</v>
      </c>
      <c r="U4799" s="8">
        <f>Sales[[#This Row],[Unit Cost]]*Sales[[#This Row],[Order Quantity]]</f>
        <v>2710.82</v>
      </c>
    </row>
    <row r="4800" spans="1:21" x14ac:dyDescent="0.2">
      <c r="A4800" s="6" t="s">
        <v>5013</v>
      </c>
      <c r="B4800" s="6" t="s">
        <v>26</v>
      </c>
      <c r="C4800" s="6" t="s">
        <v>145</v>
      </c>
      <c r="D4800" s="7">
        <v>43700</v>
      </c>
      <c r="E4800" s="7">
        <v>43822</v>
      </c>
      <c r="F4800" s="7">
        <v>43841</v>
      </c>
      <c r="G4800" s="7">
        <v>43846</v>
      </c>
      <c r="H4800" s="6">
        <f t="shared" si="222"/>
        <v>24</v>
      </c>
      <c r="I4800" s="6" t="s">
        <v>215</v>
      </c>
      <c r="J4800" s="6">
        <v>27</v>
      </c>
      <c r="K4800" s="6">
        <v>7</v>
      </c>
      <c r="L4800" s="6">
        <v>191</v>
      </c>
      <c r="M4800" s="6">
        <v>10</v>
      </c>
      <c r="N4800" s="6">
        <v>5</v>
      </c>
      <c r="O4800" s="6">
        <v>0.05</v>
      </c>
      <c r="P4800" s="8">
        <v>877.7</v>
      </c>
      <c r="Q4800" s="8">
        <v>465.18100000000004</v>
      </c>
      <c r="R4800" s="8">
        <f t="shared" si="223"/>
        <v>1843.1699999999996</v>
      </c>
      <c r="S4800" s="8">
        <f>(((Sales[[#This Row],[Unit Price]]-(Sales[[#This Row],[Discount Applied]]*Sales[[#This Row],[Unit Price]]))-Q4800)/Q4800)*100</f>
        <v>79.245283018867923</v>
      </c>
      <c r="T4800" s="8">
        <f t="shared" si="224"/>
        <v>4169.0749999999998</v>
      </c>
      <c r="U4800" s="8">
        <f>Sales[[#This Row],[Unit Cost]]*Sales[[#This Row],[Order Quantity]]</f>
        <v>2325.9050000000002</v>
      </c>
    </row>
    <row r="4801" spans="1:21" x14ac:dyDescent="0.2">
      <c r="A4801" s="6" t="s">
        <v>5014</v>
      </c>
      <c r="B4801" s="6" t="s">
        <v>25</v>
      </c>
      <c r="C4801" s="6" t="s">
        <v>147</v>
      </c>
      <c r="D4801" s="7">
        <v>43700</v>
      </c>
      <c r="E4801" s="7">
        <v>43822</v>
      </c>
      <c r="F4801" s="7">
        <v>43848</v>
      </c>
      <c r="G4801" s="7">
        <v>43849</v>
      </c>
      <c r="H4801" s="6">
        <f t="shared" si="222"/>
        <v>27</v>
      </c>
      <c r="I4801" s="6" t="s">
        <v>215</v>
      </c>
      <c r="J4801" s="6">
        <v>16</v>
      </c>
      <c r="K4801" s="6">
        <v>2</v>
      </c>
      <c r="L4801" s="6">
        <v>244</v>
      </c>
      <c r="M4801" s="6">
        <v>33</v>
      </c>
      <c r="N4801" s="6">
        <v>2</v>
      </c>
      <c r="O4801" s="6">
        <v>0.05</v>
      </c>
      <c r="P4801" s="8">
        <v>2405.3000000000002</v>
      </c>
      <c r="Q4801" s="8">
        <v>986.173</v>
      </c>
      <c r="R4801" s="8">
        <f t="shared" si="223"/>
        <v>2597.7240000000006</v>
      </c>
      <c r="S4801" s="8">
        <f>(((Sales[[#This Row],[Unit Price]]-(Sales[[#This Row],[Discount Applied]]*Sales[[#This Row],[Unit Price]]))-Q4801)/Q4801)*100</f>
        <v>131.70731707317077</v>
      </c>
      <c r="T4801" s="8">
        <f t="shared" si="224"/>
        <v>4570.0700000000006</v>
      </c>
      <c r="U4801" s="8">
        <f>Sales[[#This Row],[Unit Cost]]*Sales[[#This Row],[Order Quantity]]</f>
        <v>1972.346</v>
      </c>
    </row>
    <row r="4802" spans="1:21" x14ac:dyDescent="0.2">
      <c r="A4802" s="6" t="s">
        <v>5015</v>
      </c>
      <c r="B4802" s="6" t="s">
        <v>26</v>
      </c>
      <c r="C4802" s="6" t="s">
        <v>145</v>
      </c>
      <c r="D4802" s="7">
        <v>43700</v>
      </c>
      <c r="E4802" s="7">
        <v>43823</v>
      </c>
      <c r="F4802" s="7">
        <v>43843</v>
      </c>
      <c r="G4802" s="7">
        <v>43846</v>
      </c>
      <c r="H4802" s="6">
        <f t="shared" ref="H4802:H4865" si="225">G4802-E4802</f>
        <v>23</v>
      </c>
      <c r="I4802" s="6" t="s">
        <v>215</v>
      </c>
      <c r="J4802" s="6">
        <v>27</v>
      </c>
      <c r="K4802" s="6">
        <v>39</v>
      </c>
      <c r="L4802" s="6">
        <v>128</v>
      </c>
      <c r="M4802" s="6">
        <v>13</v>
      </c>
      <c r="N4802" s="6">
        <v>7</v>
      </c>
      <c r="O4802" s="6">
        <v>7.4999999999999997E-2</v>
      </c>
      <c r="P4802" s="8">
        <v>254.6</v>
      </c>
      <c r="Q4802" s="8">
        <v>188.404</v>
      </c>
      <c r="R4802" s="8">
        <f t="shared" ref="R4802:R4865" si="226">T4802-(Q4802*N4802)</f>
        <v>329.70700000000011</v>
      </c>
      <c r="S4802" s="8">
        <f>(((Sales[[#This Row],[Unit Price]]-(Sales[[#This Row],[Discount Applied]]*Sales[[#This Row],[Unit Price]]))-Q4802)/Q4802)*100</f>
        <v>25</v>
      </c>
      <c r="T4802" s="8">
        <f t="shared" ref="T4802:T4865" si="227">((P4802*N4802)-(P4802*O4802*N4802))</f>
        <v>1648.5350000000001</v>
      </c>
      <c r="U4802" s="8">
        <f>Sales[[#This Row],[Unit Cost]]*Sales[[#This Row],[Order Quantity]]</f>
        <v>1318.828</v>
      </c>
    </row>
    <row r="4803" spans="1:21" x14ac:dyDescent="0.2">
      <c r="A4803" s="6" t="s">
        <v>5016</v>
      </c>
      <c r="B4803" s="6" t="s">
        <v>26</v>
      </c>
      <c r="C4803" s="6" t="s">
        <v>146</v>
      </c>
      <c r="D4803" s="7">
        <v>43700</v>
      </c>
      <c r="E4803" s="7">
        <v>43823</v>
      </c>
      <c r="F4803" s="7">
        <v>43833</v>
      </c>
      <c r="G4803" s="7">
        <v>43840</v>
      </c>
      <c r="H4803" s="6">
        <f t="shared" si="225"/>
        <v>17</v>
      </c>
      <c r="I4803" s="6" t="s">
        <v>215</v>
      </c>
      <c r="J4803" s="6">
        <v>26</v>
      </c>
      <c r="K4803" s="6">
        <v>35</v>
      </c>
      <c r="L4803" s="6">
        <v>326</v>
      </c>
      <c r="M4803" s="6">
        <v>28</v>
      </c>
      <c r="N4803" s="6">
        <v>2</v>
      </c>
      <c r="O4803" s="6">
        <v>7.4999999999999997E-2</v>
      </c>
      <c r="P4803" s="8">
        <v>1983.2</v>
      </c>
      <c r="Q4803" s="8">
        <v>1665.8879999999999</v>
      </c>
      <c r="R4803" s="8">
        <f t="shared" si="226"/>
        <v>337.14400000000023</v>
      </c>
      <c r="S4803" s="8">
        <f>(((Sales[[#This Row],[Unit Price]]-(Sales[[#This Row],[Discount Applied]]*Sales[[#This Row],[Unit Price]]))-Q4803)/Q4803)*100</f>
        <v>10.119047619047626</v>
      </c>
      <c r="T4803" s="8">
        <f t="shared" si="227"/>
        <v>3668.92</v>
      </c>
      <c r="U4803" s="8">
        <f>Sales[[#This Row],[Unit Cost]]*Sales[[#This Row],[Order Quantity]]</f>
        <v>3331.7759999999998</v>
      </c>
    </row>
    <row r="4804" spans="1:21" x14ac:dyDescent="0.2">
      <c r="A4804" s="6" t="s">
        <v>5017</v>
      </c>
      <c r="B4804" s="6" t="s">
        <v>24</v>
      </c>
      <c r="C4804" s="6" t="s">
        <v>147</v>
      </c>
      <c r="D4804" s="7">
        <v>43700</v>
      </c>
      <c r="E4804" s="7">
        <v>43823</v>
      </c>
      <c r="F4804" s="7">
        <v>43840</v>
      </c>
      <c r="G4804" s="7">
        <v>43844</v>
      </c>
      <c r="H4804" s="6">
        <f t="shared" si="225"/>
        <v>21</v>
      </c>
      <c r="I4804" s="6" t="s">
        <v>215</v>
      </c>
      <c r="J4804" s="6">
        <v>11</v>
      </c>
      <c r="K4804" s="6">
        <v>6</v>
      </c>
      <c r="L4804" s="6">
        <v>254</v>
      </c>
      <c r="M4804" s="6">
        <v>45</v>
      </c>
      <c r="N4804" s="6">
        <v>6</v>
      </c>
      <c r="O4804" s="6">
        <v>0.15</v>
      </c>
      <c r="P4804" s="8">
        <v>1098.8</v>
      </c>
      <c r="Q4804" s="8">
        <v>791.13599999999997</v>
      </c>
      <c r="R4804" s="8">
        <f t="shared" si="226"/>
        <v>857.0639999999994</v>
      </c>
      <c r="S4804" s="8">
        <f>(((Sales[[#This Row],[Unit Price]]-(Sales[[#This Row],[Discount Applied]]*Sales[[#This Row],[Unit Price]]))-Q4804)/Q4804)*100</f>
        <v>18.055555555555564</v>
      </c>
      <c r="T4804" s="8">
        <f t="shared" si="227"/>
        <v>5603.8799999999992</v>
      </c>
      <c r="U4804" s="8">
        <f>Sales[[#This Row],[Unit Cost]]*Sales[[#This Row],[Order Quantity]]</f>
        <v>4746.8159999999998</v>
      </c>
    </row>
    <row r="4805" spans="1:21" x14ac:dyDescent="0.2">
      <c r="A4805" s="6" t="s">
        <v>5018</v>
      </c>
      <c r="B4805" s="6" t="s">
        <v>24</v>
      </c>
      <c r="C4805" s="6" t="s">
        <v>145</v>
      </c>
      <c r="D4805" s="7">
        <v>43700</v>
      </c>
      <c r="E4805" s="7">
        <v>43823</v>
      </c>
      <c r="F4805" s="7">
        <v>43826</v>
      </c>
      <c r="G4805" s="7">
        <v>43831</v>
      </c>
      <c r="H4805" s="6">
        <f t="shared" si="225"/>
        <v>8</v>
      </c>
      <c r="I4805" s="6" t="s">
        <v>215</v>
      </c>
      <c r="J4805" s="6">
        <v>10</v>
      </c>
      <c r="K4805" s="6">
        <v>12</v>
      </c>
      <c r="L4805" s="6">
        <v>166</v>
      </c>
      <c r="M4805" s="6">
        <v>28</v>
      </c>
      <c r="N4805" s="6">
        <v>4</v>
      </c>
      <c r="O4805" s="6">
        <v>0.15</v>
      </c>
      <c r="P4805" s="8">
        <v>1286.4000000000001</v>
      </c>
      <c r="Q4805" s="8">
        <v>514.56000000000006</v>
      </c>
      <c r="R4805" s="8">
        <f t="shared" si="226"/>
        <v>2315.52</v>
      </c>
      <c r="S4805" s="8">
        <f>(((Sales[[#This Row],[Unit Price]]-(Sales[[#This Row],[Discount Applied]]*Sales[[#This Row],[Unit Price]]))-Q4805)/Q4805)*100</f>
        <v>112.49999999999997</v>
      </c>
      <c r="T4805" s="8">
        <f t="shared" si="227"/>
        <v>4373.76</v>
      </c>
      <c r="U4805" s="8">
        <f>Sales[[#This Row],[Unit Cost]]*Sales[[#This Row],[Order Quantity]]</f>
        <v>2058.2400000000002</v>
      </c>
    </row>
    <row r="4806" spans="1:21" x14ac:dyDescent="0.2">
      <c r="A4806" s="6" t="s">
        <v>5019</v>
      </c>
      <c r="B4806" s="6" t="s">
        <v>23</v>
      </c>
      <c r="C4806" s="6" t="s">
        <v>145</v>
      </c>
      <c r="D4806" s="7">
        <v>43700</v>
      </c>
      <c r="E4806" s="7">
        <v>43823</v>
      </c>
      <c r="F4806" s="7">
        <v>43825</v>
      </c>
      <c r="G4806" s="7">
        <v>43832</v>
      </c>
      <c r="H4806" s="6">
        <f t="shared" si="225"/>
        <v>9</v>
      </c>
      <c r="I4806" s="6" t="s">
        <v>215</v>
      </c>
      <c r="J4806" s="6">
        <v>22</v>
      </c>
      <c r="K4806" s="6">
        <v>1</v>
      </c>
      <c r="L4806" s="6">
        <v>120</v>
      </c>
      <c r="M4806" s="6">
        <v>20</v>
      </c>
      <c r="N4806" s="6">
        <v>2</v>
      </c>
      <c r="O4806" s="6">
        <v>0.15</v>
      </c>
      <c r="P4806" s="8">
        <v>2626.4</v>
      </c>
      <c r="Q4806" s="8">
        <v>1549.576</v>
      </c>
      <c r="R4806" s="8">
        <f t="shared" si="226"/>
        <v>1365.7280000000001</v>
      </c>
      <c r="S4806" s="8">
        <f>(((Sales[[#This Row],[Unit Price]]-(Sales[[#This Row],[Discount Applied]]*Sales[[#This Row],[Unit Price]]))-Q4806)/Q4806)*100</f>
        <v>44.067796610169488</v>
      </c>
      <c r="T4806" s="8">
        <f t="shared" si="227"/>
        <v>4464.88</v>
      </c>
      <c r="U4806" s="8">
        <f>Sales[[#This Row],[Unit Cost]]*Sales[[#This Row],[Order Quantity]]</f>
        <v>3099.152</v>
      </c>
    </row>
    <row r="4807" spans="1:21" x14ac:dyDescent="0.2">
      <c r="A4807" s="6" t="s">
        <v>5020</v>
      </c>
      <c r="B4807" s="6" t="s">
        <v>24</v>
      </c>
      <c r="C4807" s="6" t="s">
        <v>144</v>
      </c>
      <c r="D4807" s="7">
        <v>43700</v>
      </c>
      <c r="E4807" s="7">
        <v>43823</v>
      </c>
      <c r="F4807" s="7">
        <v>43834</v>
      </c>
      <c r="G4807" s="7">
        <v>43838</v>
      </c>
      <c r="H4807" s="6">
        <f t="shared" si="225"/>
        <v>15</v>
      </c>
      <c r="I4807" s="6" t="s">
        <v>215</v>
      </c>
      <c r="J4807" s="6">
        <v>1</v>
      </c>
      <c r="K4807" s="6">
        <v>38</v>
      </c>
      <c r="L4807" s="6">
        <v>62</v>
      </c>
      <c r="M4807" s="6">
        <v>44</v>
      </c>
      <c r="N4807" s="6">
        <v>6</v>
      </c>
      <c r="O4807" s="6">
        <v>0.15</v>
      </c>
      <c r="P4807" s="8">
        <v>3892.7000000000003</v>
      </c>
      <c r="Q4807" s="8">
        <v>2218.8389999999999</v>
      </c>
      <c r="R4807" s="8">
        <f t="shared" si="226"/>
        <v>6539.7360000000008</v>
      </c>
      <c r="S4807" s="8">
        <f>(((Sales[[#This Row],[Unit Price]]-(Sales[[#This Row],[Discount Applied]]*Sales[[#This Row],[Unit Price]]))-Q4807)/Q4807)*100</f>
        <v>49.12280701754387</v>
      </c>
      <c r="T4807" s="8">
        <f t="shared" si="227"/>
        <v>19852.77</v>
      </c>
      <c r="U4807" s="8">
        <f>Sales[[#This Row],[Unit Cost]]*Sales[[#This Row],[Order Quantity]]</f>
        <v>13313.034</v>
      </c>
    </row>
    <row r="4808" spans="1:21" x14ac:dyDescent="0.2">
      <c r="A4808" s="6" t="s">
        <v>5021</v>
      </c>
      <c r="B4808" s="6" t="s">
        <v>25</v>
      </c>
      <c r="C4808" s="6" t="s">
        <v>145</v>
      </c>
      <c r="D4808" s="7">
        <v>43700</v>
      </c>
      <c r="E4808" s="7">
        <v>43824</v>
      </c>
      <c r="F4808" s="7">
        <v>43837</v>
      </c>
      <c r="G4808" s="7">
        <v>43844</v>
      </c>
      <c r="H4808" s="6">
        <f t="shared" si="225"/>
        <v>20</v>
      </c>
      <c r="I4808" s="6" t="s">
        <v>215</v>
      </c>
      <c r="J4808" s="6">
        <v>16</v>
      </c>
      <c r="K4808" s="6">
        <v>47</v>
      </c>
      <c r="L4808" s="6">
        <v>161</v>
      </c>
      <c r="M4808" s="6">
        <v>35</v>
      </c>
      <c r="N4808" s="6">
        <v>8</v>
      </c>
      <c r="O4808" s="6">
        <v>0.05</v>
      </c>
      <c r="P4808" s="8">
        <v>1139</v>
      </c>
      <c r="Q4808" s="8">
        <v>660.62</v>
      </c>
      <c r="R4808" s="8">
        <f t="shared" si="226"/>
        <v>3371.4399999999996</v>
      </c>
      <c r="S4808" s="8">
        <f>(((Sales[[#This Row],[Unit Price]]-(Sales[[#This Row],[Discount Applied]]*Sales[[#This Row],[Unit Price]]))-Q4808)/Q4808)*100</f>
        <v>63.793103448275858</v>
      </c>
      <c r="T4808" s="8">
        <f t="shared" si="227"/>
        <v>8656.4</v>
      </c>
      <c r="U4808" s="8">
        <f>Sales[[#This Row],[Unit Cost]]*Sales[[#This Row],[Order Quantity]]</f>
        <v>5284.96</v>
      </c>
    </row>
    <row r="4809" spans="1:21" x14ac:dyDescent="0.2">
      <c r="A4809" s="6" t="s">
        <v>5022</v>
      </c>
      <c r="B4809" s="6" t="s">
        <v>24</v>
      </c>
      <c r="C4809" s="6" t="s">
        <v>147</v>
      </c>
      <c r="D4809" s="7">
        <v>43700</v>
      </c>
      <c r="E4809" s="7">
        <v>43824</v>
      </c>
      <c r="F4809" s="7">
        <v>43849</v>
      </c>
      <c r="G4809" s="7">
        <v>43858</v>
      </c>
      <c r="H4809" s="6">
        <f t="shared" si="225"/>
        <v>34</v>
      </c>
      <c r="I4809" s="6" t="s">
        <v>215</v>
      </c>
      <c r="J4809" s="6">
        <v>7</v>
      </c>
      <c r="K4809" s="6">
        <v>6</v>
      </c>
      <c r="L4809" s="6">
        <v>247</v>
      </c>
      <c r="M4809" s="6">
        <v>45</v>
      </c>
      <c r="N4809" s="6">
        <v>3</v>
      </c>
      <c r="O4809" s="6">
        <v>0.1</v>
      </c>
      <c r="P4809" s="8">
        <v>261.3</v>
      </c>
      <c r="Q4809" s="8">
        <v>143.71500000000003</v>
      </c>
      <c r="R4809" s="8">
        <f t="shared" si="226"/>
        <v>274.36500000000001</v>
      </c>
      <c r="S4809" s="8">
        <f>(((Sales[[#This Row],[Unit Price]]-(Sales[[#This Row],[Discount Applied]]*Sales[[#This Row],[Unit Price]]))-Q4809)/Q4809)*100</f>
        <v>63.636363636363612</v>
      </c>
      <c r="T4809" s="8">
        <f t="shared" si="227"/>
        <v>705.5100000000001</v>
      </c>
      <c r="U4809" s="8">
        <f>Sales[[#This Row],[Unit Cost]]*Sales[[#This Row],[Order Quantity]]</f>
        <v>431.1450000000001</v>
      </c>
    </row>
    <row r="4810" spans="1:21" x14ac:dyDescent="0.2">
      <c r="A4810" s="6" t="s">
        <v>5023</v>
      </c>
      <c r="B4810" s="6" t="s">
        <v>26</v>
      </c>
      <c r="C4810" s="6" t="s">
        <v>145</v>
      </c>
      <c r="D4810" s="7">
        <v>43700</v>
      </c>
      <c r="E4810" s="7">
        <v>43824</v>
      </c>
      <c r="F4810" s="7">
        <v>43838</v>
      </c>
      <c r="G4810" s="7">
        <v>43845</v>
      </c>
      <c r="H4810" s="6">
        <f t="shared" si="225"/>
        <v>21</v>
      </c>
      <c r="I4810" s="6" t="s">
        <v>215</v>
      </c>
      <c r="J4810" s="6">
        <v>26</v>
      </c>
      <c r="K4810" s="6">
        <v>31</v>
      </c>
      <c r="L4810" s="6">
        <v>196</v>
      </c>
      <c r="M4810" s="6">
        <v>19</v>
      </c>
      <c r="N4810" s="6">
        <v>4</v>
      </c>
      <c r="O4810" s="6">
        <v>0.05</v>
      </c>
      <c r="P4810" s="8">
        <v>234.5</v>
      </c>
      <c r="Q4810" s="8">
        <v>143.04499999999999</v>
      </c>
      <c r="R4810" s="8">
        <f t="shared" si="226"/>
        <v>318.92000000000007</v>
      </c>
      <c r="S4810" s="8">
        <f>(((Sales[[#This Row],[Unit Price]]-(Sales[[#This Row],[Discount Applied]]*Sales[[#This Row],[Unit Price]]))-Q4810)/Q4810)*100</f>
        <v>55.737704918032804</v>
      </c>
      <c r="T4810" s="8">
        <f t="shared" si="227"/>
        <v>891.1</v>
      </c>
      <c r="U4810" s="8">
        <f>Sales[[#This Row],[Unit Cost]]*Sales[[#This Row],[Order Quantity]]</f>
        <v>572.17999999999995</v>
      </c>
    </row>
    <row r="4811" spans="1:21" x14ac:dyDescent="0.2">
      <c r="A4811" s="6" t="s">
        <v>5024</v>
      </c>
      <c r="B4811" s="6" t="s">
        <v>25</v>
      </c>
      <c r="C4811" s="6" t="s">
        <v>144</v>
      </c>
      <c r="D4811" s="7">
        <v>43700</v>
      </c>
      <c r="E4811" s="7">
        <v>43824</v>
      </c>
      <c r="F4811" s="7">
        <v>43828</v>
      </c>
      <c r="G4811" s="7">
        <v>43836</v>
      </c>
      <c r="H4811" s="6">
        <f t="shared" si="225"/>
        <v>12</v>
      </c>
      <c r="I4811" s="6" t="s">
        <v>215</v>
      </c>
      <c r="J4811" s="6">
        <v>17</v>
      </c>
      <c r="K4811" s="6">
        <v>22</v>
      </c>
      <c r="L4811" s="6">
        <v>77</v>
      </c>
      <c r="M4811" s="6">
        <v>3</v>
      </c>
      <c r="N4811" s="6">
        <v>8</v>
      </c>
      <c r="O4811" s="6">
        <v>0.15</v>
      </c>
      <c r="P4811" s="8">
        <v>1319.9</v>
      </c>
      <c r="Q4811" s="8">
        <v>884.33300000000008</v>
      </c>
      <c r="R4811" s="8">
        <f t="shared" si="226"/>
        <v>1900.655999999999</v>
      </c>
      <c r="S4811" s="8">
        <f>(((Sales[[#This Row],[Unit Price]]-(Sales[[#This Row],[Discount Applied]]*Sales[[#This Row],[Unit Price]]))-Q4811)/Q4811)*100</f>
        <v>26.865671641791028</v>
      </c>
      <c r="T4811" s="8">
        <f t="shared" si="227"/>
        <v>8975.32</v>
      </c>
      <c r="U4811" s="8">
        <f>Sales[[#This Row],[Unit Cost]]*Sales[[#This Row],[Order Quantity]]</f>
        <v>7074.6640000000007</v>
      </c>
    </row>
    <row r="4812" spans="1:21" x14ac:dyDescent="0.2">
      <c r="A4812" s="6" t="s">
        <v>5025</v>
      </c>
      <c r="B4812" s="6" t="s">
        <v>24</v>
      </c>
      <c r="C4812" s="6" t="s">
        <v>147</v>
      </c>
      <c r="D4812" s="7">
        <v>43700</v>
      </c>
      <c r="E4812" s="7">
        <v>43825</v>
      </c>
      <c r="F4812" s="7">
        <v>43837</v>
      </c>
      <c r="G4812" s="7">
        <v>43840</v>
      </c>
      <c r="H4812" s="6">
        <f t="shared" si="225"/>
        <v>15</v>
      </c>
      <c r="I4812" s="6" t="s">
        <v>215</v>
      </c>
      <c r="J4812" s="6">
        <v>7</v>
      </c>
      <c r="K4812" s="6">
        <v>35</v>
      </c>
      <c r="L4812" s="6">
        <v>216</v>
      </c>
      <c r="M4812" s="6">
        <v>25</v>
      </c>
      <c r="N4812" s="6">
        <v>7</v>
      </c>
      <c r="O4812" s="6">
        <v>7.4999999999999997E-2</v>
      </c>
      <c r="P4812" s="8">
        <v>2673.3</v>
      </c>
      <c r="Q4812" s="8">
        <v>1229.7180000000001</v>
      </c>
      <c r="R4812" s="8">
        <f t="shared" si="226"/>
        <v>8701.5915000000005</v>
      </c>
      <c r="S4812" s="8">
        <f>(((Sales[[#This Row],[Unit Price]]-(Sales[[#This Row],[Discount Applied]]*Sales[[#This Row],[Unit Price]]))-Q4812)/Q4812)*100</f>
        <v>101.08695652173914</v>
      </c>
      <c r="T4812" s="8">
        <f t="shared" si="227"/>
        <v>17309.6175</v>
      </c>
      <c r="U4812" s="8">
        <f>Sales[[#This Row],[Unit Cost]]*Sales[[#This Row],[Order Quantity]]</f>
        <v>8608.0259999999998</v>
      </c>
    </row>
    <row r="4813" spans="1:21" x14ac:dyDescent="0.2">
      <c r="A4813" s="6" t="s">
        <v>5026</v>
      </c>
      <c r="B4813" s="6" t="s">
        <v>24</v>
      </c>
      <c r="C4813" s="6" t="s">
        <v>147</v>
      </c>
      <c r="D4813" s="7">
        <v>43700</v>
      </c>
      <c r="E4813" s="7">
        <v>43825</v>
      </c>
      <c r="F4813" s="7">
        <v>43832</v>
      </c>
      <c r="G4813" s="7">
        <v>43835</v>
      </c>
      <c r="H4813" s="6">
        <f t="shared" si="225"/>
        <v>10</v>
      </c>
      <c r="I4813" s="6" t="s">
        <v>215</v>
      </c>
      <c r="J4813" s="6">
        <v>7</v>
      </c>
      <c r="K4813" s="6">
        <v>33</v>
      </c>
      <c r="L4813" s="6">
        <v>243</v>
      </c>
      <c r="M4813" s="6">
        <v>23</v>
      </c>
      <c r="N4813" s="6">
        <v>5</v>
      </c>
      <c r="O4813" s="6">
        <v>0.1</v>
      </c>
      <c r="P4813" s="8">
        <v>2948</v>
      </c>
      <c r="Q4813" s="8">
        <v>1621.4</v>
      </c>
      <c r="R4813" s="8">
        <f t="shared" si="226"/>
        <v>5159</v>
      </c>
      <c r="S4813" s="8">
        <f>(((Sales[[#This Row],[Unit Price]]-(Sales[[#This Row],[Discount Applied]]*Sales[[#This Row],[Unit Price]]))-Q4813)/Q4813)*100</f>
        <v>63.636363636363612</v>
      </c>
      <c r="T4813" s="8">
        <f t="shared" si="227"/>
        <v>13266</v>
      </c>
      <c r="U4813" s="8">
        <f>Sales[[#This Row],[Unit Cost]]*Sales[[#This Row],[Order Quantity]]</f>
        <v>8107</v>
      </c>
    </row>
    <row r="4814" spans="1:21" x14ac:dyDescent="0.2">
      <c r="A4814" s="6" t="s">
        <v>5027</v>
      </c>
      <c r="B4814" s="6" t="s">
        <v>24</v>
      </c>
      <c r="C4814" s="6" t="s">
        <v>145</v>
      </c>
      <c r="D4814" s="7">
        <v>43700</v>
      </c>
      <c r="E4814" s="7">
        <v>43825</v>
      </c>
      <c r="F4814" s="7">
        <v>43850</v>
      </c>
      <c r="G4814" s="7">
        <v>43860</v>
      </c>
      <c r="H4814" s="6">
        <f t="shared" si="225"/>
        <v>35</v>
      </c>
      <c r="I4814" s="6" t="s">
        <v>215</v>
      </c>
      <c r="J4814" s="6">
        <v>1</v>
      </c>
      <c r="K4814" s="6">
        <v>37</v>
      </c>
      <c r="L4814" s="6">
        <v>186</v>
      </c>
      <c r="M4814" s="6">
        <v>20</v>
      </c>
      <c r="N4814" s="6">
        <v>2</v>
      </c>
      <c r="O4814" s="6">
        <v>0.05</v>
      </c>
      <c r="P4814" s="8">
        <v>167.5</v>
      </c>
      <c r="Q4814" s="8">
        <v>75.375</v>
      </c>
      <c r="R4814" s="8">
        <f t="shared" si="226"/>
        <v>167.5</v>
      </c>
      <c r="S4814" s="8">
        <f>(((Sales[[#This Row],[Unit Price]]-(Sales[[#This Row],[Discount Applied]]*Sales[[#This Row],[Unit Price]]))-Q4814)/Q4814)*100</f>
        <v>111.11111111111111</v>
      </c>
      <c r="T4814" s="8">
        <f t="shared" si="227"/>
        <v>318.25</v>
      </c>
      <c r="U4814" s="8">
        <f>Sales[[#This Row],[Unit Cost]]*Sales[[#This Row],[Order Quantity]]</f>
        <v>150.75</v>
      </c>
    </row>
    <row r="4815" spans="1:21" x14ac:dyDescent="0.2">
      <c r="A4815" s="6" t="s">
        <v>5028</v>
      </c>
      <c r="B4815" s="6" t="s">
        <v>24</v>
      </c>
      <c r="C4815" s="6" t="s">
        <v>147</v>
      </c>
      <c r="D4815" s="7">
        <v>43700</v>
      </c>
      <c r="E4815" s="7">
        <v>43825</v>
      </c>
      <c r="F4815" s="7">
        <v>43837</v>
      </c>
      <c r="G4815" s="7">
        <v>43844</v>
      </c>
      <c r="H4815" s="6">
        <f t="shared" si="225"/>
        <v>19</v>
      </c>
      <c r="I4815" s="6" t="s">
        <v>215</v>
      </c>
      <c r="J4815" s="6">
        <v>4</v>
      </c>
      <c r="K4815" s="6">
        <v>3</v>
      </c>
      <c r="L4815" s="6">
        <v>257</v>
      </c>
      <c r="M4815" s="6">
        <v>17</v>
      </c>
      <c r="N4815" s="6">
        <v>7</v>
      </c>
      <c r="O4815" s="6">
        <v>0.15</v>
      </c>
      <c r="P4815" s="8">
        <v>3872.6</v>
      </c>
      <c r="Q4815" s="8">
        <v>3059.3540000000003</v>
      </c>
      <c r="R4815" s="8">
        <f t="shared" si="226"/>
        <v>1626.4919999999984</v>
      </c>
      <c r="S4815" s="8">
        <f>(((Sales[[#This Row],[Unit Price]]-(Sales[[#This Row],[Discount Applied]]*Sales[[#This Row],[Unit Price]]))-Q4815)/Q4815)*100</f>
        <v>7.5949367088607511</v>
      </c>
      <c r="T4815" s="8">
        <f t="shared" si="227"/>
        <v>23041.97</v>
      </c>
      <c r="U4815" s="8">
        <f>Sales[[#This Row],[Unit Cost]]*Sales[[#This Row],[Order Quantity]]</f>
        <v>21415.478000000003</v>
      </c>
    </row>
    <row r="4816" spans="1:21" x14ac:dyDescent="0.2">
      <c r="A4816" s="6" t="s">
        <v>5029</v>
      </c>
      <c r="B4816" s="6" t="s">
        <v>24</v>
      </c>
      <c r="C4816" s="6" t="s">
        <v>148</v>
      </c>
      <c r="D4816" s="7">
        <v>43700</v>
      </c>
      <c r="E4816" s="7">
        <v>43825</v>
      </c>
      <c r="F4816" s="7">
        <v>43833</v>
      </c>
      <c r="G4816" s="7">
        <v>43839</v>
      </c>
      <c r="H4816" s="6">
        <f t="shared" si="225"/>
        <v>14</v>
      </c>
      <c r="I4816" s="6" t="s">
        <v>215</v>
      </c>
      <c r="J4816" s="6">
        <v>7</v>
      </c>
      <c r="K4816" s="6">
        <v>1</v>
      </c>
      <c r="L4816" s="6">
        <v>49</v>
      </c>
      <c r="M4816" s="6">
        <v>41</v>
      </c>
      <c r="N4816" s="6">
        <v>1</v>
      </c>
      <c r="O4816" s="6">
        <v>7.4999999999999997E-2</v>
      </c>
      <c r="P4816" s="8">
        <v>3932.9</v>
      </c>
      <c r="Q4816" s="8">
        <v>3185.6490000000003</v>
      </c>
      <c r="R4816" s="8">
        <f t="shared" si="226"/>
        <v>452.28349999999955</v>
      </c>
      <c r="S4816" s="8">
        <f>(((Sales[[#This Row],[Unit Price]]-(Sales[[#This Row],[Discount Applied]]*Sales[[#This Row],[Unit Price]]))-Q4816)/Q4816)*100</f>
        <v>14.197530864197516</v>
      </c>
      <c r="T4816" s="8">
        <f t="shared" si="227"/>
        <v>3637.9324999999999</v>
      </c>
      <c r="U4816" s="8">
        <f>Sales[[#This Row],[Unit Cost]]*Sales[[#This Row],[Order Quantity]]</f>
        <v>3185.6490000000003</v>
      </c>
    </row>
    <row r="4817" spans="1:21" x14ac:dyDescent="0.2">
      <c r="A4817" s="6" t="s">
        <v>5030</v>
      </c>
      <c r="B4817" s="6" t="s">
        <v>26</v>
      </c>
      <c r="C4817" s="6" t="s">
        <v>145</v>
      </c>
      <c r="D4817" s="7">
        <v>43700</v>
      </c>
      <c r="E4817" s="7">
        <v>43825</v>
      </c>
      <c r="F4817" s="7">
        <v>43843</v>
      </c>
      <c r="G4817" s="7">
        <v>43851</v>
      </c>
      <c r="H4817" s="6">
        <f t="shared" si="225"/>
        <v>26</v>
      </c>
      <c r="I4817" s="6" t="s">
        <v>215</v>
      </c>
      <c r="J4817" s="6">
        <v>25</v>
      </c>
      <c r="K4817" s="6">
        <v>17</v>
      </c>
      <c r="L4817" s="6">
        <v>90</v>
      </c>
      <c r="M4817" s="6">
        <v>2</v>
      </c>
      <c r="N4817" s="6">
        <v>5</v>
      </c>
      <c r="O4817" s="6">
        <v>7.4999999999999997E-2</v>
      </c>
      <c r="P4817" s="8">
        <v>1058.6000000000001</v>
      </c>
      <c r="Q4817" s="8">
        <v>688.09000000000015</v>
      </c>
      <c r="R4817" s="8">
        <f t="shared" si="226"/>
        <v>1455.5749999999998</v>
      </c>
      <c r="S4817" s="8">
        <f>(((Sales[[#This Row],[Unit Price]]-(Sales[[#This Row],[Discount Applied]]*Sales[[#This Row],[Unit Price]]))-Q4817)/Q4817)*100</f>
        <v>42.307692307692299</v>
      </c>
      <c r="T4817" s="8">
        <f t="shared" si="227"/>
        <v>4896.0250000000005</v>
      </c>
      <c r="U4817" s="8">
        <f>Sales[[#This Row],[Unit Cost]]*Sales[[#This Row],[Order Quantity]]</f>
        <v>3440.4500000000007</v>
      </c>
    </row>
    <row r="4818" spans="1:21" x14ac:dyDescent="0.2">
      <c r="A4818" s="6" t="s">
        <v>5031</v>
      </c>
      <c r="B4818" s="6" t="s">
        <v>24</v>
      </c>
      <c r="C4818" s="6" t="s">
        <v>145</v>
      </c>
      <c r="D4818" s="7">
        <v>43700</v>
      </c>
      <c r="E4818" s="7">
        <v>43825</v>
      </c>
      <c r="F4818" s="7">
        <v>43834</v>
      </c>
      <c r="G4818" s="7">
        <v>43842</v>
      </c>
      <c r="H4818" s="6">
        <f t="shared" si="225"/>
        <v>17</v>
      </c>
      <c r="I4818" s="6" t="s">
        <v>215</v>
      </c>
      <c r="J4818" s="6">
        <v>9</v>
      </c>
      <c r="K4818" s="6">
        <v>1</v>
      </c>
      <c r="L4818" s="6">
        <v>128</v>
      </c>
      <c r="M4818" s="6">
        <v>14</v>
      </c>
      <c r="N4818" s="6">
        <v>5</v>
      </c>
      <c r="O4818" s="6">
        <v>0.05</v>
      </c>
      <c r="P4818" s="8">
        <v>187.6</v>
      </c>
      <c r="Q4818" s="8">
        <v>88.171999999999997</v>
      </c>
      <c r="R4818" s="8">
        <f t="shared" si="226"/>
        <v>450.24</v>
      </c>
      <c r="S4818" s="8">
        <f>(((Sales[[#This Row],[Unit Price]]-(Sales[[#This Row],[Discount Applied]]*Sales[[#This Row],[Unit Price]]))-Q4818)/Q4818)*100</f>
        <v>102.1276595744681</v>
      </c>
      <c r="T4818" s="8">
        <f t="shared" si="227"/>
        <v>891.1</v>
      </c>
      <c r="U4818" s="8">
        <f>Sales[[#This Row],[Unit Cost]]*Sales[[#This Row],[Order Quantity]]</f>
        <v>440.86</v>
      </c>
    </row>
    <row r="4819" spans="1:21" x14ac:dyDescent="0.2">
      <c r="A4819" s="6" t="s">
        <v>5032</v>
      </c>
      <c r="B4819" s="6" t="s">
        <v>25</v>
      </c>
      <c r="C4819" s="6" t="s">
        <v>147</v>
      </c>
      <c r="D4819" s="7">
        <v>43700</v>
      </c>
      <c r="E4819" s="7">
        <v>43825</v>
      </c>
      <c r="F4819" s="7">
        <v>43851</v>
      </c>
      <c r="G4819" s="7">
        <v>43859</v>
      </c>
      <c r="H4819" s="6">
        <f t="shared" si="225"/>
        <v>34</v>
      </c>
      <c r="I4819" s="6" t="s">
        <v>215</v>
      </c>
      <c r="J4819" s="6">
        <v>20</v>
      </c>
      <c r="K4819" s="6">
        <v>32</v>
      </c>
      <c r="L4819" s="6">
        <v>241</v>
      </c>
      <c r="M4819" s="6">
        <v>21</v>
      </c>
      <c r="N4819" s="6">
        <v>8</v>
      </c>
      <c r="O4819" s="6">
        <v>7.4999999999999997E-2</v>
      </c>
      <c r="P4819" s="8">
        <v>2613</v>
      </c>
      <c r="Q4819" s="8">
        <v>2168.79</v>
      </c>
      <c r="R4819" s="8">
        <f t="shared" si="226"/>
        <v>1985.880000000001</v>
      </c>
      <c r="S4819" s="8">
        <f>(((Sales[[#This Row],[Unit Price]]-(Sales[[#This Row],[Discount Applied]]*Sales[[#This Row],[Unit Price]]))-Q4819)/Q4819)*100</f>
        <v>11.445783132530126</v>
      </c>
      <c r="T4819" s="8">
        <f t="shared" si="227"/>
        <v>19336.2</v>
      </c>
      <c r="U4819" s="8">
        <f>Sales[[#This Row],[Unit Cost]]*Sales[[#This Row],[Order Quantity]]</f>
        <v>17350.32</v>
      </c>
    </row>
    <row r="4820" spans="1:21" x14ac:dyDescent="0.2">
      <c r="A4820" s="6" t="s">
        <v>5033</v>
      </c>
      <c r="B4820" s="6" t="s">
        <v>25</v>
      </c>
      <c r="C4820" s="6" t="s">
        <v>148</v>
      </c>
      <c r="D4820" s="7">
        <v>43700</v>
      </c>
      <c r="E4820" s="7">
        <v>43825</v>
      </c>
      <c r="F4820" s="7">
        <v>43834</v>
      </c>
      <c r="G4820" s="7">
        <v>43844</v>
      </c>
      <c r="H4820" s="6">
        <f t="shared" si="225"/>
        <v>19</v>
      </c>
      <c r="I4820" s="6" t="s">
        <v>215</v>
      </c>
      <c r="J4820" s="6">
        <v>13</v>
      </c>
      <c r="K4820" s="6">
        <v>23</v>
      </c>
      <c r="L4820" s="6">
        <v>27</v>
      </c>
      <c r="M4820" s="6">
        <v>35</v>
      </c>
      <c r="N4820" s="6">
        <v>6</v>
      </c>
      <c r="O4820" s="6">
        <v>0.05</v>
      </c>
      <c r="P4820" s="8">
        <v>1963.1000000000001</v>
      </c>
      <c r="Q4820" s="8">
        <v>1040.4430000000002</v>
      </c>
      <c r="R4820" s="8">
        <f t="shared" si="226"/>
        <v>4947.0119999999988</v>
      </c>
      <c r="S4820" s="8">
        <f>(((Sales[[#This Row],[Unit Price]]-(Sales[[#This Row],[Discount Applied]]*Sales[[#This Row],[Unit Price]]))-Q4820)/Q4820)*100</f>
        <v>79.245283018867909</v>
      </c>
      <c r="T4820" s="8">
        <f t="shared" si="227"/>
        <v>11189.67</v>
      </c>
      <c r="U4820" s="8">
        <f>Sales[[#This Row],[Unit Cost]]*Sales[[#This Row],[Order Quantity]]</f>
        <v>6242.6580000000013</v>
      </c>
    </row>
    <row r="4821" spans="1:21" x14ac:dyDescent="0.2">
      <c r="A4821" s="6" t="s">
        <v>5034</v>
      </c>
      <c r="B4821" s="6" t="s">
        <v>25</v>
      </c>
      <c r="C4821" s="6" t="s">
        <v>145</v>
      </c>
      <c r="D4821" s="7">
        <v>43700</v>
      </c>
      <c r="E4821" s="7">
        <v>43825</v>
      </c>
      <c r="F4821" s="7">
        <v>43847</v>
      </c>
      <c r="G4821" s="7">
        <v>43854</v>
      </c>
      <c r="H4821" s="6">
        <f t="shared" si="225"/>
        <v>29</v>
      </c>
      <c r="I4821" s="6" t="s">
        <v>215</v>
      </c>
      <c r="J4821" s="6">
        <v>18</v>
      </c>
      <c r="K4821" s="6">
        <v>40</v>
      </c>
      <c r="L4821" s="6">
        <v>88</v>
      </c>
      <c r="M4821" s="6">
        <v>12</v>
      </c>
      <c r="N4821" s="6">
        <v>6</v>
      </c>
      <c r="O4821" s="6">
        <v>7.4999999999999997E-2</v>
      </c>
      <c r="P4821" s="8">
        <v>3993.2000000000003</v>
      </c>
      <c r="Q4821" s="8">
        <v>3154.6280000000002</v>
      </c>
      <c r="R4821" s="8">
        <f t="shared" si="226"/>
        <v>3234.492000000002</v>
      </c>
      <c r="S4821" s="8">
        <f>(((Sales[[#This Row],[Unit Price]]-(Sales[[#This Row],[Discount Applied]]*Sales[[#This Row],[Unit Price]]))-Q4821)/Q4821)*100</f>
        <v>17.088607594936704</v>
      </c>
      <c r="T4821" s="8">
        <f t="shared" si="227"/>
        <v>22162.260000000002</v>
      </c>
      <c r="U4821" s="8">
        <f>Sales[[#This Row],[Unit Cost]]*Sales[[#This Row],[Order Quantity]]</f>
        <v>18927.768</v>
      </c>
    </row>
    <row r="4822" spans="1:21" x14ac:dyDescent="0.2">
      <c r="A4822" s="6" t="s">
        <v>5035</v>
      </c>
      <c r="B4822" s="6" t="s">
        <v>24</v>
      </c>
      <c r="C4822" s="6" t="s">
        <v>144</v>
      </c>
      <c r="D4822" s="7">
        <v>43700</v>
      </c>
      <c r="E4822" s="7">
        <v>43826</v>
      </c>
      <c r="F4822" s="7">
        <v>43849</v>
      </c>
      <c r="G4822" s="7">
        <v>43857</v>
      </c>
      <c r="H4822" s="6">
        <f t="shared" si="225"/>
        <v>31</v>
      </c>
      <c r="I4822" s="6" t="s">
        <v>215</v>
      </c>
      <c r="J4822" s="6">
        <v>10</v>
      </c>
      <c r="K4822" s="6">
        <v>27</v>
      </c>
      <c r="L4822" s="6">
        <v>59</v>
      </c>
      <c r="M4822" s="6">
        <v>15</v>
      </c>
      <c r="N4822" s="6">
        <v>7</v>
      </c>
      <c r="O4822" s="6">
        <v>7.4999999999999997E-2</v>
      </c>
      <c r="P4822" s="8">
        <v>770.5</v>
      </c>
      <c r="Q4822" s="8">
        <v>392.95499999999998</v>
      </c>
      <c r="R4822" s="8">
        <f t="shared" si="226"/>
        <v>2238.3025000000002</v>
      </c>
      <c r="S4822" s="8">
        <f>(((Sales[[#This Row],[Unit Price]]-(Sales[[#This Row],[Discount Applied]]*Sales[[#This Row],[Unit Price]]))-Q4822)/Q4822)*100</f>
        <v>81.372549019607845</v>
      </c>
      <c r="T4822" s="8">
        <f t="shared" si="227"/>
        <v>4988.9875000000002</v>
      </c>
      <c r="U4822" s="8">
        <f>Sales[[#This Row],[Unit Cost]]*Sales[[#This Row],[Order Quantity]]</f>
        <v>2750.6849999999999</v>
      </c>
    </row>
    <row r="4823" spans="1:21" x14ac:dyDescent="0.2">
      <c r="A4823" s="6" t="s">
        <v>5036</v>
      </c>
      <c r="B4823" s="6" t="s">
        <v>24</v>
      </c>
      <c r="C4823" s="6" t="s">
        <v>148</v>
      </c>
      <c r="D4823" s="7">
        <v>43700</v>
      </c>
      <c r="E4823" s="7">
        <v>43826</v>
      </c>
      <c r="F4823" s="7">
        <v>43837</v>
      </c>
      <c r="G4823" s="7">
        <v>43842</v>
      </c>
      <c r="H4823" s="6">
        <f t="shared" si="225"/>
        <v>16</v>
      </c>
      <c r="I4823" s="6" t="s">
        <v>215</v>
      </c>
      <c r="J4823" s="6">
        <v>4</v>
      </c>
      <c r="K4823" s="6">
        <v>31</v>
      </c>
      <c r="L4823" s="6">
        <v>28</v>
      </c>
      <c r="M4823" s="6">
        <v>22</v>
      </c>
      <c r="N4823" s="6">
        <v>2</v>
      </c>
      <c r="O4823" s="6">
        <v>0.15</v>
      </c>
      <c r="P4823" s="8">
        <v>5540.9000000000005</v>
      </c>
      <c r="Q4823" s="8">
        <v>4488.1290000000008</v>
      </c>
      <c r="R4823" s="8">
        <f t="shared" si="226"/>
        <v>443.27199999999903</v>
      </c>
      <c r="S4823" s="8">
        <f>(((Sales[[#This Row],[Unit Price]]-(Sales[[#This Row],[Discount Applied]]*Sales[[#This Row],[Unit Price]]))-Q4823)/Q4823)*100</f>
        <v>4.9382716049382598</v>
      </c>
      <c r="T4823" s="8">
        <f t="shared" si="227"/>
        <v>9419.5300000000007</v>
      </c>
      <c r="U4823" s="8">
        <f>Sales[[#This Row],[Unit Cost]]*Sales[[#This Row],[Order Quantity]]</f>
        <v>8976.2580000000016</v>
      </c>
    </row>
    <row r="4824" spans="1:21" x14ac:dyDescent="0.2">
      <c r="A4824" s="6" t="s">
        <v>5037</v>
      </c>
      <c r="B4824" s="6" t="s">
        <v>26</v>
      </c>
      <c r="C4824" s="6" t="s">
        <v>145</v>
      </c>
      <c r="D4824" s="7">
        <v>43700</v>
      </c>
      <c r="E4824" s="7">
        <v>43826</v>
      </c>
      <c r="F4824" s="7">
        <v>43848</v>
      </c>
      <c r="G4824" s="7">
        <v>43855</v>
      </c>
      <c r="H4824" s="6">
        <f t="shared" si="225"/>
        <v>29</v>
      </c>
      <c r="I4824" s="6" t="s">
        <v>215</v>
      </c>
      <c r="J4824" s="6">
        <v>26</v>
      </c>
      <c r="K4824" s="6">
        <v>11</v>
      </c>
      <c r="L4824" s="6">
        <v>179</v>
      </c>
      <c r="M4824" s="6">
        <v>24</v>
      </c>
      <c r="N4824" s="6">
        <v>2</v>
      </c>
      <c r="O4824" s="6">
        <v>0.05</v>
      </c>
      <c r="P4824" s="8">
        <v>1949.7</v>
      </c>
      <c r="Q4824" s="8">
        <v>1559.7600000000002</v>
      </c>
      <c r="R4824" s="8">
        <f t="shared" si="226"/>
        <v>584.90999999999985</v>
      </c>
      <c r="S4824" s="8">
        <f>(((Sales[[#This Row],[Unit Price]]-(Sales[[#This Row],[Discount Applied]]*Sales[[#This Row],[Unit Price]]))-Q4824)/Q4824)*100</f>
        <v>18.749999999999993</v>
      </c>
      <c r="T4824" s="8">
        <f t="shared" si="227"/>
        <v>3704.4300000000003</v>
      </c>
      <c r="U4824" s="8">
        <f>Sales[[#This Row],[Unit Cost]]*Sales[[#This Row],[Order Quantity]]</f>
        <v>3119.5200000000004</v>
      </c>
    </row>
    <row r="4825" spans="1:21" x14ac:dyDescent="0.2">
      <c r="A4825" s="6" t="s">
        <v>5038</v>
      </c>
      <c r="B4825" s="6" t="s">
        <v>24</v>
      </c>
      <c r="C4825" s="6" t="s">
        <v>144</v>
      </c>
      <c r="D4825" s="7">
        <v>43700</v>
      </c>
      <c r="E4825" s="7">
        <v>43826</v>
      </c>
      <c r="F4825" s="7">
        <v>43847</v>
      </c>
      <c r="G4825" s="7">
        <v>43848</v>
      </c>
      <c r="H4825" s="6">
        <f t="shared" si="225"/>
        <v>22</v>
      </c>
      <c r="I4825" s="6" t="s">
        <v>215</v>
      </c>
      <c r="J4825" s="6">
        <v>8</v>
      </c>
      <c r="K4825" s="6">
        <v>37</v>
      </c>
      <c r="L4825" s="6">
        <v>84</v>
      </c>
      <c r="M4825" s="6">
        <v>29</v>
      </c>
      <c r="N4825" s="6">
        <v>2</v>
      </c>
      <c r="O4825" s="6">
        <v>0.05</v>
      </c>
      <c r="P4825" s="8">
        <v>5889.3</v>
      </c>
      <c r="Q4825" s="8">
        <v>4888.1189999999997</v>
      </c>
      <c r="R4825" s="8">
        <f t="shared" si="226"/>
        <v>1413.4320000000007</v>
      </c>
      <c r="S4825" s="8">
        <f>(((Sales[[#This Row],[Unit Price]]-(Sales[[#This Row],[Discount Applied]]*Sales[[#This Row],[Unit Price]]))-Q4825)/Q4825)*100</f>
        <v>14.457831325301212</v>
      </c>
      <c r="T4825" s="8">
        <f t="shared" si="227"/>
        <v>11189.67</v>
      </c>
      <c r="U4825" s="8">
        <f>Sales[[#This Row],[Unit Cost]]*Sales[[#This Row],[Order Quantity]]</f>
        <v>9776.2379999999994</v>
      </c>
    </row>
    <row r="4826" spans="1:21" x14ac:dyDescent="0.2">
      <c r="A4826" s="6" t="s">
        <v>5039</v>
      </c>
      <c r="B4826" s="6" t="s">
        <v>25</v>
      </c>
      <c r="C4826" s="6" t="s">
        <v>146</v>
      </c>
      <c r="D4826" s="7">
        <v>43700</v>
      </c>
      <c r="E4826" s="7">
        <v>43826</v>
      </c>
      <c r="F4826" s="7">
        <v>43845</v>
      </c>
      <c r="G4826" s="7">
        <v>43854</v>
      </c>
      <c r="H4826" s="6">
        <f t="shared" si="225"/>
        <v>28</v>
      </c>
      <c r="I4826" s="6" t="s">
        <v>215</v>
      </c>
      <c r="J4826" s="6">
        <v>13</v>
      </c>
      <c r="K4826" s="6">
        <v>13</v>
      </c>
      <c r="L4826" s="6">
        <v>280</v>
      </c>
      <c r="M4826" s="6">
        <v>21</v>
      </c>
      <c r="N4826" s="6">
        <v>4</v>
      </c>
      <c r="O4826" s="6">
        <v>7.4999999999999997E-2</v>
      </c>
      <c r="P4826" s="8">
        <v>730.30000000000007</v>
      </c>
      <c r="Q4826" s="8">
        <v>496.6040000000001</v>
      </c>
      <c r="R4826" s="8">
        <f t="shared" si="226"/>
        <v>715.69399999999973</v>
      </c>
      <c r="S4826" s="8">
        <f>(((Sales[[#This Row],[Unit Price]]-(Sales[[#This Row],[Discount Applied]]*Sales[[#This Row],[Unit Price]]))-Q4826)/Q4826)*100</f>
        <v>36.029411764705863</v>
      </c>
      <c r="T4826" s="8">
        <f t="shared" si="227"/>
        <v>2702.11</v>
      </c>
      <c r="U4826" s="8">
        <f>Sales[[#This Row],[Unit Cost]]*Sales[[#This Row],[Order Quantity]]</f>
        <v>1986.4160000000004</v>
      </c>
    </row>
    <row r="4827" spans="1:21" x14ac:dyDescent="0.2">
      <c r="A4827" s="6" t="s">
        <v>5040</v>
      </c>
      <c r="B4827" s="6" t="s">
        <v>26</v>
      </c>
      <c r="C4827" s="6" t="s">
        <v>146</v>
      </c>
      <c r="D4827" s="7">
        <v>43700</v>
      </c>
      <c r="E4827" s="7">
        <v>43826</v>
      </c>
      <c r="F4827" s="7">
        <v>43845</v>
      </c>
      <c r="G4827" s="7">
        <v>43852</v>
      </c>
      <c r="H4827" s="6">
        <f t="shared" si="225"/>
        <v>26</v>
      </c>
      <c r="I4827" s="6" t="s">
        <v>215</v>
      </c>
      <c r="J4827" s="6">
        <v>26</v>
      </c>
      <c r="K4827" s="6">
        <v>45</v>
      </c>
      <c r="L4827" s="6">
        <v>301</v>
      </c>
      <c r="M4827" s="6">
        <v>33</v>
      </c>
      <c r="N4827" s="6">
        <v>4</v>
      </c>
      <c r="O4827" s="6">
        <v>7.4999999999999997E-2</v>
      </c>
      <c r="P4827" s="8">
        <v>3872.6</v>
      </c>
      <c r="Q4827" s="8">
        <v>1858.848</v>
      </c>
      <c r="R4827" s="8">
        <f t="shared" si="226"/>
        <v>6893.2279999999992</v>
      </c>
      <c r="S4827" s="8">
        <f>(((Sales[[#This Row],[Unit Price]]-(Sales[[#This Row],[Discount Applied]]*Sales[[#This Row],[Unit Price]]))-Q4827)/Q4827)*100</f>
        <v>92.708333333333329</v>
      </c>
      <c r="T4827" s="8">
        <f t="shared" si="227"/>
        <v>14328.619999999999</v>
      </c>
      <c r="U4827" s="8">
        <f>Sales[[#This Row],[Unit Cost]]*Sales[[#This Row],[Order Quantity]]</f>
        <v>7435.3919999999998</v>
      </c>
    </row>
    <row r="4828" spans="1:21" x14ac:dyDescent="0.2">
      <c r="A4828" s="6" t="s">
        <v>5041</v>
      </c>
      <c r="B4828" s="6" t="s">
        <v>24</v>
      </c>
      <c r="C4828" s="6" t="s">
        <v>146</v>
      </c>
      <c r="D4828" s="7">
        <v>43700</v>
      </c>
      <c r="E4828" s="7">
        <v>43827</v>
      </c>
      <c r="F4828" s="7">
        <v>43833</v>
      </c>
      <c r="G4828" s="7">
        <v>43843</v>
      </c>
      <c r="H4828" s="6">
        <f t="shared" si="225"/>
        <v>16</v>
      </c>
      <c r="I4828" s="6" t="s">
        <v>215</v>
      </c>
      <c r="J4828" s="6">
        <v>10</v>
      </c>
      <c r="K4828" s="6">
        <v>5</v>
      </c>
      <c r="L4828" s="6">
        <v>315</v>
      </c>
      <c r="M4828" s="6">
        <v>11</v>
      </c>
      <c r="N4828" s="6">
        <v>5</v>
      </c>
      <c r="O4828" s="6">
        <v>7.4999999999999997E-2</v>
      </c>
      <c r="P4828" s="8">
        <v>3577.8</v>
      </c>
      <c r="Q4828" s="8">
        <v>1645.7880000000002</v>
      </c>
      <c r="R4828" s="8">
        <f t="shared" si="226"/>
        <v>8318.3850000000002</v>
      </c>
      <c r="S4828" s="8">
        <f>(((Sales[[#This Row],[Unit Price]]-(Sales[[#This Row],[Discount Applied]]*Sales[[#This Row],[Unit Price]]))-Q4828)/Q4828)*100</f>
        <v>101.08695652173911</v>
      </c>
      <c r="T4828" s="8">
        <f t="shared" si="227"/>
        <v>16547.325000000001</v>
      </c>
      <c r="U4828" s="8">
        <f>Sales[[#This Row],[Unit Cost]]*Sales[[#This Row],[Order Quantity]]</f>
        <v>8228.94</v>
      </c>
    </row>
    <row r="4829" spans="1:21" x14ac:dyDescent="0.2">
      <c r="A4829" s="6" t="s">
        <v>5042</v>
      </c>
      <c r="B4829" s="6" t="s">
        <v>23</v>
      </c>
      <c r="C4829" s="6" t="s">
        <v>147</v>
      </c>
      <c r="D4829" s="7">
        <v>43700</v>
      </c>
      <c r="E4829" s="7">
        <v>43827</v>
      </c>
      <c r="F4829" s="7">
        <v>43829</v>
      </c>
      <c r="G4829" s="7">
        <v>43837</v>
      </c>
      <c r="H4829" s="6">
        <f t="shared" si="225"/>
        <v>10</v>
      </c>
      <c r="I4829" s="6" t="s">
        <v>215</v>
      </c>
      <c r="J4829" s="6">
        <v>25</v>
      </c>
      <c r="K4829" s="6">
        <v>4</v>
      </c>
      <c r="L4829" s="6">
        <v>209</v>
      </c>
      <c r="M4829" s="6">
        <v>27</v>
      </c>
      <c r="N4829" s="6">
        <v>1</v>
      </c>
      <c r="O4829" s="6">
        <v>0.05</v>
      </c>
      <c r="P4829" s="8">
        <v>2532.6</v>
      </c>
      <c r="Q4829" s="8">
        <v>1063.692</v>
      </c>
      <c r="R4829" s="8">
        <f t="shared" si="226"/>
        <v>1342.2779999999998</v>
      </c>
      <c r="S4829" s="8">
        <f>(((Sales[[#This Row],[Unit Price]]-(Sales[[#This Row],[Discount Applied]]*Sales[[#This Row],[Unit Price]]))-Q4829)/Q4829)*100</f>
        <v>126.19047619047616</v>
      </c>
      <c r="T4829" s="8">
        <f t="shared" si="227"/>
        <v>2405.9699999999998</v>
      </c>
      <c r="U4829" s="8">
        <f>Sales[[#This Row],[Unit Cost]]*Sales[[#This Row],[Order Quantity]]</f>
        <v>1063.692</v>
      </c>
    </row>
    <row r="4830" spans="1:21" x14ac:dyDescent="0.2">
      <c r="A4830" s="6" t="s">
        <v>5043</v>
      </c>
      <c r="B4830" s="6" t="s">
        <v>24</v>
      </c>
      <c r="C4830" s="6" t="s">
        <v>147</v>
      </c>
      <c r="D4830" s="7">
        <v>43700</v>
      </c>
      <c r="E4830" s="7">
        <v>43827</v>
      </c>
      <c r="F4830" s="7">
        <v>43854</v>
      </c>
      <c r="G4830" s="7">
        <v>43857</v>
      </c>
      <c r="H4830" s="6">
        <f t="shared" si="225"/>
        <v>30</v>
      </c>
      <c r="I4830" s="6" t="s">
        <v>215</v>
      </c>
      <c r="J4830" s="6">
        <v>8</v>
      </c>
      <c r="K4830" s="6">
        <v>30</v>
      </c>
      <c r="L4830" s="6">
        <v>234</v>
      </c>
      <c r="M4830" s="6">
        <v>30</v>
      </c>
      <c r="N4830" s="6">
        <v>8</v>
      </c>
      <c r="O4830" s="6">
        <v>0.1</v>
      </c>
      <c r="P4830" s="8">
        <v>2673.3</v>
      </c>
      <c r="Q4830" s="8">
        <v>2138.6400000000003</v>
      </c>
      <c r="R4830" s="8">
        <f t="shared" si="226"/>
        <v>2138.6399999999994</v>
      </c>
      <c r="S4830" s="8">
        <f>(((Sales[[#This Row],[Unit Price]]-(Sales[[#This Row],[Discount Applied]]*Sales[[#This Row],[Unit Price]]))-Q4830)/Q4830)*100</f>
        <v>12.499999999999995</v>
      </c>
      <c r="T4830" s="8">
        <f t="shared" si="227"/>
        <v>19247.760000000002</v>
      </c>
      <c r="U4830" s="8">
        <f>Sales[[#This Row],[Unit Cost]]*Sales[[#This Row],[Order Quantity]]</f>
        <v>17109.120000000003</v>
      </c>
    </row>
    <row r="4831" spans="1:21" x14ac:dyDescent="0.2">
      <c r="A4831" s="6" t="s">
        <v>5044</v>
      </c>
      <c r="B4831" s="6" t="s">
        <v>26</v>
      </c>
      <c r="C4831" s="6" t="s">
        <v>146</v>
      </c>
      <c r="D4831" s="7">
        <v>43700</v>
      </c>
      <c r="E4831" s="7">
        <v>43827</v>
      </c>
      <c r="F4831" s="7">
        <v>43848</v>
      </c>
      <c r="G4831" s="7">
        <v>43854</v>
      </c>
      <c r="H4831" s="6">
        <f t="shared" si="225"/>
        <v>27</v>
      </c>
      <c r="I4831" s="6" t="s">
        <v>215</v>
      </c>
      <c r="J4831" s="6">
        <v>25</v>
      </c>
      <c r="K4831" s="6">
        <v>8</v>
      </c>
      <c r="L4831" s="6">
        <v>275</v>
      </c>
      <c r="M4831" s="6">
        <v>15</v>
      </c>
      <c r="N4831" s="6">
        <v>7</v>
      </c>
      <c r="O4831" s="6">
        <v>0.05</v>
      </c>
      <c r="P4831" s="8">
        <v>1065.3</v>
      </c>
      <c r="Q4831" s="8">
        <v>894.85199999999998</v>
      </c>
      <c r="R4831" s="8">
        <f t="shared" si="226"/>
        <v>820.28099999999904</v>
      </c>
      <c r="S4831" s="8">
        <f>(((Sales[[#This Row],[Unit Price]]-(Sales[[#This Row],[Discount Applied]]*Sales[[#This Row],[Unit Price]]))-Q4831)/Q4831)*100</f>
        <v>13.095238095238097</v>
      </c>
      <c r="T4831" s="8">
        <f t="shared" si="227"/>
        <v>7084.244999999999</v>
      </c>
      <c r="U4831" s="8">
        <f>Sales[[#This Row],[Unit Cost]]*Sales[[#This Row],[Order Quantity]]</f>
        <v>6263.9639999999999</v>
      </c>
    </row>
    <row r="4832" spans="1:21" x14ac:dyDescent="0.2">
      <c r="A4832" s="6" t="s">
        <v>5045</v>
      </c>
      <c r="B4832" s="6" t="s">
        <v>25</v>
      </c>
      <c r="C4832" s="6" t="s">
        <v>147</v>
      </c>
      <c r="D4832" s="7">
        <v>43700</v>
      </c>
      <c r="E4832" s="7">
        <v>43827</v>
      </c>
      <c r="F4832" s="7">
        <v>43841</v>
      </c>
      <c r="G4832" s="7">
        <v>43842</v>
      </c>
      <c r="H4832" s="6">
        <f t="shared" si="225"/>
        <v>15</v>
      </c>
      <c r="I4832" s="6" t="s">
        <v>215</v>
      </c>
      <c r="J4832" s="6">
        <v>17</v>
      </c>
      <c r="K4832" s="6">
        <v>37</v>
      </c>
      <c r="L4832" s="6">
        <v>240</v>
      </c>
      <c r="M4832" s="6">
        <v>4</v>
      </c>
      <c r="N4832" s="6">
        <v>4</v>
      </c>
      <c r="O4832" s="6">
        <v>0.15</v>
      </c>
      <c r="P4832" s="8">
        <v>1132.3</v>
      </c>
      <c r="Q4832" s="8">
        <v>634.08800000000008</v>
      </c>
      <c r="R4832" s="8">
        <f t="shared" si="226"/>
        <v>1313.4679999999994</v>
      </c>
      <c r="S4832" s="8">
        <f>(((Sales[[#This Row],[Unit Price]]-(Sales[[#This Row],[Discount Applied]]*Sales[[#This Row],[Unit Price]]))-Q4832)/Q4832)*100</f>
        <v>51.785714285714256</v>
      </c>
      <c r="T4832" s="8">
        <f t="shared" si="227"/>
        <v>3849.8199999999997</v>
      </c>
      <c r="U4832" s="8">
        <f>Sales[[#This Row],[Unit Cost]]*Sales[[#This Row],[Order Quantity]]</f>
        <v>2536.3520000000003</v>
      </c>
    </row>
    <row r="4833" spans="1:21" x14ac:dyDescent="0.2">
      <c r="A4833" s="6" t="s">
        <v>5046</v>
      </c>
      <c r="B4833" s="6" t="s">
        <v>23</v>
      </c>
      <c r="C4833" s="6" t="s">
        <v>147</v>
      </c>
      <c r="D4833" s="7">
        <v>43700</v>
      </c>
      <c r="E4833" s="7">
        <v>43827</v>
      </c>
      <c r="F4833" s="7">
        <v>43846</v>
      </c>
      <c r="G4833" s="7">
        <v>43851</v>
      </c>
      <c r="H4833" s="6">
        <f t="shared" si="225"/>
        <v>24</v>
      </c>
      <c r="I4833" s="6" t="s">
        <v>215</v>
      </c>
      <c r="J4833" s="6">
        <v>25</v>
      </c>
      <c r="K4833" s="6">
        <v>13</v>
      </c>
      <c r="L4833" s="6">
        <v>245</v>
      </c>
      <c r="M4833" s="6">
        <v>47</v>
      </c>
      <c r="N4833" s="6">
        <v>2</v>
      </c>
      <c r="O4833" s="6">
        <v>0.05</v>
      </c>
      <c r="P4833" s="8">
        <v>5333.2</v>
      </c>
      <c r="Q4833" s="8">
        <v>4266.5600000000004</v>
      </c>
      <c r="R4833" s="8">
        <f t="shared" si="226"/>
        <v>1599.9599999999991</v>
      </c>
      <c r="S4833" s="8">
        <f>(((Sales[[#This Row],[Unit Price]]-(Sales[[#This Row],[Discount Applied]]*Sales[[#This Row],[Unit Price]]))-Q4833)/Q4833)*100</f>
        <v>18.749999999999989</v>
      </c>
      <c r="T4833" s="8">
        <f t="shared" si="227"/>
        <v>10133.08</v>
      </c>
      <c r="U4833" s="8">
        <f>Sales[[#This Row],[Unit Cost]]*Sales[[#This Row],[Order Quantity]]</f>
        <v>8533.1200000000008</v>
      </c>
    </row>
    <row r="4834" spans="1:21" x14ac:dyDescent="0.2">
      <c r="A4834" s="6" t="s">
        <v>5047</v>
      </c>
      <c r="B4834" s="6" t="s">
        <v>24</v>
      </c>
      <c r="C4834" s="6" t="s">
        <v>148</v>
      </c>
      <c r="D4834" s="7">
        <v>43700</v>
      </c>
      <c r="E4834" s="7">
        <v>43827</v>
      </c>
      <c r="F4834" s="7">
        <v>43833</v>
      </c>
      <c r="G4834" s="7">
        <v>43839</v>
      </c>
      <c r="H4834" s="6">
        <f t="shared" si="225"/>
        <v>12</v>
      </c>
      <c r="I4834" s="6" t="s">
        <v>215</v>
      </c>
      <c r="J4834" s="6">
        <v>9</v>
      </c>
      <c r="K4834" s="6">
        <v>10</v>
      </c>
      <c r="L4834" s="6">
        <v>50</v>
      </c>
      <c r="M4834" s="6">
        <v>23</v>
      </c>
      <c r="N4834" s="6">
        <v>1</v>
      </c>
      <c r="O4834" s="6">
        <v>7.4999999999999997E-2</v>
      </c>
      <c r="P4834" s="8">
        <v>857.6</v>
      </c>
      <c r="Q4834" s="8">
        <v>420.22399999999999</v>
      </c>
      <c r="R4834" s="8">
        <f t="shared" si="226"/>
        <v>373.05599999999998</v>
      </c>
      <c r="S4834" s="8">
        <f>(((Sales[[#This Row],[Unit Price]]-(Sales[[#This Row],[Discount Applied]]*Sales[[#This Row],[Unit Price]]))-Q4834)/Q4834)*100</f>
        <v>88.775510204081627</v>
      </c>
      <c r="T4834" s="8">
        <f t="shared" si="227"/>
        <v>793.28</v>
      </c>
      <c r="U4834" s="8">
        <f>Sales[[#This Row],[Unit Cost]]*Sales[[#This Row],[Order Quantity]]</f>
        <v>420.22399999999999</v>
      </c>
    </row>
    <row r="4835" spans="1:21" x14ac:dyDescent="0.2">
      <c r="A4835" s="6" t="s">
        <v>5048</v>
      </c>
      <c r="B4835" s="6" t="s">
        <v>23</v>
      </c>
      <c r="C4835" s="6" t="s">
        <v>148</v>
      </c>
      <c r="D4835" s="7">
        <v>43700</v>
      </c>
      <c r="E4835" s="7">
        <v>43827</v>
      </c>
      <c r="F4835" s="7">
        <v>43849</v>
      </c>
      <c r="G4835" s="7">
        <v>43852</v>
      </c>
      <c r="H4835" s="6">
        <f t="shared" si="225"/>
        <v>25</v>
      </c>
      <c r="I4835" s="6" t="s">
        <v>215</v>
      </c>
      <c r="J4835" s="6">
        <v>23</v>
      </c>
      <c r="K4835" s="6">
        <v>14</v>
      </c>
      <c r="L4835" s="6">
        <v>47</v>
      </c>
      <c r="M4835" s="6">
        <v>26</v>
      </c>
      <c r="N4835" s="6">
        <v>8</v>
      </c>
      <c r="O4835" s="6">
        <v>7.4999999999999997E-2</v>
      </c>
      <c r="P4835" s="8">
        <v>174.20000000000002</v>
      </c>
      <c r="Q4835" s="8">
        <v>128.90800000000002</v>
      </c>
      <c r="R4835" s="8">
        <f t="shared" si="226"/>
        <v>257.81600000000003</v>
      </c>
      <c r="S4835" s="8">
        <f>(((Sales[[#This Row],[Unit Price]]-(Sales[[#This Row],[Discount Applied]]*Sales[[#This Row],[Unit Price]]))-Q4835)/Q4835)*100</f>
        <v>25</v>
      </c>
      <c r="T4835" s="8">
        <f t="shared" si="227"/>
        <v>1289.0800000000002</v>
      </c>
      <c r="U4835" s="8">
        <f>Sales[[#This Row],[Unit Cost]]*Sales[[#This Row],[Order Quantity]]</f>
        <v>1031.2640000000001</v>
      </c>
    </row>
    <row r="4836" spans="1:21" x14ac:dyDescent="0.2">
      <c r="A4836" s="6" t="s">
        <v>5049</v>
      </c>
      <c r="B4836" s="6" t="s">
        <v>25</v>
      </c>
      <c r="C4836" s="6" t="s">
        <v>148</v>
      </c>
      <c r="D4836" s="7">
        <v>43700</v>
      </c>
      <c r="E4836" s="7">
        <v>43827</v>
      </c>
      <c r="F4836" s="7">
        <v>43842</v>
      </c>
      <c r="G4836" s="7">
        <v>43849</v>
      </c>
      <c r="H4836" s="6">
        <f t="shared" si="225"/>
        <v>22</v>
      </c>
      <c r="I4836" s="6" t="s">
        <v>215</v>
      </c>
      <c r="J4836" s="6">
        <v>19</v>
      </c>
      <c r="K4836" s="6">
        <v>48</v>
      </c>
      <c r="L4836" s="6">
        <v>58</v>
      </c>
      <c r="M4836" s="6">
        <v>13</v>
      </c>
      <c r="N4836" s="6">
        <v>8</v>
      </c>
      <c r="O4836" s="6">
        <v>0.05</v>
      </c>
      <c r="P4836" s="8">
        <v>5326.5</v>
      </c>
      <c r="Q4836" s="8">
        <v>4367.7299999999996</v>
      </c>
      <c r="R4836" s="8">
        <f t="shared" si="226"/>
        <v>5539.5600000000049</v>
      </c>
      <c r="S4836" s="8">
        <f>(((Sales[[#This Row],[Unit Price]]-(Sales[[#This Row],[Discount Applied]]*Sales[[#This Row],[Unit Price]]))-Q4836)/Q4836)*100</f>
        <v>15.853658536585383</v>
      </c>
      <c r="T4836" s="8">
        <f t="shared" si="227"/>
        <v>40481.4</v>
      </c>
      <c r="U4836" s="8">
        <f>Sales[[#This Row],[Unit Cost]]*Sales[[#This Row],[Order Quantity]]</f>
        <v>34941.839999999997</v>
      </c>
    </row>
    <row r="4837" spans="1:21" x14ac:dyDescent="0.2">
      <c r="A4837" s="6" t="s">
        <v>5050</v>
      </c>
      <c r="B4837" s="6" t="s">
        <v>24</v>
      </c>
      <c r="C4837" s="6" t="s">
        <v>145</v>
      </c>
      <c r="D4837" s="7">
        <v>43700</v>
      </c>
      <c r="E4837" s="7">
        <v>43827</v>
      </c>
      <c r="F4837" s="7">
        <v>43832</v>
      </c>
      <c r="G4837" s="7">
        <v>43841</v>
      </c>
      <c r="H4837" s="6">
        <f t="shared" si="225"/>
        <v>14</v>
      </c>
      <c r="I4837" s="6" t="s">
        <v>215</v>
      </c>
      <c r="J4837" s="6">
        <v>9</v>
      </c>
      <c r="K4837" s="6">
        <v>49</v>
      </c>
      <c r="L4837" s="6">
        <v>179</v>
      </c>
      <c r="M4837" s="6">
        <v>46</v>
      </c>
      <c r="N4837" s="6">
        <v>7</v>
      </c>
      <c r="O4837" s="6">
        <v>0.2</v>
      </c>
      <c r="P4837" s="8">
        <v>180.9</v>
      </c>
      <c r="Q4837" s="8">
        <v>139.29300000000001</v>
      </c>
      <c r="R4837" s="8">
        <f t="shared" si="226"/>
        <v>37.988999999999919</v>
      </c>
      <c r="S4837" s="8">
        <f>(((Sales[[#This Row],[Unit Price]]-(Sales[[#This Row],[Discount Applied]]*Sales[[#This Row],[Unit Price]]))-Q4837)/Q4837)*100</f>
        <v>3.8961038961038903</v>
      </c>
      <c r="T4837" s="8">
        <f t="shared" si="227"/>
        <v>1013.04</v>
      </c>
      <c r="U4837" s="8">
        <f>Sales[[#This Row],[Unit Cost]]*Sales[[#This Row],[Order Quantity]]</f>
        <v>975.05100000000004</v>
      </c>
    </row>
    <row r="4838" spans="1:21" x14ac:dyDescent="0.2">
      <c r="A4838" s="6" t="s">
        <v>5051</v>
      </c>
      <c r="B4838" s="6" t="s">
        <v>24</v>
      </c>
      <c r="C4838" s="6" t="s">
        <v>143</v>
      </c>
      <c r="D4838" s="7">
        <v>43700</v>
      </c>
      <c r="E4838" s="7">
        <v>43828</v>
      </c>
      <c r="F4838" s="7">
        <v>43852</v>
      </c>
      <c r="G4838" s="7">
        <v>43860</v>
      </c>
      <c r="H4838" s="6">
        <f t="shared" si="225"/>
        <v>32</v>
      </c>
      <c r="I4838" s="6" t="s">
        <v>215</v>
      </c>
      <c r="J4838" s="6">
        <v>8</v>
      </c>
      <c r="K4838" s="6">
        <v>49</v>
      </c>
      <c r="L4838" s="6">
        <v>341</v>
      </c>
      <c r="M4838" s="6">
        <v>8</v>
      </c>
      <c r="N4838" s="6">
        <v>7</v>
      </c>
      <c r="O4838" s="6">
        <v>0.05</v>
      </c>
      <c r="P4838" s="8">
        <v>1802.3</v>
      </c>
      <c r="Q4838" s="8">
        <v>1369.748</v>
      </c>
      <c r="R4838" s="8">
        <f t="shared" si="226"/>
        <v>2397.0589999999993</v>
      </c>
      <c r="S4838" s="8">
        <f>(((Sales[[#This Row],[Unit Price]]-(Sales[[#This Row],[Discount Applied]]*Sales[[#This Row],[Unit Price]]))-Q4838)/Q4838)*100</f>
        <v>24.999999999999993</v>
      </c>
      <c r="T4838" s="8">
        <f t="shared" si="227"/>
        <v>11985.295</v>
      </c>
      <c r="U4838" s="8">
        <f>Sales[[#This Row],[Unit Cost]]*Sales[[#This Row],[Order Quantity]]</f>
        <v>9588.2360000000008</v>
      </c>
    </row>
    <row r="4839" spans="1:21" x14ac:dyDescent="0.2">
      <c r="A4839" s="6" t="s">
        <v>5052</v>
      </c>
      <c r="B4839" s="6" t="s">
        <v>24</v>
      </c>
      <c r="C4839" s="6" t="s">
        <v>145</v>
      </c>
      <c r="D4839" s="7">
        <v>43700</v>
      </c>
      <c r="E4839" s="7">
        <v>43828</v>
      </c>
      <c r="F4839" s="7">
        <v>43848</v>
      </c>
      <c r="G4839" s="7">
        <v>43853</v>
      </c>
      <c r="H4839" s="6">
        <f t="shared" si="225"/>
        <v>25</v>
      </c>
      <c r="I4839" s="6" t="s">
        <v>215</v>
      </c>
      <c r="J4839" s="6">
        <v>11</v>
      </c>
      <c r="K4839" s="6">
        <v>10</v>
      </c>
      <c r="L4839" s="6">
        <v>92</v>
      </c>
      <c r="M4839" s="6">
        <v>45</v>
      </c>
      <c r="N4839" s="6">
        <v>2</v>
      </c>
      <c r="O4839" s="6">
        <v>0.05</v>
      </c>
      <c r="P4839" s="8">
        <v>3879.3</v>
      </c>
      <c r="Q4839" s="8">
        <v>1706.8920000000001</v>
      </c>
      <c r="R4839" s="8">
        <f t="shared" si="226"/>
        <v>3956.886</v>
      </c>
      <c r="S4839" s="8">
        <f>(((Sales[[#This Row],[Unit Price]]-(Sales[[#This Row],[Discount Applied]]*Sales[[#This Row],[Unit Price]]))-Q4839)/Q4839)*100</f>
        <v>115.90909090909089</v>
      </c>
      <c r="T4839" s="8">
        <f t="shared" si="227"/>
        <v>7370.67</v>
      </c>
      <c r="U4839" s="8">
        <f>Sales[[#This Row],[Unit Cost]]*Sales[[#This Row],[Order Quantity]]</f>
        <v>3413.7840000000001</v>
      </c>
    </row>
    <row r="4840" spans="1:21" x14ac:dyDescent="0.2">
      <c r="A4840" s="6" t="s">
        <v>5053</v>
      </c>
      <c r="B4840" s="6" t="s">
        <v>23</v>
      </c>
      <c r="C4840" s="6" t="s">
        <v>145</v>
      </c>
      <c r="D4840" s="7">
        <v>43700</v>
      </c>
      <c r="E4840" s="7">
        <v>43828</v>
      </c>
      <c r="F4840" s="7">
        <v>43852</v>
      </c>
      <c r="G4840" s="7">
        <v>43856</v>
      </c>
      <c r="H4840" s="6">
        <f t="shared" si="225"/>
        <v>28</v>
      </c>
      <c r="I4840" s="6" t="s">
        <v>215</v>
      </c>
      <c r="J4840" s="6">
        <v>24</v>
      </c>
      <c r="K4840" s="6">
        <v>32</v>
      </c>
      <c r="L4840" s="6">
        <v>200</v>
      </c>
      <c r="M4840" s="6">
        <v>44</v>
      </c>
      <c r="N4840" s="6">
        <v>3</v>
      </c>
      <c r="O4840" s="6">
        <v>0.05</v>
      </c>
      <c r="P4840" s="8">
        <v>1051.9000000000001</v>
      </c>
      <c r="Q4840" s="8">
        <v>820.48200000000008</v>
      </c>
      <c r="R4840" s="8">
        <f t="shared" si="226"/>
        <v>536.46900000000005</v>
      </c>
      <c r="S4840" s="8">
        <f>(((Sales[[#This Row],[Unit Price]]-(Sales[[#This Row],[Discount Applied]]*Sales[[#This Row],[Unit Price]]))-Q4840)/Q4840)*100</f>
        <v>21.794871794871788</v>
      </c>
      <c r="T4840" s="8">
        <f t="shared" si="227"/>
        <v>2997.9150000000004</v>
      </c>
      <c r="U4840" s="8">
        <f>Sales[[#This Row],[Unit Cost]]*Sales[[#This Row],[Order Quantity]]</f>
        <v>2461.4460000000004</v>
      </c>
    </row>
    <row r="4841" spans="1:21" x14ac:dyDescent="0.2">
      <c r="A4841" s="6" t="s">
        <v>5054</v>
      </c>
      <c r="B4841" s="6" t="s">
        <v>25</v>
      </c>
      <c r="C4841" s="6" t="s">
        <v>145</v>
      </c>
      <c r="D4841" s="7">
        <v>43700</v>
      </c>
      <c r="E4841" s="7">
        <v>43828</v>
      </c>
      <c r="F4841" s="7">
        <v>43830</v>
      </c>
      <c r="G4841" s="7">
        <v>43836</v>
      </c>
      <c r="H4841" s="6">
        <f t="shared" si="225"/>
        <v>8</v>
      </c>
      <c r="I4841" s="6" t="s">
        <v>215</v>
      </c>
      <c r="J4841" s="6">
        <v>14</v>
      </c>
      <c r="K4841" s="6">
        <v>4</v>
      </c>
      <c r="L4841" s="6">
        <v>116</v>
      </c>
      <c r="M4841" s="6">
        <v>30</v>
      </c>
      <c r="N4841" s="6">
        <v>1</v>
      </c>
      <c r="O4841" s="6">
        <v>0.05</v>
      </c>
      <c r="P4841" s="8">
        <v>3906.1</v>
      </c>
      <c r="Q4841" s="8">
        <v>2226.4769999999999</v>
      </c>
      <c r="R4841" s="8">
        <f t="shared" si="226"/>
        <v>1484.3180000000002</v>
      </c>
      <c r="S4841" s="8">
        <f>(((Sales[[#This Row],[Unit Price]]-(Sales[[#This Row],[Discount Applied]]*Sales[[#This Row],[Unit Price]]))-Q4841)/Q4841)*100</f>
        <v>66.666666666666686</v>
      </c>
      <c r="T4841" s="8">
        <f t="shared" si="227"/>
        <v>3710.7950000000001</v>
      </c>
      <c r="U4841" s="8">
        <f>Sales[[#This Row],[Unit Cost]]*Sales[[#This Row],[Order Quantity]]</f>
        <v>2226.4769999999999</v>
      </c>
    </row>
    <row r="4842" spans="1:21" x14ac:dyDescent="0.2">
      <c r="A4842" s="6" t="s">
        <v>5055</v>
      </c>
      <c r="B4842" s="6" t="s">
        <v>24</v>
      </c>
      <c r="C4842" s="6" t="s">
        <v>146</v>
      </c>
      <c r="D4842" s="7">
        <v>43700</v>
      </c>
      <c r="E4842" s="7">
        <v>43828</v>
      </c>
      <c r="F4842" s="7">
        <v>43842</v>
      </c>
      <c r="G4842" s="7">
        <v>43847</v>
      </c>
      <c r="H4842" s="6">
        <f t="shared" si="225"/>
        <v>19</v>
      </c>
      <c r="I4842" s="6" t="s">
        <v>215</v>
      </c>
      <c r="J4842" s="6">
        <v>2</v>
      </c>
      <c r="K4842" s="6">
        <v>31</v>
      </c>
      <c r="L4842" s="6">
        <v>262</v>
      </c>
      <c r="M4842" s="6">
        <v>26</v>
      </c>
      <c r="N4842" s="6">
        <v>5</v>
      </c>
      <c r="O4842" s="6">
        <v>0.05</v>
      </c>
      <c r="P4842" s="8">
        <v>891.1</v>
      </c>
      <c r="Q4842" s="8">
        <v>507.92699999999996</v>
      </c>
      <c r="R4842" s="8">
        <f t="shared" si="226"/>
        <v>1693.0900000000006</v>
      </c>
      <c r="S4842" s="8">
        <f>(((Sales[[#This Row],[Unit Price]]-(Sales[[#This Row],[Discount Applied]]*Sales[[#This Row],[Unit Price]]))-Q4842)/Q4842)*100</f>
        <v>66.6666666666667</v>
      </c>
      <c r="T4842" s="8">
        <f t="shared" si="227"/>
        <v>4232.7250000000004</v>
      </c>
      <c r="U4842" s="8">
        <f>Sales[[#This Row],[Unit Cost]]*Sales[[#This Row],[Order Quantity]]</f>
        <v>2539.6349999999998</v>
      </c>
    </row>
    <row r="4843" spans="1:21" x14ac:dyDescent="0.2">
      <c r="A4843" s="6" t="s">
        <v>5056</v>
      </c>
      <c r="B4843" s="6" t="s">
        <v>24</v>
      </c>
      <c r="C4843" s="6" t="s">
        <v>145</v>
      </c>
      <c r="D4843" s="7">
        <v>43700</v>
      </c>
      <c r="E4843" s="7">
        <v>43828</v>
      </c>
      <c r="F4843" s="7">
        <v>43845</v>
      </c>
      <c r="G4843" s="7">
        <v>43851</v>
      </c>
      <c r="H4843" s="6">
        <f t="shared" si="225"/>
        <v>23</v>
      </c>
      <c r="I4843" s="6" t="s">
        <v>215</v>
      </c>
      <c r="J4843" s="6">
        <v>12</v>
      </c>
      <c r="K4843" s="6">
        <v>40</v>
      </c>
      <c r="L4843" s="6">
        <v>124</v>
      </c>
      <c r="M4843" s="6">
        <v>1</v>
      </c>
      <c r="N4843" s="6">
        <v>2</v>
      </c>
      <c r="O4843" s="6">
        <v>7.4999999999999997E-2</v>
      </c>
      <c r="P4843" s="8">
        <v>221.1</v>
      </c>
      <c r="Q4843" s="8">
        <v>170.24699999999999</v>
      </c>
      <c r="R4843" s="8">
        <f t="shared" si="226"/>
        <v>68.540999999999997</v>
      </c>
      <c r="S4843" s="8">
        <f>(((Sales[[#This Row],[Unit Price]]-(Sales[[#This Row],[Discount Applied]]*Sales[[#This Row],[Unit Price]]))-Q4843)/Q4843)*100</f>
        <v>20.129870129870131</v>
      </c>
      <c r="T4843" s="8">
        <f t="shared" si="227"/>
        <v>409.03499999999997</v>
      </c>
      <c r="U4843" s="8">
        <f>Sales[[#This Row],[Unit Cost]]*Sales[[#This Row],[Order Quantity]]</f>
        <v>340.49399999999997</v>
      </c>
    </row>
    <row r="4844" spans="1:21" x14ac:dyDescent="0.2">
      <c r="A4844" s="6" t="s">
        <v>5057</v>
      </c>
      <c r="B4844" s="6" t="s">
        <v>26</v>
      </c>
      <c r="C4844" s="6" t="s">
        <v>144</v>
      </c>
      <c r="D4844" s="7">
        <v>43700</v>
      </c>
      <c r="E4844" s="7">
        <v>43828</v>
      </c>
      <c r="F4844" s="7">
        <v>43856</v>
      </c>
      <c r="G4844" s="7">
        <v>43858</v>
      </c>
      <c r="H4844" s="6">
        <f t="shared" si="225"/>
        <v>30</v>
      </c>
      <c r="I4844" s="6" t="s">
        <v>215</v>
      </c>
      <c r="J4844" s="6">
        <v>28</v>
      </c>
      <c r="K4844" s="6">
        <v>25</v>
      </c>
      <c r="L4844" s="6">
        <v>78</v>
      </c>
      <c r="M4844" s="6">
        <v>21</v>
      </c>
      <c r="N4844" s="6">
        <v>3</v>
      </c>
      <c r="O4844" s="6">
        <v>0.15</v>
      </c>
      <c r="P4844" s="8">
        <v>3986.5</v>
      </c>
      <c r="Q4844" s="8">
        <v>2551.36</v>
      </c>
      <c r="R4844" s="8">
        <f t="shared" si="226"/>
        <v>2511.4950000000008</v>
      </c>
      <c r="S4844" s="8">
        <f>(((Sales[[#This Row],[Unit Price]]-(Sales[[#This Row],[Discount Applied]]*Sales[[#This Row],[Unit Price]]))-Q4844)/Q4844)*100</f>
        <v>32.812499999999993</v>
      </c>
      <c r="T4844" s="8">
        <f t="shared" si="227"/>
        <v>10165.575000000001</v>
      </c>
      <c r="U4844" s="8">
        <f>Sales[[#This Row],[Unit Cost]]*Sales[[#This Row],[Order Quantity]]</f>
        <v>7654.08</v>
      </c>
    </row>
    <row r="4845" spans="1:21" x14ac:dyDescent="0.2">
      <c r="A4845" s="6" t="s">
        <v>5058</v>
      </c>
      <c r="B4845" s="6" t="s">
        <v>23</v>
      </c>
      <c r="C4845" s="6" t="s">
        <v>146</v>
      </c>
      <c r="D4845" s="7">
        <v>43700</v>
      </c>
      <c r="E4845" s="7">
        <v>43828</v>
      </c>
      <c r="F4845" s="7">
        <v>43837</v>
      </c>
      <c r="G4845" s="7">
        <v>43839</v>
      </c>
      <c r="H4845" s="6">
        <f t="shared" si="225"/>
        <v>11</v>
      </c>
      <c r="I4845" s="6" t="s">
        <v>215</v>
      </c>
      <c r="J4845" s="6">
        <v>21</v>
      </c>
      <c r="K4845" s="6">
        <v>30</v>
      </c>
      <c r="L4845" s="6">
        <v>288</v>
      </c>
      <c r="M4845" s="6">
        <v>20</v>
      </c>
      <c r="N4845" s="6">
        <v>1</v>
      </c>
      <c r="O4845" s="6">
        <v>0.2</v>
      </c>
      <c r="P4845" s="8">
        <v>187.6</v>
      </c>
      <c r="Q4845" s="8">
        <v>153.83199999999999</v>
      </c>
      <c r="R4845" s="8">
        <f t="shared" si="226"/>
        <v>-3.7520000000000095</v>
      </c>
      <c r="S4845" s="8">
        <f>(((Sales[[#This Row],[Unit Price]]-(Sales[[#This Row],[Discount Applied]]*Sales[[#This Row],[Unit Price]]))-Q4845)/Q4845)*100</f>
        <v>-2.4390243902439086</v>
      </c>
      <c r="T4845" s="8">
        <f t="shared" si="227"/>
        <v>150.07999999999998</v>
      </c>
      <c r="U4845" s="8">
        <f>Sales[[#This Row],[Unit Cost]]*Sales[[#This Row],[Order Quantity]]</f>
        <v>153.83199999999999</v>
      </c>
    </row>
    <row r="4846" spans="1:21" x14ac:dyDescent="0.2">
      <c r="A4846" s="6" t="s">
        <v>5059</v>
      </c>
      <c r="B4846" s="6" t="s">
        <v>24</v>
      </c>
      <c r="C4846" s="6" t="s">
        <v>144</v>
      </c>
      <c r="D4846" s="7">
        <v>43700</v>
      </c>
      <c r="E4846" s="7">
        <v>43828</v>
      </c>
      <c r="F4846" s="7">
        <v>43833</v>
      </c>
      <c r="G4846" s="7">
        <v>43838</v>
      </c>
      <c r="H4846" s="6">
        <f t="shared" si="225"/>
        <v>10</v>
      </c>
      <c r="I4846" s="6" t="s">
        <v>215</v>
      </c>
      <c r="J4846" s="6">
        <v>11</v>
      </c>
      <c r="K4846" s="6">
        <v>47</v>
      </c>
      <c r="L4846" s="6">
        <v>60</v>
      </c>
      <c r="M4846" s="6">
        <v>27</v>
      </c>
      <c r="N4846" s="6">
        <v>5</v>
      </c>
      <c r="O4846" s="6">
        <v>0.1</v>
      </c>
      <c r="P4846" s="8">
        <v>214.4</v>
      </c>
      <c r="Q4846" s="8">
        <v>102.91199999999999</v>
      </c>
      <c r="R4846" s="8">
        <f t="shared" si="226"/>
        <v>450.24</v>
      </c>
      <c r="S4846" s="8">
        <f>(((Sales[[#This Row],[Unit Price]]-(Sales[[#This Row],[Discount Applied]]*Sales[[#This Row],[Unit Price]]))-Q4846)/Q4846)*100</f>
        <v>87.500000000000028</v>
      </c>
      <c r="T4846" s="8">
        <f t="shared" si="227"/>
        <v>964.8</v>
      </c>
      <c r="U4846" s="8">
        <f>Sales[[#This Row],[Unit Cost]]*Sales[[#This Row],[Order Quantity]]</f>
        <v>514.55999999999995</v>
      </c>
    </row>
    <row r="4847" spans="1:21" x14ac:dyDescent="0.2">
      <c r="A4847" s="6" t="s">
        <v>5060</v>
      </c>
      <c r="B4847" s="6" t="s">
        <v>24</v>
      </c>
      <c r="C4847" s="6" t="s">
        <v>147</v>
      </c>
      <c r="D4847" s="7">
        <v>43700</v>
      </c>
      <c r="E4847" s="7">
        <v>43828</v>
      </c>
      <c r="F4847" s="7">
        <v>43855</v>
      </c>
      <c r="G4847" s="7">
        <v>43859</v>
      </c>
      <c r="H4847" s="6">
        <f t="shared" si="225"/>
        <v>31</v>
      </c>
      <c r="I4847" s="6" t="s">
        <v>215</v>
      </c>
      <c r="J4847" s="6">
        <v>7</v>
      </c>
      <c r="K4847" s="6">
        <v>18</v>
      </c>
      <c r="L4847" s="6">
        <v>250</v>
      </c>
      <c r="M4847" s="6">
        <v>45</v>
      </c>
      <c r="N4847" s="6">
        <v>2</v>
      </c>
      <c r="O4847" s="6">
        <v>0.1</v>
      </c>
      <c r="P4847" s="8">
        <v>1748.7</v>
      </c>
      <c r="Q4847" s="8">
        <v>909.32400000000007</v>
      </c>
      <c r="R4847" s="8">
        <f t="shared" si="226"/>
        <v>1329.0119999999997</v>
      </c>
      <c r="S4847" s="8">
        <f>(((Sales[[#This Row],[Unit Price]]-(Sales[[#This Row],[Discount Applied]]*Sales[[#This Row],[Unit Price]]))-Q4847)/Q4847)*100</f>
        <v>73.076923076923052</v>
      </c>
      <c r="T4847" s="8">
        <f t="shared" si="227"/>
        <v>3147.66</v>
      </c>
      <c r="U4847" s="8">
        <f>Sales[[#This Row],[Unit Cost]]*Sales[[#This Row],[Order Quantity]]</f>
        <v>1818.6480000000001</v>
      </c>
    </row>
    <row r="4848" spans="1:21" x14ac:dyDescent="0.2">
      <c r="A4848" s="6" t="s">
        <v>5061</v>
      </c>
      <c r="B4848" s="6" t="s">
        <v>24</v>
      </c>
      <c r="C4848" s="6" t="s">
        <v>145</v>
      </c>
      <c r="D4848" s="7">
        <v>43700</v>
      </c>
      <c r="E4848" s="7">
        <v>43828</v>
      </c>
      <c r="F4848" s="7">
        <v>43848</v>
      </c>
      <c r="G4848" s="7">
        <v>43855</v>
      </c>
      <c r="H4848" s="6">
        <f t="shared" si="225"/>
        <v>27</v>
      </c>
      <c r="I4848" s="6" t="s">
        <v>215</v>
      </c>
      <c r="J4848" s="6">
        <v>8</v>
      </c>
      <c r="K4848" s="6">
        <v>21</v>
      </c>
      <c r="L4848" s="6">
        <v>128</v>
      </c>
      <c r="M4848" s="6">
        <v>41</v>
      </c>
      <c r="N4848" s="6">
        <v>6</v>
      </c>
      <c r="O4848" s="6">
        <v>7.4999999999999997E-2</v>
      </c>
      <c r="P4848" s="8">
        <v>1969.8</v>
      </c>
      <c r="Q4848" s="8">
        <v>1477.35</v>
      </c>
      <c r="R4848" s="8">
        <f t="shared" si="226"/>
        <v>2068.2900000000009</v>
      </c>
      <c r="S4848" s="8">
        <f>(((Sales[[#This Row],[Unit Price]]-(Sales[[#This Row],[Discount Applied]]*Sales[[#This Row],[Unit Price]]))-Q4848)/Q4848)*100</f>
        <v>23.333333333333346</v>
      </c>
      <c r="T4848" s="8">
        <f t="shared" si="227"/>
        <v>10932.39</v>
      </c>
      <c r="U4848" s="8">
        <f>Sales[[#This Row],[Unit Cost]]*Sales[[#This Row],[Order Quantity]]</f>
        <v>8864.0999999999985</v>
      </c>
    </row>
    <row r="4849" spans="1:21" x14ac:dyDescent="0.2">
      <c r="A4849" s="6" t="s">
        <v>5062</v>
      </c>
      <c r="B4849" s="6" t="s">
        <v>25</v>
      </c>
      <c r="C4849" s="6" t="s">
        <v>148</v>
      </c>
      <c r="D4849" s="7">
        <v>43700</v>
      </c>
      <c r="E4849" s="7">
        <v>43829</v>
      </c>
      <c r="F4849" s="7">
        <v>43836</v>
      </c>
      <c r="G4849" s="7">
        <v>43845</v>
      </c>
      <c r="H4849" s="6">
        <f t="shared" si="225"/>
        <v>16</v>
      </c>
      <c r="I4849" s="6" t="s">
        <v>215</v>
      </c>
      <c r="J4849" s="6">
        <v>18</v>
      </c>
      <c r="K4849" s="6">
        <v>13</v>
      </c>
      <c r="L4849" s="6">
        <v>46</v>
      </c>
      <c r="M4849" s="6">
        <v>28</v>
      </c>
      <c r="N4849" s="6">
        <v>3</v>
      </c>
      <c r="O4849" s="6">
        <v>0.3</v>
      </c>
      <c r="P4849" s="8">
        <v>3953</v>
      </c>
      <c r="Q4849" s="8">
        <v>2648.51</v>
      </c>
      <c r="R4849" s="8">
        <f t="shared" si="226"/>
        <v>355.76999999999862</v>
      </c>
      <c r="S4849" s="8">
        <f>(((Sales[[#This Row],[Unit Price]]-(Sales[[#This Row],[Discount Applied]]*Sales[[#This Row],[Unit Price]]))-Q4849)/Q4849)*100</f>
        <v>4.4776119402985124</v>
      </c>
      <c r="T4849" s="8">
        <f t="shared" si="227"/>
        <v>8301.2999999999993</v>
      </c>
      <c r="U4849" s="8">
        <f>Sales[[#This Row],[Unit Cost]]*Sales[[#This Row],[Order Quantity]]</f>
        <v>7945.5300000000007</v>
      </c>
    </row>
    <row r="4850" spans="1:21" x14ac:dyDescent="0.2">
      <c r="A4850" s="6" t="s">
        <v>5063</v>
      </c>
      <c r="B4850" s="6" t="s">
        <v>25</v>
      </c>
      <c r="C4850" s="6" t="s">
        <v>148</v>
      </c>
      <c r="D4850" s="7">
        <v>43700</v>
      </c>
      <c r="E4850" s="7">
        <v>43829</v>
      </c>
      <c r="F4850" s="7">
        <v>43844</v>
      </c>
      <c r="G4850" s="7">
        <v>43850</v>
      </c>
      <c r="H4850" s="6">
        <f t="shared" si="225"/>
        <v>21</v>
      </c>
      <c r="I4850" s="6" t="s">
        <v>215</v>
      </c>
      <c r="J4850" s="6">
        <v>16</v>
      </c>
      <c r="K4850" s="6">
        <v>45</v>
      </c>
      <c r="L4850" s="6">
        <v>49</v>
      </c>
      <c r="M4850" s="6">
        <v>42</v>
      </c>
      <c r="N4850" s="6">
        <v>1</v>
      </c>
      <c r="O4850" s="6">
        <v>0.05</v>
      </c>
      <c r="P4850" s="8">
        <v>2512.5</v>
      </c>
      <c r="Q4850" s="8">
        <v>1105.5</v>
      </c>
      <c r="R4850" s="8">
        <f t="shared" si="226"/>
        <v>1281.375</v>
      </c>
      <c r="S4850" s="8">
        <f>(((Sales[[#This Row],[Unit Price]]-(Sales[[#This Row],[Discount Applied]]*Sales[[#This Row],[Unit Price]]))-Q4850)/Q4850)*100</f>
        <v>115.90909090909092</v>
      </c>
      <c r="T4850" s="8">
        <f t="shared" si="227"/>
        <v>2386.875</v>
      </c>
      <c r="U4850" s="8">
        <f>Sales[[#This Row],[Unit Cost]]*Sales[[#This Row],[Order Quantity]]</f>
        <v>1105.5</v>
      </c>
    </row>
    <row r="4851" spans="1:21" x14ac:dyDescent="0.2">
      <c r="A4851" s="6" t="s">
        <v>5064</v>
      </c>
      <c r="B4851" s="6" t="s">
        <v>25</v>
      </c>
      <c r="C4851" s="6" t="s">
        <v>148</v>
      </c>
      <c r="D4851" s="7">
        <v>43700</v>
      </c>
      <c r="E4851" s="7">
        <v>43829</v>
      </c>
      <c r="F4851" s="7">
        <v>43833</v>
      </c>
      <c r="G4851" s="7">
        <v>43834</v>
      </c>
      <c r="H4851" s="6">
        <f t="shared" si="225"/>
        <v>5</v>
      </c>
      <c r="I4851" s="6" t="s">
        <v>215</v>
      </c>
      <c r="J4851" s="6">
        <v>15</v>
      </c>
      <c r="K4851" s="6">
        <v>46</v>
      </c>
      <c r="L4851" s="6">
        <v>10</v>
      </c>
      <c r="M4851" s="6">
        <v>39</v>
      </c>
      <c r="N4851" s="6">
        <v>4</v>
      </c>
      <c r="O4851" s="6">
        <v>0.15</v>
      </c>
      <c r="P4851" s="8">
        <v>3825.7000000000003</v>
      </c>
      <c r="Q4851" s="8">
        <v>3098.8170000000005</v>
      </c>
      <c r="R4851" s="8">
        <f t="shared" si="226"/>
        <v>612.11199999999917</v>
      </c>
      <c r="S4851" s="8">
        <f>(((Sales[[#This Row],[Unit Price]]-(Sales[[#This Row],[Discount Applied]]*Sales[[#This Row],[Unit Price]]))-Q4851)/Q4851)*100</f>
        <v>4.9382716049382642</v>
      </c>
      <c r="T4851" s="8">
        <f t="shared" si="227"/>
        <v>13007.380000000001</v>
      </c>
      <c r="U4851" s="8">
        <f>Sales[[#This Row],[Unit Cost]]*Sales[[#This Row],[Order Quantity]]</f>
        <v>12395.268000000002</v>
      </c>
    </row>
    <row r="4852" spans="1:21" x14ac:dyDescent="0.2">
      <c r="A4852" s="6" t="s">
        <v>5065</v>
      </c>
      <c r="B4852" s="6" t="s">
        <v>24</v>
      </c>
      <c r="C4852" s="6" t="s">
        <v>146</v>
      </c>
      <c r="D4852" s="7">
        <v>43700</v>
      </c>
      <c r="E4852" s="7">
        <v>43829</v>
      </c>
      <c r="F4852" s="7">
        <v>43854</v>
      </c>
      <c r="G4852" s="7">
        <v>43863</v>
      </c>
      <c r="H4852" s="6">
        <f t="shared" si="225"/>
        <v>34</v>
      </c>
      <c r="I4852" s="6" t="s">
        <v>215</v>
      </c>
      <c r="J4852" s="6">
        <v>4</v>
      </c>
      <c r="K4852" s="6">
        <v>42</v>
      </c>
      <c r="L4852" s="6">
        <v>284</v>
      </c>
      <c r="M4852" s="6">
        <v>42</v>
      </c>
      <c r="N4852" s="6">
        <v>1</v>
      </c>
      <c r="O4852" s="6">
        <v>0.1</v>
      </c>
      <c r="P4852" s="8">
        <v>207.70000000000002</v>
      </c>
      <c r="Q4852" s="8">
        <v>89.311000000000007</v>
      </c>
      <c r="R4852" s="8">
        <f t="shared" si="226"/>
        <v>97.619</v>
      </c>
      <c r="S4852" s="8">
        <f>(((Sales[[#This Row],[Unit Price]]-(Sales[[#This Row],[Discount Applied]]*Sales[[#This Row],[Unit Price]]))-Q4852)/Q4852)*100</f>
        <v>109.30232558139534</v>
      </c>
      <c r="T4852" s="8">
        <f t="shared" si="227"/>
        <v>186.93</v>
      </c>
      <c r="U4852" s="8">
        <f>Sales[[#This Row],[Unit Cost]]*Sales[[#This Row],[Order Quantity]]</f>
        <v>89.311000000000007</v>
      </c>
    </row>
    <row r="4853" spans="1:21" x14ac:dyDescent="0.2">
      <c r="A4853" s="6" t="s">
        <v>5066</v>
      </c>
      <c r="B4853" s="6" t="s">
        <v>24</v>
      </c>
      <c r="C4853" s="6" t="s">
        <v>147</v>
      </c>
      <c r="D4853" s="7">
        <v>43700</v>
      </c>
      <c r="E4853" s="7">
        <v>43829</v>
      </c>
      <c r="F4853" s="7">
        <v>43846</v>
      </c>
      <c r="G4853" s="7">
        <v>43847</v>
      </c>
      <c r="H4853" s="6">
        <f t="shared" si="225"/>
        <v>18</v>
      </c>
      <c r="I4853" s="6" t="s">
        <v>215</v>
      </c>
      <c r="J4853" s="6">
        <v>2</v>
      </c>
      <c r="K4853" s="6">
        <v>4</v>
      </c>
      <c r="L4853" s="6">
        <v>257</v>
      </c>
      <c r="M4853" s="6">
        <v>37</v>
      </c>
      <c r="N4853" s="6">
        <v>6</v>
      </c>
      <c r="O4853" s="6">
        <v>0.15</v>
      </c>
      <c r="P4853" s="8">
        <v>1929.6000000000001</v>
      </c>
      <c r="Q4853" s="8">
        <v>1254.2400000000002</v>
      </c>
      <c r="R4853" s="8">
        <f t="shared" si="226"/>
        <v>2315.5199999999995</v>
      </c>
      <c r="S4853" s="8">
        <f>(((Sales[[#This Row],[Unit Price]]-(Sales[[#This Row],[Discount Applied]]*Sales[[#This Row],[Unit Price]]))-Q4853)/Q4853)*100</f>
        <v>30.769230769230749</v>
      </c>
      <c r="T4853" s="8">
        <f t="shared" si="227"/>
        <v>9840.9600000000009</v>
      </c>
      <c r="U4853" s="8">
        <f>Sales[[#This Row],[Unit Cost]]*Sales[[#This Row],[Order Quantity]]</f>
        <v>7525.4400000000014</v>
      </c>
    </row>
    <row r="4854" spans="1:21" x14ac:dyDescent="0.2">
      <c r="A4854" s="6" t="s">
        <v>5067</v>
      </c>
      <c r="B4854" s="6" t="s">
        <v>25</v>
      </c>
      <c r="C4854" s="6" t="s">
        <v>148</v>
      </c>
      <c r="D4854" s="7">
        <v>43700</v>
      </c>
      <c r="E4854" s="7">
        <v>43829</v>
      </c>
      <c r="F4854" s="7">
        <v>43849</v>
      </c>
      <c r="G4854" s="7">
        <v>43851</v>
      </c>
      <c r="H4854" s="6">
        <f t="shared" si="225"/>
        <v>22</v>
      </c>
      <c r="I4854" s="6" t="s">
        <v>215</v>
      </c>
      <c r="J4854" s="6">
        <v>14</v>
      </c>
      <c r="K4854" s="6">
        <v>27</v>
      </c>
      <c r="L4854" s="6">
        <v>42</v>
      </c>
      <c r="M4854" s="6">
        <v>38</v>
      </c>
      <c r="N4854" s="6">
        <v>7</v>
      </c>
      <c r="O4854" s="6">
        <v>0.1</v>
      </c>
      <c r="P4854" s="8">
        <v>1145.7</v>
      </c>
      <c r="Q4854" s="8">
        <v>458.28000000000003</v>
      </c>
      <c r="R4854" s="8">
        <f t="shared" si="226"/>
        <v>4009.9500000000007</v>
      </c>
      <c r="S4854" s="8">
        <f>(((Sales[[#This Row],[Unit Price]]-(Sales[[#This Row],[Discount Applied]]*Sales[[#This Row],[Unit Price]]))-Q4854)/Q4854)*100</f>
        <v>125.00000000000003</v>
      </c>
      <c r="T4854" s="8">
        <f t="shared" si="227"/>
        <v>7217.9100000000008</v>
      </c>
      <c r="U4854" s="8">
        <f>Sales[[#This Row],[Unit Cost]]*Sales[[#This Row],[Order Quantity]]</f>
        <v>3207.96</v>
      </c>
    </row>
    <row r="4855" spans="1:21" x14ac:dyDescent="0.2">
      <c r="A4855" s="6" t="s">
        <v>5068</v>
      </c>
      <c r="B4855" s="6" t="s">
        <v>24</v>
      </c>
      <c r="C4855" s="6" t="s">
        <v>144</v>
      </c>
      <c r="D4855" s="7">
        <v>43700</v>
      </c>
      <c r="E4855" s="7">
        <v>43829</v>
      </c>
      <c r="F4855" s="7">
        <v>43847</v>
      </c>
      <c r="G4855" s="7">
        <v>43856</v>
      </c>
      <c r="H4855" s="6">
        <f t="shared" si="225"/>
        <v>27</v>
      </c>
      <c r="I4855" s="6" t="s">
        <v>215</v>
      </c>
      <c r="J4855" s="6">
        <v>6</v>
      </c>
      <c r="K4855" s="6">
        <v>3</v>
      </c>
      <c r="L4855" s="6">
        <v>83</v>
      </c>
      <c r="M4855" s="6">
        <v>41</v>
      </c>
      <c r="N4855" s="6">
        <v>5</v>
      </c>
      <c r="O4855" s="6">
        <v>0.1</v>
      </c>
      <c r="P4855" s="8">
        <v>2552.7000000000003</v>
      </c>
      <c r="Q4855" s="8">
        <v>1072.134</v>
      </c>
      <c r="R4855" s="8">
        <f t="shared" si="226"/>
        <v>6126.4800000000014</v>
      </c>
      <c r="S4855" s="8">
        <f>(((Sales[[#This Row],[Unit Price]]-(Sales[[#This Row],[Discount Applied]]*Sales[[#This Row],[Unit Price]]))-Q4855)/Q4855)*100</f>
        <v>114.28571428571431</v>
      </c>
      <c r="T4855" s="8">
        <f t="shared" si="227"/>
        <v>11487.150000000001</v>
      </c>
      <c r="U4855" s="8">
        <f>Sales[[#This Row],[Unit Cost]]*Sales[[#This Row],[Order Quantity]]</f>
        <v>5360.67</v>
      </c>
    </row>
    <row r="4856" spans="1:21" x14ac:dyDescent="0.2">
      <c r="A4856" s="6" t="s">
        <v>5069</v>
      </c>
      <c r="B4856" s="6" t="s">
        <v>24</v>
      </c>
      <c r="C4856" s="6" t="s">
        <v>148</v>
      </c>
      <c r="D4856" s="7">
        <v>43700</v>
      </c>
      <c r="E4856" s="7">
        <v>43829</v>
      </c>
      <c r="F4856" s="7">
        <v>43851</v>
      </c>
      <c r="G4856" s="7">
        <v>43854</v>
      </c>
      <c r="H4856" s="6">
        <f t="shared" si="225"/>
        <v>25</v>
      </c>
      <c r="I4856" s="6" t="s">
        <v>215</v>
      </c>
      <c r="J4856" s="6">
        <v>6</v>
      </c>
      <c r="K4856" s="6">
        <v>23</v>
      </c>
      <c r="L4856" s="6">
        <v>3</v>
      </c>
      <c r="M4856" s="6">
        <v>31</v>
      </c>
      <c r="N4856" s="6">
        <v>6</v>
      </c>
      <c r="O4856" s="6">
        <v>7.4999999999999997E-2</v>
      </c>
      <c r="P4856" s="8">
        <v>5561</v>
      </c>
      <c r="Q4856" s="8">
        <v>2335.62</v>
      </c>
      <c r="R4856" s="8">
        <f t="shared" si="226"/>
        <v>16849.830000000002</v>
      </c>
      <c r="S4856" s="8">
        <f>(((Sales[[#This Row],[Unit Price]]-(Sales[[#This Row],[Discount Applied]]*Sales[[#This Row],[Unit Price]]))-Q4856)/Q4856)*100</f>
        <v>120.23809523809526</v>
      </c>
      <c r="T4856" s="8">
        <f t="shared" si="227"/>
        <v>30863.55</v>
      </c>
      <c r="U4856" s="8">
        <f>Sales[[#This Row],[Unit Cost]]*Sales[[#This Row],[Order Quantity]]</f>
        <v>14013.72</v>
      </c>
    </row>
    <row r="4857" spans="1:21" x14ac:dyDescent="0.2">
      <c r="A4857" s="6" t="s">
        <v>5070</v>
      </c>
      <c r="B4857" s="6" t="s">
        <v>24</v>
      </c>
      <c r="C4857" s="6" t="s">
        <v>146</v>
      </c>
      <c r="D4857" s="7">
        <v>43700</v>
      </c>
      <c r="E4857" s="7">
        <v>43829</v>
      </c>
      <c r="F4857" s="7">
        <v>43842</v>
      </c>
      <c r="G4857" s="7">
        <v>43846</v>
      </c>
      <c r="H4857" s="6">
        <f t="shared" si="225"/>
        <v>17</v>
      </c>
      <c r="I4857" s="6" t="s">
        <v>215</v>
      </c>
      <c r="J4857" s="6">
        <v>4</v>
      </c>
      <c r="K4857" s="6">
        <v>10</v>
      </c>
      <c r="L4857" s="6">
        <v>276</v>
      </c>
      <c r="M4857" s="6">
        <v>5</v>
      </c>
      <c r="N4857" s="6">
        <v>8</v>
      </c>
      <c r="O4857" s="6">
        <v>7.4999999999999997E-2</v>
      </c>
      <c r="P4857" s="8">
        <v>214.4</v>
      </c>
      <c r="Q4857" s="8">
        <v>120.06400000000002</v>
      </c>
      <c r="R4857" s="8">
        <f t="shared" si="226"/>
        <v>626.04799999999977</v>
      </c>
      <c r="S4857" s="8">
        <f>(((Sales[[#This Row],[Unit Price]]-(Sales[[#This Row],[Discount Applied]]*Sales[[#This Row],[Unit Price]]))-Q4857)/Q4857)*100</f>
        <v>65.178571428571402</v>
      </c>
      <c r="T4857" s="8">
        <f t="shared" si="227"/>
        <v>1586.56</v>
      </c>
      <c r="U4857" s="8">
        <f>Sales[[#This Row],[Unit Cost]]*Sales[[#This Row],[Order Quantity]]</f>
        <v>960.51200000000017</v>
      </c>
    </row>
    <row r="4858" spans="1:21" x14ac:dyDescent="0.2">
      <c r="A4858" s="6" t="s">
        <v>5071</v>
      </c>
      <c r="B4858" s="6" t="s">
        <v>26</v>
      </c>
      <c r="C4858" s="6" t="s">
        <v>143</v>
      </c>
      <c r="D4858" s="7">
        <v>43700</v>
      </c>
      <c r="E4858" s="7">
        <v>43829</v>
      </c>
      <c r="F4858" s="7">
        <v>43838</v>
      </c>
      <c r="G4858" s="7">
        <v>43843</v>
      </c>
      <c r="H4858" s="6">
        <f t="shared" si="225"/>
        <v>14</v>
      </c>
      <c r="I4858" s="6" t="s">
        <v>215</v>
      </c>
      <c r="J4858" s="6">
        <v>26</v>
      </c>
      <c r="K4858" s="6">
        <v>19</v>
      </c>
      <c r="L4858" s="6">
        <v>342</v>
      </c>
      <c r="M4858" s="6">
        <v>17</v>
      </c>
      <c r="N4858" s="6">
        <v>1</v>
      </c>
      <c r="O4858" s="6">
        <v>7.4999999999999997E-2</v>
      </c>
      <c r="P4858" s="8">
        <v>2371.8000000000002</v>
      </c>
      <c r="Q4858" s="8">
        <v>1470.5160000000001</v>
      </c>
      <c r="R4858" s="8">
        <f t="shared" si="226"/>
        <v>723.39899999999989</v>
      </c>
      <c r="S4858" s="8">
        <f>(((Sales[[#This Row],[Unit Price]]-(Sales[[#This Row],[Discount Applied]]*Sales[[#This Row],[Unit Price]]))-Q4858)/Q4858)*100</f>
        <v>49.193548387096762</v>
      </c>
      <c r="T4858" s="8">
        <f t="shared" si="227"/>
        <v>2193.915</v>
      </c>
      <c r="U4858" s="8">
        <f>Sales[[#This Row],[Unit Cost]]*Sales[[#This Row],[Order Quantity]]</f>
        <v>1470.5160000000001</v>
      </c>
    </row>
    <row r="4859" spans="1:21" x14ac:dyDescent="0.2">
      <c r="A4859" s="6" t="s">
        <v>5072</v>
      </c>
      <c r="B4859" s="6" t="s">
        <v>25</v>
      </c>
      <c r="C4859" s="6" t="s">
        <v>148</v>
      </c>
      <c r="D4859" s="7">
        <v>43700</v>
      </c>
      <c r="E4859" s="7">
        <v>43830</v>
      </c>
      <c r="F4859" s="7">
        <v>43834</v>
      </c>
      <c r="G4859" s="7">
        <v>43841</v>
      </c>
      <c r="H4859" s="6">
        <f t="shared" si="225"/>
        <v>11</v>
      </c>
      <c r="I4859" s="6" t="s">
        <v>215</v>
      </c>
      <c r="J4859" s="6">
        <v>14</v>
      </c>
      <c r="K4859" s="6">
        <v>2</v>
      </c>
      <c r="L4859" s="6">
        <v>41</v>
      </c>
      <c r="M4859" s="6">
        <v>2</v>
      </c>
      <c r="N4859" s="6">
        <v>2</v>
      </c>
      <c r="O4859" s="6">
        <v>7.4999999999999997E-2</v>
      </c>
      <c r="P4859" s="8">
        <v>1038.5</v>
      </c>
      <c r="Q4859" s="8">
        <v>498.47999999999996</v>
      </c>
      <c r="R4859" s="8">
        <f t="shared" si="226"/>
        <v>924.26499999999999</v>
      </c>
      <c r="S4859" s="8">
        <f>(((Sales[[#This Row],[Unit Price]]-(Sales[[#This Row],[Discount Applied]]*Sales[[#This Row],[Unit Price]]))-Q4859)/Q4859)*100</f>
        <v>92.708333333333343</v>
      </c>
      <c r="T4859" s="8">
        <f t="shared" si="227"/>
        <v>1921.2249999999999</v>
      </c>
      <c r="U4859" s="8">
        <f>Sales[[#This Row],[Unit Cost]]*Sales[[#This Row],[Order Quantity]]</f>
        <v>996.95999999999992</v>
      </c>
    </row>
    <row r="4860" spans="1:21" x14ac:dyDescent="0.2">
      <c r="A4860" s="6" t="s">
        <v>5073</v>
      </c>
      <c r="B4860" s="6" t="s">
        <v>23</v>
      </c>
      <c r="C4860" s="6" t="s">
        <v>147</v>
      </c>
      <c r="D4860" s="7">
        <v>43700</v>
      </c>
      <c r="E4860" s="7">
        <v>43830</v>
      </c>
      <c r="F4860" s="7">
        <v>43839</v>
      </c>
      <c r="G4860" s="7">
        <v>43844</v>
      </c>
      <c r="H4860" s="6">
        <f t="shared" si="225"/>
        <v>14</v>
      </c>
      <c r="I4860" s="6" t="s">
        <v>215</v>
      </c>
      <c r="J4860" s="6">
        <v>24</v>
      </c>
      <c r="K4860" s="6">
        <v>12</v>
      </c>
      <c r="L4860" s="6">
        <v>224</v>
      </c>
      <c r="M4860" s="6">
        <v>5</v>
      </c>
      <c r="N4860" s="6">
        <v>8</v>
      </c>
      <c r="O4860" s="6">
        <v>7.4999999999999997E-2</v>
      </c>
      <c r="P4860" s="8">
        <v>1011.7</v>
      </c>
      <c r="Q4860" s="8">
        <v>566.55200000000013</v>
      </c>
      <c r="R4860" s="8">
        <f t="shared" si="226"/>
        <v>2954.1639999999989</v>
      </c>
      <c r="S4860" s="8">
        <f>(((Sales[[#This Row],[Unit Price]]-(Sales[[#This Row],[Discount Applied]]*Sales[[#This Row],[Unit Price]]))-Q4860)/Q4860)*100</f>
        <v>65.178571428571388</v>
      </c>
      <c r="T4860" s="8">
        <f t="shared" si="227"/>
        <v>7486.58</v>
      </c>
      <c r="U4860" s="8">
        <f>Sales[[#This Row],[Unit Cost]]*Sales[[#This Row],[Order Quantity]]</f>
        <v>4532.4160000000011</v>
      </c>
    </row>
    <row r="4861" spans="1:21" x14ac:dyDescent="0.2">
      <c r="A4861" s="6" t="s">
        <v>5074</v>
      </c>
      <c r="B4861" s="6" t="s">
        <v>25</v>
      </c>
      <c r="C4861" s="6" t="s">
        <v>145</v>
      </c>
      <c r="D4861" s="7">
        <v>43700</v>
      </c>
      <c r="E4861" s="7">
        <v>43830</v>
      </c>
      <c r="F4861" s="7">
        <v>43846</v>
      </c>
      <c r="G4861" s="7">
        <v>43850</v>
      </c>
      <c r="H4861" s="6">
        <f t="shared" si="225"/>
        <v>20</v>
      </c>
      <c r="I4861" s="6" t="s">
        <v>215</v>
      </c>
      <c r="J4861" s="6">
        <v>19</v>
      </c>
      <c r="K4861" s="6">
        <v>7</v>
      </c>
      <c r="L4861" s="6">
        <v>158</v>
      </c>
      <c r="M4861" s="6">
        <v>12</v>
      </c>
      <c r="N4861" s="6">
        <v>7</v>
      </c>
      <c r="O4861" s="6">
        <v>7.4999999999999997E-2</v>
      </c>
      <c r="P4861" s="8">
        <v>3926.2000000000003</v>
      </c>
      <c r="Q4861" s="8">
        <v>2944.65</v>
      </c>
      <c r="R4861" s="8">
        <f t="shared" si="226"/>
        <v>4809.5950000000012</v>
      </c>
      <c r="S4861" s="8">
        <f>(((Sales[[#This Row],[Unit Price]]-(Sales[[#This Row],[Discount Applied]]*Sales[[#This Row],[Unit Price]]))-Q4861)/Q4861)*100</f>
        <v>23.333333333333332</v>
      </c>
      <c r="T4861" s="8">
        <f t="shared" si="227"/>
        <v>25422.145</v>
      </c>
      <c r="U4861" s="8">
        <f>Sales[[#This Row],[Unit Cost]]*Sales[[#This Row],[Order Quantity]]</f>
        <v>20612.55</v>
      </c>
    </row>
    <row r="4862" spans="1:21" x14ac:dyDescent="0.2">
      <c r="A4862" s="6" t="s">
        <v>5075</v>
      </c>
      <c r="B4862" s="6" t="s">
        <v>26</v>
      </c>
      <c r="C4862" s="6" t="s">
        <v>147</v>
      </c>
      <c r="D4862" s="7">
        <v>43700</v>
      </c>
      <c r="E4862" s="7">
        <v>43830</v>
      </c>
      <c r="F4862" s="7">
        <v>43834</v>
      </c>
      <c r="G4862" s="7">
        <v>43840</v>
      </c>
      <c r="H4862" s="6">
        <f t="shared" si="225"/>
        <v>10</v>
      </c>
      <c r="I4862" s="6" t="s">
        <v>215</v>
      </c>
      <c r="J4862" s="6">
        <v>27</v>
      </c>
      <c r="K4862" s="6">
        <v>2</v>
      </c>
      <c r="L4862" s="6">
        <v>256</v>
      </c>
      <c r="M4862" s="6">
        <v>33</v>
      </c>
      <c r="N4862" s="6">
        <v>2</v>
      </c>
      <c r="O4862" s="6">
        <v>0.1</v>
      </c>
      <c r="P4862" s="8">
        <v>6070.2</v>
      </c>
      <c r="Q4862" s="8">
        <v>4127.7359999999999</v>
      </c>
      <c r="R4862" s="8">
        <f t="shared" si="226"/>
        <v>2670.8880000000008</v>
      </c>
      <c r="S4862" s="8">
        <f>(((Sales[[#This Row],[Unit Price]]-(Sales[[#This Row],[Discount Applied]]*Sales[[#This Row],[Unit Price]]))-Q4862)/Q4862)*100</f>
        <v>32.352941176470601</v>
      </c>
      <c r="T4862" s="8">
        <f t="shared" si="227"/>
        <v>10926.36</v>
      </c>
      <c r="U4862" s="8">
        <f>Sales[[#This Row],[Unit Cost]]*Sales[[#This Row],[Order Quantity]]</f>
        <v>8255.4719999999998</v>
      </c>
    </row>
    <row r="4863" spans="1:21" x14ac:dyDescent="0.2">
      <c r="A4863" s="6" t="s">
        <v>5076</v>
      </c>
      <c r="B4863" s="6" t="s">
        <v>25</v>
      </c>
      <c r="C4863" s="6" t="s">
        <v>147</v>
      </c>
      <c r="D4863" s="7">
        <v>43700</v>
      </c>
      <c r="E4863" s="7">
        <v>43830</v>
      </c>
      <c r="F4863" s="7">
        <v>43841</v>
      </c>
      <c r="G4863" s="7">
        <v>43849</v>
      </c>
      <c r="H4863" s="6">
        <f t="shared" si="225"/>
        <v>19</v>
      </c>
      <c r="I4863" s="6" t="s">
        <v>215</v>
      </c>
      <c r="J4863" s="6">
        <v>18</v>
      </c>
      <c r="K4863" s="6">
        <v>44</v>
      </c>
      <c r="L4863" s="6">
        <v>238</v>
      </c>
      <c r="M4863" s="6">
        <v>39</v>
      </c>
      <c r="N4863" s="6">
        <v>5</v>
      </c>
      <c r="O4863" s="6">
        <v>7.4999999999999997E-2</v>
      </c>
      <c r="P4863" s="8">
        <v>5996.5</v>
      </c>
      <c r="Q4863" s="8">
        <v>5097.0249999999996</v>
      </c>
      <c r="R4863" s="8">
        <f t="shared" si="226"/>
        <v>2248.6875</v>
      </c>
      <c r="S4863" s="8">
        <f>(((Sales[[#This Row],[Unit Price]]-(Sales[[#This Row],[Discount Applied]]*Sales[[#This Row],[Unit Price]]))-Q4863)/Q4863)*100</f>
        <v>8.8235294117647101</v>
      </c>
      <c r="T4863" s="8">
        <f t="shared" si="227"/>
        <v>27733.8125</v>
      </c>
      <c r="U4863" s="8">
        <f>Sales[[#This Row],[Unit Cost]]*Sales[[#This Row],[Order Quantity]]</f>
        <v>25485.125</v>
      </c>
    </row>
    <row r="4864" spans="1:21" x14ac:dyDescent="0.2">
      <c r="A4864" s="6" t="s">
        <v>5077</v>
      </c>
      <c r="B4864" s="6" t="s">
        <v>23</v>
      </c>
      <c r="C4864" s="6" t="s">
        <v>146</v>
      </c>
      <c r="D4864" s="7">
        <v>43700</v>
      </c>
      <c r="E4864" s="7">
        <v>43830</v>
      </c>
      <c r="F4864" s="7">
        <v>43832</v>
      </c>
      <c r="G4864" s="7">
        <v>43834</v>
      </c>
      <c r="H4864" s="6">
        <f t="shared" si="225"/>
        <v>4</v>
      </c>
      <c r="I4864" s="6" t="s">
        <v>215</v>
      </c>
      <c r="J4864" s="6">
        <v>24</v>
      </c>
      <c r="K4864" s="6">
        <v>26</v>
      </c>
      <c r="L4864" s="6">
        <v>272</v>
      </c>
      <c r="M4864" s="6">
        <v>23</v>
      </c>
      <c r="N4864" s="6">
        <v>4</v>
      </c>
      <c r="O4864" s="6">
        <v>0.2</v>
      </c>
      <c r="P4864" s="8">
        <v>5071.9000000000005</v>
      </c>
      <c r="Q4864" s="8">
        <v>3246.0160000000005</v>
      </c>
      <c r="R4864" s="8">
        <f t="shared" si="226"/>
        <v>3246.0159999999996</v>
      </c>
      <c r="S4864" s="8">
        <f>(((Sales[[#This Row],[Unit Price]]-(Sales[[#This Row],[Discount Applied]]*Sales[[#This Row],[Unit Price]]))-Q4864)/Q4864)*100</f>
        <v>24.999999999999993</v>
      </c>
      <c r="T4864" s="8">
        <f t="shared" si="227"/>
        <v>16230.080000000002</v>
      </c>
      <c r="U4864" s="8">
        <f>Sales[[#This Row],[Unit Cost]]*Sales[[#This Row],[Order Quantity]]</f>
        <v>12984.064000000002</v>
      </c>
    </row>
    <row r="4865" spans="1:21" x14ac:dyDescent="0.2">
      <c r="A4865" s="6" t="s">
        <v>5078</v>
      </c>
      <c r="B4865" s="6" t="s">
        <v>25</v>
      </c>
      <c r="C4865" s="6" t="s">
        <v>148</v>
      </c>
      <c r="D4865" s="7">
        <v>43700</v>
      </c>
      <c r="E4865" s="7">
        <v>43830</v>
      </c>
      <c r="F4865" s="7">
        <v>43837</v>
      </c>
      <c r="G4865" s="7">
        <v>43846</v>
      </c>
      <c r="H4865" s="6">
        <f t="shared" si="225"/>
        <v>16</v>
      </c>
      <c r="I4865" s="6" t="s">
        <v>215</v>
      </c>
      <c r="J4865" s="6">
        <v>16</v>
      </c>
      <c r="K4865" s="6">
        <v>5</v>
      </c>
      <c r="L4865" s="6">
        <v>21</v>
      </c>
      <c r="M4865" s="6">
        <v>1</v>
      </c>
      <c r="N4865" s="6">
        <v>7</v>
      </c>
      <c r="O4865" s="6">
        <v>0.15</v>
      </c>
      <c r="P4865" s="8">
        <v>6164</v>
      </c>
      <c r="Q4865" s="8">
        <v>4129.88</v>
      </c>
      <c r="R4865" s="8">
        <f t="shared" si="226"/>
        <v>7766.6400000000031</v>
      </c>
      <c r="S4865" s="8">
        <f>(((Sales[[#This Row],[Unit Price]]-(Sales[[#This Row],[Discount Applied]]*Sales[[#This Row],[Unit Price]]))-Q4865)/Q4865)*100</f>
        <v>26.865671641791032</v>
      </c>
      <c r="T4865" s="8">
        <f t="shared" si="227"/>
        <v>36675.800000000003</v>
      </c>
      <c r="U4865" s="8">
        <f>Sales[[#This Row],[Unit Cost]]*Sales[[#This Row],[Order Quantity]]</f>
        <v>28909.16</v>
      </c>
    </row>
    <row r="4866" spans="1:21" x14ac:dyDescent="0.2">
      <c r="A4866" s="6" t="s">
        <v>5079</v>
      </c>
      <c r="B4866" s="6" t="s">
        <v>23</v>
      </c>
      <c r="C4866" s="6" t="s">
        <v>148</v>
      </c>
      <c r="D4866" s="7">
        <v>43700</v>
      </c>
      <c r="E4866" s="7">
        <v>43830</v>
      </c>
      <c r="F4866" s="7">
        <v>43842</v>
      </c>
      <c r="G4866" s="7">
        <v>43849</v>
      </c>
      <c r="H4866" s="6">
        <f t="shared" ref="H4866:H4929" si="228">G4866-E4866</f>
        <v>19</v>
      </c>
      <c r="I4866" s="6" t="s">
        <v>215</v>
      </c>
      <c r="J4866" s="6">
        <v>25</v>
      </c>
      <c r="K4866" s="6">
        <v>48</v>
      </c>
      <c r="L4866" s="6">
        <v>8</v>
      </c>
      <c r="M4866" s="6">
        <v>38</v>
      </c>
      <c r="N4866" s="6">
        <v>5</v>
      </c>
      <c r="O4866" s="6">
        <v>0.1</v>
      </c>
      <c r="P4866" s="8">
        <v>3825.7000000000003</v>
      </c>
      <c r="Q4866" s="8">
        <v>1874.5930000000001</v>
      </c>
      <c r="R4866" s="8">
        <f t="shared" ref="R4866:R4929" si="229">T4866-(Q4866*N4866)</f>
        <v>7842.6850000000013</v>
      </c>
      <c r="S4866" s="8">
        <f>(((Sales[[#This Row],[Unit Price]]-(Sales[[#This Row],[Discount Applied]]*Sales[[#This Row],[Unit Price]]))-Q4866)/Q4866)*100</f>
        <v>83.673469387755091</v>
      </c>
      <c r="T4866" s="8">
        <f t="shared" ref="T4866:T4929" si="230">((P4866*N4866)-(P4866*O4866*N4866))</f>
        <v>17215.650000000001</v>
      </c>
      <c r="U4866" s="8">
        <f>Sales[[#This Row],[Unit Cost]]*Sales[[#This Row],[Order Quantity]]</f>
        <v>9372.9650000000001</v>
      </c>
    </row>
    <row r="4867" spans="1:21" x14ac:dyDescent="0.2">
      <c r="A4867" s="6" t="s">
        <v>5080</v>
      </c>
      <c r="B4867" s="6" t="s">
        <v>24</v>
      </c>
      <c r="C4867" s="6" t="s">
        <v>145</v>
      </c>
      <c r="D4867" s="7">
        <v>43700</v>
      </c>
      <c r="E4867" s="7">
        <v>43830</v>
      </c>
      <c r="F4867" s="7">
        <v>43841</v>
      </c>
      <c r="G4867" s="7">
        <v>43842</v>
      </c>
      <c r="H4867" s="6">
        <f t="shared" si="228"/>
        <v>12</v>
      </c>
      <c r="I4867" s="6" t="s">
        <v>215</v>
      </c>
      <c r="J4867" s="6">
        <v>12</v>
      </c>
      <c r="K4867" s="6">
        <v>1</v>
      </c>
      <c r="L4867" s="6">
        <v>120</v>
      </c>
      <c r="M4867" s="6">
        <v>20</v>
      </c>
      <c r="N4867" s="6">
        <v>3</v>
      </c>
      <c r="O4867" s="6">
        <v>0.1</v>
      </c>
      <c r="P4867" s="8">
        <v>1715.2</v>
      </c>
      <c r="Q4867" s="8">
        <v>806.14400000000001</v>
      </c>
      <c r="R4867" s="8">
        <f t="shared" si="229"/>
        <v>2212.6080000000002</v>
      </c>
      <c r="S4867" s="8">
        <f>(((Sales[[#This Row],[Unit Price]]-(Sales[[#This Row],[Discount Applied]]*Sales[[#This Row],[Unit Price]]))-Q4867)/Q4867)*100</f>
        <v>91.489361702127667</v>
      </c>
      <c r="T4867" s="8">
        <f t="shared" si="230"/>
        <v>4631.04</v>
      </c>
      <c r="U4867" s="8">
        <f>Sales[[#This Row],[Unit Cost]]*Sales[[#This Row],[Order Quantity]]</f>
        <v>2418.4319999999998</v>
      </c>
    </row>
    <row r="4868" spans="1:21" x14ac:dyDescent="0.2">
      <c r="A4868" s="6" t="s">
        <v>5081</v>
      </c>
      <c r="B4868" s="6" t="s">
        <v>24</v>
      </c>
      <c r="C4868" s="6" t="s">
        <v>148</v>
      </c>
      <c r="D4868" s="7">
        <v>43700</v>
      </c>
      <c r="E4868" s="7">
        <v>43831</v>
      </c>
      <c r="F4868" s="7">
        <v>43845</v>
      </c>
      <c r="G4868" s="7">
        <v>43853</v>
      </c>
      <c r="H4868" s="6">
        <f t="shared" si="228"/>
        <v>22</v>
      </c>
      <c r="I4868" s="6" t="s">
        <v>215</v>
      </c>
      <c r="J4868" s="6">
        <v>5</v>
      </c>
      <c r="K4868" s="6">
        <v>29</v>
      </c>
      <c r="L4868" s="6">
        <v>2</v>
      </c>
      <c r="M4868" s="6">
        <v>7</v>
      </c>
      <c r="N4868" s="6">
        <v>3</v>
      </c>
      <c r="O4868" s="6">
        <v>0.05</v>
      </c>
      <c r="P4868" s="8">
        <v>3845.8</v>
      </c>
      <c r="Q4868" s="8">
        <v>2230.5639999999999</v>
      </c>
      <c r="R4868" s="8">
        <f t="shared" si="229"/>
        <v>4268.8380000000016</v>
      </c>
      <c r="S4868" s="8">
        <f>(((Sales[[#This Row],[Unit Price]]-(Sales[[#This Row],[Discount Applied]]*Sales[[#This Row],[Unit Price]]))-Q4868)/Q4868)*100</f>
        <v>63.793103448275879</v>
      </c>
      <c r="T4868" s="8">
        <f t="shared" si="230"/>
        <v>10960.53</v>
      </c>
      <c r="U4868" s="8">
        <f>Sales[[#This Row],[Unit Cost]]*Sales[[#This Row],[Order Quantity]]</f>
        <v>6691.6919999999991</v>
      </c>
    </row>
    <row r="4869" spans="1:21" x14ac:dyDescent="0.2">
      <c r="A4869" s="6" t="s">
        <v>5082</v>
      </c>
      <c r="B4869" s="6" t="s">
        <v>26</v>
      </c>
      <c r="C4869" s="6" t="s">
        <v>147</v>
      </c>
      <c r="D4869" s="7">
        <v>43700</v>
      </c>
      <c r="E4869" s="7">
        <v>43831</v>
      </c>
      <c r="F4869" s="7">
        <v>43854</v>
      </c>
      <c r="G4869" s="7">
        <v>43860</v>
      </c>
      <c r="H4869" s="6">
        <f t="shared" si="228"/>
        <v>29</v>
      </c>
      <c r="I4869" s="6" t="s">
        <v>215</v>
      </c>
      <c r="J4869" s="6">
        <v>26</v>
      </c>
      <c r="K4869" s="6">
        <v>31</v>
      </c>
      <c r="L4869" s="6">
        <v>231</v>
      </c>
      <c r="M4869" s="6">
        <v>46</v>
      </c>
      <c r="N4869" s="6">
        <v>2</v>
      </c>
      <c r="O4869" s="6">
        <v>0.1</v>
      </c>
      <c r="P4869" s="8">
        <v>1078.7</v>
      </c>
      <c r="Q4869" s="8">
        <v>431.48</v>
      </c>
      <c r="R4869" s="8">
        <f t="shared" si="229"/>
        <v>1078.7</v>
      </c>
      <c r="S4869" s="8">
        <f>(((Sales[[#This Row],[Unit Price]]-(Sales[[#This Row],[Discount Applied]]*Sales[[#This Row],[Unit Price]]))-Q4869)/Q4869)*100</f>
        <v>125</v>
      </c>
      <c r="T4869" s="8">
        <f t="shared" si="230"/>
        <v>1941.66</v>
      </c>
      <c r="U4869" s="8">
        <f>Sales[[#This Row],[Unit Cost]]*Sales[[#This Row],[Order Quantity]]</f>
        <v>862.96</v>
      </c>
    </row>
    <row r="4870" spans="1:21" x14ac:dyDescent="0.2">
      <c r="A4870" s="6" t="s">
        <v>5083</v>
      </c>
      <c r="B4870" s="6" t="s">
        <v>24</v>
      </c>
      <c r="C4870" s="6" t="s">
        <v>145</v>
      </c>
      <c r="D4870" s="7">
        <v>43700</v>
      </c>
      <c r="E4870" s="7">
        <v>43831</v>
      </c>
      <c r="F4870" s="7">
        <v>43836</v>
      </c>
      <c r="G4870" s="7">
        <v>43844</v>
      </c>
      <c r="H4870" s="6">
        <f t="shared" si="228"/>
        <v>13</v>
      </c>
      <c r="I4870" s="6" t="s">
        <v>215</v>
      </c>
      <c r="J4870" s="6">
        <v>3</v>
      </c>
      <c r="K4870" s="6">
        <v>28</v>
      </c>
      <c r="L4870" s="6">
        <v>169</v>
      </c>
      <c r="M4870" s="6">
        <v>16</v>
      </c>
      <c r="N4870" s="6">
        <v>3</v>
      </c>
      <c r="O4870" s="6">
        <v>0.1</v>
      </c>
      <c r="P4870" s="8">
        <v>1045.2</v>
      </c>
      <c r="Q4870" s="8">
        <v>480.79200000000003</v>
      </c>
      <c r="R4870" s="8">
        <f t="shared" si="229"/>
        <v>1379.6640000000002</v>
      </c>
      <c r="S4870" s="8">
        <f>(((Sales[[#This Row],[Unit Price]]-(Sales[[#This Row],[Discount Applied]]*Sales[[#This Row],[Unit Price]]))-Q4870)/Q4870)*100</f>
        <v>95.652173913043484</v>
      </c>
      <c r="T4870" s="8">
        <f t="shared" si="230"/>
        <v>2822.0400000000004</v>
      </c>
      <c r="U4870" s="8">
        <f>Sales[[#This Row],[Unit Cost]]*Sales[[#This Row],[Order Quantity]]</f>
        <v>1442.3760000000002</v>
      </c>
    </row>
    <row r="4871" spans="1:21" x14ac:dyDescent="0.2">
      <c r="A4871" s="6" t="s">
        <v>5084</v>
      </c>
      <c r="B4871" s="6" t="s">
        <v>24</v>
      </c>
      <c r="C4871" s="6" t="s">
        <v>146</v>
      </c>
      <c r="D4871" s="7">
        <v>43700</v>
      </c>
      <c r="E4871" s="7">
        <v>43831</v>
      </c>
      <c r="F4871" s="7">
        <v>43853</v>
      </c>
      <c r="G4871" s="7">
        <v>43858</v>
      </c>
      <c r="H4871" s="6">
        <f t="shared" si="228"/>
        <v>27</v>
      </c>
      <c r="I4871" s="6" t="s">
        <v>215</v>
      </c>
      <c r="J4871" s="6">
        <v>4</v>
      </c>
      <c r="K4871" s="6">
        <v>3</v>
      </c>
      <c r="L4871" s="6">
        <v>290</v>
      </c>
      <c r="M4871" s="6">
        <v>44</v>
      </c>
      <c r="N4871" s="6">
        <v>1</v>
      </c>
      <c r="O4871" s="6">
        <v>0.05</v>
      </c>
      <c r="P4871" s="8">
        <v>268</v>
      </c>
      <c r="Q4871" s="8">
        <v>123.28</v>
      </c>
      <c r="R4871" s="8">
        <f t="shared" si="229"/>
        <v>131.32</v>
      </c>
      <c r="S4871" s="8">
        <f>(((Sales[[#This Row],[Unit Price]]-(Sales[[#This Row],[Discount Applied]]*Sales[[#This Row],[Unit Price]]))-Q4871)/Q4871)*100</f>
        <v>106.52173913043477</v>
      </c>
      <c r="T4871" s="8">
        <f t="shared" si="230"/>
        <v>254.6</v>
      </c>
      <c r="U4871" s="8">
        <f>Sales[[#This Row],[Unit Cost]]*Sales[[#This Row],[Order Quantity]]</f>
        <v>123.28</v>
      </c>
    </row>
    <row r="4872" spans="1:21" x14ac:dyDescent="0.2">
      <c r="A4872" s="6" t="s">
        <v>5085</v>
      </c>
      <c r="B4872" s="6" t="s">
        <v>24</v>
      </c>
      <c r="C4872" s="6" t="s">
        <v>145</v>
      </c>
      <c r="D4872" s="7">
        <v>43700</v>
      </c>
      <c r="E4872" s="7">
        <v>43832</v>
      </c>
      <c r="F4872" s="7">
        <v>43840</v>
      </c>
      <c r="G4872" s="7">
        <v>43847</v>
      </c>
      <c r="H4872" s="6">
        <f t="shared" si="228"/>
        <v>15</v>
      </c>
      <c r="I4872" s="6" t="s">
        <v>215</v>
      </c>
      <c r="J4872" s="6">
        <v>5</v>
      </c>
      <c r="K4872" s="6">
        <v>13</v>
      </c>
      <c r="L4872" s="6">
        <v>192</v>
      </c>
      <c r="M4872" s="6">
        <v>25</v>
      </c>
      <c r="N4872" s="6">
        <v>7</v>
      </c>
      <c r="O4872" s="6">
        <v>7.4999999999999997E-2</v>
      </c>
      <c r="P4872" s="8">
        <v>1802.3</v>
      </c>
      <c r="Q4872" s="8">
        <v>1153.472</v>
      </c>
      <c r="R4872" s="8">
        <f t="shared" si="229"/>
        <v>3595.5884999999998</v>
      </c>
      <c r="S4872" s="8">
        <f>(((Sales[[#This Row],[Unit Price]]-(Sales[[#This Row],[Discount Applied]]*Sales[[#This Row],[Unit Price]]))-Q4872)/Q4872)*100</f>
        <v>44.531250000000007</v>
      </c>
      <c r="T4872" s="8">
        <f t="shared" si="230"/>
        <v>11669.8925</v>
      </c>
      <c r="U4872" s="8">
        <f>Sales[[#This Row],[Unit Cost]]*Sales[[#This Row],[Order Quantity]]</f>
        <v>8074.3040000000001</v>
      </c>
    </row>
    <row r="4873" spans="1:21" x14ac:dyDescent="0.2">
      <c r="A4873" s="6" t="s">
        <v>5086</v>
      </c>
      <c r="B4873" s="6" t="s">
        <v>23</v>
      </c>
      <c r="C4873" s="6" t="s">
        <v>147</v>
      </c>
      <c r="D4873" s="7">
        <v>43700</v>
      </c>
      <c r="E4873" s="7">
        <v>43832</v>
      </c>
      <c r="F4873" s="7">
        <v>43851</v>
      </c>
      <c r="G4873" s="7">
        <v>43861</v>
      </c>
      <c r="H4873" s="6">
        <f t="shared" si="228"/>
        <v>29</v>
      </c>
      <c r="I4873" s="6" t="s">
        <v>215</v>
      </c>
      <c r="J4873" s="6">
        <v>21</v>
      </c>
      <c r="K4873" s="6">
        <v>24</v>
      </c>
      <c r="L4873" s="6">
        <v>221</v>
      </c>
      <c r="M4873" s="6">
        <v>18</v>
      </c>
      <c r="N4873" s="6">
        <v>2</v>
      </c>
      <c r="O4873" s="6">
        <v>0.1</v>
      </c>
      <c r="P4873" s="8">
        <v>1025.1000000000001</v>
      </c>
      <c r="Q4873" s="8">
        <v>830.33100000000013</v>
      </c>
      <c r="R4873" s="8">
        <f t="shared" si="229"/>
        <v>184.51800000000003</v>
      </c>
      <c r="S4873" s="8">
        <f>(((Sales[[#This Row],[Unit Price]]-(Sales[[#This Row],[Discount Applied]]*Sales[[#This Row],[Unit Price]]))-Q4873)/Q4873)*100</f>
        <v>11.111111111111111</v>
      </c>
      <c r="T4873" s="8">
        <f t="shared" si="230"/>
        <v>1845.1800000000003</v>
      </c>
      <c r="U4873" s="8">
        <f>Sales[[#This Row],[Unit Cost]]*Sales[[#This Row],[Order Quantity]]</f>
        <v>1660.6620000000003</v>
      </c>
    </row>
    <row r="4874" spans="1:21" x14ac:dyDescent="0.2">
      <c r="A4874" s="6" t="s">
        <v>5087</v>
      </c>
      <c r="B4874" s="6" t="s">
        <v>25</v>
      </c>
      <c r="C4874" s="6" t="s">
        <v>144</v>
      </c>
      <c r="D4874" s="7">
        <v>43700</v>
      </c>
      <c r="E4874" s="7">
        <v>43832</v>
      </c>
      <c r="F4874" s="7">
        <v>43842</v>
      </c>
      <c r="G4874" s="7">
        <v>43851</v>
      </c>
      <c r="H4874" s="6">
        <f t="shared" si="228"/>
        <v>19</v>
      </c>
      <c r="I4874" s="6" t="s">
        <v>215</v>
      </c>
      <c r="J4874" s="6">
        <v>13</v>
      </c>
      <c r="K4874" s="6">
        <v>26</v>
      </c>
      <c r="L4874" s="6">
        <v>80</v>
      </c>
      <c r="M4874" s="6">
        <v>36</v>
      </c>
      <c r="N4874" s="6">
        <v>1</v>
      </c>
      <c r="O4874" s="6">
        <v>0.1</v>
      </c>
      <c r="P4874" s="8">
        <v>2579.5</v>
      </c>
      <c r="Q4874" s="8">
        <v>1031.8</v>
      </c>
      <c r="R4874" s="8">
        <f t="shared" si="229"/>
        <v>1289.7500000000002</v>
      </c>
      <c r="S4874" s="8">
        <f>(((Sales[[#This Row],[Unit Price]]-(Sales[[#This Row],[Discount Applied]]*Sales[[#This Row],[Unit Price]]))-Q4874)/Q4874)*100</f>
        <v>125.00000000000003</v>
      </c>
      <c r="T4874" s="8">
        <f t="shared" si="230"/>
        <v>2321.5500000000002</v>
      </c>
      <c r="U4874" s="8">
        <f>Sales[[#This Row],[Unit Cost]]*Sales[[#This Row],[Order Quantity]]</f>
        <v>1031.8</v>
      </c>
    </row>
    <row r="4875" spans="1:21" x14ac:dyDescent="0.2">
      <c r="A4875" s="6" t="s">
        <v>5088</v>
      </c>
      <c r="B4875" s="6" t="s">
        <v>23</v>
      </c>
      <c r="C4875" s="6" t="s">
        <v>146</v>
      </c>
      <c r="D4875" s="7">
        <v>43700</v>
      </c>
      <c r="E4875" s="7">
        <v>43832</v>
      </c>
      <c r="F4875" s="7">
        <v>43846</v>
      </c>
      <c r="G4875" s="7">
        <v>43856</v>
      </c>
      <c r="H4875" s="6">
        <f t="shared" si="228"/>
        <v>24</v>
      </c>
      <c r="I4875" s="6" t="s">
        <v>215</v>
      </c>
      <c r="J4875" s="6">
        <v>24</v>
      </c>
      <c r="K4875" s="6">
        <v>36</v>
      </c>
      <c r="L4875" s="6">
        <v>271</v>
      </c>
      <c r="M4875" s="6">
        <v>2</v>
      </c>
      <c r="N4875" s="6">
        <v>7</v>
      </c>
      <c r="O4875" s="6">
        <v>0.05</v>
      </c>
      <c r="P4875" s="8">
        <v>6257.8</v>
      </c>
      <c r="Q4875" s="8">
        <v>2816.01</v>
      </c>
      <c r="R4875" s="8">
        <f t="shared" si="229"/>
        <v>21902.299999999996</v>
      </c>
      <c r="S4875" s="8">
        <f>(((Sales[[#This Row],[Unit Price]]-(Sales[[#This Row],[Discount Applied]]*Sales[[#This Row],[Unit Price]]))-Q4875)/Q4875)*100</f>
        <v>111.1111111111111</v>
      </c>
      <c r="T4875" s="8">
        <f t="shared" si="230"/>
        <v>41614.369999999995</v>
      </c>
      <c r="U4875" s="8">
        <f>Sales[[#This Row],[Unit Cost]]*Sales[[#This Row],[Order Quantity]]</f>
        <v>19712.07</v>
      </c>
    </row>
    <row r="4876" spans="1:21" x14ac:dyDescent="0.2">
      <c r="A4876" s="6" t="s">
        <v>5089</v>
      </c>
      <c r="B4876" s="6" t="s">
        <v>26</v>
      </c>
      <c r="C4876" s="6" t="s">
        <v>145</v>
      </c>
      <c r="D4876" s="7">
        <v>43700</v>
      </c>
      <c r="E4876" s="7">
        <v>43832</v>
      </c>
      <c r="F4876" s="7">
        <v>43850</v>
      </c>
      <c r="G4876" s="7">
        <v>43859</v>
      </c>
      <c r="H4876" s="6">
        <f t="shared" si="228"/>
        <v>27</v>
      </c>
      <c r="I4876" s="6" t="s">
        <v>215</v>
      </c>
      <c r="J4876" s="6">
        <v>27</v>
      </c>
      <c r="K4876" s="6">
        <v>47</v>
      </c>
      <c r="L4876" s="6">
        <v>94</v>
      </c>
      <c r="M4876" s="6">
        <v>19</v>
      </c>
      <c r="N4876" s="6">
        <v>5</v>
      </c>
      <c r="O4876" s="6">
        <v>7.4999999999999997E-2</v>
      </c>
      <c r="P4876" s="8">
        <v>5333.2</v>
      </c>
      <c r="Q4876" s="8">
        <v>4426.5559999999996</v>
      </c>
      <c r="R4876" s="8">
        <f t="shared" si="229"/>
        <v>2533.2700000000004</v>
      </c>
      <c r="S4876" s="8">
        <f>(((Sales[[#This Row],[Unit Price]]-(Sales[[#This Row],[Discount Applied]]*Sales[[#This Row],[Unit Price]]))-Q4876)/Q4876)*100</f>
        <v>11.445783132530133</v>
      </c>
      <c r="T4876" s="8">
        <f t="shared" si="230"/>
        <v>24666.05</v>
      </c>
      <c r="U4876" s="8">
        <f>Sales[[#This Row],[Unit Cost]]*Sales[[#This Row],[Order Quantity]]</f>
        <v>22132.78</v>
      </c>
    </row>
    <row r="4877" spans="1:21" x14ac:dyDescent="0.2">
      <c r="A4877" s="6" t="s">
        <v>5090</v>
      </c>
      <c r="B4877" s="6" t="s">
        <v>23</v>
      </c>
      <c r="C4877" s="6" t="s">
        <v>146</v>
      </c>
      <c r="D4877" s="7">
        <v>43700</v>
      </c>
      <c r="E4877" s="7">
        <v>43832</v>
      </c>
      <c r="F4877" s="7">
        <v>43844</v>
      </c>
      <c r="G4877" s="7">
        <v>43851</v>
      </c>
      <c r="H4877" s="6">
        <f t="shared" si="228"/>
        <v>19</v>
      </c>
      <c r="I4877" s="6" t="s">
        <v>215</v>
      </c>
      <c r="J4877" s="6">
        <v>20</v>
      </c>
      <c r="K4877" s="6">
        <v>44</v>
      </c>
      <c r="L4877" s="6">
        <v>328</v>
      </c>
      <c r="M4877" s="6">
        <v>22</v>
      </c>
      <c r="N4877" s="6">
        <v>8</v>
      </c>
      <c r="O4877" s="6">
        <v>0.15</v>
      </c>
      <c r="P4877" s="8">
        <v>1675</v>
      </c>
      <c r="Q4877" s="8">
        <v>1155.75</v>
      </c>
      <c r="R4877" s="8">
        <f t="shared" si="229"/>
        <v>2144</v>
      </c>
      <c r="S4877" s="8">
        <f>(((Sales[[#This Row],[Unit Price]]-(Sales[[#This Row],[Discount Applied]]*Sales[[#This Row],[Unit Price]]))-Q4877)/Q4877)*100</f>
        <v>23.188405797101449</v>
      </c>
      <c r="T4877" s="8">
        <f t="shared" si="230"/>
        <v>11390</v>
      </c>
      <c r="U4877" s="8">
        <f>Sales[[#This Row],[Unit Cost]]*Sales[[#This Row],[Order Quantity]]</f>
        <v>9246</v>
      </c>
    </row>
    <row r="4878" spans="1:21" x14ac:dyDescent="0.2">
      <c r="A4878" s="6" t="s">
        <v>5091</v>
      </c>
      <c r="B4878" s="6" t="s">
        <v>25</v>
      </c>
      <c r="C4878" s="6" t="s">
        <v>148</v>
      </c>
      <c r="D4878" s="7">
        <v>43700</v>
      </c>
      <c r="E4878" s="7">
        <v>43832</v>
      </c>
      <c r="F4878" s="7">
        <v>43842</v>
      </c>
      <c r="G4878" s="7">
        <v>43843</v>
      </c>
      <c r="H4878" s="6">
        <f t="shared" si="228"/>
        <v>11</v>
      </c>
      <c r="I4878" s="6" t="s">
        <v>215</v>
      </c>
      <c r="J4878" s="6">
        <v>19</v>
      </c>
      <c r="K4878" s="6">
        <v>21</v>
      </c>
      <c r="L4878" s="6">
        <v>37</v>
      </c>
      <c r="M4878" s="6">
        <v>34</v>
      </c>
      <c r="N4878" s="6">
        <v>1</v>
      </c>
      <c r="O4878" s="6">
        <v>0.1</v>
      </c>
      <c r="P4878" s="8">
        <v>1139</v>
      </c>
      <c r="Q4878" s="8">
        <v>466.98999999999995</v>
      </c>
      <c r="R4878" s="8">
        <f t="shared" si="229"/>
        <v>558.1099999999999</v>
      </c>
      <c r="S4878" s="8">
        <f>(((Sales[[#This Row],[Unit Price]]-(Sales[[#This Row],[Discount Applied]]*Sales[[#This Row],[Unit Price]]))-Q4878)/Q4878)*100</f>
        <v>119.51219512195121</v>
      </c>
      <c r="T4878" s="8">
        <f t="shared" si="230"/>
        <v>1025.0999999999999</v>
      </c>
      <c r="U4878" s="8">
        <f>Sales[[#This Row],[Unit Cost]]*Sales[[#This Row],[Order Quantity]]</f>
        <v>466.98999999999995</v>
      </c>
    </row>
    <row r="4879" spans="1:21" x14ac:dyDescent="0.2">
      <c r="A4879" s="6" t="s">
        <v>5092</v>
      </c>
      <c r="B4879" s="6" t="s">
        <v>23</v>
      </c>
      <c r="C4879" s="6" t="s">
        <v>148</v>
      </c>
      <c r="D4879" s="7">
        <v>43700</v>
      </c>
      <c r="E4879" s="7">
        <v>43832</v>
      </c>
      <c r="F4879" s="7">
        <v>43848</v>
      </c>
      <c r="G4879" s="7">
        <v>43851</v>
      </c>
      <c r="H4879" s="6">
        <f t="shared" si="228"/>
        <v>19</v>
      </c>
      <c r="I4879" s="6" t="s">
        <v>215</v>
      </c>
      <c r="J4879" s="6">
        <v>24</v>
      </c>
      <c r="K4879" s="6">
        <v>6</v>
      </c>
      <c r="L4879" s="6">
        <v>24</v>
      </c>
      <c r="M4879" s="6">
        <v>37</v>
      </c>
      <c r="N4879" s="6">
        <v>3</v>
      </c>
      <c r="O4879" s="6">
        <v>7.4999999999999997E-2</v>
      </c>
      <c r="P4879" s="8">
        <v>1011.7</v>
      </c>
      <c r="Q4879" s="8">
        <v>667.72200000000009</v>
      </c>
      <c r="R4879" s="8">
        <f t="shared" si="229"/>
        <v>804.30150000000003</v>
      </c>
      <c r="S4879" s="8">
        <f>(((Sales[[#This Row],[Unit Price]]-(Sales[[#This Row],[Discount Applied]]*Sales[[#This Row],[Unit Price]]))-Q4879)/Q4879)*100</f>
        <v>40.151515151515135</v>
      </c>
      <c r="T4879" s="8">
        <f t="shared" si="230"/>
        <v>2807.4675000000002</v>
      </c>
      <c r="U4879" s="8">
        <f>Sales[[#This Row],[Unit Cost]]*Sales[[#This Row],[Order Quantity]]</f>
        <v>2003.1660000000002</v>
      </c>
    </row>
    <row r="4880" spans="1:21" x14ac:dyDescent="0.2">
      <c r="A4880" s="6" t="s">
        <v>5093</v>
      </c>
      <c r="B4880" s="6" t="s">
        <v>24</v>
      </c>
      <c r="C4880" s="6" t="s">
        <v>147</v>
      </c>
      <c r="D4880" s="7">
        <v>43700</v>
      </c>
      <c r="E4880" s="7">
        <v>43833</v>
      </c>
      <c r="F4880" s="7">
        <v>43861</v>
      </c>
      <c r="G4880" s="7">
        <v>43868</v>
      </c>
      <c r="H4880" s="6">
        <f t="shared" si="228"/>
        <v>35</v>
      </c>
      <c r="I4880" s="6" t="s">
        <v>215</v>
      </c>
      <c r="J4880" s="6">
        <v>3</v>
      </c>
      <c r="K4880" s="6">
        <v>36</v>
      </c>
      <c r="L4880" s="6">
        <v>219</v>
      </c>
      <c r="M4880" s="6">
        <v>20</v>
      </c>
      <c r="N4880" s="6">
        <v>4</v>
      </c>
      <c r="O4880" s="6">
        <v>7.4999999999999997E-2</v>
      </c>
      <c r="P4880" s="8">
        <v>174.20000000000002</v>
      </c>
      <c r="Q4880" s="8">
        <v>90.584000000000017</v>
      </c>
      <c r="R4880" s="8">
        <f t="shared" si="229"/>
        <v>282.20400000000001</v>
      </c>
      <c r="S4880" s="8">
        <f>(((Sales[[#This Row],[Unit Price]]-(Sales[[#This Row],[Discount Applied]]*Sales[[#This Row],[Unit Price]]))-Q4880)/Q4880)*100</f>
        <v>77.884615384615373</v>
      </c>
      <c r="T4880" s="8">
        <f t="shared" si="230"/>
        <v>644.54000000000008</v>
      </c>
      <c r="U4880" s="8">
        <f>Sales[[#This Row],[Unit Cost]]*Sales[[#This Row],[Order Quantity]]</f>
        <v>362.33600000000007</v>
      </c>
    </row>
    <row r="4881" spans="1:21" x14ac:dyDescent="0.2">
      <c r="A4881" s="6" t="s">
        <v>5094</v>
      </c>
      <c r="B4881" s="6" t="s">
        <v>24</v>
      </c>
      <c r="C4881" s="6" t="s">
        <v>148</v>
      </c>
      <c r="D4881" s="7">
        <v>43700</v>
      </c>
      <c r="E4881" s="7">
        <v>43833</v>
      </c>
      <c r="F4881" s="7">
        <v>43845</v>
      </c>
      <c r="G4881" s="7">
        <v>43848</v>
      </c>
      <c r="H4881" s="6">
        <f t="shared" si="228"/>
        <v>15</v>
      </c>
      <c r="I4881" s="6" t="s">
        <v>215</v>
      </c>
      <c r="J4881" s="6">
        <v>8</v>
      </c>
      <c r="K4881" s="6">
        <v>36</v>
      </c>
      <c r="L4881" s="6">
        <v>57</v>
      </c>
      <c r="M4881" s="6">
        <v>38</v>
      </c>
      <c r="N4881" s="6">
        <v>3</v>
      </c>
      <c r="O4881" s="6">
        <v>0.2</v>
      </c>
      <c r="P4881" s="8">
        <v>1775.5</v>
      </c>
      <c r="Q4881" s="8">
        <v>710.2</v>
      </c>
      <c r="R4881" s="8">
        <f t="shared" si="229"/>
        <v>2130.5999999999995</v>
      </c>
      <c r="S4881" s="8">
        <f>(((Sales[[#This Row],[Unit Price]]-(Sales[[#This Row],[Discount Applied]]*Sales[[#This Row],[Unit Price]]))-Q4881)/Q4881)*100</f>
        <v>100</v>
      </c>
      <c r="T4881" s="8">
        <f t="shared" si="230"/>
        <v>4261.2</v>
      </c>
      <c r="U4881" s="8">
        <f>Sales[[#This Row],[Unit Cost]]*Sales[[#This Row],[Order Quantity]]</f>
        <v>2130.6000000000004</v>
      </c>
    </row>
    <row r="4882" spans="1:21" x14ac:dyDescent="0.2">
      <c r="A4882" s="6" t="s">
        <v>5095</v>
      </c>
      <c r="B4882" s="6" t="s">
        <v>24</v>
      </c>
      <c r="C4882" s="6" t="s">
        <v>146</v>
      </c>
      <c r="D4882" s="7">
        <v>43700</v>
      </c>
      <c r="E4882" s="7">
        <v>43833</v>
      </c>
      <c r="F4882" s="7">
        <v>43849</v>
      </c>
      <c r="G4882" s="7">
        <v>43851</v>
      </c>
      <c r="H4882" s="6">
        <f t="shared" si="228"/>
        <v>18</v>
      </c>
      <c r="I4882" s="6" t="s">
        <v>215</v>
      </c>
      <c r="J4882" s="6">
        <v>8</v>
      </c>
      <c r="K4882" s="6">
        <v>24</v>
      </c>
      <c r="L4882" s="6">
        <v>265</v>
      </c>
      <c r="M4882" s="6">
        <v>36</v>
      </c>
      <c r="N4882" s="6">
        <v>1</v>
      </c>
      <c r="O4882" s="6">
        <v>0.05</v>
      </c>
      <c r="P4882" s="8">
        <v>1065.3</v>
      </c>
      <c r="Q4882" s="8">
        <v>521.99699999999996</v>
      </c>
      <c r="R4882" s="8">
        <f t="shared" si="229"/>
        <v>490.03800000000001</v>
      </c>
      <c r="S4882" s="8">
        <f>(((Sales[[#This Row],[Unit Price]]-(Sales[[#This Row],[Discount Applied]]*Sales[[#This Row],[Unit Price]]))-Q4882)/Q4882)*100</f>
        <v>93.877551020408163</v>
      </c>
      <c r="T4882" s="8">
        <f t="shared" si="230"/>
        <v>1012.035</v>
      </c>
      <c r="U4882" s="8">
        <f>Sales[[#This Row],[Unit Cost]]*Sales[[#This Row],[Order Quantity]]</f>
        <v>521.99699999999996</v>
      </c>
    </row>
    <row r="4883" spans="1:21" x14ac:dyDescent="0.2">
      <c r="A4883" s="6" t="s">
        <v>5096</v>
      </c>
      <c r="B4883" s="6" t="s">
        <v>24</v>
      </c>
      <c r="C4883" s="6" t="s">
        <v>145</v>
      </c>
      <c r="D4883" s="7">
        <v>43700</v>
      </c>
      <c r="E4883" s="7">
        <v>43833</v>
      </c>
      <c r="F4883" s="7">
        <v>43854</v>
      </c>
      <c r="G4883" s="7">
        <v>43862</v>
      </c>
      <c r="H4883" s="6">
        <f t="shared" si="228"/>
        <v>29</v>
      </c>
      <c r="I4883" s="6" t="s">
        <v>215</v>
      </c>
      <c r="J4883" s="6">
        <v>7</v>
      </c>
      <c r="K4883" s="6">
        <v>18</v>
      </c>
      <c r="L4883" s="6">
        <v>90</v>
      </c>
      <c r="M4883" s="6">
        <v>33</v>
      </c>
      <c r="N4883" s="6">
        <v>3</v>
      </c>
      <c r="O4883" s="6">
        <v>0.05</v>
      </c>
      <c r="P4883" s="8">
        <v>6123.8</v>
      </c>
      <c r="Q4883" s="8">
        <v>4041.7080000000001</v>
      </c>
      <c r="R4883" s="8">
        <f t="shared" si="229"/>
        <v>5327.7060000000019</v>
      </c>
      <c r="S4883" s="8">
        <f>(((Sales[[#This Row],[Unit Price]]-(Sales[[#This Row],[Discount Applied]]*Sales[[#This Row],[Unit Price]]))-Q4883)/Q4883)*100</f>
        <v>43.939393939393952</v>
      </c>
      <c r="T4883" s="8">
        <f t="shared" si="230"/>
        <v>17452.830000000002</v>
      </c>
      <c r="U4883" s="8">
        <f>Sales[[#This Row],[Unit Cost]]*Sales[[#This Row],[Order Quantity]]</f>
        <v>12125.124</v>
      </c>
    </row>
    <row r="4884" spans="1:21" x14ac:dyDescent="0.2">
      <c r="A4884" s="6" t="s">
        <v>5097</v>
      </c>
      <c r="B4884" s="6" t="s">
        <v>24</v>
      </c>
      <c r="C4884" s="6" t="s">
        <v>144</v>
      </c>
      <c r="D4884" s="7">
        <v>43700</v>
      </c>
      <c r="E4884" s="7">
        <v>43833</v>
      </c>
      <c r="F4884" s="7">
        <v>43845</v>
      </c>
      <c r="G4884" s="7">
        <v>43853</v>
      </c>
      <c r="H4884" s="6">
        <f t="shared" si="228"/>
        <v>20</v>
      </c>
      <c r="I4884" s="6" t="s">
        <v>215</v>
      </c>
      <c r="J4884" s="6">
        <v>12</v>
      </c>
      <c r="K4884" s="6">
        <v>47</v>
      </c>
      <c r="L4884" s="6">
        <v>67</v>
      </c>
      <c r="M4884" s="6">
        <v>41</v>
      </c>
      <c r="N4884" s="6">
        <v>6</v>
      </c>
      <c r="O4884" s="6">
        <v>7.4999999999999997E-2</v>
      </c>
      <c r="P4884" s="8">
        <v>2452.2000000000003</v>
      </c>
      <c r="Q4884" s="8">
        <v>1986.2820000000004</v>
      </c>
      <c r="R4884" s="8">
        <f t="shared" si="229"/>
        <v>1692.0179999999982</v>
      </c>
      <c r="S4884" s="8">
        <f>(((Sales[[#This Row],[Unit Price]]-(Sales[[#This Row],[Discount Applied]]*Sales[[#This Row],[Unit Price]]))-Q4884)/Q4884)*100</f>
        <v>14.197530864197525</v>
      </c>
      <c r="T4884" s="8">
        <f t="shared" si="230"/>
        <v>13609.710000000001</v>
      </c>
      <c r="U4884" s="8">
        <f>Sales[[#This Row],[Unit Cost]]*Sales[[#This Row],[Order Quantity]]</f>
        <v>11917.692000000003</v>
      </c>
    </row>
    <row r="4885" spans="1:21" x14ac:dyDescent="0.2">
      <c r="A4885" s="6" t="s">
        <v>5098</v>
      </c>
      <c r="B4885" s="6" t="s">
        <v>26</v>
      </c>
      <c r="C4885" s="6" t="s">
        <v>145</v>
      </c>
      <c r="D4885" s="7">
        <v>43700</v>
      </c>
      <c r="E4885" s="7">
        <v>43833</v>
      </c>
      <c r="F4885" s="7">
        <v>43844</v>
      </c>
      <c r="G4885" s="7">
        <v>43846</v>
      </c>
      <c r="H4885" s="6">
        <f t="shared" si="228"/>
        <v>13</v>
      </c>
      <c r="I4885" s="6" t="s">
        <v>215</v>
      </c>
      <c r="J4885" s="6">
        <v>28</v>
      </c>
      <c r="K4885" s="6">
        <v>19</v>
      </c>
      <c r="L4885" s="6">
        <v>103</v>
      </c>
      <c r="M4885" s="6">
        <v>5</v>
      </c>
      <c r="N4885" s="6">
        <v>5</v>
      </c>
      <c r="O4885" s="6">
        <v>0.1</v>
      </c>
      <c r="P4885" s="8">
        <v>3906.1</v>
      </c>
      <c r="Q4885" s="8">
        <v>2226.4769999999999</v>
      </c>
      <c r="R4885" s="8">
        <f t="shared" si="229"/>
        <v>6445.0650000000023</v>
      </c>
      <c r="S4885" s="8">
        <f>(((Sales[[#This Row],[Unit Price]]-(Sales[[#This Row],[Discount Applied]]*Sales[[#This Row],[Unit Price]]))-Q4885)/Q4885)*100</f>
        <v>57.894736842105267</v>
      </c>
      <c r="T4885" s="8">
        <f t="shared" si="230"/>
        <v>17577.45</v>
      </c>
      <c r="U4885" s="8">
        <f>Sales[[#This Row],[Unit Cost]]*Sales[[#This Row],[Order Quantity]]</f>
        <v>11132.384999999998</v>
      </c>
    </row>
    <row r="4886" spans="1:21" x14ac:dyDescent="0.2">
      <c r="A4886" s="6" t="s">
        <v>5099</v>
      </c>
      <c r="B4886" s="6" t="s">
        <v>25</v>
      </c>
      <c r="C4886" s="6" t="s">
        <v>143</v>
      </c>
      <c r="D4886" s="7">
        <v>43700</v>
      </c>
      <c r="E4886" s="7">
        <v>43833</v>
      </c>
      <c r="F4886" s="7">
        <v>43859</v>
      </c>
      <c r="G4886" s="7">
        <v>43865</v>
      </c>
      <c r="H4886" s="6">
        <f t="shared" si="228"/>
        <v>32</v>
      </c>
      <c r="I4886" s="6" t="s">
        <v>215</v>
      </c>
      <c r="J4886" s="6">
        <v>13</v>
      </c>
      <c r="K4886" s="6">
        <v>36</v>
      </c>
      <c r="L4886" s="6">
        <v>349</v>
      </c>
      <c r="M4886" s="6">
        <v>6</v>
      </c>
      <c r="N4886" s="6">
        <v>5</v>
      </c>
      <c r="O4886" s="6">
        <v>0.05</v>
      </c>
      <c r="P4886" s="8">
        <v>2351.7000000000003</v>
      </c>
      <c r="Q4886" s="8">
        <v>1622.673</v>
      </c>
      <c r="R4886" s="8">
        <f t="shared" si="229"/>
        <v>3057.2100000000028</v>
      </c>
      <c r="S4886" s="8">
        <f>(((Sales[[#This Row],[Unit Price]]-(Sales[[#This Row],[Discount Applied]]*Sales[[#This Row],[Unit Price]]))-Q4886)/Q4886)*100</f>
        <v>37.681159420289866</v>
      </c>
      <c r="T4886" s="8">
        <f t="shared" si="230"/>
        <v>11170.575000000003</v>
      </c>
      <c r="U4886" s="8">
        <f>Sales[[#This Row],[Unit Cost]]*Sales[[#This Row],[Order Quantity]]</f>
        <v>8113.3649999999998</v>
      </c>
    </row>
    <row r="4887" spans="1:21" x14ac:dyDescent="0.2">
      <c r="A4887" s="6" t="s">
        <v>5100</v>
      </c>
      <c r="B4887" s="6" t="s">
        <v>24</v>
      </c>
      <c r="C4887" s="6" t="s">
        <v>143</v>
      </c>
      <c r="D4887" s="7">
        <v>43700</v>
      </c>
      <c r="E4887" s="7">
        <v>43833</v>
      </c>
      <c r="F4887" s="7">
        <v>43860</v>
      </c>
      <c r="G4887" s="7">
        <v>43865</v>
      </c>
      <c r="H4887" s="6">
        <f t="shared" si="228"/>
        <v>32</v>
      </c>
      <c r="I4887" s="6" t="s">
        <v>215</v>
      </c>
      <c r="J4887" s="6">
        <v>3</v>
      </c>
      <c r="K4887" s="6">
        <v>12</v>
      </c>
      <c r="L4887" s="6">
        <v>358</v>
      </c>
      <c r="M4887" s="6">
        <v>3</v>
      </c>
      <c r="N4887" s="6">
        <v>3</v>
      </c>
      <c r="O4887" s="6">
        <v>0.05</v>
      </c>
      <c r="P4887" s="8">
        <v>991.6</v>
      </c>
      <c r="Q4887" s="8">
        <v>793.28000000000009</v>
      </c>
      <c r="R4887" s="8">
        <f t="shared" si="229"/>
        <v>446.22000000000025</v>
      </c>
      <c r="S4887" s="8">
        <f>(((Sales[[#This Row],[Unit Price]]-(Sales[[#This Row],[Discount Applied]]*Sales[[#This Row],[Unit Price]]))-Q4887)/Q4887)*100</f>
        <v>18.749999999999986</v>
      </c>
      <c r="T4887" s="8">
        <f t="shared" si="230"/>
        <v>2826.0600000000004</v>
      </c>
      <c r="U4887" s="8">
        <f>Sales[[#This Row],[Unit Cost]]*Sales[[#This Row],[Order Quantity]]</f>
        <v>2379.84</v>
      </c>
    </row>
    <row r="4888" spans="1:21" x14ac:dyDescent="0.2">
      <c r="A4888" s="6" t="s">
        <v>5101</v>
      </c>
      <c r="B4888" s="6" t="s">
        <v>24</v>
      </c>
      <c r="C4888" s="6" t="s">
        <v>143</v>
      </c>
      <c r="D4888" s="7">
        <v>43700</v>
      </c>
      <c r="E4888" s="7">
        <v>43833</v>
      </c>
      <c r="F4888" s="7">
        <v>43836</v>
      </c>
      <c r="G4888" s="7">
        <v>43838</v>
      </c>
      <c r="H4888" s="6">
        <f t="shared" si="228"/>
        <v>5</v>
      </c>
      <c r="I4888" s="6" t="s">
        <v>215</v>
      </c>
      <c r="J4888" s="6">
        <v>5</v>
      </c>
      <c r="K4888" s="6">
        <v>42</v>
      </c>
      <c r="L4888" s="6">
        <v>359</v>
      </c>
      <c r="M4888" s="6">
        <v>33</v>
      </c>
      <c r="N4888" s="6">
        <v>5</v>
      </c>
      <c r="O4888" s="6">
        <v>0.15</v>
      </c>
      <c r="P4888" s="8">
        <v>5226</v>
      </c>
      <c r="Q4888" s="8">
        <v>3240.12</v>
      </c>
      <c r="R4888" s="8">
        <f t="shared" si="229"/>
        <v>6009.9000000000015</v>
      </c>
      <c r="S4888" s="8">
        <f>(((Sales[[#This Row],[Unit Price]]-(Sales[[#This Row],[Discount Applied]]*Sales[[#This Row],[Unit Price]]))-Q4888)/Q4888)*100</f>
        <v>37.096774193548406</v>
      </c>
      <c r="T4888" s="8">
        <f t="shared" si="230"/>
        <v>22210.5</v>
      </c>
      <c r="U4888" s="8">
        <f>Sales[[#This Row],[Unit Cost]]*Sales[[#This Row],[Order Quantity]]</f>
        <v>16200.599999999999</v>
      </c>
    </row>
    <row r="4889" spans="1:21" x14ac:dyDescent="0.2">
      <c r="A4889" s="6" t="s">
        <v>5102</v>
      </c>
      <c r="B4889" s="6" t="s">
        <v>24</v>
      </c>
      <c r="C4889" s="6" t="s">
        <v>144</v>
      </c>
      <c r="D4889" s="7">
        <v>43700</v>
      </c>
      <c r="E4889" s="7">
        <v>43834</v>
      </c>
      <c r="F4889" s="7">
        <v>43857</v>
      </c>
      <c r="G4889" s="7">
        <v>43867</v>
      </c>
      <c r="H4889" s="6">
        <f t="shared" si="228"/>
        <v>33</v>
      </c>
      <c r="I4889" s="6" t="s">
        <v>215</v>
      </c>
      <c r="J4889" s="6">
        <v>3</v>
      </c>
      <c r="K4889" s="6">
        <v>25</v>
      </c>
      <c r="L4889" s="6">
        <v>67</v>
      </c>
      <c r="M4889" s="6">
        <v>4</v>
      </c>
      <c r="N4889" s="6">
        <v>1</v>
      </c>
      <c r="O4889" s="6">
        <v>0.1</v>
      </c>
      <c r="P4889" s="8">
        <v>5936.2</v>
      </c>
      <c r="Q4889" s="8">
        <v>3027.462</v>
      </c>
      <c r="R4889" s="8">
        <f t="shared" si="229"/>
        <v>2315.1179999999999</v>
      </c>
      <c r="S4889" s="8">
        <f>(((Sales[[#This Row],[Unit Price]]-(Sales[[#This Row],[Discount Applied]]*Sales[[#This Row],[Unit Price]]))-Q4889)/Q4889)*100</f>
        <v>76.470588235294116</v>
      </c>
      <c r="T4889" s="8">
        <f t="shared" si="230"/>
        <v>5342.58</v>
      </c>
      <c r="U4889" s="8">
        <f>Sales[[#This Row],[Unit Cost]]*Sales[[#This Row],[Order Quantity]]</f>
        <v>3027.462</v>
      </c>
    </row>
    <row r="4890" spans="1:21" x14ac:dyDescent="0.2">
      <c r="A4890" s="6" t="s">
        <v>5103</v>
      </c>
      <c r="B4890" s="6" t="s">
        <v>24</v>
      </c>
      <c r="C4890" s="6" t="s">
        <v>147</v>
      </c>
      <c r="D4890" s="7">
        <v>43700</v>
      </c>
      <c r="E4890" s="7">
        <v>43834</v>
      </c>
      <c r="F4890" s="7">
        <v>43850</v>
      </c>
      <c r="G4890" s="7">
        <v>43852</v>
      </c>
      <c r="H4890" s="6">
        <f t="shared" si="228"/>
        <v>18</v>
      </c>
      <c r="I4890" s="6" t="s">
        <v>215</v>
      </c>
      <c r="J4890" s="6">
        <v>10</v>
      </c>
      <c r="K4890" s="6">
        <v>12</v>
      </c>
      <c r="L4890" s="6">
        <v>229</v>
      </c>
      <c r="M4890" s="6">
        <v>45</v>
      </c>
      <c r="N4890" s="6">
        <v>8</v>
      </c>
      <c r="O4890" s="6">
        <v>7.4999999999999997E-2</v>
      </c>
      <c r="P4890" s="8">
        <v>1051.9000000000001</v>
      </c>
      <c r="Q4890" s="8">
        <v>525.95000000000005</v>
      </c>
      <c r="R4890" s="8">
        <f t="shared" si="229"/>
        <v>3576.46</v>
      </c>
      <c r="S4890" s="8">
        <f>(((Sales[[#This Row],[Unit Price]]-(Sales[[#This Row],[Discount Applied]]*Sales[[#This Row],[Unit Price]]))-Q4890)/Q4890)*100</f>
        <v>85</v>
      </c>
      <c r="T4890" s="8">
        <f t="shared" si="230"/>
        <v>7784.06</v>
      </c>
      <c r="U4890" s="8">
        <f>Sales[[#This Row],[Unit Cost]]*Sales[[#This Row],[Order Quantity]]</f>
        <v>4207.6000000000004</v>
      </c>
    </row>
    <row r="4891" spans="1:21" x14ac:dyDescent="0.2">
      <c r="A4891" s="6" t="s">
        <v>5104</v>
      </c>
      <c r="B4891" s="6" t="s">
        <v>25</v>
      </c>
      <c r="C4891" s="6" t="s">
        <v>148</v>
      </c>
      <c r="D4891" s="7">
        <v>43700</v>
      </c>
      <c r="E4891" s="7">
        <v>43834</v>
      </c>
      <c r="F4891" s="7">
        <v>43853</v>
      </c>
      <c r="G4891" s="7">
        <v>43856</v>
      </c>
      <c r="H4891" s="6">
        <f t="shared" si="228"/>
        <v>22</v>
      </c>
      <c r="I4891" s="6" t="s">
        <v>215</v>
      </c>
      <c r="J4891" s="6">
        <v>12</v>
      </c>
      <c r="K4891" s="6">
        <v>11</v>
      </c>
      <c r="L4891" s="6">
        <v>26</v>
      </c>
      <c r="M4891" s="6">
        <v>25</v>
      </c>
      <c r="N4891" s="6">
        <v>5</v>
      </c>
      <c r="O4891" s="6">
        <v>0.1</v>
      </c>
      <c r="P4891" s="8">
        <v>1018.4</v>
      </c>
      <c r="Q4891" s="8">
        <v>794.35199999999998</v>
      </c>
      <c r="R4891" s="8">
        <f t="shared" si="229"/>
        <v>611.04000000000042</v>
      </c>
      <c r="S4891" s="8">
        <f>(((Sales[[#This Row],[Unit Price]]-(Sales[[#This Row],[Discount Applied]]*Sales[[#This Row],[Unit Price]]))-Q4891)/Q4891)*100</f>
        <v>15.384615384615383</v>
      </c>
      <c r="T4891" s="8">
        <f t="shared" si="230"/>
        <v>4582.8</v>
      </c>
      <c r="U4891" s="8">
        <f>Sales[[#This Row],[Unit Cost]]*Sales[[#This Row],[Order Quantity]]</f>
        <v>3971.7599999999998</v>
      </c>
    </row>
    <row r="4892" spans="1:21" x14ac:dyDescent="0.2">
      <c r="A4892" s="6" t="s">
        <v>5105</v>
      </c>
      <c r="B4892" s="6" t="s">
        <v>25</v>
      </c>
      <c r="C4892" s="6" t="s">
        <v>147</v>
      </c>
      <c r="D4892" s="7">
        <v>43700</v>
      </c>
      <c r="E4892" s="7">
        <v>43834</v>
      </c>
      <c r="F4892" s="7">
        <v>43861</v>
      </c>
      <c r="G4892" s="7">
        <v>43867</v>
      </c>
      <c r="H4892" s="6">
        <f t="shared" si="228"/>
        <v>33</v>
      </c>
      <c r="I4892" s="6" t="s">
        <v>215</v>
      </c>
      <c r="J4892" s="6">
        <v>15</v>
      </c>
      <c r="K4892" s="6">
        <v>23</v>
      </c>
      <c r="L4892" s="6">
        <v>224</v>
      </c>
      <c r="M4892" s="6">
        <v>37</v>
      </c>
      <c r="N4892" s="6">
        <v>7</v>
      </c>
      <c r="O4892" s="6">
        <v>0.05</v>
      </c>
      <c r="P4892" s="8">
        <v>3731.9</v>
      </c>
      <c r="Q4892" s="8">
        <v>2948.201</v>
      </c>
      <c r="R4892" s="8">
        <f t="shared" si="229"/>
        <v>4179.7279999999992</v>
      </c>
      <c r="S4892" s="8">
        <f>(((Sales[[#This Row],[Unit Price]]-(Sales[[#This Row],[Discount Applied]]*Sales[[#This Row],[Unit Price]]))-Q4892)/Q4892)*100</f>
        <v>20.253164556962034</v>
      </c>
      <c r="T4892" s="8">
        <f t="shared" si="230"/>
        <v>24817.134999999998</v>
      </c>
      <c r="U4892" s="8">
        <f>Sales[[#This Row],[Unit Cost]]*Sales[[#This Row],[Order Quantity]]</f>
        <v>20637.406999999999</v>
      </c>
    </row>
    <row r="4893" spans="1:21" x14ac:dyDescent="0.2">
      <c r="A4893" s="6" t="s">
        <v>5106</v>
      </c>
      <c r="B4893" s="6" t="s">
        <v>24</v>
      </c>
      <c r="C4893" s="6" t="s">
        <v>146</v>
      </c>
      <c r="D4893" s="7">
        <v>43700</v>
      </c>
      <c r="E4893" s="7">
        <v>43834</v>
      </c>
      <c r="F4893" s="7">
        <v>43847</v>
      </c>
      <c r="G4893" s="7">
        <v>43851</v>
      </c>
      <c r="H4893" s="6">
        <f t="shared" si="228"/>
        <v>17</v>
      </c>
      <c r="I4893" s="6" t="s">
        <v>215</v>
      </c>
      <c r="J4893" s="6">
        <v>7</v>
      </c>
      <c r="K4893" s="6">
        <v>9</v>
      </c>
      <c r="L4893" s="6">
        <v>293</v>
      </c>
      <c r="M4893" s="6">
        <v>34</v>
      </c>
      <c r="N4893" s="6">
        <v>2</v>
      </c>
      <c r="O4893" s="6">
        <v>0.1</v>
      </c>
      <c r="P4893" s="8">
        <v>3276.3</v>
      </c>
      <c r="Q4893" s="8">
        <v>2588.277</v>
      </c>
      <c r="R4893" s="8">
        <f t="shared" si="229"/>
        <v>720.78600000000006</v>
      </c>
      <c r="S4893" s="8">
        <f>(((Sales[[#This Row],[Unit Price]]-(Sales[[#This Row],[Discount Applied]]*Sales[[#This Row],[Unit Price]]))-Q4893)/Q4893)*100</f>
        <v>13.924050632911394</v>
      </c>
      <c r="T4893" s="8">
        <f t="shared" si="230"/>
        <v>5897.34</v>
      </c>
      <c r="U4893" s="8">
        <f>Sales[[#This Row],[Unit Cost]]*Sales[[#This Row],[Order Quantity]]</f>
        <v>5176.5540000000001</v>
      </c>
    </row>
    <row r="4894" spans="1:21" x14ac:dyDescent="0.2">
      <c r="A4894" s="6" t="s">
        <v>5107</v>
      </c>
      <c r="B4894" s="6" t="s">
        <v>25</v>
      </c>
      <c r="C4894" s="6" t="s">
        <v>145</v>
      </c>
      <c r="D4894" s="7">
        <v>43700</v>
      </c>
      <c r="E4894" s="7">
        <v>43835</v>
      </c>
      <c r="F4894" s="7">
        <v>43856</v>
      </c>
      <c r="G4894" s="7">
        <v>43857</v>
      </c>
      <c r="H4894" s="6">
        <f t="shared" si="228"/>
        <v>22</v>
      </c>
      <c r="I4894" s="6" t="s">
        <v>215</v>
      </c>
      <c r="J4894" s="6">
        <v>17</v>
      </c>
      <c r="K4894" s="6">
        <v>41</v>
      </c>
      <c r="L4894" s="6">
        <v>179</v>
      </c>
      <c r="M4894" s="6">
        <v>31</v>
      </c>
      <c r="N4894" s="6">
        <v>7</v>
      </c>
      <c r="O4894" s="6">
        <v>0.4</v>
      </c>
      <c r="P4894" s="8">
        <v>1105.5</v>
      </c>
      <c r="Q4894" s="8">
        <v>718.57500000000005</v>
      </c>
      <c r="R4894" s="8">
        <f t="shared" si="229"/>
        <v>-386.92500000000109</v>
      </c>
      <c r="S4894" s="8">
        <f>(((Sales[[#This Row],[Unit Price]]-(Sales[[#This Row],[Discount Applied]]*Sales[[#This Row],[Unit Price]]))-Q4894)/Q4894)*100</f>
        <v>-7.6923076923077041</v>
      </c>
      <c r="T4894" s="8">
        <f t="shared" si="230"/>
        <v>4643.0999999999995</v>
      </c>
      <c r="U4894" s="8">
        <f>Sales[[#This Row],[Unit Cost]]*Sales[[#This Row],[Order Quantity]]</f>
        <v>5030.0250000000005</v>
      </c>
    </row>
    <row r="4895" spans="1:21" x14ac:dyDescent="0.2">
      <c r="A4895" s="6" t="s">
        <v>5108</v>
      </c>
      <c r="B4895" s="6" t="s">
        <v>23</v>
      </c>
      <c r="C4895" s="6" t="s">
        <v>147</v>
      </c>
      <c r="D4895" s="7">
        <v>43700</v>
      </c>
      <c r="E4895" s="7">
        <v>43835</v>
      </c>
      <c r="F4895" s="7">
        <v>43862</v>
      </c>
      <c r="G4895" s="7">
        <v>43863</v>
      </c>
      <c r="H4895" s="6">
        <f t="shared" si="228"/>
        <v>28</v>
      </c>
      <c r="I4895" s="6" t="s">
        <v>215</v>
      </c>
      <c r="J4895" s="6">
        <v>24</v>
      </c>
      <c r="K4895" s="6">
        <v>40</v>
      </c>
      <c r="L4895" s="6">
        <v>218</v>
      </c>
      <c r="M4895" s="6">
        <v>43</v>
      </c>
      <c r="N4895" s="6">
        <v>4</v>
      </c>
      <c r="O4895" s="6">
        <v>0.05</v>
      </c>
      <c r="P4895" s="8">
        <v>6539.2</v>
      </c>
      <c r="Q4895" s="8">
        <v>4708.2239999999993</v>
      </c>
      <c r="R4895" s="8">
        <f t="shared" si="229"/>
        <v>6016.0640000000021</v>
      </c>
      <c r="S4895" s="8">
        <f>(((Sales[[#This Row],[Unit Price]]-(Sales[[#This Row],[Discount Applied]]*Sales[[#This Row],[Unit Price]]))-Q4895)/Q4895)*100</f>
        <v>31.944444444444457</v>
      </c>
      <c r="T4895" s="8">
        <f t="shared" si="230"/>
        <v>24848.959999999999</v>
      </c>
      <c r="U4895" s="8">
        <f>Sales[[#This Row],[Unit Cost]]*Sales[[#This Row],[Order Quantity]]</f>
        <v>18832.895999999997</v>
      </c>
    </row>
    <row r="4896" spans="1:21" x14ac:dyDescent="0.2">
      <c r="A4896" s="6" t="s">
        <v>5109</v>
      </c>
      <c r="B4896" s="6" t="s">
        <v>24</v>
      </c>
      <c r="C4896" s="6" t="s">
        <v>143</v>
      </c>
      <c r="D4896" s="7">
        <v>43800</v>
      </c>
      <c r="E4896" s="7">
        <v>43835</v>
      </c>
      <c r="F4896" s="7">
        <v>43861</v>
      </c>
      <c r="G4896" s="7">
        <v>43871</v>
      </c>
      <c r="H4896" s="6">
        <f t="shared" si="228"/>
        <v>36</v>
      </c>
      <c r="I4896" s="6" t="s">
        <v>215</v>
      </c>
      <c r="J4896" s="6">
        <v>1</v>
      </c>
      <c r="K4896" s="6">
        <v>47</v>
      </c>
      <c r="L4896" s="6">
        <v>345</v>
      </c>
      <c r="M4896" s="6">
        <v>20</v>
      </c>
      <c r="N4896" s="6">
        <v>4</v>
      </c>
      <c r="O4896" s="6">
        <v>7.4999999999999997E-2</v>
      </c>
      <c r="P4896" s="8">
        <v>3517.5</v>
      </c>
      <c r="Q4896" s="8">
        <v>2778.8250000000003</v>
      </c>
      <c r="R4896" s="8">
        <f t="shared" si="229"/>
        <v>1899.4499999999989</v>
      </c>
      <c r="S4896" s="8">
        <f>(((Sales[[#This Row],[Unit Price]]-(Sales[[#This Row],[Discount Applied]]*Sales[[#This Row],[Unit Price]]))-Q4896)/Q4896)*100</f>
        <v>17.088607594936697</v>
      </c>
      <c r="T4896" s="8">
        <f t="shared" si="230"/>
        <v>13014.75</v>
      </c>
      <c r="U4896" s="8">
        <f>Sales[[#This Row],[Unit Cost]]*Sales[[#This Row],[Order Quantity]]</f>
        <v>11115.300000000001</v>
      </c>
    </row>
    <row r="4897" spans="1:21" x14ac:dyDescent="0.2">
      <c r="A4897" s="6" t="s">
        <v>5110</v>
      </c>
      <c r="B4897" s="6" t="s">
        <v>23</v>
      </c>
      <c r="C4897" s="6" t="s">
        <v>145</v>
      </c>
      <c r="D4897" s="7">
        <v>43700</v>
      </c>
      <c r="E4897" s="7">
        <v>43835</v>
      </c>
      <c r="F4897" s="7">
        <v>43841</v>
      </c>
      <c r="G4897" s="7">
        <v>43849</v>
      </c>
      <c r="H4897" s="6">
        <f t="shared" si="228"/>
        <v>14</v>
      </c>
      <c r="I4897" s="6" t="s">
        <v>215</v>
      </c>
      <c r="J4897" s="6">
        <v>21</v>
      </c>
      <c r="K4897" s="6">
        <v>18</v>
      </c>
      <c r="L4897" s="6">
        <v>132</v>
      </c>
      <c r="M4897" s="6">
        <v>31</v>
      </c>
      <c r="N4897" s="6">
        <v>2</v>
      </c>
      <c r="O4897" s="6">
        <v>7.4999999999999997E-2</v>
      </c>
      <c r="P4897" s="8">
        <v>2338.3000000000002</v>
      </c>
      <c r="Q4897" s="8">
        <v>1099.001</v>
      </c>
      <c r="R4897" s="8">
        <f t="shared" si="229"/>
        <v>2127.8530000000005</v>
      </c>
      <c r="S4897" s="8">
        <f>(((Sales[[#This Row],[Unit Price]]-(Sales[[#This Row],[Discount Applied]]*Sales[[#This Row],[Unit Price]]))-Q4897)/Q4897)*100</f>
        <v>96.808510638297889</v>
      </c>
      <c r="T4897" s="8">
        <f t="shared" si="230"/>
        <v>4325.8550000000005</v>
      </c>
      <c r="U4897" s="8">
        <f>Sales[[#This Row],[Unit Cost]]*Sales[[#This Row],[Order Quantity]]</f>
        <v>2198.002</v>
      </c>
    </row>
    <row r="4898" spans="1:21" x14ac:dyDescent="0.2">
      <c r="A4898" s="6" t="s">
        <v>5111</v>
      </c>
      <c r="B4898" s="6" t="s">
        <v>24</v>
      </c>
      <c r="C4898" s="6" t="s">
        <v>145</v>
      </c>
      <c r="D4898" s="7">
        <v>43700</v>
      </c>
      <c r="E4898" s="7">
        <v>43835</v>
      </c>
      <c r="F4898" s="7">
        <v>43851</v>
      </c>
      <c r="G4898" s="7">
        <v>43855</v>
      </c>
      <c r="H4898" s="6">
        <f t="shared" si="228"/>
        <v>20</v>
      </c>
      <c r="I4898" s="6" t="s">
        <v>215</v>
      </c>
      <c r="J4898" s="6">
        <v>4</v>
      </c>
      <c r="K4898" s="6">
        <v>38</v>
      </c>
      <c r="L4898" s="6">
        <v>151</v>
      </c>
      <c r="M4898" s="6">
        <v>25</v>
      </c>
      <c r="N4898" s="6">
        <v>1</v>
      </c>
      <c r="O4898" s="6">
        <v>0.2</v>
      </c>
      <c r="P4898" s="8">
        <v>2231.1</v>
      </c>
      <c r="Q4898" s="8">
        <v>892.44</v>
      </c>
      <c r="R4898" s="8">
        <f t="shared" si="229"/>
        <v>892.43999999999983</v>
      </c>
      <c r="S4898" s="8">
        <f>(((Sales[[#This Row],[Unit Price]]-(Sales[[#This Row],[Discount Applied]]*Sales[[#This Row],[Unit Price]]))-Q4898)/Q4898)*100</f>
        <v>99.999999999999972</v>
      </c>
      <c r="T4898" s="8">
        <f t="shared" si="230"/>
        <v>1784.8799999999999</v>
      </c>
      <c r="U4898" s="8">
        <f>Sales[[#This Row],[Unit Cost]]*Sales[[#This Row],[Order Quantity]]</f>
        <v>892.44</v>
      </c>
    </row>
    <row r="4899" spans="1:21" x14ac:dyDescent="0.2">
      <c r="A4899" s="6" t="s">
        <v>5112</v>
      </c>
      <c r="B4899" s="6" t="s">
        <v>24</v>
      </c>
      <c r="C4899" s="6" t="s">
        <v>145</v>
      </c>
      <c r="D4899" s="7">
        <v>43700</v>
      </c>
      <c r="E4899" s="7">
        <v>43835</v>
      </c>
      <c r="F4899" s="7">
        <v>43842</v>
      </c>
      <c r="G4899" s="7">
        <v>43847</v>
      </c>
      <c r="H4899" s="6">
        <f t="shared" si="228"/>
        <v>12</v>
      </c>
      <c r="I4899" s="6" t="s">
        <v>215</v>
      </c>
      <c r="J4899" s="6">
        <v>3</v>
      </c>
      <c r="K4899" s="6">
        <v>47</v>
      </c>
      <c r="L4899" s="6">
        <v>96</v>
      </c>
      <c r="M4899" s="6">
        <v>16</v>
      </c>
      <c r="N4899" s="6">
        <v>6</v>
      </c>
      <c r="O4899" s="6">
        <v>7.4999999999999997E-2</v>
      </c>
      <c r="P4899" s="8">
        <v>911.2</v>
      </c>
      <c r="Q4899" s="8">
        <v>537.60799999999995</v>
      </c>
      <c r="R4899" s="8">
        <f t="shared" si="229"/>
        <v>1831.5120000000011</v>
      </c>
      <c r="S4899" s="8">
        <f>(((Sales[[#This Row],[Unit Price]]-(Sales[[#This Row],[Discount Applied]]*Sales[[#This Row],[Unit Price]]))-Q4899)/Q4899)*100</f>
        <v>56.77966101694917</v>
      </c>
      <c r="T4899" s="8">
        <f t="shared" si="230"/>
        <v>5057.1600000000008</v>
      </c>
      <c r="U4899" s="8">
        <f>Sales[[#This Row],[Unit Cost]]*Sales[[#This Row],[Order Quantity]]</f>
        <v>3225.6479999999997</v>
      </c>
    </row>
    <row r="4900" spans="1:21" x14ac:dyDescent="0.2">
      <c r="A4900" s="6" t="s">
        <v>5113</v>
      </c>
      <c r="B4900" s="6" t="s">
        <v>25</v>
      </c>
      <c r="C4900" s="6" t="s">
        <v>146</v>
      </c>
      <c r="D4900" s="7">
        <v>43700</v>
      </c>
      <c r="E4900" s="7">
        <v>43835</v>
      </c>
      <c r="F4900" s="7">
        <v>43839</v>
      </c>
      <c r="G4900" s="7">
        <v>43846</v>
      </c>
      <c r="H4900" s="6">
        <f t="shared" si="228"/>
        <v>11</v>
      </c>
      <c r="I4900" s="6" t="s">
        <v>215</v>
      </c>
      <c r="J4900" s="6">
        <v>19</v>
      </c>
      <c r="K4900" s="6">
        <v>45</v>
      </c>
      <c r="L4900" s="6">
        <v>326</v>
      </c>
      <c r="M4900" s="6">
        <v>5</v>
      </c>
      <c r="N4900" s="6">
        <v>7</v>
      </c>
      <c r="O4900" s="6">
        <v>0.05</v>
      </c>
      <c r="P4900" s="8">
        <v>6277.9000000000005</v>
      </c>
      <c r="Q4900" s="8">
        <v>4520.0880000000006</v>
      </c>
      <c r="R4900" s="8">
        <f t="shared" si="229"/>
        <v>10107.418999999998</v>
      </c>
      <c r="S4900" s="8">
        <f>(((Sales[[#This Row],[Unit Price]]-(Sales[[#This Row],[Discount Applied]]*Sales[[#This Row],[Unit Price]]))-Q4900)/Q4900)*100</f>
        <v>31.944444444444425</v>
      </c>
      <c r="T4900" s="8">
        <f t="shared" si="230"/>
        <v>41748.035000000003</v>
      </c>
      <c r="U4900" s="8">
        <f>Sales[[#This Row],[Unit Cost]]*Sales[[#This Row],[Order Quantity]]</f>
        <v>31640.616000000005</v>
      </c>
    </row>
    <row r="4901" spans="1:21" x14ac:dyDescent="0.2">
      <c r="A4901" s="6" t="s">
        <v>5114</v>
      </c>
      <c r="B4901" s="6" t="s">
        <v>23</v>
      </c>
      <c r="C4901" s="6" t="s">
        <v>143</v>
      </c>
      <c r="D4901" s="7">
        <v>43800</v>
      </c>
      <c r="E4901" s="7">
        <v>43835</v>
      </c>
      <c r="F4901" s="7">
        <v>43847</v>
      </c>
      <c r="G4901" s="7">
        <v>43855</v>
      </c>
      <c r="H4901" s="6">
        <f t="shared" si="228"/>
        <v>20</v>
      </c>
      <c r="I4901" s="6" t="s">
        <v>215</v>
      </c>
      <c r="J4901" s="6">
        <v>23</v>
      </c>
      <c r="K4901" s="6">
        <v>21</v>
      </c>
      <c r="L4901" s="6">
        <v>333</v>
      </c>
      <c r="M4901" s="6">
        <v>46</v>
      </c>
      <c r="N4901" s="6">
        <v>3</v>
      </c>
      <c r="O4901" s="6">
        <v>0.2</v>
      </c>
      <c r="P4901" s="8">
        <v>2371.8000000000002</v>
      </c>
      <c r="Q4901" s="8">
        <v>996.15600000000006</v>
      </c>
      <c r="R4901" s="8">
        <f t="shared" si="229"/>
        <v>2703.8520000000003</v>
      </c>
      <c r="S4901" s="8">
        <f>(((Sales[[#This Row],[Unit Price]]-(Sales[[#This Row],[Discount Applied]]*Sales[[#This Row],[Unit Price]]))-Q4901)/Q4901)*100</f>
        <v>90.476190476190467</v>
      </c>
      <c r="T4901" s="8">
        <f t="shared" si="230"/>
        <v>5692.3200000000006</v>
      </c>
      <c r="U4901" s="8">
        <f>Sales[[#This Row],[Unit Cost]]*Sales[[#This Row],[Order Quantity]]</f>
        <v>2988.4680000000003</v>
      </c>
    </row>
    <row r="4902" spans="1:21" x14ac:dyDescent="0.2">
      <c r="A4902" s="6" t="s">
        <v>5115</v>
      </c>
      <c r="B4902" s="6" t="s">
        <v>24</v>
      </c>
      <c r="C4902" s="6" t="s">
        <v>146</v>
      </c>
      <c r="D4902" s="7">
        <v>43700</v>
      </c>
      <c r="E4902" s="7">
        <v>43835</v>
      </c>
      <c r="F4902" s="7">
        <v>43846</v>
      </c>
      <c r="G4902" s="7">
        <v>43850</v>
      </c>
      <c r="H4902" s="6">
        <f t="shared" si="228"/>
        <v>15</v>
      </c>
      <c r="I4902" s="6" t="s">
        <v>215</v>
      </c>
      <c r="J4902" s="6">
        <v>6</v>
      </c>
      <c r="K4902" s="6">
        <v>45</v>
      </c>
      <c r="L4902" s="6">
        <v>304</v>
      </c>
      <c r="M4902" s="6">
        <v>35</v>
      </c>
      <c r="N4902" s="6">
        <v>2</v>
      </c>
      <c r="O4902" s="6">
        <v>0.2</v>
      </c>
      <c r="P4902" s="8">
        <v>1969.8</v>
      </c>
      <c r="Q4902" s="8">
        <v>984.9</v>
      </c>
      <c r="R4902" s="8">
        <f t="shared" si="229"/>
        <v>1181.8799999999999</v>
      </c>
      <c r="S4902" s="8">
        <f>(((Sales[[#This Row],[Unit Price]]-(Sales[[#This Row],[Discount Applied]]*Sales[[#This Row],[Unit Price]]))-Q4902)/Q4902)*100</f>
        <v>60</v>
      </c>
      <c r="T4902" s="8">
        <f t="shared" si="230"/>
        <v>3151.68</v>
      </c>
      <c r="U4902" s="8">
        <f>Sales[[#This Row],[Unit Cost]]*Sales[[#This Row],[Order Quantity]]</f>
        <v>1969.8</v>
      </c>
    </row>
    <row r="4903" spans="1:21" x14ac:dyDescent="0.2">
      <c r="A4903" s="6" t="s">
        <v>5116</v>
      </c>
      <c r="B4903" s="6" t="s">
        <v>24</v>
      </c>
      <c r="C4903" s="6" t="s">
        <v>148</v>
      </c>
      <c r="D4903" s="7">
        <v>43700</v>
      </c>
      <c r="E4903" s="7">
        <v>43835</v>
      </c>
      <c r="F4903" s="7">
        <v>43837</v>
      </c>
      <c r="G4903" s="7">
        <v>43844</v>
      </c>
      <c r="H4903" s="6">
        <f t="shared" si="228"/>
        <v>9</v>
      </c>
      <c r="I4903" s="6" t="s">
        <v>215</v>
      </c>
      <c r="J4903" s="6">
        <v>5</v>
      </c>
      <c r="K4903" s="6">
        <v>45</v>
      </c>
      <c r="L4903" s="6">
        <v>26</v>
      </c>
      <c r="M4903" s="6">
        <v>24</v>
      </c>
      <c r="N4903" s="6">
        <v>2</v>
      </c>
      <c r="O4903" s="6">
        <v>0.2</v>
      </c>
      <c r="P4903" s="8">
        <v>5996.5</v>
      </c>
      <c r="Q4903" s="8">
        <v>2818.355</v>
      </c>
      <c r="R4903" s="8">
        <f t="shared" si="229"/>
        <v>3957.6899999999996</v>
      </c>
      <c r="S4903" s="8">
        <f>(((Sales[[#This Row],[Unit Price]]-(Sales[[#This Row],[Discount Applied]]*Sales[[#This Row],[Unit Price]]))-Q4903)/Q4903)*100</f>
        <v>70.212765957446805</v>
      </c>
      <c r="T4903" s="8">
        <f t="shared" si="230"/>
        <v>9594.4</v>
      </c>
      <c r="U4903" s="8">
        <f>Sales[[#This Row],[Unit Cost]]*Sales[[#This Row],[Order Quantity]]</f>
        <v>5636.71</v>
      </c>
    </row>
    <row r="4904" spans="1:21" x14ac:dyDescent="0.2">
      <c r="A4904" s="6" t="s">
        <v>5117</v>
      </c>
      <c r="B4904" s="6" t="s">
        <v>23</v>
      </c>
      <c r="C4904" s="6" t="s">
        <v>145</v>
      </c>
      <c r="D4904" s="7">
        <v>43700</v>
      </c>
      <c r="E4904" s="7">
        <v>43835</v>
      </c>
      <c r="F4904" s="7">
        <v>43860</v>
      </c>
      <c r="G4904" s="7">
        <v>43864</v>
      </c>
      <c r="H4904" s="6">
        <f t="shared" si="228"/>
        <v>29</v>
      </c>
      <c r="I4904" s="6" t="s">
        <v>215</v>
      </c>
      <c r="J4904" s="6">
        <v>25</v>
      </c>
      <c r="K4904" s="6">
        <v>11</v>
      </c>
      <c r="L4904" s="6">
        <v>192</v>
      </c>
      <c r="M4904" s="6">
        <v>26</v>
      </c>
      <c r="N4904" s="6">
        <v>8</v>
      </c>
      <c r="O4904" s="6">
        <v>0.1</v>
      </c>
      <c r="P4904" s="8">
        <v>3865.9</v>
      </c>
      <c r="Q4904" s="8">
        <v>2396.8580000000002</v>
      </c>
      <c r="R4904" s="8">
        <f t="shared" si="229"/>
        <v>8659.6159999999982</v>
      </c>
      <c r="S4904" s="8">
        <f>(((Sales[[#This Row],[Unit Price]]-(Sales[[#This Row],[Discount Applied]]*Sales[[#This Row],[Unit Price]]))-Q4904)/Q4904)*100</f>
        <v>45.161290322580633</v>
      </c>
      <c r="T4904" s="8">
        <f t="shared" si="230"/>
        <v>27834.48</v>
      </c>
      <c r="U4904" s="8">
        <f>Sales[[#This Row],[Unit Cost]]*Sales[[#This Row],[Order Quantity]]</f>
        <v>19174.864000000001</v>
      </c>
    </row>
    <row r="4905" spans="1:21" x14ac:dyDescent="0.2">
      <c r="A4905" s="6" t="s">
        <v>5118</v>
      </c>
      <c r="B4905" s="6" t="s">
        <v>24</v>
      </c>
      <c r="C4905" s="6" t="s">
        <v>148</v>
      </c>
      <c r="D4905" s="7">
        <v>43700</v>
      </c>
      <c r="E4905" s="7">
        <v>43835</v>
      </c>
      <c r="F4905" s="7">
        <v>43839</v>
      </c>
      <c r="G4905" s="7">
        <v>43843</v>
      </c>
      <c r="H4905" s="6">
        <f t="shared" si="228"/>
        <v>8</v>
      </c>
      <c r="I4905" s="6" t="s">
        <v>215</v>
      </c>
      <c r="J4905" s="6">
        <v>5</v>
      </c>
      <c r="K4905" s="6">
        <v>6</v>
      </c>
      <c r="L4905" s="6">
        <v>22</v>
      </c>
      <c r="M4905" s="6">
        <v>4</v>
      </c>
      <c r="N4905" s="6">
        <v>5</v>
      </c>
      <c r="O4905" s="6">
        <v>7.4999999999999997E-2</v>
      </c>
      <c r="P4905" s="8">
        <v>5768.7</v>
      </c>
      <c r="Q4905" s="8">
        <v>4557.2730000000001</v>
      </c>
      <c r="R4905" s="8">
        <f t="shared" si="229"/>
        <v>3893.8724999999977</v>
      </c>
      <c r="S4905" s="8">
        <f>(((Sales[[#This Row],[Unit Price]]-(Sales[[#This Row],[Discount Applied]]*Sales[[#This Row],[Unit Price]]))-Q4905)/Q4905)*100</f>
        <v>17.088607594936697</v>
      </c>
      <c r="T4905" s="8">
        <f t="shared" si="230"/>
        <v>26680.237499999999</v>
      </c>
      <c r="U4905" s="8">
        <f>Sales[[#This Row],[Unit Cost]]*Sales[[#This Row],[Order Quantity]]</f>
        <v>22786.365000000002</v>
      </c>
    </row>
    <row r="4906" spans="1:21" x14ac:dyDescent="0.2">
      <c r="A4906" s="6" t="s">
        <v>5119</v>
      </c>
      <c r="B4906" s="6" t="s">
        <v>25</v>
      </c>
      <c r="C4906" s="6" t="s">
        <v>145</v>
      </c>
      <c r="D4906" s="7">
        <v>43700</v>
      </c>
      <c r="E4906" s="7">
        <v>43836</v>
      </c>
      <c r="F4906" s="7">
        <v>43857</v>
      </c>
      <c r="G4906" s="7">
        <v>43860</v>
      </c>
      <c r="H4906" s="6">
        <f t="shared" si="228"/>
        <v>24</v>
      </c>
      <c r="I4906" s="6" t="s">
        <v>215</v>
      </c>
      <c r="J4906" s="6">
        <v>15</v>
      </c>
      <c r="K4906" s="6">
        <v>50</v>
      </c>
      <c r="L4906" s="6">
        <v>166</v>
      </c>
      <c r="M4906" s="6">
        <v>15</v>
      </c>
      <c r="N4906" s="6">
        <v>5</v>
      </c>
      <c r="O4906" s="6">
        <v>0.15</v>
      </c>
      <c r="P4906" s="8">
        <v>1916.2</v>
      </c>
      <c r="Q4906" s="8">
        <v>1341.34</v>
      </c>
      <c r="R4906" s="8">
        <f t="shared" si="229"/>
        <v>1437.1500000000005</v>
      </c>
      <c r="S4906" s="8">
        <f>(((Sales[[#This Row],[Unit Price]]-(Sales[[#This Row],[Discount Applied]]*Sales[[#This Row],[Unit Price]]))-Q4906)/Q4906)*100</f>
        <v>21.428571428571434</v>
      </c>
      <c r="T4906" s="8">
        <f t="shared" si="230"/>
        <v>8143.85</v>
      </c>
      <c r="U4906" s="8">
        <f>Sales[[#This Row],[Unit Cost]]*Sales[[#This Row],[Order Quantity]]</f>
        <v>6706.7</v>
      </c>
    </row>
    <row r="4907" spans="1:21" x14ac:dyDescent="0.2">
      <c r="A4907" s="6" t="s">
        <v>5120</v>
      </c>
      <c r="B4907" s="6" t="s">
        <v>24</v>
      </c>
      <c r="C4907" s="6" t="s">
        <v>144</v>
      </c>
      <c r="D4907" s="7">
        <v>43700</v>
      </c>
      <c r="E4907" s="7">
        <v>43836</v>
      </c>
      <c r="F4907" s="7">
        <v>43839</v>
      </c>
      <c r="G4907" s="7">
        <v>43841</v>
      </c>
      <c r="H4907" s="6">
        <f t="shared" si="228"/>
        <v>5</v>
      </c>
      <c r="I4907" s="6" t="s">
        <v>215</v>
      </c>
      <c r="J4907" s="6">
        <v>11</v>
      </c>
      <c r="K4907" s="6">
        <v>9</v>
      </c>
      <c r="L4907" s="6">
        <v>73</v>
      </c>
      <c r="M4907" s="6">
        <v>13</v>
      </c>
      <c r="N4907" s="6">
        <v>2</v>
      </c>
      <c r="O4907" s="6">
        <v>7.4999999999999997E-2</v>
      </c>
      <c r="P4907" s="8">
        <v>1989.9</v>
      </c>
      <c r="Q4907" s="8">
        <v>1392.93</v>
      </c>
      <c r="R4907" s="8">
        <f t="shared" si="229"/>
        <v>895.45499999999993</v>
      </c>
      <c r="S4907" s="8">
        <f>(((Sales[[#This Row],[Unit Price]]-(Sales[[#This Row],[Discount Applied]]*Sales[[#This Row],[Unit Price]]))-Q4907)/Q4907)*100</f>
        <v>32.142857142857139</v>
      </c>
      <c r="T4907" s="8">
        <f t="shared" si="230"/>
        <v>3681.3150000000001</v>
      </c>
      <c r="U4907" s="8">
        <f>Sales[[#This Row],[Unit Cost]]*Sales[[#This Row],[Order Quantity]]</f>
        <v>2785.86</v>
      </c>
    </row>
    <row r="4908" spans="1:21" x14ac:dyDescent="0.2">
      <c r="A4908" s="6" t="s">
        <v>5121</v>
      </c>
      <c r="B4908" s="6" t="s">
        <v>24</v>
      </c>
      <c r="C4908" s="6" t="s">
        <v>145</v>
      </c>
      <c r="D4908" s="7">
        <v>43700</v>
      </c>
      <c r="E4908" s="7">
        <v>43836</v>
      </c>
      <c r="F4908" s="7">
        <v>43859</v>
      </c>
      <c r="G4908" s="7">
        <v>43866</v>
      </c>
      <c r="H4908" s="6">
        <f t="shared" si="228"/>
        <v>30</v>
      </c>
      <c r="I4908" s="6" t="s">
        <v>215</v>
      </c>
      <c r="J4908" s="6">
        <v>1</v>
      </c>
      <c r="K4908" s="6">
        <v>46</v>
      </c>
      <c r="L4908" s="6">
        <v>139</v>
      </c>
      <c r="M4908" s="6">
        <v>45</v>
      </c>
      <c r="N4908" s="6">
        <v>1</v>
      </c>
      <c r="O4908" s="6">
        <v>0.1</v>
      </c>
      <c r="P4908" s="8">
        <v>3370.1</v>
      </c>
      <c r="Q4908" s="8">
        <v>2763.482</v>
      </c>
      <c r="R4908" s="8">
        <f t="shared" si="229"/>
        <v>269.60800000000017</v>
      </c>
      <c r="S4908" s="8">
        <f>(((Sales[[#This Row],[Unit Price]]-(Sales[[#This Row],[Discount Applied]]*Sales[[#This Row],[Unit Price]]))-Q4908)/Q4908)*100</f>
        <v>9.7560975609756149</v>
      </c>
      <c r="T4908" s="8">
        <f t="shared" si="230"/>
        <v>3033.09</v>
      </c>
      <c r="U4908" s="8">
        <f>Sales[[#This Row],[Unit Cost]]*Sales[[#This Row],[Order Quantity]]</f>
        <v>2763.482</v>
      </c>
    </row>
    <row r="4909" spans="1:21" x14ac:dyDescent="0.2">
      <c r="A4909" s="6" t="s">
        <v>5122</v>
      </c>
      <c r="B4909" s="6" t="s">
        <v>23</v>
      </c>
      <c r="C4909" s="6" t="s">
        <v>148</v>
      </c>
      <c r="D4909" s="7">
        <v>43700</v>
      </c>
      <c r="E4909" s="7">
        <v>43836</v>
      </c>
      <c r="F4909" s="7">
        <v>43854</v>
      </c>
      <c r="G4909" s="7">
        <v>43864</v>
      </c>
      <c r="H4909" s="6">
        <f t="shared" si="228"/>
        <v>28</v>
      </c>
      <c r="I4909" s="6" t="s">
        <v>215</v>
      </c>
      <c r="J4909" s="6">
        <v>22</v>
      </c>
      <c r="K4909" s="6">
        <v>38</v>
      </c>
      <c r="L4909" s="6">
        <v>9</v>
      </c>
      <c r="M4909" s="6">
        <v>46</v>
      </c>
      <c r="N4909" s="6">
        <v>6</v>
      </c>
      <c r="O4909" s="6">
        <v>0.2</v>
      </c>
      <c r="P4909" s="8">
        <v>850.9</v>
      </c>
      <c r="Q4909" s="8">
        <v>697.73799999999994</v>
      </c>
      <c r="R4909" s="8">
        <f t="shared" si="229"/>
        <v>-102.10800000000017</v>
      </c>
      <c r="S4909" s="8">
        <f>(((Sales[[#This Row],[Unit Price]]-(Sales[[#This Row],[Discount Applied]]*Sales[[#This Row],[Unit Price]]))-Q4909)/Q4909)*100</f>
        <v>-2.4390243902438904</v>
      </c>
      <c r="T4909" s="8">
        <f t="shared" si="230"/>
        <v>4084.3199999999997</v>
      </c>
      <c r="U4909" s="8">
        <f>Sales[[#This Row],[Unit Cost]]*Sales[[#This Row],[Order Quantity]]</f>
        <v>4186.4279999999999</v>
      </c>
    </row>
    <row r="4910" spans="1:21" x14ac:dyDescent="0.2">
      <c r="A4910" s="6" t="s">
        <v>5123</v>
      </c>
      <c r="B4910" s="6" t="s">
        <v>26</v>
      </c>
      <c r="C4910" s="6" t="s">
        <v>144</v>
      </c>
      <c r="D4910" s="7">
        <v>43700</v>
      </c>
      <c r="E4910" s="7">
        <v>43836</v>
      </c>
      <c r="F4910" s="7">
        <v>43864</v>
      </c>
      <c r="G4910" s="7">
        <v>43874</v>
      </c>
      <c r="H4910" s="6">
        <f t="shared" si="228"/>
        <v>38</v>
      </c>
      <c r="I4910" s="6" t="s">
        <v>215</v>
      </c>
      <c r="J4910" s="6">
        <v>26</v>
      </c>
      <c r="K4910" s="6">
        <v>15</v>
      </c>
      <c r="L4910" s="6">
        <v>83</v>
      </c>
      <c r="M4910" s="6">
        <v>32</v>
      </c>
      <c r="N4910" s="6">
        <v>2</v>
      </c>
      <c r="O4910" s="6">
        <v>0.05</v>
      </c>
      <c r="P4910" s="8">
        <v>1125.6000000000001</v>
      </c>
      <c r="Q4910" s="8">
        <v>697.87200000000007</v>
      </c>
      <c r="R4910" s="8">
        <f t="shared" si="229"/>
        <v>742.89600000000019</v>
      </c>
      <c r="S4910" s="8">
        <f>(((Sales[[#This Row],[Unit Price]]-(Sales[[#This Row],[Discount Applied]]*Sales[[#This Row],[Unit Price]]))-Q4910)/Q4910)*100</f>
        <v>53.225806451612911</v>
      </c>
      <c r="T4910" s="8">
        <f t="shared" si="230"/>
        <v>2138.6400000000003</v>
      </c>
      <c r="U4910" s="8">
        <f>Sales[[#This Row],[Unit Cost]]*Sales[[#This Row],[Order Quantity]]</f>
        <v>1395.7440000000001</v>
      </c>
    </row>
    <row r="4911" spans="1:21" x14ac:dyDescent="0.2">
      <c r="A4911" s="6" t="s">
        <v>5124</v>
      </c>
      <c r="B4911" s="6" t="s">
        <v>23</v>
      </c>
      <c r="C4911" s="6" t="s">
        <v>148</v>
      </c>
      <c r="D4911" s="7">
        <v>43700</v>
      </c>
      <c r="E4911" s="7">
        <v>43836</v>
      </c>
      <c r="F4911" s="7">
        <v>43848</v>
      </c>
      <c r="G4911" s="7">
        <v>43856</v>
      </c>
      <c r="H4911" s="6">
        <f t="shared" si="228"/>
        <v>20</v>
      </c>
      <c r="I4911" s="6" t="s">
        <v>215</v>
      </c>
      <c r="J4911" s="6">
        <v>24</v>
      </c>
      <c r="K4911" s="6">
        <v>42</v>
      </c>
      <c r="L4911" s="6">
        <v>51</v>
      </c>
      <c r="M4911" s="6">
        <v>25</v>
      </c>
      <c r="N4911" s="6">
        <v>8</v>
      </c>
      <c r="O4911" s="6">
        <v>7.4999999999999997E-2</v>
      </c>
      <c r="P4911" s="8">
        <v>6157.3</v>
      </c>
      <c r="Q4911" s="8">
        <v>3509.6609999999996</v>
      </c>
      <c r="R4911" s="8">
        <f t="shared" si="229"/>
        <v>17486.732000000007</v>
      </c>
      <c r="S4911" s="8">
        <f>(((Sales[[#This Row],[Unit Price]]-(Sales[[#This Row],[Discount Applied]]*Sales[[#This Row],[Unit Price]]))-Q4911)/Q4911)*100</f>
        <v>62.280701754386001</v>
      </c>
      <c r="T4911" s="8">
        <f t="shared" si="230"/>
        <v>45564.020000000004</v>
      </c>
      <c r="U4911" s="8">
        <f>Sales[[#This Row],[Unit Cost]]*Sales[[#This Row],[Order Quantity]]</f>
        <v>28077.287999999997</v>
      </c>
    </row>
    <row r="4912" spans="1:21" x14ac:dyDescent="0.2">
      <c r="A4912" s="6" t="s">
        <v>5125</v>
      </c>
      <c r="B4912" s="6" t="s">
        <v>26</v>
      </c>
      <c r="C4912" s="6" t="s">
        <v>148</v>
      </c>
      <c r="D4912" s="7">
        <v>43700</v>
      </c>
      <c r="E4912" s="7">
        <v>43836</v>
      </c>
      <c r="F4912" s="7">
        <v>43851</v>
      </c>
      <c r="G4912" s="7">
        <v>43857</v>
      </c>
      <c r="H4912" s="6">
        <f t="shared" si="228"/>
        <v>21</v>
      </c>
      <c r="I4912" s="6" t="s">
        <v>215</v>
      </c>
      <c r="J4912" s="6">
        <v>27</v>
      </c>
      <c r="K4912" s="6">
        <v>17</v>
      </c>
      <c r="L4912" s="6">
        <v>13</v>
      </c>
      <c r="M4912" s="6">
        <v>24</v>
      </c>
      <c r="N4912" s="6">
        <v>6</v>
      </c>
      <c r="O4912" s="6">
        <v>7.4999999999999997E-2</v>
      </c>
      <c r="P4912" s="8">
        <v>1005</v>
      </c>
      <c r="Q4912" s="8">
        <v>592.94999999999993</v>
      </c>
      <c r="R4912" s="8">
        <f t="shared" si="229"/>
        <v>2020.0500000000002</v>
      </c>
      <c r="S4912" s="8">
        <f>(((Sales[[#This Row],[Unit Price]]-(Sales[[#This Row],[Discount Applied]]*Sales[[#This Row],[Unit Price]]))-Q4912)/Q4912)*100</f>
        <v>56.77966101694917</v>
      </c>
      <c r="T4912" s="8">
        <f t="shared" si="230"/>
        <v>5577.75</v>
      </c>
      <c r="U4912" s="8">
        <f>Sales[[#This Row],[Unit Cost]]*Sales[[#This Row],[Order Quantity]]</f>
        <v>3557.7</v>
      </c>
    </row>
    <row r="4913" spans="1:21" x14ac:dyDescent="0.2">
      <c r="A4913" s="6" t="s">
        <v>5126</v>
      </c>
      <c r="B4913" s="6" t="s">
        <v>24</v>
      </c>
      <c r="C4913" s="6" t="s">
        <v>146</v>
      </c>
      <c r="D4913" s="7">
        <v>43700</v>
      </c>
      <c r="E4913" s="7">
        <v>43836</v>
      </c>
      <c r="F4913" s="7">
        <v>43856</v>
      </c>
      <c r="G4913" s="7">
        <v>43861</v>
      </c>
      <c r="H4913" s="6">
        <f t="shared" si="228"/>
        <v>25</v>
      </c>
      <c r="I4913" s="6" t="s">
        <v>215</v>
      </c>
      <c r="J4913" s="6">
        <v>2</v>
      </c>
      <c r="K4913" s="6">
        <v>24</v>
      </c>
      <c r="L4913" s="6">
        <v>317</v>
      </c>
      <c r="M4913" s="6">
        <v>28</v>
      </c>
      <c r="N4913" s="6">
        <v>5</v>
      </c>
      <c r="O4913" s="6">
        <v>7.4999999999999997E-2</v>
      </c>
      <c r="P4913" s="8">
        <v>2479</v>
      </c>
      <c r="Q4913" s="8">
        <v>1735.3</v>
      </c>
      <c r="R4913" s="8">
        <f t="shared" si="229"/>
        <v>2788.875</v>
      </c>
      <c r="S4913" s="8">
        <f>(((Sales[[#This Row],[Unit Price]]-(Sales[[#This Row],[Discount Applied]]*Sales[[#This Row],[Unit Price]]))-Q4913)/Q4913)*100</f>
        <v>32.142857142857132</v>
      </c>
      <c r="T4913" s="8">
        <f t="shared" si="230"/>
        <v>11465.375</v>
      </c>
      <c r="U4913" s="8">
        <f>Sales[[#This Row],[Unit Cost]]*Sales[[#This Row],[Order Quantity]]</f>
        <v>8676.5</v>
      </c>
    </row>
    <row r="4914" spans="1:21" x14ac:dyDescent="0.2">
      <c r="A4914" s="6" t="s">
        <v>5127</v>
      </c>
      <c r="B4914" s="6" t="s">
        <v>26</v>
      </c>
      <c r="C4914" s="6" t="s">
        <v>145</v>
      </c>
      <c r="D4914" s="7">
        <v>43700</v>
      </c>
      <c r="E4914" s="7">
        <v>43836</v>
      </c>
      <c r="F4914" s="7">
        <v>43857</v>
      </c>
      <c r="G4914" s="7">
        <v>43860</v>
      </c>
      <c r="H4914" s="6">
        <f t="shared" si="228"/>
        <v>24</v>
      </c>
      <c r="I4914" s="6" t="s">
        <v>215</v>
      </c>
      <c r="J4914" s="6">
        <v>28</v>
      </c>
      <c r="K4914" s="6">
        <v>20</v>
      </c>
      <c r="L4914" s="6">
        <v>189</v>
      </c>
      <c r="M4914" s="6">
        <v>8</v>
      </c>
      <c r="N4914" s="6">
        <v>5</v>
      </c>
      <c r="O4914" s="6">
        <v>7.4999999999999997E-2</v>
      </c>
      <c r="P4914" s="8">
        <v>1989.9</v>
      </c>
      <c r="Q4914" s="8">
        <v>1492.4250000000002</v>
      </c>
      <c r="R4914" s="8">
        <f t="shared" si="229"/>
        <v>1741.1624999999995</v>
      </c>
      <c r="S4914" s="8">
        <f>(((Sales[[#This Row],[Unit Price]]-(Sales[[#This Row],[Discount Applied]]*Sales[[#This Row],[Unit Price]]))-Q4914)/Q4914)*100</f>
        <v>23.333333333333321</v>
      </c>
      <c r="T4914" s="8">
        <f t="shared" si="230"/>
        <v>9203.2875000000004</v>
      </c>
      <c r="U4914" s="8">
        <f>Sales[[#This Row],[Unit Cost]]*Sales[[#This Row],[Order Quantity]]</f>
        <v>7462.1250000000009</v>
      </c>
    </row>
    <row r="4915" spans="1:21" x14ac:dyDescent="0.2">
      <c r="A4915" s="6" t="s">
        <v>5128</v>
      </c>
      <c r="B4915" s="6" t="s">
        <v>24</v>
      </c>
      <c r="C4915" s="6" t="s">
        <v>148</v>
      </c>
      <c r="D4915" s="7">
        <v>43700</v>
      </c>
      <c r="E4915" s="7">
        <v>43836</v>
      </c>
      <c r="F4915" s="7">
        <v>43861</v>
      </c>
      <c r="G4915" s="7">
        <v>43862</v>
      </c>
      <c r="H4915" s="6">
        <f t="shared" si="228"/>
        <v>26</v>
      </c>
      <c r="I4915" s="6" t="s">
        <v>215</v>
      </c>
      <c r="J4915" s="6">
        <v>8</v>
      </c>
      <c r="K4915" s="6">
        <v>1</v>
      </c>
      <c r="L4915" s="6">
        <v>34</v>
      </c>
      <c r="M4915" s="6">
        <v>10</v>
      </c>
      <c r="N4915" s="6">
        <v>7</v>
      </c>
      <c r="O4915" s="6">
        <v>0.05</v>
      </c>
      <c r="P4915" s="8">
        <v>716.9</v>
      </c>
      <c r="Q4915" s="8">
        <v>336.94299999999998</v>
      </c>
      <c r="R4915" s="8">
        <f t="shared" si="229"/>
        <v>2408.7840000000006</v>
      </c>
      <c r="S4915" s="8">
        <f>(((Sales[[#This Row],[Unit Price]]-(Sales[[#This Row],[Discount Applied]]*Sales[[#This Row],[Unit Price]]))-Q4915)/Q4915)*100</f>
        <v>102.12765957446808</v>
      </c>
      <c r="T4915" s="8">
        <f t="shared" si="230"/>
        <v>4767.3850000000002</v>
      </c>
      <c r="U4915" s="8">
        <f>Sales[[#This Row],[Unit Cost]]*Sales[[#This Row],[Order Quantity]]</f>
        <v>2358.6009999999997</v>
      </c>
    </row>
    <row r="4916" spans="1:21" x14ac:dyDescent="0.2">
      <c r="A4916" s="6" t="s">
        <v>5129</v>
      </c>
      <c r="B4916" s="6" t="s">
        <v>24</v>
      </c>
      <c r="C4916" s="6" t="s">
        <v>143</v>
      </c>
      <c r="D4916" s="7">
        <v>43700</v>
      </c>
      <c r="E4916" s="7">
        <v>43837</v>
      </c>
      <c r="F4916" s="7">
        <v>43849</v>
      </c>
      <c r="G4916" s="7">
        <v>43852</v>
      </c>
      <c r="H4916" s="6">
        <f t="shared" si="228"/>
        <v>15</v>
      </c>
      <c r="I4916" s="6" t="s">
        <v>215</v>
      </c>
      <c r="J4916" s="6">
        <v>2</v>
      </c>
      <c r="K4916" s="6">
        <v>35</v>
      </c>
      <c r="L4916" s="6">
        <v>351</v>
      </c>
      <c r="M4916" s="6">
        <v>9</v>
      </c>
      <c r="N4916" s="6">
        <v>4</v>
      </c>
      <c r="O4916" s="6">
        <v>0.1</v>
      </c>
      <c r="P4916" s="8">
        <v>1688.4</v>
      </c>
      <c r="Q4916" s="8">
        <v>894.85200000000009</v>
      </c>
      <c r="R4916" s="8">
        <f t="shared" si="229"/>
        <v>2498.8319999999994</v>
      </c>
      <c r="S4916" s="8">
        <f>(((Sales[[#This Row],[Unit Price]]-(Sales[[#This Row],[Discount Applied]]*Sales[[#This Row],[Unit Price]]))-Q4916)/Q4916)*100</f>
        <v>69.811320754716959</v>
      </c>
      <c r="T4916" s="8">
        <f t="shared" si="230"/>
        <v>6078.24</v>
      </c>
      <c r="U4916" s="8">
        <f>Sales[[#This Row],[Unit Cost]]*Sales[[#This Row],[Order Quantity]]</f>
        <v>3579.4080000000004</v>
      </c>
    </row>
    <row r="4917" spans="1:21" x14ac:dyDescent="0.2">
      <c r="A4917" s="6" t="s">
        <v>5130</v>
      </c>
      <c r="B4917" s="6" t="s">
        <v>24</v>
      </c>
      <c r="C4917" s="6" t="s">
        <v>148</v>
      </c>
      <c r="D4917" s="7">
        <v>43700</v>
      </c>
      <c r="E4917" s="7">
        <v>43837</v>
      </c>
      <c r="F4917" s="7">
        <v>43843</v>
      </c>
      <c r="G4917" s="7">
        <v>43853</v>
      </c>
      <c r="H4917" s="6">
        <f t="shared" si="228"/>
        <v>16</v>
      </c>
      <c r="I4917" s="6" t="s">
        <v>215</v>
      </c>
      <c r="J4917" s="6">
        <v>2</v>
      </c>
      <c r="K4917" s="6">
        <v>50</v>
      </c>
      <c r="L4917" s="6">
        <v>6</v>
      </c>
      <c r="M4917" s="6">
        <v>31</v>
      </c>
      <c r="N4917" s="6">
        <v>8</v>
      </c>
      <c r="O4917" s="6">
        <v>0.3</v>
      </c>
      <c r="P4917" s="8">
        <v>2619.7000000000003</v>
      </c>
      <c r="Q4917" s="8">
        <v>1938.5780000000002</v>
      </c>
      <c r="R4917" s="8">
        <f t="shared" si="229"/>
        <v>-838.30400000000009</v>
      </c>
      <c r="S4917" s="8">
        <f>(((Sales[[#This Row],[Unit Price]]-(Sales[[#This Row],[Discount Applied]]*Sales[[#This Row],[Unit Price]]))-Q4917)/Q4917)*100</f>
        <v>-5.4054054054054053</v>
      </c>
      <c r="T4917" s="8">
        <f t="shared" si="230"/>
        <v>14670.320000000002</v>
      </c>
      <c r="U4917" s="8">
        <f>Sales[[#This Row],[Unit Cost]]*Sales[[#This Row],[Order Quantity]]</f>
        <v>15508.624000000002</v>
      </c>
    </row>
    <row r="4918" spans="1:21" x14ac:dyDescent="0.2">
      <c r="A4918" s="6" t="s">
        <v>5131</v>
      </c>
      <c r="B4918" s="6" t="s">
        <v>24</v>
      </c>
      <c r="C4918" s="6" t="s">
        <v>147</v>
      </c>
      <c r="D4918" s="7">
        <v>43700</v>
      </c>
      <c r="E4918" s="7">
        <v>43837</v>
      </c>
      <c r="F4918" s="7">
        <v>43855</v>
      </c>
      <c r="G4918" s="7">
        <v>43862</v>
      </c>
      <c r="H4918" s="6">
        <f t="shared" si="228"/>
        <v>25</v>
      </c>
      <c r="I4918" s="6" t="s">
        <v>215</v>
      </c>
      <c r="J4918" s="6">
        <v>7</v>
      </c>
      <c r="K4918" s="6">
        <v>12</v>
      </c>
      <c r="L4918" s="6">
        <v>212</v>
      </c>
      <c r="M4918" s="6">
        <v>2</v>
      </c>
      <c r="N4918" s="6">
        <v>3</v>
      </c>
      <c r="O4918" s="6">
        <v>0.05</v>
      </c>
      <c r="P4918" s="8">
        <v>1728.6000000000001</v>
      </c>
      <c r="Q4918" s="8">
        <v>1400.1660000000002</v>
      </c>
      <c r="R4918" s="8">
        <f t="shared" si="229"/>
        <v>726.01199999999972</v>
      </c>
      <c r="S4918" s="8">
        <f>(((Sales[[#This Row],[Unit Price]]-(Sales[[#This Row],[Discount Applied]]*Sales[[#This Row],[Unit Price]]))-Q4918)/Q4918)*100</f>
        <v>17.283950617283942</v>
      </c>
      <c r="T4918" s="8">
        <f t="shared" si="230"/>
        <v>4926.51</v>
      </c>
      <c r="U4918" s="8">
        <f>Sales[[#This Row],[Unit Cost]]*Sales[[#This Row],[Order Quantity]]</f>
        <v>4200.4980000000005</v>
      </c>
    </row>
    <row r="4919" spans="1:21" x14ac:dyDescent="0.2">
      <c r="A4919" s="6" t="s">
        <v>5132</v>
      </c>
      <c r="B4919" s="6" t="s">
        <v>23</v>
      </c>
      <c r="C4919" s="6" t="s">
        <v>147</v>
      </c>
      <c r="D4919" s="7">
        <v>43800</v>
      </c>
      <c r="E4919" s="7">
        <v>43837</v>
      </c>
      <c r="F4919" s="7">
        <v>43839</v>
      </c>
      <c r="G4919" s="7">
        <v>43840</v>
      </c>
      <c r="H4919" s="6">
        <f t="shared" si="228"/>
        <v>3</v>
      </c>
      <c r="I4919" s="6" t="s">
        <v>215</v>
      </c>
      <c r="J4919" s="6">
        <v>21</v>
      </c>
      <c r="K4919" s="6">
        <v>32</v>
      </c>
      <c r="L4919" s="6">
        <v>223</v>
      </c>
      <c r="M4919" s="6">
        <v>32</v>
      </c>
      <c r="N4919" s="6">
        <v>1</v>
      </c>
      <c r="O4919" s="6">
        <v>7.4999999999999997E-2</v>
      </c>
      <c r="P4919" s="8">
        <v>3993.2000000000003</v>
      </c>
      <c r="Q4919" s="8">
        <v>1637.212</v>
      </c>
      <c r="R4919" s="8">
        <f t="shared" si="229"/>
        <v>2056.498</v>
      </c>
      <c r="S4919" s="8">
        <f>(((Sales[[#This Row],[Unit Price]]-(Sales[[#This Row],[Discount Applied]]*Sales[[#This Row],[Unit Price]]))-Q4919)/Q4919)*100</f>
        <v>125.60975609756098</v>
      </c>
      <c r="T4919" s="8">
        <f t="shared" si="230"/>
        <v>3693.71</v>
      </c>
      <c r="U4919" s="8">
        <f>Sales[[#This Row],[Unit Cost]]*Sales[[#This Row],[Order Quantity]]</f>
        <v>1637.212</v>
      </c>
    </row>
    <row r="4920" spans="1:21" x14ac:dyDescent="0.2">
      <c r="A4920" s="6" t="s">
        <v>5133</v>
      </c>
      <c r="B4920" s="6" t="s">
        <v>24</v>
      </c>
      <c r="C4920" s="6" t="s">
        <v>145</v>
      </c>
      <c r="D4920" s="7">
        <v>43700</v>
      </c>
      <c r="E4920" s="7">
        <v>43837</v>
      </c>
      <c r="F4920" s="7">
        <v>43864</v>
      </c>
      <c r="G4920" s="7">
        <v>43865</v>
      </c>
      <c r="H4920" s="6">
        <f t="shared" si="228"/>
        <v>28</v>
      </c>
      <c r="I4920" s="6" t="s">
        <v>215</v>
      </c>
      <c r="J4920" s="6">
        <v>5</v>
      </c>
      <c r="K4920" s="6">
        <v>37</v>
      </c>
      <c r="L4920" s="6">
        <v>202</v>
      </c>
      <c r="M4920" s="6">
        <v>33</v>
      </c>
      <c r="N4920" s="6">
        <v>3</v>
      </c>
      <c r="O4920" s="6">
        <v>0.05</v>
      </c>
      <c r="P4920" s="8">
        <v>2398.6</v>
      </c>
      <c r="Q4920" s="8">
        <v>1199.3</v>
      </c>
      <c r="R4920" s="8">
        <f t="shared" si="229"/>
        <v>3238.1099999999997</v>
      </c>
      <c r="S4920" s="8">
        <f>(((Sales[[#This Row],[Unit Price]]-(Sales[[#This Row],[Discount Applied]]*Sales[[#This Row],[Unit Price]]))-Q4920)/Q4920)*100</f>
        <v>90.000000000000014</v>
      </c>
      <c r="T4920" s="8">
        <f t="shared" si="230"/>
        <v>6836.0099999999993</v>
      </c>
      <c r="U4920" s="8">
        <f>Sales[[#This Row],[Unit Cost]]*Sales[[#This Row],[Order Quantity]]</f>
        <v>3597.8999999999996</v>
      </c>
    </row>
    <row r="4921" spans="1:21" x14ac:dyDescent="0.2">
      <c r="A4921" s="6" t="s">
        <v>5134</v>
      </c>
      <c r="B4921" s="6" t="s">
        <v>24</v>
      </c>
      <c r="C4921" s="6" t="s">
        <v>148</v>
      </c>
      <c r="D4921" s="7">
        <v>43700</v>
      </c>
      <c r="E4921" s="7">
        <v>43837</v>
      </c>
      <c r="F4921" s="7">
        <v>43840</v>
      </c>
      <c r="G4921" s="7">
        <v>43845</v>
      </c>
      <c r="H4921" s="6">
        <f t="shared" si="228"/>
        <v>8</v>
      </c>
      <c r="I4921" s="6" t="s">
        <v>215</v>
      </c>
      <c r="J4921" s="6">
        <v>8</v>
      </c>
      <c r="K4921" s="6">
        <v>21</v>
      </c>
      <c r="L4921" s="6">
        <v>19</v>
      </c>
      <c r="M4921" s="6">
        <v>24</v>
      </c>
      <c r="N4921" s="6">
        <v>6</v>
      </c>
      <c r="O4921" s="6">
        <v>0.05</v>
      </c>
      <c r="P4921" s="8">
        <v>884.4</v>
      </c>
      <c r="Q4921" s="8">
        <v>548.32799999999997</v>
      </c>
      <c r="R4921" s="8">
        <f t="shared" si="229"/>
        <v>1751.1120000000001</v>
      </c>
      <c r="S4921" s="8">
        <f>(((Sales[[#This Row],[Unit Price]]-(Sales[[#This Row],[Discount Applied]]*Sales[[#This Row],[Unit Price]]))-Q4921)/Q4921)*100</f>
        <v>53.225806451612897</v>
      </c>
      <c r="T4921" s="8">
        <f t="shared" si="230"/>
        <v>5041.08</v>
      </c>
      <c r="U4921" s="8">
        <f>Sales[[#This Row],[Unit Cost]]*Sales[[#This Row],[Order Quantity]]</f>
        <v>3289.9679999999998</v>
      </c>
    </row>
    <row r="4922" spans="1:21" x14ac:dyDescent="0.2">
      <c r="A4922" s="6" t="s">
        <v>5135</v>
      </c>
      <c r="B4922" s="6" t="s">
        <v>24</v>
      </c>
      <c r="C4922" s="6" t="s">
        <v>145</v>
      </c>
      <c r="D4922" s="7">
        <v>43700</v>
      </c>
      <c r="E4922" s="7">
        <v>43837</v>
      </c>
      <c r="F4922" s="7">
        <v>43864</v>
      </c>
      <c r="G4922" s="7">
        <v>43871</v>
      </c>
      <c r="H4922" s="6">
        <f t="shared" si="228"/>
        <v>34</v>
      </c>
      <c r="I4922" s="6" t="s">
        <v>215</v>
      </c>
      <c r="J4922" s="6">
        <v>7</v>
      </c>
      <c r="K4922" s="6">
        <v>24</v>
      </c>
      <c r="L4922" s="6">
        <v>93</v>
      </c>
      <c r="M4922" s="6">
        <v>25</v>
      </c>
      <c r="N4922" s="6">
        <v>8</v>
      </c>
      <c r="O4922" s="6">
        <v>0.1</v>
      </c>
      <c r="P4922" s="8">
        <v>804</v>
      </c>
      <c r="Q4922" s="8">
        <v>353.76</v>
      </c>
      <c r="R4922" s="8">
        <f t="shared" si="229"/>
        <v>2958.7200000000003</v>
      </c>
      <c r="S4922" s="8">
        <f>(((Sales[[#This Row],[Unit Price]]-(Sales[[#This Row],[Discount Applied]]*Sales[[#This Row],[Unit Price]]))-Q4922)/Q4922)*100</f>
        <v>104.54545454545456</v>
      </c>
      <c r="T4922" s="8">
        <f t="shared" si="230"/>
        <v>5788.8</v>
      </c>
      <c r="U4922" s="8">
        <f>Sales[[#This Row],[Unit Cost]]*Sales[[#This Row],[Order Quantity]]</f>
        <v>2830.08</v>
      </c>
    </row>
    <row r="4923" spans="1:21" x14ac:dyDescent="0.2">
      <c r="A4923" s="6" t="s">
        <v>5136</v>
      </c>
      <c r="B4923" s="6" t="s">
        <v>24</v>
      </c>
      <c r="C4923" s="6" t="s">
        <v>145</v>
      </c>
      <c r="D4923" s="7">
        <v>43700</v>
      </c>
      <c r="E4923" s="7">
        <v>43837</v>
      </c>
      <c r="F4923" s="7">
        <v>43839</v>
      </c>
      <c r="G4923" s="7">
        <v>43840</v>
      </c>
      <c r="H4923" s="6">
        <f t="shared" si="228"/>
        <v>3</v>
      </c>
      <c r="I4923" s="6" t="s">
        <v>215</v>
      </c>
      <c r="J4923" s="6">
        <v>4</v>
      </c>
      <c r="K4923" s="6">
        <v>24</v>
      </c>
      <c r="L4923" s="6">
        <v>175</v>
      </c>
      <c r="M4923" s="6">
        <v>14</v>
      </c>
      <c r="N4923" s="6">
        <v>6</v>
      </c>
      <c r="O4923" s="6">
        <v>0.15</v>
      </c>
      <c r="P4923" s="8">
        <v>897.80000000000007</v>
      </c>
      <c r="Q4923" s="8">
        <v>475.83400000000006</v>
      </c>
      <c r="R4923" s="8">
        <f t="shared" si="229"/>
        <v>1723.7759999999994</v>
      </c>
      <c r="S4923" s="8">
        <f>(((Sales[[#This Row],[Unit Price]]-(Sales[[#This Row],[Discount Applied]]*Sales[[#This Row],[Unit Price]]))-Q4923)/Q4923)*100</f>
        <v>60.377358490566039</v>
      </c>
      <c r="T4923" s="8">
        <f t="shared" si="230"/>
        <v>4578.78</v>
      </c>
      <c r="U4923" s="8">
        <f>Sales[[#This Row],[Unit Cost]]*Sales[[#This Row],[Order Quantity]]</f>
        <v>2855.0040000000004</v>
      </c>
    </row>
    <row r="4924" spans="1:21" x14ac:dyDescent="0.2">
      <c r="A4924" s="6" t="s">
        <v>5137</v>
      </c>
      <c r="B4924" s="6" t="s">
        <v>24</v>
      </c>
      <c r="C4924" s="6" t="s">
        <v>145</v>
      </c>
      <c r="D4924" s="7">
        <v>43700</v>
      </c>
      <c r="E4924" s="7">
        <v>43837</v>
      </c>
      <c r="F4924" s="7">
        <v>43847</v>
      </c>
      <c r="G4924" s="7">
        <v>43849</v>
      </c>
      <c r="H4924" s="6">
        <f t="shared" si="228"/>
        <v>12</v>
      </c>
      <c r="I4924" s="6" t="s">
        <v>215</v>
      </c>
      <c r="J4924" s="6">
        <v>4</v>
      </c>
      <c r="K4924" s="6">
        <v>34</v>
      </c>
      <c r="L4924" s="6">
        <v>189</v>
      </c>
      <c r="M4924" s="6">
        <v>39</v>
      </c>
      <c r="N4924" s="6">
        <v>4</v>
      </c>
      <c r="O4924" s="6">
        <v>7.4999999999999997E-2</v>
      </c>
      <c r="P4924" s="8">
        <v>3859.2000000000003</v>
      </c>
      <c r="Q4924" s="8">
        <v>1891.008</v>
      </c>
      <c r="R4924" s="8">
        <f t="shared" si="229"/>
        <v>6715.0080000000007</v>
      </c>
      <c r="S4924" s="8">
        <f>(((Sales[[#This Row],[Unit Price]]-(Sales[[#This Row],[Discount Applied]]*Sales[[#This Row],[Unit Price]]))-Q4924)/Q4924)*100</f>
        <v>88.775510204081641</v>
      </c>
      <c r="T4924" s="8">
        <f t="shared" si="230"/>
        <v>14279.04</v>
      </c>
      <c r="U4924" s="8">
        <f>Sales[[#This Row],[Unit Cost]]*Sales[[#This Row],[Order Quantity]]</f>
        <v>7564.0320000000002</v>
      </c>
    </row>
    <row r="4925" spans="1:21" x14ac:dyDescent="0.2">
      <c r="A4925" s="6" t="s">
        <v>5138</v>
      </c>
      <c r="B4925" s="6" t="s">
        <v>24</v>
      </c>
      <c r="C4925" s="6" t="s">
        <v>147</v>
      </c>
      <c r="D4925" s="7">
        <v>43700</v>
      </c>
      <c r="E4925" s="7">
        <v>43837</v>
      </c>
      <c r="F4925" s="7">
        <v>43863</v>
      </c>
      <c r="G4925" s="7">
        <v>43866</v>
      </c>
      <c r="H4925" s="6">
        <f t="shared" si="228"/>
        <v>29</v>
      </c>
      <c r="I4925" s="6" t="s">
        <v>215</v>
      </c>
      <c r="J4925" s="6">
        <v>6</v>
      </c>
      <c r="K4925" s="6">
        <v>24</v>
      </c>
      <c r="L4925" s="6">
        <v>257</v>
      </c>
      <c r="M4925" s="6">
        <v>18</v>
      </c>
      <c r="N4925" s="6">
        <v>7</v>
      </c>
      <c r="O4925" s="6">
        <v>0.1</v>
      </c>
      <c r="P4925" s="8">
        <v>951.4</v>
      </c>
      <c r="Q4925" s="8">
        <v>675.49399999999991</v>
      </c>
      <c r="R4925" s="8">
        <f t="shared" si="229"/>
        <v>1265.3620000000001</v>
      </c>
      <c r="S4925" s="8">
        <f>(((Sales[[#This Row],[Unit Price]]-(Sales[[#This Row],[Discount Applied]]*Sales[[#This Row],[Unit Price]]))-Q4925)/Q4925)*100</f>
        <v>26.760563380281706</v>
      </c>
      <c r="T4925" s="8">
        <f t="shared" si="230"/>
        <v>5993.82</v>
      </c>
      <c r="U4925" s="8">
        <f>Sales[[#This Row],[Unit Cost]]*Sales[[#This Row],[Order Quantity]]</f>
        <v>4728.4579999999996</v>
      </c>
    </row>
    <row r="4926" spans="1:21" x14ac:dyDescent="0.2">
      <c r="A4926" s="6" t="s">
        <v>5139</v>
      </c>
      <c r="B4926" s="6" t="s">
        <v>24</v>
      </c>
      <c r="C4926" s="6" t="s">
        <v>143</v>
      </c>
      <c r="D4926" s="7">
        <v>43700</v>
      </c>
      <c r="E4926" s="7">
        <v>43837</v>
      </c>
      <c r="F4926" s="7">
        <v>43852</v>
      </c>
      <c r="G4926" s="7">
        <v>43855</v>
      </c>
      <c r="H4926" s="6">
        <f t="shared" si="228"/>
        <v>18</v>
      </c>
      <c r="I4926" s="6" t="s">
        <v>215</v>
      </c>
      <c r="J4926" s="6">
        <v>5</v>
      </c>
      <c r="K4926" s="6">
        <v>6</v>
      </c>
      <c r="L4926" s="6">
        <v>339</v>
      </c>
      <c r="M4926" s="6">
        <v>13</v>
      </c>
      <c r="N4926" s="6">
        <v>2</v>
      </c>
      <c r="O4926" s="6">
        <v>0.1</v>
      </c>
      <c r="P4926" s="8">
        <v>201</v>
      </c>
      <c r="Q4926" s="8">
        <v>120.6</v>
      </c>
      <c r="R4926" s="8">
        <f t="shared" si="229"/>
        <v>120.60000000000002</v>
      </c>
      <c r="S4926" s="8">
        <f>(((Sales[[#This Row],[Unit Price]]-(Sales[[#This Row],[Discount Applied]]*Sales[[#This Row],[Unit Price]]))-Q4926)/Q4926)*100</f>
        <v>50.000000000000014</v>
      </c>
      <c r="T4926" s="8">
        <f t="shared" si="230"/>
        <v>361.8</v>
      </c>
      <c r="U4926" s="8">
        <f>Sales[[#This Row],[Unit Cost]]*Sales[[#This Row],[Order Quantity]]</f>
        <v>241.2</v>
      </c>
    </row>
    <row r="4927" spans="1:21" x14ac:dyDescent="0.2">
      <c r="A4927" s="6" t="s">
        <v>5140</v>
      </c>
      <c r="B4927" s="6" t="s">
        <v>24</v>
      </c>
      <c r="C4927" s="6" t="s">
        <v>146</v>
      </c>
      <c r="D4927" s="7">
        <v>43700</v>
      </c>
      <c r="E4927" s="7">
        <v>43837</v>
      </c>
      <c r="F4927" s="7">
        <v>43840</v>
      </c>
      <c r="G4927" s="7">
        <v>43850</v>
      </c>
      <c r="H4927" s="6">
        <f t="shared" si="228"/>
        <v>13</v>
      </c>
      <c r="I4927" s="6" t="s">
        <v>215</v>
      </c>
      <c r="J4927" s="6">
        <v>11</v>
      </c>
      <c r="K4927" s="6">
        <v>23</v>
      </c>
      <c r="L4927" s="6">
        <v>318</v>
      </c>
      <c r="M4927" s="6">
        <v>10</v>
      </c>
      <c r="N4927" s="6">
        <v>3</v>
      </c>
      <c r="O4927" s="6">
        <v>0.15</v>
      </c>
      <c r="P4927" s="8">
        <v>2566.1</v>
      </c>
      <c r="Q4927" s="8">
        <v>1950.2359999999999</v>
      </c>
      <c r="R4927" s="8">
        <f t="shared" si="229"/>
        <v>692.84699999999975</v>
      </c>
      <c r="S4927" s="8">
        <f>(((Sales[[#This Row],[Unit Price]]-(Sales[[#This Row],[Discount Applied]]*Sales[[#This Row],[Unit Price]]))-Q4927)/Q4927)*100</f>
        <v>11.842105263157899</v>
      </c>
      <c r="T4927" s="8">
        <f t="shared" si="230"/>
        <v>6543.5549999999994</v>
      </c>
      <c r="U4927" s="8">
        <f>Sales[[#This Row],[Unit Cost]]*Sales[[#This Row],[Order Quantity]]</f>
        <v>5850.7079999999996</v>
      </c>
    </row>
    <row r="4928" spans="1:21" x14ac:dyDescent="0.2">
      <c r="A4928" s="6" t="s">
        <v>5141</v>
      </c>
      <c r="B4928" s="6" t="s">
        <v>24</v>
      </c>
      <c r="C4928" s="6" t="s">
        <v>145</v>
      </c>
      <c r="D4928" s="7">
        <v>43800</v>
      </c>
      <c r="E4928" s="7">
        <v>43837</v>
      </c>
      <c r="F4928" s="7">
        <v>43842</v>
      </c>
      <c r="G4928" s="7">
        <v>43844</v>
      </c>
      <c r="H4928" s="6">
        <f t="shared" si="228"/>
        <v>7</v>
      </c>
      <c r="I4928" s="6" t="s">
        <v>215</v>
      </c>
      <c r="J4928" s="6">
        <v>12</v>
      </c>
      <c r="K4928" s="6">
        <v>18</v>
      </c>
      <c r="L4928" s="6">
        <v>149</v>
      </c>
      <c r="M4928" s="6">
        <v>44</v>
      </c>
      <c r="N4928" s="6">
        <v>7</v>
      </c>
      <c r="O4928" s="6">
        <v>0.05</v>
      </c>
      <c r="P4928" s="8">
        <v>1728.6000000000001</v>
      </c>
      <c r="Q4928" s="8">
        <v>968.01600000000019</v>
      </c>
      <c r="R4928" s="8">
        <f t="shared" si="229"/>
        <v>4719.0779999999995</v>
      </c>
      <c r="S4928" s="8">
        <f>(((Sales[[#This Row],[Unit Price]]-(Sales[[#This Row],[Discount Applied]]*Sales[[#This Row],[Unit Price]]))-Q4928)/Q4928)*100</f>
        <v>69.64285714285711</v>
      </c>
      <c r="T4928" s="8">
        <f t="shared" si="230"/>
        <v>11495.19</v>
      </c>
      <c r="U4928" s="8">
        <f>Sales[[#This Row],[Unit Cost]]*Sales[[#This Row],[Order Quantity]]</f>
        <v>6776.112000000001</v>
      </c>
    </row>
    <row r="4929" spans="1:21" x14ac:dyDescent="0.2">
      <c r="A4929" s="6" t="s">
        <v>5142</v>
      </c>
      <c r="B4929" s="6" t="s">
        <v>25</v>
      </c>
      <c r="C4929" s="6" t="s">
        <v>148</v>
      </c>
      <c r="D4929" s="7">
        <v>43700</v>
      </c>
      <c r="E4929" s="7">
        <v>43838</v>
      </c>
      <c r="F4929" s="7">
        <v>43842</v>
      </c>
      <c r="G4929" s="7">
        <v>43845</v>
      </c>
      <c r="H4929" s="6">
        <f t="shared" si="228"/>
        <v>7</v>
      </c>
      <c r="I4929" s="6" t="s">
        <v>215</v>
      </c>
      <c r="J4929" s="6">
        <v>17</v>
      </c>
      <c r="K4929" s="6">
        <v>40</v>
      </c>
      <c r="L4929" s="6">
        <v>40</v>
      </c>
      <c r="M4929" s="6">
        <v>39</v>
      </c>
      <c r="N4929" s="6">
        <v>3</v>
      </c>
      <c r="O4929" s="6">
        <v>7.4999999999999997E-2</v>
      </c>
      <c r="P4929" s="8">
        <v>5132.2</v>
      </c>
      <c r="Q4929" s="8">
        <v>3027.9979999999996</v>
      </c>
      <c r="R4929" s="8">
        <f t="shared" si="229"/>
        <v>5157.8610000000008</v>
      </c>
      <c r="S4929" s="8">
        <f>(((Sales[[#This Row],[Unit Price]]-(Sales[[#This Row],[Discount Applied]]*Sales[[#This Row],[Unit Price]]))-Q4929)/Q4929)*100</f>
        <v>56.77966101694917</v>
      </c>
      <c r="T4929" s="8">
        <f t="shared" si="230"/>
        <v>14241.855</v>
      </c>
      <c r="U4929" s="8">
        <f>Sales[[#This Row],[Unit Cost]]*Sales[[#This Row],[Order Quantity]]</f>
        <v>9083.9939999999988</v>
      </c>
    </row>
    <row r="4930" spans="1:21" x14ac:dyDescent="0.2">
      <c r="A4930" s="6" t="s">
        <v>5143</v>
      </c>
      <c r="B4930" s="6" t="s">
        <v>25</v>
      </c>
      <c r="C4930" s="6" t="s">
        <v>147</v>
      </c>
      <c r="D4930" s="7">
        <v>43700</v>
      </c>
      <c r="E4930" s="7">
        <v>43838</v>
      </c>
      <c r="F4930" s="7">
        <v>43851</v>
      </c>
      <c r="G4930" s="7">
        <v>43861</v>
      </c>
      <c r="H4930" s="6">
        <f t="shared" ref="H4930:H4993" si="231">G4930-E4930</f>
        <v>23</v>
      </c>
      <c r="I4930" s="6" t="s">
        <v>215</v>
      </c>
      <c r="J4930" s="6">
        <v>19</v>
      </c>
      <c r="K4930" s="6">
        <v>12</v>
      </c>
      <c r="L4930" s="6">
        <v>261</v>
      </c>
      <c r="M4930" s="6">
        <v>44</v>
      </c>
      <c r="N4930" s="6">
        <v>6</v>
      </c>
      <c r="O4930" s="6">
        <v>7.4999999999999997E-2</v>
      </c>
      <c r="P4930" s="8">
        <v>5480.6</v>
      </c>
      <c r="Q4930" s="8">
        <v>4439.286000000001</v>
      </c>
      <c r="R4930" s="8">
        <f t="shared" ref="R4930:R4993" si="232">T4930-(Q4930*N4930)</f>
        <v>3781.6139999999978</v>
      </c>
      <c r="S4930" s="8">
        <f>(((Sales[[#This Row],[Unit Price]]-(Sales[[#This Row],[Discount Applied]]*Sales[[#This Row],[Unit Price]]))-Q4930)/Q4930)*100</f>
        <v>14.197530864197514</v>
      </c>
      <c r="T4930" s="8">
        <f t="shared" ref="T4930:T4993" si="233">((P4930*N4930)-(P4930*O4930*N4930))</f>
        <v>30417.330000000005</v>
      </c>
      <c r="U4930" s="8">
        <f>Sales[[#This Row],[Unit Cost]]*Sales[[#This Row],[Order Quantity]]</f>
        <v>26635.716000000008</v>
      </c>
    </row>
    <row r="4931" spans="1:21" x14ac:dyDescent="0.2">
      <c r="A4931" s="6" t="s">
        <v>5144</v>
      </c>
      <c r="B4931" s="6" t="s">
        <v>24</v>
      </c>
      <c r="C4931" s="6" t="s">
        <v>146</v>
      </c>
      <c r="D4931" s="7">
        <v>43700</v>
      </c>
      <c r="E4931" s="7">
        <v>43838</v>
      </c>
      <c r="F4931" s="7">
        <v>43844</v>
      </c>
      <c r="G4931" s="7">
        <v>43851</v>
      </c>
      <c r="H4931" s="6">
        <f t="shared" si="231"/>
        <v>13</v>
      </c>
      <c r="I4931" s="6" t="s">
        <v>215</v>
      </c>
      <c r="J4931" s="6">
        <v>8</v>
      </c>
      <c r="K4931" s="6">
        <v>4</v>
      </c>
      <c r="L4931" s="6">
        <v>262</v>
      </c>
      <c r="M4931" s="6">
        <v>22</v>
      </c>
      <c r="N4931" s="6">
        <v>4</v>
      </c>
      <c r="O4931" s="6">
        <v>0.15</v>
      </c>
      <c r="P4931" s="8">
        <v>3953</v>
      </c>
      <c r="Q4931" s="8">
        <v>2688.0400000000004</v>
      </c>
      <c r="R4931" s="8">
        <f t="shared" si="232"/>
        <v>2688.0399999999991</v>
      </c>
      <c r="S4931" s="8">
        <f>(((Sales[[#This Row],[Unit Price]]-(Sales[[#This Row],[Discount Applied]]*Sales[[#This Row],[Unit Price]]))-Q4931)/Q4931)*100</f>
        <v>24.999999999999986</v>
      </c>
      <c r="T4931" s="8">
        <f t="shared" si="233"/>
        <v>13440.2</v>
      </c>
      <c r="U4931" s="8">
        <f>Sales[[#This Row],[Unit Cost]]*Sales[[#This Row],[Order Quantity]]</f>
        <v>10752.160000000002</v>
      </c>
    </row>
    <row r="4932" spans="1:21" x14ac:dyDescent="0.2">
      <c r="A4932" s="6" t="s">
        <v>5145</v>
      </c>
      <c r="B4932" s="6" t="s">
        <v>26</v>
      </c>
      <c r="C4932" s="6" t="s">
        <v>145</v>
      </c>
      <c r="D4932" s="7">
        <v>43700</v>
      </c>
      <c r="E4932" s="7">
        <v>43838</v>
      </c>
      <c r="F4932" s="7">
        <v>43850</v>
      </c>
      <c r="G4932" s="7">
        <v>43857</v>
      </c>
      <c r="H4932" s="6">
        <f t="shared" si="231"/>
        <v>19</v>
      </c>
      <c r="I4932" s="6" t="s">
        <v>215</v>
      </c>
      <c r="J4932" s="6">
        <v>26</v>
      </c>
      <c r="K4932" s="6">
        <v>42</v>
      </c>
      <c r="L4932" s="6">
        <v>171</v>
      </c>
      <c r="M4932" s="6">
        <v>31</v>
      </c>
      <c r="N4932" s="6">
        <v>6</v>
      </c>
      <c r="O4932" s="6">
        <v>7.4999999999999997E-2</v>
      </c>
      <c r="P4932" s="8">
        <v>964.80000000000007</v>
      </c>
      <c r="Q4932" s="8">
        <v>530.6400000000001</v>
      </c>
      <c r="R4932" s="8">
        <f t="shared" si="232"/>
        <v>2170.7999999999997</v>
      </c>
      <c r="S4932" s="8">
        <f>(((Sales[[#This Row],[Unit Price]]-(Sales[[#This Row],[Discount Applied]]*Sales[[#This Row],[Unit Price]]))-Q4932)/Q4932)*100</f>
        <v>68.181818181818159</v>
      </c>
      <c r="T4932" s="8">
        <f t="shared" si="233"/>
        <v>5354.64</v>
      </c>
      <c r="U4932" s="8">
        <f>Sales[[#This Row],[Unit Cost]]*Sales[[#This Row],[Order Quantity]]</f>
        <v>3183.8400000000006</v>
      </c>
    </row>
    <row r="4933" spans="1:21" x14ac:dyDescent="0.2">
      <c r="A4933" s="6" t="s">
        <v>5146</v>
      </c>
      <c r="B4933" s="6" t="s">
        <v>25</v>
      </c>
      <c r="C4933" s="6" t="s">
        <v>145</v>
      </c>
      <c r="D4933" s="7">
        <v>43800</v>
      </c>
      <c r="E4933" s="7">
        <v>43838</v>
      </c>
      <c r="F4933" s="7">
        <v>43842</v>
      </c>
      <c r="G4933" s="7">
        <v>43849</v>
      </c>
      <c r="H4933" s="6">
        <f t="shared" si="231"/>
        <v>11</v>
      </c>
      <c r="I4933" s="6" t="s">
        <v>215</v>
      </c>
      <c r="J4933" s="6">
        <v>20</v>
      </c>
      <c r="K4933" s="6">
        <v>33</v>
      </c>
      <c r="L4933" s="6">
        <v>131</v>
      </c>
      <c r="M4933" s="6">
        <v>19</v>
      </c>
      <c r="N4933" s="6">
        <v>4</v>
      </c>
      <c r="O4933" s="6">
        <v>7.4999999999999997E-2</v>
      </c>
      <c r="P4933" s="8">
        <v>1943</v>
      </c>
      <c r="Q4933" s="8">
        <v>1068.6500000000001</v>
      </c>
      <c r="R4933" s="8">
        <f t="shared" si="232"/>
        <v>2914.5</v>
      </c>
      <c r="S4933" s="8">
        <f>(((Sales[[#This Row],[Unit Price]]-(Sales[[#This Row],[Discount Applied]]*Sales[[#This Row],[Unit Price]]))-Q4933)/Q4933)*100</f>
        <v>68.181818181818173</v>
      </c>
      <c r="T4933" s="8">
        <f t="shared" si="233"/>
        <v>7189.1</v>
      </c>
      <c r="U4933" s="8">
        <f>Sales[[#This Row],[Unit Cost]]*Sales[[#This Row],[Order Quantity]]</f>
        <v>4274.6000000000004</v>
      </c>
    </row>
    <row r="4934" spans="1:21" x14ac:dyDescent="0.2">
      <c r="A4934" s="6" t="s">
        <v>5147</v>
      </c>
      <c r="B4934" s="6" t="s">
        <v>25</v>
      </c>
      <c r="C4934" s="6" t="s">
        <v>143</v>
      </c>
      <c r="D4934" s="7">
        <v>43700</v>
      </c>
      <c r="E4934" s="7">
        <v>43838</v>
      </c>
      <c r="F4934" s="7">
        <v>43856</v>
      </c>
      <c r="G4934" s="7">
        <v>43861</v>
      </c>
      <c r="H4934" s="6">
        <f t="shared" si="231"/>
        <v>23</v>
      </c>
      <c r="I4934" s="6" t="s">
        <v>215</v>
      </c>
      <c r="J4934" s="6">
        <v>19</v>
      </c>
      <c r="K4934" s="6">
        <v>7</v>
      </c>
      <c r="L4934" s="6">
        <v>344</v>
      </c>
      <c r="M4934" s="6">
        <v>6</v>
      </c>
      <c r="N4934" s="6">
        <v>8</v>
      </c>
      <c r="O4934" s="6">
        <v>0.15</v>
      </c>
      <c r="P4934" s="8">
        <v>3892.7000000000003</v>
      </c>
      <c r="Q4934" s="8">
        <v>3075.2330000000002</v>
      </c>
      <c r="R4934" s="8">
        <f t="shared" si="232"/>
        <v>1868.4959999999992</v>
      </c>
      <c r="S4934" s="8">
        <f>(((Sales[[#This Row],[Unit Price]]-(Sales[[#This Row],[Discount Applied]]*Sales[[#This Row],[Unit Price]]))-Q4934)/Q4934)*100</f>
        <v>7.5949367088607556</v>
      </c>
      <c r="T4934" s="8">
        <f t="shared" si="233"/>
        <v>26470.36</v>
      </c>
      <c r="U4934" s="8">
        <f>Sales[[#This Row],[Unit Cost]]*Sales[[#This Row],[Order Quantity]]</f>
        <v>24601.864000000001</v>
      </c>
    </row>
    <row r="4935" spans="1:21" x14ac:dyDescent="0.2">
      <c r="A4935" s="6" t="s">
        <v>5148</v>
      </c>
      <c r="B4935" s="6" t="s">
        <v>25</v>
      </c>
      <c r="C4935" s="6" t="s">
        <v>145</v>
      </c>
      <c r="D4935" s="7">
        <v>43700</v>
      </c>
      <c r="E4935" s="7">
        <v>43838</v>
      </c>
      <c r="F4935" s="7">
        <v>43850</v>
      </c>
      <c r="G4935" s="7">
        <v>43859</v>
      </c>
      <c r="H4935" s="6">
        <f t="shared" si="231"/>
        <v>21</v>
      </c>
      <c r="I4935" s="6" t="s">
        <v>215</v>
      </c>
      <c r="J4935" s="6">
        <v>12</v>
      </c>
      <c r="K4935" s="6">
        <v>12</v>
      </c>
      <c r="L4935" s="6">
        <v>138</v>
      </c>
      <c r="M4935" s="6">
        <v>16</v>
      </c>
      <c r="N4935" s="6">
        <v>3</v>
      </c>
      <c r="O4935" s="6">
        <v>7.4999999999999997E-2</v>
      </c>
      <c r="P4935" s="8">
        <v>5822.3</v>
      </c>
      <c r="Q4935" s="8">
        <v>4541.3940000000002</v>
      </c>
      <c r="R4935" s="8">
        <f t="shared" si="232"/>
        <v>2532.7005000000008</v>
      </c>
      <c r="S4935" s="8">
        <f>(((Sales[[#This Row],[Unit Price]]-(Sales[[#This Row],[Discount Applied]]*Sales[[#This Row],[Unit Price]]))-Q4935)/Q4935)*100</f>
        <v>18.589743589743595</v>
      </c>
      <c r="T4935" s="8">
        <f t="shared" si="233"/>
        <v>16156.882500000002</v>
      </c>
      <c r="U4935" s="8">
        <f>Sales[[#This Row],[Unit Cost]]*Sales[[#This Row],[Order Quantity]]</f>
        <v>13624.182000000001</v>
      </c>
    </row>
    <row r="4936" spans="1:21" x14ac:dyDescent="0.2">
      <c r="A4936" s="6" t="s">
        <v>5149</v>
      </c>
      <c r="B4936" s="6" t="s">
        <v>24</v>
      </c>
      <c r="C4936" s="6" t="s">
        <v>147</v>
      </c>
      <c r="D4936" s="7">
        <v>43700</v>
      </c>
      <c r="E4936" s="7">
        <v>43838</v>
      </c>
      <c r="F4936" s="7">
        <v>43845</v>
      </c>
      <c r="G4936" s="7">
        <v>43851</v>
      </c>
      <c r="H4936" s="6">
        <f t="shared" si="231"/>
        <v>13</v>
      </c>
      <c r="I4936" s="6" t="s">
        <v>215</v>
      </c>
      <c r="J4936" s="6">
        <v>6</v>
      </c>
      <c r="K4936" s="6">
        <v>47</v>
      </c>
      <c r="L4936" s="6">
        <v>259</v>
      </c>
      <c r="M4936" s="6">
        <v>1</v>
      </c>
      <c r="N4936" s="6">
        <v>3</v>
      </c>
      <c r="O4936" s="6">
        <v>0.15</v>
      </c>
      <c r="P4936" s="8">
        <v>1755.4</v>
      </c>
      <c r="Q4936" s="8">
        <v>1298.9960000000001</v>
      </c>
      <c r="R4936" s="8">
        <f t="shared" si="232"/>
        <v>579.28200000000015</v>
      </c>
      <c r="S4936" s="8">
        <f>(((Sales[[#This Row],[Unit Price]]-(Sales[[#This Row],[Discount Applied]]*Sales[[#This Row],[Unit Price]]))-Q4936)/Q4936)*100</f>
        <v>14.864864864864868</v>
      </c>
      <c r="T4936" s="8">
        <f t="shared" si="233"/>
        <v>4476.2700000000004</v>
      </c>
      <c r="U4936" s="8">
        <f>Sales[[#This Row],[Unit Cost]]*Sales[[#This Row],[Order Quantity]]</f>
        <v>3896.9880000000003</v>
      </c>
    </row>
    <row r="4937" spans="1:21" x14ac:dyDescent="0.2">
      <c r="A4937" s="6" t="s">
        <v>5150</v>
      </c>
      <c r="B4937" s="6" t="s">
        <v>26</v>
      </c>
      <c r="C4937" s="6" t="s">
        <v>144</v>
      </c>
      <c r="D4937" s="7">
        <v>43700</v>
      </c>
      <c r="E4937" s="7">
        <v>43838</v>
      </c>
      <c r="F4937" s="7">
        <v>43845</v>
      </c>
      <c r="G4937" s="7">
        <v>43846</v>
      </c>
      <c r="H4937" s="6">
        <f t="shared" si="231"/>
        <v>8</v>
      </c>
      <c r="I4937" s="6" t="s">
        <v>215</v>
      </c>
      <c r="J4937" s="6">
        <v>27</v>
      </c>
      <c r="K4937" s="6">
        <v>39</v>
      </c>
      <c r="L4937" s="6">
        <v>82</v>
      </c>
      <c r="M4937" s="6">
        <v>32</v>
      </c>
      <c r="N4937" s="6">
        <v>4</v>
      </c>
      <c r="O4937" s="6">
        <v>0.1</v>
      </c>
      <c r="P4937" s="8">
        <v>3128.9</v>
      </c>
      <c r="Q4937" s="8">
        <v>1439.2940000000001</v>
      </c>
      <c r="R4937" s="8">
        <f t="shared" si="232"/>
        <v>5506.8640000000005</v>
      </c>
      <c r="S4937" s="8">
        <f>(((Sales[[#This Row],[Unit Price]]-(Sales[[#This Row],[Discount Applied]]*Sales[[#This Row],[Unit Price]]))-Q4937)/Q4937)*100</f>
        <v>95.652173913043484</v>
      </c>
      <c r="T4937" s="8">
        <f t="shared" si="233"/>
        <v>11264.04</v>
      </c>
      <c r="U4937" s="8">
        <f>Sales[[#This Row],[Unit Cost]]*Sales[[#This Row],[Order Quantity]]</f>
        <v>5757.1760000000004</v>
      </c>
    </row>
    <row r="4938" spans="1:21" x14ac:dyDescent="0.2">
      <c r="A4938" s="6" t="s">
        <v>5151</v>
      </c>
      <c r="B4938" s="6" t="s">
        <v>23</v>
      </c>
      <c r="C4938" s="6" t="s">
        <v>146</v>
      </c>
      <c r="D4938" s="7">
        <v>43700</v>
      </c>
      <c r="E4938" s="7">
        <v>43838</v>
      </c>
      <c r="F4938" s="7">
        <v>43865</v>
      </c>
      <c r="G4938" s="7">
        <v>43870</v>
      </c>
      <c r="H4938" s="6">
        <f t="shared" si="231"/>
        <v>32</v>
      </c>
      <c r="I4938" s="6" t="s">
        <v>215</v>
      </c>
      <c r="J4938" s="6">
        <v>25</v>
      </c>
      <c r="K4938" s="6">
        <v>34</v>
      </c>
      <c r="L4938" s="6">
        <v>303</v>
      </c>
      <c r="M4938" s="6">
        <v>24</v>
      </c>
      <c r="N4938" s="6">
        <v>3</v>
      </c>
      <c r="O4938" s="6">
        <v>7.4999999999999997E-2</v>
      </c>
      <c r="P4938" s="8">
        <v>2318.2000000000003</v>
      </c>
      <c r="Q4938" s="8">
        <v>1553.1940000000002</v>
      </c>
      <c r="R4938" s="8">
        <f t="shared" si="232"/>
        <v>1773.4229999999998</v>
      </c>
      <c r="S4938" s="8">
        <f>(((Sales[[#This Row],[Unit Price]]-(Sales[[#This Row],[Discount Applied]]*Sales[[#This Row],[Unit Price]]))-Q4938)/Q4938)*100</f>
        <v>38.0597014925373</v>
      </c>
      <c r="T4938" s="8">
        <f t="shared" si="233"/>
        <v>6433.0050000000001</v>
      </c>
      <c r="U4938" s="8">
        <f>Sales[[#This Row],[Unit Cost]]*Sales[[#This Row],[Order Quantity]]</f>
        <v>4659.5820000000003</v>
      </c>
    </row>
    <row r="4939" spans="1:21" x14ac:dyDescent="0.2">
      <c r="A4939" s="6" t="s">
        <v>5152</v>
      </c>
      <c r="B4939" s="6" t="s">
        <v>24</v>
      </c>
      <c r="C4939" s="6" t="s">
        <v>145</v>
      </c>
      <c r="D4939" s="7">
        <v>43800</v>
      </c>
      <c r="E4939" s="7">
        <v>43839</v>
      </c>
      <c r="F4939" s="7">
        <v>43860</v>
      </c>
      <c r="G4939" s="7">
        <v>43869</v>
      </c>
      <c r="H4939" s="6">
        <f t="shared" si="231"/>
        <v>30</v>
      </c>
      <c r="I4939" s="6" t="s">
        <v>215</v>
      </c>
      <c r="J4939" s="6">
        <v>11</v>
      </c>
      <c r="K4939" s="6">
        <v>13</v>
      </c>
      <c r="L4939" s="6">
        <v>183</v>
      </c>
      <c r="M4939" s="6">
        <v>42</v>
      </c>
      <c r="N4939" s="6">
        <v>5</v>
      </c>
      <c r="O4939" s="6">
        <v>0.1</v>
      </c>
      <c r="P4939" s="8">
        <v>1735.3</v>
      </c>
      <c r="Q4939" s="8">
        <v>1145.298</v>
      </c>
      <c r="R4939" s="8">
        <f t="shared" si="232"/>
        <v>2082.3600000000006</v>
      </c>
      <c r="S4939" s="8">
        <f>(((Sales[[#This Row],[Unit Price]]-(Sales[[#This Row],[Discount Applied]]*Sales[[#This Row],[Unit Price]]))-Q4939)/Q4939)*100</f>
        <v>36.36363636363636</v>
      </c>
      <c r="T4939" s="8">
        <f t="shared" si="233"/>
        <v>7808.85</v>
      </c>
      <c r="U4939" s="8">
        <f>Sales[[#This Row],[Unit Cost]]*Sales[[#This Row],[Order Quantity]]</f>
        <v>5726.49</v>
      </c>
    </row>
    <row r="4940" spans="1:21" x14ac:dyDescent="0.2">
      <c r="A4940" s="6" t="s">
        <v>5153</v>
      </c>
      <c r="B4940" s="6" t="s">
        <v>23</v>
      </c>
      <c r="C4940" s="6" t="s">
        <v>144</v>
      </c>
      <c r="D4940" s="7">
        <v>43700</v>
      </c>
      <c r="E4940" s="7">
        <v>43839</v>
      </c>
      <c r="F4940" s="7">
        <v>43844</v>
      </c>
      <c r="G4940" s="7">
        <v>43854</v>
      </c>
      <c r="H4940" s="6">
        <f t="shared" si="231"/>
        <v>15</v>
      </c>
      <c r="I4940" s="6" t="s">
        <v>215</v>
      </c>
      <c r="J4940" s="6">
        <v>25</v>
      </c>
      <c r="K4940" s="6">
        <v>17</v>
      </c>
      <c r="L4940" s="6">
        <v>85</v>
      </c>
      <c r="M4940" s="6">
        <v>30</v>
      </c>
      <c r="N4940" s="6">
        <v>7</v>
      </c>
      <c r="O4940" s="6">
        <v>0.05</v>
      </c>
      <c r="P4940" s="8">
        <v>3879.3</v>
      </c>
      <c r="Q4940" s="8">
        <v>1551.7200000000003</v>
      </c>
      <c r="R4940" s="8">
        <f t="shared" si="232"/>
        <v>14935.305</v>
      </c>
      <c r="S4940" s="8">
        <f>(((Sales[[#This Row],[Unit Price]]-(Sales[[#This Row],[Discount Applied]]*Sales[[#This Row],[Unit Price]]))-Q4940)/Q4940)*100</f>
        <v>137.49999999999994</v>
      </c>
      <c r="T4940" s="8">
        <f t="shared" si="233"/>
        <v>25797.345000000001</v>
      </c>
      <c r="U4940" s="8">
        <f>Sales[[#This Row],[Unit Cost]]*Sales[[#This Row],[Order Quantity]]</f>
        <v>10862.04</v>
      </c>
    </row>
    <row r="4941" spans="1:21" x14ac:dyDescent="0.2">
      <c r="A4941" s="6" t="s">
        <v>5154</v>
      </c>
      <c r="B4941" s="6" t="s">
        <v>25</v>
      </c>
      <c r="C4941" s="6" t="s">
        <v>144</v>
      </c>
      <c r="D4941" s="7">
        <v>43700</v>
      </c>
      <c r="E4941" s="7">
        <v>43839</v>
      </c>
      <c r="F4941" s="7">
        <v>43853</v>
      </c>
      <c r="G4941" s="7">
        <v>43855</v>
      </c>
      <c r="H4941" s="6">
        <f t="shared" si="231"/>
        <v>16</v>
      </c>
      <c r="I4941" s="6" t="s">
        <v>215</v>
      </c>
      <c r="J4941" s="6">
        <v>17</v>
      </c>
      <c r="K4941" s="6">
        <v>26</v>
      </c>
      <c r="L4941" s="6">
        <v>76</v>
      </c>
      <c r="M4941" s="6">
        <v>18</v>
      </c>
      <c r="N4941" s="6">
        <v>8</v>
      </c>
      <c r="O4941" s="6">
        <v>0.05</v>
      </c>
      <c r="P4941" s="8">
        <v>3932.9</v>
      </c>
      <c r="Q4941" s="8">
        <v>1887.7919999999999</v>
      </c>
      <c r="R4941" s="8">
        <f t="shared" si="232"/>
        <v>14787.704000000002</v>
      </c>
      <c r="S4941" s="8">
        <f>(((Sales[[#This Row],[Unit Price]]-(Sales[[#This Row],[Discount Applied]]*Sales[[#This Row],[Unit Price]]))-Q4941)/Q4941)*100</f>
        <v>97.916666666666686</v>
      </c>
      <c r="T4941" s="8">
        <f t="shared" si="233"/>
        <v>29890.04</v>
      </c>
      <c r="U4941" s="8">
        <f>Sales[[#This Row],[Unit Cost]]*Sales[[#This Row],[Order Quantity]]</f>
        <v>15102.335999999999</v>
      </c>
    </row>
    <row r="4942" spans="1:21" x14ac:dyDescent="0.2">
      <c r="A4942" s="6" t="s">
        <v>5155</v>
      </c>
      <c r="B4942" s="6" t="s">
        <v>24</v>
      </c>
      <c r="C4942" s="6" t="s">
        <v>145</v>
      </c>
      <c r="D4942" s="7">
        <v>43700</v>
      </c>
      <c r="E4942" s="7">
        <v>43839</v>
      </c>
      <c r="F4942" s="7">
        <v>43855</v>
      </c>
      <c r="G4942" s="7">
        <v>43865</v>
      </c>
      <c r="H4942" s="6">
        <f t="shared" si="231"/>
        <v>26</v>
      </c>
      <c r="I4942" s="6" t="s">
        <v>215</v>
      </c>
      <c r="J4942" s="6">
        <v>4</v>
      </c>
      <c r="K4942" s="6">
        <v>39</v>
      </c>
      <c r="L4942" s="6">
        <v>163</v>
      </c>
      <c r="M4942" s="6">
        <v>9</v>
      </c>
      <c r="N4942" s="6">
        <v>2</v>
      </c>
      <c r="O4942" s="6">
        <v>0.1</v>
      </c>
      <c r="P4942" s="8">
        <v>1045.2</v>
      </c>
      <c r="Q4942" s="8">
        <v>543.50400000000002</v>
      </c>
      <c r="R4942" s="8">
        <f t="shared" si="232"/>
        <v>794.35200000000009</v>
      </c>
      <c r="S4942" s="8">
        <f>(((Sales[[#This Row],[Unit Price]]-(Sales[[#This Row],[Discount Applied]]*Sales[[#This Row],[Unit Price]]))-Q4942)/Q4942)*100</f>
        <v>73.07692307692308</v>
      </c>
      <c r="T4942" s="8">
        <f t="shared" si="233"/>
        <v>1881.3600000000001</v>
      </c>
      <c r="U4942" s="8">
        <f>Sales[[#This Row],[Unit Cost]]*Sales[[#This Row],[Order Quantity]]</f>
        <v>1087.008</v>
      </c>
    </row>
    <row r="4943" spans="1:21" x14ac:dyDescent="0.2">
      <c r="A4943" s="6" t="s">
        <v>5156</v>
      </c>
      <c r="B4943" s="6" t="s">
        <v>24</v>
      </c>
      <c r="C4943" s="6" t="s">
        <v>144</v>
      </c>
      <c r="D4943" s="7">
        <v>43700</v>
      </c>
      <c r="E4943" s="7">
        <v>43839</v>
      </c>
      <c r="F4943" s="7">
        <v>43846</v>
      </c>
      <c r="G4943" s="7">
        <v>43854</v>
      </c>
      <c r="H4943" s="6">
        <f t="shared" si="231"/>
        <v>15</v>
      </c>
      <c r="I4943" s="6" t="s">
        <v>215</v>
      </c>
      <c r="J4943" s="6">
        <v>5</v>
      </c>
      <c r="K4943" s="6">
        <v>4</v>
      </c>
      <c r="L4943" s="6">
        <v>66</v>
      </c>
      <c r="M4943" s="6">
        <v>38</v>
      </c>
      <c r="N4943" s="6">
        <v>7</v>
      </c>
      <c r="O4943" s="6">
        <v>0.1</v>
      </c>
      <c r="P4943" s="8">
        <v>214.4</v>
      </c>
      <c r="Q4943" s="8">
        <v>124.35199999999999</v>
      </c>
      <c r="R4943" s="8">
        <f t="shared" si="232"/>
        <v>480.25600000000009</v>
      </c>
      <c r="S4943" s="8">
        <f>(((Sales[[#This Row],[Unit Price]]-(Sales[[#This Row],[Discount Applied]]*Sales[[#This Row],[Unit Price]]))-Q4943)/Q4943)*100</f>
        <v>55.172413793103473</v>
      </c>
      <c r="T4943" s="8">
        <f t="shared" si="233"/>
        <v>1350.72</v>
      </c>
      <c r="U4943" s="8">
        <f>Sales[[#This Row],[Unit Cost]]*Sales[[#This Row],[Order Quantity]]</f>
        <v>870.46399999999994</v>
      </c>
    </row>
    <row r="4944" spans="1:21" x14ac:dyDescent="0.2">
      <c r="A4944" s="6" t="s">
        <v>5157</v>
      </c>
      <c r="B4944" s="6" t="s">
        <v>24</v>
      </c>
      <c r="C4944" s="6" t="s">
        <v>146</v>
      </c>
      <c r="D4944" s="7">
        <v>43700</v>
      </c>
      <c r="E4944" s="7">
        <v>43839</v>
      </c>
      <c r="F4944" s="7">
        <v>43863</v>
      </c>
      <c r="G4944" s="7">
        <v>43871</v>
      </c>
      <c r="H4944" s="6">
        <f t="shared" si="231"/>
        <v>32</v>
      </c>
      <c r="I4944" s="6" t="s">
        <v>215</v>
      </c>
      <c r="J4944" s="6">
        <v>5</v>
      </c>
      <c r="K4944" s="6">
        <v>34</v>
      </c>
      <c r="L4944" s="6">
        <v>301</v>
      </c>
      <c r="M4944" s="6">
        <v>10</v>
      </c>
      <c r="N4944" s="6">
        <v>4</v>
      </c>
      <c r="O4944" s="6">
        <v>0.05</v>
      </c>
      <c r="P4944" s="8">
        <v>897.80000000000007</v>
      </c>
      <c r="Q4944" s="8">
        <v>466.85600000000005</v>
      </c>
      <c r="R4944" s="8">
        <f t="shared" si="232"/>
        <v>1544.2160000000001</v>
      </c>
      <c r="S4944" s="8">
        <f>(((Sales[[#This Row],[Unit Price]]-(Sales[[#This Row],[Discount Applied]]*Sales[[#This Row],[Unit Price]]))-Q4944)/Q4944)*100</f>
        <v>82.692307692307693</v>
      </c>
      <c r="T4944" s="8">
        <f t="shared" si="233"/>
        <v>3411.6400000000003</v>
      </c>
      <c r="U4944" s="8">
        <f>Sales[[#This Row],[Unit Cost]]*Sales[[#This Row],[Order Quantity]]</f>
        <v>1867.4240000000002</v>
      </c>
    </row>
    <row r="4945" spans="1:21" x14ac:dyDescent="0.2">
      <c r="A4945" s="6" t="s">
        <v>5158</v>
      </c>
      <c r="B4945" s="6" t="s">
        <v>24</v>
      </c>
      <c r="C4945" s="6" t="s">
        <v>146</v>
      </c>
      <c r="D4945" s="7">
        <v>43700</v>
      </c>
      <c r="E4945" s="7">
        <v>43839</v>
      </c>
      <c r="F4945" s="7">
        <v>43846</v>
      </c>
      <c r="G4945" s="7">
        <v>43851</v>
      </c>
      <c r="H4945" s="6">
        <f t="shared" si="231"/>
        <v>12</v>
      </c>
      <c r="I4945" s="6" t="s">
        <v>215</v>
      </c>
      <c r="J4945" s="6">
        <v>1</v>
      </c>
      <c r="K4945" s="6">
        <v>16</v>
      </c>
      <c r="L4945" s="6">
        <v>289</v>
      </c>
      <c r="M4945" s="6">
        <v>40</v>
      </c>
      <c r="N4945" s="6">
        <v>1</v>
      </c>
      <c r="O4945" s="6">
        <v>0.3</v>
      </c>
      <c r="P4945" s="8">
        <v>1139</v>
      </c>
      <c r="Q4945" s="8">
        <v>717.57</v>
      </c>
      <c r="R4945" s="8">
        <f t="shared" si="232"/>
        <v>79.729999999999905</v>
      </c>
      <c r="S4945" s="8">
        <f>(((Sales[[#This Row],[Unit Price]]-(Sales[[#This Row],[Discount Applied]]*Sales[[#This Row],[Unit Price]]))-Q4945)/Q4945)*100</f>
        <v>11.111111111111097</v>
      </c>
      <c r="T4945" s="8">
        <f t="shared" si="233"/>
        <v>797.3</v>
      </c>
      <c r="U4945" s="8">
        <f>Sales[[#This Row],[Unit Cost]]*Sales[[#This Row],[Order Quantity]]</f>
        <v>717.57</v>
      </c>
    </row>
    <row r="4946" spans="1:21" x14ac:dyDescent="0.2">
      <c r="A4946" s="6" t="s">
        <v>5159</v>
      </c>
      <c r="B4946" s="6" t="s">
        <v>24</v>
      </c>
      <c r="C4946" s="6" t="s">
        <v>143</v>
      </c>
      <c r="D4946" s="7">
        <v>43700</v>
      </c>
      <c r="E4946" s="7">
        <v>43839</v>
      </c>
      <c r="F4946" s="7">
        <v>43844</v>
      </c>
      <c r="G4946" s="7">
        <v>43849</v>
      </c>
      <c r="H4946" s="6">
        <f t="shared" si="231"/>
        <v>10</v>
      </c>
      <c r="I4946" s="6" t="s">
        <v>215</v>
      </c>
      <c r="J4946" s="6">
        <v>6</v>
      </c>
      <c r="K4946" s="6">
        <v>17</v>
      </c>
      <c r="L4946" s="6">
        <v>339</v>
      </c>
      <c r="M4946" s="6">
        <v>19</v>
      </c>
      <c r="N4946" s="6">
        <v>5</v>
      </c>
      <c r="O4946" s="6">
        <v>0.05</v>
      </c>
      <c r="P4946" s="8">
        <v>5460.5</v>
      </c>
      <c r="Q4946" s="8">
        <v>2348.0149999999999</v>
      </c>
      <c r="R4946" s="8">
        <f t="shared" si="232"/>
        <v>14197.300000000001</v>
      </c>
      <c r="S4946" s="8">
        <f>(((Sales[[#This Row],[Unit Price]]-(Sales[[#This Row],[Discount Applied]]*Sales[[#This Row],[Unit Price]]))-Q4946)/Q4946)*100</f>
        <v>120.93023255813958</v>
      </c>
      <c r="T4946" s="8">
        <f t="shared" si="233"/>
        <v>25937.375</v>
      </c>
      <c r="U4946" s="8">
        <f>Sales[[#This Row],[Unit Cost]]*Sales[[#This Row],[Order Quantity]]</f>
        <v>11740.074999999999</v>
      </c>
    </row>
    <row r="4947" spans="1:21" x14ac:dyDescent="0.2">
      <c r="A4947" s="6" t="s">
        <v>5160</v>
      </c>
      <c r="B4947" s="6" t="s">
        <v>26</v>
      </c>
      <c r="C4947" s="6" t="s">
        <v>145</v>
      </c>
      <c r="D4947" s="7">
        <v>43700</v>
      </c>
      <c r="E4947" s="7">
        <v>43839</v>
      </c>
      <c r="F4947" s="7">
        <v>43856</v>
      </c>
      <c r="G4947" s="7">
        <v>43861</v>
      </c>
      <c r="H4947" s="6">
        <f t="shared" si="231"/>
        <v>22</v>
      </c>
      <c r="I4947" s="6" t="s">
        <v>215</v>
      </c>
      <c r="J4947" s="6">
        <v>27</v>
      </c>
      <c r="K4947" s="6">
        <v>45</v>
      </c>
      <c r="L4947" s="6">
        <v>128</v>
      </c>
      <c r="M4947" s="6">
        <v>24</v>
      </c>
      <c r="N4947" s="6">
        <v>3</v>
      </c>
      <c r="O4947" s="6">
        <v>7.4999999999999997E-2</v>
      </c>
      <c r="P4947" s="8">
        <v>2391.9</v>
      </c>
      <c r="Q4947" s="8">
        <v>1841.7630000000001</v>
      </c>
      <c r="R4947" s="8">
        <f t="shared" si="232"/>
        <v>1112.2335000000003</v>
      </c>
      <c r="S4947" s="8">
        <f>(((Sales[[#This Row],[Unit Price]]-(Sales[[#This Row],[Discount Applied]]*Sales[[#This Row],[Unit Price]]))-Q4947)/Q4947)*100</f>
        <v>20.129870129870127</v>
      </c>
      <c r="T4947" s="8">
        <f t="shared" si="233"/>
        <v>6637.5225000000009</v>
      </c>
      <c r="U4947" s="8">
        <f>Sales[[#This Row],[Unit Cost]]*Sales[[#This Row],[Order Quantity]]</f>
        <v>5525.2890000000007</v>
      </c>
    </row>
    <row r="4948" spans="1:21" x14ac:dyDescent="0.2">
      <c r="A4948" s="6" t="s">
        <v>5161</v>
      </c>
      <c r="B4948" s="6" t="s">
        <v>23</v>
      </c>
      <c r="C4948" s="6" t="s">
        <v>146</v>
      </c>
      <c r="D4948" s="7">
        <v>43700</v>
      </c>
      <c r="E4948" s="7">
        <v>43839</v>
      </c>
      <c r="F4948" s="7">
        <v>43863</v>
      </c>
      <c r="G4948" s="7">
        <v>43872</v>
      </c>
      <c r="H4948" s="6">
        <f t="shared" si="231"/>
        <v>33</v>
      </c>
      <c r="I4948" s="6" t="s">
        <v>215</v>
      </c>
      <c r="J4948" s="6">
        <v>24</v>
      </c>
      <c r="K4948" s="6">
        <v>1</v>
      </c>
      <c r="L4948" s="6">
        <v>276</v>
      </c>
      <c r="M4948" s="6">
        <v>18</v>
      </c>
      <c r="N4948" s="6">
        <v>6</v>
      </c>
      <c r="O4948" s="6">
        <v>0.3</v>
      </c>
      <c r="P4948" s="8">
        <v>5996.5</v>
      </c>
      <c r="Q4948" s="8">
        <v>4557.34</v>
      </c>
      <c r="R4948" s="8">
        <f t="shared" si="232"/>
        <v>-2158.7400000000016</v>
      </c>
      <c r="S4948" s="8">
        <f>(((Sales[[#This Row],[Unit Price]]-(Sales[[#This Row],[Discount Applied]]*Sales[[#This Row],[Unit Price]]))-Q4948)/Q4948)*100</f>
        <v>-7.8947368421052628</v>
      </c>
      <c r="T4948" s="8">
        <f t="shared" si="233"/>
        <v>25185.3</v>
      </c>
      <c r="U4948" s="8">
        <f>Sales[[#This Row],[Unit Cost]]*Sales[[#This Row],[Order Quantity]]</f>
        <v>27344.04</v>
      </c>
    </row>
    <row r="4949" spans="1:21" x14ac:dyDescent="0.2">
      <c r="A4949" s="6" t="s">
        <v>5162</v>
      </c>
      <c r="B4949" s="6" t="s">
        <v>26</v>
      </c>
      <c r="C4949" s="6" t="s">
        <v>143</v>
      </c>
      <c r="D4949" s="7">
        <v>43800</v>
      </c>
      <c r="E4949" s="7">
        <v>43840</v>
      </c>
      <c r="F4949" s="7">
        <v>43855</v>
      </c>
      <c r="G4949" s="7">
        <v>43862</v>
      </c>
      <c r="H4949" s="6">
        <f t="shared" si="231"/>
        <v>22</v>
      </c>
      <c r="I4949" s="6" t="s">
        <v>215</v>
      </c>
      <c r="J4949" s="6">
        <v>27</v>
      </c>
      <c r="K4949" s="6">
        <v>9</v>
      </c>
      <c r="L4949" s="6">
        <v>343</v>
      </c>
      <c r="M4949" s="6">
        <v>38</v>
      </c>
      <c r="N4949" s="6">
        <v>2</v>
      </c>
      <c r="O4949" s="6">
        <v>7.4999999999999997E-2</v>
      </c>
      <c r="P4949" s="8">
        <v>1728.6000000000001</v>
      </c>
      <c r="Q4949" s="8">
        <v>726.01200000000006</v>
      </c>
      <c r="R4949" s="8">
        <f t="shared" si="232"/>
        <v>1745.8860000000002</v>
      </c>
      <c r="S4949" s="8">
        <f>(((Sales[[#This Row],[Unit Price]]-(Sales[[#This Row],[Discount Applied]]*Sales[[#This Row],[Unit Price]]))-Q4949)/Q4949)*100</f>
        <v>120.23809523809523</v>
      </c>
      <c r="T4949" s="8">
        <f t="shared" si="233"/>
        <v>3197.9100000000003</v>
      </c>
      <c r="U4949" s="8">
        <f>Sales[[#This Row],[Unit Cost]]*Sales[[#This Row],[Order Quantity]]</f>
        <v>1452.0240000000001</v>
      </c>
    </row>
    <row r="4950" spans="1:21" x14ac:dyDescent="0.2">
      <c r="A4950" s="6" t="s">
        <v>5163</v>
      </c>
      <c r="B4950" s="6" t="s">
        <v>26</v>
      </c>
      <c r="C4950" s="6" t="s">
        <v>143</v>
      </c>
      <c r="D4950" s="7">
        <v>43800</v>
      </c>
      <c r="E4950" s="7">
        <v>43840</v>
      </c>
      <c r="F4950" s="7">
        <v>43853</v>
      </c>
      <c r="G4950" s="7">
        <v>43854</v>
      </c>
      <c r="H4950" s="6">
        <f t="shared" si="231"/>
        <v>14</v>
      </c>
      <c r="I4950" s="6" t="s">
        <v>215</v>
      </c>
      <c r="J4950" s="6">
        <v>25</v>
      </c>
      <c r="K4950" s="6">
        <v>13</v>
      </c>
      <c r="L4950" s="6">
        <v>330</v>
      </c>
      <c r="M4950" s="6">
        <v>16</v>
      </c>
      <c r="N4950" s="6">
        <v>4</v>
      </c>
      <c r="O4950" s="6">
        <v>0.15</v>
      </c>
      <c r="P4950" s="8">
        <v>3343.3</v>
      </c>
      <c r="Q4950" s="8">
        <v>2240.0110000000004</v>
      </c>
      <c r="R4950" s="8">
        <f t="shared" si="232"/>
        <v>2407.1759999999995</v>
      </c>
      <c r="S4950" s="8">
        <f>(((Sales[[#This Row],[Unit Price]]-(Sales[[#This Row],[Discount Applied]]*Sales[[#This Row],[Unit Price]]))-Q4950)/Q4950)*100</f>
        <v>26.865671641791032</v>
      </c>
      <c r="T4950" s="8">
        <f t="shared" si="233"/>
        <v>11367.220000000001</v>
      </c>
      <c r="U4950" s="8">
        <f>Sales[[#This Row],[Unit Cost]]*Sales[[#This Row],[Order Quantity]]</f>
        <v>8960.0440000000017</v>
      </c>
    </row>
    <row r="4951" spans="1:21" x14ac:dyDescent="0.2">
      <c r="A4951" s="6" t="s">
        <v>5164</v>
      </c>
      <c r="B4951" s="6" t="s">
        <v>24</v>
      </c>
      <c r="C4951" s="6" t="s">
        <v>145</v>
      </c>
      <c r="D4951" s="7">
        <v>43700</v>
      </c>
      <c r="E4951" s="7">
        <v>43840</v>
      </c>
      <c r="F4951" s="7">
        <v>43851</v>
      </c>
      <c r="G4951" s="7">
        <v>43852</v>
      </c>
      <c r="H4951" s="6">
        <f t="shared" si="231"/>
        <v>12</v>
      </c>
      <c r="I4951" s="6" t="s">
        <v>215</v>
      </c>
      <c r="J4951" s="6">
        <v>2</v>
      </c>
      <c r="K4951" s="6">
        <v>40</v>
      </c>
      <c r="L4951" s="6">
        <v>149</v>
      </c>
      <c r="M4951" s="6">
        <v>19</v>
      </c>
      <c r="N4951" s="6">
        <v>6</v>
      </c>
      <c r="O4951" s="6">
        <v>0.1</v>
      </c>
      <c r="P4951" s="8">
        <v>174.20000000000002</v>
      </c>
      <c r="Q4951" s="8">
        <v>81.874000000000009</v>
      </c>
      <c r="R4951" s="8">
        <f t="shared" si="232"/>
        <v>449.43600000000004</v>
      </c>
      <c r="S4951" s="8">
        <f>(((Sales[[#This Row],[Unit Price]]-(Sales[[#This Row],[Discount Applied]]*Sales[[#This Row],[Unit Price]]))-Q4951)/Q4951)*100</f>
        <v>91.489361702127667</v>
      </c>
      <c r="T4951" s="8">
        <f t="shared" si="233"/>
        <v>940.68000000000006</v>
      </c>
      <c r="U4951" s="8">
        <f>Sales[[#This Row],[Unit Cost]]*Sales[[#This Row],[Order Quantity]]</f>
        <v>491.24400000000003</v>
      </c>
    </row>
    <row r="4952" spans="1:21" x14ac:dyDescent="0.2">
      <c r="A4952" s="6" t="s">
        <v>5165</v>
      </c>
      <c r="B4952" s="6" t="s">
        <v>25</v>
      </c>
      <c r="C4952" s="6" t="s">
        <v>146</v>
      </c>
      <c r="D4952" s="7">
        <v>43800</v>
      </c>
      <c r="E4952" s="7">
        <v>43840</v>
      </c>
      <c r="F4952" s="7">
        <v>43843</v>
      </c>
      <c r="G4952" s="7">
        <v>43845</v>
      </c>
      <c r="H4952" s="6">
        <f t="shared" si="231"/>
        <v>5</v>
      </c>
      <c r="I4952" s="6" t="s">
        <v>215</v>
      </c>
      <c r="J4952" s="6">
        <v>12</v>
      </c>
      <c r="K4952" s="6">
        <v>31</v>
      </c>
      <c r="L4952" s="6">
        <v>324</v>
      </c>
      <c r="M4952" s="6">
        <v>31</v>
      </c>
      <c r="N4952" s="6">
        <v>6</v>
      </c>
      <c r="O4952" s="6">
        <v>0.05</v>
      </c>
      <c r="P4952" s="8">
        <v>1058.6000000000001</v>
      </c>
      <c r="Q4952" s="8">
        <v>561.05800000000011</v>
      </c>
      <c r="R4952" s="8">
        <f t="shared" si="232"/>
        <v>2667.6719999999996</v>
      </c>
      <c r="S4952" s="8">
        <f>(((Sales[[#This Row],[Unit Price]]-(Sales[[#This Row],[Discount Applied]]*Sales[[#This Row],[Unit Price]]))-Q4952)/Q4952)*100</f>
        <v>79.245283018867909</v>
      </c>
      <c r="T4952" s="8">
        <f t="shared" si="233"/>
        <v>6034.02</v>
      </c>
      <c r="U4952" s="8">
        <f>Sales[[#This Row],[Unit Cost]]*Sales[[#This Row],[Order Quantity]]</f>
        <v>3366.3480000000009</v>
      </c>
    </row>
    <row r="4953" spans="1:21" x14ac:dyDescent="0.2">
      <c r="A4953" s="6" t="s">
        <v>5166</v>
      </c>
      <c r="B4953" s="6" t="s">
        <v>26</v>
      </c>
      <c r="C4953" s="6" t="s">
        <v>146</v>
      </c>
      <c r="D4953" s="7">
        <v>43700</v>
      </c>
      <c r="E4953" s="7">
        <v>43840</v>
      </c>
      <c r="F4953" s="7">
        <v>43844</v>
      </c>
      <c r="G4953" s="7">
        <v>43848</v>
      </c>
      <c r="H4953" s="6">
        <f t="shared" si="231"/>
        <v>8</v>
      </c>
      <c r="I4953" s="6" t="s">
        <v>215</v>
      </c>
      <c r="J4953" s="6">
        <v>26</v>
      </c>
      <c r="K4953" s="6">
        <v>37</v>
      </c>
      <c r="L4953" s="6">
        <v>327</v>
      </c>
      <c r="M4953" s="6">
        <v>12</v>
      </c>
      <c r="N4953" s="6">
        <v>5</v>
      </c>
      <c r="O4953" s="6">
        <v>7.4999999999999997E-2</v>
      </c>
      <c r="P4953" s="8">
        <v>964.80000000000007</v>
      </c>
      <c r="Q4953" s="8">
        <v>395.56799999999998</v>
      </c>
      <c r="R4953" s="8">
        <f t="shared" si="232"/>
        <v>2484.3599999999997</v>
      </c>
      <c r="S4953" s="8">
        <f>(((Sales[[#This Row],[Unit Price]]-(Sales[[#This Row],[Discount Applied]]*Sales[[#This Row],[Unit Price]]))-Q4953)/Q4953)*100</f>
        <v>125.609756097561</v>
      </c>
      <c r="T4953" s="8">
        <f t="shared" si="233"/>
        <v>4462.2</v>
      </c>
      <c r="U4953" s="8">
        <f>Sales[[#This Row],[Unit Cost]]*Sales[[#This Row],[Order Quantity]]</f>
        <v>1977.84</v>
      </c>
    </row>
    <row r="4954" spans="1:21" x14ac:dyDescent="0.2">
      <c r="A4954" s="6" t="s">
        <v>5167</v>
      </c>
      <c r="B4954" s="6" t="s">
        <v>24</v>
      </c>
      <c r="C4954" s="6" t="s">
        <v>144</v>
      </c>
      <c r="D4954" s="7">
        <v>43700</v>
      </c>
      <c r="E4954" s="7">
        <v>43840</v>
      </c>
      <c r="F4954" s="7">
        <v>43851</v>
      </c>
      <c r="G4954" s="7">
        <v>43859</v>
      </c>
      <c r="H4954" s="6">
        <f t="shared" si="231"/>
        <v>19</v>
      </c>
      <c r="I4954" s="6" t="s">
        <v>215</v>
      </c>
      <c r="J4954" s="6">
        <v>5</v>
      </c>
      <c r="K4954" s="6">
        <v>39</v>
      </c>
      <c r="L4954" s="6">
        <v>81</v>
      </c>
      <c r="M4954" s="6">
        <v>18</v>
      </c>
      <c r="N4954" s="6">
        <v>1</v>
      </c>
      <c r="O4954" s="6">
        <v>0.05</v>
      </c>
      <c r="P4954" s="8">
        <v>3966.4</v>
      </c>
      <c r="Q4954" s="8">
        <v>2300.5119999999997</v>
      </c>
      <c r="R4954" s="8">
        <f t="shared" si="232"/>
        <v>1467.5680000000002</v>
      </c>
      <c r="S4954" s="8">
        <f>(((Sales[[#This Row],[Unit Price]]-(Sales[[#This Row],[Discount Applied]]*Sales[[#This Row],[Unit Price]]))-Q4954)/Q4954)*100</f>
        <v>63.793103448275879</v>
      </c>
      <c r="T4954" s="8">
        <f t="shared" si="233"/>
        <v>3768.08</v>
      </c>
      <c r="U4954" s="8">
        <f>Sales[[#This Row],[Unit Cost]]*Sales[[#This Row],[Order Quantity]]</f>
        <v>2300.5119999999997</v>
      </c>
    </row>
    <row r="4955" spans="1:21" x14ac:dyDescent="0.2">
      <c r="A4955" s="6" t="s">
        <v>5168</v>
      </c>
      <c r="B4955" s="6" t="s">
        <v>24</v>
      </c>
      <c r="C4955" s="6" t="s">
        <v>148</v>
      </c>
      <c r="D4955" s="7">
        <v>43800</v>
      </c>
      <c r="E4955" s="7">
        <v>43840</v>
      </c>
      <c r="F4955" s="7">
        <v>43854</v>
      </c>
      <c r="G4955" s="7">
        <v>43858</v>
      </c>
      <c r="H4955" s="6">
        <f t="shared" si="231"/>
        <v>18</v>
      </c>
      <c r="I4955" s="6" t="s">
        <v>215</v>
      </c>
      <c r="J4955" s="6">
        <v>1</v>
      </c>
      <c r="K4955" s="6">
        <v>43</v>
      </c>
      <c r="L4955" s="6">
        <v>42</v>
      </c>
      <c r="M4955" s="6">
        <v>26</v>
      </c>
      <c r="N4955" s="6">
        <v>1</v>
      </c>
      <c r="O4955" s="6">
        <v>0.05</v>
      </c>
      <c r="P4955" s="8">
        <v>2633.1</v>
      </c>
      <c r="Q4955" s="8">
        <v>1895.8319999999999</v>
      </c>
      <c r="R4955" s="8">
        <f t="shared" si="232"/>
        <v>605.61299999999983</v>
      </c>
      <c r="S4955" s="8">
        <f>(((Sales[[#This Row],[Unit Price]]-(Sales[[#This Row],[Discount Applied]]*Sales[[#This Row],[Unit Price]]))-Q4955)/Q4955)*100</f>
        <v>31.944444444444436</v>
      </c>
      <c r="T4955" s="8">
        <f t="shared" si="233"/>
        <v>2501.4449999999997</v>
      </c>
      <c r="U4955" s="8">
        <f>Sales[[#This Row],[Unit Cost]]*Sales[[#This Row],[Order Quantity]]</f>
        <v>1895.8319999999999</v>
      </c>
    </row>
    <row r="4956" spans="1:21" x14ac:dyDescent="0.2">
      <c r="A4956" s="6" t="s">
        <v>5169</v>
      </c>
      <c r="B4956" s="6" t="s">
        <v>25</v>
      </c>
      <c r="C4956" s="6" t="s">
        <v>143</v>
      </c>
      <c r="D4956" s="7">
        <v>43700</v>
      </c>
      <c r="E4956" s="7">
        <v>43840</v>
      </c>
      <c r="F4956" s="7">
        <v>43849</v>
      </c>
      <c r="G4956" s="7">
        <v>43852</v>
      </c>
      <c r="H4956" s="6">
        <f t="shared" si="231"/>
        <v>12</v>
      </c>
      <c r="I4956" s="6" t="s">
        <v>215</v>
      </c>
      <c r="J4956" s="6">
        <v>13</v>
      </c>
      <c r="K4956" s="6">
        <v>40</v>
      </c>
      <c r="L4956" s="6">
        <v>360</v>
      </c>
      <c r="M4956" s="6">
        <v>36</v>
      </c>
      <c r="N4956" s="6">
        <v>7</v>
      </c>
      <c r="O4956" s="6">
        <v>0.05</v>
      </c>
      <c r="P4956" s="8">
        <v>1011.7</v>
      </c>
      <c r="Q4956" s="8">
        <v>819.47700000000009</v>
      </c>
      <c r="R4956" s="8">
        <f t="shared" si="232"/>
        <v>991.46599999999944</v>
      </c>
      <c r="S4956" s="8">
        <f>(((Sales[[#This Row],[Unit Price]]-(Sales[[#This Row],[Discount Applied]]*Sales[[#This Row],[Unit Price]]))-Q4956)/Q4956)*100</f>
        <v>17.283950617283939</v>
      </c>
      <c r="T4956" s="8">
        <f t="shared" si="233"/>
        <v>6727.8050000000003</v>
      </c>
      <c r="U4956" s="8">
        <f>Sales[[#This Row],[Unit Cost]]*Sales[[#This Row],[Order Quantity]]</f>
        <v>5736.3390000000009</v>
      </c>
    </row>
    <row r="4957" spans="1:21" x14ac:dyDescent="0.2">
      <c r="A4957" s="6" t="s">
        <v>5170</v>
      </c>
      <c r="B4957" s="6" t="s">
        <v>24</v>
      </c>
      <c r="C4957" s="6" t="s">
        <v>144</v>
      </c>
      <c r="D4957" s="7">
        <v>43700</v>
      </c>
      <c r="E4957" s="7">
        <v>43840</v>
      </c>
      <c r="F4957" s="7">
        <v>43855</v>
      </c>
      <c r="G4957" s="7">
        <v>43863</v>
      </c>
      <c r="H4957" s="6">
        <f t="shared" si="231"/>
        <v>23</v>
      </c>
      <c r="I4957" s="6" t="s">
        <v>215</v>
      </c>
      <c r="J4957" s="6">
        <v>8</v>
      </c>
      <c r="K4957" s="6">
        <v>15</v>
      </c>
      <c r="L4957" s="6">
        <v>63</v>
      </c>
      <c r="M4957" s="6">
        <v>30</v>
      </c>
      <c r="N4957" s="6">
        <v>8</v>
      </c>
      <c r="O4957" s="6">
        <v>0.05</v>
      </c>
      <c r="P4957" s="8">
        <v>3892.7000000000003</v>
      </c>
      <c r="Q4957" s="8">
        <v>2802.7440000000001</v>
      </c>
      <c r="R4957" s="8">
        <f t="shared" si="232"/>
        <v>7162.5679999999993</v>
      </c>
      <c r="S4957" s="8">
        <f>(((Sales[[#This Row],[Unit Price]]-(Sales[[#This Row],[Discount Applied]]*Sales[[#This Row],[Unit Price]]))-Q4957)/Q4957)*100</f>
        <v>31.944444444444443</v>
      </c>
      <c r="T4957" s="8">
        <f t="shared" si="233"/>
        <v>29584.52</v>
      </c>
      <c r="U4957" s="8">
        <f>Sales[[#This Row],[Unit Cost]]*Sales[[#This Row],[Order Quantity]]</f>
        <v>22421.952000000001</v>
      </c>
    </row>
    <row r="4958" spans="1:21" x14ac:dyDescent="0.2">
      <c r="A4958" s="6" t="s">
        <v>5171</v>
      </c>
      <c r="B4958" s="6" t="s">
        <v>23</v>
      </c>
      <c r="C4958" s="6" t="s">
        <v>143</v>
      </c>
      <c r="D4958" s="7">
        <v>43700</v>
      </c>
      <c r="E4958" s="7">
        <v>43840</v>
      </c>
      <c r="F4958" s="7">
        <v>43850</v>
      </c>
      <c r="G4958" s="7">
        <v>43853</v>
      </c>
      <c r="H4958" s="6">
        <f t="shared" si="231"/>
        <v>13</v>
      </c>
      <c r="I4958" s="6" t="s">
        <v>215</v>
      </c>
      <c r="J4958" s="6">
        <v>22</v>
      </c>
      <c r="K4958" s="6">
        <v>3</v>
      </c>
      <c r="L4958" s="6">
        <v>331</v>
      </c>
      <c r="M4958" s="6">
        <v>17</v>
      </c>
      <c r="N4958" s="6">
        <v>7</v>
      </c>
      <c r="O4958" s="6">
        <v>0.05</v>
      </c>
      <c r="P4958" s="8">
        <v>3805.6</v>
      </c>
      <c r="Q4958" s="8">
        <v>1636.4079999999999</v>
      </c>
      <c r="R4958" s="8">
        <f t="shared" si="232"/>
        <v>13852.384000000002</v>
      </c>
      <c r="S4958" s="8">
        <f>(((Sales[[#This Row],[Unit Price]]-(Sales[[#This Row],[Discount Applied]]*Sales[[#This Row],[Unit Price]]))-Q4958)/Q4958)*100</f>
        <v>120.93023255813952</v>
      </c>
      <c r="T4958" s="8">
        <f t="shared" si="233"/>
        <v>25307.24</v>
      </c>
      <c r="U4958" s="8">
        <f>Sales[[#This Row],[Unit Cost]]*Sales[[#This Row],[Order Quantity]]</f>
        <v>11454.856</v>
      </c>
    </row>
    <row r="4959" spans="1:21" x14ac:dyDescent="0.2">
      <c r="A4959" s="6" t="s">
        <v>5172</v>
      </c>
      <c r="B4959" s="6" t="s">
        <v>24</v>
      </c>
      <c r="C4959" s="6" t="s">
        <v>146</v>
      </c>
      <c r="D4959" s="7">
        <v>43700</v>
      </c>
      <c r="E4959" s="7">
        <v>43840</v>
      </c>
      <c r="F4959" s="7">
        <v>43845</v>
      </c>
      <c r="G4959" s="7">
        <v>43848</v>
      </c>
      <c r="H4959" s="6">
        <f t="shared" si="231"/>
        <v>8</v>
      </c>
      <c r="I4959" s="6" t="s">
        <v>215</v>
      </c>
      <c r="J4959" s="6">
        <v>6</v>
      </c>
      <c r="K4959" s="6">
        <v>20</v>
      </c>
      <c r="L4959" s="6">
        <v>274</v>
      </c>
      <c r="M4959" s="6">
        <v>19</v>
      </c>
      <c r="N4959" s="6">
        <v>7</v>
      </c>
      <c r="O4959" s="6">
        <v>0.05</v>
      </c>
      <c r="P4959" s="8">
        <v>1031.8</v>
      </c>
      <c r="Q4959" s="8">
        <v>825.44</v>
      </c>
      <c r="R4959" s="8">
        <f t="shared" si="232"/>
        <v>1083.3899999999994</v>
      </c>
      <c r="S4959" s="8">
        <f>(((Sales[[#This Row],[Unit Price]]-(Sales[[#This Row],[Discount Applied]]*Sales[[#This Row],[Unit Price]]))-Q4959)/Q4959)*100</f>
        <v>18.749999999999982</v>
      </c>
      <c r="T4959" s="8">
        <f t="shared" si="233"/>
        <v>6861.4699999999993</v>
      </c>
      <c r="U4959" s="8">
        <f>Sales[[#This Row],[Unit Cost]]*Sales[[#This Row],[Order Quantity]]</f>
        <v>5778.08</v>
      </c>
    </row>
    <row r="4960" spans="1:21" x14ac:dyDescent="0.2">
      <c r="A4960" s="6" t="s">
        <v>5173</v>
      </c>
      <c r="B4960" s="6" t="s">
        <v>24</v>
      </c>
      <c r="C4960" s="6" t="s">
        <v>145</v>
      </c>
      <c r="D4960" s="7">
        <v>43800</v>
      </c>
      <c r="E4960" s="7">
        <v>43840</v>
      </c>
      <c r="F4960" s="7">
        <v>43858</v>
      </c>
      <c r="G4960" s="7">
        <v>43860</v>
      </c>
      <c r="H4960" s="6">
        <f t="shared" si="231"/>
        <v>20</v>
      </c>
      <c r="I4960" s="6" t="s">
        <v>215</v>
      </c>
      <c r="J4960" s="6">
        <v>8</v>
      </c>
      <c r="K4960" s="6">
        <v>11</v>
      </c>
      <c r="L4960" s="6">
        <v>109</v>
      </c>
      <c r="M4960" s="6">
        <v>3</v>
      </c>
      <c r="N4960" s="6">
        <v>4</v>
      </c>
      <c r="O4960" s="6">
        <v>0.05</v>
      </c>
      <c r="P4960" s="8">
        <v>6090.3</v>
      </c>
      <c r="Q4960" s="8">
        <v>2618.8290000000002</v>
      </c>
      <c r="R4960" s="8">
        <f t="shared" si="232"/>
        <v>12667.823999999999</v>
      </c>
      <c r="S4960" s="8">
        <f>(((Sales[[#This Row],[Unit Price]]-(Sales[[#This Row],[Discount Applied]]*Sales[[#This Row],[Unit Price]]))-Q4960)/Q4960)*100</f>
        <v>120.93023255813951</v>
      </c>
      <c r="T4960" s="8">
        <f t="shared" si="233"/>
        <v>23143.14</v>
      </c>
      <c r="U4960" s="8">
        <f>Sales[[#This Row],[Unit Cost]]*Sales[[#This Row],[Order Quantity]]</f>
        <v>10475.316000000001</v>
      </c>
    </row>
    <row r="4961" spans="1:21" x14ac:dyDescent="0.2">
      <c r="A4961" s="6" t="s">
        <v>5174</v>
      </c>
      <c r="B4961" s="6" t="s">
        <v>24</v>
      </c>
      <c r="C4961" s="6" t="s">
        <v>146</v>
      </c>
      <c r="D4961" s="7">
        <v>43700</v>
      </c>
      <c r="E4961" s="7">
        <v>43841</v>
      </c>
      <c r="F4961" s="7">
        <v>43858</v>
      </c>
      <c r="G4961" s="7">
        <v>43864</v>
      </c>
      <c r="H4961" s="6">
        <f t="shared" si="231"/>
        <v>23</v>
      </c>
      <c r="I4961" s="6" t="s">
        <v>215</v>
      </c>
      <c r="J4961" s="6">
        <v>8</v>
      </c>
      <c r="K4961" s="6">
        <v>11</v>
      </c>
      <c r="L4961" s="6">
        <v>307</v>
      </c>
      <c r="M4961" s="6">
        <v>19</v>
      </c>
      <c r="N4961" s="6">
        <v>2</v>
      </c>
      <c r="O4961" s="6">
        <v>0.05</v>
      </c>
      <c r="P4961" s="8">
        <v>3892.7000000000003</v>
      </c>
      <c r="Q4961" s="8">
        <v>2102.0580000000004</v>
      </c>
      <c r="R4961" s="8">
        <f t="shared" si="232"/>
        <v>3192.0139999999992</v>
      </c>
      <c r="S4961" s="8">
        <f>(((Sales[[#This Row],[Unit Price]]-(Sales[[#This Row],[Discount Applied]]*Sales[[#This Row],[Unit Price]]))-Q4961)/Q4961)*100</f>
        <v>75.925925925925881</v>
      </c>
      <c r="T4961" s="8">
        <f t="shared" si="233"/>
        <v>7396.13</v>
      </c>
      <c r="U4961" s="8">
        <f>Sales[[#This Row],[Unit Cost]]*Sales[[#This Row],[Order Quantity]]</f>
        <v>4204.1160000000009</v>
      </c>
    </row>
    <row r="4962" spans="1:21" x14ac:dyDescent="0.2">
      <c r="A4962" s="6" t="s">
        <v>5175</v>
      </c>
      <c r="B4962" s="6" t="s">
        <v>26</v>
      </c>
      <c r="C4962" s="6" t="s">
        <v>145</v>
      </c>
      <c r="D4962" s="7">
        <v>43700</v>
      </c>
      <c r="E4962" s="7">
        <v>43841</v>
      </c>
      <c r="F4962" s="7">
        <v>43861</v>
      </c>
      <c r="G4962" s="7">
        <v>43863</v>
      </c>
      <c r="H4962" s="6">
        <f t="shared" si="231"/>
        <v>22</v>
      </c>
      <c r="I4962" s="6" t="s">
        <v>215</v>
      </c>
      <c r="J4962" s="6">
        <v>27</v>
      </c>
      <c r="K4962" s="6">
        <v>2</v>
      </c>
      <c r="L4962" s="6">
        <v>120</v>
      </c>
      <c r="M4962" s="6">
        <v>14</v>
      </c>
      <c r="N4962" s="6">
        <v>1</v>
      </c>
      <c r="O4962" s="6">
        <v>0.1</v>
      </c>
      <c r="P4962" s="8">
        <v>2231.1</v>
      </c>
      <c r="Q4962" s="8">
        <v>1070.9279999999999</v>
      </c>
      <c r="R4962" s="8">
        <f t="shared" si="232"/>
        <v>937.0619999999999</v>
      </c>
      <c r="S4962" s="8">
        <f>(((Sales[[#This Row],[Unit Price]]-(Sales[[#This Row],[Discount Applied]]*Sales[[#This Row],[Unit Price]]))-Q4962)/Q4962)*100</f>
        <v>87.5</v>
      </c>
      <c r="T4962" s="8">
        <f t="shared" si="233"/>
        <v>2007.9899999999998</v>
      </c>
      <c r="U4962" s="8">
        <f>Sales[[#This Row],[Unit Cost]]*Sales[[#This Row],[Order Quantity]]</f>
        <v>1070.9279999999999</v>
      </c>
    </row>
    <row r="4963" spans="1:21" x14ac:dyDescent="0.2">
      <c r="A4963" s="6" t="s">
        <v>5176</v>
      </c>
      <c r="B4963" s="6" t="s">
        <v>24</v>
      </c>
      <c r="C4963" s="6" t="s">
        <v>145</v>
      </c>
      <c r="D4963" s="7">
        <v>43700</v>
      </c>
      <c r="E4963" s="7">
        <v>43841</v>
      </c>
      <c r="F4963" s="7">
        <v>43852</v>
      </c>
      <c r="G4963" s="7">
        <v>43860</v>
      </c>
      <c r="H4963" s="6">
        <f t="shared" si="231"/>
        <v>19</v>
      </c>
      <c r="I4963" s="6" t="s">
        <v>215</v>
      </c>
      <c r="J4963" s="6">
        <v>11</v>
      </c>
      <c r="K4963" s="6">
        <v>23</v>
      </c>
      <c r="L4963" s="6">
        <v>172</v>
      </c>
      <c r="M4963" s="6">
        <v>46</v>
      </c>
      <c r="N4963" s="6">
        <v>6</v>
      </c>
      <c r="O4963" s="6">
        <v>0.15</v>
      </c>
      <c r="P4963" s="8">
        <v>3953</v>
      </c>
      <c r="Q4963" s="8">
        <v>3320.52</v>
      </c>
      <c r="R4963" s="8">
        <f t="shared" si="232"/>
        <v>237.18000000000029</v>
      </c>
      <c r="S4963" s="8">
        <f>(((Sales[[#This Row],[Unit Price]]-(Sales[[#This Row],[Discount Applied]]*Sales[[#This Row],[Unit Price]]))-Q4963)/Q4963)*100</f>
        <v>1.1904761904761965</v>
      </c>
      <c r="T4963" s="8">
        <f t="shared" si="233"/>
        <v>20160.3</v>
      </c>
      <c r="U4963" s="8">
        <f>Sales[[#This Row],[Unit Cost]]*Sales[[#This Row],[Order Quantity]]</f>
        <v>19923.12</v>
      </c>
    </row>
    <row r="4964" spans="1:21" x14ac:dyDescent="0.2">
      <c r="A4964" s="6" t="s">
        <v>5177</v>
      </c>
      <c r="B4964" s="6" t="s">
        <v>25</v>
      </c>
      <c r="C4964" s="6" t="s">
        <v>145</v>
      </c>
      <c r="D4964" s="7">
        <v>43700</v>
      </c>
      <c r="E4964" s="7">
        <v>43841</v>
      </c>
      <c r="F4964" s="7">
        <v>43851</v>
      </c>
      <c r="G4964" s="7">
        <v>43858</v>
      </c>
      <c r="H4964" s="6">
        <f t="shared" si="231"/>
        <v>17</v>
      </c>
      <c r="I4964" s="6" t="s">
        <v>215</v>
      </c>
      <c r="J4964" s="6">
        <v>20</v>
      </c>
      <c r="K4964" s="6">
        <v>13</v>
      </c>
      <c r="L4964" s="6">
        <v>145</v>
      </c>
      <c r="M4964" s="6">
        <v>18</v>
      </c>
      <c r="N4964" s="6">
        <v>1</v>
      </c>
      <c r="O4964" s="6">
        <v>7.4999999999999997E-2</v>
      </c>
      <c r="P4964" s="8">
        <v>931.30000000000007</v>
      </c>
      <c r="Q4964" s="8">
        <v>726.4140000000001</v>
      </c>
      <c r="R4964" s="8">
        <f t="shared" si="232"/>
        <v>135.0385</v>
      </c>
      <c r="S4964" s="8">
        <f>(((Sales[[#This Row],[Unit Price]]-(Sales[[#This Row],[Discount Applied]]*Sales[[#This Row],[Unit Price]]))-Q4964)/Q4964)*100</f>
        <v>18.589743589743588</v>
      </c>
      <c r="T4964" s="8">
        <f t="shared" si="233"/>
        <v>861.4525000000001</v>
      </c>
      <c r="U4964" s="8">
        <f>Sales[[#This Row],[Unit Cost]]*Sales[[#This Row],[Order Quantity]]</f>
        <v>726.4140000000001</v>
      </c>
    </row>
    <row r="4965" spans="1:21" x14ac:dyDescent="0.2">
      <c r="A4965" s="6" t="s">
        <v>5178</v>
      </c>
      <c r="B4965" s="6" t="s">
        <v>24</v>
      </c>
      <c r="C4965" s="6" t="s">
        <v>148</v>
      </c>
      <c r="D4965" s="7">
        <v>43700</v>
      </c>
      <c r="E4965" s="7">
        <v>43841</v>
      </c>
      <c r="F4965" s="7">
        <v>43850</v>
      </c>
      <c r="G4965" s="7">
        <v>43855</v>
      </c>
      <c r="H4965" s="6">
        <f t="shared" si="231"/>
        <v>14</v>
      </c>
      <c r="I4965" s="6" t="s">
        <v>215</v>
      </c>
      <c r="J4965" s="6">
        <v>6</v>
      </c>
      <c r="K4965" s="6">
        <v>31</v>
      </c>
      <c r="L4965" s="6">
        <v>2</v>
      </c>
      <c r="M4965" s="6">
        <v>31</v>
      </c>
      <c r="N4965" s="6">
        <v>4</v>
      </c>
      <c r="O4965" s="6">
        <v>0.3</v>
      </c>
      <c r="P4965" s="8">
        <v>2626.4</v>
      </c>
      <c r="Q4965" s="8">
        <v>1365.7280000000001</v>
      </c>
      <c r="R4965" s="8">
        <f t="shared" si="232"/>
        <v>1891.0079999999998</v>
      </c>
      <c r="S4965" s="8">
        <f>(((Sales[[#This Row],[Unit Price]]-(Sales[[#This Row],[Discount Applied]]*Sales[[#This Row],[Unit Price]]))-Q4965)/Q4965)*100</f>
        <v>34.615384615384606</v>
      </c>
      <c r="T4965" s="8">
        <f t="shared" si="233"/>
        <v>7353.92</v>
      </c>
      <c r="U4965" s="8">
        <f>Sales[[#This Row],[Unit Cost]]*Sales[[#This Row],[Order Quantity]]</f>
        <v>5462.9120000000003</v>
      </c>
    </row>
    <row r="4966" spans="1:21" x14ac:dyDescent="0.2">
      <c r="A4966" s="6" t="s">
        <v>5179</v>
      </c>
      <c r="B4966" s="6" t="s">
        <v>25</v>
      </c>
      <c r="C4966" s="6" t="s">
        <v>147</v>
      </c>
      <c r="D4966" s="7">
        <v>43700</v>
      </c>
      <c r="E4966" s="7">
        <v>43841</v>
      </c>
      <c r="F4966" s="7">
        <v>43868</v>
      </c>
      <c r="G4966" s="7">
        <v>43873</v>
      </c>
      <c r="H4966" s="6">
        <f t="shared" si="231"/>
        <v>32</v>
      </c>
      <c r="I4966" s="6" t="s">
        <v>215</v>
      </c>
      <c r="J4966" s="6">
        <v>15</v>
      </c>
      <c r="K4966" s="6">
        <v>23</v>
      </c>
      <c r="L4966" s="6">
        <v>256</v>
      </c>
      <c r="M4966" s="6">
        <v>14</v>
      </c>
      <c r="N4966" s="6">
        <v>6</v>
      </c>
      <c r="O4966" s="6">
        <v>0.15</v>
      </c>
      <c r="P4966" s="8">
        <v>1681.7</v>
      </c>
      <c r="Q4966" s="8">
        <v>1294.9090000000001</v>
      </c>
      <c r="R4966" s="8">
        <f t="shared" si="232"/>
        <v>807.21599999999944</v>
      </c>
      <c r="S4966" s="8">
        <f>(((Sales[[#This Row],[Unit Price]]-(Sales[[#This Row],[Discount Applied]]*Sales[[#This Row],[Unit Price]]))-Q4966)/Q4966)*100</f>
        <v>10.389610389610393</v>
      </c>
      <c r="T4966" s="8">
        <f t="shared" si="233"/>
        <v>8576.67</v>
      </c>
      <c r="U4966" s="8">
        <f>Sales[[#This Row],[Unit Cost]]*Sales[[#This Row],[Order Quantity]]</f>
        <v>7769.4540000000006</v>
      </c>
    </row>
    <row r="4967" spans="1:21" x14ac:dyDescent="0.2">
      <c r="A4967" s="6" t="s">
        <v>5180</v>
      </c>
      <c r="B4967" s="6" t="s">
        <v>23</v>
      </c>
      <c r="C4967" s="6" t="s">
        <v>143</v>
      </c>
      <c r="D4967" s="7">
        <v>43800</v>
      </c>
      <c r="E4967" s="7">
        <v>43841</v>
      </c>
      <c r="F4967" s="7">
        <v>43850</v>
      </c>
      <c r="G4967" s="7">
        <v>43851</v>
      </c>
      <c r="H4967" s="6">
        <f t="shared" si="231"/>
        <v>10</v>
      </c>
      <c r="I4967" s="6" t="s">
        <v>215</v>
      </c>
      <c r="J4967" s="6">
        <v>22</v>
      </c>
      <c r="K4967" s="6">
        <v>31</v>
      </c>
      <c r="L4967" s="6">
        <v>361</v>
      </c>
      <c r="M4967" s="6">
        <v>5</v>
      </c>
      <c r="N4967" s="6">
        <v>2</v>
      </c>
      <c r="O4967" s="6">
        <v>0.2</v>
      </c>
      <c r="P4967" s="8">
        <v>1266.3</v>
      </c>
      <c r="Q4967" s="8">
        <v>987.71399999999994</v>
      </c>
      <c r="R4967" s="8">
        <f t="shared" si="232"/>
        <v>50.652000000000044</v>
      </c>
      <c r="S4967" s="8">
        <f>(((Sales[[#This Row],[Unit Price]]-(Sales[[#This Row],[Discount Applied]]*Sales[[#This Row],[Unit Price]]))-Q4967)/Q4967)*100</f>
        <v>2.5641025641025665</v>
      </c>
      <c r="T4967" s="8">
        <f t="shared" si="233"/>
        <v>2026.08</v>
      </c>
      <c r="U4967" s="8">
        <f>Sales[[#This Row],[Unit Cost]]*Sales[[#This Row],[Order Quantity]]</f>
        <v>1975.4279999999999</v>
      </c>
    </row>
    <row r="4968" spans="1:21" x14ac:dyDescent="0.2">
      <c r="A4968" s="6" t="s">
        <v>5181</v>
      </c>
      <c r="B4968" s="6" t="s">
        <v>25</v>
      </c>
      <c r="C4968" s="6" t="s">
        <v>144</v>
      </c>
      <c r="D4968" s="7">
        <v>43700</v>
      </c>
      <c r="E4968" s="7">
        <v>43841</v>
      </c>
      <c r="F4968" s="7">
        <v>43868</v>
      </c>
      <c r="G4968" s="7">
        <v>43869</v>
      </c>
      <c r="H4968" s="6">
        <f t="shared" si="231"/>
        <v>28</v>
      </c>
      <c r="I4968" s="6" t="s">
        <v>215</v>
      </c>
      <c r="J4968" s="6">
        <v>14</v>
      </c>
      <c r="K4968" s="6">
        <v>41</v>
      </c>
      <c r="L4968" s="6">
        <v>84</v>
      </c>
      <c r="M4968" s="6">
        <v>47</v>
      </c>
      <c r="N4968" s="6">
        <v>5</v>
      </c>
      <c r="O4968" s="6">
        <v>0.1</v>
      </c>
      <c r="P4968" s="8">
        <v>3356.7000000000003</v>
      </c>
      <c r="Q4968" s="8">
        <v>1879.7520000000004</v>
      </c>
      <c r="R4968" s="8">
        <f t="shared" si="232"/>
        <v>5706.3899999999976</v>
      </c>
      <c r="S4968" s="8">
        <f>(((Sales[[#This Row],[Unit Price]]-(Sales[[#This Row],[Discount Applied]]*Sales[[#This Row],[Unit Price]]))-Q4968)/Q4968)*100</f>
        <v>60.714285714285687</v>
      </c>
      <c r="T4968" s="8">
        <f t="shared" si="233"/>
        <v>15105.15</v>
      </c>
      <c r="U4968" s="8">
        <f>Sales[[#This Row],[Unit Cost]]*Sales[[#This Row],[Order Quantity]]</f>
        <v>9398.760000000002</v>
      </c>
    </row>
    <row r="4969" spans="1:21" x14ac:dyDescent="0.2">
      <c r="A4969" s="6" t="s">
        <v>5182</v>
      </c>
      <c r="B4969" s="6" t="s">
        <v>24</v>
      </c>
      <c r="C4969" s="6" t="s">
        <v>147</v>
      </c>
      <c r="D4969" s="7">
        <v>43700</v>
      </c>
      <c r="E4969" s="7">
        <v>43841</v>
      </c>
      <c r="F4969" s="7">
        <v>43868</v>
      </c>
      <c r="G4969" s="7">
        <v>43876</v>
      </c>
      <c r="H4969" s="6">
        <f t="shared" si="231"/>
        <v>35</v>
      </c>
      <c r="I4969" s="6" t="s">
        <v>215</v>
      </c>
      <c r="J4969" s="6">
        <v>6</v>
      </c>
      <c r="K4969" s="6">
        <v>11</v>
      </c>
      <c r="L4969" s="6">
        <v>228</v>
      </c>
      <c r="M4969" s="6">
        <v>3</v>
      </c>
      <c r="N4969" s="6">
        <v>6</v>
      </c>
      <c r="O4969" s="6">
        <v>0.1</v>
      </c>
      <c r="P4969" s="8">
        <v>1112.2</v>
      </c>
      <c r="Q4969" s="8">
        <v>767.41800000000001</v>
      </c>
      <c r="R4969" s="8">
        <f t="shared" si="232"/>
        <v>1401.3720000000012</v>
      </c>
      <c r="S4969" s="8">
        <f>(((Sales[[#This Row],[Unit Price]]-(Sales[[#This Row],[Discount Applied]]*Sales[[#This Row],[Unit Price]]))-Q4969)/Q4969)*100</f>
        <v>30.434782608695656</v>
      </c>
      <c r="T4969" s="8">
        <f t="shared" si="233"/>
        <v>6005.880000000001</v>
      </c>
      <c r="U4969" s="8">
        <f>Sales[[#This Row],[Unit Cost]]*Sales[[#This Row],[Order Quantity]]</f>
        <v>4604.5079999999998</v>
      </c>
    </row>
    <row r="4970" spans="1:21" x14ac:dyDescent="0.2">
      <c r="A4970" s="6" t="s">
        <v>5183</v>
      </c>
      <c r="B4970" s="6" t="s">
        <v>24</v>
      </c>
      <c r="C4970" s="6" t="s">
        <v>146</v>
      </c>
      <c r="D4970" s="7">
        <v>43700</v>
      </c>
      <c r="E4970" s="7">
        <v>43841</v>
      </c>
      <c r="F4970" s="7">
        <v>43862</v>
      </c>
      <c r="G4970" s="7">
        <v>43863</v>
      </c>
      <c r="H4970" s="6">
        <f t="shared" si="231"/>
        <v>22</v>
      </c>
      <c r="I4970" s="6" t="s">
        <v>215</v>
      </c>
      <c r="J4970" s="6">
        <v>1</v>
      </c>
      <c r="K4970" s="6">
        <v>12</v>
      </c>
      <c r="L4970" s="6">
        <v>272</v>
      </c>
      <c r="M4970" s="6">
        <v>28</v>
      </c>
      <c r="N4970" s="6">
        <v>8</v>
      </c>
      <c r="O4970" s="6">
        <v>0.05</v>
      </c>
      <c r="P4970" s="8">
        <v>1862.6000000000001</v>
      </c>
      <c r="Q4970" s="8">
        <v>819.5440000000001</v>
      </c>
      <c r="R4970" s="8">
        <f t="shared" si="232"/>
        <v>7599.4079999999994</v>
      </c>
      <c r="S4970" s="8">
        <f>(((Sales[[#This Row],[Unit Price]]-(Sales[[#This Row],[Discount Applied]]*Sales[[#This Row],[Unit Price]]))-Q4970)/Q4970)*100</f>
        <v>115.90909090909089</v>
      </c>
      <c r="T4970" s="8">
        <f t="shared" si="233"/>
        <v>14155.76</v>
      </c>
      <c r="U4970" s="8">
        <f>Sales[[#This Row],[Unit Cost]]*Sales[[#This Row],[Order Quantity]]</f>
        <v>6556.3520000000008</v>
      </c>
    </row>
    <row r="4971" spans="1:21" x14ac:dyDescent="0.2">
      <c r="A4971" s="6" t="s">
        <v>5184</v>
      </c>
      <c r="B4971" s="6" t="s">
        <v>24</v>
      </c>
      <c r="C4971" s="6" t="s">
        <v>145</v>
      </c>
      <c r="D4971" s="7">
        <v>43700</v>
      </c>
      <c r="E4971" s="7">
        <v>43841</v>
      </c>
      <c r="F4971" s="7">
        <v>43868</v>
      </c>
      <c r="G4971" s="7">
        <v>43873</v>
      </c>
      <c r="H4971" s="6">
        <f t="shared" si="231"/>
        <v>32</v>
      </c>
      <c r="I4971" s="6" t="s">
        <v>215</v>
      </c>
      <c r="J4971" s="6">
        <v>7</v>
      </c>
      <c r="K4971" s="6">
        <v>48</v>
      </c>
      <c r="L4971" s="6">
        <v>154</v>
      </c>
      <c r="M4971" s="6">
        <v>2</v>
      </c>
      <c r="N4971" s="6">
        <v>2</v>
      </c>
      <c r="O4971" s="6">
        <v>0.1</v>
      </c>
      <c r="P4971" s="8">
        <v>254.6</v>
      </c>
      <c r="Q4971" s="8">
        <v>106.93199999999999</v>
      </c>
      <c r="R4971" s="8">
        <f t="shared" si="232"/>
        <v>244.416</v>
      </c>
      <c r="S4971" s="8">
        <f>(((Sales[[#This Row],[Unit Price]]-(Sales[[#This Row],[Discount Applied]]*Sales[[#This Row],[Unit Price]]))-Q4971)/Q4971)*100</f>
        <v>114.28571428571431</v>
      </c>
      <c r="T4971" s="8">
        <f t="shared" si="233"/>
        <v>458.28</v>
      </c>
      <c r="U4971" s="8">
        <f>Sales[[#This Row],[Unit Cost]]*Sales[[#This Row],[Order Quantity]]</f>
        <v>213.86399999999998</v>
      </c>
    </row>
    <row r="4972" spans="1:21" x14ac:dyDescent="0.2">
      <c r="A4972" s="6" t="s">
        <v>5185</v>
      </c>
      <c r="B4972" s="6" t="s">
        <v>24</v>
      </c>
      <c r="C4972" s="6" t="s">
        <v>145</v>
      </c>
      <c r="D4972" s="7">
        <v>43700</v>
      </c>
      <c r="E4972" s="7">
        <v>43841</v>
      </c>
      <c r="F4972" s="7">
        <v>43848</v>
      </c>
      <c r="G4972" s="7">
        <v>43858</v>
      </c>
      <c r="H4972" s="6">
        <f t="shared" si="231"/>
        <v>17</v>
      </c>
      <c r="I4972" s="6" t="s">
        <v>215</v>
      </c>
      <c r="J4972" s="6">
        <v>11</v>
      </c>
      <c r="K4972" s="6">
        <v>7</v>
      </c>
      <c r="L4972" s="6">
        <v>174</v>
      </c>
      <c r="M4972" s="6">
        <v>45</v>
      </c>
      <c r="N4972" s="6">
        <v>1</v>
      </c>
      <c r="O4972" s="6">
        <v>0.2</v>
      </c>
      <c r="P4972" s="8">
        <v>3919.5</v>
      </c>
      <c r="Q4972" s="8">
        <v>2822.04</v>
      </c>
      <c r="R4972" s="8">
        <f t="shared" si="232"/>
        <v>313.55999999999995</v>
      </c>
      <c r="S4972" s="8">
        <f>(((Sales[[#This Row],[Unit Price]]-(Sales[[#This Row],[Discount Applied]]*Sales[[#This Row],[Unit Price]]))-Q4972)/Q4972)*100</f>
        <v>11.111111111111109</v>
      </c>
      <c r="T4972" s="8">
        <f t="shared" si="233"/>
        <v>3135.6</v>
      </c>
      <c r="U4972" s="8">
        <f>Sales[[#This Row],[Unit Cost]]*Sales[[#This Row],[Order Quantity]]</f>
        <v>2822.04</v>
      </c>
    </row>
    <row r="4973" spans="1:21" x14ac:dyDescent="0.2">
      <c r="A4973" s="6" t="s">
        <v>5186</v>
      </c>
      <c r="B4973" s="6" t="s">
        <v>23</v>
      </c>
      <c r="C4973" s="6" t="s">
        <v>145</v>
      </c>
      <c r="D4973" s="7">
        <v>43700</v>
      </c>
      <c r="E4973" s="7">
        <v>43841</v>
      </c>
      <c r="F4973" s="7">
        <v>43864</v>
      </c>
      <c r="G4973" s="7">
        <v>43874</v>
      </c>
      <c r="H4973" s="6">
        <f t="shared" si="231"/>
        <v>33</v>
      </c>
      <c r="I4973" s="6" t="s">
        <v>215</v>
      </c>
      <c r="J4973" s="6">
        <v>24</v>
      </c>
      <c r="K4973" s="6">
        <v>23</v>
      </c>
      <c r="L4973" s="6">
        <v>174</v>
      </c>
      <c r="M4973" s="6">
        <v>4</v>
      </c>
      <c r="N4973" s="6">
        <v>1</v>
      </c>
      <c r="O4973" s="6">
        <v>0.05</v>
      </c>
      <c r="P4973" s="8">
        <v>3979.8</v>
      </c>
      <c r="Q4973" s="8">
        <v>3024.6480000000001</v>
      </c>
      <c r="R4973" s="8">
        <f t="shared" si="232"/>
        <v>756.16200000000026</v>
      </c>
      <c r="S4973" s="8">
        <f>(((Sales[[#This Row],[Unit Price]]-(Sales[[#This Row],[Discount Applied]]*Sales[[#This Row],[Unit Price]]))-Q4973)/Q4973)*100</f>
        <v>25.000000000000007</v>
      </c>
      <c r="T4973" s="8">
        <f t="shared" si="233"/>
        <v>3780.8100000000004</v>
      </c>
      <c r="U4973" s="8">
        <f>Sales[[#This Row],[Unit Cost]]*Sales[[#This Row],[Order Quantity]]</f>
        <v>3024.6480000000001</v>
      </c>
    </row>
    <row r="4974" spans="1:21" x14ac:dyDescent="0.2">
      <c r="A4974" s="6" t="s">
        <v>5187</v>
      </c>
      <c r="B4974" s="6" t="s">
        <v>24</v>
      </c>
      <c r="C4974" s="6" t="s">
        <v>147</v>
      </c>
      <c r="D4974" s="7">
        <v>43700</v>
      </c>
      <c r="E4974" s="7">
        <v>43842</v>
      </c>
      <c r="F4974" s="7">
        <v>43848</v>
      </c>
      <c r="G4974" s="7">
        <v>43851</v>
      </c>
      <c r="H4974" s="6">
        <f t="shared" si="231"/>
        <v>9</v>
      </c>
      <c r="I4974" s="6" t="s">
        <v>215</v>
      </c>
      <c r="J4974" s="6">
        <v>10</v>
      </c>
      <c r="K4974" s="6">
        <v>49</v>
      </c>
      <c r="L4974" s="6">
        <v>243</v>
      </c>
      <c r="M4974" s="6">
        <v>2</v>
      </c>
      <c r="N4974" s="6">
        <v>6</v>
      </c>
      <c r="O4974" s="6">
        <v>0.15</v>
      </c>
      <c r="P4974" s="8">
        <v>3859.2000000000003</v>
      </c>
      <c r="Q4974" s="8">
        <v>1852.4160000000002</v>
      </c>
      <c r="R4974" s="8">
        <f t="shared" si="232"/>
        <v>8567.4240000000009</v>
      </c>
      <c r="S4974" s="8">
        <f>(((Sales[[#This Row],[Unit Price]]-(Sales[[#This Row],[Discount Applied]]*Sales[[#This Row],[Unit Price]]))-Q4974)/Q4974)*100</f>
        <v>77.083333333333329</v>
      </c>
      <c r="T4974" s="8">
        <f t="shared" si="233"/>
        <v>19681.920000000002</v>
      </c>
      <c r="U4974" s="8">
        <f>Sales[[#This Row],[Unit Cost]]*Sales[[#This Row],[Order Quantity]]</f>
        <v>11114.496000000001</v>
      </c>
    </row>
    <row r="4975" spans="1:21" x14ac:dyDescent="0.2">
      <c r="A4975" s="6" t="s">
        <v>5188</v>
      </c>
      <c r="B4975" s="6" t="s">
        <v>25</v>
      </c>
      <c r="C4975" s="6" t="s">
        <v>145</v>
      </c>
      <c r="D4975" s="7">
        <v>43700</v>
      </c>
      <c r="E4975" s="7">
        <v>43842</v>
      </c>
      <c r="F4975" s="7">
        <v>43853</v>
      </c>
      <c r="G4975" s="7">
        <v>43859</v>
      </c>
      <c r="H4975" s="6">
        <f t="shared" si="231"/>
        <v>17</v>
      </c>
      <c r="I4975" s="6" t="s">
        <v>215</v>
      </c>
      <c r="J4975" s="6">
        <v>20</v>
      </c>
      <c r="K4975" s="6">
        <v>18</v>
      </c>
      <c r="L4975" s="6">
        <v>173</v>
      </c>
      <c r="M4975" s="6">
        <v>15</v>
      </c>
      <c r="N4975" s="6">
        <v>8</v>
      </c>
      <c r="O4975" s="6">
        <v>0.3</v>
      </c>
      <c r="P4975" s="8">
        <v>214.4</v>
      </c>
      <c r="Q4975" s="8">
        <v>109.34400000000001</v>
      </c>
      <c r="R4975" s="8">
        <f t="shared" si="232"/>
        <v>325.88800000000003</v>
      </c>
      <c r="S4975" s="8">
        <f>(((Sales[[#This Row],[Unit Price]]-(Sales[[#This Row],[Discount Applied]]*Sales[[#This Row],[Unit Price]]))-Q4975)/Q4975)*100</f>
        <v>37.254901960784316</v>
      </c>
      <c r="T4975" s="8">
        <f t="shared" si="233"/>
        <v>1200.6400000000001</v>
      </c>
      <c r="U4975" s="8">
        <f>Sales[[#This Row],[Unit Cost]]*Sales[[#This Row],[Order Quantity]]</f>
        <v>874.75200000000007</v>
      </c>
    </row>
    <row r="4976" spans="1:21" x14ac:dyDescent="0.2">
      <c r="A4976" s="6" t="s">
        <v>5189</v>
      </c>
      <c r="B4976" s="6" t="s">
        <v>26</v>
      </c>
      <c r="C4976" s="6" t="s">
        <v>148</v>
      </c>
      <c r="D4976" s="7">
        <v>43700</v>
      </c>
      <c r="E4976" s="7">
        <v>43842</v>
      </c>
      <c r="F4976" s="7">
        <v>43860</v>
      </c>
      <c r="G4976" s="7">
        <v>43864</v>
      </c>
      <c r="H4976" s="6">
        <f t="shared" si="231"/>
        <v>22</v>
      </c>
      <c r="I4976" s="6" t="s">
        <v>215</v>
      </c>
      <c r="J4976" s="6">
        <v>28</v>
      </c>
      <c r="K4976" s="6">
        <v>7</v>
      </c>
      <c r="L4976" s="6">
        <v>39</v>
      </c>
      <c r="M4976" s="6">
        <v>24</v>
      </c>
      <c r="N4976" s="6">
        <v>1</v>
      </c>
      <c r="O4976" s="6">
        <v>7.4999999999999997E-2</v>
      </c>
      <c r="P4976" s="8">
        <v>1252.9000000000001</v>
      </c>
      <c r="Q4976" s="8">
        <v>989.79100000000017</v>
      </c>
      <c r="R4976" s="8">
        <f t="shared" si="232"/>
        <v>169.14149999999995</v>
      </c>
      <c r="S4976" s="8">
        <f>(((Sales[[#This Row],[Unit Price]]-(Sales[[#This Row],[Discount Applied]]*Sales[[#This Row],[Unit Price]]))-Q4976)/Q4976)*100</f>
        <v>17.0886075949367</v>
      </c>
      <c r="T4976" s="8">
        <f t="shared" si="233"/>
        <v>1158.9325000000001</v>
      </c>
      <c r="U4976" s="8">
        <f>Sales[[#This Row],[Unit Cost]]*Sales[[#This Row],[Order Quantity]]</f>
        <v>989.79100000000017</v>
      </c>
    </row>
    <row r="4977" spans="1:21" x14ac:dyDescent="0.2">
      <c r="A4977" s="6" t="s">
        <v>5190</v>
      </c>
      <c r="B4977" s="6" t="s">
        <v>25</v>
      </c>
      <c r="C4977" s="6" t="s">
        <v>145</v>
      </c>
      <c r="D4977" s="7">
        <v>43700</v>
      </c>
      <c r="E4977" s="7">
        <v>43842</v>
      </c>
      <c r="F4977" s="7">
        <v>43852</v>
      </c>
      <c r="G4977" s="7">
        <v>43858</v>
      </c>
      <c r="H4977" s="6">
        <f t="shared" si="231"/>
        <v>16</v>
      </c>
      <c r="I4977" s="6" t="s">
        <v>215</v>
      </c>
      <c r="J4977" s="6">
        <v>13</v>
      </c>
      <c r="K4977" s="6">
        <v>1</v>
      </c>
      <c r="L4977" s="6">
        <v>166</v>
      </c>
      <c r="M4977" s="6">
        <v>23</v>
      </c>
      <c r="N4977" s="6">
        <v>8</v>
      </c>
      <c r="O4977" s="6">
        <v>0.15</v>
      </c>
      <c r="P4977" s="8">
        <v>4013.3</v>
      </c>
      <c r="Q4977" s="8">
        <v>2367.8470000000002</v>
      </c>
      <c r="R4977" s="8">
        <f t="shared" si="232"/>
        <v>8347.6640000000007</v>
      </c>
      <c r="S4977" s="8">
        <f>(((Sales[[#This Row],[Unit Price]]-(Sales[[#This Row],[Discount Applied]]*Sales[[#This Row],[Unit Price]]))-Q4977)/Q4977)*100</f>
        <v>44.067796610169488</v>
      </c>
      <c r="T4977" s="8">
        <f t="shared" si="233"/>
        <v>27290.440000000002</v>
      </c>
      <c r="U4977" s="8">
        <f>Sales[[#This Row],[Unit Cost]]*Sales[[#This Row],[Order Quantity]]</f>
        <v>18942.776000000002</v>
      </c>
    </row>
    <row r="4978" spans="1:21" x14ac:dyDescent="0.2">
      <c r="A4978" s="6" t="s">
        <v>5191</v>
      </c>
      <c r="B4978" s="6" t="s">
        <v>25</v>
      </c>
      <c r="C4978" s="6" t="s">
        <v>145</v>
      </c>
      <c r="D4978" s="7">
        <v>43700</v>
      </c>
      <c r="E4978" s="7">
        <v>43842</v>
      </c>
      <c r="F4978" s="7">
        <v>43860</v>
      </c>
      <c r="G4978" s="7">
        <v>43870</v>
      </c>
      <c r="H4978" s="6">
        <f t="shared" si="231"/>
        <v>28</v>
      </c>
      <c r="I4978" s="6" t="s">
        <v>215</v>
      </c>
      <c r="J4978" s="6">
        <v>14</v>
      </c>
      <c r="K4978" s="6">
        <v>47</v>
      </c>
      <c r="L4978" s="6">
        <v>128</v>
      </c>
      <c r="M4978" s="6">
        <v>34</v>
      </c>
      <c r="N4978" s="6">
        <v>8</v>
      </c>
      <c r="O4978" s="6">
        <v>7.4999999999999997E-2</v>
      </c>
      <c r="P4978" s="8">
        <v>1112.2</v>
      </c>
      <c r="Q4978" s="8">
        <v>645.07600000000002</v>
      </c>
      <c r="R4978" s="8">
        <f t="shared" si="232"/>
        <v>3069.6720000000005</v>
      </c>
      <c r="S4978" s="8">
        <f>(((Sales[[#This Row],[Unit Price]]-(Sales[[#This Row],[Discount Applied]]*Sales[[#This Row],[Unit Price]]))-Q4978)/Q4978)*100</f>
        <v>59.482758620689658</v>
      </c>
      <c r="T4978" s="8">
        <f t="shared" si="233"/>
        <v>8230.2800000000007</v>
      </c>
      <c r="U4978" s="8">
        <f>Sales[[#This Row],[Unit Cost]]*Sales[[#This Row],[Order Quantity]]</f>
        <v>5160.6080000000002</v>
      </c>
    </row>
    <row r="4979" spans="1:21" x14ac:dyDescent="0.2">
      <c r="A4979" s="6" t="s">
        <v>5192</v>
      </c>
      <c r="B4979" s="6" t="s">
        <v>23</v>
      </c>
      <c r="C4979" s="6" t="s">
        <v>146</v>
      </c>
      <c r="D4979" s="7">
        <v>43700</v>
      </c>
      <c r="E4979" s="7">
        <v>43842</v>
      </c>
      <c r="F4979" s="7">
        <v>43870</v>
      </c>
      <c r="G4979" s="7">
        <v>43875</v>
      </c>
      <c r="H4979" s="6">
        <f t="shared" si="231"/>
        <v>33</v>
      </c>
      <c r="I4979" s="6" t="s">
        <v>215</v>
      </c>
      <c r="J4979" s="6">
        <v>22</v>
      </c>
      <c r="K4979" s="6">
        <v>2</v>
      </c>
      <c r="L4979" s="6">
        <v>292</v>
      </c>
      <c r="M4979" s="6">
        <v>36</v>
      </c>
      <c r="N4979" s="6">
        <v>8</v>
      </c>
      <c r="O4979" s="6">
        <v>0.05</v>
      </c>
      <c r="P4979" s="8">
        <v>3859.2000000000003</v>
      </c>
      <c r="Q4979" s="8">
        <v>2662.848</v>
      </c>
      <c r="R4979" s="8">
        <f t="shared" si="232"/>
        <v>8027.1360000000022</v>
      </c>
      <c r="S4979" s="8">
        <f>(((Sales[[#This Row],[Unit Price]]-(Sales[[#This Row],[Discount Applied]]*Sales[[#This Row],[Unit Price]]))-Q4979)/Q4979)*100</f>
        <v>37.681159420289866</v>
      </c>
      <c r="T4979" s="8">
        <f t="shared" si="233"/>
        <v>29329.920000000002</v>
      </c>
      <c r="U4979" s="8">
        <f>Sales[[#This Row],[Unit Cost]]*Sales[[#This Row],[Order Quantity]]</f>
        <v>21302.784</v>
      </c>
    </row>
    <row r="4980" spans="1:21" x14ac:dyDescent="0.2">
      <c r="A4980" s="6" t="s">
        <v>5193</v>
      </c>
      <c r="B4980" s="6" t="s">
        <v>25</v>
      </c>
      <c r="C4980" s="6" t="s">
        <v>144</v>
      </c>
      <c r="D4980" s="7">
        <v>43700</v>
      </c>
      <c r="E4980" s="7">
        <v>43842</v>
      </c>
      <c r="F4980" s="7">
        <v>43850</v>
      </c>
      <c r="G4980" s="7">
        <v>43851</v>
      </c>
      <c r="H4980" s="6">
        <f t="shared" si="231"/>
        <v>9</v>
      </c>
      <c r="I4980" s="6" t="s">
        <v>215</v>
      </c>
      <c r="J4980" s="6">
        <v>17</v>
      </c>
      <c r="K4980" s="6">
        <v>40</v>
      </c>
      <c r="L4980" s="6">
        <v>83</v>
      </c>
      <c r="M4980" s="6">
        <v>46</v>
      </c>
      <c r="N4980" s="6">
        <v>5</v>
      </c>
      <c r="O4980" s="6">
        <v>0.1</v>
      </c>
      <c r="P4980" s="8">
        <v>3825.7000000000003</v>
      </c>
      <c r="Q4980" s="8">
        <v>3137.0740000000001</v>
      </c>
      <c r="R4980" s="8">
        <f t="shared" si="232"/>
        <v>1530.2800000000007</v>
      </c>
      <c r="S4980" s="8">
        <f>(((Sales[[#This Row],[Unit Price]]-(Sales[[#This Row],[Discount Applied]]*Sales[[#This Row],[Unit Price]]))-Q4980)/Q4980)*100</f>
        <v>9.7560975609756113</v>
      </c>
      <c r="T4980" s="8">
        <f t="shared" si="233"/>
        <v>17215.650000000001</v>
      </c>
      <c r="U4980" s="8">
        <f>Sales[[#This Row],[Unit Cost]]*Sales[[#This Row],[Order Quantity]]</f>
        <v>15685.37</v>
      </c>
    </row>
    <row r="4981" spans="1:21" x14ac:dyDescent="0.2">
      <c r="A4981" s="6" t="s">
        <v>5194</v>
      </c>
      <c r="B4981" s="6" t="s">
        <v>24</v>
      </c>
      <c r="C4981" s="6" t="s">
        <v>148</v>
      </c>
      <c r="D4981" s="7">
        <v>43800</v>
      </c>
      <c r="E4981" s="7">
        <v>43842</v>
      </c>
      <c r="F4981" s="7">
        <v>43851</v>
      </c>
      <c r="G4981" s="7">
        <v>43856</v>
      </c>
      <c r="H4981" s="6">
        <f t="shared" si="231"/>
        <v>14</v>
      </c>
      <c r="I4981" s="6" t="s">
        <v>215</v>
      </c>
      <c r="J4981" s="6">
        <v>7</v>
      </c>
      <c r="K4981" s="6">
        <v>12</v>
      </c>
      <c r="L4981" s="6">
        <v>26</v>
      </c>
      <c r="M4981" s="6">
        <v>47</v>
      </c>
      <c r="N4981" s="6">
        <v>7</v>
      </c>
      <c r="O4981" s="6">
        <v>0.1</v>
      </c>
      <c r="P4981" s="8">
        <v>241.20000000000002</v>
      </c>
      <c r="Q4981" s="8">
        <v>173.66400000000002</v>
      </c>
      <c r="R4981" s="8">
        <f t="shared" si="232"/>
        <v>303.91199999999981</v>
      </c>
      <c r="S4981" s="8">
        <f>(((Sales[[#This Row],[Unit Price]]-(Sales[[#This Row],[Discount Applied]]*Sales[[#This Row],[Unit Price]]))-Q4981)/Q4981)*100</f>
        <v>24.999999999999996</v>
      </c>
      <c r="T4981" s="8">
        <f t="shared" si="233"/>
        <v>1519.56</v>
      </c>
      <c r="U4981" s="8">
        <f>Sales[[#This Row],[Unit Cost]]*Sales[[#This Row],[Order Quantity]]</f>
        <v>1215.6480000000001</v>
      </c>
    </row>
    <row r="4982" spans="1:21" x14ac:dyDescent="0.2">
      <c r="A4982" s="6" t="s">
        <v>5195</v>
      </c>
      <c r="B4982" s="6" t="s">
        <v>25</v>
      </c>
      <c r="C4982" s="6" t="s">
        <v>146</v>
      </c>
      <c r="D4982" s="7">
        <v>43700</v>
      </c>
      <c r="E4982" s="7">
        <v>43842</v>
      </c>
      <c r="F4982" s="7">
        <v>43856</v>
      </c>
      <c r="G4982" s="7">
        <v>43865</v>
      </c>
      <c r="H4982" s="6">
        <f t="shared" si="231"/>
        <v>23</v>
      </c>
      <c r="I4982" s="6" t="s">
        <v>215</v>
      </c>
      <c r="J4982" s="6">
        <v>13</v>
      </c>
      <c r="K4982" s="6">
        <v>46</v>
      </c>
      <c r="L4982" s="6">
        <v>302</v>
      </c>
      <c r="M4982" s="6">
        <v>38</v>
      </c>
      <c r="N4982" s="6">
        <v>5</v>
      </c>
      <c r="O4982" s="6">
        <v>0.4</v>
      </c>
      <c r="P4982" s="8">
        <v>3979.8</v>
      </c>
      <c r="Q4982" s="8">
        <v>2467.4760000000001</v>
      </c>
      <c r="R4982" s="8">
        <f t="shared" si="232"/>
        <v>-397.98000000000138</v>
      </c>
      <c r="S4982" s="8">
        <f>(((Sales[[#This Row],[Unit Price]]-(Sales[[#This Row],[Discount Applied]]*Sales[[#This Row],[Unit Price]]))-Q4982)/Q4982)*100</f>
        <v>-3.225806451612903</v>
      </c>
      <c r="T4982" s="8">
        <f t="shared" si="233"/>
        <v>11939.4</v>
      </c>
      <c r="U4982" s="8">
        <f>Sales[[#This Row],[Unit Cost]]*Sales[[#This Row],[Order Quantity]]</f>
        <v>12337.380000000001</v>
      </c>
    </row>
    <row r="4983" spans="1:21" x14ac:dyDescent="0.2">
      <c r="A4983" s="6" t="s">
        <v>5196</v>
      </c>
      <c r="B4983" s="6" t="s">
        <v>26</v>
      </c>
      <c r="C4983" s="6" t="s">
        <v>147</v>
      </c>
      <c r="D4983" s="7">
        <v>43700</v>
      </c>
      <c r="E4983" s="7">
        <v>43842</v>
      </c>
      <c r="F4983" s="7">
        <v>43858</v>
      </c>
      <c r="G4983" s="7">
        <v>43862</v>
      </c>
      <c r="H4983" s="6">
        <f t="shared" si="231"/>
        <v>20</v>
      </c>
      <c r="I4983" s="6" t="s">
        <v>215</v>
      </c>
      <c r="J4983" s="6">
        <v>26</v>
      </c>
      <c r="K4983" s="6">
        <v>13</v>
      </c>
      <c r="L4983" s="6">
        <v>237</v>
      </c>
      <c r="M4983" s="6">
        <v>41</v>
      </c>
      <c r="N4983" s="6">
        <v>8</v>
      </c>
      <c r="O4983" s="6">
        <v>7.4999999999999997E-2</v>
      </c>
      <c r="P4983" s="8">
        <v>3899.4</v>
      </c>
      <c r="Q4983" s="8">
        <v>3197.5079999999998</v>
      </c>
      <c r="R4983" s="8">
        <f t="shared" si="232"/>
        <v>3275.4960000000028</v>
      </c>
      <c r="S4983" s="8">
        <f>(((Sales[[#This Row],[Unit Price]]-(Sales[[#This Row],[Discount Applied]]*Sales[[#This Row],[Unit Price]]))-Q4983)/Q4983)*100</f>
        <v>12.804878048780498</v>
      </c>
      <c r="T4983" s="8">
        <f t="shared" si="233"/>
        <v>28855.56</v>
      </c>
      <c r="U4983" s="8">
        <f>Sales[[#This Row],[Unit Cost]]*Sales[[#This Row],[Order Quantity]]</f>
        <v>25580.063999999998</v>
      </c>
    </row>
    <row r="4984" spans="1:21" x14ac:dyDescent="0.2">
      <c r="A4984" s="6" t="s">
        <v>5197</v>
      </c>
      <c r="B4984" s="6" t="s">
        <v>24</v>
      </c>
      <c r="C4984" s="6" t="s">
        <v>148</v>
      </c>
      <c r="D4984" s="7">
        <v>43700</v>
      </c>
      <c r="E4984" s="7">
        <v>43842</v>
      </c>
      <c r="F4984" s="7">
        <v>43861</v>
      </c>
      <c r="G4984" s="7">
        <v>43870</v>
      </c>
      <c r="H4984" s="6">
        <f t="shared" si="231"/>
        <v>28</v>
      </c>
      <c r="I4984" s="6" t="s">
        <v>215</v>
      </c>
      <c r="J4984" s="6">
        <v>7</v>
      </c>
      <c r="K4984" s="6">
        <v>42</v>
      </c>
      <c r="L4984" s="6">
        <v>49</v>
      </c>
      <c r="M4984" s="6">
        <v>30</v>
      </c>
      <c r="N4984" s="6">
        <v>3</v>
      </c>
      <c r="O4984" s="6">
        <v>0.05</v>
      </c>
      <c r="P4984" s="8">
        <v>2412</v>
      </c>
      <c r="Q4984" s="8">
        <v>1736.6399999999999</v>
      </c>
      <c r="R4984" s="8">
        <f t="shared" si="232"/>
        <v>1664.2799999999997</v>
      </c>
      <c r="S4984" s="8">
        <f>(((Sales[[#This Row],[Unit Price]]-(Sales[[#This Row],[Discount Applied]]*Sales[[#This Row],[Unit Price]]))-Q4984)/Q4984)*100</f>
        <v>31.944444444444457</v>
      </c>
      <c r="T4984" s="8">
        <f t="shared" si="233"/>
        <v>6874.2</v>
      </c>
      <c r="U4984" s="8">
        <f>Sales[[#This Row],[Unit Cost]]*Sales[[#This Row],[Order Quantity]]</f>
        <v>5209.92</v>
      </c>
    </row>
    <row r="4985" spans="1:21" x14ac:dyDescent="0.2">
      <c r="A4985" s="6" t="s">
        <v>5198</v>
      </c>
      <c r="B4985" s="6" t="s">
        <v>24</v>
      </c>
      <c r="C4985" s="6" t="s">
        <v>144</v>
      </c>
      <c r="D4985" s="7">
        <v>43700</v>
      </c>
      <c r="E4985" s="7">
        <v>43842</v>
      </c>
      <c r="F4985" s="7">
        <v>43864</v>
      </c>
      <c r="G4985" s="7">
        <v>43866</v>
      </c>
      <c r="H4985" s="6">
        <f t="shared" si="231"/>
        <v>24</v>
      </c>
      <c r="I4985" s="6" t="s">
        <v>215</v>
      </c>
      <c r="J4985" s="6">
        <v>3</v>
      </c>
      <c r="K4985" s="6">
        <v>13</v>
      </c>
      <c r="L4985" s="6">
        <v>85</v>
      </c>
      <c r="M4985" s="6">
        <v>10</v>
      </c>
      <c r="N4985" s="6">
        <v>8</v>
      </c>
      <c r="O4985" s="6">
        <v>7.4999999999999997E-2</v>
      </c>
      <c r="P4985" s="8">
        <v>5875.9000000000005</v>
      </c>
      <c r="Q4985" s="8">
        <v>4289.4070000000002</v>
      </c>
      <c r="R4985" s="8">
        <f t="shared" si="232"/>
        <v>9166.4040000000023</v>
      </c>
      <c r="S4985" s="8">
        <f>(((Sales[[#This Row],[Unit Price]]-(Sales[[#This Row],[Discount Applied]]*Sales[[#This Row],[Unit Price]]))-Q4985)/Q4985)*100</f>
        <v>26.712328767123296</v>
      </c>
      <c r="T4985" s="8">
        <f t="shared" si="233"/>
        <v>43481.66</v>
      </c>
      <c r="U4985" s="8">
        <f>Sales[[#This Row],[Unit Cost]]*Sales[[#This Row],[Order Quantity]]</f>
        <v>34315.256000000001</v>
      </c>
    </row>
    <row r="4986" spans="1:21" x14ac:dyDescent="0.2">
      <c r="A4986" s="6" t="s">
        <v>5199</v>
      </c>
      <c r="B4986" s="6" t="s">
        <v>25</v>
      </c>
      <c r="C4986" s="6" t="s">
        <v>143</v>
      </c>
      <c r="D4986" s="7">
        <v>43700</v>
      </c>
      <c r="E4986" s="7">
        <v>43842</v>
      </c>
      <c r="F4986" s="7">
        <v>43849</v>
      </c>
      <c r="G4986" s="7">
        <v>43854</v>
      </c>
      <c r="H4986" s="6">
        <f t="shared" si="231"/>
        <v>12</v>
      </c>
      <c r="I4986" s="6" t="s">
        <v>215</v>
      </c>
      <c r="J4986" s="6">
        <v>19</v>
      </c>
      <c r="K4986" s="6">
        <v>38</v>
      </c>
      <c r="L4986" s="6">
        <v>343</v>
      </c>
      <c r="M4986" s="6">
        <v>36</v>
      </c>
      <c r="N4986" s="6">
        <v>1</v>
      </c>
      <c r="O4986" s="6">
        <v>0.3</v>
      </c>
      <c r="P4986" s="8">
        <v>5293</v>
      </c>
      <c r="Q4986" s="8">
        <v>3122.87</v>
      </c>
      <c r="R4986" s="8">
        <f t="shared" si="232"/>
        <v>582.23000000000047</v>
      </c>
      <c r="S4986" s="8">
        <f>(((Sales[[#This Row],[Unit Price]]-(Sales[[#This Row],[Discount Applied]]*Sales[[#This Row],[Unit Price]]))-Q4986)/Q4986)*100</f>
        <v>18.644067796610187</v>
      </c>
      <c r="T4986" s="8">
        <f t="shared" si="233"/>
        <v>3705.1000000000004</v>
      </c>
      <c r="U4986" s="8">
        <f>Sales[[#This Row],[Unit Cost]]*Sales[[#This Row],[Order Quantity]]</f>
        <v>3122.87</v>
      </c>
    </row>
    <row r="4987" spans="1:21" x14ac:dyDescent="0.2">
      <c r="A4987" s="6" t="s">
        <v>5200</v>
      </c>
      <c r="B4987" s="6" t="s">
        <v>25</v>
      </c>
      <c r="C4987" s="6" t="s">
        <v>146</v>
      </c>
      <c r="D4987" s="7">
        <v>43700</v>
      </c>
      <c r="E4987" s="7">
        <v>43843</v>
      </c>
      <c r="F4987" s="7">
        <v>43859</v>
      </c>
      <c r="G4987" s="7">
        <v>43864</v>
      </c>
      <c r="H4987" s="6">
        <f t="shared" si="231"/>
        <v>21</v>
      </c>
      <c r="I4987" s="6" t="s">
        <v>215</v>
      </c>
      <c r="J4987" s="6">
        <v>14</v>
      </c>
      <c r="K4987" s="6">
        <v>19</v>
      </c>
      <c r="L4987" s="6">
        <v>280</v>
      </c>
      <c r="M4987" s="6">
        <v>19</v>
      </c>
      <c r="N4987" s="6">
        <v>7</v>
      </c>
      <c r="O4987" s="6">
        <v>7.4999999999999997E-2</v>
      </c>
      <c r="P4987" s="8">
        <v>3912.8</v>
      </c>
      <c r="Q4987" s="8">
        <v>1995.528</v>
      </c>
      <c r="R4987" s="8">
        <f t="shared" si="232"/>
        <v>11366.684000000001</v>
      </c>
      <c r="S4987" s="8">
        <f>(((Sales[[#This Row],[Unit Price]]-(Sales[[#This Row],[Discount Applied]]*Sales[[#This Row],[Unit Price]]))-Q4987)/Q4987)*100</f>
        <v>81.37254901960786</v>
      </c>
      <c r="T4987" s="8">
        <f t="shared" si="233"/>
        <v>25335.38</v>
      </c>
      <c r="U4987" s="8">
        <f>Sales[[#This Row],[Unit Cost]]*Sales[[#This Row],[Order Quantity]]</f>
        <v>13968.696</v>
      </c>
    </row>
    <row r="4988" spans="1:21" x14ac:dyDescent="0.2">
      <c r="A4988" s="6" t="s">
        <v>5201</v>
      </c>
      <c r="B4988" s="6" t="s">
        <v>24</v>
      </c>
      <c r="C4988" s="6" t="s">
        <v>147</v>
      </c>
      <c r="D4988" s="7">
        <v>43700</v>
      </c>
      <c r="E4988" s="7">
        <v>43843</v>
      </c>
      <c r="F4988" s="7">
        <v>43851</v>
      </c>
      <c r="G4988" s="7">
        <v>43857</v>
      </c>
      <c r="H4988" s="6">
        <f t="shared" si="231"/>
        <v>14</v>
      </c>
      <c r="I4988" s="6" t="s">
        <v>215</v>
      </c>
      <c r="J4988" s="6">
        <v>9</v>
      </c>
      <c r="K4988" s="6">
        <v>37</v>
      </c>
      <c r="L4988" s="6">
        <v>244</v>
      </c>
      <c r="M4988" s="6">
        <v>5</v>
      </c>
      <c r="N4988" s="6">
        <v>3</v>
      </c>
      <c r="O4988" s="6">
        <v>7.4999999999999997E-2</v>
      </c>
      <c r="P4988" s="8">
        <v>1159.1000000000001</v>
      </c>
      <c r="Q4988" s="8">
        <v>718.64200000000005</v>
      </c>
      <c r="R4988" s="8">
        <f t="shared" si="232"/>
        <v>1060.5764999999997</v>
      </c>
      <c r="S4988" s="8">
        <f>(((Sales[[#This Row],[Unit Price]]-(Sales[[#This Row],[Discount Applied]]*Sales[[#This Row],[Unit Price]]))-Q4988)/Q4988)*100</f>
        <v>49.193548387096762</v>
      </c>
      <c r="T4988" s="8">
        <f t="shared" si="233"/>
        <v>3216.5025000000001</v>
      </c>
      <c r="U4988" s="8">
        <f>Sales[[#This Row],[Unit Cost]]*Sales[[#This Row],[Order Quantity]]</f>
        <v>2155.9260000000004</v>
      </c>
    </row>
    <row r="4989" spans="1:21" x14ac:dyDescent="0.2">
      <c r="A4989" s="6" t="s">
        <v>5202</v>
      </c>
      <c r="B4989" s="6" t="s">
        <v>24</v>
      </c>
      <c r="C4989" s="6" t="s">
        <v>145</v>
      </c>
      <c r="D4989" s="7">
        <v>43700</v>
      </c>
      <c r="E4989" s="7">
        <v>43843</v>
      </c>
      <c r="F4989" s="7">
        <v>43850</v>
      </c>
      <c r="G4989" s="7">
        <v>43857</v>
      </c>
      <c r="H4989" s="6">
        <f t="shared" si="231"/>
        <v>14</v>
      </c>
      <c r="I4989" s="6" t="s">
        <v>215</v>
      </c>
      <c r="J4989" s="6">
        <v>3</v>
      </c>
      <c r="K4989" s="6">
        <v>47</v>
      </c>
      <c r="L4989" s="6">
        <v>89</v>
      </c>
      <c r="M4989" s="6">
        <v>42</v>
      </c>
      <c r="N4989" s="6">
        <v>4</v>
      </c>
      <c r="O4989" s="6">
        <v>0.1</v>
      </c>
      <c r="P4989" s="8">
        <v>1125.6000000000001</v>
      </c>
      <c r="Q4989" s="8">
        <v>596.5680000000001</v>
      </c>
      <c r="R4989" s="8">
        <f t="shared" si="232"/>
        <v>1665.8879999999999</v>
      </c>
      <c r="S4989" s="8">
        <f>(((Sales[[#This Row],[Unit Price]]-(Sales[[#This Row],[Discount Applied]]*Sales[[#This Row],[Unit Price]]))-Q4989)/Q4989)*100</f>
        <v>69.811320754716959</v>
      </c>
      <c r="T4989" s="8">
        <f t="shared" si="233"/>
        <v>4052.1600000000003</v>
      </c>
      <c r="U4989" s="8">
        <f>Sales[[#This Row],[Unit Cost]]*Sales[[#This Row],[Order Quantity]]</f>
        <v>2386.2720000000004</v>
      </c>
    </row>
    <row r="4990" spans="1:21" x14ac:dyDescent="0.2">
      <c r="A4990" s="6" t="s">
        <v>5203</v>
      </c>
      <c r="B4990" s="6" t="s">
        <v>24</v>
      </c>
      <c r="C4990" s="6" t="s">
        <v>145</v>
      </c>
      <c r="D4990" s="7">
        <v>43700</v>
      </c>
      <c r="E4990" s="7">
        <v>43843</v>
      </c>
      <c r="F4990" s="7">
        <v>43853</v>
      </c>
      <c r="G4990" s="7">
        <v>43860</v>
      </c>
      <c r="H4990" s="6">
        <f t="shared" si="231"/>
        <v>17</v>
      </c>
      <c r="I4990" s="6" t="s">
        <v>215</v>
      </c>
      <c r="J4990" s="6">
        <v>11</v>
      </c>
      <c r="K4990" s="6">
        <v>41</v>
      </c>
      <c r="L4990" s="6">
        <v>124</v>
      </c>
      <c r="M4990" s="6">
        <v>32</v>
      </c>
      <c r="N4990" s="6">
        <v>8</v>
      </c>
      <c r="O4990" s="6">
        <v>0.05</v>
      </c>
      <c r="P4990" s="8">
        <v>3912.8</v>
      </c>
      <c r="Q4990" s="8">
        <v>1956.4</v>
      </c>
      <c r="R4990" s="8">
        <f t="shared" si="232"/>
        <v>14086.080000000002</v>
      </c>
      <c r="S4990" s="8">
        <f>(((Sales[[#This Row],[Unit Price]]-(Sales[[#This Row],[Discount Applied]]*Sales[[#This Row],[Unit Price]]))-Q4990)/Q4990)*100</f>
        <v>90</v>
      </c>
      <c r="T4990" s="8">
        <f t="shared" si="233"/>
        <v>29737.280000000002</v>
      </c>
      <c r="U4990" s="8">
        <f>Sales[[#This Row],[Unit Cost]]*Sales[[#This Row],[Order Quantity]]</f>
        <v>15651.2</v>
      </c>
    </row>
    <row r="4991" spans="1:21" x14ac:dyDescent="0.2">
      <c r="A4991" s="6" t="s">
        <v>5204</v>
      </c>
      <c r="B4991" s="6" t="s">
        <v>24</v>
      </c>
      <c r="C4991" s="6" t="s">
        <v>145</v>
      </c>
      <c r="D4991" s="7">
        <v>43800</v>
      </c>
      <c r="E4991" s="7">
        <v>43843</v>
      </c>
      <c r="F4991" s="7">
        <v>43863</v>
      </c>
      <c r="G4991" s="7">
        <v>43870</v>
      </c>
      <c r="H4991" s="6">
        <f t="shared" si="231"/>
        <v>27</v>
      </c>
      <c r="I4991" s="6" t="s">
        <v>215</v>
      </c>
      <c r="J4991" s="6">
        <v>5</v>
      </c>
      <c r="K4991" s="6">
        <v>7</v>
      </c>
      <c r="L4991" s="6">
        <v>190</v>
      </c>
      <c r="M4991" s="6">
        <v>6</v>
      </c>
      <c r="N4991" s="6">
        <v>7</v>
      </c>
      <c r="O4991" s="6">
        <v>0.05</v>
      </c>
      <c r="P4991" s="8">
        <v>227.8</v>
      </c>
      <c r="Q4991" s="8">
        <v>159.46</v>
      </c>
      <c r="R4991" s="8">
        <f t="shared" si="232"/>
        <v>398.65000000000009</v>
      </c>
      <c r="S4991" s="8">
        <f>(((Sales[[#This Row],[Unit Price]]-(Sales[[#This Row],[Discount Applied]]*Sales[[#This Row],[Unit Price]]))-Q4991)/Q4991)*100</f>
        <v>35.714285714285722</v>
      </c>
      <c r="T4991" s="8">
        <f t="shared" si="233"/>
        <v>1514.8700000000001</v>
      </c>
      <c r="U4991" s="8">
        <f>Sales[[#This Row],[Unit Cost]]*Sales[[#This Row],[Order Quantity]]</f>
        <v>1116.22</v>
      </c>
    </row>
    <row r="4992" spans="1:21" x14ac:dyDescent="0.2">
      <c r="A4992" s="6" t="s">
        <v>5205</v>
      </c>
      <c r="B4992" s="6" t="s">
        <v>23</v>
      </c>
      <c r="C4992" s="6" t="s">
        <v>146</v>
      </c>
      <c r="D4992" s="7">
        <v>43800</v>
      </c>
      <c r="E4992" s="7">
        <v>43843</v>
      </c>
      <c r="F4992" s="7">
        <v>43868</v>
      </c>
      <c r="G4992" s="7">
        <v>43871</v>
      </c>
      <c r="H4992" s="6">
        <f t="shared" si="231"/>
        <v>28</v>
      </c>
      <c r="I4992" s="6" t="s">
        <v>215</v>
      </c>
      <c r="J4992" s="6">
        <v>24</v>
      </c>
      <c r="K4992" s="6">
        <v>45</v>
      </c>
      <c r="L4992" s="6">
        <v>282</v>
      </c>
      <c r="M4992" s="6">
        <v>39</v>
      </c>
      <c r="N4992" s="6">
        <v>7</v>
      </c>
      <c r="O4992" s="6">
        <v>7.4999999999999997E-2</v>
      </c>
      <c r="P4992" s="8">
        <v>1018.4</v>
      </c>
      <c r="Q4992" s="8">
        <v>407.36</v>
      </c>
      <c r="R4992" s="8">
        <f t="shared" si="232"/>
        <v>3742.6200000000003</v>
      </c>
      <c r="S4992" s="8">
        <f>(((Sales[[#This Row],[Unit Price]]-(Sales[[#This Row],[Discount Applied]]*Sales[[#This Row],[Unit Price]]))-Q4992)/Q4992)*100</f>
        <v>131.24999999999997</v>
      </c>
      <c r="T4992" s="8">
        <f t="shared" si="233"/>
        <v>6594.14</v>
      </c>
      <c r="U4992" s="8">
        <f>Sales[[#This Row],[Unit Cost]]*Sales[[#This Row],[Order Quantity]]</f>
        <v>2851.52</v>
      </c>
    </row>
    <row r="4993" spans="1:21" x14ac:dyDescent="0.2">
      <c r="A4993" s="6" t="s">
        <v>5206</v>
      </c>
      <c r="B4993" s="6" t="s">
        <v>26</v>
      </c>
      <c r="C4993" s="6" t="s">
        <v>148</v>
      </c>
      <c r="D4993" s="7">
        <v>43700</v>
      </c>
      <c r="E4993" s="7">
        <v>43843</v>
      </c>
      <c r="F4993" s="7">
        <v>43845</v>
      </c>
      <c r="G4993" s="7">
        <v>43853</v>
      </c>
      <c r="H4993" s="6">
        <f t="shared" si="231"/>
        <v>10</v>
      </c>
      <c r="I4993" s="6" t="s">
        <v>215</v>
      </c>
      <c r="J4993" s="6">
        <v>26</v>
      </c>
      <c r="K4993" s="6">
        <v>20</v>
      </c>
      <c r="L4993" s="6">
        <v>27</v>
      </c>
      <c r="M4993" s="6">
        <v>16</v>
      </c>
      <c r="N4993" s="6">
        <v>8</v>
      </c>
      <c r="O4993" s="6">
        <v>0.1</v>
      </c>
      <c r="P4993" s="8">
        <v>938</v>
      </c>
      <c r="Q4993" s="8">
        <v>684.74</v>
      </c>
      <c r="R4993" s="8">
        <f t="shared" si="232"/>
        <v>1275.6800000000003</v>
      </c>
      <c r="S4993" s="8">
        <f>(((Sales[[#This Row],[Unit Price]]-(Sales[[#This Row],[Discount Applied]]*Sales[[#This Row],[Unit Price]]))-Q4993)/Q4993)*100</f>
        <v>23.287671232876718</v>
      </c>
      <c r="T4993" s="8">
        <f t="shared" si="233"/>
        <v>6753.6</v>
      </c>
      <c r="U4993" s="8">
        <f>Sales[[#This Row],[Unit Cost]]*Sales[[#This Row],[Order Quantity]]</f>
        <v>5477.92</v>
      </c>
    </row>
    <row r="4994" spans="1:21" x14ac:dyDescent="0.2">
      <c r="A4994" s="6" t="s">
        <v>5207</v>
      </c>
      <c r="B4994" s="6" t="s">
        <v>25</v>
      </c>
      <c r="C4994" s="6" t="s">
        <v>147</v>
      </c>
      <c r="D4994" s="7">
        <v>43800</v>
      </c>
      <c r="E4994" s="7">
        <v>43843</v>
      </c>
      <c r="F4994" s="7">
        <v>43850</v>
      </c>
      <c r="G4994" s="7">
        <v>43852</v>
      </c>
      <c r="H4994" s="6">
        <f t="shared" ref="H4994:H5057" si="234">G4994-E4994</f>
        <v>9</v>
      </c>
      <c r="I4994" s="6" t="s">
        <v>215</v>
      </c>
      <c r="J4994" s="6">
        <v>16</v>
      </c>
      <c r="K4994" s="6">
        <v>42</v>
      </c>
      <c r="L4994" s="6">
        <v>245</v>
      </c>
      <c r="M4994" s="6">
        <v>43</v>
      </c>
      <c r="N4994" s="6">
        <v>3</v>
      </c>
      <c r="O4994" s="6">
        <v>0.05</v>
      </c>
      <c r="P4994" s="8">
        <v>227.8</v>
      </c>
      <c r="Q4994" s="8">
        <v>102.51</v>
      </c>
      <c r="R4994" s="8">
        <f t="shared" ref="R4994:R5057" si="235">T4994-(Q4994*N4994)</f>
        <v>341.7000000000001</v>
      </c>
      <c r="S4994" s="8">
        <f>(((Sales[[#This Row],[Unit Price]]-(Sales[[#This Row],[Discount Applied]]*Sales[[#This Row],[Unit Price]]))-Q4994)/Q4994)*100</f>
        <v>111.11111111111111</v>
      </c>
      <c r="T4994" s="8">
        <f t="shared" ref="T4994:T5057" si="236">((P4994*N4994)-(P4994*O4994*N4994))</f>
        <v>649.23000000000013</v>
      </c>
      <c r="U4994" s="8">
        <f>Sales[[#This Row],[Unit Cost]]*Sales[[#This Row],[Order Quantity]]</f>
        <v>307.53000000000003</v>
      </c>
    </row>
    <row r="4995" spans="1:21" x14ac:dyDescent="0.2">
      <c r="A4995" s="6" t="s">
        <v>5208</v>
      </c>
      <c r="B4995" s="6" t="s">
        <v>23</v>
      </c>
      <c r="C4995" s="6" t="s">
        <v>145</v>
      </c>
      <c r="D4995" s="7">
        <v>43800</v>
      </c>
      <c r="E4995" s="7">
        <v>43843</v>
      </c>
      <c r="F4995" s="7">
        <v>43871</v>
      </c>
      <c r="G4995" s="7">
        <v>43872</v>
      </c>
      <c r="H4995" s="6">
        <f t="shared" si="234"/>
        <v>29</v>
      </c>
      <c r="I4995" s="6" t="s">
        <v>215</v>
      </c>
      <c r="J4995" s="6">
        <v>22</v>
      </c>
      <c r="K4995" s="6">
        <v>6</v>
      </c>
      <c r="L4995" s="6">
        <v>112</v>
      </c>
      <c r="M4995" s="6">
        <v>47</v>
      </c>
      <c r="N4995" s="6">
        <v>7</v>
      </c>
      <c r="O4995" s="6">
        <v>0.05</v>
      </c>
      <c r="P4995" s="8">
        <v>1005</v>
      </c>
      <c r="Q4995" s="8">
        <v>673.35</v>
      </c>
      <c r="R4995" s="8">
        <f t="shared" si="235"/>
        <v>1969.8000000000002</v>
      </c>
      <c r="S4995" s="8">
        <f>(((Sales[[#This Row],[Unit Price]]-(Sales[[#This Row],[Discount Applied]]*Sales[[#This Row],[Unit Price]]))-Q4995)/Q4995)*100</f>
        <v>41.791044776119399</v>
      </c>
      <c r="T4995" s="8">
        <f t="shared" si="236"/>
        <v>6683.25</v>
      </c>
      <c r="U4995" s="8">
        <f>Sales[[#This Row],[Unit Cost]]*Sales[[#This Row],[Order Quantity]]</f>
        <v>4713.45</v>
      </c>
    </row>
    <row r="4996" spans="1:21" x14ac:dyDescent="0.2">
      <c r="A4996" s="6" t="s">
        <v>5209</v>
      </c>
      <c r="B4996" s="6" t="s">
        <v>23</v>
      </c>
      <c r="C4996" s="6" t="s">
        <v>145</v>
      </c>
      <c r="D4996" s="7">
        <v>43800</v>
      </c>
      <c r="E4996" s="7">
        <v>43844</v>
      </c>
      <c r="F4996" s="7">
        <v>43852</v>
      </c>
      <c r="G4996" s="7">
        <v>43855</v>
      </c>
      <c r="H4996" s="6">
        <f t="shared" si="234"/>
        <v>11</v>
      </c>
      <c r="I4996" s="6" t="s">
        <v>215</v>
      </c>
      <c r="J4996" s="6">
        <v>23</v>
      </c>
      <c r="K4996" s="6">
        <v>5</v>
      </c>
      <c r="L4996" s="6">
        <v>120</v>
      </c>
      <c r="M4996" s="6">
        <v>35</v>
      </c>
      <c r="N4996" s="6">
        <v>2</v>
      </c>
      <c r="O4996" s="6">
        <v>7.4999999999999997E-2</v>
      </c>
      <c r="P4996" s="8">
        <v>227.8</v>
      </c>
      <c r="Q4996" s="8">
        <v>166.29400000000001</v>
      </c>
      <c r="R4996" s="8">
        <f t="shared" si="235"/>
        <v>88.841999999999985</v>
      </c>
      <c r="S4996" s="8">
        <f>(((Sales[[#This Row],[Unit Price]]-(Sales[[#This Row],[Discount Applied]]*Sales[[#This Row],[Unit Price]]))-Q4996)/Q4996)*100</f>
        <v>26.712328767123282</v>
      </c>
      <c r="T4996" s="8">
        <f t="shared" si="236"/>
        <v>421.43</v>
      </c>
      <c r="U4996" s="8">
        <f>Sales[[#This Row],[Unit Cost]]*Sales[[#This Row],[Order Quantity]]</f>
        <v>332.58800000000002</v>
      </c>
    </row>
    <row r="4997" spans="1:21" x14ac:dyDescent="0.2">
      <c r="A4997" s="6" t="s">
        <v>5210</v>
      </c>
      <c r="B4997" s="6" t="s">
        <v>26</v>
      </c>
      <c r="C4997" s="6" t="s">
        <v>146</v>
      </c>
      <c r="D4997" s="7">
        <v>43800</v>
      </c>
      <c r="E4997" s="7">
        <v>43844</v>
      </c>
      <c r="F4997" s="7">
        <v>43853</v>
      </c>
      <c r="G4997" s="7">
        <v>43862</v>
      </c>
      <c r="H4997" s="6">
        <f t="shared" si="234"/>
        <v>18</v>
      </c>
      <c r="I4997" s="6" t="s">
        <v>215</v>
      </c>
      <c r="J4997" s="6">
        <v>28</v>
      </c>
      <c r="K4997" s="6">
        <v>30</v>
      </c>
      <c r="L4997" s="6">
        <v>325</v>
      </c>
      <c r="M4997" s="6">
        <v>7</v>
      </c>
      <c r="N4997" s="6">
        <v>5</v>
      </c>
      <c r="O4997" s="6">
        <v>0.05</v>
      </c>
      <c r="P4997" s="8">
        <v>1072</v>
      </c>
      <c r="Q4997" s="8">
        <v>546.72</v>
      </c>
      <c r="R4997" s="8">
        <f t="shared" si="235"/>
        <v>2358.3999999999996</v>
      </c>
      <c r="S4997" s="8">
        <f>(((Sales[[#This Row],[Unit Price]]-(Sales[[#This Row],[Discount Applied]]*Sales[[#This Row],[Unit Price]]))-Q4997)/Q4997)*100</f>
        <v>86.274509803921546</v>
      </c>
      <c r="T4997" s="8">
        <f t="shared" si="236"/>
        <v>5092</v>
      </c>
      <c r="U4997" s="8">
        <f>Sales[[#This Row],[Unit Cost]]*Sales[[#This Row],[Order Quantity]]</f>
        <v>2733.6000000000004</v>
      </c>
    </row>
    <row r="4998" spans="1:21" x14ac:dyDescent="0.2">
      <c r="A4998" s="6" t="s">
        <v>5211</v>
      </c>
      <c r="B4998" s="6" t="s">
        <v>23</v>
      </c>
      <c r="C4998" s="6" t="s">
        <v>148</v>
      </c>
      <c r="D4998" s="7">
        <v>43700</v>
      </c>
      <c r="E4998" s="7">
        <v>43844</v>
      </c>
      <c r="F4998" s="7">
        <v>43855</v>
      </c>
      <c r="G4998" s="7">
        <v>43865</v>
      </c>
      <c r="H4998" s="6">
        <f t="shared" si="234"/>
        <v>21</v>
      </c>
      <c r="I4998" s="6" t="s">
        <v>215</v>
      </c>
      <c r="J4998" s="6">
        <v>22</v>
      </c>
      <c r="K4998" s="6">
        <v>1</v>
      </c>
      <c r="L4998" s="6">
        <v>4</v>
      </c>
      <c r="M4998" s="6">
        <v>1</v>
      </c>
      <c r="N4998" s="6">
        <v>1</v>
      </c>
      <c r="O4998" s="6">
        <v>7.4999999999999997E-2</v>
      </c>
      <c r="P4998" s="8">
        <v>2505.8000000000002</v>
      </c>
      <c r="Q4998" s="8">
        <v>1954.5240000000001</v>
      </c>
      <c r="R4998" s="8">
        <f t="shared" si="235"/>
        <v>363.34100000000012</v>
      </c>
      <c r="S4998" s="8">
        <f>(((Sales[[#This Row],[Unit Price]]-(Sales[[#This Row],[Discount Applied]]*Sales[[#This Row],[Unit Price]]))-Q4998)/Q4998)*100</f>
        <v>18.589743589743595</v>
      </c>
      <c r="T4998" s="8">
        <f t="shared" si="236"/>
        <v>2317.8650000000002</v>
      </c>
      <c r="U4998" s="8">
        <f>Sales[[#This Row],[Unit Cost]]*Sales[[#This Row],[Order Quantity]]</f>
        <v>1954.5240000000001</v>
      </c>
    </row>
    <row r="4999" spans="1:21" x14ac:dyDescent="0.2">
      <c r="A4999" s="6" t="s">
        <v>5212</v>
      </c>
      <c r="B4999" s="6" t="s">
        <v>24</v>
      </c>
      <c r="C4999" s="6" t="s">
        <v>144</v>
      </c>
      <c r="D4999" s="7">
        <v>43700</v>
      </c>
      <c r="E4999" s="7">
        <v>43844</v>
      </c>
      <c r="F4999" s="7">
        <v>43864</v>
      </c>
      <c r="G4999" s="7">
        <v>43872</v>
      </c>
      <c r="H4999" s="6">
        <f t="shared" si="234"/>
        <v>28</v>
      </c>
      <c r="I4999" s="6" t="s">
        <v>215</v>
      </c>
      <c r="J4999" s="6">
        <v>4</v>
      </c>
      <c r="K4999" s="6">
        <v>28</v>
      </c>
      <c r="L4999" s="6">
        <v>65</v>
      </c>
      <c r="M4999" s="6">
        <v>21</v>
      </c>
      <c r="N4999" s="6">
        <v>5</v>
      </c>
      <c r="O4999" s="6">
        <v>0.05</v>
      </c>
      <c r="P4999" s="8">
        <v>4020</v>
      </c>
      <c r="Q4999" s="8">
        <v>3015</v>
      </c>
      <c r="R4999" s="8">
        <f t="shared" si="235"/>
        <v>4020</v>
      </c>
      <c r="S4999" s="8">
        <f>(((Sales[[#This Row],[Unit Price]]-(Sales[[#This Row],[Discount Applied]]*Sales[[#This Row],[Unit Price]]))-Q4999)/Q4999)*100</f>
        <v>26.666666666666668</v>
      </c>
      <c r="T4999" s="8">
        <f t="shared" si="236"/>
        <v>19095</v>
      </c>
      <c r="U4999" s="8">
        <f>Sales[[#This Row],[Unit Cost]]*Sales[[#This Row],[Order Quantity]]</f>
        <v>15075</v>
      </c>
    </row>
    <row r="5000" spans="1:21" x14ac:dyDescent="0.2">
      <c r="A5000" s="6" t="s">
        <v>5213</v>
      </c>
      <c r="B5000" s="6" t="s">
        <v>26</v>
      </c>
      <c r="C5000" s="6" t="s">
        <v>145</v>
      </c>
      <c r="D5000" s="7">
        <v>43700</v>
      </c>
      <c r="E5000" s="7">
        <v>43844</v>
      </c>
      <c r="F5000" s="7">
        <v>43870</v>
      </c>
      <c r="G5000" s="7">
        <v>43876</v>
      </c>
      <c r="H5000" s="6">
        <f t="shared" si="234"/>
        <v>32</v>
      </c>
      <c r="I5000" s="6" t="s">
        <v>215</v>
      </c>
      <c r="J5000" s="6">
        <v>26</v>
      </c>
      <c r="K5000" s="6">
        <v>12</v>
      </c>
      <c r="L5000" s="6">
        <v>89</v>
      </c>
      <c r="M5000" s="6">
        <v>23</v>
      </c>
      <c r="N5000" s="6">
        <v>4</v>
      </c>
      <c r="O5000" s="6">
        <v>0.05</v>
      </c>
      <c r="P5000" s="8">
        <v>5916.1</v>
      </c>
      <c r="Q5000" s="8">
        <v>3253.8550000000005</v>
      </c>
      <c r="R5000" s="8">
        <f t="shared" si="235"/>
        <v>9465.7599999999984</v>
      </c>
      <c r="S5000" s="8">
        <f>(((Sales[[#This Row],[Unit Price]]-(Sales[[#This Row],[Discount Applied]]*Sales[[#This Row],[Unit Price]]))-Q5000)/Q5000)*100</f>
        <v>72.727272727272705</v>
      </c>
      <c r="T5000" s="8">
        <f t="shared" si="236"/>
        <v>22481.18</v>
      </c>
      <c r="U5000" s="8">
        <f>Sales[[#This Row],[Unit Cost]]*Sales[[#This Row],[Order Quantity]]</f>
        <v>13015.420000000002</v>
      </c>
    </row>
    <row r="5001" spans="1:21" x14ac:dyDescent="0.2">
      <c r="A5001" s="6" t="s">
        <v>5214</v>
      </c>
      <c r="B5001" s="6" t="s">
        <v>24</v>
      </c>
      <c r="C5001" s="6" t="s">
        <v>146</v>
      </c>
      <c r="D5001" s="7">
        <v>43800</v>
      </c>
      <c r="E5001" s="7">
        <v>43844</v>
      </c>
      <c r="F5001" s="7">
        <v>43872</v>
      </c>
      <c r="G5001" s="7">
        <v>43877</v>
      </c>
      <c r="H5001" s="6">
        <f t="shared" si="234"/>
        <v>33</v>
      </c>
      <c r="I5001" s="6" t="s">
        <v>215</v>
      </c>
      <c r="J5001" s="6">
        <v>3</v>
      </c>
      <c r="K5001" s="6">
        <v>11</v>
      </c>
      <c r="L5001" s="6">
        <v>289</v>
      </c>
      <c r="M5001" s="6">
        <v>5</v>
      </c>
      <c r="N5001" s="6">
        <v>4</v>
      </c>
      <c r="O5001" s="6">
        <v>0.1</v>
      </c>
      <c r="P5001" s="8">
        <v>1092.1000000000001</v>
      </c>
      <c r="Q5001" s="8">
        <v>567.89200000000005</v>
      </c>
      <c r="R5001" s="8">
        <f t="shared" si="235"/>
        <v>1659.9920000000002</v>
      </c>
      <c r="S5001" s="8">
        <f>(((Sales[[#This Row],[Unit Price]]-(Sales[[#This Row],[Discount Applied]]*Sales[[#This Row],[Unit Price]]))-Q5001)/Q5001)*100</f>
        <v>73.07692307692308</v>
      </c>
      <c r="T5001" s="8">
        <f t="shared" si="236"/>
        <v>3931.5600000000004</v>
      </c>
      <c r="U5001" s="8">
        <f>Sales[[#This Row],[Unit Cost]]*Sales[[#This Row],[Order Quantity]]</f>
        <v>2271.5680000000002</v>
      </c>
    </row>
    <row r="5002" spans="1:21" x14ac:dyDescent="0.2">
      <c r="A5002" s="6" t="s">
        <v>5215</v>
      </c>
      <c r="B5002" s="6" t="s">
        <v>25</v>
      </c>
      <c r="C5002" s="6" t="s">
        <v>147</v>
      </c>
      <c r="D5002" s="7">
        <v>43800</v>
      </c>
      <c r="E5002" s="7">
        <v>43844</v>
      </c>
      <c r="F5002" s="7">
        <v>43870</v>
      </c>
      <c r="G5002" s="7">
        <v>43874</v>
      </c>
      <c r="H5002" s="6">
        <f t="shared" si="234"/>
        <v>30</v>
      </c>
      <c r="I5002" s="6" t="s">
        <v>215</v>
      </c>
      <c r="J5002" s="6">
        <v>14</v>
      </c>
      <c r="K5002" s="6">
        <v>16</v>
      </c>
      <c r="L5002" s="6">
        <v>222</v>
      </c>
      <c r="M5002" s="6">
        <v>40</v>
      </c>
      <c r="N5002" s="6">
        <v>4</v>
      </c>
      <c r="O5002" s="6">
        <v>0.15</v>
      </c>
      <c r="P5002" s="8">
        <v>3959.7000000000003</v>
      </c>
      <c r="Q5002" s="8">
        <v>2375.8200000000002</v>
      </c>
      <c r="R5002" s="8">
        <f t="shared" si="235"/>
        <v>3959.7000000000007</v>
      </c>
      <c r="S5002" s="8">
        <f>(((Sales[[#This Row],[Unit Price]]-(Sales[[#This Row],[Discount Applied]]*Sales[[#This Row],[Unit Price]]))-Q5002)/Q5002)*100</f>
        <v>41.666666666666671</v>
      </c>
      <c r="T5002" s="8">
        <f t="shared" si="236"/>
        <v>13462.980000000001</v>
      </c>
      <c r="U5002" s="8">
        <f>Sales[[#This Row],[Unit Cost]]*Sales[[#This Row],[Order Quantity]]</f>
        <v>9503.2800000000007</v>
      </c>
    </row>
    <row r="5003" spans="1:21" x14ac:dyDescent="0.2">
      <c r="A5003" s="6" t="s">
        <v>5216</v>
      </c>
      <c r="B5003" s="6" t="s">
        <v>24</v>
      </c>
      <c r="C5003" s="6" t="s">
        <v>146</v>
      </c>
      <c r="D5003" s="7">
        <v>43700</v>
      </c>
      <c r="E5003" s="7">
        <v>43844</v>
      </c>
      <c r="F5003" s="7">
        <v>43858</v>
      </c>
      <c r="G5003" s="7">
        <v>43862</v>
      </c>
      <c r="H5003" s="6">
        <f t="shared" si="234"/>
        <v>18</v>
      </c>
      <c r="I5003" s="6" t="s">
        <v>215</v>
      </c>
      <c r="J5003" s="6">
        <v>12</v>
      </c>
      <c r="K5003" s="6">
        <v>16</v>
      </c>
      <c r="L5003" s="6">
        <v>272</v>
      </c>
      <c r="M5003" s="6">
        <v>41</v>
      </c>
      <c r="N5003" s="6">
        <v>3</v>
      </c>
      <c r="O5003" s="6">
        <v>0.1</v>
      </c>
      <c r="P5003" s="8">
        <v>3845.8</v>
      </c>
      <c r="Q5003" s="8">
        <v>1884.442</v>
      </c>
      <c r="R5003" s="8">
        <f t="shared" si="235"/>
        <v>4730.3340000000017</v>
      </c>
      <c r="S5003" s="8">
        <f>(((Sales[[#This Row],[Unit Price]]-(Sales[[#This Row],[Discount Applied]]*Sales[[#This Row],[Unit Price]]))-Q5003)/Q5003)*100</f>
        <v>83.673469387755119</v>
      </c>
      <c r="T5003" s="8">
        <f t="shared" si="236"/>
        <v>10383.660000000002</v>
      </c>
      <c r="U5003" s="8">
        <f>Sales[[#This Row],[Unit Cost]]*Sales[[#This Row],[Order Quantity]]</f>
        <v>5653.326</v>
      </c>
    </row>
    <row r="5004" spans="1:21" x14ac:dyDescent="0.2">
      <c r="A5004" s="6" t="s">
        <v>5217</v>
      </c>
      <c r="B5004" s="6" t="s">
        <v>24</v>
      </c>
      <c r="C5004" s="6" t="s">
        <v>146</v>
      </c>
      <c r="D5004" s="7">
        <v>43800</v>
      </c>
      <c r="E5004" s="7">
        <v>43844</v>
      </c>
      <c r="F5004" s="7">
        <v>43870</v>
      </c>
      <c r="G5004" s="7">
        <v>43873</v>
      </c>
      <c r="H5004" s="6">
        <f t="shared" si="234"/>
        <v>29</v>
      </c>
      <c r="I5004" s="6" t="s">
        <v>215</v>
      </c>
      <c r="J5004" s="6">
        <v>7</v>
      </c>
      <c r="K5004" s="6">
        <v>10</v>
      </c>
      <c r="L5004" s="6">
        <v>280</v>
      </c>
      <c r="M5004" s="6">
        <v>21</v>
      </c>
      <c r="N5004" s="6">
        <v>7</v>
      </c>
      <c r="O5004" s="6">
        <v>0.1</v>
      </c>
      <c r="P5004" s="8">
        <v>3919.5</v>
      </c>
      <c r="Q5004" s="8">
        <v>2586.8700000000003</v>
      </c>
      <c r="R5004" s="8">
        <f t="shared" si="235"/>
        <v>6584.7599999999948</v>
      </c>
      <c r="S5004" s="8">
        <f>(((Sales[[#This Row],[Unit Price]]-(Sales[[#This Row],[Discount Applied]]*Sales[[#This Row],[Unit Price]]))-Q5004)/Q5004)*100</f>
        <v>36.363636363636353</v>
      </c>
      <c r="T5004" s="8">
        <f t="shared" si="236"/>
        <v>24692.85</v>
      </c>
      <c r="U5004" s="8">
        <f>Sales[[#This Row],[Unit Cost]]*Sales[[#This Row],[Order Quantity]]</f>
        <v>18108.090000000004</v>
      </c>
    </row>
    <row r="5005" spans="1:21" x14ac:dyDescent="0.2">
      <c r="A5005" s="6" t="s">
        <v>5218</v>
      </c>
      <c r="B5005" s="6" t="s">
        <v>24</v>
      </c>
      <c r="C5005" s="6" t="s">
        <v>146</v>
      </c>
      <c r="D5005" s="7">
        <v>43700</v>
      </c>
      <c r="E5005" s="7">
        <v>43844</v>
      </c>
      <c r="F5005" s="7">
        <v>43852</v>
      </c>
      <c r="G5005" s="7">
        <v>43858</v>
      </c>
      <c r="H5005" s="6">
        <f t="shared" si="234"/>
        <v>14</v>
      </c>
      <c r="I5005" s="6" t="s">
        <v>215</v>
      </c>
      <c r="J5005" s="6">
        <v>4</v>
      </c>
      <c r="K5005" s="6">
        <v>43</v>
      </c>
      <c r="L5005" s="6">
        <v>314</v>
      </c>
      <c r="M5005" s="6">
        <v>23</v>
      </c>
      <c r="N5005" s="6">
        <v>6</v>
      </c>
      <c r="O5005" s="6">
        <v>0.2</v>
      </c>
      <c r="P5005" s="8">
        <v>268</v>
      </c>
      <c r="Q5005" s="8">
        <v>131.32</v>
      </c>
      <c r="R5005" s="8">
        <f t="shared" si="235"/>
        <v>498.48000000000013</v>
      </c>
      <c r="S5005" s="8">
        <f>(((Sales[[#This Row],[Unit Price]]-(Sales[[#This Row],[Discount Applied]]*Sales[[#This Row],[Unit Price]]))-Q5005)/Q5005)*100</f>
        <v>63.265306122448997</v>
      </c>
      <c r="T5005" s="8">
        <f t="shared" si="236"/>
        <v>1286.4000000000001</v>
      </c>
      <c r="U5005" s="8">
        <f>Sales[[#This Row],[Unit Cost]]*Sales[[#This Row],[Order Quantity]]</f>
        <v>787.92</v>
      </c>
    </row>
    <row r="5006" spans="1:21" x14ac:dyDescent="0.2">
      <c r="A5006" s="6" t="s">
        <v>5219</v>
      </c>
      <c r="B5006" s="6" t="s">
        <v>25</v>
      </c>
      <c r="C5006" s="6" t="s">
        <v>146</v>
      </c>
      <c r="D5006" s="7">
        <v>43700</v>
      </c>
      <c r="E5006" s="7">
        <v>43845</v>
      </c>
      <c r="F5006" s="7">
        <v>43848</v>
      </c>
      <c r="G5006" s="7">
        <v>43857</v>
      </c>
      <c r="H5006" s="6">
        <f t="shared" si="234"/>
        <v>12</v>
      </c>
      <c r="I5006" s="6" t="s">
        <v>215</v>
      </c>
      <c r="J5006" s="6">
        <v>18</v>
      </c>
      <c r="K5006" s="6">
        <v>4</v>
      </c>
      <c r="L5006" s="6">
        <v>289</v>
      </c>
      <c r="M5006" s="6">
        <v>1</v>
      </c>
      <c r="N5006" s="6">
        <v>8</v>
      </c>
      <c r="O5006" s="6">
        <v>0.05</v>
      </c>
      <c r="P5006" s="8">
        <v>3986.5</v>
      </c>
      <c r="Q5006" s="8">
        <v>1634.4649999999999</v>
      </c>
      <c r="R5006" s="8">
        <f t="shared" si="235"/>
        <v>17221.68</v>
      </c>
      <c r="S5006" s="8">
        <f>(((Sales[[#This Row],[Unit Price]]-(Sales[[#This Row],[Discount Applied]]*Sales[[#This Row],[Unit Price]]))-Q5006)/Q5006)*100</f>
        <v>131.70731707317074</v>
      </c>
      <c r="T5006" s="8">
        <f t="shared" si="236"/>
        <v>30297.4</v>
      </c>
      <c r="U5006" s="8">
        <f>Sales[[#This Row],[Unit Cost]]*Sales[[#This Row],[Order Quantity]]</f>
        <v>13075.72</v>
      </c>
    </row>
    <row r="5007" spans="1:21" x14ac:dyDescent="0.2">
      <c r="A5007" s="6" t="s">
        <v>5220</v>
      </c>
      <c r="B5007" s="6" t="s">
        <v>24</v>
      </c>
      <c r="C5007" s="6" t="s">
        <v>145</v>
      </c>
      <c r="D5007" s="7">
        <v>43700</v>
      </c>
      <c r="E5007" s="7">
        <v>43845</v>
      </c>
      <c r="F5007" s="7">
        <v>43873</v>
      </c>
      <c r="G5007" s="7">
        <v>43880</v>
      </c>
      <c r="H5007" s="6">
        <f t="shared" si="234"/>
        <v>35</v>
      </c>
      <c r="I5007" s="6" t="s">
        <v>215</v>
      </c>
      <c r="J5007" s="6">
        <v>9</v>
      </c>
      <c r="K5007" s="6">
        <v>10</v>
      </c>
      <c r="L5007" s="6">
        <v>107</v>
      </c>
      <c r="M5007" s="6">
        <v>32</v>
      </c>
      <c r="N5007" s="6">
        <v>7</v>
      </c>
      <c r="O5007" s="6">
        <v>7.4999999999999997E-2</v>
      </c>
      <c r="P5007" s="8">
        <v>2680</v>
      </c>
      <c r="Q5007" s="8">
        <v>1795.6000000000001</v>
      </c>
      <c r="R5007" s="8">
        <f t="shared" si="235"/>
        <v>4783.7999999999993</v>
      </c>
      <c r="S5007" s="8">
        <f>(((Sales[[#This Row],[Unit Price]]-(Sales[[#This Row],[Discount Applied]]*Sales[[#This Row],[Unit Price]]))-Q5007)/Q5007)*100</f>
        <v>38.0597014925373</v>
      </c>
      <c r="T5007" s="8">
        <f t="shared" si="236"/>
        <v>17353</v>
      </c>
      <c r="U5007" s="8">
        <f>Sales[[#This Row],[Unit Cost]]*Sales[[#This Row],[Order Quantity]]</f>
        <v>12569.2</v>
      </c>
    </row>
    <row r="5008" spans="1:21" x14ac:dyDescent="0.2">
      <c r="A5008" s="6" t="s">
        <v>5221</v>
      </c>
      <c r="B5008" s="6" t="s">
        <v>25</v>
      </c>
      <c r="C5008" s="6" t="s">
        <v>148</v>
      </c>
      <c r="D5008" s="7">
        <v>43800</v>
      </c>
      <c r="E5008" s="7">
        <v>43845</v>
      </c>
      <c r="F5008" s="7">
        <v>43849</v>
      </c>
      <c r="G5008" s="7">
        <v>43852</v>
      </c>
      <c r="H5008" s="6">
        <f t="shared" si="234"/>
        <v>7</v>
      </c>
      <c r="I5008" s="6" t="s">
        <v>215</v>
      </c>
      <c r="J5008" s="6">
        <v>20</v>
      </c>
      <c r="K5008" s="6">
        <v>7</v>
      </c>
      <c r="L5008" s="6">
        <v>19</v>
      </c>
      <c r="M5008" s="6">
        <v>23</v>
      </c>
      <c r="N5008" s="6">
        <v>3</v>
      </c>
      <c r="O5008" s="6">
        <v>7.4999999999999997E-2</v>
      </c>
      <c r="P5008" s="8">
        <v>1045.2</v>
      </c>
      <c r="Q5008" s="8">
        <v>501.69600000000003</v>
      </c>
      <c r="R5008" s="8">
        <f t="shared" si="235"/>
        <v>1395.3420000000001</v>
      </c>
      <c r="S5008" s="8">
        <f>(((Sales[[#This Row],[Unit Price]]-(Sales[[#This Row],[Discount Applied]]*Sales[[#This Row],[Unit Price]]))-Q5008)/Q5008)*100</f>
        <v>92.708333333333343</v>
      </c>
      <c r="T5008" s="8">
        <f t="shared" si="236"/>
        <v>2900.4300000000003</v>
      </c>
      <c r="U5008" s="8">
        <f>Sales[[#This Row],[Unit Cost]]*Sales[[#This Row],[Order Quantity]]</f>
        <v>1505.0880000000002</v>
      </c>
    </row>
    <row r="5009" spans="1:21" x14ac:dyDescent="0.2">
      <c r="A5009" s="6" t="s">
        <v>5222</v>
      </c>
      <c r="B5009" s="6" t="s">
        <v>24</v>
      </c>
      <c r="C5009" s="6" t="s">
        <v>145</v>
      </c>
      <c r="D5009" s="7">
        <v>43800</v>
      </c>
      <c r="E5009" s="7">
        <v>43845</v>
      </c>
      <c r="F5009" s="7">
        <v>43861</v>
      </c>
      <c r="G5009" s="7">
        <v>43862</v>
      </c>
      <c r="H5009" s="6">
        <f t="shared" si="234"/>
        <v>17</v>
      </c>
      <c r="I5009" s="6" t="s">
        <v>215</v>
      </c>
      <c r="J5009" s="6">
        <v>11</v>
      </c>
      <c r="K5009" s="6">
        <v>18</v>
      </c>
      <c r="L5009" s="6">
        <v>144</v>
      </c>
      <c r="M5009" s="6">
        <v>20</v>
      </c>
      <c r="N5009" s="6">
        <v>1</v>
      </c>
      <c r="O5009" s="6">
        <v>0.05</v>
      </c>
      <c r="P5009" s="8">
        <v>5949.6</v>
      </c>
      <c r="Q5009" s="8">
        <v>3272.2800000000007</v>
      </c>
      <c r="R5009" s="8">
        <f t="shared" si="235"/>
        <v>2379.84</v>
      </c>
      <c r="S5009" s="8">
        <f>(((Sales[[#This Row],[Unit Price]]-(Sales[[#This Row],[Discount Applied]]*Sales[[#This Row],[Unit Price]]))-Q5009)/Q5009)*100</f>
        <v>72.72727272727272</v>
      </c>
      <c r="T5009" s="8">
        <f t="shared" si="236"/>
        <v>5652.1200000000008</v>
      </c>
      <c r="U5009" s="8">
        <f>Sales[[#This Row],[Unit Cost]]*Sales[[#This Row],[Order Quantity]]</f>
        <v>3272.2800000000007</v>
      </c>
    </row>
    <row r="5010" spans="1:21" x14ac:dyDescent="0.2">
      <c r="A5010" s="6" t="s">
        <v>5223</v>
      </c>
      <c r="B5010" s="6" t="s">
        <v>24</v>
      </c>
      <c r="C5010" s="6" t="s">
        <v>144</v>
      </c>
      <c r="D5010" s="7">
        <v>43700</v>
      </c>
      <c r="E5010" s="7">
        <v>43845</v>
      </c>
      <c r="F5010" s="7">
        <v>43847</v>
      </c>
      <c r="G5010" s="7">
        <v>43849</v>
      </c>
      <c r="H5010" s="6">
        <f t="shared" si="234"/>
        <v>4</v>
      </c>
      <c r="I5010" s="6" t="s">
        <v>215</v>
      </c>
      <c r="J5010" s="6">
        <v>9</v>
      </c>
      <c r="K5010" s="6">
        <v>42</v>
      </c>
      <c r="L5010" s="6">
        <v>75</v>
      </c>
      <c r="M5010" s="6">
        <v>20</v>
      </c>
      <c r="N5010" s="6">
        <v>5</v>
      </c>
      <c r="O5010" s="6">
        <v>7.4999999999999997E-2</v>
      </c>
      <c r="P5010" s="8">
        <v>3946.3</v>
      </c>
      <c r="Q5010" s="8">
        <v>1578.5200000000002</v>
      </c>
      <c r="R5010" s="8">
        <f t="shared" si="235"/>
        <v>10359.037499999999</v>
      </c>
      <c r="S5010" s="8">
        <f>(((Sales[[#This Row],[Unit Price]]-(Sales[[#This Row],[Discount Applied]]*Sales[[#This Row],[Unit Price]]))-Q5010)/Q5010)*100</f>
        <v>131.24999999999997</v>
      </c>
      <c r="T5010" s="8">
        <f t="shared" si="236"/>
        <v>18251.637500000001</v>
      </c>
      <c r="U5010" s="8">
        <f>Sales[[#This Row],[Unit Cost]]*Sales[[#This Row],[Order Quantity]]</f>
        <v>7892.6000000000013</v>
      </c>
    </row>
    <row r="5011" spans="1:21" x14ac:dyDescent="0.2">
      <c r="A5011" s="6" t="s">
        <v>5224</v>
      </c>
      <c r="B5011" s="6" t="s">
        <v>24</v>
      </c>
      <c r="C5011" s="6" t="s">
        <v>144</v>
      </c>
      <c r="D5011" s="7">
        <v>43700</v>
      </c>
      <c r="E5011" s="7">
        <v>43845</v>
      </c>
      <c r="F5011" s="7">
        <v>43848</v>
      </c>
      <c r="G5011" s="7">
        <v>43849</v>
      </c>
      <c r="H5011" s="6">
        <f t="shared" si="234"/>
        <v>4</v>
      </c>
      <c r="I5011" s="6" t="s">
        <v>215</v>
      </c>
      <c r="J5011" s="6">
        <v>3</v>
      </c>
      <c r="K5011" s="6">
        <v>24</v>
      </c>
      <c r="L5011" s="6">
        <v>79</v>
      </c>
      <c r="M5011" s="6">
        <v>5</v>
      </c>
      <c r="N5011" s="6">
        <v>2</v>
      </c>
      <c r="O5011" s="6">
        <v>0.2</v>
      </c>
      <c r="P5011" s="8">
        <v>1969.8</v>
      </c>
      <c r="Q5011" s="8">
        <v>1536.444</v>
      </c>
      <c r="R5011" s="8">
        <f t="shared" si="235"/>
        <v>78.791999999999916</v>
      </c>
      <c r="S5011" s="8">
        <f>(((Sales[[#This Row],[Unit Price]]-(Sales[[#This Row],[Discount Applied]]*Sales[[#This Row],[Unit Price]]))-Q5011)/Q5011)*100</f>
        <v>2.5641025641025617</v>
      </c>
      <c r="T5011" s="8">
        <f t="shared" si="236"/>
        <v>3151.68</v>
      </c>
      <c r="U5011" s="8">
        <f>Sales[[#This Row],[Unit Cost]]*Sales[[#This Row],[Order Quantity]]</f>
        <v>3072.8879999999999</v>
      </c>
    </row>
    <row r="5012" spans="1:21" x14ac:dyDescent="0.2">
      <c r="A5012" s="6" t="s">
        <v>5225</v>
      </c>
      <c r="B5012" s="6" t="s">
        <v>24</v>
      </c>
      <c r="C5012" s="6" t="s">
        <v>148</v>
      </c>
      <c r="D5012" s="7">
        <v>43700</v>
      </c>
      <c r="E5012" s="7">
        <v>43845</v>
      </c>
      <c r="F5012" s="7">
        <v>43868</v>
      </c>
      <c r="G5012" s="7">
        <v>43874</v>
      </c>
      <c r="H5012" s="6">
        <f t="shared" si="234"/>
        <v>29</v>
      </c>
      <c r="I5012" s="6" t="s">
        <v>215</v>
      </c>
      <c r="J5012" s="6">
        <v>1</v>
      </c>
      <c r="K5012" s="6">
        <v>47</v>
      </c>
      <c r="L5012" s="6">
        <v>12</v>
      </c>
      <c r="M5012" s="6">
        <v>24</v>
      </c>
      <c r="N5012" s="6">
        <v>2</v>
      </c>
      <c r="O5012" s="6">
        <v>0.05</v>
      </c>
      <c r="P5012" s="8">
        <v>5862.5</v>
      </c>
      <c r="Q5012" s="8">
        <v>2872.625</v>
      </c>
      <c r="R5012" s="8">
        <f t="shared" si="235"/>
        <v>5393.5</v>
      </c>
      <c r="S5012" s="8">
        <f>(((Sales[[#This Row],[Unit Price]]-(Sales[[#This Row],[Discount Applied]]*Sales[[#This Row],[Unit Price]]))-Q5012)/Q5012)*100</f>
        <v>93.877551020408163</v>
      </c>
      <c r="T5012" s="8">
        <f t="shared" si="236"/>
        <v>11138.75</v>
      </c>
      <c r="U5012" s="8">
        <f>Sales[[#This Row],[Unit Cost]]*Sales[[#This Row],[Order Quantity]]</f>
        <v>5745.25</v>
      </c>
    </row>
    <row r="5013" spans="1:21" x14ac:dyDescent="0.2">
      <c r="A5013" s="6" t="s">
        <v>5226</v>
      </c>
      <c r="B5013" s="6" t="s">
        <v>25</v>
      </c>
      <c r="C5013" s="6" t="s">
        <v>145</v>
      </c>
      <c r="D5013" s="7">
        <v>43800</v>
      </c>
      <c r="E5013" s="7">
        <v>43845</v>
      </c>
      <c r="F5013" s="7">
        <v>43853</v>
      </c>
      <c r="G5013" s="7">
        <v>43862</v>
      </c>
      <c r="H5013" s="6">
        <f t="shared" si="234"/>
        <v>17</v>
      </c>
      <c r="I5013" s="6" t="s">
        <v>215</v>
      </c>
      <c r="J5013" s="6">
        <v>19</v>
      </c>
      <c r="K5013" s="6">
        <v>23</v>
      </c>
      <c r="L5013" s="6">
        <v>167</v>
      </c>
      <c r="M5013" s="6">
        <v>29</v>
      </c>
      <c r="N5013" s="6">
        <v>5</v>
      </c>
      <c r="O5013" s="6">
        <v>0.15</v>
      </c>
      <c r="P5013" s="8">
        <v>1681.7</v>
      </c>
      <c r="Q5013" s="8">
        <v>739.94799999999998</v>
      </c>
      <c r="R5013" s="8">
        <f t="shared" si="235"/>
        <v>3447.4850000000006</v>
      </c>
      <c r="S5013" s="8">
        <f>(((Sales[[#This Row],[Unit Price]]-(Sales[[#This Row],[Discount Applied]]*Sales[[#This Row],[Unit Price]]))-Q5013)/Q5013)*100</f>
        <v>93.181818181818215</v>
      </c>
      <c r="T5013" s="8">
        <f t="shared" si="236"/>
        <v>7147.2250000000004</v>
      </c>
      <c r="U5013" s="8">
        <f>Sales[[#This Row],[Unit Cost]]*Sales[[#This Row],[Order Quantity]]</f>
        <v>3699.74</v>
      </c>
    </row>
    <row r="5014" spans="1:21" x14ac:dyDescent="0.2">
      <c r="A5014" s="6" t="s">
        <v>5227</v>
      </c>
      <c r="B5014" s="6" t="s">
        <v>26</v>
      </c>
      <c r="C5014" s="6" t="s">
        <v>145</v>
      </c>
      <c r="D5014" s="7">
        <v>43700</v>
      </c>
      <c r="E5014" s="7">
        <v>43846</v>
      </c>
      <c r="F5014" s="7">
        <v>43867</v>
      </c>
      <c r="G5014" s="7">
        <v>43870</v>
      </c>
      <c r="H5014" s="6">
        <f t="shared" si="234"/>
        <v>24</v>
      </c>
      <c r="I5014" s="6" t="s">
        <v>215</v>
      </c>
      <c r="J5014" s="6">
        <v>26</v>
      </c>
      <c r="K5014" s="6">
        <v>20</v>
      </c>
      <c r="L5014" s="6">
        <v>93</v>
      </c>
      <c r="M5014" s="6">
        <v>11</v>
      </c>
      <c r="N5014" s="6">
        <v>8</v>
      </c>
      <c r="O5014" s="6">
        <v>0.05</v>
      </c>
      <c r="P5014" s="8">
        <v>2432.1</v>
      </c>
      <c r="Q5014" s="8">
        <v>1361.9760000000001</v>
      </c>
      <c r="R5014" s="8">
        <f t="shared" si="235"/>
        <v>7588.1519999999982</v>
      </c>
      <c r="S5014" s="8">
        <f>(((Sales[[#This Row],[Unit Price]]-(Sales[[#This Row],[Discount Applied]]*Sales[[#This Row],[Unit Price]]))-Q5014)/Q5014)*100</f>
        <v>69.64285714285711</v>
      </c>
      <c r="T5014" s="8">
        <f t="shared" si="236"/>
        <v>18483.96</v>
      </c>
      <c r="U5014" s="8">
        <f>Sales[[#This Row],[Unit Cost]]*Sales[[#This Row],[Order Quantity]]</f>
        <v>10895.808000000001</v>
      </c>
    </row>
    <row r="5015" spans="1:21" x14ac:dyDescent="0.2">
      <c r="A5015" s="6" t="s">
        <v>5228</v>
      </c>
      <c r="B5015" s="6" t="s">
        <v>24</v>
      </c>
      <c r="C5015" s="6" t="s">
        <v>147</v>
      </c>
      <c r="D5015" s="7">
        <v>43700</v>
      </c>
      <c r="E5015" s="7">
        <v>43846</v>
      </c>
      <c r="F5015" s="7">
        <v>43849</v>
      </c>
      <c r="G5015" s="7">
        <v>43854</v>
      </c>
      <c r="H5015" s="6">
        <f t="shared" si="234"/>
        <v>8</v>
      </c>
      <c r="I5015" s="6" t="s">
        <v>215</v>
      </c>
      <c r="J5015" s="6">
        <v>8</v>
      </c>
      <c r="K5015" s="6">
        <v>28</v>
      </c>
      <c r="L5015" s="6">
        <v>225</v>
      </c>
      <c r="M5015" s="6">
        <v>35</v>
      </c>
      <c r="N5015" s="6">
        <v>6</v>
      </c>
      <c r="O5015" s="6">
        <v>7.4999999999999997E-2</v>
      </c>
      <c r="P5015" s="8">
        <v>1701.8</v>
      </c>
      <c r="Q5015" s="8">
        <v>1429.5119999999999</v>
      </c>
      <c r="R5015" s="8">
        <f t="shared" si="235"/>
        <v>867.91799999999967</v>
      </c>
      <c r="S5015" s="8">
        <f>(((Sales[[#This Row],[Unit Price]]-(Sales[[#This Row],[Discount Applied]]*Sales[[#This Row],[Unit Price]]))-Q5015)/Q5015)*100</f>
        <v>10.11904761904762</v>
      </c>
      <c r="T5015" s="8">
        <f t="shared" si="236"/>
        <v>9444.99</v>
      </c>
      <c r="U5015" s="8">
        <f>Sales[[#This Row],[Unit Cost]]*Sales[[#This Row],[Order Quantity]]</f>
        <v>8577.0720000000001</v>
      </c>
    </row>
    <row r="5016" spans="1:21" x14ac:dyDescent="0.2">
      <c r="A5016" s="6" t="s">
        <v>5229</v>
      </c>
      <c r="B5016" s="6" t="s">
        <v>26</v>
      </c>
      <c r="C5016" s="6" t="s">
        <v>145</v>
      </c>
      <c r="D5016" s="7">
        <v>43800</v>
      </c>
      <c r="E5016" s="7">
        <v>43846</v>
      </c>
      <c r="F5016" s="7">
        <v>43859</v>
      </c>
      <c r="G5016" s="7">
        <v>43862</v>
      </c>
      <c r="H5016" s="6">
        <f t="shared" si="234"/>
        <v>16</v>
      </c>
      <c r="I5016" s="6" t="s">
        <v>215</v>
      </c>
      <c r="J5016" s="6">
        <v>26</v>
      </c>
      <c r="K5016" s="6">
        <v>41</v>
      </c>
      <c r="L5016" s="6">
        <v>167</v>
      </c>
      <c r="M5016" s="6">
        <v>30</v>
      </c>
      <c r="N5016" s="6">
        <v>8</v>
      </c>
      <c r="O5016" s="6">
        <v>0.15</v>
      </c>
      <c r="P5016" s="8">
        <v>3504.1</v>
      </c>
      <c r="Q5016" s="8">
        <v>2207.5830000000001</v>
      </c>
      <c r="R5016" s="8">
        <f t="shared" si="235"/>
        <v>6167.2159999999967</v>
      </c>
      <c r="S5016" s="8">
        <f>(((Sales[[#This Row],[Unit Price]]-(Sales[[#This Row],[Discount Applied]]*Sales[[#This Row],[Unit Price]]))-Q5016)/Q5016)*100</f>
        <v>34.920634920634903</v>
      </c>
      <c r="T5016" s="8">
        <f t="shared" si="236"/>
        <v>23827.879999999997</v>
      </c>
      <c r="U5016" s="8">
        <f>Sales[[#This Row],[Unit Cost]]*Sales[[#This Row],[Order Quantity]]</f>
        <v>17660.664000000001</v>
      </c>
    </row>
    <row r="5017" spans="1:21" x14ac:dyDescent="0.2">
      <c r="A5017" s="6" t="s">
        <v>5230</v>
      </c>
      <c r="B5017" s="6" t="s">
        <v>26</v>
      </c>
      <c r="C5017" s="6" t="s">
        <v>147</v>
      </c>
      <c r="D5017" s="7">
        <v>43800</v>
      </c>
      <c r="E5017" s="7">
        <v>43846</v>
      </c>
      <c r="F5017" s="7">
        <v>43851</v>
      </c>
      <c r="G5017" s="7">
        <v>43861</v>
      </c>
      <c r="H5017" s="6">
        <f t="shared" si="234"/>
        <v>15</v>
      </c>
      <c r="I5017" s="6" t="s">
        <v>215</v>
      </c>
      <c r="J5017" s="6">
        <v>28</v>
      </c>
      <c r="K5017" s="6">
        <v>36</v>
      </c>
      <c r="L5017" s="6">
        <v>222</v>
      </c>
      <c r="M5017" s="6">
        <v>16</v>
      </c>
      <c r="N5017" s="6">
        <v>6</v>
      </c>
      <c r="O5017" s="6">
        <v>0.2</v>
      </c>
      <c r="P5017" s="8">
        <v>2639.8</v>
      </c>
      <c r="Q5017" s="8">
        <v>1689.4720000000002</v>
      </c>
      <c r="R5017" s="8">
        <f t="shared" si="235"/>
        <v>2534.2079999999987</v>
      </c>
      <c r="S5017" s="8">
        <f>(((Sales[[#This Row],[Unit Price]]-(Sales[[#This Row],[Discount Applied]]*Sales[[#This Row],[Unit Price]]))-Q5017)/Q5017)*100</f>
        <v>24.999999999999993</v>
      </c>
      <c r="T5017" s="8">
        <f t="shared" si="236"/>
        <v>12671.04</v>
      </c>
      <c r="U5017" s="8">
        <f>Sales[[#This Row],[Unit Cost]]*Sales[[#This Row],[Order Quantity]]</f>
        <v>10136.832000000002</v>
      </c>
    </row>
    <row r="5018" spans="1:21" x14ac:dyDescent="0.2">
      <c r="A5018" s="6" t="s">
        <v>5231</v>
      </c>
      <c r="B5018" s="6" t="s">
        <v>24</v>
      </c>
      <c r="C5018" s="6" t="s">
        <v>146</v>
      </c>
      <c r="D5018" s="7">
        <v>43700</v>
      </c>
      <c r="E5018" s="7">
        <v>43846</v>
      </c>
      <c r="F5018" s="7">
        <v>43862</v>
      </c>
      <c r="G5018" s="7">
        <v>43871</v>
      </c>
      <c r="H5018" s="6">
        <f t="shared" si="234"/>
        <v>25</v>
      </c>
      <c r="I5018" s="6" t="s">
        <v>215</v>
      </c>
      <c r="J5018" s="6">
        <v>7</v>
      </c>
      <c r="K5018" s="6">
        <v>5</v>
      </c>
      <c r="L5018" s="6">
        <v>294</v>
      </c>
      <c r="M5018" s="6">
        <v>47</v>
      </c>
      <c r="N5018" s="6">
        <v>7</v>
      </c>
      <c r="O5018" s="6">
        <v>7.4999999999999997E-2</v>
      </c>
      <c r="P5018" s="8">
        <v>1701.8</v>
      </c>
      <c r="Q5018" s="8">
        <v>1021.0799999999999</v>
      </c>
      <c r="R5018" s="8">
        <f t="shared" si="235"/>
        <v>3871.5950000000012</v>
      </c>
      <c r="S5018" s="8">
        <f>(((Sales[[#This Row],[Unit Price]]-(Sales[[#This Row],[Discount Applied]]*Sales[[#This Row],[Unit Price]]))-Q5018)/Q5018)*100</f>
        <v>54.166666666666671</v>
      </c>
      <c r="T5018" s="8">
        <f t="shared" si="236"/>
        <v>11019.155000000001</v>
      </c>
      <c r="U5018" s="8">
        <f>Sales[[#This Row],[Unit Cost]]*Sales[[#This Row],[Order Quantity]]</f>
        <v>7147.5599999999995</v>
      </c>
    </row>
    <row r="5019" spans="1:21" x14ac:dyDescent="0.2">
      <c r="A5019" s="6" t="s">
        <v>5232</v>
      </c>
      <c r="B5019" s="6" t="s">
        <v>26</v>
      </c>
      <c r="C5019" s="6" t="s">
        <v>144</v>
      </c>
      <c r="D5019" s="7">
        <v>43700</v>
      </c>
      <c r="E5019" s="7">
        <v>43846</v>
      </c>
      <c r="F5019" s="7">
        <v>43851</v>
      </c>
      <c r="G5019" s="7">
        <v>43857</v>
      </c>
      <c r="H5019" s="6">
        <f t="shared" si="234"/>
        <v>11</v>
      </c>
      <c r="I5019" s="6" t="s">
        <v>215</v>
      </c>
      <c r="J5019" s="6">
        <v>26</v>
      </c>
      <c r="K5019" s="6">
        <v>5</v>
      </c>
      <c r="L5019" s="6">
        <v>74</v>
      </c>
      <c r="M5019" s="6">
        <v>1</v>
      </c>
      <c r="N5019" s="6">
        <v>3</v>
      </c>
      <c r="O5019" s="6">
        <v>0.05</v>
      </c>
      <c r="P5019" s="8">
        <v>5514.1</v>
      </c>
      <c r="Q5019" s="8">
        <v>2315.922</v>
      </c>
      <c r="R5019" s="8">
        <f t="shared" si="235"/>
        <v>8767.4190000000035</v>
      </c>
      <c r="S5019" s="8">
        <f>(((Sales[[#This Row],[Unit Price]]-(Sales[[#This Row],[Discount Applied]]*Sales[[#This Row],[Unit Price]]))-Q5019)/Q5019)*100</f>
        <v>126.1904761904762</v>
      </c>
      <c r="T5019" s="8">
        <f t="shared" si="236"/>
        <v>15715.185000000003</v>
      </c>
      <c r="U5019" s="8">
        <f>Sales[[#This Row],[Unit Cost]]*Sales[[#This Row],[Order Quantity]]</f>
        <v>6947.7659999999996</v>
      </c>
    </row>
    <row r="5020" spans="1:21" x14ac:dyDescent="0.2">
      <c r="A5020" s="6" t="s">
        <v>5233</v>
      </c>
      <c r="B5020" s="6" t="s">
        <v>25</v>
      </c>
      <c r="C5020" s="6" t="s">
        <v>144</v>
      </c>
      <c r="D5020" s="7">
        <v>43700</v>
      </c>
      <c r="E5020" s="7">
        <v>43846</v>
      </c>
      <c r="F5020" s="7">
        <v>43857</v>
      </c>
      <c r="G5020" s="7">
        <v>43860</v>
      </c>
      <c r="H5020" s="6">
        <f t="shared" si="234"/>
        <v>14</v>
      </c>
      <c r="I5020" s="6" t="s">
        <v>215</v>
      </c>
      <c r="J5020" s="6">
        <v>12</v>
      </c>
      <c r="K5020" s="6">
        <v>20</v>
      </c>
      <c r="L5020" s="6">
        <v>81</v>
      </c>
      <c r="M5020" s="6">
        <v>19</v>
      </c>
      <c r="N5020" s="6">
        <v>8</v>
      </c>
      <c r="O5020" s="6">
        <v>0.2</v>
      </c>
      <c r="P5020" s="8">
        <v>1105.5</v>
      </c>
      <c r="Q5020" s="8">
        <v>696.46500000000003</v>
      </c>
      <c r="R5020" s="8">
        <f t="shared" si="235"/>
        <v>1503.4799999999996</v>
      </c>
      <c r="S5020" s="8">
        <f>(((Sales[[#This Row],[Unit Price]]-(Sales[[#This Row],[Discount Applied]]*Sales[[#This Row],[Unit Price]]))-Q5020)/Q5020)*100</f>
        <v>26.984126984126977</v>
      </c>
      <c r="T5020" s="8">
        <f t="shared" si="236"/>
        <v>7075.2</v>
      </c>
      <c r="U5020" s="8">
        <f>Sales[[#This Row],[Unit Cost]]*Sales[[#This Row],[Order Quantity]]</f>
        <v>5571.72</v>
      </c>
    </row>
    <row r="5021" spans="1:21" x14ac:dyDescent="0.2">
      <c r="A5021" s="6" t="s">
        <v>5234</v>
      </c>
      <c r="B5021" s="6" t="s">
        <v>24</v>
      </c>
      <c r="C5021" s="6" t="s">
        <v>143</v>
      </c>
      <c r="D5021" s="7">
        <v>43800</v>
      </c>
      <c r="E5021" s="7">
        <v>43846</v>
      </c>
      <c r="F5021" s="7">
        <v>43852</v>
      </c>
      <c r="G5021" s="7">
        <v>43856</v>
      </c>
      <c r="H5021" s="6">
        <f t="shared" si="234"/>
        <v>10</v>
      </c>
      <c r="I5021" s="6" t="s">
        <v>215</v>
      </c>
      <c r="J5021" s="6">
        <v>9</v>
      </c>
      <c r="K5021" s="6">
        <v>33</v>
      </c>
      <c r="L5021" s="6">
        <v>346</v>
      </c>
      <c r="M5021" s="6">
        <v>27</v>
      </c>
      <c r="N5021" s="6">
        <v>5</v>
      </c>
      <c r="O5021" s="6">
        <v>7.4999999999999997E-2</v>
      </c>
      <c r="P5021" s="8">
        <v>1031.8</v>
      </c>
      <c r="Q5021" s="8">
        <v>815.12199999999996</v>
      </c>
      <c r="R5021" s="8">
        <f t="shared" si="235"/>
        <v>696.46500000000015</v>
      </c>
      <c r="S5021" s="8">
        <f>(((Sales[[#This Row],[Unit Price]]-(Sales[[#This Row],[Discount Applied]]*Sales[[#This Row],[Unit Price]]))-Q5021)/Q5021)*100</f>
        <v>17.088607594936711</v>
      </c>
      <c r="T5021" s="8">
        <f t="shared" si="236"/>
        <v>4772.0749999999998</v>
      </c>
      <c r="U5021" s="8">
        <f>Sales[[#This Row],[Unit Cost]]*Sales[[#This Row],[Order Quantity]]</f>
        <v>4075.6099999999997</v>
      </c>
    </row>
    <row r="5022" spans="1:21" x14ac:dyDescent="0.2">
      <c r="A5022" s="6" t="s">
        <v>5235</v>
      </c>
      <c r="B5022" s="6" t="s">
        <v>24</v>
      </c>
      <c r="C5022" s="6" t="s">
        <v>148</v>
      </c>
      <c r="D5022" s="7">
        <v>43800</v>
      </c>
      <c r="E5022" s="7">
        <v>43846</v>
      </c>
      <c r="F5022" s="7">
        <v>43851</v>
      </c>
      <c r="G5022" s="7">
        <v>43853</v>
      </c>
      <c r="H5022" s="6">
        <f t="shared" si="234"/>
        <v>7</v>
      </c>
      <c r="I5022" s="6" t="s">
        <v>215</v>
      </c>
      <c r="J5022" s="6">
        <v>2</v>
      </c>
      <c r="K5022" s="6">
        <v>28</v>
      </c>
      <c r="L5022" s="6">
        <v>48</v>
      </c>
      <c r="M5022" s="6">
        <v>1</v>
      </c>
      <c r="N5022" s="6">
        <v>2</v>
      </c>
      <c r="O5022" s="6">
        <v>7.4999999999999997E-2</v>
      </c>
      <c r="P5022" s="8">
        <v>5681.6</v>
      </c>
      <c r="Q5022" s="8">
        <v>4090.752</v>
      </c>
      <c r="R5022" s="8">
        <f t="shared" si="235"/>
        <v>2329.456000000001</v>
      </c>
      <c r="S5022" s="8">
        <f>(((Sales[[#This Row],[Unit Price]]-(Sales[[#This Row],[Discount Applied]]*Sales[[#This Row],[Unit Price]]))-Q5022)/Q5022)*100</f>
        <v>28.472222222222239</v>
      </c>
      <c r="T5022" s="8">
        <f t="shared" si="236"/>
        <v>10510.960000000001</v>
      </c>
      <c r="U5022" s="8">
        <f>Sales[[#This Row],[Unit Cost]]*Sales[[#This Row],[Order Quantity]]</f>
        <v>8181.5039999999999</v>
      </c>
    </row>
    <row r="5023" spans="1:21" x14ac:dyDescent="0.2">
      <c r="A5023" s="6" t="s">
        <v>5236</v>
      </c>
      <c r="B5023" s="6" t="s">
        <v>24</v>
      </c>
      <c r="C5023" s="6" t="s">
        <v>145</v>
      </c>
      <c r="D5023" s="7">
        <v>43800</v>
      </c>
      <c r="E5023" s="7">
        <v>43846</v>
      </c>
      <c r="F5023" s="7">
        <v>43851</v>
      </c>
      <c r="G5023" s="7">
        <v>43860</v>
      </c>
      <c r="H5023" s="6">
        <f t="shared" si="234"/>
        <v>14</v>
      </c>
      <c r="I5023" s="6" t="s">
        <v>215</v>
      </c>
      <c r="J5023" s="6">
        <v>6</v>
      </c>
      <c r="K5023" s="6">
        <v>12</v>
      </c>
      <c r="L5023" s="6">
        <v>168</v>
      </c>
      <c r="M5023" s="6">
        <v>2</v>
      </c>
      <c r="N5023" s="6">
        <v>1</v>
      </c>
      <c r="O5023" s="6">
        <v>0.15</v>
      </c>
      <c r="P5023" s="8">
        <v>2525.9</v>
      </c>
      <c r="Q5023" s="8">
        <v>1869.1659999999999</v>
      </c>
      <c r="R5023" s="8">
        <f t="shared" si="235"/>
        <v>277.84900000000039</v>
      </c>
      <c r="S5023" s="8">
        <f>(((Sales[[#This Row],[Unit Price]]-(Sales[[#This Row],[Discount Applied]]*Sales[[#This Row],[Unit Price]]))-Q5023)/Q5023)*100</f>
        <v>14.864864864864884</v>
      </c>
      <c r="T5023" s="8">
        <f t="shared" si="236"/>
        <v>2147.0150000000003</v>
      </c>
      <c r="U5023" s="8">
        <f>Sales[[#This Row],[Unit Cost]]*Sales[[#This Row],[Order Quantity]]</f>
        <v>1869.1659999999999</v>
      </c>
    </row>
    <row r="5024" spans="1:21" x14ac:dyDescent="0.2">
      <c r="A5024" s="6" t="s">
        <v>5237</v>
      </c>
      <c r="B5024" s="6" t="s">
        <v>25</v>
      </c>
      <c r="C5024" s="6" t="s">
        <v>143</v>
      </c>
      <c r="D5024" s="7">
        <v>43700</v>
      </c>
      <c r="E5024" s="7">
        <v>43846</v>
      </c>
      <c r="F5024" s="7">
        <v>43867</v>
      </c>
      <c r="G5024" s="7">
        <v>43868</v>
      </c>
      <c r="H5024" s="6">
        <f t="shared" si="234"/>
        <v>22</v>
      </c>
      <c r="I5024" s="6" t="s">
        <v>215</v>
      </c>
      <c r="J5024" s="6">
        <v>14</v>
      </c>
      <c r="K5024" s="6">
        <v>41</v>
      </c>
      <c r="L5024" s="6">
        <v>358</v>
      </c>
      <c r="M5024" s="6">
        <v>12</v>
      </c>
      <c r="N5024" s="6">
        <v>6</v>
      </c>
      <c r="O5024" s="6">
        <v>7.4999999999999997E-2</v>
      </c>
      <c r="P5024" s="8">
        <v>1279.7</v>
      </c>
      <c r="Q5024" s="8">
        <v>639.85</v>
      </c>
      <c r="R5024" s="8">
        <f t="shared" si="235"/>
        <v>3263.2350000000006</v>
      </c>
      <c r="S5024" s="8">
        <f>(((Sales[[#This Row],[Unit Price]]-(Sales[[#This Row],[Discount Applied]]*Sales[[#This Row],[Unit Price]]))-Q5024)/Q5024)*100</f>
        <v>85.000000000000014</v>
      </c>
      <c r="T5024" s="8">
        <f t="shared" si="236"/>
        <v>7102.3350000000009</v>
      </c>
      <c r="U5024" s="8">
        <f>Sales[[#This Row],[Unit Cost]]*Sales[[#This Row],[Order Quantity]]</f>
        <v>3839.1000000000004</v>
      </c>
    </row>
    <row r="5025" spans="1:21" x14ac:dyDescent="0.2">
      <c r="A5025" s="6" t="s">
        <v>5238</v>
      </c>
      <c r="B5025" s="6" t="s">
        <v>23</v>
      </c>
      <c r="C5025" s="6" t="s">
        <v>145</v>
      </c>
      <c r="D5025" s="7">
        <v>43800</v>
      </c>
      <c r="E5025" s="7">
        <v>43847</v>
      </c>
      <c r="F5025" s="7">
        <v>43852</v>
      </c>
      <c r="G5025" s="7">
        <v>43853</v>
      </c>
      <c r="H5025" s="6">
        <f t="shared" si="234"/>
        <v>6</v>
      </c>
      <c r="I5025" s="6" t="s">
        <v>215</v>
      </c>
      <c r="J5025" s="6">
        <v>21</v>
      </c>
      <c r="K5025" s="6">
        <v>5</v>
      </c>
      <c r="L5025" s="6">
        <v>128</v>
      </c>
      <c r="M5025" s="6">
        <v>24</v>
      </c>
      <c r="N5025" s="6">
        <v>4</v>
      </c>
      <c r="O5025" s="6">
        <v>0.05</v>
      </c>
      <c r="P5025" s="8">
        <v>3095.4</v>
      </c>
      <c r="Q5025" s="8">
        <v>2073.9180000000001</v>
      </c>
      <c r="R5025" s="8">
        <f t="shared" si="235"/>
        <v>3466.848</v>
      </c>
      <c r="S5025" s="8">
        <f>(((Sales[[#This Row],[Unit Price]]-(Sales[[#This Row],[Discount Applied]]*Sales[[#This Row],[Unit Price]]))-Q5025)/Q5025)*100</f>
        <v>41.791044776119399</v>
      </c>
      <c r="T5025" s="8">
        <f t="shared" si="236"/>
        <v>11762.52</v>
      </c>
      <c r="U5025" s="8">
        <f>Sales[[#This Row],[Unit Cost]]*Sales[[#This Row],[Order Quantity]]</f>
        <v>8295.6720000000005</v>
      </c>
    </row>
    <row r="5026" spans="1:21" x14ac:dyDescent="0.2">
      <c r="A5026" s="6" t="s">
        <v>5239</v>
      </c>
      <c r="B5026" s="6" t="s">
        <v>24</v>
      </c>
      <c r="C5026" s="6" t="s">
        <v>148</v>
      </c>
      <c r="D5026" s="7">
        <v>43700</v>
      </c>
      <c r="E5026" s="7">
        <v>43847</v>
      </c>
      <c r="F5026" s="7">
        <v>43859</v>
      </c>
      <c r="G5026" s="7">
        <v>43865</v>
      </c>
      <c r="H5026" s="6">
        <f t="shared" si="234"/>
        <v>18</v>
      </c>
      <c r="I5026" s="6" t="s">
        <v>215</v>
      </c>
      <c r="J5026" s="6">
        <v>1</v>
      </c>
      <c r="K5026" s="6">
        <v>14</v>
      </c>
      <c r="L5026" s="6">
        <v>50</v>
      </c>
      <c r="M5026" s="6">
        <v>2</v>
      </c>
      <c r="N5026" s="6">
        <v>2</v>
      </c>
      <c r="O5026" s="6">
        <v>0.15</v>
      </c>
      <c r="P5026" s="8">
        <v>174.20000000000002</v>
      </c>
      <c r="Q5026" s="8">
        <v>146.328</v>
      </c>
      <c r="R5026" s="8">
        <f t="shared" si="235"/>
        <v>3.4840000000000373</v>
      </c>
      <c r="S5026" s="8">
        <f>(((Sales[[#This Row],[Unit Price]]-(Sales[[#This Row],[Discount Applied]]*Sales[[#This Row],[Unit Price]]))-Q5026)/Q5026)*100</f>
        <v>1.1904761904762033</v>
      </c>
      <c r="T5026" s="8">
        <f t="shared" si="236"/>
        <v>296.14000000000004</v>
      </c>
      <c r="U5026" s="8">
        <f>Sales[[#This Row],[Unit Cost]]*Sales[[#This Row],[Order Quantity]]</f>
        <v>292.65600000000001</v>
      </c>
    </row>
    <row r="5027" spans="1:21" x14ac:dyDescent="0.2">
      <c r="A5027" s="6" t="s">
        <v>5240</v>
      </c>
      <c r="B5027" s="6" t="s">
        <v>23</v>
      </c>
      <c r="C5027" s="6" t="s">
        <v>148</v>
      </c>
      <c r="D5027" s="7">
        <v>43700</v>
      </c>
      <c r="E5027" s="7">
        <v>43847</v>
      </c>
      <c r="F5027" s="7">
        <v>43869</v>
      </c>
      <c r="G5027" s="7">
        <v>43878</v>
      </c>
      <c r="H5027" s="6">
        <f t="shared" si="234"/>
        <v>31</v>
      </c>
      <c r="I5027" s="6" t="s">
        <v>215</v>
      </c>
      <c r="J5027" s="6">
        <v>25</v>
      </c>
      <c r="K5027" s="6">
        <v>5</v>
      </c>
      <c r="L5027" s="6">
        <v>1</v>
      </c>
      <c r="M5027" s="6">
        <v>34</v>
      </c>
      <c r="N5027" s="6">
        <v>2</v>
      </c>
      <c r="O5027" s="6">
        <v>0.1</v>
      </c>
      <c r="P5027" s="8">
        <v>978.2</v>
      </c>
      <c r="Q5027" s="8">
        <v>684.74</v>
      </c>
      <c r="R5027" s="8">
        <f t="shared" si="235"/>
        <v>391.28</v>
      </c>
      <c r="S5027" s="8">
        <f>(((Sales[[#This Row],[Unit Price]]-(Sales[[#This Row],[Discount Applied]]*Sales[[#This Row],[Unit Price]]))-Q5027)/Q5027)*100</f>
        <v>28.571428571428569</v>
      </c>
      <c r="T5027" s="8">
        <f t="shared" si="236"/>
        <v>1760.76</v>
      </c>
      <c r="U5027" s="8">
        <f>Sales[[#This Row],[Unit Cost]]*Sales[[#This Row],[Order Quantity]]</f>
        <v>1369.48</v>
      </c>
    </row>
    <row r="5028" spans="1:21" x14ac:dyDescent="0.2">
      <c r="A5028" s="6" t="s">
        <v>5241</v>
      </c>
      <c r="B5028" s="6" t="s">
        <v>24</v>
      </c>
      <c r="C5028" s="6" t="s">
        <v>143</v>
      </c>
      <c r="D5028" s="7">
        <v>43700</v>
      </c>
      <c r="E5028" s="7">
        <v>43847</v>
      </c>
      <c r="F5028" s="7">
        <v>43863</v>
      </c>
      <c r="G5028" s="7">
        <v>43866</v>
      </c>
      <c r="H5028" s="6">
        <f t="shared" si="234"/>
        <v>19</v>
      </c>
      <c r="I5028" s="6" t="s">
        <v>215</v>
      </c>
      <c r="J5028" s="6">
        <v>1</v>
      </c>
      <c r="K5028" s="6">
        <v>14</v>
      </c>
      <c r="L5028" s="6">
        <v>339</v>
      </c>
      <c r="M5028" s="6">
        <v>16</v>
      </c>
      <c r="N5028" s="6">
        <v>1</v>
      </c>
      <c r="O5028" s="6">
        <v>0.05</v>
      </c>
      <c r="P5028" s="8">
        <v>227.8</v>
      </c>
      <c r="Q5028" s="8">
        <v>148.07000000000002</v>
      </c>
      <c r="R5028" s="8">
        <f t="shared" si="235"/>
        <v>68.34</v>
      </c>
      <c r="S5028" s="8">
        <f>(((Sales[[#This Row],[Unit Price]]-(Sales[[#This Row],[Discount Applied]]*Sales[[#This Row],[Unit Price]]))-Q5028)/Q5028)*100</f>
        <v>46.153846153846153</v>
      </c>
      <c r="T5028" s="8">
        <f t="shared" si="236"/>
        <v>216.41000000000003</v>
      </c>
      <c r="U5028" s="8">
        <f>Sales[[#This Row],[Unit Cost]]*Sales[[#This Row],[Order Quantity]]</f>
        <v>148.07000000000002</v>
      </c>
    </row>
    <row r="5029" spans="1:21" x14ac:dyDescent="0.2">
      <c r="A5029" s="6" t="s">
        <v>5242</v>
      </c>
      <c r="B5029" s="6" t="s">
        <v>23</v>
      </c>
      <c r="C5029" s="6" t="s">
        <v>148</v>
      </c>
      <c r="D5029" s="7">
        <v>43700</v>
      </c>
      <c r="E5029" s="7">
        <v>43847</v>
      </c>
      <c r="F5029" s="7">
        <v>43868</v>
      </c>
      <c r="G5029" s="7">
        <v>43872</v>
      </c>
      <c r="H5029" s="6">
        <f t="shared" si="234"/>
        <v>25</v>
      </c>
      <c r="I5029" s="6" t="s">
        <v>215</v>
      </c>
      <c r="J5029" s="6">
        <v>21</v>
      </c>
      <c r="K5029" s="6">
        <v>43</v>
      </c>
      <c r="L5029" s="6">
        <v>11</v>
      </c>
      <c r="M5029" s="6">
        <v>12</v>
      </c>
      <c r="N5029" s="6">
        <v>4</v>
      </c>
      <c r="O5029" s="6">
        <v>0.05</v>
      </c>
      <c r="P5029" s="8">
        <v>227.8</v>
      </c>
      <c r="Q5029" s="8">
        <v>161.738</v>
      </c>
      <c r="R5029" s="8">
        <f t="shared" si="235"/>
        <v>218.6880000000001</v>
      </c>
      <c r="S5029" s="8">
        <f>(((Sales[[#This Row],[Unit Price]]-(Sales[[#This Row],[Discount Applied]]*Sales[[#This Row],[Unit Price]]))-Q5029)/Q5029)*100</f>
        <v>33.80281690140847</v>
      </c>
      <c r="T5029" s="8">
        <f t="shared" si="236"/>
        <v>865.6400000000001</v>
      </c>
      <c r="U5029" s="8">
        <f>Sales[[#This Row],[Unit Cost]]*Sales[[#This Row],[Order Quantity]]</f>
        <v>646.952</v>
      </c>
    </row>
    <row r="5030" spans="1:21" x14ac:dyDescent="0.2">
      <c r="A5030" s="6" t="s">
        <v>5243</v>
      </c>
      <c r="B5030" s="6" t="s">
        <v>25</v>
      </c>
      <c r="C5030" s="6" t="s">
        <v>146</v>
      </c>
      <c r="D5030" s="7">
        <v>43700</v>
      </c>
      <c r="E5030" s="7">
        <v>43847</v>
      </c>
      <c r="F5030" s="7">
        <v>43871</v>
      </c>
      <c r="G5030" s="7">
        <v>43878</v>
      </c>
      <c r="H5030" s="6">
        <f t="shared" si="234"/>
        <v>31</v>
      </c>
      <c r="I5030" s="6" t="s">
        <v>215</v>
      </c>
      <c r="J5030" s="6">
        <v>14</v>
      </c>
      <c r="K5030" s="6">
        <v>47</v>
      </c>
      <c r="L5030" s="6">
        <v>288</v>
      </c>
      <c r="M5030" s="6">
        <v>4</v>
      </c>
      <c r="N5030" s="6">
        <v>4</v>
      </c>
      <c r="O5030" s="6">
        <v>0.15</v>
      </c>
      <c r="P5030" s="8">
        <v>6318.1</v>
      </c>
      <c r="Q5030" s="8">
        <v>4738.5750000000007</v>
      </c>
      <c r="R5030" s="8">
        <f t="shared" si="235"/>
        <v>2527.239999999998</v>
      </c>
      <c r="S5030" s="8">
        <f>(((Sales[[#This Row],[Unit Price]]-(Sales[[#This Row],[Discount Applied]]*Sales[[#This Row],[Unit Price]]))-Q5030)/Q5030)*100</f>
        <v>13.33333333333332</v>
      </c>
      <c r="T5030" s="8">
        <f t="shared" si="236"/>
        <v>21481.54</v>
      </c>
      <c r="U5030" s="8">
        <f>Sales[[#This Row],[Unit Cost]]*Sales[[#This Row],[Order Quantity]]</f>
        <v>18954.300000000003</v>
      </c>
    </row>
    <row r="5031" spans="1:21" x14ac:dyDescent="0.2">
      <c r="A5031" s="6" t="s">
        <v>5244</v>
      </c>
      <c r="B5031" s="6" t="s">
        <v>25</v>
      </c>
      <c r="C5031" s="6" t="s">
        <v>144</v>
      </c>
      <c r="D5031" s="7">
        <v>43700</v>
      </c>
      <c r="E5031" s="7">
        <v>43847</v>
      </c>
      <c r="F5031" s="7">
        <v>43871</v>
      </c>
      <c r="G5031" s="7">
        <v>43880</v>
      </c>
      <c r="H5031" s="6">
        <f t="shared" si="234"/>
        <v>33</v>
      </c>
      <c r="I5031" s="6" t="s">
        <v>215</v>
      </c>
      <c r="J5031" s="6">
        <v>13</v>
      </c>
      <c r="K5031" s="6">
        <v>29</v>
      </c>
      <c r="L5031" s="6">
        <v>87</v>
      </c>
      <c r="M5031" s="6">
        <v>47</v>
      </c>
      <c r="N5031" s="6">
        <v>3</v>
      </c>
      <c r="O5031" s="6">
        <v>0.05</v>
      </c>
      <c r="P5031" s="8">
        <v>1701.8</v>
      </c>
      <c r="Q5031" s="8">
        <v>935.99</v>
      </c>
      <c r="R5031" s="8">
        <f t="shared" si="235"/>
        <v>2042.1599999999989</v>
      </c>
      <c r="S5031" s="8">
        <f>(((Sales[[#This Row],[Unit Price]]-(Sales[[#This Row],[Discount Applied]]*Sales[[#This Row],[Unit Price]]))-Q5031)/Q5031)*100</f>
        <v>72.727272727272734</v>
      </c>
      <c r="T5031" s="8">
        <f t="shared" si="236"/>
        <v>4850.1299999999992</v>
      </c>
      <c r="U5031" s="8">
        <f>Sales[[#This Row],[Unit Cost]]*Sales[[#This Row],[Order Quantity]]</f>
        <v>2807.9700000000003</v>
      </c>
    </row>
    <row r="5032" spans="1:21" x14ac:dyDescent="0.2">
      <c r="A5032" s="6" t="s">
        <v>5245</v>
      </c>
      <c r="B5032" s="6" t="s">
        <v>23</v>
      </c>
      <c r="C5032" s="6" t="s">
        <v>143</v>
      </c>
      <c r="D5032" s="7">
        <v>43800</v>
      </c>
      <c r="E5032" s="7">
        <v>43847</v>
      </c>
      <c r="F5032" s="7">
        <v>43871</v>
      </c>
      <c r="G5032" s="7">
        <v>43872</v>
      </c>
      <c r="H5032" s="6">
        <f t="shared" si="234"/>
        <v>25</v>
      </c>
      <c r="I5032" s="6" t="s">
        <v>215</v>
      </c>
      <c r="J5032" s="6">
        <v>25</v>
      </c>
      <c r="K5032" s="6">
        <v>31</v>
      </c>
      <c r="L5032" s="6">
        <v>334</v>
      </c>
      <c r="M5032" s="6">
        <v>24</v>
      </c>
      <c r="N5032" s="6">
        <v>6</v>
      </c>
      <c r="O5032" s="6">
        <v>7.4999999999999997E-2</v>
      </c>
      <c r="P5032" s="8">
        <v>3055.2000000000003</v>
      </c>
      <c r="Q5032" s="8">
        <v>2230.2960000000003</v>
      </c>
      <c r="R5032" s="8">
        <f t="shared" si="235"/>
        <v>3574.5839999999989</v>
      </c>
      <c r="S5032" s="8">
        <f>(((Sales[[#This Row],[Unit Price]]-(Sales[[#This Row],[Discount Applied]]*Sales[[#This Row],[Unit Price]]))-Q5032)/Q5032)*100</f>
        <v>26.712328767123289</v>
      </c>
      <c r="T5032" s="8">
        <f t="shared" si="236"/>
        <v>16956.36</v>
      </c>
      <c r="U5032" s="8">
        <f>Sales[[#This Row],[Unit Cost]]*Sales[[#This Row],[Order Quantity]]</f>
        <v>13381.776000000002</v>
      </c>
    </row>
    <row r="5033" spans="1:21" x14ac:dyDescent="0.2">
      <c r="A5033" s="6" t="s">
        <v>5246</v>
      </c>
      <c r="B5033" s="6" t="s">
        <v>23</v>
      </c>
      <c r="C5033" s="6" t="s">
        <v>145</v>
      </c>
      <c r="D5033" s="7">
        <v>43800</v>
      </c>
      <c r="E5033" s="7">
        <v>43847</v>
      </c>
      <c r="F5033" s="7">
        <v>43858</v>
      </c>
      <c r="G5033" s="7">
        <v>43866</v>
      </c>
      <c r="H5033" s="6">
        <f t="shared" si="234"/>
        <v>19</v>
      </c>
      <c r="I5033" s="6" t="s">
        <v>215</v>
      </c>
      <c r="J5033" s="6">
        <v>22</v>
      </c>
      <c r="K5033" s="6">
        <v>30</v>
      </c>
      <c r="L5033" s="6">
        <v>92</v>
      </c>
      <c r="M5033" s="6">
        <v>36</v>
      </c>
      <c r="N5033" s="6">
        <v>5</v>
      </c>
      <c r="O5033" s="6">
        <v>0.05</v>
      </c>
      <c r="P5033" s="8">
        <v>877.7</v>
      </c>
      <c r="Q5033" s="8">
        <v>728.49099999999999</v>
      </c>
      <c r="R5033" s="8">
        <f t="shared" si="235"/>
        <v>526.61999999999989</v>
      </c>
      <c r="S5033" s="8">
        <f>(((Sales[[#This Row],[Unit Price]]-(Sales[[#This Row],[Discount Applied]]*Sales[[#This Row],[Unit Price]]))-Q5033)/Q5033)*100</f>
        <v>14.457831325301216</v>
      </c>
      <c r="T5033" s="8">
        <f t="shared" si="236"/>
        <v>4169.0749999999998</v>
      </c>
      <c r="U5033" s="8">
        <f>Sales[[#This Row],[Unit Cost]]*Sales[[#This Row],[Order Quantity]]</f>
        <v>3642.4549999999999</v>
      </c>
    </row>
    <row r="5034" spans="1:21" x14ac:dyDescent="0.2">
      <c r="A5034" s="6" t="s">
        <v>5247</v>
      </c>
      <c r="B5034" s="6" t="s">
        <v>23</v>
      </c>
      <c r="C5034" s="6" t="s">
        <v>146</v>
      </c>
      <c r="D5034" s="7">
        <v>43700</v>
      </c>
      <c r="E5034" s="7">
        <v>43848</v>
      </c>
      <c r="F5034" s="7">
        <v>43868</v>
      </c>
      <c r="G5034" s="7">
        <v>43871</v>
      </c>
      <c r="H5034" s="6">
        <f t="shared" si="234"/>
        <v>23</v>
      </c>
      <c r="I5034" s="6" t="s">
        <v>215</v>
      </c>
      <c r="J5034" s="6">
        <v>23</v>
      </c>
      <c r="K5034" s="6">
        <v>29</v>
      </c>
      <c r="L5034" s="6">
        <v>303</v>
      </c>
      <c r="M5034" s="6">
        <v>28</v>
      </c>
      <c r="N5034" s="6">
        <v>7</v>
      </c>
      <c r="O5034" s="6">
        <v>0.15</v>
      </c>
      <c r="P5034" s="8">
        <v>1098.8</v>
      </c>
      <c r="Q5034" s="8">
        <v>901.01599999999996</v>
      </c>
      <c r="R5034" s="8">
        <f t="shared" si="235"/>
        <v>230.74799999999959</v>
      </c>
      <c r="S5034" s="8">
        <f>(((Sales[[#This Row],[Unit Price]]-(Sales[[#This Row],[Discount Applied]]*Sales[[#This Row],[Unit Price]]))-Q5034)/Q5034)*100</f>
        <v>3.6585365853658596</v>
      </c>
      <c r="T5034" s="8">
        <f t="shared" si="236"/>
        <v>6537.86</v>
      </c>
      <c r="U5034" s="8">
        <f>Sales[[#This Row],[Unit Cost]]*Sales[[#This Row],[Order Quantity]]</f>
        <v>6307.1120000000001</v>
      </c>
    </row>
    <row r="5035" spans="1:21" x14ac:dyDescent="0.2">
      <c r="A5035" s="6" t="s">
        <v>5248</v>
      </c>
      <c r="B5035" s="6" t="s">
        <v>24</v>
      </c>
      <c r="C5035" s="6" t="s">
        <v>145</v>
      </c>
      <c r="D5035" s="7">
        <v>43800</v>
      </c>
      <c r="E5035" s="7">
        <v>43848</v>
      </c>
      <c r="F5035" s="7">
        <v>43853</v>
      </c>
      <c r="G5035" s="7">
        <v>43863</v>
      </c>
      <c r="H5035" s="6">
        <f t="shared" si="234"/>
        <v>15</v>
      </c>
      <c r="I5035" s="6" t="s">
        <v>215</v>
      </c>
      <c r="J5035" s="6">
        <v>7</v>
      </c>
      <c r="K5035" s="6">
        <v>18</v>
      </c>
      <c r="L5035" s="6">
        <v>90</v>
      </c>
      <c r="M5035" s="6">
        <v>27</v>
      </c>
      <c r="N5035" s="6">
        <v>3</v>
      </c>
      <c r="O5035" s="6">
        <v>0.05</v>
      </c>
      <c r="P5035" s="8">
        <v>958.1</v>
      </c>
      <c r="Q5035" s="8">
        <v>469.46899999999999</v>
      </c>
      <c r="R5035" s="8">
        <f t="shared" si="235"/>
        <v>1322.1780000000001</v>
      </c>
      <c r="S5035" s="8">
        <f>(((Sales[[#This Row],[Unit Price]]-(Sales[[#This Row],[Discount Applied]]*Sales[[#This Row],[Unit Price]]))-Q5035)/Q5035)*100</f>
        <v>93.877551020408177</v>
      </c>
      <c r="T5035" s="8">
        <f t="shared" si="236"/>
        <v>2730.585</v>
      </c>
      <c r="U5035" s="8">
        <f>Sales[[#This Row],[Unit Cost]]*Sales[[#This Row],[Order Quantity]]</f>
        <v>1408.4069999999999</v>
      </c>
    </row>
    <row r="5036" spans="1:21" x14ac:dyDescent="0.2">
      <c r="A5036" s="6" t="s">
        <v>5249</v>
      </c>
      <c r="B5036" s="6" t="s">
        <v>24</v>
      </c>
      <c r="C5036" s="6" t="s">
        <v>146</v>
      </c>
      <c r="D5036" s="7">
        <v>43700</v>
      </c>
      <c r="E5036" s="7">
        <v>43848</v>
      </c>
      <c r="F5036" s="7">
        <v>43853</v>
      </c>
      <c r="G5036" s="7">
        <v>43860</v>
      </c>
      <c r="H5036" s="6">
        <f t="shared" si="234"/>
        <v>12</v>
      </c>
      <c r="I5036" s="6" t="s">
        <v>215</v>
      </c>
      <c r="J5036" s="6">
        <v>9</v>
      </c>
      <c r="K5036" s="6">
        <v>21</v>
      </c>
      <c r="L5036" s="6">
        <v>276</v>
      </c>
      <c r="M5036" s="6">
        <v>31</v>
      </c>
      <c r="N5036" s="6">
        <v>3</v>
      </c>
      <c r="O5036" s="6">
        <v>7.4999999999999997E-2</v>
      </c>
      <c r="P5036" s="8">
        <v>1005</v>
      </c>
      <c r="Q5036" s="8">
        <v>452.25</v>
      </c>
      <c r="R5036" s="8">
        <f t="shared" si="235"/>
        <v>1432.125</v>
      </c>
      <c r="S5036" s="8">
        <f>(((Sales[[#This Row],[Unit Price]]-(Sales[[#This Row],[Discount Applied]]*Sales[[#This Row],[Unit Price]]))-Q5036)/Q5036)*100</f>
        <v>105.55555555555556</v>
      </c>
      <c r="T5036" s="8">
        <f t="shared" si="236"/>
        <v>2788.875</v>
      </c>
      <c r="U5036" s="8">
        <f>Sales[[#This Row],[Unit Cost]]*Sales[[#This Row],[Order Quantity]]</f>
        <v>1356.75</v>
      </c>
    </row>
    <row r="5037" spans="1:21" x14ac:dyDescent="0.2">
      <c r="A5037" s="6" t="s">
        <v>5250</v>
      </c>
      <c r="B5037" s="6" t="s">
        <v>24</v>
      </c>
      <c r="C5037" s="6" t="s">
        <v>145</v>
      </c>
      <c r="D5037" s="7">
        <v>43700</v>
      </c>
      <c r="E5037" s="7">
        <v>43848</v>
      </c>
      <c r="F5037" s="7">
        <v>43861</v>
      </c>
      <c r="G5037" s="7">
        <v>43868</v>
      </c>
      <c r="H5037" s="6">
        <f t="shared" si="234"/>
        <v>20</v>
      </c>
      <c r="I5037" s="6" t="s">
        <v>215</v>
      </c>
      <c r="J5037" s="6">
        <v>5</v>
      </c>
      <c r="K5037" s="6">
        <v>49</v>
      </c>
      <c r="L5037" s="6">
        <v>140</v>
      </c>
      <c r="M5037" s="6">
        <v>1</v>
      </c>
      <c r="N5037" s="6">
        <v>3</v>
      </c>
      <c r="O5037" s="6">
        <v>0.05</v>
      </c>
      <c r="P5037" s="8">
        <v>1058.6000000000001</v>
      </c>
      <c r="Q5037" s="8">
        <v>804.53600000000006</v>
      </c>
      <c r="R5037" s="8">
        <f t="shared" si="235"/>
        <v>603.40200000000004</v>
      </c>
      <c r="S5037" s="8">
        <f>(((Sales[[#This Row],[Unit Price]]-(Sales[[#This Row],[Discount Applied]]*Sales[[#This Row],[Unit Price]]))-Q5037)/Q5037)*100</f>
        <v>25</v>
      </c>
      <c r="T5037" s="8">
        <f t="shared" si="236"/>
        <v>3017.01</v>
      </c>
      <c r="U5037" s="8">
        <f>Sales[[#This Row],[Unit Cost]]*Sales[[#This Row],[Order Quantity]]</f>
        <v>2413.6080000000002</v>
      </c>
    </row>
    <row r="5038" spans="1:21" x14ac:dyDescent="0.2">
      <c r="A5038" s="6" t="s">
        <v>5251</v>
      </c>
      <c r="B5038" s="6" t="s">
        <v>26</v>
      </c>
      <c r="C5038" s="6" t="s">
        <v>146</v>
      </c>
      <c r="D5038" s="7">
        <v>43700</v>
      </c>
      <c r="E5038" s="7">
        <v>43848</v>
      </c>
      <c r="F5038" s="7">
        <v>43866</v>
      </c>
      <c r="G5038" s="7">
        <v>43869</v>
      </c>
      <c r="H5038" s="6">
        <f t="shared" si="234"/>
        <v>21</v>
      </c>
      <c r="I5038" s="6" t="s">
        <v>215</v>
      </c>
      <c r="J5038" s="6">
        <v>28</v>
      </c>
      <c r="K5038" s="6">
        <v>12</v>
      </c>
      <c r="L5038" s="6">
        <v>267</v>
      </c>
      <c r="M5038" s="6">
        <v>43</v>
      </c>
      <c r="N5038" s="6">
        <v>4</v>
      </c>
      <c r="O5038" s="6">
        <v>0.15</v>
      </c>
      <c r="P5038" s="8">
        <v>1058.6000000000001</v>
      </c>
      <c r="Q5038" s="8">
        <v>698.67600000000016</v>
      </c>
      <c r="R5038" s="8">
        <f t="shared" si="235"/>
        <v>804.53600000000006</v>
      </c>
      <c r="S5038" s="8">
        <f>(((Sales[[#This Row],[Unit Price]]-(Sales[[#This Row],[Discount Applied]]*Sales[[#This Row],[Unit Price]]))-Q5038)/Q5038)*100</f>
        <v>28.787878787878785</v>
      </c>
      <c r="T5038" s="8">
        <f t="shared" si="236"/>
        <v>3599.2400000000007</v>
      </c>
      <c r="U5038" s="8">
        <f>Sales[[#This Row],[Unit Cost]]*Sales[[#This Row],[Order Quantity]]</f>
        <v>2794.7040000000006</v>
      </c>
    </row>
    <row r="5039" spans="1:21" x14ac:dyDescent="0.2">
      <c r="A5039" s="6" t="s">
        <v>5252</v>
      </c>
      <c r="B5039" s="6" t="s">
        <v>26</v>
      </c>
      <c r="C5039" s="6" t="s">
        <v>143</v>
      </c>
      <c r="D5039" s="7">
        <v>43700</v>
      </c>
      <c r="E5039" s="7">
        <v>43849</v>
      </c>
      <c r="F5039" s="7">
        <v>43863</v>
      </c>
      <c r="G5039" s="7">
        <v>43866</v>
      </c>
      <c r="H5039" s="6">
        <f t="shared" si="234"/>
        <v>17</v>
      </c>
      <c r="I5039" s="6" t="s">
        <v>215</v>
      </c>
      <c r="J5039" s="6">
        <v>28</v>
      </c>
      <c r="K5039" s="6">
        <v>8</v>
      </c>
      <c r="L5039" s="6">
        <v>340</v>
      </c>
      <c r="M5039" s="6">
        <v>26</v>
      </c>
      <c r="N5039" s="6">
        <v>3</v>
      </c>
      <c r="O5039" s="6">
        <v>7.4999999999999997E-2</v>
      </c>
      <c r="P5039" s="8">
        <v>5540.9000000000005</v>
      </c>
      <c r="Q5039" s="8">
        <v>2437.9960000000001</v>
      </c>
      <c r="R5039" s="8">
        <f t="shared" si="235"/>
        <v>8062.009500000001</v>
      </c>
      <c r="S5039" s="8">
        <f>(((Sales[[#This Row],[Unit Price]]-(Sales[[#This Row],[Discount Applied]]*Sales[[#This Row],[Unit Price]]))-Q5039)/Q5039)*100</f>
        <v>110.22727272727273</v>
      </c>
      <c r="T5039" s="8">
        <f t="shared" si="236"/>
        <v>15375.997500000001</v>
      </c>
      <c r="U5039" s="8">
        <f>Sales[[#This Row],[Unit Cost]]*Sales[[#This Row],[Order Quantity]]</f>
        <v>7313.9880000000003</v>
      </c>
    </row>
    <row r="5040" spans="1:21" x14ac:dyDescent="0.2">
      <c r="A5040" s="6" t="s">
        <v>5253</v>
      </c>
      <c r="B5040" s="6" t="s">
        <v>25</v>
      </c>
      <c r="C5040" s="6" t="s">
        <v>146</v>
      </c>
      <c r="D5040" s="7">
        <v>43700</v>
      </c>
      <c r="E5040" s="7">
        <v>43849</v>
      </c>
      <c r="F5040" s="7">
        <v>43852</v>
      </c>
      <c r="G5040" s="7">
        <v>43861</v>
      </c>
      <c r="H5040" s="6">
        <f t="shared" si="234"/>
        <v>12</v>
      </c>
      <c r="I5040" s="6" t="s">
        <v>215</v>
      </c>
      <c r="J5040" s="6">
        <v>17</v>
      </c>
      <c r="K5040" s="6">
        <v>5</v>
      </c>
      <c r="L5040" s="6">
        <v>298</v>
      </c>
      <c r="M5040" s="6">
        <v>6</v>
      </c>
      <c r="N5040" s="6">
        <v>8</v>
      </c>
      <c r="O5040" s="6">
        <v>0.15</v>
      </c>
      <c r="P5040" s="8">
        <v>1132.3</v>
      </c>
      <c r="Q5040" s="8">
        <v>600.11900000000003</v>
      </c>
      <c r="R5040" s="8">
        <f t="shared" si="235"/>
        <v>2898.6879999999992</v>
      </c>
      <c r="S5040" s="8">
        <f>(((Sales[[#This Row],[Unit Price]]-(Sales[[#This Row],[Discount Applied]]*Sales[[#This Row],[Unit Price]]))-Q5040)/Q5040)*100</f>
        <v>60.37735849056601</v>
      </c>
      <c r="T5040" s="8">
        <f t="shared" si="236"/>
        <v>7699.6399999999994</v>
      </c>
      <c r="U5040" s="8">
        <f>Sales[[#This Row],[Unit Cost]]*Sales[[#This Row],[Order Quantity]]</f>
        <v>4800.9520000000002</v>
      </c>
    </row>
    <row r="5041" spans="1:21" x14ac:dyDescent="0.2">
      <c r="A5041" s="6" t="s">
        <v>5254</v>
      </c>
      <c r="B5041" s="6" t="s">
        <v>24</v>
      </c>
      <c r="C5041" s="6" t="s">
        <v>148</v>
      </c>
      <c r="D5041" s="7">
        <v>43700</v>
      </c>
      <c r="E5041" s="7">
        <v>43849</v>
      </c>
      <c r="F5041" s="7">
        <v>43866</v>
      </c>
      <c r="G5041" s="7">
        <v>43876</v>
      </c>
      <c r="H5041" s="6">
        <f t="shared" si="234"/>
        <v>27</v>
      </c>
      <c r="I5041" s="6" t="s">
        <v>215</v>
      </c>
      <c r="J5041" s="6">
        <v>2</v>
      </c>
      <c r="K5041" s="6">
        <v>6</v>
      </c>
      <c r="L5041" s="6">
        <v>51</v>
      </c>
      <c r="M5041" s="6">
        <v>26</v>
      </c>
      <c r="N5041" s="6">
        <v>5</v>
      </c>
      <c r="O5041" s="6">
        <v>0.05</v>
      </c>
      <c r="P5041" s="8">
        <v>1125.6000000000001</v>
      </c>
      <c r="Q5041" s="8">
        <v>506.5200000000001</v>
      </c>
      <c r="R5041" s="8">
        <f t="shared" si="235"/>
        <v>2814.0000000000009</v>
      </c>
      <c r="S5041" s="8">
        <f>(((Sales[[#This Row],[Unit Price]]-(Sales[[#This Row],[Discount Applied]]*Sales[[#This Row],[Unit Price]]))-Q5041)/Q5041)*100</f>
        <v>111.1111111111111</v>
      </c>
      <c r="T5041" s="8">
        <f t="shared" si="236"/>
        <v>5346.6000000000013</v>
      </c>
      <c r="U5041" s="8">
        <f>Sales[[#This Row],[Unit Cost]]*Sales[[#This Row],[Order Quantity]]</f>
        <v>2532.6000000000004</v>
      </c>
    </row>
    <row r="5042" spans="1:21" x14ac:dyDescent="0.2">
      <c r="A5042" s="6" t="s">
        <v>5255</v>
      </c>
      <c r="B5042" s="6" t="s">
        <v>24</v>
      </c>
      <c r="C5042" s="6" t="s">
        <v>146</v>
      </c>
      <c r="D5042" s="7">
        <v>43700</v>
      </c>
      <c r="E5042" s="7">
        <v>43849</v>
      </c>
      <c r="F5042" s="7">
        <v>43865</v>
      </c>
      <c r="G5042" s="7">
        <v>43869</v>
      </c>
      <c r="H5042" s="6">
        <f t="shared" si="234"/>
        <v>20</v>
      </c>
      <c r="I5042" s="6" t="s">
        <v>215</v>
      </c>
      <c r="J5042" s="6">
        <v>8</v>
      </c>
      <c r="K5042" s="6">
        <v>37</v>
      </c>
      <c r="L5042" s="6">
        <v>326</v>
      </c>
      <c r="M5042" s="6">
        <v>37</v>
      </c>
      <c r="N5042" s="6">
        <v>3</v>
      </c>
      <c r="O5042" s="6">
        <v>0.05</v>
      </c>
      <c r="P5042" s="8">
        <v>2552.7000000000003</v>
      </c>
      <c r="Q5042" s="8">
        <v>1225.296</v>
      </c>
      <c r="R5042" s="8">
        <f t="shared" si="235"/>
        <v>3599.3070000000007</v>
      </c>
      <c r="S5042" s="8">
        <f>(((Sales[[#This Row],[Unit Price]]-(Sales[[#This Row],[Discount Applied]]*Sales[[#This Row],[Unit Price]]))-Q5042)/Q5042)*100</f>
        <v>97.916666666666657</v>
      </c>
      <c r="T5042" s="8">
        <f t="shared" si="236"/>
        <v>7275.1950000000006</v>
      </c>
      <c r="U5042" s="8">
        <f>Sales[[#This Row],[Unit Cost]]*Sales[[#This Row],[Order Quantity]]</f>
        <v>3675.8879999999999</v>
      </c>
    </row>
    <row r="5043" spans="1:21" x14ac:dyDescent="0.2">
      <c r="A5043" s="6" t="s">
        <v>5256</v>
      </c>
      <c r="B5043" s="6" t="s">
        <v>24</v>
      </c>
      <c r="C5043" s="6" t="s">
        <v>145</v>
      </c>
      <c r="D5043" s="7">
        <v>43700</v>
      </c>
      <c r="E5043" s="7">
        <v>43849</v>
      </c>
      <c r="F5043" s="7">
        <v>43864</v>
      </c>
      <c r="G5043" s="7">
        <v>43869</v>
      </c>
      <c r="H5043" s="6">
        <f t="shared" si="234"/>
        <v>20</v>
      </c>
      <c r="I5043" s="6" t="s">
        <v>215</v>
      </c>
      <c r="J5043" s="6">
        <v>10</v>
      </c>
      <c r="K5043" s="6">
        <v>12</v>
      </c>
      <c r="L5043" s="6">
        <v>142</v>
      </c>
      <c r="M5043" s="6">
        <v>34</v>
      </c>
      <c r="N5043" s="6">
        <v>2</v>
      </c>
      <c r="O5043" s="6">
        <v>7.4999999999999997E-2</v>
      </c>
      <c r="P5043" s="8">
        <v>1018.4</v>
      </c>
      <c r="Q5043" s="8">
        <v>661.96</v>
      </c>
      <c r="R5043" s="8">
        <f t="shared" si="235"/>
        <v>560.11999999999989</v>
      </c>
      <c r="S5043" s="8">
        <f>(((Sales[[#This Row],[Unit Price]]-(Sales[[#This Row],[Discount Applied]]*Sales[[#This Row],[Unit Price]]))-Q5043)/Q5043)*100</f>
        <v>42.307692307692299</v>
      </c>
      <c r="T5043" s="8">
        <f t="shared" si="236"/>
        <v>1884.04</v>
      </c>
      <c r="U5043" s="8">
        <f>Sales[[#This Row],[Unit Cost]]*Sales[[#This Row],[Order Quantity]]</f>
        <v>1323.92</v>
      </c>
    </row>
    <row r="5044" spans="1:21" x14ac:dyDescent="0.2">
      <c r="A5044" s="6" t="s">
        <v>5257</v>
      </c>
      <c r="B5044" s="6" t="s">
        <v>26</v>
      </c>
      <c r="C5044" s="6" t="s">
        <v>146</v>
      </c>
      <c r="D5044" s="7">
        <v>43700</v>
      </c>
      <c r="E5044" s="7">
        <v>43849</v>
      </c>
      <c r="F5044" s="7">
        <v>43873</v>
      </c>
      <c r="G5044" s="7">
        <v>43874</v>
      </c>
      <c r="H5044" s="6">
        <f t="shared" si="234"/>
        <v>25</v>
      </c>
      <c r="I5044" s="6" t="s">
        <v>215</v>
      </c>
      <c r="J5044" s="6">
        <v>27</v>
      </c>
      <c r="K5044" s="6">
        <v>18</v>
      </c>
      <c r="L5044" s="6">
        <v>305</v>
      </c>
      <c r="M5044" s="6">
        <v>24</v>
      </c>
      <c r="N5044" s="6">
        <v>6</v>
      </c>
      <c r="O5044" s="6">
        <v>0.05</v>
      </c>
      <c r="P5044" s="8">
        <v>964.80000000000007</v>
      </c>
      <c r="Q5044" s="8">
        <v>472.75200000000001</v>
      </c>
      <c r="R5044" s="8">
        <f t="shared" si="235"/>
        <v>2662.8480000000004</v>
      </c>
      <c r="S5044" s="8">
        <f>(((Sales[[#This Row],[Unit Price]]-(Sales[[#This Row],[Discount Applied]]*Sales[[#This Row],[Unit Price]]))-Q5044)/Q5044)*100</f>
        <v>93.877551020408163</v>
      </c>
      <c r="T5044" s="8">
        <f t="shared" si="236"/>
        <v>5499.3600000000006</v>
      </c>
      <c r="U5044" s="8">
        <f>Sales[[#This Row],[Unit Cost]]*Sales[[#This Row],[Order Quantity]]</f>
        <v>2836.5120000000002</v>
      </c>
    </row>
    <row r="5045" spans="1:21" x14ac:dyDescent="0.2">
      <c r="A5045" s="6" t="s">
        <v>5258</v>
      </c>
      <c r="B5045" s="6" t="s">
        <v>23</v>
      </c>
      <c r="C5045" s="6" t="s">
        <v>148</v>
      </c>
      <c r="D5045" s="7">
        <v>43700</v>
      </c>
      <c r="E5045" s="7">
        <v>43849</v>
      </c>
      <c r="F5045" s="7">
        <v>43870</v>
      </c>
      <c r="G5045" s="7">
        <v>43871</v>
      </c>
      <c r="H5045" s="6">
        <f t="shared" si="234"/>
        <v>22</v>
      </c>
      <c r="I5045" s="6" t="s">
        <v>215</v>
      </c>
      <c r="J5045" s="6">
        <v>25</v>
      </c>
      <c r="K5045" s="6">
        <v>4</v>
      </c>
      <c r="L5045" s="6">
        <v>42</v>
      </c>
      <c r="M5045" s="6">
        <v>4</v>
      </c>
      <c r="N5045" s="6">
        <v>7</v>
      </c>
      <c r="O5045" s="6">
        <v>0.05</v>
      </c>
      <c r="P5045" s="8">
        <v>964.80000000000007</v>
      </c>
      <c r="Q5045" s="8">
        <v>685.00800000000004</v>
      </c>
      <c r="R5045" s="8">
        <f t="shared" si="235"/>
        <v>1620.8639999999996</v>
      </c>
      <c r="S5045" s="8">
        <f>(((Sales[[#This Row],[Unit Price]]-(Sales[[#This Row],[Discount Applied]]*Sales[[#This Row],[Unit Price]]))-Q5045)/Q5045)*100</f>
        <v>33.802816901408448</v>
      </c>
      <c r="T5045" s="8">
        <f t="shared" si="236"/>
        <v>6415.92</v>
      </c>
      <c r="U5045" s="8">
        <f>Sales[[#This Row],[Unit Cost]]*Sales[[#This Row],[Order Quantity]]</f>
        <v>4795.0560000000005</v>
      </c>
    </row>
    <row r="5046" spans="1:21" x14ac:dyDescent="0.2">
      <c r="A5046" s="6" t="s">
        <v>5259</v>
      </c>
      <c r="B5046" s="6" t="s">
        <v>24</v>
      </c>
      <c r="C5046" s="6" t="s">
        <v>148</v>
      </c>
      <c r="D5046" s="7">
        <v>43700</v>
      </c>
      <c r="E5046" s="7">
        <v>43849</v>
      </c>
      <c r="F5046" s="7">
        <v>43852</v>
      </c>
      <c r="G5046" s="7">
        <v>43858</v>
      </c>
      <c r="H5046" s="6">
        <f t="shared" si="234"/>
        <v>9</v>
      </c>
      <c r="I5046" s="6" t="s">
        <v>215</v>
      </c>
      <c r="J5046" s="6">
        <v>10</v>
      </c>
      <c r="K5046" s="6">
        <v>41</v>
      </c>
      <c r="L5046" s="6">
        <v>36</v>
      </c>
      <c r="M5046" s="6">
        <v>18</v>
      </c>
      <c r="N5046" s="6">
        <v>8</v>
      </c>
      <c r="O5046" s="6">
        <v>7.4999999999999997E-2</v>
      </c>
      <c r="P5046" s="8">
        <v>2492.4</v>
      </c>
      <c r="Q5046" s="8">
        <v>996.96</v>
      </c>
      <c r="R5046" s="8">
        <f t="shared" si="235"/>
        <v>10468.080000000002</v>
      </c>
      <c r="S5046" s="8">
        <f>(((Sales[[#This Row],[Unit Price]]-(Sales[[#This Row],[Discount Applied]]*Sales[[#This Row],[Unit Price]]))-Q5046)/Q5046)*100</f>
        <v>131.25000000000003</v>
      </c>
      <c r="T5046" s="8">
        <f t="shared" si="236"/>
        <v>18443.760000000002</v>
      </c>
      <c r="U5046" s="8">
        <f>Sales[[#This Row],[Unit Cost]]*Sales[[#This Row],[Order Quantity]]</f>
        <v>7975.68</v>
      </c>
    </row>
    <row r="5047" spans="1:21" x14ac:dyDescent="0.2">
      <c r="A5047" s="6" t="s">
        <v>5260</v>
      </c>
      <c r="B5047" s="6" t="s">
        <v>26</v>
      </c>
      <c r="C5047" s="6" t="s">
        <v>147</v>
      </c>
      <c r="D5047" s="7">
        <v>43700</v>
      </c>
      <c r="E5047" s="7">
        <v>43849</v>
      </c>
      <c r="F5047" s="7">
        <v>43867</v>
      </c>
      <c r="G5047" s="7">
        <v>43870</v>
      </c>
      <c r="H5047" s="6">
        <f t="shared" si="234"/>
        <v>21</v>
      </c>
      <c r="I5047" s="6" t="s">
        <v>215</v>
      </c>
      <c r="J5047" s="6">
        <v>28</v>
      </c>
      <c r="K5047" s="6">
        <v>10</v>
      </c>
      <c r="L5047" s="6">
        <v>215</v>
      </c>
      <c r="M5047" s="6">
        <v>32</v>
      </c>
      <c r="N5047" s="6">
        <v>6</v>
      </c>
      <c r="O5047" s="6">
        <v>0.4</v>
      </c>
      <c r="P5047" s="8">
        <v>971.5</v>
      </c>
      <c r="Q5047" s="8">
        <v>806.34499999999991</v>
      </c>
      <c r="R5047" s="8">
        <f t="shared" si="235"/>
        <v>-1340.67</v>
      </c>
      <c r="S5047" s="8">
        <f>(((Sales[[#This Row],[Unit Price]]-(Sales[[#This Row],[Discount Applied]]*Sales[[#This Row],[Unit Price]]))-Q5047)/Q5047)*100</f>
        <v>-27.710843373493972</v>
      </c>
      <c r="T5047" s="8">
        <f t="shared" si="236"/>
        <v>3497.3999999999996</v>
      </c>
      <c r="U5047" s="8">
        <f>Sales[[#This Row],[Unit Cost]]*Sales[[#This Row],[Order Quantity]]</f>
        <v>4838.07</v>
      </c>
    </row>
    <row r="5048" spans="1:21" x14ac:dyDescent="0.2">
      <c r="A5048" s="6" t="s">
        <v>5261</v>
      </c>
      <c r="B5048" s="6" t="s">
        <v>23</v>
      </c>
      <c r="C5048" s="6" t="s">
        <v>148</v>
      </c>
      <c r="D5048" s="7">
        <v>43800</v>
      </c>
      <c r="E5048" s="7">
        <v>43849</v>
      </c>
      <c r="F5048" s="7">
        <v>43863</v>
      </c>
      <c r="G5048" s="7">
        <v>43870</v>
      </c>
      <c r="H5048" s="6">
        <f t="shared" si="234"/>
        <v>21</v>
      </c>
      <c r="I5048" s="6" t="s">
        <v>215</v>
      </c>
      <c r="J5048" s="6">
        <v>20</v>
      </c>
      <c r="K5048" s="6">
        <v>48</v>
      </c>
      <c r="L5048" s="6">
        <v>2</v>
      </c>
      <c r="M5048" s="6">
        <v>34</v>
      </c>
      <c r="N5048" s="6">
        <v>1</v>
      </c>
      <c r="O5048" s="6">
        <v>0.2</v>
      </c>
      <c r="P5048" s="8">
        <v>1065.3</v>
      </c>
      <c r="Q5048" s="8">
        <v>777.66899999999998</v>
      </c>
      <c r="R5048" s="8">
        <f t="shared" si="235"/>
        <v>74.571000000000026</v>
      </c>
      <c r="S5048" s="8">
        <f>(((Sales[[#This Row],[Unit Price]]-(Sales[[#This Row],[Discount Applied]]*Sales[[#This Row],[Unit Price]]))-Q5048)/Q5048)*100</f>
        <v>9.5890410958904138</v>
      </c>
      <c r="T5048" s="8">
        <f t="shared" si="236"/>
        <v>852.24</v>
      </c>
      <c r="U5048" s="8">
        <f>Sales[[#This Row],[Unit Cost]]*Sales[[#This Row],[Order Quantity]]</f>
        <v>777.66899999999998</v>
      </c>
    </row>
    <row r="5049" spans="1:21" x14ac:dyDescent="0.2">
      <c r="A5049" s="6" t="s">
        <v>5262</v>
      </c>
      <c r="B5049" s="6" t="s">
        <v>23</v>
      </c>
      <c r="C5049" s="6" t="s">
        <v>145</v>
      </c>
      <c r="D5049" s="7">
        <v>43700</v>
      </c>
      <c r="E5049" s="7">
        <v>43849</v>
      </c>
      <c r="F5049" s="7">
        <v>43860</v>
      </c>
      <c r="G5049" s="7">
        <v>43866</v>
      </c>
      <c r="H5049" s="6">
        <f t="shared" si="234"/>
        <v>17</v>
      </c>
      <c r="I5049" s="6" t="s">
        <v>215</v>
      </c>
      <c r="J5049" s="6">
        <v>22</v>
      </c>
      <c r="K5049" s="6">
        <v>47</v>
      </c>
      <c r="L5049" s="6">
        <v>199</v>
      </c>
      <c r="M5049" s="6">
        <v>24</v>
      </c>
      <c r="N5049" s="6">
        <v>1</v>
      </c>
      <c r="O5049" s="6">
        <v>0.15</v>
      </c>
      <c r="P5049" s="8">
        <v>6130.5</v>
      </c>
      <c r="Q5049" s="8">
        <v>3310.4700000000003</v>
      </c>
      <c r="R5049" s="8">
        <f t="shared" si="235"/>
        <v>1900.4549999999999</v>
      </c>
      <c r="S5049" s="8">
        <f>(((Sales[[#This Row],[Unit Price]]-(Sales[[#This Row],[Discount Applied]]*Sales[[#This Row],[Unit Price]]))-Q5049)/Q5049)*100</f>
        <v>57.407407407407398</v>
      </c>
      <c r="T5049" s="8">
        <f t="shared" si="236"/>
        <v>5210.9250000000002</v>
      </c>
      <c r="U5049" s="8">
        <f>Sales[[#This Row],[Unit Cost]]*Sales[[#This Row],[Order Quantity]]</f>
        <v>3310.4700000000003</v>
      </c>
    </row>
    <row r="5050" spans="1:21" x14ac:dyDescent="0.2">
      <c r="A5050" s="6" t="s">
        <v>5263</v>
      </c>
      <c r="B5050" s="6" t="s">
        <v>24</v>
      </c>
      <c r="C5050" s="6" t="s">
        <v>144</v>
      </c>
      <c r="D5050" s="7">
        <v>43700</v>
      </c>
      <c r="E5050" s="7">
        <v>43850</v>
      </c>
      <c r="F5050" s="7">
        <v>43861</v>
      </c>
      <c r="G5050" s="7">
        <v>43870</v>
      </c>
      <c r="H5050" s="6">
        <f t="shared" si="234"/>
        <v>20</v>
      </c>
      <c r="I5050" s="6" t="s">
        <v>215</v>
      </c>
      <c r="J5050" s="6">
        <v>12</v>
      </c>
      <c r="K5050" s="6">
        <v>23</v>
      </c>
      <c r="L5050" s="6">
        <v>84</v>
      </c>
      <c r="M5050" s="6">
        <v>15</v>
      </c>
      <c r="N5050" s="6">
        <v>4</v>
      </c>
      <c r="O5050" s="6">
        <v>0.15</v>
      </c>
      <c r="P5050" s="8">
        <v>2653.2000000000003</v>
      </c>
      <c r="Q5050" s="8">
        <v>1936.8360000000002</v>
      </c>
      <c r="R5050" s="8">
        <f t="shared" si="235"/>
        <v>1273.5360000000001</v>
      </c>
      <c r="S5050" s="8">
        <f>(((Sales[[#This Row],[Unit Price]]-(Sales[[#This Row],[Discount Applied]]*Sales[[#This Row],[Unit Price]]))-Q5050)/Q5050)*100</f>
        <v>16.43835616438356</v>
      </c>
      <c r="T5050" s="8">
        <f t="shared" si="236"/>
        <v>9020.880000000001</v>
      </c>
      <c r="U5050" s="8">
        <f>Sales[[#This Row],[Unit Cost]]*Sales[[#This Row],[Order Quantity]]</f>
        <v>7747.344000000001</v>
      </c>
    </row>
    <row r="5051" spans="1:21" x14ac:dyDescent="0.2">
      <c r="A5051" s="6" t="s">
        <v>5264</v>
      </c>
      <c r="B5051" s="6" t="s">
        <v>23</v>
      </c>
      <c r="C5051" s="6" t="s">
        <v>144</v>
      </c>
      <c r="D5051" s="7">
        <v>43800</v>
      </c>
      <c r="E5051" s="7">
        <v>43850</v>
      </c>
      <c r="F5051" s="7">
        <v>43853</v>
      </c>
      <c r="G5051" s="7">
        <v>43857</v>
      </c>
      <c r="H5051" s="6">
        <f t="shared" si="234"/>
        <v>7</v>
      </c>
      <c r="I5051" s="6" t="s">
        <v>215</v>
      </c>
      <c r="J5051" s="6">
        <v>22</v>
      </c>
      <c r="K5051" s="6">
        <v>50</v>
      </c>
      <c r="L5051" s="6">
        <v>79</v>
      </c>
      <c r="M5051" s="6">
        <v>26</v>
      </c>
      <c r="N5051" s="6">
        <v>6</v>
      </c>
      <c r="O5051" s="6">
        <v>0.1</v>
      </c>
      <c r="P5051" s="8">
        <v>1125.6000000000001</v>
      </c>
      <c r="Q5051" s="8">
        <v>607.82400000000007</v>
      </c>
      <c r="R5051" s="8">
        <f t="shared" si="235"/>
        <v>2431.2959999999994</v>
      </c>
      <c r="S5051" s="8">
        <f>(((Sales[[#This Row],[Unit Price]]-(Sales[[#This Row],[Discount Applied]]*Sales[[#This Row],[Unit Price]]))-Q5051)/Q5051)*100</f>
        <v>66.666666666666657</v>
      </c>
      <c r="T5051" s="8">
        <f t="shared" si="236"/>
        <v>6078.24</v>
      </c>
      <c r="U5051" s="8">
        <f>Sales[[#This Row],[Unit Cost]]*Sales[[#This Row],[Order Quantity]]</f>
        <v>3646.9440000000004</v>
      </c>
    </row>
    <row r="5052" spans="1:21" x14ac:dyDescent="0.2">
      <c r="A5052" s="6" t="s">
        <v>5265</v>
      </c>
      <c r="B5052" s="6" t="s">
        <v>25</v>
      </c>
      <c r="C5052" s="6" t="s">
        <v>145</v>
      </c>
      <c r="D5052" s="7">
        <v>43700</v>
      </c>
      <c r="E5052" s="7">
        <v>43850</v>
      </c>
      <c r="F5052" s="7">
        <v>43864</v>
      </c>
      <c r="G5052" s="7">
        <v>43868</v>
      </c>
      <c r="H5052" s="6">
        <f t="shared" si="234"/>
        <v>18</v>
      </c>
      <c r="I5052" s="6" t="s">
        <v>215</v>
      </c>
      <c r="J5052" s="6">
        <v>17</v>
      </c>
      <c r="K5052" s="6">
        <v>34</v>
      </c>
      <c r="L5052" s="6">
        <v>113</v>
      </c>
      <c r="M5052" s="6">
        <v>8</v>
      </c>
      <c r="N5052" s="6">
        <v>8</v>
      </c>
      <c r="O5052" s="6">
        <v>0.15</v>
      </c>
      <c r="P5052" s="8">
        <v>857.6</v>
      </c>
      <c r="Q5052" s="8">
        <v>531.71199999999999</v>
      </c>
      <c r="R5052" s="8">
        <f t="shared" si="235"/>
        <v>1577.9840000000004</v>
      </c>
      <c r="S5052" s="8">
        <f>(((Sales[[#This Row],[Unit Price]]-(Sales[[#This Row],[Discount Applied]]*Sales[[#This Row],[Unit Price]]))-Q5052)/Q5052)*100</f>
        <v>37.096774193548399</v>
      </c>
      <c r="T5052" s="8">
        <f t="shared" si="236"/>
        <v>5831.68</v>
      </c>
      <c r="U5052" s="8">
        <f>Sales[[#This Row],[Unit Cost]]*Sales[[#This Row],[Order Quantity]]</f>
        <v>4253.6959999999999</v>
      </c>
    </row>
    <row r="5053" spans="1:21" x14ac:dyDescent="0.2">
      <c r="A5053" s="6" t="s">
        <v>5266</v>
      </c>
      <c r="B5053" s="6" t="s">
        <v>25</v>
      </c>
      <c r="C5053" s="6" t="s">
        <v>145</v>
      </c>
      <c r="D5053" s="7">
        <v>43700</v>
      </c>
      <c r="E5053" s="7">
        <v>43850</v>
      </c>
      <c r="F5053" s="7">
        <v>43866</v>
      </c>
      <c r="G5053" s="7">
        <v>43876</v>
      </c>
      <c r="H5053" s="6">
        <f t="shared" si="234"/>
        <v>26</v>
      </c>
      <c r="I5053" s="6" t="s">
        <v>215</v>
      </c>
      <c r="J5053" s="6">
        <v>16</v>
      </c>
      <c r="K5053" s="6">
        <v>38</v>
      </c>
      <c r="L5053" s="6">
        <v>111</v>
      </c>
      <c r="M5053" s="6">
        <v>3</v>
      </c>
      <c r="N5053" s="6">
        <v>1</v>
      </c>
      <c r="O5053" s="6">
        <v>0.2</v>
      </c>
      <c r="P5053" s="8">
        <v>1782.2</v>
      </c>
      <c r="Q5053" s="8">
        <v>1354.472</v>
      </c>
      <c r="R5053" s="8">
        <f t="shared" si="235"/>
        <v>71.288000000000011</v>
      </c>
      <c r="S5053" s="8">
        <f>(((Sales[[#This Row],[Unit Price]]-(Sales[[#This Row],[Discount Applied]]*Sales[[#This Row],[Unit Price]]))-Q5053)/Q5053)*100</f>
        <v>5.2631578947368434</v>
      </c>
      <c r="T5053" s="8">
        <f t="shared" si="236"/>
        <v>1425.76</v>
      </c>
      <c r="U5053" s="8">
        <f>Sales[[#This Row],[Unit Cost]]*Sales[[#This Row],[Order Quantity]]</f>
        <v>1354.472</v>
      </c>
    </row>
    <row r="5054" spans="1:21" x14ac:dyDescent="0.2">
      <c r="A5054" s="6" t="s">
        <v>5267</v>
      </c>
      <c r="B5054" s="6" t="s">
        <v>23</v>
      </c>
      <c r="C5054" s="6" t="s">
        <v>144</v>
      </c>
      <c r="D5054" s="7">
        <v>43700</v>
      </c>
      <c r="E5054" s="7">
        <v>43850</v>
      </c>
      <c r="F5054" s="7">
        <v>43867</v>
      </c>
      <c r="G5054" s="7">
        <v>43869</v>
      </c>
      <c r="H5054" s="6">
        <f t="shared" si="234"/>
        <v>19</v>
      </c>
      <c r="I5054" s="6" t="s">
        <v>215</v>
      </c>
      <c r="J5054" s="6">
        <v>24</v>
      </c>
      <c r="K5054" s="6">
        <v>20</v>
      </c>
      <c r="L5054" s="6">
        <v>70</v>
      </c>
      <c r="M5054" s="6">
        <v>8</v>
      </c>
      <c r="N5054" s="6">
        <v>6</v>
      </c>
      <c r="O5054" s="6">
        <v>7.4999999999999997E-2</v>
      </c>
      <c r="P5054" s="8">
        <v>2010</v>
      </c>
      <c r="Q5054" s="8">
        <v>1045.2</v>
      </c>
      <c r="R5054" s="8">
        <f t="shared" si="235"/>
        <v>4884.2999999999993</v>
      </c>
      <c r="S5054" s="8">
        <f>(((Sales[[#This Row],[Unit Price]]-(Sales[[#This Row],[Discount Applied]]*Sales[[#This Row],[Unit Price]]))-Q5054)/Q5054)*100</f>
        <v>77.884615384615373</v>
      </c>
      <c r="T5054" s="8">
        <f t="shared" si="236"/>
        <v>11155.5</v>
      </c>
      <c r="U5054" s="8">
        <f>Sales[[#This Row],[Unit Cost]]*Sales[[#This Row],[Order Quantity]]</f>
        <v>6271.2000000000007</v>
      </c>
    </row>
    <row r="5055" spans="1:21" x14ac:dyDescent="0.2">
      <c r="A5055" s="6" t="s">
        <v>5268</v>
      </c>
      <c r="B5055" s="6" t="s">
        <v>24</v>
      </c>
      <c r="C5055" s="6" t="s">
        <v>146</v>
      </c>
      <c r="D5055" s="7">
        <v>43700</v>
      </c>
      <c r="E5055" s="7">
        <v>43851</v>
      </c>
      <c r="F5055" s="7">
        <v>43863</v>
      </c>
      <c r="G5055" s="7">
        <v>43869</v>
      </c>
      <c r="H5055" s="6">
        <f t="shared" si="234"/>
        <v>18</v>
      </c>
      <c r="I5055" s="6" t="s">
        <v>215</v>
      </c>
      <c r="J5055" s="6">
        <v>6</v>
      </c>
      <c r="K5055" s="6">
        <v>9</v>
      </c>
      <c r="L5055" s="6">
        <v>313</v>
      </c>
      <c r="M5055" s="6">
        <v>38</v>
      </c>
      <c r="N5055" s="6">
        <v>4</v>
      </c>
      <c r="O5055" s="6">
        <v>0.05</v>
      </c>
      <c r="P5055" s="8">
        <v>857.6</v>
      </c>
      <c r="Q5055" s="8">
        <v>660.35200000000009</v>
      </c>
      <c r="R5055" s="8">
        <f t="shared" si="235"/>
        <v>617.47199999999975</v>
      </c>
      <c r="S5055" s="8">
        <f>(((Sales[[#This Row],[Unit Price]]-(Sales[[#This Row],[Discount Applied]]*Sales[[#This Row],[Unit Price]]))-Q5055)/Q5055)*100</f>
        <v>23.376623376623364</v>
      </c>
      <c r="T5055" s="8">
        <f t="shared" si="236"/>
        <v>3258.88</v>
      </c>
      <c r="U5055" s="8">
        <f>Sales[[#This Row],[Unit Cost]]*Sales[[#This Row],[Order Quantity]]</f>
        <v>2641.4080000000004</v>
      </c>
    </row>
    <row r="5056" spans="1:21" x14ac:dyDescent="0.2">
      <c r="A5056" s="6" t="s">
        <v>5269</v>
      </c>
      <c r="B5056" s="6" t="s">
        <v>25</v>
      </c>
      <c r="C5056" s="6" t="s">
        <v>148</v>
      </c>
      <c r="D5056" s="7">
        <v>43800</v>
      </c>
      <c r="E5056" s="7">
        <v>43851</v>
      </c>
      <c r="F5056" s="7">
        <v>43864</v>
      </c>
      <c r="G5056" s="7">
        <v>43874</v>
      </c>
      <c r="H5056" s="6">
        <f t="shared" si="234"/>
        <v>23</v>
      </c>
      <c r="I5056" s="6" t="s">
        <v>215</v>
      </c>
      <c r="J5056" s="6">
        <v>13</v>
      </c>
      <c r="K5056" s="6">
        <v>20</v>
      </c>
      <c r="L5056" s="6">
        <v>28</v>
      </c>
      <c r="M5056" s="6">
        <v>18</v>
      </c>
      <c r="N5056" s="6">
        <v>5</v>
      </c>
      <c r="O5056" s="6">
        <v>0.1</v>
      </c>
      <c r="P5056" s="8">
        <v>871</v>
      </c>
      <c r="Q5056" s="8">
        <v>644.54</v>
      </c>
      <c r="R5056" s="8">
        <f t="shared" si="235"/>
        <v>696.80000000000018</v>
      </c>
      <c r="S5056" s="8">
        <f>(((Sales[[#This Row],[Unit Price]]-(Sales[[#This Row],[Discount Applied]]*Sales[[#This Row],[Unit Price]]))-Q5056)/Q5056)*100</f>
        <v>21.621621621621625</v>
      </c>
      <c r="T5056" s="8">
        <f t="shared" si="236"/>
        <v>3919.5</v>
      </c>
      <c r="U5056" s="8">
        <f>Sales[[#This Row],[Unit Cost]]*Sales[[#This Row],[Order Quantity]]</f>
        <v>3222.7</v>
      </c>
    </row>
    <row r="5057" spans="1:21" x14ac:dyDescent="0.2">
      <c r="A5057" s="6" t="s">
        <v>5270</v>
      </c>
      <c r="B5057" s="6" t="s">
        <v>23</v>
      </c>
      <c r="C5057" s="6" t="s">
        <v>144</v>
      </c>
      <c r="D5057" s="7">
        <v>43700</v>
      </c>
      <c r="E5057" s="7">
        <v>43851</v>
      </c>
      <c r="F5057" s="7">
        <v>43855</v>
      </c>
      <c r="G5057" s="7">
        <v>43858</v>
      </c>
      <c r="H5057" s="6">
        <f t="shared" si="234"/>
        <v>7</v>
      </c>
      <c r="I5057" s="6" t="s">
        <v>215</v>
      </c>
      <c r="J5057" s="6">
        <v>23</v>
      </c>
      <c r="K5057" s="6">
        <v>6</v>
      </c>
      <c r="L5057" s="6">
        <v>73</v>
      </c>
      <c r="M5057" s="6">
        <v>39</v>
      </c>
      <c r="N5057" s="6">
        <v>8</v>
      </c>
      <c r="O5057" s="6">
        <v>7.4999999999999997E-2</v>
      </c>
      <c r="P5057" s="8">
        <v>2559.4</v>
      </c>
      <c r="Q5057" s="8">
        <v>1945.144</v>
      </c>
      <c r="R5057" s="8">
        <f t="shared" si="235"/>
        <v>3378.4080000000013</v>
      </c>
      <c r="S5057" s="8">
        <f>(((Sales[[#This Row],[Unit Price]]-(Sales[[#This Row],[Discount Applied]]*Sales[[#This Row],[Unit Price]]))-Q5057)/Q5057)*100</f>
        <v>21.710526315789483</v>
      </c>
      <c r="T5057" s="8">
        <f t="shared" si="236"/>
        <v>18939.560000000001</v>
      </c>
      <c r="U5057" s="8">
        <f>Sales[[#This Row],[Unit Cost]]*Sales[[#This Row],[Order Quantity]]</f>
        <v>15561.152</v>
      </c>
    </row>
    <row r="5058" spans="1:21" x14ac:dyDescent="0.2">
      <c r="A5058" s="6" t="s">
        <v>5271</v>
      </c>
      <c r="B5058" s="6" t="s">
        <v>23</v>
      </c>
      <c r="C5058" s="6" t="s">
        <v>148</v>
      </c>
      <c r="D5058" s="7">
        <v>43700</v>
      </c>
      <c r="E5058" s="7">
        <v>43851</v>
      </c>
      <c r="F5058" s="7">
        <v>43863</v>
      </c>
      <c r="G5058" s="7">
        <v>43872</v>
      </c>
      <c r="H5058" s="6">
        <f t="shared" ref="H5058:H5121" si="237">G5058-E5058</f>
        <v>21</v>
      </c>
      <c r="I5058" s="6" t="s">
        <v>215</v>
      </c>
      <c r="J5058" s="6">
        <v>25</v>
      </c>
      <c r="K5058" s="6">
        <v>2</v>
      </c>
      <c r="L5058" s="6">
        <v>51</v>
      </c>
      <c r="M5058" s="6">
        <v>46</v>
      </c>
      <c r="N5058" s="6">
        <v>7</v>
      </c>
      <c r="O5058" s="6">
        <v>0.05</v>
      </c>
      <c r="P5058" s="8">
        <v>3812.3</v>
      </c>
      <c r="Q5058" s="8">
        <v>1601.1659999999999</v>
      </c>
      <c r="R5058" s="8">
        <f t="shared" ref="R5058:R5121" si="238">T5058-(Q5058*N5058)</f>
        <v>14143.633000000002</v>
      </c>
      <c r="S5058" s="8">
        <f>(((Sales[[#This Row],[Unit Price]]-(Sales[[#This Row],[Discount Applied]]*Sales[[#This Row],[Unit Price]]))-Q5058)/Q5058)*100</f>
        <v>126.19047619047623</v>
      </c>
      <c r="T5058" s="8">
        <f t="shared" ref="T5058:T5121" si="239">((P5058*N5058)-(P5058*O5058*N5058))</f>
        <v>25351.795000000002</v>
      </c>
      <c r="U5058" s="8">
        <f>Sales[[#This Row],[Unit Cost]]*Sales[[#This Row],[Order Quantity]]</f>
        <v>11208.162</v>
      </c>
    </row>
    <row r="5059" spans="1:21" x14ac:dyDescent="0.2">
      <c r="A5059" s="6" t="s">
        <v>5272</v>
      </c>
      <c r="B5059" s="6" t="s">
        <v>24</v>
      </c>
      <c r="C5059" s="6" t="s">
        <v>145</v>
      </c>
      <c r="D5059" s="7">
        <v>43700</v>
      </c>
      <c r="E5059" s="7">
        <v>43851</v>
      </c>
      <c r="F5059" s="7">
        <v>43873</v>
      </c>
      <c r="G5059" s="7">
        <v>43879</v>
      </c>
      <c r="H5059" s="6">
        <f t="shared" si="237"/>
        <v>28</v>
      </c>
      <c r="I5059" s="6" t="s">
        <v>215</v>
      </c>
      <c r="J5059" s="6">
        <v>3</v>
      </c>
      <c r="K5059" s="6">
        <v>20</v>
      </c>
      <c r="L5059" s="6">
        <v>126</v>
      </c>
      <c r="M5059" s="6">
        <v>12</v>
      </c>
      <c r="N5059" s="6">
        <v>7</v>
      </c>
      <c r="O5059" s="6">
        <v>7.4999999999999997E-2</v>
      </c>
      <c r="P5059" s="8">
        <v>1058.6000000000001</v>
      </c>
      <c r="Q5059" s="8">
        <v>571.64400000000012</v>
      </c>
      <c r="R5059" s="8">
        <f t="shared" si="238"/>
        <v>2852.9269999999997</v>
      </c>
      <c r="S5059" s="8">
        <f>(((Sales[[#This Row],[Unit Price]]-(Sales[[#This Row],[Discount Applied]]*Sales[[#This Row],[Unit Price]]))-Q5059)/Q5059)*100</f>
        <v>71.296296296296291</v>
      </c>
      <c r="T5059" s="8">
        <f t="shared" si="239"/>
        <v>6854.4350000000004</v>
      </c>
      <c r="U5059" s="8">
        <f>Sales[[#This Row],[Unit Cost]]*Sales[[#This Row],[Order Quantity]]</f>
        <v>4001.5080000000007</v>
      </c>
    </row>
    <row r="5060" spans="1:21" x14ac:dyDescent="0.2">
      <c r="A5060" s="6" t="s">
        <v>5273</v>
      </c>
      <c r="B5060" s="6" t="s">
        <v>24</v>
      </c>
      <c r="C5060" s="6" t="s">
        <v>146</v>
      </c>
      <c r="D5060" s="7">
        <v>43700</v>
      </c>
      <c r="E5060" s="7">
        <v>43851</v>
      </c>
      <c r="F5060" s="7">
        <v>43855</v>
      </c>
      <c r="G5060" s="7">
        <v>43864</v>
      </c>
      <c r="H5060" s="6">
        <f t="shared" si="237"/>
        <v>13</v>
      </c>
      <c r="I5060" s="6" t="s">
        <v>215</v>
      </c>
      <c r="J5060" s="6">
        <v>4</v>
      </c>
      <c r="K5060" s="6">
        <v>33</v>
      </c>
      <c r="L5060" s="6">
        <v>308</v>
      </c>
      <c r="M5060" s="6">
        <v>30</v>
      </c>
      <c r="N5060" s="6">
        <v>1</v>
      </c>
      <c r="O5060" s="6">
        <v>0.15</v>
      </c>
      <c r="P5060" s="8">
        <v>2479</v>
      </c>
      <c r="Q5060" s="8">
        <v>1958.41</v>
      </c>
      <c r="R5060" s="8">
        <f t="shared" si="238"/>
        <v>148.74</v>
      </c>
      <c r="S5060" s="8">
        <f>(((Sales[[#This Row],[Unit Price]]-(Sales[[#This Row],[Discount Applied]]*Sales[[#This Row],[Unit Price]]))-Q5060)/Q5060)*100</f>
        <v>7.59493670886076</v>
      </c>
      <c r="T5060" s="8">
        <f t="shared" si="239"/>
        <v>2107.15</v>
      </c>
      <c r="U5060" s="8">
        <f>Sales[[#This Row],[Unit Cost]]*Sales[[#This Row],[Order Quantity]]</f>
        <v>1958.41</v>
      </c>
    </row>
    <row r="5061" spans="1:21" x14ac:dyDescent="0.2">
      <c r="A5061" s="6" t="s">
        <v>5274</v>
      </c>
      <c r="B5061" s="6" t="s">
        <v>24</v>
      </c>
      <c r="C5061" s="6" t="s">
        <v>145</v>
      </c>
      <c r="D5061" s="7">
        <v>43700</v>
      </c>
      <c r="E5061" s="7">
        <v>43851</v>
      </c>
      <c r="F5061" s="7">
        <v>43854</v>
      </c>
      <c r="G5061" s="7">
        <v>43863</v>
      </c>
      <c r="H5061" s="6">
        <f t="shared" si="237"/>
        <v>12</v>
      </c>
      <c r="I5061" s="6" t="s">
        <v>215</v>
      </c>
      <c r="J5061" s="6">
        <v>2</v>
      </c>
      <c r="K5061" s="6">
        <v>34</v>
      </c>
      <c r="L5061" s="6">
        <v>171</v>
      </c>
      <c r="M5061" s="6">
        <v>20</v>
      </c>
      <c r="N5061" s="6">
        <v>5</v>
      </c>
      <c r="O5061" s="6">
        <v>0.1</v>
      </c>
      <c r="P5061" s="8">
        <v>1742</v>
      </c>
      <c r="Q5061" s="8">
        <v>1480.7</v>
      </c>
      <c r="R5061" s="8">
        <f t="shared" si="238"/>
        <v>435.5</v>
      </c>
      <c r="S5061" s="8">
        <f>(((Sales[[#This Row],[Unit Price]]-(Sales[[#This Row],[Discount Applied]]*Sales[[#This Row],[Unit Price]]))-Q5061)/Q5061)*100</f>
        <v>5.8823529411764639</v>
      </c>
      <c r="T5061" s="8">
        <f t="shared" si="239"/>
        <v>7839</v>
      </c>
      <c r="U5061" s="8">
        <f>Sales[[#This Row],[Unit Cost]]*Sales[[#This Row],[Order Quantity]]</f>
        <v>7403.5</v>
      </c>
    </row>
    <row r="5062" spans="1:21" x14ac:dyDescent="0.2">
      <c r="A5062" s="6" t="s">
        <v>5275</v>
      </c>
      <c r="B5062" s="6" t="s">
        <v>25</v>
      </c>
      <c r="C5062" s="6" t="s">
        <v>143</v>
      </c>
      <c r="D5062" s="7">
        <v>43700</v>
      </c>
      <c r="E5062" s="7">
        <v>43851</v>
      </c>
      <c r="F5062" s="7">
        <v>43860</v>
      </c>
      <c r="G5062" s="7">
        <v>43869</v>
      </c>
      <c r="H5062" s="6">
        <f t="shared" si="237"/>
        <v>18</v>
      </c>
      <c r="I5062" s="6" t="s">
        <v>215</v>
      </c>
      <c r="J5062" s="6">
        <v>19</v>
      </c>
      <c r="K5062" s="6">
        <v>21</v>
      </c>
      <c r="L5062" s="6">
        <v>341</v>
      </c>
      <c r="M5062" s="6">
        <v>12</v>
      </c>
      <c r="N5062" s="6">
        <v>2</v>
      </c>
      <c r="O5062" s="6">
        <v>0.05</v>
      </c>
      <c r="P5062" s="8">
        <v>3162.4</v>
      </c>
      <c r="Q5062" s="8">
        <v>1739.3200000000002</v>
      </c>
      <c r="R5062" s="8">
        <f t="shared" si="238"/>
        <v>2529.92</v>
      </c>
      <c r="S5062" s="8">
        <f>(((Sales[[#This Row],[Unit Price]]-(Sales[[#This Row],[Discount Applied]]*Sales[[#This Row],[Unit Price]]))-Q5062)/Q5062)*100</f>
        <v>72.72727272727272</v>
      </c>
      <c r="T5062" s="8">
        <f t="shared" si="239"/>
        <v>6008.56</v>
      </c>
      <c r="U5062" s="8">
        <f>Sales[[#This Row],[Unit Cost]]*Sales[[#This Row],[Order Quantity]]</f>
        <v>3478.6400000000003</v>
      </c>
    </row>
    <row r="5063" spans="1:21" x14ac:dyDescent="0.2">
      <c r="A5063" s="6" t="s">
        <v>5276</v>
      </c>
      <c r="B5063" s="6" t="s">
        <v>25</v>
      </c>
      <c r="C5063" s="6" t="s">
        <v>145</v>
      </c>
      <c r="D5063" s="7">
        <v>43800</v>
      </c>
      <c r="E5063" s="7">
        <v>43851</v>
      </c>
      <c r="F5063" s="7">
        <v>43864</v>
      </c>
      <c r="G5063" s="7">
        <v>43868</v>
      </c>
      <c r="H5063" s="6">
        <f t="shared" si="237"/>
        <v>17</v>
      </c>
      <c r="I5063" s="6" t="s">
        <v>215</v>
      </c>
      <c r="J5063" s="6">
        <v>16</v>
      </c>
      <c r="K5063" s="6">
        <v>12</v>
      </c>
      <c r="L5063" s="6">
        <v>163</v>
      </c>
      <c r="M5063" s="6">
        <v>22</v>
      </c>
      <c r="N5063" s="6">
        <v>2</v>
      </c>
      <c r="O5063" s="6">
        <v>0.05</v>
      </c>
      <c r="P5063" s="8">
        <v>207.70000000000002</v>
      </c>
      <c r="Q5063" s="8">
        <v>97.619</v>
      </c>
      <c r="R5063" s="8">
        <f t="shared" si="238"/>
        <v>199.39200000000005</v>
      </c>
      <c r="S5063" s="8">
        <f>(((Sales[[#This Row],[Unit Price]]-(Sales[[#This Row],[Discount Applied]]*Sales[[#This Row],[Unit Price]]))-Q5063)/Q5063)*100</f>
        <v>102.12765957446813</v>
      </c>
      <c r="T5063" s="8">
        <f t="shared" si="239"/>
        <v>394.63000000000005</v>
      </c>
      <c r="U5063" s="8">
        <f>Sales[[#This Row],[Unit Cost]]*Sales[[#This Row],[Order Quantity]]</f>
        <v>195.238</v>
      </c>
    </row>
    <row r="5064" spans="1:21" x14ac:dyDescent="0.2">
      <c r="A5064" s="6" t="s">
        <v>5277</v>
      </c>
      <c r="B5064" s="6" t="s">
        <v>25</v>
      </c>
      <c r="C5064" s="6" t="s">
        <v>145</v>
      </c>
      <c r="D5064" s="7">
        <v>43700</v>
      </c>
      <c r="E5064" s="7">
        <v>43851</v>
      </c>
      <c r="F5064" s="7">
        <v>43874</v>
      </c>
      <c r="G5064" s="7">
        <v>43882</v>
      </c>
      <c r="H5064" s="6">
        <f t="shared" si="237"/>
        <v>31</v>
      </c>
      <c r="I5064" s="6" t="s">
        <v>215</v>
      </c>
      <c r="J5064" s="6">
        <v>17</v>
      </c>
      <c r="K5064" s="6">
        <v>19</v>
      </c>
      <c r="L5064" s="6">
        <v>141</v>
      </c>
      <c r="M5064" s="6">
        <v>7</v>
      </c>
      <c r="N5064" s="6">
        <v>6</v>
      </c>
      <c r="O5064" s="6">
        <v>7.4999999999999997E-2</v>
      </c>
      <c r="P5064" s="8">
        <v>931.30000000000007</v>
      </c>
      <c r="Q5064" s="8">
        <v>605.34500000000003</v>
      </c>
      <c r="R5064" s="8">
        <f t="shared" si="238"/>
        <v>1536.645</v>
      </c>
      <c r="S5064" s="8">
        <f>(((Sales[[#This Row],[Unit Price]]-(Sales[[#This Row],[Discount Applied]]*Sales[[#This Row],[Unit Price]]))-Q5064)/Q5064)*100</f>
        <v>42.307692307692321</v>
      </c>
      <c r="T5064" s="8">
        <f t="shared" si="239"/>
        <v>5168.7150000000001</v>
      </c>
      <c r="U5064" s="8">
        <f>Sales[[#This Row],[Unit Cost]]*Sales[[#This Row],[Order Quantity]]</f>
        <v>3632.07</v>
      </c>
    </row>
    <row r="5065" spans="1:21" x14ac:dyDescent="0.2">
      <c r="A5065" s="6" t="s">
        <v>5278</v>
      </c>
      <c r="B5065" s="6" t="s">
        <v>25</v>
      </c>
      <c r="C5065" s="6" t="s">
        <v>145</v>
      </c>
      <c r="D5065" s="7">
        <v>43700</v>
      </c>
      <c r="E5065" s="7">
        <v>43851</v>
      </c>
      <c r="F5065" s="7">
        <v>43872</v>
      </c>
      <c r="G5065" s="7">
        <v>43877</v>
      </c>
      <c r="H5065" s="6">
        <f t="shared" si="237"/>
        <v>26</v>
      </c>
      <c r="I5065" s="6" t="s">
        <v>215</v>
      </c>
      <c r="J5065" s="6">
        <v>12</v>
      </c>
      <c r="K5065" s="6">
        <v>5</v>
      </c>
      <c r="L5065" s="6">
        <v>200</v>
      </c>
      <c r="M5065" s="6">
        <v>43</v>
      </c>
      <c r="N5065" s="6">
        <v>3</v>
      </c>
      <c r="O5065" s="6">
        <v>0.05</v>
      </c>
      <c r="P5065" s="8">
        <v>5098.7</v>
      </c>
      <c r="Q5065" s="8">
        <v>3365.1419999999998</v>
      </c>
      <c r="R5065" s="8">
        <f t="shared" si="238"/>
        <v>4435.8689999999988</v>
      </c>
      <c r="S5065" s="8">
        <f>(((Sales[[#This Row],[Unit Price]]-(Sales[[#This Row],[Discount Applied]]*Sales[[#This Row],[Unit Price]]))-Q5065)/Q5065)*100</f>
        <v>43.939393939393931</v>
      </c>
      <c r="T5065" s="8">
        <f t="shared" si="239"/>
        <v>14531.294999999998</v>
      </c>
      <c r="U5065" s="8">
        <f>Sales[[#This Row],[Unit Cost]]*Sales[[#This Row],[Order Quantity]]</f>
        <v>10095.425999999999</v>
      </c>
    </row>
    <row r="5066" spans="1:21" x14ac:dyDescent="0.2">
      <c r="A5066" s="6" t="s">
        <v>5279</v>
      </c>
      <c r="B5066" s="6" t="s">
        <v>25</v>
      </c>
      <c r="C5066" s="6" t="s">
        <v>146</v>
      </c>
      <c r="D5066" s="7">
        <v>43700</v>
      </c>
      <c r="E5066" s="7">
        <v>43851</v>
      </c>
      <c r="F5066" s="7">
        <v>43873</v>
      </c>
      <c r="G5066" s="7">
        <v>43877</v>
      </c>
      <c r="H5066" s="6">
        <f t="shared" si="237"/>
        <v>26</v>
      </c>
      <c r="I5066" s="6" t="s">
        <v>215</v>
      </c>
      <c r="J5066" s="6">
        <v>14</v>
      </c>
      <c r="K5066" s="6">
        <v>35</v>
      </c>
      <c r="L5066" s="6">
        <v>297</v>
      </c>
      <c r="M5066" s="6">
        <v>4</v>
      </c>
      <c r="N5066" s="6">
        <v>8</v>
      </c>
      <c r="O5066" s="6">
        <v>0.4</v>
      </c>
      <c r="P5066" s="8">
        <v>1165.8</v>
      </c>
      <c r="Q5066" s="8">
        <v>909.32399999999996</v>
      </c>
      <c r="R5066" s="8">
        <f t="shared" si="238"/>
        <v>-1678.7519999999995</v>
      </c>
      <c r="S5066" s="8">
        <f>(((Sales[[#This Row],[Unit Price]]-(Sales[[#This Row],[Discount Applied]]*Sales[[#This Row],[Unit Price]]))-Q5066)/Q5066)*100</f>
        <v>-23.07692307692307</v>
      </c>
      <c r="T5066" s="8">
        <f t="shared" si="239"/>
        <v>5595.84</v>
      </c>
      <c r="U5066" s="8">
        <f>Sales[[#This Row],[Unit Cost]]*Sales[[#This Row],[Order Quantity]]</f>
        <v>7274.5919999999996</v>
      </c>
    </row>
    <row r="5067" spans="1:21" x14ac:dyDescent="0.2">
      <c r="A5067" s="6" t="s">
        <v>5280</v>
      </c>
      <c r="B5067" s="6" t="s">
        <v>24</v>
      </c>
      <c r="C5067" s="6" t="s">
        <v>146</v>
      </c>
      <c r="D5067" s="7">
        <v>43700</v>
      </c>
      <c r="E5067" s="7">
        <v>43852</v>
      </c>
      <c r="F5067" s="7">
        <v>43858</v>
      </c>
      <c r="G5067" s="7">
        <v>43861</v>
      </c>
      <c r="H5067" s="6">
        <f t="shared" si="237"/>
        <v>9</v>
      </c>
      <c r="I5067" s="6" t="s">
        <v>215</v>
      </c>
      <c r="J5067" s="6">
        <v>6</v>
      </c>
      <c r="K5067" s="6">
        <v>7</v>
      </c>
      <c r="L5067" s="6">
        <v>262</v>
      </c>
      <c r="M5067" s="6">
        <v>12</v>
      </c>
      <c r="N5067" s="6">
        <v>5</v>
      </c>
      <c r="O5067" s="6">
        <v>0.05</v>
      </c>
      <c r="P5067" s="8">
        <v>1909.5</v>
      </c>
      <c r="Q5067" s="8">
        <v>954.75</v>
      </c>
      <c r="R5067" s="8">
        <f t="shared" si="238"/>
        <v>4296.375</v>
      </c>
      <c r="S5067" s="8">
        <f>(((Sales[[#This Row],[Unit Price]]-(Sales[[#This Row],[Discount Applied]]*Sales[[#This Row],[Unit Price]]))-Q5067)/Q5067)*100</f>
        <v>90.000000000000014</v>
      </c>
      <c r="T5067" s="8">
        <f t="shared" si="239"/>
        <v>9070.125</v>
      </c>
      <c r="U5067" s="8">
        <f>Sales[[#This Row],[Unit Cost]]*Sales[[#This Row],[Order Quantity]]</f>
        <v>4773.75</v>
      </c>
    </row>
    <row r="5068" spans="1:21" x14ac:dyDescent="0.2">
      <c r="A5068" s="6" t="s">
        <v>5281</v>
      </c>
      <c r="B5068" s="6" t="s">
        <v>24</v>
      </c>
      <c r="C5068" s="6" t="s">
        <v>148</v>
      </c>
      <c r="D5068" s="7">
        <v>43800</v>
      </c>
      <c r="E5068" s="7">
        <v>43852</v>
      </c>
      <c r="F5068" s="7">
        <v>43869</v>
      </c>
      <c r="G5068" s="7">
        <v>43876</v>
      </c>
      <c r="H5068" s="6">
        <f t="shared" si="237"/>
        <v>24</v>
      </c>
      <c r="I5068" s="6" t="s">
        <v>215</v>
      </c>
      <c r="J5068" s="6">
        <v>9</v>
      </c>
      <c r="K5068" s="6">
        <v>37</v>
      </c>
      <c r="L5068" s="6">
        <v>36</v>
      </c>
      <c r="M5068" s="6">
        <v>6</v>
      </c>
      <c r="N5068" s="6">
        <v>7</v>
      </c>
      <c r="O5068" s="6">
        <v>0.05</v>
      </c>
      <c r="P5068" s="8">
        <v>6244.4000000000005</v>
      </c>
      <c r="Q5068" s="8">
        <v>5057.9640000000009</v>
      </c>
      <c r="R5068" s="8">
        <f t="shared" si="238"/>
        <v>6119.5119999999952</v>
      </c>
      <c r="S5068" s="8">
        <f>(((Sales[[#This Row],[Unit Price]]-(Sales[[#This Row],[Discount Applied]]*Sales[[#This Row],[Unit Price]]))-Q5068)/Q5068)*100</f>
        <v>17.283950617283935</v>
      </c>
      <c r="T5068" s="8">
        <f t="shared" si="239"/>
        <v>41525.26</v>
      </c>
      <c r="U5068" s="8">
        <f>Sales[[#This Row],[Unit Cost]]*Sales[[#This Row],[Order Quantity]]</f>
        <v>35405.748000000007</v>
      </c>
    </row>
    <row r="5069" spans="1:21" x14ac:dyDescent="0.2">
      <c r="A5069" s="6" t="s">
        <v>5282</v>
      </c>
      <c r="B5069" s="6" t="s">
        <v>25</v>
      </c>
      <c r="C5069" s="6" t="s">
        <v>148</v>
      </c>
      <c r="D5069" s="7">
        <v>43700</v>
      </c>
      <c r="E5069" s="7">
        <v>43852</v>
      </c>
      <c r="F5069" s="7">
        <v>43864</v>
      </c>
      <c r="G5069" s="7">
        <v>43869</v>
      </c>
      <c r="H5069" s="6">
        <f t="shared" si="237"/>
        <v>17</v>
      </c>
      <c r="I5069" s="6" t="s">
        <v>215</v>
      </c>
      <c r="J5069" s="6">
        <v>17</v>
      </c>
      <c r="K5069" s="6">
        <v>7</v>
      </c>
      <c r="L5069" s="6">
        <v>31</v>
      </c>
      <c r="M5069" s="6">
        <v>4</v>
      </c>
      <c r="N5069" s="6">
        <v>4</v>
      </c>
      <c r="O5069" s="6">
        <v>7.4999999999999997E-2</v>
      </c>
      <c r="P5069" s="8">
        <v>3872.6</v>
      </c>
      <c r="Q5069" s="8">
        <v>3252.9839999999999</v>
      </c>
      <c r="R5069" s="8">
        <f t="shared" si="238"/>
        <v>1316.6839999999993</v>
      </c>
      <c r="S5069" s="8">
        <f>(((Sales[[#This Row],[Unit Price]]-(Sales[[#This Row],[Discount Applied]]*Sales[[#This Row],[Unit Price]]))-Q5069)/Q5069)*100</f>
        <v>10.119047619047613</v>
      </c>
      <c r="T5069" s="8">
        <f t="shared" si="239"/>
        <v>14328.619999999999</v>
      </c>
      <c r="U5069" s="8">
        <f>Sales[[#This Row],[Unit Cost]]*Sales[[#This Row],[Order Quantity]]</f>
        <v>13011.936</v>
      </c>
    </row>
    <row r="5070" spans="1:21" x14ac:dyDescent="0.2">
      <c r="A5070" s="6" t="s">
        <v>5283</v>
      </c>
      <c r="B5070" s="6" t="s">
        <v>25</v>
      </c>
      <c r="C5070" s="6" t="s">
        <v>145</v>
      </c>
      <c r="D5070" s="7">
        <v>43700</v>
      </c>
      <c r="E5070" s="7">
        <v>43852</v>
      </c>
      <c r="F5070" s="7">
        <v>43861</v>
      </c>
      <c r="G5070" s="7">
        <v>43870</v>
      </c>
      <c r="H5070" s="6">
        <f t="shared" si="237"/>
        <v>18</v>
      </c>
      <c r="I5070" s="6" t="s">
        <v>215</v>
      </c>
      <c r="J5070" s="6">
        <v>12</v>
      </c>
      <c r="K5070" s="6">
        <v>30</v>
      </c>
      <c r="L5070" s="6">
        <v>141</v>
      </c>
      <c r="M5070" s="6">
        <v>23</v>
      </c>
      <c r="N5070" s="6">
        <v>4</v>
      </c>
      <c r="O5070" s="6">
        <v>0.3</v>
      </c>
      <c r="P5070" s="8">
        <v>1762.1000000000001</v>
      </c>
      <c r="Q5070" s="8">
        <v>1180.6070000000002</v>
      </c>
      <c r="R5070" s="8">
        <f t="shared" si="238"/>
        <v>211.45200000000023</v>
      </c>
      <c r="S5070" s="8">
        <f>(((Sales[[#This Row],[Unit Price]]-(Sales[[#This Row],[Discount Applied]]*Sales[[#This Row],[Unit Price]]))-Q5070)/Q5070)*100</f>
        <v>4.4776119402985115</v>
      </c>
      <c r="T5070" s="8">
        <f t="shared" si="239"/>
        <v>4933.880000000001</v>
      </c>
      <c r="U5070" s="8">
        <f>Sales[[#This Row],[Unit Cost]]*Sales[[#This Row],[Order Quantity]]</f>
        <v>4722.4280000000008</v>
      </c>
    </row>
    <row r="5071" spans="1:21" x14ac:dyDescent="0.2">
      <c r="A5071" s="6" t="s">
        <v>5284</v>
      </c>
      <c r="B5071" s="6" t="s">
        <v>25</v>
      </c>
      <c r="C5071" s="6" t="s">
        <v>147</v>
      </c>
      <c r="D5071" s="7">
        <v>43700</v>
      </c>
      <c r="E5071" s="7">
        <v>43852</v>
      </c>
      <c r="F5071" s="7">
        <v>43856</v>
      </c>
      <c r="G5071" s="7">
        <v>43860</v>
      </c>
      <c r="H5071" s="6">
        <f t="shared" si="237"/>
        <v>8</v>
      </c>
      <c r="I5071" s="6" t="s">
        <v>215</v>
      </c>
      <c r="J5071" s="6">
        <v>17</v>
      </c>
      <c r="K5071" s="6">
        <v>37</v>
      </c>
      <c r="L5071" s="6">
        <v>239</v>
      </c>
      <c r="M5071" s="6">
        <v>29</v>
      </c>
      <c r="N5071" s="6">
        <v>3</v>
      </c>
      <c r="O5071" s="6">
        <v>7.4999999999999997E-2</v>
      </c>
      <c r="P5071" s="8">
        <v>2552.7000000000003</v>
      </c>
      <c r="Q5071" s="8">
        <v>1480.566</v>
      </c>
      <c r="R5071" s="8">
        <f t="shared" si="238"/>
        <v>2642.0445</v>
      </c>
      <c r="S5071" s="8">
        <f>(((Sales[[#This Row],[Unit Price]]-(Sales[[#This Row],[Discount Applied]]*Sales[[#This Row],[Unit Price]]))-Q5071)/Q5071)*100</f>
        <v>59.48275862068968</v>
      </c>
      <c r="T5071" s="8">
        <f t="shared" si="239"/>
        <v>7083.7425000000003</v>
      </c>
      <c r="U5071" s="8">
        <f>Sales[[#This Row],[Unit Cost]]*Sales[[#This Row],[Order Quantity]]</f>
        <v>4441.6980000000003</v>
      </c>
    </row>
    <row r="5072" spans="1:21" x14ac:dyDescent="0.2">
      <c r="A5072" s="6" t="s">
        <v>5285</v>
      </c>
      <c r="B5072" s="6" t="s">
        <v>26</v>
      </c>
      <c r="C5072" s="6" t="s">
        <v>145</v>
      </c>
      <c r="D5072" s="7">
        <v>43700</v>
      </c>
      <c r="E5072" s="7">
        <v>43852</v>
      </c>
      <c r="F5072" s="7">
        <v>43874</v>
      </c>
      <c r="G5072" s="7">
        <v>43884</v>
      </c>
      <c r="H5072" s="6">
        <f t="shared" si="237"/>
        <v>32</v>
      </c>
      <c r="I5072" s="6" t="s">
        <v>215</v>
      </c>
      <c r="J5072" s="6">
        <v>27</v>
      </c>
      <c r="K5072" s="6">
        <v>19</v>
      </c>
      <c r="L5072" s="6">
        <v>199</v>
      </c>
      <c r="M5072" s="6">
        <v>23</v>
      </c>
      <c r="N5072" s="6">
        <v>4</v>
      </c>
      <c r="O5072" s="6">
        <v>0.1</v>
      </c>
      <c r="P5072" s="8">
        <v>1005</v>
      </c>
      <c r="Q5072" s="8">
        <v>502.5</v>
      </c>
      <c r="R5072" s="8">
        <f t="shared" si="238"/>
        <v>1608</v>
      </c>
      <c r="S5072" s="8">
        <f>(((Sales[[#This Row],[Unit Price]]-(Sales[[#This Row],[Discount Applied]]*Sales[[#This Row],[Unit Price]]))-Q5072)/Q5072)*100</f>
        <v>80</v>
      </c>
      <c r="T5072" s="8">
        <f t="shared" si="239"/>
        <v>3618</v>
      </c>
      <c r="U5072" s="8">
        <f>Sales[[#This Row],[Unit Cost]]*Sales[[#This Row],[Order Quantity]]</f>
        <v>2010</v>
      </c>
    </row>
    <row r="5073" spans="1:21" x14ac:dyDescent="0.2">
      <c r="A5073" s="6" t="s">
        <v>5286</v>
      </c>
      <c r="B5073" s="6" t="s">
        <v>25</v>
      </c>
      <c r="C5073" s="6" t="s">
        <v>144</v>
      </c>
      <c r="D5073" s="7">
        <v>43700</v>
      </c>
      <c r="E5073" s="7">
        <v>43852</v>
      </c>
      <c r="F5073" s="7">
        <v>43863</v>
      </c>
      <c r="G5073" s="7">
        <v>43864</v>
      </c>
      <c r="H5073" s="6">
        <f t="shared" si="237"/>
        <v>12</v>
      </c>
      <c r="I5073" s="6" t="s">
        <v>215</v>
      </c>
      <c r="J5073" s="6">
        <v>17</v>
      </c>
      <c r="K5073" s="6">
        <v>5</v>
      </c>
      <c r="L5073" s="6">
        <v>81</v>
      </c>
      <c r="M5073" s="6">
        <v>37</v>
      </c>
      <c r="N5073" s="6">
        <v>4</v>
      </c>
      <c r="O5073" s="6">
        <v>0.05</v>
      </c>
      <c r="P5073" s="8">
        <v>1340</v>
      </c>
      <c r="Q5073" s="8">
        <v>978.19999999999993</v>
      </c>
      <c r="R5073" s="8">
        <f t="shared" si="238"/>
        <v>1179.2000000000003</v>
      </c>
      <c r="S5073" s="8">
        <f>(((Sales[[#This Row],[Unit Price]]-(Sales[[#This Row],[Discount Applied]]*Sales[[#This Row],[Unit Price]]))-Q5073)/Q5073)*100</f>
        <v>30.136986301369873</v>
      </c>
      <c r="T5073" s="8">
        <f t="shared" si="239"/>
        <v>5092</v>
      </c>
      <c r="U5073" s="8">
        <f>Sales[[#This Row],[Unit Cost]]*Sales[[#This Row],[Order Quantity]]</f>
        <v>3912.7999999999997</v>
      </c>
    </row>
    <row r="5074" spans="1:21" x14ac:dyDescent="0.2">
      <c r="A5074" s="6" t="s">
        <v>5287</v>
      </c>
      <c r="B5074" s="6" t="s">
        <v>23</v>
      </c>
      <c r="C5074" s="6" t="s">
        <v>146</v>
      </c>
      <c r="D5074" s="7">
        <v>43700</v>
      </c>
      <c r="E5074" s="7">
        <v>43852</v>
      </c>
      <c r="F5074" s="7">
        <v>43861</v>
      </c>
      <c r="G5074" s="7">
        <v>43869</v>
      </c>
      <c r="H5074" s="6">
        <f t="shared" si="237"/>
        <v>17</v>
      </c>
      <c r="I5074" s="6" t="s">
        <v>215</v>
      </c>
      <c r="J5074" s="6">
        <v>25</v>
      </c>
      <c r="K5074" s="6">
        <v>13</v>
      </c>
      <c r="L5074" s="6">
        <v>298</v>
      </c>
      <c r="M5074" s="6">
        <v>5</v>
      </c>
      <c r="N5074" s="6">
        <v>1</v>
      </c>
      <c r="O5074" s="6">
        <v>0.05</v>
      </c>
      <c r="P5074" s="8">
        <v>1842.5</v>
      </c>
      <c r="Q5074" s="8">
        <v>921.25</v>
      </c>
      <c r="R5074" s="8">
        <f t="shared" si="238"/>
        <v>829.125</v>
      </c>
      <c r="S5074" s="8">
        <f>(((Sales[[#This Row],[Unit Price]]-(Sales[[#This Row],[Discount Applied]]*Sales[[#This Row],[Unit Price]]))-Q5074)/Q5074)*100</f>
        <v>90</v>
      </c>
      <c r="T5074" s="8">
        <f t="shared" si="239"/>
        <v>1750.375</v>
      </c>
      <c r="U5074" s="8">
        <f>Sales[[#This Row],[Unit Cost]]*Sales[[#This Row],[Order Quantity]]</f>
        <v>921.25</v>
      </c>
    </row>
    <row r="5075" spans="1:21" x14ac:dyDescent="0.2">
      <c r="A5075" s="6" t="s">
        <v>5288</v>
      </c>
      <c r="B5075" s="6" t="s">
        <v>26</v>
      </c>
      <c r="C5075" s="6" t="s">
        <v>148</v>
      </c>
      <c r="D5075" s="7">
        <v>43800</v>
      </c>
      <c r="E5075" s="7">
        <v>43852</v>
      </c>
      <c r="F5075" s="7">
        <v>43878</v>
      </c>
      <c r="G5075" s="7">
        <v>43882</v>
      </c>
      <c r="H5075" s="6">
        <f t="shared" si="237"/>
        <v>30</v>
      </c>
      <c r="I5075" s="6" t="s">
        <v>215</v>
      </c>
      <c r="J5075" s="6">
        <v>26</v>
      </c>
      <c r="K5075" s="6">
        <v>18</v>
      </c>
      <c r="L5075" s="6">
        <v>34</v>
      </c>
      <c r="M5075" s="6">
        <v>35</v>
      </c>
      <c r="N5075" s="6">
        <v>2</v>
      </c>
      <c r="O5075" s="6">
        <v>0.4</v>
      </c>
      <c r="P5075" s="8">
        <v>3852.5</v>
      </c>
      <c r="Q5075" s="8">
        <v>3236.1</v>
      </c>
      <c r="R5075" s="8">
        <f t="shared" si="238"/>
        <v>-1849.1999999999998</v>
      </c>
      <c r="S5075" s="8">
        <f>(((Sales[[#This Row],[Unit Price]]-(Sales[[#This Row],[Discount Applied]]*Sales[[#This Row],[Unit Price]]))-Q5075)/Q5075)*100</f>
        <v>-28.571428571428569</v>
      </c>
      <c r="T5075" s="8">
        <f t="shared" si="239"/>
        <v>4623</v>
      </c>
      <c r="U5075" s="8">
        <f>Sales[[#This Row],[Unit Cost]]*Sales[[#This Row],[Order Quantity]]</f>
        <v>6472.2</v>
      </c>
    </row>
    <row r="5076" spans="1:21" x14ac:dyDescent="0.2">
      <c r="A5076" s="6" t="s">
        <v>5289</v>
      </c>
      <c r="B5076" s="6" t="s">
        <v>24</v>
      </c>
      <c r="C5076" s="6" t="s">
        <v>145</v>
      </c>
      <c r="D5076" s="7">
        <v>43800</v>
      </c>
      <c r="E5076" s="7">
        <v>43853</v>
      </c>
      <c r="F5076" s="7">
        <v>43871</v>
      </c>
      <c r="G5076" s="7">
        <v>43878</v>
      </c>
      <c r="H5076" s="6">
        <f t="shared" si="237"/>
        <v>25</v>
      </c>
      <c r="I5076" s="6" t="s">
        <v>215</v>
      </c>
      <c r="J5076" s="6">
        <v>5</v>
      </c>
      <c r="K5076" s="6">
        <v>47</v>
      </c>
      <c r="L5076" s="6">
        <v>102</v>
      </c>
      <c r="M5076" s="6">
        <v>25</v>
      </c>
      <c r="N5076" s="6">
        <v>3</v>
      </c>
      <c r="O5076" s="6">
        <v>0.1</v>
      </c>
      <c r="P5076" s="8">
        <v>1212.7</v>
      </c>
      <c r="Q5076" s="8">
        <v>715.49299999999994</v>
      </c>
      <c r="R5076" s="8">
        <f t="shared" si="238"/>
        <v>1127.8110000000006</v>
      </c>
      <c r="S5076" s="8">
        <f>(((Sales[[#This Row],[Unit Price]]-(Sales[[#This Row],[Discount Applied]]*Sales[[#This Row],[Unit Price]]))-Q5076)/Q5076)*100</f>
        <v>52.542372881355959</v>
      </c>
      <c r="T5076" s="8">
        <f t="shared" si="239"/>
        <v>3274.2900000000004</v>
      </c>
      <c r="U5076" s="8">
        <f>Sales[[#This Row],[Unit Cost]]*Sales[[#This Row],[Order Quantity]]</f>
        <v>2146.4789999999998</v>
      </c>
    </row>
    <row r="5077" spans="1:21" x14ac:dyDescent="0.2">
      <c r="A5077" s="6" t="s">
        <v>5290</v>
      </c>
      <c r="B5077" s="6" t="s">
        <v>25</v>
      </c>
      <c r="C5077" s="6" t="s">
        <v>148</v>
      </c>
      <c r="D5077" s="7">
        <v>43700</v>
      </c>
      <c r="E5077" s="7">
        <v>43853</v>
      </c>
      <c r="F5077" s="7">
        <v>43874</v>
      </c>
      <c r="G5077" s="7">
        <v>43881</v>
      </c>
      <c r="H5077" s="6">
        <f t="shared" si="237"/>
        <v>28</v>
      </c>
      <c r="I5077" s="6" t="s">
        <v>215</v>
      </c>
      <c r="J5077" s="6">
        <v>14</v>
      </c>
      <c r="K5077" s="6">
        <v>22</v>
      </c>
      <c r="L5077" s="6">
        <v>32</v>
      </c>
      <c r="M5077" s="6">
        <v>38</v>
      </c>
      <c r="N5077" s="6">
        <v>1</v>
      </c>
      <c r="O5077" s="6">
        <v>0.05</v>
      </c>
      <c r="P5077" s="8">
        <v>3819</v>
      </c>
      <c r="Q5077" s="8">
        <v>2940.63</v>
      </c>
      <c r="R5077" s="8">
        <f t="shared" si="238"/>
        <v>687.42000000000007</v>
      </c>
      <c r="S5077" s="8">
        <f>(((Sales[[#This Row],[Unit Price]]-(Sales[[#This Row],[Discount Applied]]*Sales[[#This Row],[Unit Price]]))-Q5077)/Q5077)*100</f>
        <v>23.376623376623378</v>
      </c>
      <c r="T5077" s="8">
        <f t="shared" si="239"/>
        <v>3628.05</v>
      </c>
      <c r="U5077" s="8">
        <f>Sales[[#This Row],[Unit Cost]]*Sales[[#This Row],[Order Quantity]]</f>
        <v>2940.63</v>
      </c>
    </row>
    <row r="5078" spans="1:21" x14ac:dyDescent="0.2">
      <c r="A5078" s="6" t="s">
        <v>5291</v>
      </c>
      <c r="B5078" s="6" t="s">
        <v>23</v>
      </c>
      <c r="C5078" s="6" t="s">
        <v>145</v>
      </c>
      <c r="D5078" s="7">
        <v>43700</v>
      </c>
      <c r="E5078" s="7">
        <v>43853</v>
      </c>
      <c r="F5078" s="7">
        <v>43857</v>
      </c>
      <c r="G5078" s="7">
        <v>43859</v>
      </c>
      <c r="H5078" s="6">
        <f t="shared" si="237"/>
        <v>6</v>
      </c>
      <c r="I5078" s="6" t="s">
        <v>215</v>
      </c>
      <c r="J5078" s="6">
        <v>22</v>
      </c>
      <c r="K5078" s="6">
        <v>19</v>
      </c>
      <c r="L5078" s="6">
        <v>97</v>
      </c>
      <c r="M5078" s="6">
        <v>2</v>
      </c>
      <c r="N5078" s="6">
        <v>8</v>
      </c>
      <c r="O5078" s="6">
        <v>0.2</v>
      </c>
      <c r="P5078" s="8">
        <v>1065.3</v>
      </c>
      <c r="Q5078" s="8">
        <v>532.65</v>
      </c>
      <c r="R5078" s="8">
        <f t="shared" si="238"/>
        <v>2556.7200000000003</v>
      </c>
      <c r="S5078" s="8">
        <f>(((Sales[[#This Row],[Unit Price]]-(Sales[[#This Row],[Discount Applied]]*Sales[[#This Row],[Unit Price]]))-Q5078)/Q5078)*100</f>
        <v>60.000000000000007</v>
      </c>
      <c r="T5078" s="8">
        <f t="shared" si="239"/>
        <v>6817.92</v>
      </c>
      <c r="U5078" s="8">
        <f>Sales[[#This Row],[Unit Cost]]*Sales[[#This Row],[Order Quantity]]</f>
        <v>4261.2</v>
      </c>
    </row>
    <row r="5079" spans="1:21" x14ac:dyDescent="0.2">
      <c r="A5079" s="6" t="s">
        <v>5292</v>
      </c>
      <c r="B5079" s="6" t="s">
        <v>26</v>
      </c>
      <c r="C5079" s="6" t="s">
        <v>146</v>
      </c>
      <c r="D5079" s="7">
        <v>43800</v>
      </c>
      <c r="E5079" s="7">
        <v>43853</v>
      </c>
      <c r="F5079" s="7">
        <v>43863</v>
      </c>
      <c r="G5079" s="7">
        <v>43867</v>
      </c>
      <c r="H5079" s="6">
        <f t="shared" si="237"/>
        <v>14</v>
      </c>
      <c r="I5079" s="6" t="s">
        <v>215</v>
      </c>
      <c r="J5079" s="6">
        <v>28</v>
      </c>
      <c r="K5079" s="6">
        <v>38</v>
      </c>
      <c r="L5079" s="6">
        <v>311</v>
      </c>
      <c r="M5079" s="6">
        <v>15</v>
      </c>
      <c r="N5079" s="6">
        <v>6</v>
      </c>
      <c r="O5079" s="6">
        <v>0.1</v>
      </c>
      <c r="P5079" s="8">
        <v>1862.6000000000001</v>
      </c>
      <c r="Q5079" s="8">
        <v>1192.0640000000001</v>
      </c>
      <c r="R5079" s="8">
        <f t="shared" si="238"/>
        <v>2905.6560000000009</v>
      </c>
      <c r="S5079" s="8">
        <f>(((Sales[[#This Row],[Unit Price]]-(Sales[[#This Row],[Discount Applied]]*Sales[[#This Row],[Unit Price]]))-Q5079)/Q5079)*100</f>
        <v>40.625000000000007</v>
      </c>
      <c r="T5079" s="8">
        <f t="shared" si="239"/>
        <v>10058.040000000001</v>
      </c>
      <c r="U5079" s="8">
        <f>Sales[[#This Row],[Unit Cost]]*Sales[[#This Row],[Order Quantity]]</f>
        <v>7152.384</v>
      </c>
    </row>
    <row r="5080" spans="1:21" x14ac:dyDescent="0.2">
      <c r="A5080" s="6" t="s">
        <v>5293</v>
      </c>
      <c r="B5080" s="6" t="s">
        <v>26</v>
      </c>
      <c r="C5080" s="6" t="s">
        <v>143</v>
      </c>
      <c r="D5080" s="7">
        <v>43800</v>
      </c>
      <c r="E5080" s="7">
        <v>43853</v>
      </c>
      <c r="F5080" s="7">
        <v>43858</v>
      </c>
      <c r="G5080" s="7">
        <v>43865</v>
      </c>
      <c r="H5080" s="6">
        <f t="shared" si="237"/>
        <v>12</v>
      </c>
      <c r="I5080" s="6" t="s">
        <v>215</v>
      </c>
      <c r="J5080" s="6">
        <v>26</v>
      </c>
      <c r="K5080" s="6">
        <v>35</v>
      </c>
      <c r="L5080" s="6">
        <v>345</v>
      </c>
      <c r="M5080" s="6">
        <v>42</v>
      </c>
      <c r="N5080" s="6">
        <v>4</v>
      </c>
      <c r="O5080" s="6">
        <v>0.1</v>
      </c>
      <c r="P5080" s="8">
        <v>1989.9</v>
      </c>
      <c r="Q5080" s="8">
        <v>1154.1420000000001</v>
      </c>
      <c r="R5080" s="8">
        <f t="shared" si="238"/>
        <v>2547.0720000000001</v>
      </c>
      <c r="S5080" s="8">
        <f>(((Sales[[#This Row],[Unit Price]]-(Sales[[#This Row],[Discount Applied]]*Sales[[#This Row],[Unit Price]]))-Q5080)/Q5080)*100</f>
        <v>55.172413793103445</v>
      </c>
      <c r="T5080" s="8">
        <f t="shared" si="239"/>
        <v>7163.64</v>
      </c>
      <c r="U5080" s="8">
        <f>Sales[[#This Row],[Unit Cost]]*Sales[[#This Row],[Order Quantity]]</f>
        <v>4616.5680000000002</v>
      </c>
    </row>
    <row r="5081" spans="1:21" x14ac:dyDescent="0.2">
      <c r="A5081" s="6" t="s">
        <v>5294</v>
      </c>
      <c r="B5081" s="6" t="s">
        <v>25</v>
      </c>
      <c r="C5081" s="6" t="s">
        <v>147</v>
      </c>
      <c r="D5081" s="7">
        <v>43800</v>
      </c>
      <c r="E5081" s="7">
        <v>43853</v>
      </c>
      <c r="F5081" s="7">
        <v>43878</v>
      </c>
      <c r="G5081" s="7">
        <v>43879</v>
      </c>
      <c r="H5081" s="6">
        <f t="shared" si="237"/>
        <v>26</v>
      </c>
      <c r="I5081" s="6" t="s">
        <v>215</v>
      </c>
      <c r="J5081" s="6">
        <v>16</v>
      </c>
      <c r="K5081" s="6">
        <v>34</v>
      </c>
      <c r="L5081" s="6">
        <v>211</v>
      </c>
      <c r="M5081" s="6">
        <v>29</v>
      </c>
      <c r="N5081" s="6">
        <v>8</v>
      </c>
      <c r="O5081" s="6">
        <v>7.4999999999999997E-2</v>
      </c>
      <c r="P5081" s="8">
        <v>2693.4</v>
      </c>
      <c r="Q5081" s="8">
        <v>2289.39</v>
      </c>
      <c r="R5081" s="8">
        <f t="shared" si="238"/>
        <v>1616.0400000000009</v>
      </c>
      <c r="S5081" s="8">
        <f>(((Sales[[#This Row],[Unit Price]]-(Sales[[#This Row],[Discount Applied]]*Sales[[#This Row],[Unit Price]]))-Q5081)/Q5081)*100</f>
        <v>8.8235294117647101</v>
      </c>
      <c r="T5081" s="8">
        <f t="shared" si="239"/>
        <v>19931.16</v>
      </c>
      <c r="U5081" s="8">
        <f>Sales[[#This Row],[Unit Cost]]*Sales[[#This Row],[Order Quantity]]</f>
        <v>18315.12</v>
      </c>
    </row>
    <row r="5082" spans="1:21" x14ac:dyDescent="0.2">
      <c r="A5082" s="6" t="s">
        <v>5295</v>
      </c>
      <c r="B5082" s="6" t="s">
        <v>23</v>
      </c>
      <c r="C5082" s="6" t="s">
        <v>147</v>
      </c>
      <c r="D5082" s="7">
        <v>43700</v>
      </c>
      <c r="E5082" s="7">
        <v>43853</v>
      </c>
      <c r="F5082" s="7">
        <v>43874</v>
      </c>
      <c r="G5082" s="7">
        <v>43881</v>
      </c>
      <c r="H5082" s="6">
        <f t="shared" si="237"/>
        <v>28</v>
      </c>
      <c r="I5082" s="6" t="s">
        <v>215</v>
      </c>
      <c r="J5082" s="6">
        <v>22</v>
      </c>
      <c r="K5082" s="6">
        <v>25</v>
      </c>
      <c r="L5082" s="6">
        <v>227</v>
      </c>
      <c r="M5082" s="6">
        <v>2</v>
      </c>
      <c r="N5082" s="6">
        <v>7</v>
      </c>
      <c r="O5082" s="6">
        <v>0.4</v>
      </c>
      <c r="P5082" s="8">
        <v>4020</v>
      </c>
      <c r="Q5082" s="8">
        <v>2613</v>
      </c>
      <c r="R5082" s="8">
        <f t="shared" si="238"/>
        <v>-1407</v>
      </c>
      <c r="S5082" s="8">
        <f>(((Sales[[#This Row],[Unit Price]]-(Sales[[#This Row],[Discount Applied]]*Sales[[#This Row],[Unit Price]]))-Q5082)/Q5082)*100</f>
        <v>-7.6923076923076925</v>
      </c>
      <c r="T5082" s="8">
        <f t="shared" si="239"/>
        <v>16884</v>
      </c>
      <c r="U5082" s="8">
        <f>Sales[[#This Row],[Unit Cost]]*Sales[[#This Row],[Order Quantity]]</f>
        <v>18291</v>
      </c>
    </row>
    <row r="5083" spans="1:21" x14ac:dyDescent="0.2">
      <c r="A5083" s="6" t="s">
        <v>5296</v>
      </c>
      <c r="B5083" s="6" t="s">
        <v>25</v>
      </c>
      <c r="C5083" s="6" t="s">
        <v>147</v>
      </c>
      <c r="D5083" s="7">
        <v>43700</v>
      </c>
      <c r="E5083" s="7">
        <v>43853</v>
      </c>
      <c r="F5083" s="7">
        <v>43878</v>
      </c>
      <c r="G5083" s="7">
        <v>43883</v>
      </c>
      <c r="H5083" s="6">
        <f t="shared" si="237"/>
        <v>30</v>
      </c>
      <c r="I5083" s="6" t="s">
        <v>215</v>
      </c>
      <c r="J5083" s="6">
        <v>12</v>
      </c>
      <c r="K5083" s="6">
        <v>8</v>
      </c>
      <c r="L5083" s="6">
        <v>214</v>
      </c>
      <c r="M5083" s="6">
        <v>9</v>
      </c>
      <c r="N5083" s="6">
        <v>3</v>
      </c>
      <c r="O5083" s="6">
        <v>0.1</v>
      </c>
      <c r="P5083" s="8">
        <v>1212.7</v>
      </c>
      <c r="Q5083" s="8">
        <v>557.8420000000001</v>
      </c>
      <c r="R5083" s="8">
        <f t="shared" si="238"/>
        <v>1600.7640000000001</v>
      </c>
      <c r="S5083" s="8">
        <f>(((Sales[[#This Row],[Unit Price]]-(Sales[[#This Row],[Discount Applied]]*Sales[[#This Row],[Unit Price]]))-Q5083)/Q5083)*100</f>
        <v>95.652173913043455</v>
      </c>
      <c r="T5083" s="8">
        <f t="shared" si="239"/>
        <v>3274.2900000000004</v>
      </c>
      <c r="U5083" s="8">
        <f>Sales[[#This Row],[Unit Cost]]*Sales[[#This Row],[Order Quantity]]</f>
        <v>1673.5260000000003</v>
      </c>
    </row>
    <row r="5084" spans="1:21" x14ac:dyDescent="0.2">
      <c r="A5084" s="6" t="s">
        <v>5297</v>
      </c>
      <c r="B5084" s="6" t="s">
        <v>25</v>
      </c>
      <c r="C5084" s="6" t="s">
        <v>147</v>
      </c>
      <c r="D5084" s="7">
        <v>43700</v>
      </c>
      <c r="E5084" s="7">
        <v>43853</v>
      </c>
      <c r="F5084" s="7">
        <v>43873</v>
      </c>
      <c r="G5084" s="7">
        <v>43876</v>
      </c>
      <c r="H5084" s="6">
        <f t="shared" si="237"/>
        <v>23</v>
      </c>
      <c r="I5084" s="6" t="s">
        <v>215</v>
      </c>
      <c r="J5084" s="6">
        <v>18</v>
      </c>
      <c r="K5084" s="6">
        <v>24</v>
      </c>
      <c r="L5084" s="6">
        <v>213</v>
      </c>
      <c r="M5084" s="6">
        <v>45</v>
      </c>
      <c r="N5084" s="6">
        <v>3</v>
      </c>
      <c r="O5084" s="6">
        <v>0.1</v>
      </c>
      <c r="P5084" s="8">
        <v>3484</v>
      </c>
      <c r="Q5084" s="8">
        <v>2891.72</v>
      </c>
      <c r="R5084" s="8">
        <f t="shared" si="238"/>
        <v>731.63999999999942</v>
      </c>
      <c r="S5084" s="8">
        <f>(((Sales[[#This Row],[Unit Price]]-(Sales[[#This Row],[Discount Applied]]*Sales[[#This Row],[Unit Price]]))-Q5084)/Q5084)*100</f>
        <v>8.4337349397590415</v>
      </c>
      <c r="T5084" s="8">
        <f t="shared" si="239"/>
        <v>9406.7999999999993</v>
      </c>
      <c r="U5084" s="8">
        <f>Sales[[#This Row],[Unit Cost]]*Sales[[#This Row],[Order Quantity]]</f>
        <v>8675.16</v>
      </c>
    </row>
    <row r="5085" spans="1:21" x14ac:dyDescent="0.2">
      <c r="A5085" s="6" t="s">
        <v>5298</v>
      </c>
      <c r="B5085" s="6" t="s">
        <v>25</v>
      </c>
      <c r="C5085" s="6" t="s">
        <v>145</v>
      </c>
      <c r="D5085" s="7">
        <v>43800</v>
      </c>
      <c r="E5085" s="7">
        <v>43854</v>
      </c>
      <c r="F5085" s="7">
        <v>43868</v>
      </c>
      <c r="G5085" s="7">
        <v>43878</v>
      </c>
      <c r="H5085" s="6">
        <f t="shared" si="237"/>
        <v>24</v>
      </c>
      <c r="I5085" s="6" t="s">
        <v>215</v>
      </c>
      <c r="J5085" s="6">
        <v>15</v>
      </c>
      <c r="K5085" s="6">
        <v>26</v>
      </c>
      <c r="L5085" s="6">
        <v>131</v>
      </c>
      <c r="M5085" s="6">
        <v>36</v>
      </c>
      <c r="N5085" s="6">
        <v>3</v>
      </c>
      <c r="O5085" s="6">
        <v>0.3</v>
      </c>
      <c r="P5085" s="8">
        <v>3845.8</v>
      </c>
      <c r="Q5085" s="8">
        <v>2499.77</v>
      </c>
      <c r="R5085" s="8">
        <f t="shared" si="238"/>
        <v>576.87000000000171</v>
      </c>
      <c r="S5085" s="8">
        <f>(((Sales[[#This Row],[Unit Price]]-(Sales[[#This Row],[Discount Applied]]*Sales[[#This Row],[Unit Price]]))-Q5085)/Q5085)*100</f>
        <v>7.6923076923077094</v>
      </c>
      <c r="T5085" s="8">
        <f t="shared" si="239"/>
        <v>8076.1800000000012</v>
      </c>
      <c r="U5085" s="8">
        <f>Sales[[#This Row],[Unit Cost]]*Sales[[#This Row],[Order Quantity]]</f>
        <v>7499.3099999999995</v>
      </c>
    </row>
    <row r="5086" spans="1:21" x14ac:dyDescent="0.2">
      <c r="A5086" s="6" t="s">
        <v>5299</v>
      </c>
      <c r="B5086" s="6" t="s">
        <v>23</v>
      </c>
      <c r="C5086" s="6" t="s">
        <v>145</v>
      </c>
      <c r="D5086" s="7">
        <v>43700</v>
      </c>
      <c r="E5086" s="7">
        <v>43854</v>
      </c>
      <c r="F5086" s="7">
        <v>43868</v>
      </c>
      <c r="G5086" s="7">
        <v>43872</v>
      </c>
      <c r="H5086" s="6">
        <f t="shared" si="237"/>
        <v>18</v>
      </c>
      <c r="I5086" s="6" t="s">
        <v>215</v>
      </c>
      <c r="J5086" s="6">
        <v>21</v>
      </c>
      <c r="K5086" s="6">
        <v>28</v>
      </c>
      <c r="L5086" s="6">
        <v>155</v>
      </c>
      <c r="M5086" s="6">
        <v>42</v>
      </c>
      <c r="N5086" s="6">
        <v>2</v>
      </c>
      <c r="O5086" s="6">
        <v>0.2</v>
      </c>
      <c r="P5086" s="8">
        <v>2398.6</v>
      </c>
      <c r="Q5086" s="8">
        <v>1703.0059999999999</v>
      </c>
      <c r="R5086" s="8">
        <f t="shared" si="238"/>
        <v>431.74800000000005</v>
      </c>
      <c r="S5086" s="8">
        <f>(((Sales[[#This Row],[Unit Price]]-(Sales[[#This Row],[Discount Applied]]*Sales[[#This Row],[Unit Price]]))-Q5086)/Q5086)*100</f>
        <v>12.676056338028172</v>
      </c>
      <c r="T5086" s="8">
        <f t="shared" si="239"/>
        <v>3837.7599999999998</v>
      </c>
      <c r="U5086" s="8">
        <f>Sales[[#This Row],[Unit Cost]]*Sales[[#This Row],[Order Quantity]]</f>
        <v>3406.0119999999997</v>
      </c>
    </row>
    <row r="5087" spans="1:21" x14ac:dyDescent="0.2">
      <c r="A5087" s="6" t="s">
        <v>5300</v>
      </c>
      <c r="B5087" s="6" t="s">
        <v>24</v>
      </c>
      <c r="C5087" s="6" t="s">
        <v>143</v>
      </c>
      <c r="D5087" s="7">
        <v>43800</v>
      </c>
      <c r="E5087" s="7">
        <v>43854</v>
      </c>
      <c r="F5087" s="7">
        <v>43878</v>
      </c>
      <c r="G5087" s="7">
        <v>43881</v>
      </c>
      <c r="H5087" s="6">
        <f t="shared" si="237"/>
        <v>27</v>
      </c>
      <c r="I5087" s="6" t="s">
        <v>215</v>
      </c>
      <c r="J5087" s="6">
        <v>3</v>
      </c>
      <c r="K5087" s="6">
        <v>27</v>
      </c>
      <c r="L5087" s="6">
        <v>360</v>
      </c>
      <c r="M5087" s="6">
        <v>4</v>
      </c>
      <c r="N5087" s="6">
        <v>5</v>
      </c>
      <c r="O5087" s="6">
        <v>7.4999999999999997E-2</v>
      </c>
      <c r="P5087" s="8">
        <v>6123.8</v>
      </c>
      <c r="Q5087" s="8">
        <v>3919.232</v>
      </c>
      <c r="R5087" s="8">
        <f t="shared" si="238"/>
        <v>8726.4150000000009</v>
      </c>
      <c r="S5087" s="8">
        <f>(((Sales[[#This Row],[Unit Price]]-(Sales[[#This Row],[Discount Applied]]*Sales[[#This Row],[Unit Price]]))-Q5087)/Q5087)*100</f>
        <v>44.531250000000014</v>
      </c>
      <c r="T5087" s="8">
        <f t="shared" si="239"/>
        <v>28322.575000000001</v>
      </c>
      <c r="U5087" s="8">
        <f>Sales[[#This Row],[Unit Cost]]*Sales[[#This Row],[Order Quantity]]</f>
        <v>19596.16</v>
      </c>
    </row>
    <row r="5088" spans="1:21" x14ac:dyDescent="0.2">
      <c r="A5088" s="6" t="s">
        <v>5301</v>
      </c>
      <c r="B5088" s="6" t="s">
        <v>24</v>
      </c>
      <c r="C5088" s="6" t="s">
        <v>144</v>
      </c>
      <c r="D5088" s="7">
        <v>43800</v>
      </c>
      <c r="E5088" s="7">
        <v>43854</v>
      </c>
      <c r="F5088" s="7">
        <v>43868</v>
      </c>
      <c r="G5088" s="7">
        <v>43877</v>
      </c>
      <c r="H5088" s="6">
        <f t="shared" si="237"/>
        <v>23</v>
      </c>
      <c r="I5088" s="6" t="s">
        <v>215</v>
      </c>
      <c r="J5088" s="6">
        <v>1</v>
      </c>
      <c r="K5088" s="6">
        <v>50</v>
      </c>
      <c r="L5088" s="6">
        <v>83</v>
      </c>
      <c r="M5088" s="6">
        <v>11</v>
      </c>
      <c r="N5088" s="6">
        <v>3</v>
      </c>
      <c r="O5088" s="6">
        <v>0.1</v>
      </c>
      <c r="P5088" s="8">
        <v>1788.9</v>
      </c>
      <c r="Q5088" s="8">
        <v>1216.4520000000002</v>
      </c>
      <c r="R5088" s="8">
        <f t="shared" si="238"/>
        <v>1180.674</v>
      </c>
      <c r="S5088" s="8">
        <f>(((Sales[[#This Row],[Unit Price]]-(Sales[[#This Row],[Discount Applied]]*Sales[[#This Row],[Unit Price]]))-Q5088)/Q5088)*100</f>
        <v>32.352941176470566</v>
      </c>
      <c r="T5088" s="8">
        <f t="shared" si="239"/>
        <v>4830.0300000000007</v>
      </c>
      <c r="U5088" s="8">
        <f>Sales[[#This Row],[Unit Cost]]*Sales[[#This Row],[Order Quantity]]</f>
        <v>3649.3560000000007</v>
      </c>
    </row>
    <row r="5089" spans="1:21" x14ac:dyDescent="0.2">
      <c r="A5089" s="6" t="s">
        <v>5302</v>
      </c>
      <c r="B5089" s="6" t="s">
        <v>24</v>
      </c>
      <c r="C5089" s="6" t="s">
        <v>148</v>
      </c>
      <c r="D5089" s="7">
        <v>43700</v>
      </c>
      <c r="E5089" s="7">
        <v>43854</v>
      </c>
      <c r="F5089" s="7">
        <v>43859</v>
      </c>
      <c r="G5089" s="7">
        <v>43869</v>
      </c>
      <c r="H5089" s="6">
        <f t="shared" si="237"/>
        <v>15</v>
      </c>
      <c r="I5089" s="6" t="s">
        <v>215</v>
      </c>
      <c r="J5089" s="6">
        <v>10</v>
      </c>
      <c r="K5089" s="6">
        <v>12</v>
      </c>
      <c r="L5089" s="6">
        <v>55</v>
      </c>
      <c r="M5089" s="6">
        <v>9</v>
      </c>
      <c r="N5089" s="6">
        <v>3</v>
      </c>
      <c r="O5089" s="6">
        <v>0.05</v>
      </c>
      <c r="P5089" s="8">
        <v>3926.2000000000003</v>
      </c>
      <c r="Q5089" s="8">
        <v>2002.3620000000001</v>
      </c>
      <c r="R5089" s="8">
        <f t="shared" si="238"/>
        <v>5182.5839999999998</v>
      </c>
      <c r="S5089" s="8">
        <f>(((Sales[[#This Row],[Unit Price]]-(Sales[[#This Row],[Discount Applied]]*Sales[[#This Row],[Unit Price]]))-Q5089)/Q5089)*100</f>
        <v>86.274509803921575</v>
      </c>
      <c r="T5089" s="8">
        <f t="shared" si="239"/>
        <v>11189.67</v>
      </c>
      <c r="U5089" s="8">
        <f>Sales[[#This Row],[Unit Cost]]*Sales[[#This Row],[Order Quantity]]</f>
        <v>6007.0860000000002</v>
      </c>
    </row>
    <row r="5090" spans="1:21" x14ac:dyDescent="0.2">
      <c r="A5090" s="6" t="s">
        <v>5303</v>
      </c>
      <c r="B5090" s="6" t="s">
        <v>25</v>
      </c>
      <c r="C5090" s="6" t="s">
        <v>148</v>
      </c>
      <c r="D5090" s="7">
        <v>43800</v>
      </c>
      <c r="E5090" s="7">
        <v>43854</v>
      </c>
      <c r="F5090" s="7">
        <v>43860</v>
      </c>
      <c r="G5090" s="7">
        <v>43868</v>
      </c>
      <c r="H5090" s="6">
        <f t="shared" si="237"/>
        <v>14</v>
      </c>
      <c r="I5090" s="6" t="s">
        <v>215</v>
      </c>
      <c r="J5090" s="6">
        <v>18</v>
      </c>
      <c r="K5090" s="6">
        <v>37</v>
      </c>
      <c r="L5090" s="6">
        <v>31</v>
      </c>
      <c r="M5090" s="6">
        <v>47</v>
      </c>
      <c r="N5090" s="6">
        <v>7</v>
      </c>
      <c r="O5090" s="6">
        <v>0.1</v>
      </c>
      <c r="P5090" s="8">
        <v>180.9</v>
      </c>
      <c r="Q5090" s="8">
        <v>124.821</v>
      </c>
      <c r="R5090" s="8">
        <f t="shared" si="238"/>
        <v>265.92300000000012</v>
      </c>
      <c r="S5090" s="8">
        <f>(((Sales[[#This Row],[Unit Price]]-(Sales[[#This Row],[Discount Applied]]*Sales[[#This Row],[Unit Price]]))-Q5090)/Q5090)*100</f>
        <v>30.434782608695656</v>
      </c>
      <c r="T5090" s="8">
        <f t="shared" si="239"/>
        <v>1139.67</v>
      </c>
      <c r="U5090" s="8">
        <f>Sales[[#This Row],[Unit Cost]]*Sales[[#This Row],[Order Quantity]]</f>
        <v>873.74699999999996</v>
      </c>
    </row>
    <row r="5091" spans="1:21" x14ac:dyDescent="0.2">
      <c r="A5091" s="6" t="s">
        <v>5304</v>
      </c>
      <c r="B5091" s="6" t="s">
        <v>23</v>
      </c>
      <c r="C5091" s="6" t="s">
        <v>148</v>
      </c>
      <c r="D5091" s="7">
        <v>43700</v>
      </c>
      <c r="E5091" s="7">
        <v>43854</v>
      </c>
      <c r="F5091" s="7">
        <v>43861</v>
      </c>
      <c r="G5091" s="7">
        <v>43867</v>
      </c>
      <c r="H5091" s="6">
        <f t="shared" si="237"/>
        <v>13</v>
      </c>
      <c r="I5091" s="6" t="s">
        <v>215</v>
      </c>
      <c r="J5091" s="6">
        <v>24</v>
      </c>
      <c r="K5091" s="6">
        <v>5</v>
      </c>
      <c r="L5091" s="6">
        <v>40</v>
      </c>
      <c r="M5091" s="6">
        <v>38</v>
      </c>
      <c r="N5091" s="6">
        <v>3</v>
      </c>
      <c r="O5091" s="6">
        <v>0.05</v>
      </c>
      <c r="P5091" s="8">
        <v>3169.1</v>
      </c>
      <c r="Q5091" s="8">
        <v>2313.4429999999998</v>
      </c>
      <c r="R5091" s="8">
        <f t="shared" si="238"/>
        <v>2091.6059999999998</v>
      </c>
      <c r="S5091" s="8">
        <f>(((Sales[[#This Row],[Unit Price]]-(Sales[[#This Row],[Discount Applied]]*Sales[[#This Row],[Unit Price]]))-Q5091)/Q5091)*100</f>
        <v>30.136986301369877</v>
      </c>
      <c r="T5091" s="8">
        <f t="shared" si="239"/>
        <v>9031.9349999999995</v>
      </c>
      <c r="U5091" s="8">
        <f>Sales[[#This Row],[Unit Cost]]*Sales[[#This Row],[Order Quantity]]</f>
        <v>6940.3289999999997</v>
      </c>
    </row>
    <row r="5092" spans="1:21" x14ac:dyDescent="0.2">
      <c r="A5092" s="6" t="s">
        <v>5305</v>
      </c>
      <c r="B5092" s="6" t="s">
        <v>26</v>
      </c>
      <c r="C5092" s="6" t="s">
        <v>146</v>
      </c>
      <c r="D5092" s="7">
        <v>43700</v>
      </c>
      <c r="E5092" s="7">
        <v>43854</v>
      </c>
      <c r="F5092" s="7">
        <v>43868</v>
      </c>
      <c r="G5092" s="7">
        <v>43872</v>
      </c>
      <c r="H5092" s="6">
        <f t="shared" si="237"/>
        <v>18</v>
      </c>
      <c r="I5092" s="6" t="s">
        <v>215</v>
      </c>
      <c r="J5092" s="6">
        <v>26</v>
      </c>
      <c r="K5092" s="6">
        <v>10</v>
      </c>
      <c r="L5092" s="6">
        <v>267</v>
      </c>
      <c r="M5092" s="6">
        <v>11</v>
      </c>
      <c r="N5092" s="6">
        <v>1</v>
      </c>
      <c r="O5092" s="6">
        <v>0.15</v>
      </c>
      <c r="P5092" s="8">
        <v>1172.5</v>
      </c>
      <c r="Q5092" s="8">
        <v>539.35</v>
      </c>
      <c r="R5092" s="8">
        <f t="shared" si="238"/>
        <v>457.27499999999998</v>
      </c>
      <c r="S5092" s="8">
        <f>(((Sales[[#This Row],[Unit Price]]-(Sales[[#This Row],[Discount Applied]]*Sales[[#This Row],[Unit Price]]))-Q5092)/Q5092)*100</f>
        <v>84.782608695652158</v>
      </c>
      <c r="T5092" s="8">
        <f t="shared" si="239"/>
        <v>996.625</v>
      </c>
      <c r="U5092" s="8">
        <f>Sales[[#This Row],[Unit Cost]]*Sales[[#This Row],[Order Quantity]]</f>
        <v>539.35</v>
      </c>
    </row>
    <row r="5093" spans="1:21" x14ac:dyDescent="0.2">
      <c r="A5093" s="6" t="s">
        <v>5306</v>
      </c>
      <c r="B5093" s="6" t="s">
        <v>25</v>
      </c>
      <c r="C5093" s="6" t="s">
        <v>144</v>
      </c>
      <c r="D5093" s="7">
        <v>43700</v>
      </c>
      <c r="E5093" s="7">
        <v>43855</v>
      </c>
      <c r="F5093" s="7">
        <v>43865</v>
      </c>
      <c r="G5093" s="7">
        <v>43867</v>
      </c>
      <c r="H5093" s="6">
        <f t="shared" si="237"/>
        <v>12</v>
      </c>
      <c r="I5093" s="6" t="s">
        <v>215</v>
      </c>
      <c r="J5093" s="6">
        <v>17</v>
      </c>
      <c r="K5093" s="6">
        <v>18</v>
      </c>
      <c r="L5093" s="6">
        <v>84</v>
      </c>
      <c r="M5093" s="6">
        <v>2</v>
      </c>
      <c r="N5093" s="6">
        <v>5</v>
      </c>
      <c r="O5093" s="6">
        <v>0.05</v>
      </c>
      <c r="P5093" s="8">
        <v>3959.7000000000003</v>
      </c>
      <c r="Q5093" s="8">
        <v>2573.8050000000003</v>
      </c>
      <c r="R5093" s="8">
        <f t="shared" si="238"/>
        <v>5939.5499999999993</v>
      </c>
      <c r="S5093" s="8">
        <f>(((Sales[[#This Row],[Unit Price]]-(Sales[[#This Row],[Discount Applied]]*Sales[[#This Row],[Unit Price]]))-Q5093)/Q5093)*100</f>
        <v>46.153846153846146</v>
      </c>
      <c r="T5093" s="8">
        <f t="shared" si="239"/>
        <v>18808.575000000001</v>
      </c>
      <c r="U5093" s="8">
        <f>Sales[[#This Row],[Unit Cost]]*Sales[[#This Row],[Order Quantity]]</f>
        <v>12869.025000000001</v>
      </c>
    </row>
    <row r="5094" spans="1:21" x14ac:dyDescent="0.2">
      <c r="A5094" s="6" t="s">
        <v>5307</v>
      </c>
      <c r="B5094" s="6" t="s">
        <v>24</v>
      </c>
      <c r="C5094" s="6" t="s">
        <v>145</v>
      </c>
      <c r="D5094" s="7">
        <v>43800</v>
      </c>
      <c r="E5094" s="7">
        <v>43855</v>
      </c>
      <c r="F5094" s="7">
        <v>43867</v>
      </c>
      <c r="G5094" s="7">
        <v>43868</v>
      </c>
      <c r="H5094" s="6">
        <f t="shared" si="237"/>
        <v>13</v>
      </c>
      <c r="I5094" s="6" t="s">
        <v>215</v>
      </c>
      <c r="J5094" s="6">
        <v>10</v>
      </c>
      <c r="K5094" s="6">
        <v>30</v>
      </c>
      <c r="L5094" s="6">
        <v>126</v>
      </c>
      <c r="M5094" s="6">
        <v>16</v>
      </c>
      <c r="N5094" s="6">
        <v>7</v>
      </c>
      <c r="O5094" s="6">
        <v>0.05</v>
      </c>
      <c r="P5094" s="8">
        <v>194.3</v>
      </c>
      <c r="Q5094" s="8">
        <v>108.80800000000002</v>
      </c>
      <c r="R5094" s="8">
        <f t="shared" si="238"/>
        <v>530.43899999999985</v>
      </c>
      <c r="S5094" s="8">
        <f>(((Sales[[#This Row],[Unit Price]]-(Sales[[#This Row],[Discount Applied]]*Sales[[#This Row],[Unit Price]]))-Q5094)/Q5094)*100</f>
        <v>69.64285714285711</v>
      </c>
      <c r="T5094" s="8">
        <f t="shared" si="239"/>
        <v>1292.095</v>
      </c>
      <c r="U5094" s="8">
        <f>Sales[[#This Row],[Unit Cost]]*Sales[[#This Row],[Order Quantity]]</f>
        <v>761.65600000000018</v>
      </c>
    </row>
    <row r="5095" spans="1:21" x14ac:dyDescent="0.2">
      <c r="A5095" s="6" t="s">
        <v>5308</v>
      </c>
      <c r="B5095" s="6" t="s">
        <v>24</v>
      </c>
      <c r="C5095" s="6" t="s">
        <v>148</v>
      </c>
      <c r="D5095" s="7">
        <v>43800</v>
      </c>
      <c r="E5095" s="7">
        <v>43855</v>
      </c>
      <c r="F5095" s="7">
        <v>43863</v>
      </c>
      <c r="G5095" s="7">
        <v>43865</v>
      </c>
      <c r="H5095" s="6">
        <f t="shared" si="237"/>
        <v>10</v>
      </c>
      <c r="I5095" s="6" t="s">
        <v>215</v>
      </c>
      <c r="J5095" s="6">
        <v>12</v>
      </c>
      <c r="K5095" s="6">
        <v>3</v>
      </c>
      <c r="L5095" s="6">
        <v>29</v>
      </c>
      <c r="M5095" s="6">
        <v>22</v>
      </c>
      <c r="N5095" s="6">
        <v>8</v>
      </c>
      <c r="O5095" s="6">
        <v>0.05</v>
      </c>
      <c r="P5095" s="8">
        <v>2318.2000000000003</v>
      </c>
      <c r="Q5095" s="8">
        <v>1877.7420000000004</v>
      </c>
      <c r="R5095" s="8">
        <f t="shared" si="238"/>
        <v>2596.384</v>
      </c>
      <c r="S5095" s="8">
        <f>(((Sales[[#This Row],[Unit Price]]-(Sales[[#This Row],[Discount Applied]]*Sales[[#This Row],[Unit Price]]))-Q5095)/Q5095)*100</f>
        <v>17.283950617283946</v>
      </c>
      <c r="T5095" s="8">
        <f t="shared" si="239"/>
        <v>17618.320000000003</v>
      </c>
      <c r="U5095" s="8">
        <f>Sales[[#This Row],[Unit Cost]]*Sales[[#This Row],[Order Quantity]]</f>
        <v>15021.936000000003</v>
      </c>
    </row>
    <row r="5096" spans="1:21" x14ac:dyDescent="0.2">
      <c r="A5096" s="6" t="s">
        <v>5309</v>
      </c>
      <c r="B5096" s="6" t="s">
        <v>24</v>
      </c>
      <c r="C5096" s="6" t="s">
        <v>146</v>
      </c>
      <c r="D5096" s="7">
        <v>43700</v>
      </c>
      <c r="E5096" s="7">
        <v>43855</v>
      </c>
      <c r="F5096" s="7">
        <v>43866</v>
      </c>
      <c r="G5096" s="7">
        <v>43875</v>
      </c>
      <c r="H5096" s="6">
        <f t="shared" si="237"/>
        <v>20</v>
      </c>
      <c r="I5096" s="6" t="s">
        <v>215</v>
      </c>
      <c r="J5096" s="6">
        <v>10</v>
      </c>
      <c r="K5096" s="6">
        <v>46</v>
      </c>
      <c r="L5096" s="6">
        <v>301</v>
      </c>
      <c r="M5096" s="6">
        <v>18</v>
      </c>
      <c r="N5096" s="6">
        <v>3</v>
      </c>
      <c r="O5096" s="6">
        <v>0.1</v>
      </c>
      <c r="P5096" s="8">
        <v>1916.2</v>
      </c>
      <c r="Q5096" s="8">
        <v>1494.6360000000002</v>
      </c>
      <c r="R5096" s="8">
        <f t="shared" si="238"/>
        <v>689.83200000000033</v>
      </c>
      <c r="S5096" s="8">
        <f>(((Sales[[#This Row],[Unit Price]]-(Sales[[#This Row],[Discount Applied]]*Sales[[#This Row],[Unit Price]]))-Q5096)/Q5096)*100</f>
        <v>15.384615384615365</v>
      </c>
      <c r="T5096" s="8">
        <f t="shared" si="239"/>
        <v>5173.7400000000007</v>
      </c>
      <c r="U5096" s="8">
        <f>Sales[[#This Row],[Unit Cost]]*Sales[[#This Row],[Order Quantity]]</f>
        <v>4483.9080000000004</v>
      </c>
    </row>
    <row r="5097" spans="1:21" x14ac:dyDescent="0.2">
      <c r="A5097" s="6" t="s">
        <v>5310</v>
      </c>
      <c r="B5097" s="6" t="s">
        <v>24</v>
      </c>
      <c r="C5097" s="6" t="s">
        <v>144</v>
      </c>
      <c r="D5097" s="7">
        <v>43800</v>
      </c>
      <c r="E5097" s="7">
        <v>43855</v>
      </c>
      <c r="F5097" s="7">
        <v>43866</v>
      </c>
      <c r="G5097" s="7">
        <v>43867</v>
      </c>
      <c r="H5097" s="6">
        <f t="shared" si="237"/>
        <v>12</v>
      </c>
      <c r="I5097" s="6" t="s">
        <v>215</v>
      </c>
      <c r="J5097" s="6">
        <v>6</v>
      </c>
      <c r="K5097" s="6">
        <v>26</v>
      </c>
      <c r="L5097" s="6">
        <v>73</v>
      </c>
      <c r="M5097" s="6">
        <v>22</v>
      </c>
      <c r="N5097" s="6">
        <v>5</v>
      </c>
      <c r="O5097" s="6">
        <v>0.05</v>
      </c>
      <c r="P5097" s="8">
        <v>2512.5</v>
      </c>
      <c r="Q5097" s="8">
        <v>1055.25</v>
      </c>
      <c r="R5097" s="8">
        <f t="shared" si="238"/>
        <v>6658.125</v>
      </c>
      <c r="S5097" s="8">
        <f>(((Sales[[#This Row],[Unit Price]]-(Sales[[#This Row],[Discount Applied]]*Sales[[#This Row],[Unit Price]]))-Q5097)/Q5097)*100</f>
        <v>126.19047619047619</v>
      </c>
      <c r="T5097" s="8">
        <f t="shared" si="239"/>
        <v>11934.375</v>
      </c>
      <c r="U5097" s="8">
        <f>Sales[[#This Row],[Unit Cost]]*Sales[[#This Row],[Order Quantity]]</f>
        <v>5276.25</v>
      </c>
    </row>
    <row r="5098" spans="1:21" x14ac:dyDescent="0.2">
      <c r="A5098" s="6" t="s">
        <v>5311</v>
      </c>
      <c r="B5098" s="6" t="s">
        <v>24</v>
      </c>
      <c r="C5098" s="6" t="s">
        <v>143</v>
      </c>
      <c r="D5098" s="7">
        <v>43800</v>
      </c>
      <c r="E5098" s="7">
        <v>43855</v>
      </c>
      <c r="F5098" s="7">
        <v>43857</v>
      </c>
      <c r="G5098" s="7">
        <v>43866</v>
      </c>
      <c r="H5098" s="6">
        <f t="shared" si="237"/>
        <v>11</v>
      </c>
      <c r="I5098" s="6" t="s">
        <v>215</v>
      </c>
      <c r="J5098" s="6">
        <v>4</v>
      </c>
      <c r="K5098" s="6">
        <v>16</v>
      </c>
      <c r="L5098" s="6">
        <v>352</v>
      </c>
      <c r="M5098" s="6">
        <v>29</v>
      </c>
      <c r="N5098" s="6">
        <v>6</v>
      </c>
      <c r="O5098" s="6">
        <v>0.15</v>
      </c>
      <c r="P5098" s="8">
        <v>174.20000000000002</v>
      </c>
      <c r="Q5098" s="8">
        <v>102.77800000000001</v>
      </c>
      <c r="R5098" s="8">
        <f t="shared" si="238"/>
        <v>271.75200000000007</v>
      </c>
      <c r="S5098" s="8">
        <f>(((Sales[[#This Row],[Unit Price]]-(Sales[[#This Row],[Discount Applied]]*Sales[[#This Row],[Unit Price]]))-Q5098)/Q5098)*100</f>
        <v>44.067796610169502</v>
      </c>
      <c r="T5098" s="8">
        <f t="shared" si="239"/>
        <v>888.42000000000007</v>
      </c>
      <c r="U5098" s="8">
        <f>Sales[[#This Row],[Unit Cost]]*Sales[[#This Row],[Order Quantity]]</f>
        <v>616.66800000000001</v>
      </c>
    </row>
    <row r="5099" spans="1:21" x14ac:dyDescent="0.2">
      <c r="A5099" s="6" t="s">
        <v>5312</v>
      </c>
      <c r="B5099" s="6" t="s">
        <v>25</v>
      </c>
      <c r="C5099" s="6" t="s">
        <v>143</v>
      </c>
      <c r="D5099" s="7">
        <v>43700</v>
      </c>
      <c r="E5099" s="7">
        <v>43856</v>
      </c>
      <c r="F5099" s="7">
        <v>43873</v>
      </c>
      <c r="G5099" s="7">
        <v>43874</v>
      </c>
      <c r="H5099" s="6">
        <f t="shared" si="237"/>
        <v>18</v>
      </c>
      <c r="I5099" s="6" t="s">
        <v>215</v>
      </c>
      <c r="J5099" s="6">
        <v>19</v>
      </c>
      <c r="K5099" s="6">
        <v>34</v>
      </c>
      <c r="L5099" s="6">
        <v>340</v>
      </c>
      <c r="M5099" s="6">
        <v>5</v>
      </c>
      <c r="N5099" s="6">
        <v>1</v>
      </c>
      <c r="O5099" s="6">
        <v>0.1</v>
      </c>
      <c r="P5099" s="8">
        <v>5668.2</v>
      </c>
      <c r="Q5099" s="8">
        <v>3344.2379999999998</v>
      </c>
      <c r="R5099" s="8">
        <f t="shared" si="238"/>
        <v>1757.1420000000003</v>
      </c>
      <c r="S5099" s="8">
        <f>(((Sales[[#This Row],[Unit Price]]-(Sales[[#This Row],[Discount Applied]]*Sales[[#This Row],[Unit Price]]))-Q5099)/Q5099)*100</f>
        <v>52.542372881355945</v>
      </c>
      <c r="T5099" s="8">
        <f t="shared" si="239"/>
        <v>5101.38</v>
      </c>
      <c r="U5099" s="8">
        <f>Sales[[#This Row],[Unit Cost]]*Sales[[#This Row],[Order Quantity]]</f>
        <v>3344.2379999999998</v>
      </c>
    </row>
    <row r="5100" spans="1:21" x14ac:dyDescent="0.2">
      <c r="A5100" s="6" t="s">
        <v>5313</v>
      </c>
      <c r="B5100" s="6" t="s">
        <v>24</v>
      </c>
      <c r="C5100" s="6" t="s">
        <v>145</v>
      </c>
      <c r="D5100" s="7">
        <v>43700</v>
      </c>
      <c r="E5100" s="7">
        <v>43856</v>
      </c>
      <c r="F5100" s="7">
        <v>43873</v>
      </c>
      <c r="G5100" s="7">
        <v>43877</v>
      </c>
      <c r="H5100" s="6">
        <f t="shared" si="237"/>
        <v>21</v>
      </c>
      <c r="I5100" s="6" t="s">
        <v>215</v>
      </c>
      <c r="J5100" s="6">
        <v>2</v>
      </c>
      <c r="K5100" s="6">
        <v>2</v>
      </c>
      <c r="L5100" s="6">
        <v>169</v>
      </c>
      <c r="M5100" s="6">
        <v>17</v>
      </c>
      <c r="N5100" s="6">
        <v>3</v>
      </c>
      <c r="O5100" s="6">
        <v>0.3</v>
      </c>
      <c r="P5100" s="8">
        <v>1876</v>
      </c>
      <c r="Q5100" s="8">
        <v>1106.8399999999999</v>
      </c>
      <c r="R5100" s="8">
        <f t="shared" si="238"/>
        <v>619.08000000000084</v>
      </c>
      <c r="S5100" s="8">
        <f>(((Sales[[#This Row],[Unit Price]]-(Sales[[#This Row],[Discount Applied]]*Sales[[#This Row],[Unit Price]]))-Q5100)/Q5100)*100</f>
        <v>18.644067796610184</v>
      </c>
      <c r="T5100" s="8">
        <f t="shared" si="239"/>
        <v>3939.6000000000004</v>
      </c>
      <c r="U5100" s="8">
        <f>Sales[[#This Row],[Unit Cost]]*Sales[[#This Row],[Order Quantity]]</f>
        <v>3320.5199999999995</v>
      </c>
    </row>
    <row r="5101" spans="1:21" x14ac:dyDescent="0.2">
      <c r="A5101" s="6" t="s">
        <v>5314</v>
      </c>
      <c r="B5101" s="6" t="s">
        <v>24</v>
      </c>
      <c r="C5101" s="6" t="s">
        <v>143</v>
      </c>
      <c r="D5101" s="7">
        <v>43800</v>
      </c>
      <c r="E5101" s="7">
        <v>43856</v>
      </c>
      <c r="F5101" s="7">
        <v>43864</v>
      </c>
      <c r="G5101" s="7">
        <v>43865</v>
      </c>
      <c r="H5101" s="6">
        <f t="shared" si="237"/>
        <v>9</v>
      </c>
      <c r="I5101" s="6" t="s">
        <v>215</v>
      </c>
      <c r="J5101" s="6">
        <v>1</v>
      </c>
      <c r="K5101" s="6">
        <v>29</v>
      </c>
      <c r="L5101" s="6">
        <v>366</v>
      </c>
      <c r="M5101" s="6">
        <v>2</v>
      </c>
      <c r="N5101" s="6">
        <v>6</v>
      </c>
      <c r="O5101" s="6">
        <v>0.1</v>
      </c>
      <c r="P5101" s="8">
        <v>1969.8</v>
      </c>
      <c r="Q5101" s="8">
        <v>886.41</v>
      </c>
      <c r="R5101" s="8">
        <f t="shared" si="238"/>
        <v>5318.4599999999982</v>
      </c>
      <c r="S5101" s="8">
        <f>(((Sales[[#This Row],[Unit Price]]-(Sales[[#This Row],[Discount Applied]]*Sales[[#This Row],[Unit Price]]))-Q5101)/Q5101)*100</f>
        <v>100</v>
      </c>
      <c r="T5101" s="8">
        <f t="shared" si="239"/>
        <v>10636.919999999998</v>
      </c>
      <c r="U5101" s="8">
        <f>Sales[[#This Row],[Unit Cost]]*Sales[[#This Row],[Order Quantity]]</f>
        <v>5318.46</v>
      </c>
    </row>
    <row r="5102" spans="1:21" x14ac:dyDescent="0.2">
      <c r="A5102" s="6" t="s">
        <v>5315</v>
      </c>
      <c r="B5102" s="6" t="s">
        <v>24</v>
      </c>
      <c r="C5102" s="6" t="s">
        <v>147</v>
      </c>
      <c r="D5102" s="7">
        <v>43700</v>
      </c>
      <c r="E5102" s="7">
        <v>43856</v>
      </c>
      <c r="F5102" s="7">
        <v>43877</v>
      </c>
      <c r="G5102" s="7">
        <v>43887</v>
      </c>
      <c r="H5102" s="6">
        <f t="shared" si="237"/>
        <v>31</v>
      </c>
      <c r="I5102" s="6" t="s">
        <v>215</v>
      </c>
      <c r="J5102" s="6">
        <v>1</v>
      </c>
      <c r="K5102" s="6">
        <v>15</v>
      </c>
      <c r="L5102" s="6">
        <v>244</v>
      </c>
      <c r="M5102" s="6">
        <v>26</v>
      </c>
      <c r="N5102" s="6">
        <v>5</v>
      </c>
      <c r="O5102" s="6">
        <v>7.4999999999999997E-2</v>
      </c>
      <c r="P5102" s="8">
        <v>1045.2</v>
      </c>
      <c r="Q5102" s="8">
        <v>836.16000000000008</v>
      </c>
      <c r="R5102" s="8">
        <f t="shared" si="238"/>
        <v>653.25</v>
      </c>
      <c r="S5102" s="8">
        <f>(((Sales[[#This Row],[Unit Price]]-(Sales[[#This Row],[Discount Applied]]*Sales[[#This Row],[Unit Price]]))-Q5102)/Q5102)*100</f>
        <v>15.624999999999995</v>
      </c>
      <c r="T5102" s="8">
        <f t="shared" si="239"/>
        <v>4834.05</v>
      </c>
      <c r="U5102" s="8">
        <f>Sales[[#This Row],[Unit Cost]]*Sales[[#This Row],[Order Quantity]]</f>
        <v>4180.8</v>
      </c>
    </row>
    <row r="5103" spans="1:21" x14ac:dyDescent="0.2">
      <c r="A5103" s="6" t="s">
        <v>5316</v>
      </c>
      <c r="B5103" s="6" t="s">
        <v>24</v>
      </c>
      <c r="C5103" s="6" t="s">
        <v>146</v>
      </c>
      <c r="D5103" s="7">
        <v>43700</v>
      </c>
      <c r="E5103" s="7">
        <v>43856</v>
      </c>
      <c r="F5103" s="7">
        <v>43876</v>
      </c>
      <c r="G5103" s="7">
        <v>43880</v>
      </c>
      <c r="H5103" s="6">
        <f t="shared" si="237"/>
        <v>24</v>
      </c>
      <c r="I5103" s="6" t="s">
        <v>215</v>
      </c>
      <c r="J5103" s="6">
        <v>1</v>
      </c>
      <c r="K5103" s="6">
        <v>25</v>
      </c>
      <c r="L5103" s="6">
        <v>276</v>
      </c>
      <c r="M5103" s="6">
        <v>25</v>
      </c>
      <c r="N5103" s="6">
        <v>5</v>
      </c>
      <c r="O5103" s="6">
        <v>0.2</v>
      </c>
      <c r="P5103" s="8">
        <v>5681.6</v>
      </c>
      <c r="Q5103" s="8">
        <v>2727.1680000000001</v>
      </c>
      <c r="R5103" s="8">
        <f t="shared" si="238"/>
        <v>9090.5600000000013</v>
      </c>
      <c r="S5103" s="8">
        <f>(((Sales[[#This Row],[Unit Price]]-(Sales[[#This Row],[Discount Applied]]*Sales[[#This Row],[Unit Price]]))-Q5103)/Q5103)*100</f>
        <v>66.666666666666686</v>
      </c>
      <c r="T5103" s="8">
        <f t="shared" si="239"/>
        <v>22726.400000000001</v>
      </c>
      <c r="U5103" s="8">
        <f>Sales[[#This Row],[Unit Cost]]*Sales[[#This Row],[Order Quantity]]</f>
        <v>13635.84</v>
      </c>
    </row>
    <row r="5104" spans="1:21" x14ac:dyDescent="0.2">
      <c r="A5104" s="6" t="s">
        <v>5317</v>
      </c>
      <c r="B5104" s="6" t="s">
        <v>24</v>
      </c>
      <c r="C5104" s="6" t="s">
        <v>145</v>
      </c>
      <c r="D5104" s="7">
        <v>43800</v>
      </c>
      <c r="E5104" s="7">
        <v>43856</v>
      </c>
      <c r="F5104" s="7">
        <v>43864</v>
      </c>
      <c r="G5104" s="7">
        <v>43870</v>
      </c>
      <c r="H5104" s="6">
        <f t="shared" si="237"/>
        <v>14</v>
      </c>
      <c r="I5104" s="6" t="s">
        <v>215</v>
      </c>
      <c r="J5104" s="6">
        <v>1</v>
      </c>
      <c r="K5104" s="6">
        <v>22</v>
      </c>
      <c r="L5104" s="6">
        <v>147</v>
      </c>
      <c r="M5104" s="6">
        <v>29</v>
      </c>
      <c r="N5104" s="6">
        <v>5</v>
      </c>
      <c r="O5104" s="6">
        <v>0.15</v>
      </c>
      <c r="P5104" s="8">
        <v>1105.5</v>
      </c>
      <c r="Q5104" s="8">
        <v>442.20000000000005</v>
      </c>
      <c r="R5104" s="8">
        <f t="shared" si="238"/>
        <v>2487.375</v>
      </c>
      <c r="S5104" s="8">
        <f>(((Sales[[#This Row],[Unit Price]]-(Sales[[#This Row],[Discount Applied]]*Sales[[#This Row],[Unit Price]]))-Q5104)/Q5104)*100</f>
        <v>112.49999999999997</v>
      </c>
      <c r="T5104" s="8">
        <f t="shared" si="239"/>
        <v>4698.375</v>
      </c>
      <c r="U5104" s="8">
        <f>Sales[[#This Row],[Unit Cost]]*Sales[[#This Row],[Order Quantity]]</f>
        <v>2211</v>
      </c>
    </row>
    <row r="5105" spans="1:21" x14ac:dyDescent="0.2">
      <c r="A5105" s="6" t="s">
        <v>5318</v>
      </c>
      <c r="B5105" s="6" t="s">
        <v>24</v>
      </c>
      <c r="C5105" s="6" t="s">
        <v>144</v>
      </c>
      <c r="D5105" s="7">
        <v>43800</v>
      </c>
      <c r="E5105" s="7">
        <v>43856</v>
      </c>
      <c r="F5105" s="7">
        <v>43863</v>
      </c>
      <c r="G5105" s="7">
        <v>43866</v>
      </c>
      <c r="H5105" s="6">
        <f t="shared" si="237"/>
        <v>10</v>
      </c>
      <c r="I5105" s="6" t="s">
        <v>215</v>
      </c>
      <c r="J5105" s="6">
        <v>5</v>
      </c>
      <c r="K5105" s="6">
        <v>3</v>
      </c>
      <c r="L5105" s="6">
        <v>64</v>
      </c>
      <c r="M5105" s="6">
        <v>2</v>
      </c>
      <c r="N5105" s="6">
        <v>7</v>
      </c>
      <c r="O5105" s="6">
        <v>0.15</v>
      </c>
      <c r="P5105" s="8">
        <v>5427</v>
      </c>
      <c r="Q5105" s="8">
        <v>2170.8000000000002</v>
      </c>
      <c r="R5105" s="8">
        <f t="shared" si="238"/>
        <v>17095.05</v>
      </c>
      <c r="S5105" s="8">
        <f>(((Sales[[#This Row],[Unit Price]]-(Sales[[#This Row],[Discount Applied]]*Sales[[#This Row],[Unit Price]]))-Q5105)/Q5105)*100</f>
        <v>112.49999999999997</v>
      </c>
      <c r="T5105" s="8">
        <f t="shared" si="239"/>
        <v>32290.65</v>
      </c>
      <c r="U5105" s="8">
        <f>Sales[[#This Row],[Unit Cost]]*Sales[[#This Row],[Order Quantity]]</f>
        <v>15195.600000000002</v>
      </c>
    </row>
    <row r="5106" spans="1:21" x14ac:dyDescent="0.2">
      <c r="A5106" s="6" t="s">
        <v>5319</v>
      </c>
      <c r="B5106" s="6" t="s">
        <v>25</v>
      </c>
      <c r="C5106" s="6" t="s">
        <v>145</v>
      </c>
      <c r="D5106" s="7">
        <v>43700</v>
      </c>
      <c r="E5106" s="7">
        <v>43857</v>
      </c>
      <c r="F5106" s="7">
        <v>43885</v>
      </c>
      <c r="G5106" s="7">
        <v>43894</v>
      </c>
      <c r="H5106" s="6">
        <f t="shared" si="237"/>
        <v>37</v>
      </c>
      <c r="I5106" s="6" t="s">
        <v>215</v>
      </c>
      <c r="J5106" s="6">
        <v>18</v>
      </c>
      <c r="K5106" s="6">
        <v>3</v>
      </c>
      <c r="L5106" s="6">
        <v>140</v>
      </c>
      <c r="M5106" s="6">
        <v>31</v>
      </c>
      <c r="N5106" s="6">
        <v>7</v>
      </c>
      <c r="O5106" s="6">
        <v>0.05</v>
      </c>
      <c r="P5106" s="8">
        <v>2378.5</v>
      </c>
      <c r="Q5106" s="8">
        <v>1403.3149999999998</v>
      </c>
      <c r="R5106" s="8">
        <f t="shared" si="238"/>
        <v>5993.8200000000015</v>
      </c>
      <c r="S5106" s="8">
        <f>(((Sales[[#This Row],[Unit Price]]-(Sales[[#This Row],[Discount Applied]]*Sales[[#This Row],[Unit Price]]))-Q5106)/Q5106)*100</f>
        <v>61.016949152542374</v>
      </c>
      <c r="T5106" s="8">
        <f t="shared" si="239"/>
        <v>15817.025</v>
      </c>
      <c r="U5106" s="8">
        <f>Sales[[#This Row],[Unit Cost]]*Sales[[#This Row],[Order Quantity]]</f>
        <v>9823.2049999999981</v>
      </c>
    </row>
    <row r="5107" spans="1:21" x14ac:dyDescent="0.2">
      <c r="A5107" s="6" t="s">
        <v>5320</v>
      </c>
      <c r="B5107" s="6" t="s">
        <v>24</v>
      </c>
      <c r="C5107" s="6" t="s">
        <v>148</v>
      </c>
      <c r="D5107" s="7">
        <v>43800</v>
      </c>
      <c r="E5107" s="7">
        <v>43857</v>
      </c>
      <c r="F5107" s="7">
        <v>43878</v>
      </c>
      <c r="G5107" s="7">
        <v>43881</v>
      </c>
      <c r="H5107" s="6">
        <f t="shared" si="237"/>
        <v>24</v>
      </c>
      <c r="I5107" s="6" t="s">
        <v>215</v>
      </c>
      <c r="J5107" s="6">
        <v>6</v>
      </c>
      <c r="K5107" s="6">
        <v>43</v>
      </c>
      <c r="L5107" s="6">
        <v>42</v>
      </c>
      <c r="M5107" s="6">
        <v>16</v>
      </c>
      <c r="N5107" s="6">
        <v>5</v>
      </c>
      <c r="O5107" s="6">
        <v>7.4999999999999997E-2</v>
      </c>
      <c r="P5107" s="8">
        <v>5038.4000000000005</v>
      </c>
      <c r="Q5107" s="8">
        <v>2418.4320000000002</v>
      </c>
      <c r="R5107" s="8">
        <f t="shared" si="238"/>
        <v>11210.44</v>
      </c>
      <c r="S5107" s="8">
        <f>(((Sales[[#This Row],[Unit Price]]-(Sales[[#This Row],[Discount Applied]]*Sales[[#This Row],[Unit Price]]))-Q5107)/Q5107)*100</f>
        <v>92.708333333333343</v>
      </c>
      <c r="T5107" s="8">
        <f t="shared" si="239"/>
        <v>23302.600000000002</v>
      </c>
      <c r="U5107" s="8">
        <f>Sales[[#This Row],[Unit Cost]]*Sales[[#This Row],[Order Quantity]]</f>
        <v>12092.160000000002</v>
      </c>
    </row>
    <row r="5108" spans="1:21" x14ac:dyDescent="0.2">
      <c r="A5108" s="6" t="s">
        <v>5321</v>
      </c>
      <c r="B5108" s="6" t="s">
        <v>25</v>
      </c>
      <c r="C5108" s="6" t="s">
        <v>148</v>
      </c>
      <c r="D5108" s="7">
        <v>43800</v>
      </c>
      <c r="E5108" s="7">
        <v>43857</v>
      </c>
      <c r="F5108" s="7">
        <v>43865</v>
      </c>
      <c r="G5108" s="7">
        <v>43866</v>
      </c>
      <c r="H5108" s="6">
        <f t="shared" si="237"/>
        <v>9</v>
      </c>
      <c r="I5108" s="6" t="s">
        <v>215</v>
      </c>
      <c r="J5108" s="6">
        <v>13</v>
      </c>
      <c r="K5108" s="6">
        <v>32</v>
      </c>
      <c r="L5108" s="6">
        <v>9</v>
      </c>
      <c r="M5108" s="6">
        <v>3</v>
      </c>
      <c r="N5108" s="6">
        <v>1</v>
      </c>
      <c r="O5108" s="6">
        <v>0.05</v>
      </c>
      <c r="P5108" s="8">
        <v>857.6</v>
      </c>
      <c r="Q5108" s="8">
        <v>497.40799999999996</v>
      </c>
      <c r="R5108" s="8">
        <f t="shared" si="238"/>
        <v>317.31200000000007</v>
      </c>
      <c r="S5108" s="8">
        <f>(((Sales[[#This Row],[Unit Price]]-(Sales[[#This Row],[Discount Applied]]*Sales[[#This Row],[Unit Price]]))-Q5108)/Q5108)*100</f>
        <v>63.793103448275879</v>
      </c>
      <c r="T5108" s="8">
        <f t="shared" si="239"/>
        <v>814.72</v>
      </c>
      <c r="U5108" s="8">
        <f>Sales[[#This Row],[Unit Cost]]*Sales[[#This Row],[Order Quantity]]</f>
        <v>497.40799999999996</v>
      </c>
    </row>
    <row r="5109" spans="1:21" x14ac:dyDescent="0.2">
      <c r="A5109" s="6" t="s">
        <v>5322</v>
      </c>
      <c r="B5109" s="6" t="s">
        <v>24</v>
      </c>
      <c r="C5109" s="6" t="s">
        <v>145</v>
      </c>
      <c r="D5109" s="7">
        <v>43800</v>
      </c>
      <c r="E5109" s="7">
        <v>43857</v>
      </c>
      <c r="F5109" s="7">
        <v>43869</v>
      </c>
      <c r="G5109" s="7">
        <v>43871</v>
      </c>
      <c r="H5109" s="6">
        <f t="shared" si="237"/>
        <v>14</v>
      </c>
      <c r="I5109" s="6" t="s">
        <v>215</v>
      </c>
      <c r="J5109" s="6">
        <v>5</v>
      </c>
      <c r="K5109" s="6">
        <v>39</v>
      </c>
      <c r="L5109" s="6">
        <v>147</v>
      </c>
      <c r="M5109" s="6">
        <v>8</v>
      </c>
      <c r="N5109" s="6">
        <v>8</v>
      </c>
      <c r="O5109" s="6">
        <v>0.2</v>
      </c>
      <c r="P5109" s="8">
        <v>1728.6000000000001</v>
      </c>
      <c r="Q5109" s="8">
        <v>1417.452</v>
      </c>
      <c r="R5109" s="8">
        <f t="shared" si="238"/>
        <v>-276.57599999999911</v>
      </c>
      <c r="S5109" s="8">
        <f>(((Sales[[#This Row],[Unit Price]]-(Sales[[#This Row],[Discount Applied]]*Sales[[#This Row],[Unit Price]]))-Q5109)/Q5109)*100</f>
        <v>-2.4390243902438944</v>
      </c>
      <c r="T5109" s="8">
        <f t="shared" si="239"/>
        <v>11063.04</v>
      </c>
      <c r="U5109" s="8">
        <f>Sales[[#This Row],[Unit Cost]]*Sales[[#This Row],[Order Quantity]]</f>
        <v>11339.616</v>
      </c>
    </row>
    <row r="5110" spans="1:21" x14ac:dyDescent="0.2">
      <c r="A5110" s="6" t="s">
        <v>5323</v>
      </c>
      <c r="B5110" s="6" t="s">
        <v>24</v>
      </c>
      <c r="C5110" s="6" t="s">
        <v>147</v>
      </c>
      <c r="D5110" s="7">
        <v>43700</v>
      </c>
      <c r="E5110" s="7">
        <v>43857</v>
      </c>
      <c r="F5110" s="7">
        <v>43867</v>
      </c>
      <c r="G5110" s="7">
        <v>43875</v>
      </c>
      <c r="H5110" s="6">
        <f t="shared" si="237"/>
        <v>18</v>
      </c>
      <c r="I5110" s="6" t="s">
        <v>215</v>
      </c>
      <c r="J5110" s="6">
        <v>6</v>
      </c>
      <c r="K5110" s="6">
        <v>11</v>
      </c>
      <c r="L5110" s="6">
        <v>241</v>
      </c>
      <c r="M5110" s="6">
        <v>47</v>
      </c>
      <c r="N5110" s="6">
        <v>5</v>
      </c>
      <c r="O5110" s="6">
        <v>7.4999999999999997E-2</v>
      </c>
      <c r="P5110" s="8">
        <v>221.1</v>
      </c>
      <c r="Q5110" s="8">
        <v>163.614</v>
      </c>
      <c r="R5110" s="8">
        <f t="shared" si="238"/>
        <v>204.51749999999993</v>
      </c>
      <c r="S5110" s="8">
        <f>(((Sales[[#This Row],[Unit Price]]-(Sales[[#This Row],[Discount Applied]]*Sales[[#This Row],[Unit Price]]))-Q5110)/Q5110)*100</f>
        <v>24.999999999999986</v>
      </c>
      <c r="T5110" s="8">
        <f t="shared" si="239"/>
        <v>1022.5875</v>
      </c>
      <c r="U5110" s="8">
        <f>Sales[[#This Row],[Unit Cost]]*Sales[[#This Row],[Order Quantity]]</f>
        <v>818.07</v>
      </c>
    </row>
    <row r="5111" spans="1:21" x14ac:dyDescent="0.2">
      <c r="A5111" s="6" t="s">
        <v>5324</v>
      </c>
      <c r="B5111" s="6" t="s">
        <v>24</v>
      </c>
      <c r="C5111" s="6" t="s">
        <v>147</v>
      </c>
      <c r="D5111" s="7">
        <v>43800</v>
      </c>
      <c r="E5111" s="7">
        <v>43857</v>
      </c>
      <c r="F5111" s="7">
        <v>43884</v>
      </c>
      <c r="G5111" s="7">
        <v>43891</v>
      </c>
      <c r="H5111" s="6">
        <f t="shared" si="237"/>
        <v>34</v>
      </c>
      <c r="I5111" s="6" t="s">
        <v>215</v>
      </c>
      <c r="J5111" s="6">
        <v>5</v>
      </c>
      <c r="K5111" s="6">
        <v>36</v>
      </c>
      <c r="L5111" s="6">
        <v>249</v>
      </c>
      <c r="M5111" s="6">
        <v>16</v>
      </c>
      <c r="N5111" s="6">
        <v>4</v>
      </c>
      <c r="O5111" s="6">
        <v>0.05</v>
      </c>
      <c r="P5111" s="8">
        <v>1118.9000000000001</v>
      </c>
      <c r="Q5111" s="8">
        <v>637.77300000000002</v>
      </c>
      <c r="R5111" s="8">
        <f t="shared" si="238"/>
        <v>1700.7280000000005</v>
      </c>
      <c r="S5111" s="8">
        <f>(((Sales[[#This Row],[Unit Price]]-(Sales[[#This Row],[Discount Applied]]*Sales[[#This Row],[Unit Price]]))-Q5111)/Q5111)*100</f>
        <v>66.666666666666686</v>
      </c>
      <c r="T5111" s="8">
        <f t="shared" si="239"/>
        <v>4251.8200000000006</v>
      </c>
      <c r="U5111" s="8">
        <f>Sales[[#This Row],[Unit Cost]]*Sales[[#This Row],[Order Quantity]]</f>
        <v>2551.0920000000001</v>
      </c>
    </row>
    <row r="5112" spans="1:21" x14ac:dyDescent="0.2">
      <c r="A5112" s="6" t="s">
        <v>5325</v>
      </c>
      <c r="B5112" s="6" t="s">
        <v>23</v>
      </c>
      <c r="C5112" s="6" t="s">
        <v>145</v>
      </c>
      <c r="D5112" s="7">
        <v>43800</v>
      </c>
      <c r="E5112" s="7">
        <v>43857</v>
      </c>
      <c r="F5112" s="7">
        <v>43880</v>
      </c>
      <c r="G5112" s="7">
        <v>43890</v>
      </c>
      <c r="H5112" s="6">
        <f t="shared" si="237"/>
        <v>33</v>
      </c>
      <c r="I5112" s="6" t="s">
        <v>215</v>
      </c>
      <c r="J5112" s="6">
        <v>23</v>
      </c>
      <c r="K5112" s="6">
        <v>20</v>
      </c>
      <c r="L5112" s="6">
        <v>153</v>
      </c>
      <c r="M5112" s="6">
        <v>10</v>
      </c>
      <c r="N5112" s="6">
        <v>6</v>
      </c>
      <c r="O5112" s="6">
        <v>0.1</v>
      </c>
      <c r="P5112" s="8">
        <v>207.70000000000002</v>
      </c>
      <c r="Q5112" s="8">
        <v>137.08200000000002</v>
      </c>
      <c r="R5112" s="8">
        <f t="shared" si="238"/>
        <v>299.08799999999974</v>
      </c>
      <c r="S5112" s="8">
        <f>(((Sales[[#This Row],[Unit Price]]-(Sales[[#This Row],[Discount Applied]]*Sales[[#This Row],[Unit Price]]))-Q5112)/Q5112)*100</f>
        <v>36.363636363636346</v>
      </c>
      <c r="T5112" s="8">
        <f t="shared" si="239"/>
        <v>1121.58</v>
      </c>
      <c r="U5112" s="8">
        <f>Sales[[#This Row],[Unit Cost]]*Sales[[#This Row],[Order Quantity]]</f>
        <v>822.49200000000019</v>
      </c>
    </row>
    <row r="5113" spans="1:21" x14ac:dyDescent="0.2">
      <c r="A5113" s="6" t="s">
        <v>5326</v>
      </c>
      <c r="B5113" s="6" t="s">
        <v>25</v>
      </c>
      <c r="C5113" s="6" t="s">
        <v>144</v>
      </c>
      <c r="D5113" s="7">
        <v>43700</v>
      </c>
      <c r="E5113" s="7">
        <v>43857</v>
      </c>
      <c r="F5113" s="7">
        <v>43884</v>
      </c>
      <c r="G5113" s="7">
        <v>43889</v>
      </c>
      <c r="H5113" s="6">
        <f t="shared" si="237"/>
        <v>32</v>
      </c>
      <c r="I5113" s="6" t="s">
        <v>215</v>
      </c>
      <c r="J5113" s="6">
        <v>16</v>
      </c>
      <c r="K5113" s="6">
        <v>36</v>
      </c>
      <c r="L5113" s="6">
        <v>85</v>
      </c>
      <c r="M5113" s="6">
        <v>28</v>
      </c>
      <c r="N5113" s="6">
        <v>3</v>
      </c>
      <c r="O5113" s="6">
        <v>0.05</v>
      </c>
      <c r="P5113" s="8">
        <v>1051.9000000000001</v>
      </c>
      <c r="Q5113" s="8">
        <v>641.65899999999999</v>
      </c>
      <c r="R5113" s="8">
        <f t="shared" si="238"/>
        <v>1072.9380000000006</v>
      </c>
      <c r="S5113" s="8">
        <f>(((Sales[[#This Row],[Unit Price]]-(Sales[[#This Row],[Discount Applied]]*Sales[[#This Row],[Unit Price]]))-Q5113)/Q5113)*100</f>
        <v>55.73770491803279</v>
      </c>
      <c r="T5113" s="8">
        <f t="shared" si="239"/>
        <v>2997.9150000000004</v>
      </c>
      <c r="U5113" s="8">
        <f>Sales[[#This Row],[Unit Cost]]*Sales[[#This Row],[Order Quantity]]</f>
        <v>1924.9769999999999</v>
      </c>
    </row>
    <row r="5114" spans="1:21" x14ac:dyDescent="0.2">
      <c r="A5114" s="6" t="s">
        <v>5327</v>
      </c>
      <c r="B5114" s="6" t="s">
        <v>23</v>
      </c>
      <c r="C5114" s="6" t="s">
        <v>145</v>
      </c>
      <c r="D5114" s="7">
        <v>43800</v>
      </c>
      <c r="E5114" s="7">
        <v>43858</v>
      </c>
      <c r="F5114" s="7">
        <v>43876</v>
      </c>
      <c r="G5114" s="7">
        <v>43881</v>
      </c>
      <c r="H5114" s="6">
        <f t="shared" si="237"/>
        <v>23</v>
      </c>
      <c r="I5114" s="6" t="s">
        <v>215</v>
      </c>
      <c r="J5114" s="6">
        <v>22</v>
      </c>
      <c r="K5114" s="6">
        <v>43</v>
      </c>
      <c r="L5114" s="6">
        <v>140</v>
      </c>
      <c r="M5114" s="6">
        <v>21</v>
      </c>
      <c r="N5114" s="6">
        <v>5</v>
      </c>
      <c r="O5114" s="6">
        <v>7.4999999999999997E-2</v>
      </c>
      <c r="P5114" s="8">
        <v>214.4</v>
      </c>
      <c r="Q5114" s="8">
        <v>107.2</v>
      </c>
      <c r="R5114" s="8">
        <f t="shared" si="238"/>
        <v>455.6</v>
      </c>
      <c r="S5114" s="8">
        <f>(((Sales[[#This Row],[Unit Price]]-(Sales[[#This Row],[Discount Applied]]*Sales[[#This Row],[Unit Price]]))-Q5114)/Q5114)*100</f>
        <v>84.999999999999986</v>
      </c>
      <c r="T5114" s="8">
        <f t="shared" si="239"/>
        <v>991.6</v>
      </c>
      <c r="U5114" s="8">
        <f>Sales[[#This Row],[Unit Cost]]*Sales[[#This Row],[Order Quantity]]</f>
        <v>536</v>
      </c>
    </row>
    <row r="5115" spans="1:21" x14ac:dyDescent="0.2">
      <c r="A5115" s="6" t="s">
        <v>5328</v>
      </c>
      <c r="B5115" s="6" t="s">
        <v>24</v>
      </c>
      <c r="C5115" s="6" t="s">
        <v>148</v>
      </c>
      <c r="D5115" s="7">
        <v>43800</v>
      </c>
      <c r="E5115" s="7">
        <v>43858</v>
      </c>
      <c r="F5115" s="7">
        <v>43877</v>
      </c>
      <c r="G5115" s="7">
        <v>43885</v>
      </c>
      <c r="H5115" s="6">
        <f t="shared" si="237"/>
        <v>27</v>
      </c>
      <c r="I5115" s="6" t="s">
        <v>215</v>
      </c>
      <c r="J5115" s="6">
        <v>8</v>
      </c>
      <c r="K5115" s="6">
        <v>29</v>
      </c>
      <c r="L5115" s="6">
        <v>32</v>
      </c>
      <c r="M5115" s="6">
        <v>2</v>
      </c>
      <c r="N5115" s="6">
        <v>5</v>
      </c>
      <c r="O5115" s="6">
        <v>0.1</v>
      </c>
      <c r="P5115" s="8">
        <v>6485.6</v>
      </c>
      <c r="Q5115" s="8">
        <v>4734.4880000000003</v>
      </c>
      <c r="R5115" s="8">
        <f t="shared" si="238"/>
        <v>5512.7599999999984</v>
      </c>
      <c r="S5115" s="8">
        <f>(((Sales[[#This Row],[Unit Price]]-(Sales[[#This Row],[Discount Applied]]*Sales[[#This Row],[Unit Price]]))-Q5115)/Q5115)*100</f>
        <v>23.287671232876704</v>
      </c>
      <c r="T5115" s="8">
        <f t="shared" si="239"/>
        <v>29185.200000000001</v>
      </c>
      <c r="U5115" s="8">
        <f>Sales[[#This Row],[Unit Cost]]*Sales[[#This Row],[Order Quantity]]</f>
        <v>23672.440000000002</v>
      </c>
    </row>
    <row r="5116" spans="1:21" x14ac:dyDescent="0.2">
      <c r="A5116" s="6" t="s">
        <v>5329</v>
      </c>
      <c r="B5116" s="6" t="s">
        <v>24</v>
      </c>
      <c r="C5116" s="6" t="s">
        <v>147</v>
      </c>
      <c r="D5116" s="7">
        <v>43800</v>
      </c>
      <c r="E5116" s="7">
        <v>43858</v>
      </c>
      <c r="F5116" s="7">
        <v>43877</v>
      </c>
      <c r="G5116" s="7">
        <v>43880</v>
      </c>
      <c r="H5116" s="6">
        <f t="shared" si="237"/>
        <v>22</v>
      </c>
      <c r="I5116" s="6" t="s">
        <v>215</v>
      </c>
      <c r="J5116" s="6">
        <v>9</v>
      </c>
      <c r="K5116" s="6">
        <v>37</v>
      </c>
      <c r="L5116" s="6">
        <v>255</v>
      </c>
      <c r="M5116" s="6">
        <v>13</v>
      </c>
      <c r="N5116" s="6">
        <v>4</v>
      </c>
      <c r="O5116" s="6">
        <v>0.1</v>
      </c>
      <c r="P5116" s="8">
        <v>2706.8</v>
      </c>
      <c r="Q5116" s="8">
        <v>1569.944</v>
      </c>
      <c r="R5116" s="8">
        <f t="shared" si="238"/>
        <v>3464.7040000000015</v>
      </c>
      <c r="S5116" s="8">
        <f>(((Sales[[#This Row],[Unit Price]]-(Sales[[#This Row],[Discount Applied]]*Sales[[#This Row],[Unit Price]]))-Q5116)/Q5116)*100</f>
        <v>55.172413793103473</v>
      </c>
      <c r="T5116" s="8">
        <f t="shared" si="239"/>
        <v>9744.4800000000014</v>
      </c>
      <c r="U5116" s="8">
        <f>Sales[[#This Row],[Unit Cost]]*Sales[[#This Row],[Order Quantity]]</f>
        <v>6279.7759999999998</v>
      </c>
    </row>
    <row r="5117" spans="1:21" x14ac:dyDescent="0.2">
      <c r="A5117" s="6" t="s">
        <v>5330</v>
      </c>
      <c r="B5117" s="6" t="s">
        <v>23</v>
      </c>
      <c r="C5117" s="6" t="s">
        <v>148</v>
      </c>
      <c r="D5117" s="7">
        <v>43800</v>
      </c>
      <c r="E5117" s="7">
        <v>43858</v>
      </c>
      <c r="F5117" s="7">
        <v>43875</v>
      </c>
      <c r="G5117" s="7">
        <v>43884</v>
      </c>
      <c r="H5117" s="6">
        <f t="shared" si="237"/>
        <v>26</v>
      </c>
      <c r="I5117" s="6" t="s">
        <v>215</v>
      </c>
      <c r="J5117" s="6">
        <v>25</v>
      </c>
      <c r="K5117" s="6">
        <v>10</v>
      </c>
      <c r="L5117" s="6">
        <v>49</v>
      </c>
      <c r="M5117" s="6">
        <v>5</v>
      </c>
      <c r="N5117" s="6">
        <v>8</v>
      </c>
      <c r="O5117" s="6">
        <v>7.4999999999999997E-2</v>
      </c>
      <c r="P5117" s="8">
        <v>951.4</v>
      </c>
      <c r="Q5117" s="8">
        <v>589.86799999999994</v>
      </c>
      <c r="R5117" s="8">
        <f t="shared" si="238"/>
        <v>2321.4160000000002</v>
      </c>
      <c r="S5117" s="8">
        <f>(((Sales[[#This Row],[Unit Price]]-(Sales[[#This Row],[Discount Applied]]*Sales[[#This Row],[Unit Price]]))-Q5117)/Q5117)*100</f>
        <v>49.193548387096783</v>
      </c>
      <c r="T5117" s="8">
        <f t="shared" si="239"/>
        <v>7040.36</v>
      </c>
      <c r="U5117" s="8">
        <f>Sales[[#This Row],[Unit Cost]]*Sales[[#This Row],[Order Quantity]]</f>
        <v>4718.9439999999995</v>
      </c>
    </row>
    <row r="5118" spans="1:21" x14ac:dyDescent="0.2">
      <c r="A5118" s="6" t="s">
        <v>5331</v>
      </c>
      <c r="B5118" s="6" t="s">
        <v>23</v>
      </c>
      <c r="C5118" s="6" t="s">
        <v>146</v>
      </c>
      <c r="D5118" s="7">
        <v>43700</v>
      </c>
      <c r="E5118" s="7">
        <v>43858</v>
      </c>
      <c r="F5118" s="7">
        <v>43886</v>
      </c>
      <c r="G5118" s="7">
        <v>43894</v>
      </c>
      <c r="H5118" s="6">
        <f t="shared" si="237"/>
        <v>36</v>
      </c>
      <c r="I5118" s="6" t="s">
        <v>215</v>
      </c>
      <c r="J5118" s="6">
        <v>22</v>
      </c>
      <c r="K5118" s="6">
        <v>7</v>
      </c>
      <c r="L5118" s="6">
        <v>268</v>
      </c>
      <c r="M5118" s="6">
        <v>46</v>
      </c>
      <c r="N5118" s="6">
        <v>6</v>
      </c>
      <c r="O5118" s="6">
        <v>7.4999999999999997E-2</v>
      </c>
      <c r="P5118" s="8">
        <v>1983.2</v>
      </c>
      <c r="Q5118" s="8">
        <v>1487.4</v>
      </c>
      <c r="R5118" s="8">
        <f t="shared" si="238"/>
        <v>2082.3599999999988</v>
      </c>
      <c r="S5118" s="8">
        <f>(((Sales[[#This Row],[Unit Price]]-(Sales[[#This Row],[Discount Applied]]*Sales[[#This Row],[Unit Price]]))-Q5118)/Q5118)*100</f>
        <v>23.333333333333329</v>
      </c>
      <c r="T5118" s="8">
        <f t="shared" si="239"/>
        <v>11006.76</v>
      </c>
      <c r="U5118" s="8">
        <f>Sales[[#This Row],[Unit Cost]]*Sales[[#This Row],[Order Quantity]]</f>
        <v>8924.4000000000015</v>
      </c>
    </row>
    <row r="5119" spans="1:21" x14ac:dyDescent="0.2">
      <c r="A5119" s="6" t="s">
        <v>5332</v>
      </c>
      <c r="B5119" s="6" t="s">
        <v>23</v>
      </c>
      <c r="C5119" s="6" t="s">
        <v>148</v>
      </c>
      <c r="D5119" s="7">
        <v>43700</v>
      </c>
      <c r="E5119" s="7">
        <v>43858</v>
      </c>
      <c r="F5119" s="7">
        <v>43877</v>
      </c>
      <c r="G5119" s="7">
        <v>43881</v>
      </c>
      <c r="H5119" s="6">
        <f t="shared" si="237"/>
        <v>23</v>
      </c>
      <c r="I5119" s="6" t="s">
        <v>215</v>
      </c>
      <c r="J5119" s="6">
        <v>23</v>
      </c>
      <c r="K5119" s="6">
        <v>41</v>
      </c>
      <c r="L5119" s="6">
        <v>45</v>
      </c>
      <c r="M5119" s="6">
        <v>25</v>
      </c>
      <c r="N5119" s="6">
        <v>2</v>
      </c>
      <c r="O5119" s="6">
        <v>0.1</v>
      </c>
      <c r="P5119" s="8">
        <v>3872.6</v>
      </c>
      <c r="Q5119" s="8">
        <v>2517.19</v>
      </c>
      <c r="R5119" s="8">
        <f t="shared" si="238"/>
        <v>1936.3000000000002</v>
      </c>
      <c r="S5119" s="8">
        <f>(((Sales[[#This Row],[Unit Price]]-(Sales[[#This Row],[Discount Applied]]*Sales[[#This Row],[Unit Price]]))-Q5119)/Q5119)*100</f>
        <v>38.461538461538467</v>
      </c>
      <c r="T5119" s="8">
        <f t="shared" si="239"/>
        <v>6970.68</v>
      </c>
      <c r="U5119" s="8">
        <f>Sales[[#This Row],[Unit Cost]]*Sales[[#This Row],[Order Quantity]]</f>
        <v>5034.38</v>
      </c>
    </row>
    <row r="5120" spans="1:21" x14ac:dyDescent="0.2">
      <c r="A5120" s="6" t="s">
        <v>5333</v>
      </c>
      <c r="B5120" s="6" t="s">
        <v>25</v>
      </c>
      <c r="C5120" s="6" t="s">
        <v>147</v>
      </c>
      <c r="D5120" s="7">
        <v>43800</v>
      </c>
      <c r="E5120" s="7">
        <v>43858</v>
      </c>
      <c r="F5120" s="7">
        <v>43885</v>
      </c>
      <c r="G5120" s="7">
        <v>43894</v>
      </c>
      <c r="H5120" s="6">
        <f t="shared" si="237"/>
        <v>36</v>
      </c>
      <c r="I5120" s="6" t="s">
        <v>215</v>
      </c>
      <c r="J5120" s="6">
        <v>14</v>
      </c>
      <c r="K5120" s="6">
        <v>4</v>
      </c>
      <c r="L5120" s="6">
        <v>214</v>
      </c>
      <c r="M5120" s="6">
        <v>41</v>
      </c>
      <c r="N5120" s="6">
        <v>5</v>
      </c>
      <c r="O5120" s="6">
        <v>7.4999999999999997E-2</v>
      </c>
      <c r="P5120" s="8">
        <v>3999.9</v>
      </c>
      <c r="Q5120" s="8">
        <v>3119.922</v>
      </c>
      <c r="R5120" s="8">
        <f t="shared" si="238"/>
        <v>2899.927499999998</v>
      </c>
      <c r="S5120" s="8">
        <f>(((Sales[[#This Row],[Unit Price]]-(Sales[[#This Row],[Discount Applied]]*Sales[[#This Row],[Unit Price]]))-Q5120)/Q5120)*100</f>
        <v>18.589743589743595</v>
      </c>
      <c r="T5120" s="8">
        <f t="shared" si="239"/>
        <v>18499.537499999999</v>
      </c>
      <c r="U5120" s="8">
        <f>Sales[[#This Row],[Unit Cost]]*Sales[[#This Row],[Order Quantity]]</f>
        <v>15599.61</v>
      </c>
    </row>
    <row r="5121" spans="1:21" x14ac:dyDescent="0.2">
      <c r="A5121" s="6" t="s">
        <v>5334</v>
      </c>
      <c r="B5121" s="6" t="s">
        <v>25</v>
      </c>
      <c r="C5121" s="6" t="s">
        <v>146</v>
      </c>
      <c r="D5121" s="7">
        <v>43700</v>
      </c>
      <c r="E5121" s="7">
        <v>43859</v>
      </c>
      <c r="F5121" s="7">
        <v>43878</v>
      </c>
      <c r="G5121" s="7">
        <v>43880</v>
      </c>
      <c r="H5121" s="6">
        <f t="shared" si="237"/>
        <v>21</v>
      </c>
      <c r="I5121" s="6" t="s">
        <v>215</v>
      </c>
      <c r="J5121" s="6">
        <v>14</v>
      </c>
      <c r="K5121" s="6">
        <v>12</v>
      </c>
      <c r="L5121" s="6">
        <v>270</v>
      </c>
      <c r="M5121" s="6">
        <v>25</v>
      </c>
      <c r="N5121" s="6">
        <v>5</v>
      </c>
      <c r="O5121" s="6">
        <v>0.3</v>
      </c>
      <c r="P5121" s="8">
        <v>2244.5</v>
      </c>
      <c r="Q5121" s="8">
        <v>1773.155</v>
      </c>
      <c r="R5121" s="8">
        <f t="shared" si="238"/>
        <v>-1010.0249999999996</v>
      </c>
      <c r="S5121" s="8">
        <f>(((Sales[[#This Row],[Unit Price]]-(Sales[[#This Row],[Discount Applied]]*Sales[[#This Row],[Unit Price]]))-Q5121)/Q5121)*100</f>
        <v>-11.392405063291132</v>
      </c>
      <c r="T5121" s="8">
        <f t="shared" si="239"/>
        <v>7855.75</v>
      </c>
      <c r="U5121" s="8">
        <f>Sales[[#This Row],[Unit Cost]]*Sales[[#This Row],[Order Quantity]]</f>
        <v>8865.7749999999996</v>
      </c>
    </row>
    <row r="5122" spans="1:21" x14ac:dyDescent="0.2">
      <c r="A5122" s="6" t="s">
        <v>5335</v>
      </c>
      <c r="B5122" s="6" t="s">
        <v>23</v>
      </c>
      <c r="C5122" s="6" t="s">
        <v>145</v>
      </c>
      <c r="D5122" s="7">
        <v>43700</v>
      </c>
      <c r="E5122" s="7">
        <v>43859</v>
      </c>
      <c r="F5122" s="7">
        <v>43861</v>
      </c>
      <c r="G5122" s="7">
        <v>43866</v>
      </c>
      <c r="H5122" s="6">
        <f t="shared" ref="H5122:H5185" si="240">G5122-E5122</f>
        <v>7</v>
      </c>
      <c r="I5122" s="6" t="s">
        <v>215</v>
      </c>
      <c r="J5122" s="6">
        <v>23</v>
      </c>
      <c r="K5122" s="6">
        <v>3</v>
      </c>
      <c r="L5122" s="6">
        <v>139</v>
      </c>
      <c r="M5122" s="6">
        <v>18</v>
      </c>
      <c r="N5122" s="6">
        <v>3</v>
      </c>
      <c r="O5122" s="6">
        <v>7.4999999999999997E-2</v>
      </c>
      <c r="P5122" s="8">
        <v>1748.7</v>
      </c>
      <c r="Q5122" s="8">
        <v>699.48</v>
      </c>
      <c r="R5122" s="8">
        <f t="shared" ref="R5122:R5185" si="241">T5122-(Q5122*N5122)</f>
        <v>2754.2024999999999</v>
      </c>
      <c r="S5122" s="8">
        <f>(((Sales[[#This Row],[Unit Price]]-(Sales[[#This Row],[Discount Applied]]*Sales[[#This Row],[Unit Price]]))-Q5122)/Q5122)*100</f>
        <v>131.25000000000003</v>
      </c>
      <c r="T5122" s="8">
        <f t="shared" ref="T5122:T5185" si="242">((P5122*N5122)-(P5122*O5122*N5122))</f>
        <v>4852.6424999999999</v>
      </c>
      <c r="U5122" s="8">
        <f>Sales[[#This Row],[Unit Cost]]*Sales[[#This Row],[Order Quantity]]</f>
        <v>2098.44</v>
      </c>
    </row>
    <row r="5123" spans="1:21" x14ac:dyDescent="0.2">
      <c r="A5123" s="6" t="s">
        <v>5336</v>
      </c>
      <c r="B5123" s="6" t="s">
        <v>25</v>
      </c>
      <c r="C5123" s="6" t="s">
        <v>148</v>
      </c>
      <c r="D5123" s="7">
        <v>43700</v>
      </c>
      <c r="E5123" s="7">
        <v>43859</v>
      </c>
      <c r="F5123" s="7">
        <v>43870</v>
      </c>
      <c r="G5123" s="7">
        <v>43873</v>
      </c>
      <c r="H5123" s="6">
        <f t="shared" si="240"/>
        <v>14</v>
      </c>
      <c r="I5123" s="6" t="s">
        <v>215</v>
      </c>
      <c r="J5123" s="6">
        <v>15</v>
      </c>
      <c r="K5123" s="6">
        <v>9</v>
      </c>
      <c r="L5123" s="6">
        <v>30</v>
      </c>
      <c r="M5123" s="6">
        <v>24</v>
      </c>
      <c r="N5123" s="6">
        <v>6</v>
      </c>
      <c r="O5123" s="6">
        <v>0.05</v>
      </c>
      <c r="P5123" s="8">
        <v>3845.8</v>
      </c>
      <c r="Q5123" s="8">
        <v>1615.2360000000001</v>
      </c>
      <c r="R5123" s="8">
        <f t="shared" si="241"/>
        <v>12229.644</v>
      </c>
      <c r="S5123" s="8">
        <f>(((Sales[[#This Row],[Unit Price]]-(Sales[[#This Row],[Discount Applied]]*Sales[[#This Row],[Unit Price]]))-Q5123)/Q5123)*100</f>
        <v>126.19047619047619</v>
      </c>
      <c r="T5123" s="8">
        <f t="shared" si="242"/>
        <v>21921.06</v>
      </c>
      <c r="U5123" s="8">
        <f>Sales[[#This Row],[Unit Cost]]*Sales[[#This Row],[Order Quantity]]</f>
        <v>9691.4160000000011</v>
      </c>
    </row>
    <row r="5124" spans="1:21" x14ac:dyDescent="0.2">
      <c r="A5124" s="6" t="s">
        <v>5337</v>
      </c>
      <c r="B5124" s="6" t="s">
        <v>24</v>
      </c>
      <c r="C5124" s="6" t="s">
        <v>145</v>
      </c>
      <c r="D5124" s="7">
        <v>43700</v>
      </c>
      <c r="E5124" s="7">
        <v>43859</v>
      </c>
      <c r="F5124" s="7">
        <v>43871</v>
      </c>
      <c r="G5124" s="7">
        <v>43878</v>
      </c>
      <c r="H5124" s="6">
        <f t="shared" si="240"/>
        <v>19</v>
      </c>
      <c r="I5124" s="6" t="s">
        <v>215</v>
      </c>
      <c r="J5124" s="6">
        <v>4</v>
      </c>
      <c r="K5124" s="6">
        <v>38</v>
      </c>
      <c r="L5124" s="6">
        <v>91</v>
      </c>
      <c r="M5124" s="6">
        <v>29</v>
      </c>
      <c r="N5124" s="6">
        <v>4</v>
      </c>
      <c r="O5124" s="6">
        <v>7.4999999999999997E-2</v>
      </c>
      <c r="P5124" s="8">
        <v>2398.6</v>
      </c>
      <c r="Q5124" s="8">
        <v>1990.8379999999997</v>
      </c>
      <c r="R5124" s="8">
        <f t="shared" si="241"/>
        <v>911.46800000000076</v>
      </c>
      <c r="S5124" s="8">
        <f>(((Sales[[#This Row],[Unit Price]]-(Sales[[#This Row],[Discount Applied]]*Sales[[#This Row],[Unit Price]]))-Q5124)/Q5124)*100</f>
        <v>11.445783132530131</v>
      </c>
      <c r="T5124" s="8">
        <f t="shared" si="242"/>
        <v>8874.82</v>
      </c>
      <c r="U5124" s="8">
        <f>Sales[[#This Row],[Unit Cost]]*Sales[[#This Row],[Order Quantity]]</f>
        <v>7963.351999999999</v>
      </c>
    </row>
    <row r="5125" spans="1:21" x14ac:dyDescent="0.2">
      <c r="A5125" s="6" t="s">
        <v>5338</v>
      </c>
      <c r="B5125" s="6" t="s">
        <v>24</v>
      </c>
      <c r="C5125" s="6" t="s">
        <v>145</v>
      </c>
      <c r="D5125" s="7">
        <v>43800</v>
      </c>
      <c r="E5125" s="7">
        <v>43859</v>
      </c>
      <c r="F5125" s="7">
        <v>43867</v>
      </c>
      <c r="G5125" s="7">
        <v>43874</v>
      </c>
      <c r="H5125" s="6">
        <f t="shared" si="240"/>
        <v>15</v>
      </c>
      <c r="I5125" s="6" t="s">
        <v>215</v>
      </c>
      <c r="J5125" s="6">
        <v>2</v>
      </c>
      <c r="K5125" s="6">
        <v>9</v>
      </c>
      <c r="L5125" s="6">
        <v>128</v>
      </c>
      <c r="M5125" s="6">
        <v>23</v>
      </c>
      <c r="N5125" s="6">
        <v>8</v>
      </c>
      <c r="O5125" s="6">
        <v>7.4999999999999997E-2</v>
      </c>
      <c r="P5125" s="8">
        <v>5554.3</v>
      </c>
      <c r="Q5125" s="8">
        <v>4276.8110000000006</v>
      </c>
      <c r="R5125" s="8">
        <f t="shared" si="241"/>
        <v>6887.3319999999949</v>
      </c>
      <c r="S5125" s="8">
        <f>(((Sales[[#This Row],[Unit Price]]-(Sales[[#This Row],[Discount Applied]]*Sales[[#This Row],[Unit Price]]))-Q5125)/Q5125)*100</f>
        <v>20.129870129870113</v>
      </c>
      <c r="T5125" s="8">
        <f t="shared" si="242"/>
        <v>41101.82</v>
      </c>
      <c r="U5125" s="8">
        <f>Sales[[#This Row],[Unit Cost]]*Sales[[#This Row],[Order Quantity]]</f>
        <v>34214.488000000005</v>
      </c>
    </row>
    <row r="5126" spans="1:21" x14ac:dyDescent="0.2">
      <c r="A5126" s="6" t="s">
        <v>5339</v>
      </c>
      <c r="B5126" s="6" t="s">
        <v>25</v>
      </c>
      <c r="C5126" s="6" t="s">
        <v>143</v>
      </c>
      <c r="D5126" s="7">
        <v>43700</v>
      </c>
      <c r="E5126" s="7">
        <v>43859</v>
      </c>
      <c r="F5126" s="7">
        <v>43872</v>
      </c>
      <c r="G5126" s="7">
        <v>43879</v>
      </c>
      <c r="H5126" s="6">
        <f t="shared" si="240"/>
        <v>20</v>
      </c>
      <c r="I5126" s="6" t="s">
        <v>215</v>
      </c>
      <c r="J5126" s="6">
        <v>16</v>
      </c>
      <c r="K5126" s="6">
        <v>31</v>
      </c>
      <c r="L5126" s="6">
        <v>345</v>
      </c>
      <c r="M5126" s="6">
        <v>5</v>
      </c>
      <c r="N5126" s="6">
        <v>4</v>
      </c>
      <c r="O5126" s="6">
        <v>0.15</v>
      </c>
      <c r="P5126" s="8">
        <v>3926.2000000000003</v>
      </c>
      <c r="Q5126" s="8">
        <v>2630.5540000000005</v>
      </c>
      <c r="R5126" s="8">
        <f t="shared" si="241"/>
        <v>2826.8639999999996</v>
      </c>
      <c r="S5126" s="8">
        <f>(((Sales[[#This Row],[Unit Price]]-(Sales[[#This Row],[Discount Applied]]*Sales[[#This Row],[Unit Price]]))-Q5126)/Q5126)*100</f>
        <v>26.865671641791032</v>
      </c>
      <c r="T5126" s="8">
        <f t="shared" si="242"/>
        <v>13349.080000000002</v>
      </c>
      <c r="U5126" s="8">
        <f>Sales[[#This Row],[Unit Cost]]*Sales[[#This Row],[Order Quantity]]</f>
        <v>10522.216000000002</v>
      </c>
    </row>
    <row r="5127" spans="1:21" x14ac:dyDescent="0.2">
      <c r="A5127" s="6" t="s">
        <v>5340</v>
      </c>
      <c r="B5127" s="6" t="s">
        <v>26</v>
      </c>
      <c r="C5127" s="6" t="s">
        <v>145</v>
      </c>
      <c r="D5127" s="7">
        <v>43800</v>
      </c>
      <c r="E5127" s="7">
        <v>43859</v>
      </c>
      <c r="F5127" s="7">
        <v>43880</v>
      </c>
      <c r="G5127" s="7">
        <v>43881</v>
      </c>
      <c r="H5127" s="6">
        <f t="shared" si="240"/>
        <v>22</v>
      </c>
      <c r="I5127" s="6" t="s">
        <v>215</v>
      </c>
      <c r="J5127" s="6">
        <v>26</v>
      </c>
      <c r="K5127" s="6">
        <v>28</v>
      </c>
      <c r="L5127" s="6">
        <v>157</v>
      </c>
      <c r="M5127" s="6">
        <v>31</v>
      </c>
      <c r="N5127" s="6">
        <v>4</v>
      </c>
      <c r="O5127" s="6">
        <v>0.05</v>
      </c>
      <c r="P5127" s="8">
        <v>6231</v>
      </c>
      <c r="Q5127" s="8">
        <v>3177.81</v>
      </c>
      <c r="R5127" s="8">
        <f t="shared" si="241"/>
        <v>10966.56</v>
      </c>
      <c r="S5127" s="8">
        <f>(((Sales[[#This Row],[Unit Price]]-(Sales[[#This Row],[Discount Applied]]*Sales[[#This Row],[Unit Price]]))-Q5127)/Q5127)*100</f>
        <v>86.274509803921561</v>
      </c>
      <c r="T5127" s="8">
        <f t="shared" si="242"/>
        <v>23677.8</v>
      </c>
      <c r="U5127" s="8">
        <f>Sales[[#This Row],[Unit Cost]]*Sales[[#This Row],[Order Quantity]]</f>
        <v>12711.24</v>
      </c>
    </row>
    <row r="5128" spans="1:21" x14ac:dyDescent="0.2">
      <c r="A5128" s="6" t="s">
        <v>5341</v>
      </c>
      <c r="B5128" s="6" t="s">
        <v>25</v>
      </c>
      <c r="C5128" s="6" t="s">
        <v>145</v>
      </c>
      <c r="D5128" s="7">
        <v>43800</v>
      </c>
      <c r="E5128" s="7">
        <v>43859</v>
      </c>
      <c r="F5128" s="7">
        <v>43867</v>
      </c>
      <c r="G5128" s="7">
        <v>43872</v>
      </c>
      <c r="H5128" s="6">
        <f t="shared" si="240"/>
        <v>13</v>
      </c>
      <c r="I5128" s="6" t="s">
        <v>215</v>
      </c>
      <c r="J5128" s="6">
        <v>12</v>
      </c>
      <c r="K5128" s="6">
        <v>33</v>
      </c>
      <c r="L5128" s="6">
        <v>138</v>
      </c>
      <c r="M5128" s="6">
        <v>12</v>
      </c>
      <c r="N5128" s="6">
        <v>2</v>
      </c>
      <c r="O5128" s="6">
        <v>0.05</v>
      </c>
      <c r="P5128" s="8">
        <v>6056.8</v>
      </c>
      <c r="Q5128" s="8">
        <v>4118.6240000000007</v>
      </c>
      <c r="R5128" s="8">
        <f t="shared" si="241"/>
        <v>3270.6719999999987</v>
      </c>
      <c r="S5128" s="8">
        <f>(((Sales[[#This Row],[Unit Price]]-(Sales[[#This Row],[Discount Applied]]*Sales[[#This Row],[Unit Price]]))-Q5128)/Q5128)*100</f>
        <v>39.705882352941153</v>
      </c>
      <c r="T5128" s="8">
        <f t="shared" si="242"/>
        <v>11507.92</v>
      </c>
      <c r="U5128" s="8">
        <f>Sales[[#This Row],[Unit Cost]]*Sales[[#This Row],[Order Quantity]]</f>
        <v>8237.2480000000014</v>
      </c>
    </row>
    <row r="5129" spans="1:21" x14ac:dyDescent="0.2">
      <c r="A5129" s="6" t="s">
        <v>5342</v>
      </c>
      <c r="B5129" s="6" t="s">
        <v>24</v>
      </c>
      <c r="C5129" s="6" t="s">
        <v>146</v>
      </c>
      <c r="D5129" s="7">
        <v>43700</v>
      </c>
      <c r="E5129" s="7">
        <v>43860</v>
      </c>
      <c r="F5129" s="7">
        <v>43868</v>
      </c>
      <c r="G5129" s="7">
        <v>43870</v>
      </c>
      <c r="H5129" s="6">
        <f t="shared" si="240"/>
        <v>10</v>
      </c>
      <c r="I5129" s="6" t="s">
        <v>215</v>
      </c>
      <c r="J5129" s="6">
        <v>7</v>
      </c>
      <c r="K5129" s="6">
        <v>32</v>
      </c>
      <c r="L5129" s="6">
        <v>273</v>
      </c>
      <c r="M5129" s="6">
        <v>16</v>
      </c>
      <c r="N5129" s="6">
        <v>4</v>
      </c>
      <c r="O5129" s="6">
        <v>7.4999999999999997E-2</v>
      </c>
      <c r="P5129" s="8">
        <v>2552.7000000000003</v>
      </c>
      <c r="Q5129" s="8">
        <v>1327.4040000000002</v>
      </c>
      <c r="R5129" s="8">
        <f t="shared" si="241"/>
        <v>4135.3740000000007</v>
      </c>
      <c r="S5129" s="8">
        <f>(((Sales[[#This Row],[Unit Price]]-(Sales[[#This Row],[Discount Applied]]*Sales[[#This Row],[Unit Price]]))-Q5129)/Q5129)*100</f>
        <v>77.884615384615387</v>
      </c>
      <c r="T5129" s="8">
        <f t="shared" si="242"/>
        <v>9444.9900000000016</v>
      </c>
      <c r="U5129" s="8">
        <f>Sales[[#This Row],[Unit Cost]]*Sales[[#This Row],[Order Quantity]]</f>
        <v>5309.6160000000009</v>
      </c>
    </row>
    <row r="5130" spans="1:21" x14ac:dyDescent="0.2">
      <c r="A5130" s="6" t="s">
        <v>5343</v>
      </c>
      <c r="B5130" s="6" t="s">
        <v>24</v>
      </c>
      <c r="C5130" s="6" t="s">
        <v>147</v>
      </c>
      <c r="D5130" s="7">
        <v>43800</v>
      </c>
      <c r="E5130" s="7">
        <v>43860</v>
      </c>
      <c r="F5130" s="7">
        <v>43866</v>
      </c>
      <c r="G5130" s="7">
        <v>43869</v>
      </c>
      <c r="H5130" s="6">
        <f t="shared" si="240"/>
        <v>9</v>
      </c>
      <c r="I5130" s="6" t="s">
        <v>215</v>
      </c>
      <c r="J5130" s="6">
        <v>5</v>
      </c>
      <c r="K5130" s="6">
        <v>4</v>
      </c>
      <c r="L5130" s="6">
        <v>251</v>
      </c>
      <c r="M5130" s="6">
        <v>21</v>
      </c>
      <c r="N5130" s="6">
        <v>7</v>
      </c>
      <c r="O5130" s="6">
        <v>0.05</v>
      </c>
      <c r="P5130" s="8">
        <v>1038.5</v>
      </c>
      <c r="Q5130" s="8">
        <v>882.72500000000002</v>
      </c>
      <c r="R5130" s="8">
        <f t="shared" si="241"/>
        <v>726.94999999999982</v>
      </c>
      <c r="S5130" s="8">
        <f>(((Sales[[#This Row],[Unit Price]]-(Sales[[#This Row],[Discount Applied]]*Sales[[#This Row],[Unit Price]]))-Q5130)/Q5130)*100</f>
        <v>11.764705882352944</v>
      </c>
      <c r="T5130" s="8">
        <f t="shared" si="242"/>
        <v>6906.0249999999996</v>
      </c>
      <c r="U5130" s="8">
        <f>Sales[[#This Row],[Unit Cost]]*Sales[[#This Row],[Order Quantity]]</f>
        <v>6179.0749999999998</v>
      </c>
    </row>
    <row r="5131" spans="1:21" x14ac:dyDescent="0.2">
      <c r="A5131" s="6" t="s">
        <v>5344</v>
      </c>
      <c r="B5131" s="6" t="s">
        <v>24</v>
      </c>
      <c r="C5131" s="6" t="s">
        <v>147</v>
      </c>
      <c r="D5131" s="7">
        <v>43700</v>
      </c>
      <c r="E5131" s="7">
        <v>43860</v>
      </c>
      <c r="F5131" s="7">
        <v>43876</v>
      </c>
      <c r="G5131" s="7">
        <v>43877</v>
      </c>
      <c r="H5131" s="6">
        <f t="shared" si="240"/>
        <v>17</v>
      </c>
      <c r="I5131" s="6" t="s">
        <v>215</v>
      </c>
      <c r="J5131" s="6">
        <v>1</v>
      </c>
      <c r="K5131" s="6">
        <v>50</v>
      </c>
      <c r="L5131" s="6">
        <v>245</v>
      </c>
      <c r="M5131" s="6">
        <v>13</v>
      </c>
      <c r="N5131" s="6">
        <v>3</v>
      </c>
      <c r="O5131" s="6">
        <v>7.4999999999999997E-2</v>
      </c>
      <c r="P5131" s="8">
        <v>6244.4000000000005</v>
      </c>
      <c r="Q5131" s="8">
        <v>5182.8519999999999</v>
      </c>
      <c r="R5131" s="8">
        <f t="shared" si="241"/>
        <v>1779.6539999999986</v>
      </c>
      <c r="S5131" s="8">
        <f>(((Sales[[#This Row],[Unit Price]]-(Sales[[#This Row],[Discount Applied]]*Sales[[#This Row],[Unit Price]]))-Q5131)/Q5131)*100</f>
        <v>11.445783132530135</v>
      </c>
      <c r="T5131" s="8">
        <f t="shared" si="242"/>
        <v>17328.21</v>
      </c>
      <c r="U5131" s="8">
        <f>Sales[[#This Row],[Unit Cost]]*Sales[[#This Row],[Order Quantity]]</f>
        <v>15548.556</v>
      </c>
    </row>
    <row r="5132" spans="1:21" x14ac:dyDescent="0.2">
      <c r="A5132" s="6" t="s">
        <v>5345</v>
      </c>
      <c r="B5132" s="6" t="s">
        <v>24</v>
      </c>
      <c r="C5132" s="6" t="s">
        <v>145</v>
      </c>
      <c r="D5132" s="7">
        <v>43800</v>
      </c>
      <c r="E5132" s="7">
        <v>43860</v>
      </c>
      <c r="F5132" s="7">
        <v>43886</v>
      </c>
      <c r="G5132" s="7">
        <v>43892</v>
      </c>
      <c r="H5132" s="6">
        <f t="shared" si="240"/>
        <v>32</v>
      </c>
      <c r="I5132" s="6" t="s">
        <v>215</v>
      </c>
      <c r="J5132" s="6">
        <v>9</v>
      </c>
      <c r="K5132" s="6">
        <v>11</v>
      </c>
      <c r="L5132" s="6">
        <v>180</v>
      </c>
      <c r="M5132" s="6">
        <v>42</v>
      </c>
      <c r="N5132" s="6">
        <v>8</v>
      </c>
      <c r="O5132" s="6">
        <v>0.05</v>
      </c>
      <c r="P5132" s="8">
        <v>3852.5</v>
      </c>
      <c r="Q5132" s="8">
        <v>1926.25</v>
      </c>
      <c r="R5132" s="8">
        <f t="shared" si="241"/>
        <v>13869</v>
      </c>
      <c r="S5132" s="8">
        <f>(((Sales[[#This Row],[Unit Price]]-(Sales[[#This Row],[Discount Applied]]*Sales[[#This Row],[Unit Price]]))-Q5132)/Q5132)*100</f>
        <v>90</v>
      </c>
      <c r="T5132" s="8">
        <f t="shared" si="242"/>
        <v>29279</v>
      </c>
      <c r="U5132" s="8">
        <f>Sales[[#This Row],[Unit Cost]]*Sales[[#This Row],[Order Quantity]]</f>
        <v>15410</v>
      </c>
    </row>
    <row r="5133" spans="1:21" x14ac:dyDescent="0.2">
      <c r="A5133" s="6" t="s">
        <v>5346</v>
      </c>
      <c r="B5133" s="6" t="s">
        <v>24</v>
      </c>
      <c r="C5133" s="6" t="s">
        <v>148</v>
      </c>
      <c r="D5133" s="7">
        <v>43800</v>
      </c>
      <c r="E5133" s="7">
        <v>43860</v>
      </c>
      <c r="F5133" s="7">
        <v>43881</v>
      </c>
      <c r="G5133" s="7">
        <v>43886</v>
      </c>
      <c r="H5133" s="6">
        <f t="shared" si="240"/>
        <v>26</v>
      </c>
      <c r="I5133" s="6" t="s">
        <v>215</v>
      </c>
      <c r="J5133" s="6">
        <v>5</v>
      </c>
      <c r="K5133" s="6">
        <v>29</v>
      </c>
      <c r="L5133" s="6">
        <v>54</v>
      </c>
      <c r="M5133" s="6">
        <v>17</v>
      </c>
      <c r="N5133" s="6">
        <v>5</v>
      </c>
      <c r="O5133" s="6">
        <v>0.1</v>
      </c>
      <c r="P5133" s="8">
        <v>3906.1</v>
      </c>
      <c r="Q5133" s="8">
        <v>2812.3919999999998</v>
      </c>
      <c r="R5133" s="8">
        <f t="shared" si="241"/>
        <v>3515.4900000000016</v>
      </c>
      <c r="S5133" s="8">
        <f>(((Sales[[#This Row],[Unit Price]]-(Sales[[#This Row],[Discount Applied]]*Sales[[#This Row],[Unit Price]]))-Q5133)/Q5133)*100</f>
        <v>25</v>
      </c>
      <c r="T5133" s="8">
        <f t="shared" si="242"/>
        <v>17577.45</v>
      </c>
      <c r="U5133" s="8">
        <f>Sales[[#This Row],[Unit Cost]]*Sales[[#This Row],[Order Quantity]]</f>
        <v>14061.96</v>
      </c>
    </row>
    <row r="5134" spans="1:21" x14ac:dyDescent="0.2">
      <c r="A5134" s="6" t="s">
        <v>5347</v>
      </c>
      <c r="B5134" s="6" t="s">
        <v>23</v>
      </c>
      <c r="C5134" s="6" t="s">
        <v>145</v>
      </c>
      <c r="D5134" s="7">
        <v>43800</v>
      </c>
      <c r="E5134" s="7">
        <v>43860</v>
      </c>
      <c r="F5134" s="7">
        <v>43888</v>
      </c>
      <c r="G5134" s="7">
        <v>43895</v>
      </c>
      <c r="H5134" s="6">
        <f t="shared" si="240"/>
        <v>35</v>
      </c>
      <c r="I5134" s="6" t="s">
        <v>215</v>
      </c>
      <c r="J5134" s="6">
        <v>22</v>
      </c>
      <c r="K5134" s="6">
        <v>27</v>
      </c>
      <c r="L5134" s="6">
        <v>176</v>
      </c>
      <c r="M5134" s="6">
        <v>41</v>
      </c>
      <c r="N5134" s="6">
        <v>1</v>
      </c>
      <c r="O5134" s="6">
        <v>0.2</v>
      </c>
      <c r="P5134" s="8">
        <v>227.8</v>
      </c>
      <c r="Q5134" s="8">
        <v>111.622</v>
      </c>
      <c r="R5134" s="8">
        <f t="shared" si="241"/>
        <v>70.618000000000009</v>
      </c>
      <c r="S5134" s="8">
        <f>(((Sales[[#This Row],[Unit Price]]-(Sales[[#This Row],[Discount Applied]]*Sales[[#This Row],[Unit Price]]))-Q5134)/Q5134)*100</f>
        <v>63.265306122448983</v>
      </c>
      <c r="T5134" s="8">
        <f t="shared" si="242"/>
        <v>182.24</v>
      </c>
      <c r="U5134" s="8">
        <f>Sales[[#This Row],[Unit Cost]]*Sales[[#This Row],[Order Quantity]]</f>
        <v>111.622</v>
      </c>
    </row>
    <row r="5135" spans="1:21" x14ac:dyDescent="0.2">
      <c r="A5135" s="6" t="s">
        <v>5348</v>
      </c>
      <c r="B5135" s="6" t="s">
        <v>24</v>
      </c>
      <c r="C5135" s="6" t="s">
        <v>145</v>
      </c>
      <c r="D5135" s="7">
        <v>43800</v>
      </c>
      <c r="E5135" s="7">
        <v>43860</v>
      </c>
      <c r="F5135" s="7">
        <v>43875</v>
      </c>
      <c r="G5135" s="7">
        <v>43877</v>
      </c>
      <c r="H5135" s="6">
        <f t="shared" si="240"/>
        <v>17</v>
      </c>
      <c r="I5135" s="6" t="s">
        <v>215</v>
      </c>
      <c r="J5135" s="6">
        <v>6</v>
      </c>
      <c r="K5135" s="6">
        <v>47</v>
      </c>
      <c r="L5135" s="6">
        <v>186</v>
      </c>
      <c r="M5135" s="6">
        <v>43</v>
      </c>
      <c r="N5135" s="6">
        <v>6</v>
      </c>
      <c r="O5135" s="6">
        <v>0.1</v>
      </c>
      <c r="P5135" s="8">
        <v>3457.2000000000003</v>
      </c>
      <c r="Q5135" s="8">
        <v>1486.596</v>
      </c>
      <c r="R5135" s="8">
        <f t="shared" si="241"/>
        <v>9749.3040000000001</v>
      </c>
      <c r="S5135" s="8">
        <f>(((Sales[[#This Row],[Unit Price]]-(Sales[[#This Row],[Discount Applied]]*Sales[[#This Row],[Unit Price]]))-Q5135)/Q5135)*100</f>
        <v>109.30232558139539</v>
      </c>
      <c r="T5135" s="8">
        <f t="shared" si="242"/>
        <v>18668.88</v>
      </c>
      <c r="U5135" s="8">
        <f>Sales[[#This Row],[Unit Cost]]*Sales[[#This Row],[Order Quantity]]</f>
        <v>8919.5760000000009</v>
      </c>
    </row>
    <row r="5136" spans="1:21" x14ac:dyDescent="0.2">
      <c r="A5136" s="6" t="s">
        <v>5349</v>
      </c>
      <c r="B5136" s="6" t="s">
        <v>24</v>
      </c>
      <c r="C5136" s="6" t="s">
        <v>145</v>
      </c>
      <c r="D5136" s="7">
        <v>43800</v>
      </c>
      <c r="E5136" s="7">
        <v>43860</v>
      </c>
      <c r="F5136" s="7">
        <v>43884</v>
      </c>
      <c r="G5136" s="7">
        <v>43887</v>
      </c>
      <c r="H5136" s="6">
        <f t="shared" si="240"/>
        <v>27</v>
      </c>
      <c r="I5136" s="6" t="s">
        <v>215</v>
      </c>
      <c r="J5136" s="6">
        <v>4</v>
      </c>
      <c r="K5136" s="6">
        <v>32</v>
      </c>
      <c r="L5136" s="6">
        <v>199</v>
      </c>
      <c r="M5136" s="6">
        <v>24</v>
      </c>
      <c r="N5136" s="6">
        <v>8</v>
      </c>
      <c r="O5136" s="6">
        <v>0.05</v>
      </c>
      <c r="P5136" s="8">
        <v>2412</v>
      </c>
      <c r="Q5136" s="8">
        <v>1712.52</v>
      </c>
      <c r="R5136" s="8">
        <f t="shared" si="241"/>
        <v>4631.0400000000009</v>
      </c>
      <c r="S5136" s="8">
        <f>(((Sales[[#This Row],[Unit Price]]-(Sales[[#This Row],[Discount Applied]]*Sales[[#This Row],[Unit Price]]))-Q5136)/Q5136)*100</f>
        <v>33.802816901408455</v>
      </c>
      <c r="T5136" s="8">
        <f t="shared" si="242"/>
        <v>18331.2</v>
      </c>
      <c r="U5136" s="8">
        <f>Sales[[#This Row],[Unit Cost]]*Sales[[#This Row],[Order Quantity]]</f>
        <v>13700.16</v>
      </c>
    </row>
    <row r="5137" spans="1:21" x14ac:dyDescent="0.2">
      <c r="A5137" s="6" t="s">
        <v>5350</v>
      </c>
      <c r="B5137" s="6" t="s">
        <v>26</v>
      </c>
      <c r="C5137" s="6" t="s">
        <v>145</v>
      </c>
      <c r="D5137" s="7">
        <v>43800</v>
      </c>
      <c r="E5137" s="7">
        <v>43861</v>
      </c>
      <c r="F5137" s="7">
        <v>43880</v>
      </c>
      <c r="G5137" s="7">
        <v>43884</v>
      </c>
      <c r="H5137" s="6">
        <f t="shared" si="240"/>
        <v>23</v>
      </c>
      <c r="I5137" s="6" t="s">
        <v>215</v>
      </c>
      <c r="J5137" s="6">
        <v>26</v>
      </c>
      <c r="K5137" s="6">
        <v>39</v>
      </c>
      <c r="L5137" s="6">
        <v>193</v>
      </c>
      <c r="M5137" s="6">
        <v>9</v>
      </c>
      <c r="N5137" s="6">
        <v>5</v>
      </c>
      <c r="O5137" s="6">
        <v>0.2</v>
      </c>
      <c r="P5137" s="8">
        <v>4006.6</v>
      </c>
      <c r="Q5137" s="8">
        <v>3285.4119999999998</v>
      </c>
      <c r="R5137" s="8">
        <f t="shared" si="241"/>
        <v>-400.65999999999804</v>
      </c>
      <c r="S5137" s="8">
        <f>(((Sales[[#This Row],[Unit Price]]-(Sales[[#This Row],[Discount Applied]]*Sales[[#This Row],[Unit Price]]))-Q5137)/Q5137)*100</f>
        <v>-2.4390243902439046</v>
      </c>
      <c r="T5137" s="8">
        <f t="shared" si="242"/>
        <v>16026.4</v>
      </c>
      <c r="U5137" s="8">
        <f>Sales[[#This Row],[Unit Cost]]*Sales[[#This Row],[Order Quantity]]</f>
        <v>16427.059999999998</v>
      </c>
    </row>
    <row r="5138" spans="1:21" x14ac:dyDescent="0.2">
      <c r="A5138" s="6" t="s">
        <v>5351</v>
      </c>
      <c r="B5138" s="6" t="s">
        <v>24</v>
      </c>
      <c r="C5138" s="6" t="s">
        <v>143</v>
      </c>
      <c r="D5138" s="7">
        <v>43700</v>
      </c>
      <c r="E5138" s="7">
        <v>43861</v>
      </c>
      <c r="F5138" s="7">
        <v>43880</v>
      </c>
      <c r="G5138" s="7">
        <v>43886</v>
      </c>
      <c r="H5138" s="6">
        <f t="shared" si="240"/>
        <v>25</v>
      </c>
      <c r="I5138" s="6" t="s">
        <v>215</v>
      </c>
      <c r="J5138" s="6">
        <v>4</v>
      </c>
      <c r="K5138" s="6">
        <v>41</v>
      </c>
      <c r="L5138" s="6">
        <v>367</v>
      </c>
      <c r="M5138" s="6">
        <v>33</v>
      </c>
      <c r="N5138" s="6">
        <v>4</v>
      </c>
      <c r="O5138" s="6">
        <v>7.4999999999999997E-2</v>
      </c>
      <c r="P5138" s="8">
        <v>261.3</v>
      </c>
      <c r="Q5138" s="8">
        <v>107.133</v>
      </c>
      <c r="R5138" s="8">
        <f t="shared" si="241"/>
        <v>538.27800000000002</v>
      </c>
      <c r="S5138" s="8">
        <f>(((Sales[[#This Row],[Unit Price]]-(Sales[[#This Row],[Discount Applied]]*Sales[[#This Row],[Unit Price]]))-Q5138)/Q5138)*100</f>
        <v>125.60975609756098</v>
      </c>
      <c r="T5138" s="8">
        <f t="shared" si="242"/>
        <v>966.81000000000006</v>
      </c>
      <c r="U5138" s="8">
        <f>Sales[[#This Row],[Unit Cost]]*Sales[[#This Row],[Order Quantity]]</f>
        <v>428.53199999999998</v>
      </c>
    </row>
    <row r="5139" spans="1:21" x14ac:dyDescent="0.2">
      <c r="A5139" s="6" t="s">
        <v>5352</v>
      </c>
      <c r="B5139" s="6" t="s">
        <v>25</v>
      </c>
      <c r="C5139" s="6" t="s">
        <v>144</v>
      </c>
      <c r="D5139" s="7">
        <v>43800</v>
      </c>
      <c r="E5139" s="7">
        <v>43861</v>
      </c>
      <c r="F5139" s="7">
        <v>43883</v>
      </c>
      <c r="G5139" s="7">
        <v>43886</v>
      </c>
      <c r="H5139" s="6">
        <f t="shared" si="240"/>
        <v>25</v>
      </c>
      <c r="I5139" s="6" t="s">
        <v>215</v>
      </c>
      <c r="J5139" s="6">
        <v>18</v>
      </c>
      <c r="K5139" s="6">
        <v>40</v>
      </c>
      <c r="L5139" s="6">
        <v>86</v>
      </c>
      <c r="M5139" s="6">
        <v>32</v>
      </c>
      <c r="N5139" s="6">
        <v>5</v>
      </c>
      <c r="O5139" s="6">
        <v>0.05</v>
      </c>
      <c r="P5139" s="8">
        <v>938</v>
      </c>
      <c r="Q5139" s="8">
        <v>534.66</v>
      </c>
      <c r="R5139" s="8">
        <f t="shared" si="241"/>
        <v>1782.2000000000003</v>
      </c>
      <c r="S5139" s="8">
        <f>(((Sales[[#This Row],[Unit Price]]-(Sales[[#This Row],[Discount Applied]]*Sales[[#This Row],[Unit Price]]))-Q5139)/Q5139)*100</f>
        <v>66.666666666666686</v>
      </c>
      <c r="T5139" s="8">
        <f t="shared" si="242"/>
        <v>4455.5</v>
      </c>
      <c r="U5139" s="8">
        <f>Sales[[#This Row],[Unit Cost]]*Sales[[#This Row],[Order Quantity]]</f>
        <v>2673.2999999999997</v>
      </c>
    </row>
    <row r="5140" spans="1:21" x14ac:dyDescent="0.2">
      <c r="A5140" s="6" t="s">
        <v>5353</v>
      </c>
      <c r="B5140" s="6" t="s">
        <v>25</v>
      </c>
      <c r="C5140" s="6" t="s">
        <v>146</v>
      </c>
      <c r="D5140" s="7">
        <v>43700</v>
      </c>
      <c r="E5140" s="7">
        <v>43861</v>
      </c>
      <c r="F5140" s="7">
        <v>43879</v>
      </c>
      <c r="G5140" s="7">
        <v>43888</v>
      </c>
      <c r="H5140" s="6">
        <f t="shared" si="240"/>
        <v>27</v>
      </c>
      <c r="I5140" s="6" t="s">
        <v>215</v>
      </c>
      <c r="J5140" s="6">
        <v>16</v>
      </c>
      <c r="K5140" s="6">
        <v>15</v>
      </c>
      <c r="L5140" s="6">
        <v>269</v>
      </c>
      <c r="M5140" s="6">
        <v>32</v>
      </c>
      <c r="N5140" s="6">
        <v>3</v>
      </c>
      <c r="O5140" s="6">
        <v>0.05</v>
      </c>
      <c r="P5140" s="8">
        <v>3028.4</v>
      </c>
      <c r="Q5140" s="8">
        <v>2150.1639999999998</v>
      </c>
      <c r="R5140" s="8">
        <f t="shared" si="241"/>
        <v>2180.4480000000012</v>
      </c>
      <c r="S5140" s="8">
        <f>(((Sales[[#This Row],[Unit Price]]-(Sales[[#This Row],[Discount Applied]]*Sales[[#This Row],[Unit Price]]))-Q5140)/Q5140)*100</f>
        <v>33.80281690140847</v>
      </c>
      <c r="T5140" s="8">
        <f t="shared" si="242"/>
        <v>8630.94</v>
      </c>
      <c r="U5140" s="8">
        <f>Sales[[#This Row],[Unit Cost]]*Sales[[#This Row],[Order Quantity]]</f>
        <v>6450.4919999999993</v>
      </c>
    </row>
    <row r="5141" spans="1:21" x14ac:dyDescent="0.2">
      <c r="A5141" s="6" t="s">
        <v>5354</v>
      </c>
      <c r="B5141" s="6" t="s">
        <v>25</v>
      </c>
      <c r="C5141" s="6" t="s">
        <v>148</v>
      </c>
      <c r="D5141" s="7">
        <v>43800</v>
      </c>
      <c r="E5141" s="7">
        <v>43861</v>
      </c>
      <c r="F5141" s="7">
        <v>43881</v>
      </c>
      <c r="G5141" s="7">
        <v>43882</v>
      </c>
      <c r="H5141" s="6">
        <f t="shared" si="240"/>
        <v>21</v>
      </c>
      <c r="I5141" s="6" t="s">
        <v>215</v>
      </c>
      <c r="J5141" s="6">
        <v>16</v>
      </c>
      <c r="K5141" s="6">
        <v>19</v>
      </c>
      <c r="L5141" s="6">
        <v>31</v>
      </c>
      <c r="M5141" s="6">
        <v>28</v>
      </c>
      <c r="N5141" s="6">
        <v>8</v>
      </c>
      <c r="O5141" s="6">
        <v>0.1</v>
      </c>
      <c r="P5141" s="8">
        <v>2546</v>
      </c>
      <c r="Q5141" s="8">
        <v>1476.6799999999998</v>
      </c>
      <c r="R5141" s="8">
        <f t="shared" si="241"/>
        <v>6517.760000000002</v>
      </c>
      <c r="S5141" s="8">
        <f>(((Sales[[#This Row],[Unit Price]]-(Sales[[#This Row],[Discount Applied]]*Sales[[#This Row],[Unit Price]]))-Q5141)/Q5141)*100</f>
        <v>55.172413793103473</v>
      </c>
      <c r="T5141" s="8">
        <f t="shared" si="242"/>
        <v>18331.2</v>
      </c>
      <c r="U5141" s="8">
        <f>Sales[[#This Row],[Unit Cost]]*Sales[[#This Row],[Order Quantity]]</f>
        <v>11813.439999999999</v>
      </c>
    </row>
    <row r="5142" spans="1:21" x14ac:dyDescent="0.2">
      <c r="A5142" s="6" t="s">
        <v>5355</v>
      </c>
      <c r="B5142" s="6" t="s">
        <v>25</v>
      </c>
      <c r="C5142" s="6" t="s">
        <v>144</v>
      </c>
      <c r="D5142" s="7">
        <v>43800</v>
      </c>
      <c r="E5142" s="7">
        <v>43861</v>
      </c>
      <c r="F5142" s="7">
        <v>43874</v>
      </c>
      <c r="G5142" s="7">
        <v>43883</v>
      </c>
      <c r="H5142" s="6">
        <f t="shared" si="240"/>
        <v>22</v>
      </c>
      <c r="I5142" s="6" t="s">
        <v>215</v>
      </c>
      <c r="J5142" s="6">
        <v>20</v>
      </c>
      <c r="K5142" s="6">
        <v>24</v>
      </c>
      <c r="L5142" s="6">
        <v>67</v>
      </c>
      <c r="M5142" s="6">
        <v>1</v>
      </c>
      <c r="N5142" s="6">
        <v>1</v>
      </c>
      <c r="O5142" s="6">
        <v>0.2</v>
      </c>
      <c r="P5142" s="8">
        <v>214.4</v>
      </c>
      <c r="Q5142" s="8">
        <v>124.35199999999999</v>
      </c>
      <c r="R5142" s="8">
        <f t="shared" si="241"/>
        <v>47.168000000000021</v>
      </c>
      <c r="S5142" s="8">
        <f>(((Sales[[#This Row],[Unit Price]]-(Sales[[#This Row],[Discount Applied]]*Sales[[#This Row],[Unit Price]]))-Q5142)/Q5142)*100</f>
        <v>37.931034482758641</v>
      </c>
      <c r="T5142" s="8">
        <f t="shared" si="242"/>
        <v>171.52</v>
      </c>
      <c r="U5142" s="8">
        <f>Sales[[#This Row],[Unit Cost]]*Sales[[#This Row],[Order Quantity]]</f>
        <v>124.35199999999999</v>
      </c>
    </row>
    <row r="5143" spans="1:21" x14ac:dyDescent="0.2">
      <c r="A5143" s="6" t="s">
        <v>5356</v>
      </c>
      <c r="B5143" s="6" t="s">
        <v>25</v>
      </c>
      <c r="C5143" s="6" t="s">
        <v>145</v>
      </c>
      <c r="D5143" s="7">
        <v>43700</v>
      </c>
      <c r="E5143" s="7">
        <v>43861</v>
      </c>
      <c r="F5143" s="7">
        <v>43884</v>
      </c>
      <c r="G5143" s="7">
        <v>43885</v>
      </c>
      <c r="H5143" s="6">
        <f t="shared" si="240"/>
        <v>24</v>
      </c>
      <c r="I5143" s="6" t="s">
        <v>215</v>
      </c>
      <c r="J5143" s="6">
        <v>13</v>
      </c>
      <c r="K5143" s="6">
        <v>32</v>
      </c>
      <c r="L5143" s="6">
        <v>132</v>
      </c>
      <c r="M5143" s="6">
        <v>19</v>
      </c>
      <c r="N5143" s="6">
        <v>6</v>
      </c>
      <c r="O5143" s="6">
        <v>0.1</v>
      </c>
      <c r="P5143" s="8">
        <v>214.4</v>
      </c>
      <c r="Q5143" s="8">
        <v>96.48</v>
      </c>
      <c r="R5143" s="8">
        <f t="shared" si="241"/>
        <v>578.88</v>
      </c>
      <c r="S5143" s="8">
        <f>(((Sales[[#This Row],[Unit Price]]-(Sales[[#This Row],[Discount Applied]]*Sales[[#This Row],[Unit Price]]))-Q5143)/Q5143)*100</f>
        <v>100</v>
      </c>
      <c r="T5143" s="8">
        <f t="shared" si="242"/>
        <v>1157.76</v>
      </c>
      <c r="U5143" s="8">
        <f>Sales[[#This Row],[Unit Cost]]*Sales[[#This Row],[Order Quantity]]</f>
        <v>578.88</v>
      </c>
    </row>
    <row r="5144" spans="1:21" x14ac:dyDescent="0.2">
      <c r="A5144" s="6" t="s">
        <v>5357</v>
      </c>
      <c r="B5144" s="6" t="s">
        <v>25</v>
      </c>
      <c r="C5144" s="6" t="s">
        <v>147</v>
      </c>
      <c r="D5144" s="7">
        <v>43800</v>
      </c>
      <c r="E5144" s="7">
        <v>43862</v>
      </c>
      <c r="F5144" s="7">
        <v>43880</v>
      </c>
      <c r="G5144" s="7">
        <v>43888</v>
      </c>
      <c r="H5144" s="6">
        <f t="shared" si="240"/>
        <v>26</v>
      </c>
      <c r="I5144" s="6" t="s">
        <v>215</v>
      </c>
      <c r="J5144" s="6">
        <v>19</v>
      </c>
      <c r="K5144" s="6">
        <v>25</v>
      </c>
      <c r="L5144" s="6">
        <v>217</v>
      </c>
      <c r="M5144" s="6">
        <v>32</v>
      </c>
      <c r="N5144" s="6">
        <v>5</v>
      </c>
      <c r="O5144" s="6">
        <v>0.05</v>
      </c>
      <c r="P5144" s="8">
        <v>3845.8</v>
      </c>
      <c r="Q5144" s="8">
        <v>1922.9</v>
      </c>
      <c r="R5144" s="8">
        <f t="shared" si="241"/>
        <v>8653.0499999999993</v>
      </c>
      <c r="S5144" s="8">
        <f>(((Sales[[#This Row],[Unit Price]]-(Sales[[#This Row],[Discount Applied]]*Sales[[#This Row],[Unit Price]]))-Q5144)/Q5144)*100</f>
        <v>90</v>
      </c>
      <c r="T5144" s="8">
        <f t="shared" si="242"/>
        <v>18267.55</v>
      </c>
      <c r="U5144" s="8">
        <f>Sales[[#This Row],[Unit Cost]]*Sales[[#This Row],[Order Quantity]]</f>
        <v>9614.5</v>
      </c>
    </row>
    <row r="5145" spans="1:21" x14ac:dyDescent="0.2">
      <c r="A5145" s="6" t="s">
        <v>5358</v>
      </c>
      <c r="B5145" s="6" t="s">
        <v>26</v>
      </c>
      <c r="C5145" s="6" t="s">
        <v>148</v>
      </c>
      <c r="D5145" s="7">
        <v>43800</v>
      </c>
      <c r="E5145" s="7">
        <v>43862</v>
      </c>
      <c r="F5145" s="7">
        <v>43870</v>
      </c>
      <c r="G5145" s="7">
        <v>43878</v>
      </c>
      <c r="H5145" s="6">
        <f t="shared" si="240"/>
        <v>16</v>
      </c>
      <c r="I5145" s="6" t="s">
        <v>215</v>
      </c>
      <c r="J5145" s="6">
        <v>26</v>
      </c>
      <c r="K5145" s="6">
        <v>43</v>
      </c>
      <c r="L5145" s="6">
        <v>18</v>
      </c>
      <c r="M5145" s="6">
        <v>16</v>
      </c>
      <c r="N5145" s="6">
        <v>3</v>
      </c>
      <c r="O5145" s="6">
        <v>0.05</v>
      </c>
      <c r="P5145" s="8">
        <v>1038.5</v>
      </c>
      <c r="Q5145" s="8">
        <v>737.33499999999992</v>
      </c>
      <c r="R5145" s="8">
        <f t="shared" si="241"/>
        <v>747.72000000000025</v>
      </c>
      <c r="S5145" s="8">
        <f>(((Sales[[#This Row],[Unit Price]]-(Sales[[#This Row],[Discount Applied]]*Sales[[#This Row],[Unit Price]]))-Q5145)/Q5145)*100</f>
        <v>33.80281690140847</v>
      </c>
      <c r="T5145" s="8">
        <f t="shared" si="242"/>
        <v>2959.7249999999999</v>
      </c>
      <c r="U5145" s="8">
        <f>Sales[[#This Row],[Unit Cost]]*Sales[[#This Row],[Order Quantity]]</f>
        <v>2212.0049999999997</v>
      </c>
    </row>
    <row r="5146" spans="1:21" x14ac:dyDescent="0.2">
      <c r="A5146" s="6" t="s">
        <v>5359</v>
      </c>
      <c r="B5146" s="6" t="s">
        <v>24</v>
      </c>
      <c r="C5146" s="6" t="s">
        <v>143</v>
      </c>
      <c r="D5146" s="7">
        <v>43700</v>
      </c>
      <c r="E5146" s="7">
        <v>43862</v>
      </c>
      <c r="F5146" s="7">
        <v>43874</v>
      </c>
      <c r="G5146" s="7">
        <v>43879</v>
      </c>
      <c r="H5146" s="6">
        <f t="shared" si="240"/>
        <v>17</v>
      </c>
      <c r="I5146" s="6" t="s">
        <v>215</v>
      </c>
      <c r="J5146" s="6">
        <v>1</v>
      </c>
      <c r="K5146" s="6">
        <v>10</v>
      </c>
      <c r="L5146" s="6">
        <v>338</v>
      </c>
      <c r="M5146" s="6">
        <v>37</v>
      </c>
      <c r="N5146" s="6">
        <v>8</v>
      </c>
      <c r="O5146" s="6">
        <v>0.2</v>
      </c>
      <c r="P5146" s="8">
        <v>234.5</v>
      </c>
      <c r="Q5146" s="8">
        <v>93.800000000000011</v>
      </c>
      <c r="R5146" s="8">
        <f t="shared" si="241"/>
        <v>750.39999999999986</v>
      </c>
      <c r="S5146" s="8">
        <f>(((Sales[[#This Row],[Unit Price]]-(Sales[[#This Row],[Discount Applied]]*Sales[[#This Row],[Unit Price]]))-Q5146)/Q5146)*100</f>
        <v>99.999999999999972</v>
      </c>
      <c r="T5146" s="8">
        <f t="shared" si="242"/>
        <v>1500.8</v>
      </c>
      <c r="U5146" s="8">
        <f>Sales[[#This Row],[Unit Cost]]*Sales[[#This Row],[Order Quantity]]</f>
        <v>750.40000000000009</v>
      </c>
    </row>
    <row r="5147" spans="1:21" x14ac:dyDescent="0.2">
      <c r="A5147" s="6" t="s">
        <v>5360</v>
      </c>
      <c r="B5147" s="6" t="s">
        <v>23</v>
      </c>
      <c r="C5147" s="6" t="s">
        <v>145</v>
      </c>
      <c r="D5147" s="7">
        <v>43800</v>
      </c>
      <c r="E5147" s="7">
        <v>43862</v>
      </c>
      <c r="F5147" s="7">
        <v>43870</v>
      </c>
      <c r="G5147" s="7">
        <v>43878</v>
      </c>
      <c r="H5147" s="6">
        <f t="shared" si="240"/>
        <v>16</v>
      </c>
      <c r="I5147" s="6" t="s">
        <v>215</v>
      </c>
      <c r="J5147" s="6">
        <v>22</v>
      </c>
      <c r="K5147" s="6">
        <v>15</v>
      </c>
      <c r="L5147" s="6">
        <v>187</v>
      </c>
      <c r="M5147" s="6">
        <v>14</v>
      </c>
      <c r="N5147" s="6">
        <v>5</v>
      </c>
      <c r="O5147" s="6">
        <v>0.05</v>
      </c>
      <c r="P5147" s="8">
        <v>904.5</v>
      </c>
      <c r="Q5147" s="8">
        <v>443.20499999999998</v>
      </c>
      <c r="R5147" s="8">
        <f t="shared" si="241"/>
        <v>2080.35</v>
      </c>
      <c r="S5147" s="8">
        <f>(((Sales[[#This Row],[Unit Price]]-(Sales[[#This Row],[Discount Applied]]*Sales[[#This Row],[Unit Price]]))-Q5147)/Q5147)*100</f>
        <v>93.877551020408163</v>
      </c>
      <c r="T5147" s="8">
        <f t="shared" si="242"/>
        <v>4296.375</v>
      </c>
      <c r="U5147" s="8">
        <f>Sales[[#This Row],[Unit Cost]]*Sales[[#This Row],[Order Quantity]]</f>
        <v>2216.0250000000001</v>
      </c>
    </row>
    <row r="5148" spans="1:21" x14ac:dyDescent="0.2">
      <c r="A5148" s="6" t="s">
        <v>5361</v>
      </c>
      <c r="B5148" s="6" t="s">
        <v>24</v>
      </c>
      <c r="C5148" s="6" t="s">
        <v>145</v>
      </c>
      <c r="D5148" s="7">
        <v>43800</v>
      </c>
      <c r="E5148" s="7">
        <v>43862</v>
      </c>
      <c r="F5148" s="7">
        <v>43882</v>
      </c>
      <c r="G5148" s="7">
        <v>43884</v>
      </c>
      <c r="H5148" s="6">
        <f t="shared" si="240"/>
        <v>22</v>
      </c>
      <c r="I5148" s="6" t="s">
        <v>215</v>
      </c>
      <c r="J5148" s="6">
        <v>10</v>
      </c>
      <c r="K5148" s="6">
        <v>17</v>
      </c>
      <c r="L5148" s="6">
        <v>112</v>
      </c>
      <c r="M5148" s="6">
        <v>31</v>
      </c>
      <c r="N5148" s="6">
        <v>3</v>
      </c>
      <c r="O5148" s="6">
        <v>7.4999999999999997E-2</v>
      </c>
      <c r="P5148" s="8">
        <v>1728.6000000000001</v>
      </c>
      <c r="Q5148" s="8">
        <v>1019.874</v>
      </c>
      <c r="R5148" s="8">
        <f t="shared" si="241"/>
        <v>1737.2429999999995</v>
      </c>
      <c r="S5148" s="8">
        <f>(((Sales[[#This Row],[Unit Price]]-(Sales[[#This Row],[Discount Applied]]*Sales[[#This Row],[Unit Price]]))-Q5148)/Q5148)*100</f>
        <v>56.77966101694917</v>
      </c>
      <c r="T5148" s="8">
        <f t="shared" si="242"/>
        <v>4796.8649999999998</v>
      </c>
      <c r="U5148" s="8">
        <f>Sales[[#This Row],[Unit Cost]]*Sales[[#This Row],[Order Quantity]]</f>
        <v>3059.6220000000003</v>
      </c>
    </row>
    <row r="5149" spans="1:21" x14ac:dyDescent="0.2">
      <c r="A5149" s="6" t="s">
        <v>5362</v>
      </c>
      <c r="B5149" s="6" t="s">
        <v>24</v>
      </c>
      <c r="C5149" s="6" t="s">
        <v>147</v>
      </c>
      <c r="D5149" s="7">
        <v>43800</v>
      </c>
      <c r="E5149" s="7">
        <v>43862</v>
      </c>
      <c r="F5149" s="7">
        <v>43882</v>
      </c>
      <c r="G5149" s="7">
        <v>43889</v>
      </c>
      <c r="H5149" s="6">
        <f t="shared" si="240"/>
        <v>27</v>
      </c>
      <c r="I5149" s="6" t="s">
        <v>215</v>
      </c>
      <c r="J5149" s="6">
        <v>7</v>
      </c>
      <c r="K5149" s="6">
        <v>6</v>
      </c>
      <c r="L5149" s="6">
        <v>245</v>
      </c>
      <c r="M5149" s="6">
        <v>23</v>
      </c>
      <c r="N5149" s="6">
        <v>4</v>
      </c>
      <c r="O5149" s="6">
        <v>0.05</v>
      </c>
      <c r="P5149" s="8">
        <v>743.7</v>
      </c>
      <c r="Q5149" s="8">
        <v>312.35399999999998</v>
      </c>
      <c r="R5149" s="8">
        <f t="shared" si="241"/>
        <v>1576.6440000000005</v>
      </c>
      <c r="S5149" s="8">
        <f>(((Sales[[#This Row],[Unit Price]]-(Sales[[#This Row],[Discount Applied]]*Sales[[#This Row],[Unit Price]]))-Q5149)/Q5149)*100</f>
        <v>126.19047619047623</v>
      </c>
      <c r="T5149" s="8">
        <f t="shared" si="242"/>
        <v>2826.0600000000004</v>
      </c>
      <c r="U5149" s="8">
        <f>Sales[[#This Row],[Unit Cost]]*Sales[[#This Row],[Order Quantity]]</f>
        <v>1249.4159999999999</v>
      </c>
    </row>
    <row r="5150" spans="1:21" x14ac:dyDescent="0.2">
      <c r="A5150" s="6" t="s">
        <v>5363</v>
      </c>
      <c r="B5150" s="6" t="s">
        <v>24</v>
      </c>
      <c r="C5150" s="6" t="s">
        <v>148</v>
      </c>
      <c r="D5150" s="7">
        <v>43700</v>
      </c>
      <c r="E5150" s="7">
        <v>43863</v>
      </c>
      <c r="F5150" s="7">
        <v>43865</v>
      </c>
      <c r="G5150" s="7">
        <v>43870</v>
      </c>
      <c r="H5150" s="6">
        <f t="shared" si="240"/>
        <v>7</v>
      </c>
      <c r="I5150" s="6" t="s">
        <v>215</v>
      </c>
      <c r="J5150" s="6">
        <v>1</v>
      </c>
      <c r="K5150" s="6">
        <v>15</v>
      </c>
      <c r="L5150" s="6">
        <v>9</v>
      </c>
      <c r="M5150" s="6">
        <v>9</v>
      </c>
      <c r="N5150" s="6">
        <v>8</v>
      </c>
      <c r="O5150" s="6">
        <v>0.2</v>
      </c>
      <c r="P5150" s="8">
        <v>1192.6000000000001</v>
      </c>
      <c r="Q5150" s="8">
        <v>632.07800000000009</v>
      </c>
      <c r="R5150" s="8">
        <f t="shared" si="241"/>
        <v>2576.0160000000005</v>
      </c>
      <c r="S5150" s="8">
        <f>(((Sales[[#This Row],[Unit Price]]-(Sales[[#This Row],[Discount Applied]]*Sales[[#This Row],[Unit Price]]))-Q5150)/Q5150)*100</f>
        <v>50.943396226415096</v>
      </c>
      <c r="T5150" s="8">
        <f t="shared" si="242"/>
        <v>7632.6400000000012</v>
      </c>
      <c r="U5150" s="8">
        <f>Sales[[#This Row],[Unit Cost]]*Sales[[#This Row],[Order Quantity]]</f>
        <v>5056.6240000000007</v>
      </c>
    </row>
    <row r="5151" spans="1:21" x14ac:dyDescent="0.2">
      <c r="A5151" s="6" t="s">
        <v>5364</v>
      </c>
      <c r="B5151" s="6" t="s">
        <v>24</v>
      </c>
      <c r="C5151" s="6" t="s">
        <v>147</v>
      </c>
      <c r="D5151" s="7">
        <v>43800</v>
      </c>
      <c r="E5151" s="7">
        <v>43863</v>
      </c>
      <c r="F5151" s="7">
        <v>43875</v>
      </c>
      <c r="G5151" s="7">
        <v>43882</v>
      </c>
      <c r="H5151" s="6">
        <f t="shared" si="240"/>
        <v>19</v>
      </c>
      <c r="I5151" s="6" t="s">
        <v>215</v>
      </c>
      <c r="J5151" s="6">
        <v>5</v>
      </c>
      <c r="K5151" s="6">
        <v>28</v>
      </c>
      <c r="L5151" s="6">
        <v>206</v>
      </c>
      <c r="M5151" s="6">
        <v>37</v>
      </c>
      <c r="N5151" s="6">
        <v>3</v>
      </c>
      <c r="O5151" s="6">
        <v>7.4999999999999997E-2</v>
      </c>
      <c r="P5151" s="8">
        <v>2211</v>
      </c>
      <c r="Q5151" s="8">
        <v>1392.93</v>
      </c>
      <c r="R5151" s="8">
        <f t="shared" si="241"/>
        <v>1956.7349999999997</v>
      </c>
      <c r="S5151" s="8">
        <f>(((Sales[[#This Row],[Unit Price]]-(Sales[[#This Row],[Discount Applied]]*Sales[[#This Row],[Unit Price]]))-Q5151)/Q5151)*100</f>
        <v>46.825396825396815</v>
      </c>
      <c r="T5151" s="8">
        <f t="shared" si="242"/>
        <v>6135.5249999999996</v>
      </c>
      <c r="U5151" s="8">
        <f>Sales[[#This Row],[Unit Cost]]*Sales[[#This Row],[Order Quantity]]</f>
        <v>4178.79</v>
      </c>
    </row>
    <row r="5152" spans="1:21" x14ac:dyDescent="0.2">
      <c r="A5152" s="6" t="s">
        <v>5365</v>
      </c>
      <c r="B5152" s="6" t="s">
        <v>24</v>
      </c>
      <c r="C5152" s="6" t="s">
        <v>145</v>
      </c>
      <c r="D5152" s="7">
        <v>43800</v>
      </c>
      <c r="E5152" s="7">
        <v>43863</v>
      </c>
      <c r="F5152" s="7">
        <v>43866</v>
      </c>
      <c r="G5152" s="7">
        <v>43872</v>
      </c>
      <c r="H5152" s="6">
        <f t="shared" si="240"/>
        <v>9</v>
      </c>
      <c r="I5152" s="6" t="s">
        <v>215</v>
      </c>
      <c r="J5152" s="6">
        <v>3</v>
      </c>
      <c r="K5152" s="6">
        <v>1</v>
      </c>
      <c r="L5152" s="6">
        <v>110</v>
      </c>
      <c r="M5152" s="6">
        <v>13</v>
      </c>
      <c r="N5152" s="6">
        <v>7</v>
      </c>
      <c r="O5152" s="6">
        <v>0.1</v>
      </c>
      <c r="P5152" s="8">
        <v>837.5</v>
      </c>
      <c r="Q5152" s="8">
        <v>502.5</v>
      </c>
      <c r="R5152" s="8">
        <f t="shared" si="241"/>
        <v>1758.75</v>
      </c>
      <c r="S5152" s="8">
        <f>(((Sales[[#This Row],[Unit Price]]-(Sales[[#This Row],[Discount Applied]]*Sales[[#This Row],[Unit Price]]))-Q5152)/Q5152)*100</f>
        <v>50</v>
      </c>
      <c r="T5152" s="8">
        <f t="shared" si="242"/>
        <v>5276.25</v>
      </c>
      <c r="U5152" s="8">
        <f>Sales[[#This Row],[Unit Cost]]*Sales[[#This Row],[Order Quantity]]</f>
        <v>3517.5</v>
      </c>
    </row>
    <row r="5153" spans="1:21" x14ac:dyDescent="0.2">
      <c r="A5153" s="6" t="s">
        <v>5366</v>
      </c>
      <c r="B5153" s="6" t="s">
        <v>24</v>
      </c>
      <c r="C5153" s="6" t="s">
        <v>145</v>
      </c>
      <c r="D5153" s="7">
        <v>43800</v>
      </c>
      <c r="E5153" s="7">
        <v>43863</v>
      </c>
      <c r="F5153" s="7">
        <v>43868</v>
      </c>
      <c r="G5153" s="7">
        <v>43875</v>
      </c>
      <c r="H5153" s="6">
        <f t="shared" si="240"/>
        <v>12</v>
      </c>
      <c r="I5153" s="6" t="s">
        <v>215</v>
      </c>
      <c r="J5153" s="6">
        <v>11</v>
      </c>
      <c r="K5153" s="6">
        <v>45</v>
      </c>
      <c r="L5153" s="6">
        <v>178</v>
      </c>
      <c r="M5153" s="6">
        <v>35</v>
      </c>
      <c r="N5153" s="6">
        <v>7</v>
      </c>
      <c r="O5153" s="6">
        <v>0.05</v>
      </c>
      <c r="P5153" s="8">
        <v>2505.8000000000002</v>
      </c>
      <c r="Q5153" s="8">
        <v>1603.7120000000002</v>
      </c>
      <c r="R5153" s="8">
        <f t="shared" si="241"/>
        <v>5437.5860000000011</v>
      </c>
      <c r="S5153" s="8">
        <f>(((Sales[[#This Row],[Unit Price]]-(Sales[[#This Row],[Discount Applied]]*Sales[[#This Row],[Unit Price]]))-Q5153)/Q5153)*100</f>
        <v>48.437499999999993</v>
      </c>
      <c r="T5153" s="8">
        <f t="shared" si="242"/>
        <v>16663.570000000003</v>
      </c>
      <c r="U5153" s="8">
        <f>Sales[[#This Row],[Unit Cost]]*Sales[[#This Row],[Order Quantity]]</f>
        <v>11225.984000000002</v>
      </c>
    </row>
    <row r="5154" spans="1:21" x14ac:dyDescent="0.2">
      <c r="A5154" s="6" t="s">
        <v>5367</v>
      </c>
      <c r="B5154" s="6" t="s">
        <v>26</v>
      </c>
      <c r="C5154" s="6" t="s">
        <v>145</v>
      </c>
      <c r="D5154" s="7">
        <v>43800</v>
      </c>
      <c r="E5154" s="7">
        <v>43863</v>
      </c>
      <c r="F5154" s="7">
        <v>43880</v>
      </c>
      <c r="G5154" s="7">
        <v>43884</v>
      </c>
      <c r="H5154" s="6">
        <f t="shared" si="240"/>
        <v>21</v>
      </c>
      <c r="I5154" s="6" t="s">
        <v>215</v>
      </c>
      <c r="J5154" s="6">
        <v>27</v>
      </c>
      <c r="K5154" s="6">
        <v>33</v>
      </c>
      <c r="L5154" s="6">
        <v>156</v>
      </c>
      <c r="M5154" s="6">
        <v>19</v>
      </c>
      <c r="N5154" s="6">
        <v>1</v>
      </c>
      <c r="O5154" s="6">
        <v>0.1</v>
      </c>
      <c r="P5154" s="8">
        <v>194.3</v>
      </c>
      <c r="Q5154" s="8">
        <v>114.637</v>
      </c>
      <c r="R5154" s="8">
        <f t="shared" si="241"/>
        <v>60.233000000000004</v>
      </c>
      <c r="S5154" s="8">
        <f>(((Sales[[#This Row],[Unit Price]]-(Sales[[#This Row],[Discount Applied]]*Sales[[#This Row],[Unit Price]]))-Q5154)/Q5154)*100</f>
        <v>52.542372881355938</v>
      </c>
      <c r="T5154" s="8">
        <f t="shared" si="242"/>
        <v>174.87</v>
      </c>
      <c r="U5154" s="8">
        <f>Sales[[#This Row],[Unit Cost]]*Sales[[#This Row],[Order Quantity]]</f>
        <v>114.637</v>
      </c>
    </row>
    <row r="5155" spans="1:21" x14ac:dyDescent="0.2">
      <c r="A5155" s="6" t="s">
        <v>5368</v>
      </c>
      <c r="B5155" s="6" t="s">
        <v>25</v>
      </c>
      <c r="C5155" s="6" t="s">
        <v>148</v>
      </c>
      <c r="D5155" s="7">
        <v>43700</v>
      </c>
      <c r="E5155" s="7">
        <v>43863</v>
      </c>
      <c r="F5155" s="7">
        <v>43872</v>
      </c>
      <c r="G5155" s="7">
        <v>43881</v>
      </c>
      <c r="H5155" s="6">
        <f t="shared" si="240"/>
        <v>18</v>
      </c>
      <c r="I5155" s="6" t="s">
        <v>215</v>
      </c>
      <c r="J5155" s="6">
        <v>16</v>
      </c>
      <c r="K5155" s="6">
        <v>35</v>
      </c>
      <c r="L5155" s="6">
        <v>16</v>
      </c>
      <c r="M5155" s="6">
        <v>24</v>
      </c>
      <c r="N5155" s="6">
        <v>3</v>
      </c>
      <c r="O5155" s="6">
        <v>7.4999999999999997E-2</v>
      </c>
      <c r="P5155" s="8">
        <v>1969.8</v>
      </c>
      <c r="Q5155" s="8">
        <v>1181.8799999999999</v>
      </c>
      <c r="R5155" s="8">
        <f t="shared" si="241"/>
        <v>1920.5550000000003</v>
      </c>
      <c r="S5155" s="8">
        <f>(((Sales[[#This Row],[Unit Price]]-(Sales[[#This Row],[Discount Applied]]*Sales[[#This Row],[Unit Price]]))-Q5155)/Q5155)*100</f>
        <v>54.166666666666686</v>
      </c>
      <c r="T5155" s="8">
        <f t="shared" si="242"/>
        <v>5466.1949999999997</v>
      </c>
      <c r="U5155" s="8">
        <f>Sales[[#This Row],[Unit Cost]]*Sales[[#This Row],[Order Quantity]]</f>
        <v>3545.6399999999994</v>
      </c>
    </row>
    <row r="5156" spans="1:21" x14ac:dyDescent="0.2">
      <c r="A5156" s="6" t="s">
        <v>5369</v>
      </c>
      <c r="B5156" s="6" t="s">
        <v>25</v>
      </c>
      <c r="C5156" s="6" t="s">
        <v>148</v>
      </c>
      <c r="D5156" s="7">
        <v>43700</v>
      </c>
      <c r="E5156" s="7">
        <v>43863</v>
      </c>
      <c r="F5156" s="7">
        <v>43888</v>
      </c>
      <c r="G5156" s="7">
        <v>43896</v>
      </c>
      <c r="H5156" s="6">
        <f t="shared" si="240"/>
        <v>33</v>
      </c>
      <c r="I5156" s="6" t="s">
        <v>215</v>
      </c>
      <c r="J5156" s="6">
        <v>17</v>
      </c>
      <c r="K5156" s="6">
        <v>13</v>
      </c>
      <c r="L5156" s="6">
        <v>21</v>
      </c>
      <c r="M5156" s="6">
        <v>15</v>
      </c>
      <c r="N5156" s="6">
        <v>2</v>
      </c>
      <c r="O5156" s="6">
        <v>7.4999999999999997E-2</v>
      </c>
      <c r="P5156" s="8">
        <v>1929.6000000000001</v>
      </c>
      <c r="Q5156" s="8">
        <v>1485.7920000000001</v>
      </c>
      <c r="R5156" s="8">
        <f t="shared" si="241"/>
        <v>598.17599999999993</v>
      </c>
      <c r="S5156" s="8">
        <f>(((Sales[[#This Row],[Unit Price]]-(Sales[[#This Row],[Discount Applied]]*Sales[[#This Row],[Unit Price]]))-Q5156)/Q5156)*100</f>
        <v>20.129870129870124</v>
      </c>
      <c r="T5156" s="8">
        <f t="shared" si="242"/>
        <v>3569.76</v>
      </c>
      <c r="U5156" s="8">
        <f>Sales[[#This Row],[Unit Cost]]*Sales[[#This Row],[Order Quantity]]</f>
        <v>2971.5840000000003</v>
      </c>
    </row>
    <row r="5157" spans="1:21" x14ac:dyDescent="0.2">
      <c r="A5157" s="6" t="s">
        <v>5370</v>
      </c>
      <c r="B5157" s="6" t="s">
        <v>24</v>
      </c>
      <c r="C5157" s="6" t="s">
        <v>146</v>
      </c>
      <c r="D5157" s="7">
        <v>43800</v>
      </c>
      <c r="E5157" s="7">
        <v>43863</v>
      </c>
      <c r="F5157" s="7">
        <v>43870</v>
      </c>
      <c r="G5157" s="7">
        <v>43875</v>
      </c>
      <c r="H5157" s="6">
        <f t="shared" si="240"/>
        <v>12</v>
      </c>
      <c r="I5157" s="6" t="s">
        <v>215</v>
      </c>
      <c r="J5157" s="6">
        <v>3</v>
      </c>
      <c r="K5157" s="6">
        <v>21</v>
      </c>
      <c r="L5157" s="6">
        <v>315</v>
      </c>
      <c r="M5157" s="6">
        <v>11</v>
      </c>
      <c r="N5157" s="6">
        <v>2</v>
      </c>
      <c r="O5157" s="6">
        <v>0.1</v>
      </c>
      <c r="P5157" s="8">
        <v>207.70000000000002</v>
      </c>
      <c r="Q5157" s="8">
        <v>95.542000000000016</v>
      </c>
      <c r="R5157" s="8">
        <f t="shared" si="241"/>
        <v>182.77599999999998</v>
      </c>
      <c r="S5157" s="8">
        <f>(((Sales[[#This Row],[Unit Price]]-(Sales[[#This Row],[Discount Applied]]*Sales[[#This Row],[Unit Price]]))-Q5157)/Q5157)*100</f>
        <v>95.652173913043441</v>
      </c>
      <c r="T5157" s="8">
        <f t="shared" si="242"/>
        <v>373.86</v>
      </c>
      <c r="U5157" s="8">
        <f>Sales[[#This Row],[Unit Cost]]*Sales[[#This Row],[Order Quantity]]</f>
        <v>191.08400000000003</v>
      </c>
    </row>
    <row r="5158" spans="1:21" x14ac:dyDescent="0.2">
      <c r="A5158" s="6" t="s">
        <v>5371</v>
      </c>
      <c r="B5158" s="6" t="s">
        <v>24</v>
      </c>
      <c r="C5158" s="6" t="s">
        <v>147</v>
      </c>
      <c r="D5158" s="7">
        <v>43800</v>
      </c>
      <c r="E5158" s="7">
        <v>43863</v>
      </c>
      <c r="F5158" s="7">
        <v>43872</v>
      </c>
      <c r="G5158" s="7">
        <v>43876</v>
      </c>
      <c r="H5158" s="6">
        <f t="shared" si="240"/>
        <v>13</v>
      </c>
      <c r="I5158" s="6" t="s">
        <v>215</v>
      </c>
      <c r="J5158" s="6">
        <v>10</v>
      </c>
      <c r="K5158" s="6">
        <v>33</v>
      </c>
      <c r="L5158" s="6">
        <v>229</v>
      </c>
      <c r="M5158" s="6">
        <v>16</v>
      </c>
      <c r="N5158" s="6">
        <v>7</v>
      </c>
      <c r="O5158" s="6">
        <v>7.4999999999999997E-2</v>
      </c>
      <c r="P5158" s="8">
        <v>3906.1</v>
      </c>
      <c r="Q5158" s="8">
        <v>3046.7579999999998</v>
      </c>
      <c r="R5158" s="8">
        <f t="shared" si="241"/>
        <v>3964.6915000000045</v>
      </c>
      <c r="S5158" s="8">
        <f>(((Sales[[#This Row],[Unit Price]]-(Sales[[#This Row],[Discount Applied]]*Sales[[#This Row],[Unit Price]]))-Q5158)/Q5158)*100</f>
        <v>18.589743589743595</v>
      </c>
      <c r="T5158" s="8">
        <f t="shared" si="242"/>
        <v>25291.997500000001</v>
      </c>
      <c r="U5158" s="8">
        <f>Sales[[#This Row],[Unit Cost]]*Sales[[#This Row],[Order Quantity]]</f>
        <v>21327.305999999997</v>
      </c>
    </row>
    <row r="5159" spans="1:21" x14ac:dyDescent="0.2">
      <c r="A5159" s="6" t="s">
        <v>5372</v>
      </c>
      <c r="B5159" s="6" t="s">
        <v>26</v>
      </c>
      <c r="C5159" s="6" t="s">
        <v>146</v>
      </c>
      <c r="D5159" s="7">
        <v>43800</v>
      </c>
      <c r="E5159" s="7">
        <v>43863</v>
      </c>
      <c r="F5159" s="7">
        <v>43872</v>
      </c>
      <c r="G5159" s="7">
        <v>43875</v>
      </c>
      <c r="H5159" s="6">
        <f t="shared" si="240"/>
        <v>12</v>
      </c>
      <c r="I5159" s="6" t="s">
        <v>215</v>
      </c>
      <c r="J5159" s="6">
        <v>27</v>
      </c>
      <c r="K5159" s="6">
        <v>14</v>
      </c>
      <c r="L5159" s="6">
        <v>281</v>
      </c>
      <c r="M5159" s="6">
        <v>34</v>
      </c>
      <c r="N5159" s="6">
        <v>3</v>
      </c>
      <c r="O5159" s="6">
        <v>0.4</v>
      </c>
      <c r="P5159" s="8">
        <v>3879.3</v>
      </c>
      <c r="Q5159" s="8">
        <v>3025.8540000000003</v>
      </c>
      <c r="R5159" s="8">
        <f t="shared" si="241"/>
        <v>-2094.822000000001</v>
      </c>
      <c r="S5159" s="8">
        <f>(((Sales[[#This Row],[Unit Price]]-(Sales[[#This Row],[Discount Applied]]*Sales[[#This Row],[Unit Price]]))-Q5159)/Q5159)*100</f>
        <v>-23.076923076923087</v>
      </c>
      <c r="T5159" s="8">
        <f t="shared" si="242"/>
        <v>6982.7400000000007</v>
      </c>
      <c r="U5159" s="8">
        <f>Sales[[#This Row],[Unit Cost]]*Sales[[#This Row],[Order Quantity]]</f>
        <v>9077.5620000000017</v>
      </c>
    </row>
    <row r="5160" spans="1:21" x14ac:dyDescent="0.2">
      <c r="A5160" s="6" t="s">
        <v>5373</v>
      </c>
      <c r="B5160" s="6" t="s">
        <v>24</v>
      </c>
      <c r="C5160" s="6" t="s">
        <v>144</v>
      </c>
      <c r="D5160" s="7">
        <v>43700</v>
      </c>
      <c r="E5160" s="7">
        <v>43863</v>
      </c>
      <c r="F5160" s="7">
        <v>43865</v>
      </c>
      <c r="G5160" s="7">
        <v>43874</v>
      </c>
      <c r="H5160" s="6">
        <f t="shared" si="240"/>
        <v>11</v>
      </c>
      <c r="I5160" s="6" t="s">
        <v>215</v>
      </c>
      <c r="J5160" s="6">
        <v>4</v>
      </c>
      <c r="K5160" s="6">
        <v>48</v>
      </c>
      <c r="L5160" s="6">
        <v>76</v>
      </c>
      <c r="M5160" s="6">
        <v>38</v>
      </c>
      <c r="N5160" s="6">
        <v>8</v>
      </c>
      <c r="O5160" s="6">
        <v>0.05</v>
      </c>
      <c r="P5160" s="8">
        <v>2438.8000000000002</v>
      </c>
      <c r="Q5160" s="8">
        <v>1999.816</v>
      </c>
      <c r="R5160" s="8">
        <f t="shared" si="241"/>
        <v>2536.3520000000008</v>
      </c>
      <c r="S5160" s="8">
        <f>(((Sales[[#This Row],[Unit Price]]-(Sales[[#This Row],[Discount Applied]]*Sales[[#This Row],[Unit Price]]))-Q5160)/Q5160)*100</f>
        <v>15.853658536585371</v>
      </c>
      <c r="T5160" s="8">
        <f t="shared" si="242"/>
        <v>18534.88</v>
      </c>
      <c r="U5160" s="8">
        <f>Sales[[#This Row],[Unit Cost]]*Sales[[#This Row],[Order Quantity]]</f>
        <v>15998.528</v>
      </c>
    </row>
    <row r="5161" spans="1:21" x14ac:dyDescent="0.2">
      <c r="A5161" s="6" t="s">
        <v>5374</v>
      </c>
      <c r="B5161" s="6" t="s">
        <v>25</v>
      </c>
      <c r="C5161" s="6" t="s">
        <v>147</v>
      </c>
      <c r="D5161" s="7">
        <v>43700</v>
      </c>
      <c r="E5161" s="7">
        <v>43864</v>
      </c>
      <c r="F5161" s="7">
        <v>43881</v>
      </c>
      <c r="G5161" s="7">
        <v>43884</v>
      </c>
      <c r="H5161" s="6">
        <f t="shared" si="240"/>
        <v>20</v>
      </c>
      <c r="I5161" s="6" t="s">
        <v>215</v>
      </c>
      <c r="J5161" s="6">
        <v>19</v>
      </c>
      <c r="K5161" s="6">
        <v>12</v>
      </c>
      <c r="L5161" s="6">
        <v>261</v>
      </c>
      <c r="M5161" s="6">
        <v>21</v>
      </c>
      <c r="N5161" s="6">
        <v>7</v>
      </c>
      <c r="O5161" s="6">
        <v>0.05</v>
      </c>
      <c r="P5161" s="8">
        <v>2278</v>
      </c>
      <c r="Q5161" s="8">
        <v>1070.6599999999999</v>
      </c>
      <c r="R5161" s="8">
        <f t="shared" si="241"/>
        <v>7654.0800000000017</v>
      </c>
      <c r="S5161" s="8">
        <f>(((Sales[[#This Row],[Unit Price]]-(Sales[[#This Row],[Discount Applied]]*Sales[[#This Row],[Unit Price]]))-Q5161)/Q5161)*100</f>
        <v>102.1276595744681</v>
      </c>
      <c r="T5161" s="8">
        <f t="shared" si="242"/>
        <v>15148.7</v>
      </c>
      <c r="U5161" s="8">
        <f>Sales[[#This Row],[Unit Cost]]*Sales[[#This Row],[Order Quantity]]</f>
        <v>7494.619999999999</v>
      </c>
    </row>
    <row r="5162" spans="1:21" x14ac:dyDescent="0.2">
      <c r="A5162" s="6" t="s">
        <v>5375</v>
      </c>
      <c r="B5162" s="6" t="s">
        <v>24</v>
      </c>
      <c r="C5162" s="6" t="s">
        <v>145</v>
      </c>
      <c r="D5162" s="7">
        <v>43800</v>
      </c>
      <c r="E5162" s="7">
        <v>43864</v>
      </c>
      <c r="F5162" s="7">
        <v>43891</v>
      </c>
      <c r="G5162" s="7">
        <v>43897</v>
      </c>
      <c r="H5162" s="6">
        <f t="shared" si="240"/>
        <v>33</v>
      </c>
      <c r="I5162" s="6" t="s">
        <v>215</v>
      </c>
      <c r="J5162" s="6">
        <v>7</v>
      </c>
      <c r="K5162" s="6">
        <v>33</v>
      </c>
      <c r="L5162" s="6">
        <v>143</v>
      </c>
      <c r="M5162" s="6">
        <v>41</v>
      </c>
      <c r="N5162" s="6">
        <v>5</v>
      </c>
      <c r="O5162" s="6">
        <v>7.4999999999999997E-2</v>
      </c>
      <c r="P5162" s="8">
        <v>6237.7</v>
      </c>
      <c r="Q5162" s="8">
        <v>4803.0289999999995</v>
      </c>
      <c r="R5162" s="8">
        <f t="shared" si="241"/>
        <v>4834.2175000000025</v>
      </c>
      <c r="S5162" s="8">
        <f>(((Sales[[#This Row],[Unit Price]]-(Sales[[#This Row],[Discount Applied]]*Sales[[#This Row],[Unit Price]]))-Q5162)/Q5162)*100</f>
        <v>20.129870129870131</v>
      </c>
      <c r="T5162" s="8">
        <f t="shared" si="242"/>
        <v>28849.362499999999</v>
      </c>
      <c r="U5162" s="8">
        <f>Sales[[#This Row],[Unit Cost]]*Sales[[#This Row],[Order Quantity]]</f>
        <v>24015.144999999997</v>
      </c>
    </row>
    <row r="5163" spans="1:21" x14ac:dyDescent="0.2">
      <c r="A5163" s="6" t="s">
        <v>5376</v>
      </c>
      <c r="B5163" s="6" t="s">
        <v>25</v>
      </c>
      <c r="C5163" s="6" t="s">
        <v>146</v>
      </c>
      <c r="D5163" s="7">
        <v>43800</v>
      </c>
      <c r="E5163" s="7">
        <v>43864</v>
      </c>
      <c r="F5163" s="7">
        <v>43868</v>
      </c>
      <c r="G5163" s="7">
        <v>43877</v>
      </c>
      <c r="H5163" s="6">
        <f t="shared" si="240"/>
        <v>13</v>
      </c>
      <c r="I5163" s="6" t="s">
        <v>215</v>
      </c>
      <c r="J5163" s="6">
        <v>20</v>
      </c>
      <c r="K5163" s="6">
        <v>7</v>
      </c>
      <c r="L5163" s="6">
        <v>262</v>
      </c>
      <c r="M5163" s="6">
        <v>42</v>
      </c>
      <c r="N5163" s="6">
        <v>4</v>
      </c>
      <c r="O5163" s="6">
        <v>0.05</v>
      </c>
      <c r="P5163" s="8">
        <v>5098.7</v>
      </c>
      <c r="Q5163" s="8">
        <v>4180.9339999999993</v>
      </c>
      <c r="R5163" s="8">
        <f t="shared" si="241"/>
        <v>2651.3240000000005</v>
      </c>
      <c r="S5163" s="8">
        <f>(((Sales[[#This Row],[Unit Price]]-(Sales[[#This Row],[Discount Applied]]*Sales[[#This Row],[Unit Price]]))-Q5163)/Q5163)*100</f>
        <v>15.853658536585371</v>
      </c>
      <c r="T5163" s="8">
        <f t="shared" si="242"/>
        <v>19375.059999999998</v>
      </c>
      <c r="U5163" s="8">
        <f>Sales[[#This Row],[Unit Cost]]*Sales[[#This Row],[Order Quantity]]</f>
        <v>16723.735999999997</v>
      </c>
    </row>
    <row r="5164" spans="1:21" x14ac:dyDescent="0.2">
      <c r="A5164" s="6" t="s">
        <v>5377</v>
      </c>
      <c r="B5164" s="6" t="s">
        <v>23</v>
      </c>
      <c r="C5164" s="6" t="s">
        <v>146</v>
      </c>
      <c r="D5164" s="7">
        <v>43800</v>
      </c>
      <c r="E5164" s="7">
        <v>43864</v>
      </c>
      <c r="F5164" s="7">
        <v>43883</v>
      </c>
      <c r="G5164" s="7">
        <v>43887</v>
      </c>
      <c r="H5164" s="6">
        <f t="shared" si="240"/>
        <v>23</v>
      </c>
      <c r="I5164" s="6" t="s">
        <v>215</v>
      </c>
      <c r="J5164" s="6">
        <v>25</v>
      </c>
      <c r="K5164" s="6">
        <v>10</v>
      </c>
      <c r="L5164" s="6">
        <v>311</v>
      </c>
      <c r="M5164" s="6">
        <v>13</v>
      </c>
      <c r="N5164" s="6">
        <v>1</v>
      </c>
      <c r="O5164" s="6">
        <v>7.4999999999999997E-2</v>
      </c>
      <c r="P5164" s="8">
        <v>1943</v>
      </c>
      <c r="Q5164" s="8">
        <v>1515.54</v>
      </c>
      <c r="R5164" s="8">
        <f t="shared" si="241"/>
        <v>281.73500000000013</v>
      </c>
      <c r="S5164" s="8">
        <f>(((Sales[[#This Row],[Unit Price]]-(Sales[[#This Row],[Discount Applied]]*Sales[[#This Row],[Unit Price]]))-Q5164)/Q5164)*100</f>
        <v>18.589743589743598</v>
      </c>
      <c r="T5164" s="8">
        <f t="shared" si="242"/>
        <v>1797.2750000000001</v>
      </c>
      <c r="U5164" s="8">
        <f>Sales[[#This Row],[Unit Cost]]*Sales[[#This Row],[Order Quantity]]</f>
        <v>1515.54</v>
      </c>
    </row>
    <row r="5165" spans="1:21" x14ac:dyDescent="0.2">
      <c r="A5165" s="6" t="s">
        <v>5378</v>
      </c>
      <c r="B5165" s="6" t="s">
        <v>25</v>
      </c>
      <c r="C5165" s="6" t="s">
        <v>147</v>
      </c>
      <c r="D5165" s="7">
        <v>43700</v>
      </c>
      <c r="E5165" s="7">
        <v>43864</v>
      </c>
      <c r="F5165" s="7">
        <v>43892</v>
      </c>
      <c r="G5165" s="7">
        <v>43901</v>
      </c>
      <c r="H5165" s="6">
        <f t="shared" si="240"/>
        <v>37</v>
      </c>
      <c r="I5165" s="6" t="s">
        <v>215</v>
      </c>
      <c r="J5165" s="6">
        <v>19</v>
      </c>
      <c r="K5165" s="6">
        <v>23</v>
      </c>
      <c r="L5165" s="6">
        <v>209</v>
      </c>
      <c r="M5165" s="6">
        <v>19</v>
      </c>
      <c r="N5165" s="6">
        <v>6</v>
      </c>
      <c r="O5165" s="6">
        <v>0.05</v>
      </c>
      <c r="P5165" s="8">
        <v>824.1</v>
      </c>
      <c r="Q5165" s="8">
        <v>354.363</v>
      </c>
      <c r="R5165" s="8">
        <f t="shared" si="241"/>
        <v>2571.1920000000009</v>
      </c>
      <c r="S5165" s="8">
        <f>(((Sales[[#This Row],[Unit Price]]-(Sales[[#This Row],[Discount Applied]]*Sales[[#This Row],[Unit Price]]))-Q5165)/Q5165)*100</f>
        <v>120.93023255813952</v>
      </c>
      <c r="T5165" s="8">
        <f t="shared" si="242"/>
        <v>4697.3700000000008</v>
      </c>
      <c r="U5165" s="8">
        <f>Sales[[#This Row],[Unit Cost]]*Sales[[#This Row],[Order Quantity]]</f>
        <v>2126.1779999999999</v>
      </c>
    </row>
    <row r="5166" spans="1:21" x14ac:dyDescent="0.2">
      <c r="A5166" s="6" t="s">
        <v>5379</v>
      </c>
      <c r="B5166" s="6" t="s">
        <v>23</v>
      </c>
      <c r="C5166" s="6" t="s">
        <v>146</v>
      </c>
      <c r="D5166" s="7">
        <v>43700</v>
      </c>
      <c r="E5166" s="7">
        <v>43864</v>
      </c>
      <c r="F5166" s="7">
        <v>43869</v>
      </c>
      <c r="G5166" s="7">
        <v>43871</v>
      </c>
      <c r="H5166" s="6">
        <f t="shared" si="240"/>
        <v>7</v>
      </c>
      <c r="I5166" s="6" t="s">
        <v>215</v>
      </c>
      <c r="J5166" s="6">
        <v>21</v>
      </c>
      <c r="K5166" s="6">
        <v>23</v>
      </c>
      <c r="L5166" s="6">
        <v>268</v>
      </c>
      <c r="M5166" s="6">
        <v>10</v>
      </c>
      <c r="N5166" s="6">
        <v>3</v>
      </c>
      <c r="O5166" s="6">
        <v>0.3</v>
      </c>
      <c r="P5166" s="8">
        <v>1072</v>
      </c>
      <c r="Q5166" s="8">
        <v>600.32000000000005</v>
      </c>
      <c r="R5166" s="8">
        <f t="shared" si="241"/>
        <v>450.23999999999978</v>
      </c>
      <c r="S5166" s="8">
        <f>(((Sales[[#This Row],[Unit Price]]-(Sales[[#This Row],[Discount Applied]]*Sales[[#This Row],[Unit Price]]))-Q5166)/Q5166)*100</f>
        <v>25.000000000000007</v>
      </c>
      <c r="T5166" s="8">
        <f t="shared" si="242"/>
        <v>2251.1999999999998</v>
      </c>
      <c r="U5166" s="8">
        <f>Sales[[#This Row],[Unit Cost]]*Sales[[#This Row],[Order Quantity]]</f>
        <v>1800.96</v>
      </c>
    </row>
    <row r="5167" spans="1:21" x14ac:dyDescent="0.2">
      <c r="A5167" s="6" t="s">
        <v>5380</v>
      </c>
      <c r="B5167" s="6" t="s">
        <v>24</v>
      </c>
      <c r="C5167" s="6" t="s">
        <v>144</v>
      </c>
      <c r="D5167" s="7">
        <v>43800</v>
      </c>
      <c r="E5167" s="7">
        <v>43864</v>
      </c>
      <c r="F5167" s="7">
        <v>43885</v>
      </c>
      <c r="G5167" s="7">
        <v>43888</v>
      </c>
      <c r="H5167" s="6">
        <f t="shared" si="240"/>
        <v>24</v>
      </c>
      <c r="I5167" s="6" t="s">
        <v>215</v>
      </c>
      <c r="J5167" s="6">
        <v>1</v>
      </c>
      <c r="K5167" s="6">
        <v>31</v>
      </c>
      <c r="L5167" s="6">
        <v>73</v>
      </c>
      <c r="M5167" s="6">
        <v>21</v>
      </c>
      <c r="N5167" s="6">
        <v>6</v>
      </c>
      <c r="O5167" s="6">
        <v>0.15</v>
      </c>
      <c r="P5167" s="8">
        <v>2539.3000000000002</v>
      </c>
      <c r="Q5167" s="8">
        <v>1904.4750000000001</v>
      </c>
      <c r="R5167" s="8">
        <f t="shared" si="241"/>
        <v>1523.58</v>
      </c>
      <c r="S5167" s="8">
        <f>(((Sales[[#This Row],[Unit Price]]-(Sales[[#This Row],[Discount Applied]]*Sales[[#This Row],[Unit Price]]))-Q5167)/Q5167)*100</f>
        <v>13.333333333333336</v>
      </c>
      <c r="T5167" s="8">
        <f t="shared" si="242"/>
        <v>12950.43</v>
      </c>
      <c r="U5167" s="8">
        <f>Sales[[#This Row],[Unit Cost]]*Sales[[#This Row],[Order Quantity]]</f>
        <v>11426.85</v>
      </c>
    </row>
    <row r="5168" spans="1:21" x14ac:dyDescent="0.2">
      <c r="A5168" s="6" t="s">
        <v>5381</v>
      </c>
      <c r="B5168" s="6" t="s">
        <v>25</v>
      </c>
      <c r="C5168" s="6" t="s">
        <v>148</v>
      </c>
      <c r="D5168" s="7">
        <v>43700</v>
      </c>
      <c r="E5168" s="7">
        <v>43864</v>
      </c>
      <c r="F5168" s="7">
        <v>43891</v>
      </c>
      <c r="G5168" s="7">
        <v>43896</v>
      </c>
      <c r="H5168" s="6">
        <f t="shared" si="240"/>
        <v>32</v>
      </c>
      <c r="I5168" s="6" t="s">
        <v>215</v>
      </c>
      <c r="J5168" s="6">
        <v>16</v>
      </c>
      <c r="K5168" s="6">
        <v>21</v>
      </c>
      <c r="L5168" s="6">
        <v>45</v>
      </c>
      <c r="M5168" s="6">
        <v>10</v>
      </c>
      <c r="N5168" s="6">
        <v>3</v>
      </c>
      <c r="O5168" s="6">
        <v>7.4999999999999997E-2</v>
      </c>
      <c r="P5168" s="8">
        <v>2345</v>
      </c>
      <c r="Q5168" s="8">
        <v>1195.95</v>
      </c>
      <c r="R5168" s="8">
        <f t="shared" si="241"/>
        <v>2919.5249999999996</v>
      </c>
      <c r="S5168" s="8">
        <f>(((Sales[[#This Row],[Unit Price]]-(Sales[[#This Row],[Discount Applied]]*Sales[[#This Row],[Unit Price]]))-Q5168)/Q5168)*100</f>
        <v>81.372549019607831</v>
      </c>
      <c r="T5168" s="8">
        <f t="shared" si="242"/>
        <v>6507.375</v>
      </c>
      <c r="U5168" s="8">
        <f>Sales[[#This Row],[Unit Cost]]*Sales[[#This Row],[Order Quantity]]</f>
        <v>3587.8500000000004</v>
      </c>
    </row>
    <row r="5169" spans="1:21" x14ac:dyDescent="0.2">
      <c r="A5169" s="6" t="s">
        <v>5382</v>
      </c>
      <c r="B5169" s="6" t="s">
        <v>26</v>
      </c>
      <c r="C5169" s="6" t="s">
        <v>146</v>
      </c>
      <c r="D5169" s="7">
        <v>43800</v>
      </c>
      <c r="E5169" s="7">
        <v>43864</v>
      </c>
      <c r="F5169" s="7">
        <v>43866</v>
      </c>
      <c r="G5169" s="7">
        <v>43873</v>
      </c>
      <c r="H5169" s="6">
        <f t="shared" si="240"/>
        <v>9</v>
      </c>
      <c r="I5169" s="6" t="s">
        <v>215</v>
      </c>
      <c r="J5169" s="6">
        <v>28</v>
      </c>
      <c r="K5169" s="6">
        <v>3</v>
      </c>
      <c r="L5169" s="6">
        <v>296</v>
      </c>
      <c r="M5169" s="6">
        <v>8</v>
      </c>
      <c r="N5169" s="6">
        <v>7</v>
      </c>
      <c r="O5169" s="6">
        <v>0.4</v>
      </c>
      <c r="P5169" s="8">
        <v>1025.1000000000001</v>
      </c>
      <c r="Q5169" s="8">
        <v>563.80500000000018</v>
      </c>
      <c r="R5169" s="8">
        <f t="shared" si="241"/>
        <v>358.78499999999894</v>
      </c>
      <c r="S5169" s="8">
        <f>(((Sales[[#This Row],[Unit Price]]-(Sales[[#This Row],[Discount Applied]]*Sales[[#This Row],[Unit Price]]))-Q5169)/Q5169)*100</f>
        <v>9.0909090909090668</v>
      </c>
      <c r="T5169" s="8">
        <f t="shared" si="242"/>
        <v>4305.42</v>
      </c>
      <c r="U5169" s="8">
        <f>Sales[[#This Row],[Unit Cost]]*Sales[[#This Row],[Order Quantity]]</f>
        <v>3946.6350000000011</v>
      </c>
    </row>
    <row r="5170" spans="1:21" x14ac:dyDescent="0.2">
      <c r="A5170" s="6" t="s">
        <v>5383</v>
      </c>
      <c r="B5170" s="6" t="s">
        <v>23</v>
      </c>
      <c r="C5170" s="6" t="s">
        <v>148</v>
      </c>
      <c r="D5170" s="7">
        <v>43800</v>
      </c>
      <c r="E5170" s="7">
        <v>43865</v>
      </c>
      <c r="F5170" s="7">
        <v>43882</v>
      </c>
      <c r="G5170" s="7">
        <v>43890</v>
      </c>
      <c r="H5170" s="6">
        <f t="shared" si="240"/>
        <v>25</v>
      </c>
      <c r="I5170" s="6" t="s">
        <v>215</v>
      </c>
      <c r="J5170" s="6">
        <v>24</v>
      </c>
      <c r="K5170" s="6">
        <v>8</v>
      </c>
      <c r="L5170" s="6">
        <v>29</v>
      </c>
      <c r="M5170" s="6">
        <v>25</v>
      </c>
      <c r="N5170" s="6">
        <v>8</v>
      </c>
      <c r="O5170" s="6">
        <v>0.05</v>
      </c>
      <c r="P5170" s="8">
        <v>991.6</v>
      </c>
      <c r="Q5170" s="8">
        <v>545.38000000000011</v>
      </c>
      <c r="R5170" s="8">
        <f t="shared" si="241"/>
        <v>3173.119999999999</v>
      </c>
      <c r="S5170" s="8">
        <f>(((Sales[[#This Row],[Unit Price]]-(Sales[[#This Row],[Discount Applied]]*Sales[[#This Row],[Unit Price]]))-Q5170)/Q5170)*100</f>
        <v>72.727272727272691</v>
      </c>
      <c r="T5170" s="8">
        <f t="shared" si="242"/>
        <v>7536.16</v>
      </c>
      <c r="U5170" s="8">
        <f>Sales[[#This Row],[Unit Cost]]*Sales[[#This Row],[Order Quantity]]</f>
        <v>4363.0400000000009</v>
      </c>
    </row>
    <row r="5171" spans="1:21" x14ac:dyDescent="0.2">
      <c r="A5171" s="6" t="s">
        <v>5384</v>
      </c>
      <c r="B5171" s="6" t="s">
        <v>25</v>
      </c>
      <c r="C5171" s="6" t="s">
        <v>144</v>
      </c>
      <c r="D5171" s="7">
        <v>43800</v>
      </c>
      <c r="E5171" s="7">
        <v>43865</v>
      </c>
      <c r="F5171" s="7">
        <v>43877</v>
      </c>
      <c r="G5171" s="7">
        <v>43879</v>
      </c>
      <c r="H5171" s="6">
        <f t="shared" si="240"/>
        <v>14</v>
      </c>
      <c r="I5171" s="6" t="s">
        <v>215</v>
      </c>
      <c r="J5171" s="6">
        <v>18</v>
      </c>
      <c r="K5171" s="6">
        <v>8</v>
      </c>
      <c r="L5171" s="6">
        <v>85</v>
      </c>
      <c r="M5171" s="6">
        <v>42</v>
      </c>
      <c r="N5171" s="6">
        <v>4</v>
      </c>
      <c r="O5171" s="6">
        <v>7.4999999999999997E-2</v>
      </c>
      <c r="P5171" s="8">
        <v>2345</v>
      </c>
      <c r="Q5171" s="8">
        <v>1735.3</v>
      </c>
      <c r="R5171" s="8">
        <f t="shared" si="241"/>
        <v>1735.3000000000002</v>
      </c>
      <c r="S5171" s="8">
        <f>(((Sales[[#This Row],[Unit Price]]-(Sales[[#This Row],[Discount Applied]]*Sales[[#This Row],[Unit Price]]))-Q5171)/Q5171)*100</f>
        <v>25.000000000000007</v>
      </c>
      <c r="T5171" s="8">
        <f t="shared" si="242"/>
        <v>8676.5</v>
      </c>
      <c r="U5171" s="8">
        <f>Sales[[#This Row],[Unit Cost]]*Sales[[#This Row],[Order Quantity]]</f>
        <v>6941.2</v>
      </c>
    </row>
    <row r="5172" spans="1:21" x14ac:dyDescent="0.2">
      <c r="A5172" s="6" t="s">
        <v>5385</v>
      </c>
      <c r="B5172" s="6" t="s">
        <v>24</v>
      </c>
      <c r="C5172" s="6" t="s">
        <v>148</v>
      </c>
      <c r="D5172" s="7">
        <v>43800</v>
      </c>
      <c r="E5172" s="7">
        <v>43865</v>
      </c>
      <c r="F5172" s="7">
        <v>43880</v>
      </c>
      <c r="G5172" s="7">
        <v>43890</v>
      </c>
      <c r="H5172" s="6">
        <f t="shared" si="240"/>
        <v>25</v>
      </c>
      <c r="I5172" s="6" t="s">
        <v>215</v>
      </c>
      <c r="J5172" s="6">
        <v>8</v>
      </c>
      <c r="K5172" s="6">
        <v>44</v>
      </c>
      <c r="L5172" s="6">
        <v>20</v>
      </c>
      <c r="M5172" s="6">
        <v>41</v>
      </c>
      <c r="N5172" s="6">
        <v>8</v>
      </c>
      <c r="O5172" s="6">
        <v>0.05</v>
      </c>
      <c r="P5172" s="8">
        <v>1701.8</v>
      </c>
      <c r="Q5172" s="8">
        <v>1276.3499999999999</v>
      </c>
      <c r="R5172" s="8">
        <f t="shared" si="241"/>
        <v>2722.880000000001</v>
      </c>
      <c r="S5172" s="8">
        <f>(((Sales[[#This Row],[Unit Price]]-(Sales[[#This Row],[Discount Applied]]*Sales[[#This Row],[Unit Price]]))-Q5172)/Q5172)*100</f>
        <v>26.666666666666679</v>
      </c>
      <c r="T5172" s="8">
        <f t="shared" si="242"/>
        <v>12933.68</v>
      </c>
      <c r="U5172" s="8">
        <f>Sales[[#This Row],[Unit Cost]]*Sales[[#This Row],[Order Quantity]]</f>
        <v>10210.799999999999</v>
      </c>
    </row>
    <row r="5173" spans="1:21" x14ac:dyDescent="0.2">
      <c r="A5173" s="6" t="s">
        <v>5386</v>
      </c>
      <c r="B5173" s="6" t="s">
        <v>24</v>
      </c>
      <c r="C5173" s="6" t="s">
        <v>144</v>
      </c>
      <c r="D5173" s="7">
        <v>43800</v>
      </c>
      <c r="E5173" s="7">
        <v>43865</v>
      </c>
      <c r="F5173" s="7">
        <v>43893</v>
      </c>
      <c r="G5173" s="7">
        <v>43901</v>
      </c>
      <c r="H5173" s="6">
        <f t="shared" si="240"/>
        <v>36</v>
      </c>
      <c r="I5173" s="6" t="s">
        <v>215</v>
      </c>
      <c r="J5173" s="6">
        <v>11</v>
      </c>
      <c r="K5173" s="6">
        <v>27</v>
      </c>
      <c r="L5173" s="6">
        <v>63</v>
      </c>
      <c r="M5173" s="6">
        <v>22</v>
      </c>
      <c r="N5173" s="6">
        <v>5</v>
      </c>
      <c r="O5173" s="6">
        <v>0.2</v>
      </c>
      <c r="P5173" s="8">
        <v>174.20000000000002</v>
      </c>
      <c r="Q5173" s="8">
        <v>123.682</v>
      </c>
      <c r="R5173" s="8">
        <f t="shared" si="241"/>
        <v>78.3900000000001</v>
      </c>
      <c r="S5173" s="8">
        <f>(((Sales[[#This Row],[Unit Price]]-(Sales[[#This Row],[Discount Applied]]*Sales[[#This Row],[Unit Price]]))-Q5173)/Q5173)*100</f>
        <v>12.676056338028177</v>
      </c>
      <c r="T5173" s="8">
        <f t="shared" si="242"/>
        <v>696.80000000000007</v>
      </c>
      <c r="U5173" s="8">
        <f>Sales[[#This Row],[Unit Cost]]*Sales[[#This Row],[Order Quantity]]</f>
        <v>618.41</v>
      </c>
    </row>
    <row r="5174" spans="1:21" x14ac:dyDescent="0.2">
      <c r="A5174" s="6" t="s">
        <v>5387</v>
      </c>
      <c r="B5174" s="6" t="s">
        <v>24</v>
      </c>
      <c r="C5174" s="6" t="s">
        <v>146</v>
      </c>
      <c r="D5174" s="7">
        <v>43700</v>
      </c>
      <c r="E5174" s="7">
        <v>43865</v>
      </c>
      <c r="F5174" s="7">
        <v>43876</v>
      </c>
      <c r="G5174" s="7">
        <v>43882</v>
      </c>
      <c r="H5174" s="6">
        <f t="shared" si="240"/>
        <v>17</v>
      </c>
      <c r="I5174" s="6" t="s">
        <v>215</v>
      </c>
      <c r="J5174" s="6">
        <v>8</v>
      </c>
      <c r="K5174" s="6">
        <v>17</v>
      </c>
      <c r="L5174" s="6">
        <v>275</v>
      </c>
      <c r="M5174" s="6">
        <v>42</v>
      </c>
      <c r="N5174" s="6">
        <v>7</v>
      </c>
      <c r="O5174" s="6">
        <v>0.15</v>
      </c>
      <c r="P5174" s="8">
        <v>1058.6000000000001</v>
      </c>
      <c r="Q5174" s="8">
        <v>868.05200000000002</v>
      </c>
      <c r="R5174" s="8">
        <f t="shared" si="241"/>
        <v>222.30599999999959</v>
      </c>
      <c r="S5174" s="8">
        <f>(((Sales[[#This Row],[Unit Price]]-(Sales[[#This Row],[Discount Applied]]*Sales[[#This Row],[Unit Price]]))-Q5174)/Q5174)*100</f>
        <v>3.6585365853658707</v>
      </c>
      <c r="T5174" s="8">
        <f t="shared" si="242"/>
        <v>6298.67</v>
      </c>
      <c r="U5174" s="8">
        <f>Sales[[#This Row],[Unit Cost]]*Sales[[#This Row],[Order Quantity]]</f>
        <v>6076.3640000000005</v>
      </c>
    </row>
    <row r="5175" spans="1:21" x14ac:dyDescent="0.2">
      <c r="A5175" s="6" t="s">
        <v>5388</v>
      </c>
      <c r="B5175" s="6" t="s">
        <v>23</v>
      </c>
      <c r="C5175" s="6" t="s">
        <v>144</v>
      </c>
      <c r="D5175" s="7">
        <v>43800</v>
      </c>
      <c r="E5175" s="7">
        <v>43865</v>
      </c>
      <c r="F5175" s="7">
        <v>43870</v>
      </c>
      <c r="G5175" s="7">
        <v>43873</v>
      </c>
      <c r="H5175" s="6">
        <f t="shared" si="240"/>
        <v>8</v>
      </c>
      <c r="I5175" s="6" t="s">
        <v>215</v>
      </c>
      <c r="J5175" s="6">
        <v>21</v>
      </c>
      <c r="K5175" s="6">
        <v>3</v>
      </c>
      <c r="L5175" s="6">
        <v>64</v>
      </c>
      <c r="M5175" s="6">
        <v>6</v>
      </c>
      <c r="N5175" s="6">
        <v>4</v>
      </c>
      <c r="O5175" s="6">
        <v>0.05</v>
      </c>
      <c r="P5175" s="8">
        <v>3966.4</v>
      </c>
      <c r="Q5175" s="8">
        <v>2379.84</v>
      </c>
      <c r="R5175" s="8">
        <f t="shared" si="241"/>
        <v>5552.9599999999991</v>
      </c>
      <c r="S5175" s="8">
        <f>(((Sales[[#This Row],[Unit Price]]-(Sales[[#This Row],[Discount Applied]]*Sales[[#This Row],[Unit Price]]))-Q5175)/Q5175)*100</f>
        <v>58.333333333333329</v>
      </c>
      <c r="T5175" s="8">
        <f t="shared" si="242"/>
        <v>15072.32</v>
      </c>
      <c r="U5175" s="8">
        <f>Sales[[#This Row],[Unit Cost]]*Sales[[#This Row],[Order Quantity]]</f>
        <v>9519.36</v>
      </c>
    </row>
    <row r="5176" spans="1:21" x14ac:dyDescent="0.2">
      <c r="A5176" s="6" t="s">
        <v>5389</v>
      </c>
      <c r="B5176" s="6" t="s">
        <v>23</v>
      </c>
      <c r="C5176" s="6" t="s">
        <v>147</v>
      </c>
      <c r="D5176" s="7">
        <v>43700</v>
      </c>
      <c r="E5176" s="7">
        <v>43866</v>
      </c>
      <c r="F5176" s="7">
        <v>43893</v>
      </c>
      <c r="G5176" s="7">
        <v>43899</v>
      </c>
      <c r="H5176" s="6">
        <f t="shared" si="240"/>
        <v>33</v>
      </c>
      <c r="I5176" s="6" t="s">
        <v>215</v>
      </c>
      <c r="J5176" s="6">
        <v>22</v>
      </c>
      <c r="K5176" s="6">
        <v>19</v>
      </c>
      <c r="L5176" s="6">
        <v>227</v>
      </c>
      <c r="M5176" s="6">
        <v>16</v>
      </c>
      <c r="N5176" s="6">
        <v>6</v>
      </c>
      <c r="O5176" s="6">
        <v>0.1</v>
      </c>
      <c r="P5176" s="8">
        <v>201</v>
      </c>
      <c r="Q5176" s="8">
        <v>120.6</v>
      </c>
      <c r="R5176" s="8">
        <f t="shared" si="241"/>
        <v>361.80000000000018</v>
      </c>
      <c r="S5176" s="8">
        <f>(((Sales[[#This Row],[Unit Price]]-(Sales[[#This Row],[Discount Applied]]*Sales[[#This Row],[Unit Price]]))-Q5176)/Q5176)*100</f>
        <v>50.000000000000014</v>
      </c>
      <c r="T5176" s="8">
        <f t="shared" si="242"/>
        <v>1085.4000000000001</v>
      </c>
      <c r="U5176" s="8">
        <f>Sales[[#This Row],[Unit Cost]]*Sales[[#This Row],[Order Quantity]]</f>
        <v>723.59999999999991</v>
      </c>
    </row>
    <row r="5177" spans="1:21" x14ac:dyDescent="0.2">
      <c r="A5177" s="6" t="s">
        <v>5390</v>
      </c>
      <c r="B5177" s="6" t="s">
        <v>23</v>
      </c>
      <c r="C5177" s="6" t="s">
        <v>145</v>
      </c>
      <c r="D5177" s="7">
        <v>43800</v>
      </c>
      <c r="E5177" s="7">
        <v>43866</v>
      </c>
      <c r="F5177" s="7">
        <v>43890</v>
      </c>
      <c r="G5177" s="7">
        <v>43895</v>
      </c>
      <c r="H5177" s="6">
        <f t="shared" si="240"/>
        <v>29</v>
      </c>
      <c r="I5177" s="6" t="s">
        <v>215</v>
      </c>
      <c r="J5177" s="6">
        <v>22</v>
      </c>
      <c r="K5177" s="6">
        <v>43</v>
      </c>
      <c r="L5177" s="6">
        <v>203</v>
      </c>
      <c r="M5177" s="6">
        <v>36</v>
      </c>
      <c r="N5177" s="6">
        <v>8</v>
      </c>
      <c r="O5177" s="6">
        <v>0.1</v>
      </c>
      <c r="P5177" s="8">
        <v>2358.4</v>
      </c>
      <c r="Q5177" s="8">
        <v>1462.2080000000001</v>
      </c>
      <c r="R5177" s="8">
        <f t="shared" si="241"/>
        <v>5282.8159999999989</v>
      </c>
      <c r="S5177" s="8">
        <f>(((Sales[[#This Row],[Unit Price]]-(Sales[[#This Row],[Discount Applied]]*Sales[[#This Row],[Unit Price]]))-Q5177)/Q5177)*100</f>
        <v>45.161290322580633</v>
      </c>
      <c r="T5177" s="8">
        <f t="shared" si="242"/>
        <v>16980.48</v>
      </c>
      <c r="U5177" s="8">
        <f>Sales[[#This Row],[Unit Cost]]*Sales[[#This Row],[Order Quantity]]</f>
        <v>11697.664000000001</v>
      </c>
    </row>
    <row r="5178" spans="1:21" x14ac:dyDescent="0.2">
      <c r="A5178" s="6" t="s">
        <v>5391</v>
      </c>
      <c r="B5178" s="6" t="s">
        <v>26</v>
      </c>
      <c r="C5178" s="6" t="s">
        <v>147</v>
      </c>
      <c r="D5178" s="7">
        <v>43800</v>
      </c>
      <c r="E5178" s="7">
        <v>43866</v>
      </c>
      <c r="F5178" s="7">
        <v>43890</v>
      </c>
      <c r="G5178" s="7">
        <v>43896</v>
      </c>
      <c r="H5178" s="6">
        <f t="shared" si="240"/>
        <v>30</v>
      </c>
      <c r="I5178" s="6" t="s">
        <v>215</v>
      </c>
      <c r="J5178" s="6">
        <v>28</v>
      </c>
      <c r="K5178" s="6">
        <v>9</v>
      </c>
      <c r="L5178" s="6">
        <v>237</v>
      </c>
      <c r="M5178" s="6">
        <v>17</v>
      </c>
      <c r="N5178" s="6">
        <v>6</v>
      </c>
      <c r="O5178" s="6">
        <v>0.15</v>
      </c>
      <c r="P5178" s="8">
        <v>6257.8</v>
      </c>
      <c r="Q5178" s="8">
        <v>3066.3220000000001</v>
      </c>
      <c r="R5178" s="8">
        <f t="shared" si="241"/>
        <v>13516.848000000002</v>
      </c>
      <c r="S5178" s="8">
        <f>(((Sales[[#This Row],[Unit Price]]-(Sales[[#This Row],[Discount Applied]]*Sales[[#This Row],[Unit Price]]))-Q5178)/Q5178)*100</f>
        <v>73.469387755102034</v>
      </c>
      <c r="T5178" s="8">
        <f t="shared" si="242"/>
        <v>31914.780000000002</v>
      </c>
      <c r="U5178" s="8">
        <f>Sales[[#This Row],[Unit Cost]]*Sales[[#This Row],[Order Quantity]]</f>
        <v>18397.932000000001</v>
      </c>
    </row>
    <row r="5179" spans="1:21" x14ac:dyDescent="0.2">
      <c r="A5179" s="6" t="s">
        <v>5392</v>
      </c>
      <c r="B5179" s="6" t="s">
        <v>24</v>
      </c>
      <c r="C5179" s="6" t="s">
        <v>147</v>
      </c>
      <c r="D5179" s="7">
        <v>43800</v>
      </c>
      <c r="E5179" s="7">
        <v>43866</v>
      </c>
      <c r="F5179" s="7">
        <v>43888</v>
      </c>
      <c r="G5179" s="7">
        <v>43892</v>
      </c>
      <c r="H5179" s="6">
        <f t="shared" si="240"/>
        <v>26</v>
      </c>
      <c r="I5179" s="6" t="s">
        <v>215</v>
      </c>
      <c r="J5179" s="6">
        <v>7</v>
      </c>
      <c r="K5179" s="6">
        <v>18</v>
      </c>
      <c r="L5179" s="6">
        <v>231</v>
      </c>
      <c r="M5179" s="6">
        <v>5</v>
      </c>
      <c r="N5179" s="6">
        <v>7</v>
      </c>
      <c r="O5179" s="6">
        <v>0.15</v>
      </c>
      <c r="P5179" s="8">
        <v>931.30000000000007</v>
      </c>
      <c r="Q5179" s="8">
        <v>689.16200000000003</v>
      </c>
      <c r="R5179" s="8">
        <f t="shared" si="241"/>
        <v>717.10100000000057</v>
      </c>
      <c r="S5179" s="8">
        <f>(((Sales[[#This Row],[Unit Price]]-(Sales[[#This Row],[Discount Applied]]*Sales[[#This Row],[Unit Price]]))-Q5179)/Q5179)*100</f>
        <v>14.864864864864863</v>
      </c>
      <c r="T5179" s="8">
        <f t="shared" si="242"/>
        <v>5541.2350000000006</v>
      </c>
      <c r="U5179" s="8">
        <f>Sales[[#This Row],[Unit Cost]]*Sales[[#This Row],[Order Quantity]]</f>
        <v>4824.134</v>
      </c>
    </row>
    <row r="5180" spans="1:21" x14ac:dyDescent="0.2">
      <c r="A5180" s="6" t="s">
        <v>5393</v>
      </c>
      <c r="B5180" s="6" t="s">
        <v>25</v>
      </c>
      <c r="C5180" s="6" t="s">
        <v>148</v>
      </c>
      <c r="D5180" s="7">
        <v>43700</v>
      </c>
      <c r="E5180" s="7">
        <v>43866</v>
      </c>
      <c r="F5180" s="7">
        <v>43870</v>
      </c>
      <c r="G5180" s="7">
        <v>43872</v>
      </c>
      <c r="H5180" s="6">
        <f t="shared" si="240"/>
        <v>6</v>
      </c>
      <c r="I5180" s="6" t="s">
        <v>215</v>
      </c>
      <c r="J5180" s="6">
        <v>18</v>
      </c>
      <c r="K5180" s="6">
        <v>9</v>
      </c>
      <c r="L5180" s="6">
        <v>27</v>
      </c>
      <c r="M5180" s="6">
        <v>31</v>
      </c>
      <c r="N5180" s="6">
        <v>1</v>
      </c>
      <c r="O5180" s="6">
        <v>0.05</v>
      </c>
      <c r="P5180" s="8">
        <v>1172.5</v>
      </c>
      <c r="Q5180" s="8">
        <v>750.4</v>
      </c>
      <c r="R5180" s="8">
        <f t="shared" si="241"/>
        <v>363.47500000000002</v>
      </c>
      <c r="S5180" s="8">
        <f>(((Sales[[#This Row],[Unit Price]]-(Sales[[#This Row],[Discount Applied]]*Sales[[#This Row],[Unit Price]]))-Q5180)/Q5180)*100</f>
        <v>48.437500000000007</v>
      </c>
      <c r="T5180" s="8">
        <f t="shared" si="242"/>
        <v>1113.875</v>
      </c>
      <c r="U5180" s="8">
        <f>Sales[[#This Row],[Unit Cost]]*Sales[[#This Row],[Order Quantity]]</f>
        <v>750.4</v>
      </c>
    </row>
    <row r="5181" spans="1:21" x14ac:dyDescent="0.2">
      <c r="A5181" s="6" t="s">
        <v>5394</v>
      </c>
      <c r="B5181" s="6" t="s">
        <v>24</v>
      </c>
      <c r="C5181" s="6" t="s">
        <v>143</v>
      </c>
      <c r="D5181" s="7">
        <v>43700</v>
      </c>
      <c r="E5181" s="7">
        <v>43867</v>
      </c>
      <c r="F5181" s="7">
        <v>43890</v>
      </c>
      <c r="G5181" s="7">
        <v>43893</v>
      </c>
      <c r="H5181" s="6">
        <f t="shared" si="240"/>
        <v>26</v>
      </c>
      <c r="I5181" s="6" t="s">
        <v>215</v>
      </c>
      <c r="J5181" s="6">
        <v>8</v>
      </c>
      <c r="K5181" s="6">
        <v>26</v>
      </c>
      <c r="L5181" s="6">
        <v>362</v>
      </c>
      <c r="M5181" s="6">
        <v>14</v>
      </c>
      <c r="N5181" s="6">
        <v>4</v>
      </c>
      <c r="O5181" s="6">
        <v>0.1</v>
      </c>
      <c r="P5181" s="8">
        <v>1922.9</v>
      </c>
      <c r="Q5181" s="8">
        <v>1288.3430000000001</v>
      </c>
      <c r="R5181" s="8">
        <f t="shared" si="241"/>
        <v>1769.0680000000002</v>
      </c>
      <c r="S5181" s="8">
        <f>(((Sales[[#This Row],[Unit Price]]-(Sales[[#This Row],[Discount Applied]]*Sales[[#This Row],[Unit Price]]))-Q5181)/Q5181)*100</f>
        <v>34.32835820895523</v>
      </c>
      <c r="T5181" s="8">
        <f t="shared" si="242"/>
        <v>6922.4400000000005</v>
      </c>
      <c r="U5181" s="8">
        <f>Sales[[#This Row],[Unit Cost]]*Sales[[#This Row],[Order Quantity]]</f>
        <v>5153.3720000000003</v>
      </c>
    </row>
    <row r="5182" spans="1:21" x14ac:dyDescent="0.2">
      <c r="A5182" s="6" t="s">
        <v>5395</v>
      </c>
      <c r="B5182" s="6" t="s">
        <v>25</v>
      </c>
      <c r="C5182" s="6" t="s">
        <v>144</v>
      </c>
      <c r="D5182" s="7">
        <v>43800</v>
      </c>
      <c r="E5182" s="7">
        <v>43867</v>
      </c>
      <c r="F5182" s="7">
        <v>43873</v>
      </c>
      <c r="G5182" s="7">
        <v>43881</v>
      </c>
      <c r="H5182" s="6">
        <f t="shared" si="240"/>
        <v>14</v>
      </c>
      <c r="I5182" s="6" t="s">
        <v>215</v>
      </c>
      <c r="J5182" s="6">
        <v>13</v>
      </c>
      <c r="K5182" s="6">
        <v>12</v>
      </c>
      <c r="L5182" s="6">
        <v>77</v>
      </c>
      <c r="M5182" s="6">
        <v>17</v>
      </c>
      <c r="N5182" s="6">
        <v>2</v>
      </c>
      <c r="O5182" s="6">
        <v>0.15</v>
      </c>
      <c r="P5182" s="8">
        <v>2747</v>
      </c>
      <c r="Q5182" s="8">
        <v>1098.8</v>
      </c>
      <c r="R5182" s="8">
        <f t="shared" si="241"/>
        <v>2472.2999999999997</v>
      </c>
      <c r="S5182" s="8">
        <f>(((Sales[[#This Row],[Unit Price]]-(Sales[[#This Row],[Discount Applied]]*Sales[[#This Row],[Unit Price]]))-Q5182)/Q5182)*100</f>
        <v>112.5</v>
      </c>
      <c r="T5182" s="8">
        <f t="shared" si="242"/>
        <v>4669.8999999999996</v>
      </c>
      <c r="U5182" s="8">
        <f>Sales[[#This Row],[Unit Cost]]*Sales[[#This Row],[Order Quantity]]</f>
        <v>2197.6</v>
      </c>
    </row>
    <row r="5183" spans="1:21" x14ac:dyDescent="0.2">
      <c r="A5183" s="6" t="s">
        <v>5396</v>
      </c>
      <c r="B5183" s="6" t="s">
        <v>24</v>
      </c>
      <c r="C5183" s="6" t="s">
        <v>147</v>
      </c>
      <c r="D5183" s="7">
        <v>43800</v>
      </c>
      <c r="E5183" s="7">
        <v>43867</v>
      </c>
      <c r="F5183" s="7">
        <v>43877</v>
      </c>
      <c r="G5183" s="7">
        <v>43886</v>
      </c>
      <c r="H5183" s="6">
        <f t="shared" si="240"/>
        <v>19</v>
      </c>
      <c r="I5183" s="6" t="s">
        <v>215</v>
      </c>
      <c r="J5183" s="6">
        <v>5</v>
      </c>
      <c r="K5183" s="6">
        <v>15</v>
      </c>
      <c r="L5183" s="6">
        <v>212</v>
      </c>
      <c r="M5183" s="6">
        <v>24</v>
      </c>
      <c r="N5183" s="6">
        <v>6</v>
      </c>
      <c r="O5183" s="6">
        <v>7.4999999999999997E-2</v>
      </c>
      <c r="P5183" s="8">
        <v>5272.9000000000005</v>
      </c>
      <c r="Q5183" s="8">
        <v>2267.3470000000002</v>
      </c>
      <c r="R5183" s="8">
        <f t="shared" si="241"/>
        <v>15660.512999999999</v>
      </c>
      <c r="S5183" s="8">
        <f>(((Sales[[#This Row],[Unit Price]]-(Sales[[#This Row],[Discount Applied]]*Sales[[#This Row],[Unit Price]]))-Q5183)/Q5183)*100</f>
        <v>115.11627906976744</v>
      </c>
      <c r="T5183" s="8">
        <f t="shared" si="242"/>
        <v>29264.595000000001</v>
      </c>
      <c r="U5183" s="8">
        <f>Sales[[#This Row],[Unit Cost]]*Sales[[#This Row],[Order Quantity]]</f>
        <v>13604.082000000002</v>
      </c>
    </row>
    <row r="5184" spans="1:21" x14ac:dyDescent="0.2">
      <c r="A5184" s="6" t="s">
        <v>5397</v>
      </c>
      <c r="B5184" s="6" t="s">
        <v>24</v>
      </c>
      <c r="C5184" s="6" t="s">
        <v>145</v>
      </c>
      <c r="D5184" s="7">
        <v>43800</v>
      </c>
      <c r="E5184" s="7">
        <v>43867</v>
      </c>
      <c r="F5184" s="7">
        <v>43873</v>
      </c>
      <c r="G5184" s="7">
        <v>43877</v>
      </c>
      <c r="H5184" s="6">
        <f t="shared" si="240"/>
        <v>10</v>
      </c>
      <c r="I5184" s="6" t="s">
        <v>215</v>
      </c>
      <c r="J5184" s="6">
        <v>4</v>
      </c>
      <c r="K5184" s="6">
        <v>12</v>
      </c>
      <c r="L5184" s="6">
        <v>196</v>
      </c>
      <c r="M5184" s="6">
        <v>25</v>
      </c>
      <c r="N5184" s="6">
        <v>7</v>
      </c>
      <c r="O5184" s="6">
        <v>0.1</v>
      </c>
      <c r="P5184" s="8">
        <v>2646.5</v>
      </c>
      <c r="Q5184" s="8">
        <v>1640.83</v>
      </c>
      <c r="R5184" s="8">
        <f t="shared" si="241"/>
        <v>5187.1400000000012</v>
      </c>
      <c r="S5184" s="8">
        <f>(((Sales[[#This Row],[Unit Price]]-(Sales[[#This Row],[Discount Applied]]*Sales[[#This Row],[Unit Price]]))-Q5184)/Q5184)*100</f>
        <v>45.161290322580641</v>
      </c>
      <c r="T5184" s="8">
        <f t="shared" si="242"/>
        <v>16672.95</v>
      </c>
      <c r="U5184" s="8">
        <f>Sales[[#This Row],[Unit Cost]]*Sales[[#This Row],[Order Quantity]]</f>
        <v>11485.81</v>
      </c>
    </row>
    <row r="5185" spans="1:21" x14ac:dyDescent="0.2">
      <c r="A5185" s="6" t="s">
        <v>5398</v>
      </c>
      <c r="B5185" s="6" t="s">
        <v>24</v>
      </c>
      <c r="C5185" s="6" t="s">
        <v>143</v>
      </c>
      <c r="D5185" s="7">
        <v>43700</v>
      </c>
      <c r="E5185" s="7">
        <v>43867</v>
      </c>
      <c r="F5185" s="7">
        <v>43879</v>
      </c>
      <c r="G5185" s="7">
        <v>43880</v>
      </c>
      <c r="H5185" s="6">
        <f t="shared" si="240"/>
        <v>13</v>
      </c>
      <c r="I5185" s="6" t="s">
        <v>215</v>
      </c>
      <c r="J5185" s="6">
        <v>5</v>
      </c>
      <c r="K5185" s="6">
        <v>50</v>
      </c>
      <c r="L5185" s="6">
        <v>342</v>
      </c>
      <c r="M5185" s="6">
        <v>33</v>
      </c>
      <c r="N5185" s="6">
        <v>2</v>
      </c>
      <c r="O5185" s="6">
        <v>0.1</v>
      </c>
      <c r="P5185" s="8">
        <v>3906.1</v>
      </c>
      <c r="Q5185" s="8">
        <v>1874.9279999999999</v>
      </c>
      <c r="R5185" s="8">
        <f t="shared" si="241"/>
        <v>3281.1239999999998</v>
      </c>
      <c r="S5185" s="8">
        <f>(((Sales[[#This Row],[Unit Price]]-(Sales[[#This Row],[Discount Applied]]*Sales[[#This Row],[Unit Price]]))-Q5185)/Q5185)*100</f>
        <v>87.5</v>
      </c>
      <c r="T5185" s="8">
        <f t="shared" si="242"/>
        <v>7030.98</v>
      </c>
      <c r="U5185" s="8">
        <f>Sales[[#This Row],[Unit Cost]]*Sales[[#This Row],[Order Quantity]]</f>
        <v>3749.8559999999998</v>
      </c>
    </row>
    <row r="5186" spans="1:21" x14ac:dyDescent="0.2">
      <c r="A5186" s="6" t="s">
        <v>5399</v>
      </c>
      <c r="B5186" s="6" t="s">
        <v>25</v>
      </c>
      <c r="C5186" s="6" t="s">
        <v>147</v>
      </c>
      <c r="D5186" s="7">
        <v>43700</v>
      </c>
      <c r="E5186" s="7">
        <v>43867</v>
      </c>
      <c r="F5186" s="7">
        <v>43888</v>
      </c>
      <c r="G5186" s="7">
        <v>43889</v>
      </c>
      <c r="H5186" s="6">
        <f t="shared" ref="H5186:H5249" si="243">G5186-E5186</f>
        <v>22</v>
      </c>
      <c r="I5186" s="6" t="s">
        <v>215</v>
      </c>
      <c r="J5186" s="6">
        <v>17</v>
      </c>
      <c r="K5186" s="6">
        <v>9</v>
      </c>
      <c r="L5186" s="6">
        <v>233</v>
      </c>
      <c r="M5186" s="6">
        <v>17</v>
      </c>
      <c r="N5186" s="6">
        <v>2</v>
      </c>
      <c r="O5186" s="6">
        <v>7.4999999999999997E-2</v>
      </c>
      <c r="P5186" s="8">
        <v>1038.5</v>
      </c>
      <c r="Q5186" s="8">
        <v>498.47999999999996</v>
      </c>
      <c r="R5186" s="8">
        <f t="shared" ref="R5186:R5249" si="244">T5186-(Q5186*N5186)</f>
        <v>924.26499999999999</v>
      </c>
      <c r="S5186" s="8">
        <f>(((Sales[[#This Row],[Unit Price]]-(Sales[[#This Row],[Discount Applied]]*Sales[[#This Row],[Unit Price]]))-Q5186)/Q5186)*100</f>
        <v>92.708333333333343</v>
      </c>
      <c r="T5186" s="8">
        <f t="shared" ref="T5186:T5249" si="245">((P5186*N5186)-(P5186*O5186*N5186))</f>
        <v>1921.2249999999999</v>
      </c>
      <c r="U5186" s="8">
        <f>Sales[[#This Row],[Unit Cost]]*Sales[[#This Row],[Order Quantity]]</f>
        <v>996.95999999999992</v>
      </c>
    </row>
    <row r="5187" spans="1:21" x14ac:dyDescent="0.2">
      <c r="A5187" s="6" t="s">
        <v>5400</v>
      </c>
      <c r="B5187" s="6" t="s">
        <v>24</v>
      </c>
      <c r="C5187" s="6" t="s">
        <v>146</v>
      </c>
      <c r="D5187" s="7">
        <v>43800</v>
      </c>
      <c r="E5187" s="7">
        <v>43867</v>
      </c>
      <c r="F5187" s="7">
        <v>43875</v>
      </c>
      <c r="G5187" s="7">
        <v>43878</v>
      </c>
      <c r="H5187" s="6">
        <f t="shared" si="243"/>
        <v>11</v>
      </c>
      <c r="I5187" s="6" t="s">
        <v>215</v>
      </c>
      <c r="J5187" s="6">
        <v>10</v>
      </c>
      <c r="K5187" s="6">
        <v>35</v>
      </c>
      <c r="L5187" s="6">
        <v>284</v>
      </c>
      <c r="M5187" s="6">
        <v>45</v>
      </c>
      <c r="N5187" s="6">
        <v>5</v>
      </c>
      <c r="O5187" s="6">
        <v>7.4999999999999997E-2</v>
      </c>
      <c r="P5187" s="8">
        <v>1159.1000000000001</v>
      </c>
      <c r="Q5187" s="8">
        <v>486.82200000000006</v>
      </c>
      <c r="R5187" s="8">
        <f t="shared" si="244"/>
        <v>2926.7275000000004</v>
      </c>
      <c r="S5187" s="8">
        <f>(((Sales[[#This Row],[Unit Price]]-(Sales[[#This Row],[Discount Applied]]*Sales[[#This Row],[Unit Price]]))-Q5187)/Q5187)*100</f>
        <v>120.23809523809521</v>
      </c>
      <c r="T5187" s="8">
        <f t="shared" si="245"/>
        <v>5360.8375000000005</v>
      </c>
      <c r="U5187" s="8">
        <f>Sales[[#This Row],[Unit Cost]]*Sales[[#This Row],[Order Quantity]]</f>
        <v>2434.11</v>
      </c>
    </row>
    <row r="5188" spans="1:21" x14ac:dyDescent="0.2">
      <c r="A5188" s="6" t="s">
        <v>5401</v>
      </c>
      <c r="B5188" s="6" t="s">
        <v>24</v>
      </c>
      <c r="C5188" s="6" t="s">
        <v>146</v>
      </c>
      <c r="D5188" s="7">
        <v>43800</v>
      </c>
      <c r="E5188" s="7">
        <v>43867</v>
      </c>
      <c r="F5188" s="7">
        <v>43880</v>
      </c>
      <c r="G5188" s="7">
        <v>43881</v>
      </c>
      <c r="H5188" s="6">
        <f t="shared" si="243"/>
        <v>14</v>
      </c>
      <c r="I5188" s="6" t="s">
        <v>215</v>
      </c>
      <c r="J5188" s="6">
        <v>1</v>
      </c>
      <c r="K5188" s="6">
        <v>32</v>
      </c>
      <c r="L5188" s="6">
        <v>297</v>
      </c>
      <c r="M5188" s="6">
        <v>42</v>
      </c>
      <c r="N5188" s="6">
        <v>6</v>
      </c>
      <c r="O5188" s="6">
        <v>0.4</v>
      </c>
      <c r="P5188" s="8">
        <v>2244.5</v>
      </c>
      <c r="Q5188" s="8">
        <v>1167.1400000000001</v>
      </c>
      <c r="R5188" s="8">
        <f t="shared" si="244"/>
        <v>1077.3599999999997</v>
      </c>
      <c r="S5188" s="8">
        <f>(((Sales[[#This Row],[Unit Price]]-(Sales[[#This Row],[Discount Applied]]*Sales[[#This Row],[Unit Price]]))-Q5188)/Q5188)*100</f>
        <v>15.38461538461536</v>
      </c>
      <c r="T5188" s="8">
        <f t="shared" si="245"/>
        <v>8080.2</v>
      </c>
      <c r="U5188" s="8">
        <f>Sales[[#This Row],[Unit Cost]]*Sales[[#This Row],[Order Quantity]]</f>
        <v>7002.84</v>
      </c>
    </row>
    <row r="5189" spans="1:21" x14ac:dyDescent="0.2">
      <c r="A5189" s="6" t="s">
        <v>5402</v>
      </c>
      <c r="B5189" s="6" t="s">
        <v>24</v>
      </c>
      <c r="C5189" s="6" t="s">
        <v>146</v>
      </c>
      <c r="D5189" s="7">
        <v>43800</v>
      </c>
      <c r="E5189" s="7">
        <v>43867</v>
      </c>
      <c r="F5189" s="7">
        <v>43889</v>
      </c>
      <c r="G5189" s="7">
        <v>43890</v>
      </c>
      <c r="H5189" s="6">
        <f t="shared" si="243"/>
        <v>23</v>
      </c>
      <c r="I5189" s="6" t="s">
        <v>215</v>
      </c>
      <c r="J5189" s="6">
        <v>10</v>
      </c>
      <c r="K5189" s="6">
        <v>17</v>
      </c>
      <c r="L5189" s="6">
        <v>288</v>
      </c>
      <c r="M5189" s="6">
        <v>29</v>
      </c>
      <c r="N5189" s="6">
        <v>7</v>
      </c>
      <c r="O5189" s="6">
        <v>0.05</v>
      </c>
      <c r="P5189" s="8">
        <v>1708.5</v>
      </c>
      <c r="Q5189" s="8">
        <v>1418.0549999999998</v>
      </c>
      <c r="R5189" s="8">
        <f t="shared" si="244"/>
        <v>1435.1400000000012</v>
      </c>
      <c r="S5189" s="8">
        <f>(((Sales[[#This Row],[Unit Price]]-(Sales[[#This Row],[Discount Applied]]*Sales[[#This Row],[Unit Price]]))-Q5189)/Q5189)*100</f>
        <v>14.457831325301221</v>
      </c>
      <c r="T5189" s="8">
        <f t="shared" si="245"/>
        <v>11361.525</v>
      </c>
      <c r="U5189" s="8">
        <f>Sales[[#This Row],[Unit Cost]]*Sales[[#This Row],[Order Quantity]]</f>
        <v>9926.3849999999984</v>
      </c>
    </row>
    <row r="5190" spans="1:21" x14ac:dyDescent="0.2">
      <c r="A5190" s="6" t="s">
        <v>5403</v>
      </c>
      <c r="B5190" s="6" t="s">
        <v>25</v>
      </c>
      <c r="C5190" s="6" t="s">
        <v>145</v>
      </c>
      <c r="D5190" s="7">
        <v>43700</v>
      </c>
      <c r="E5190" s="7">
        <v>43868</v>
      </c>
      <c r="F5190" s="7">
        <v>43884</v>
      </c>
      <c r="G5190" s="7">
        <v>43894</v>
      </c>
      <c r="H5190" s="6">
        <f t="shared" si="243"/>
        <v>26</v>
      </c>
      <c r="I5190" s="6" t="s">
        <v>215</v>
      </c>
      <c r="J5190" s="6">
        <v>20</v>
      </c>
      <c r="K5190" s="6">
        <v>43</v>
      </c>
      <c r="L5190" s="6">
        <v>109</v>
      </c>
      <c r="M5190" s="6">
        <v>38</v>
      </c>
      <c r="N5190" s="6">
        <v>1</v>
      </c>
      <c r="O5190" s="6">
        <v>0.15</v>
      </c>
      <c r="P5190" s="8">
        <v>1038.5</v>
      </c>
      <c r="Q5190" s="8">
        <v>830.80000000000007</v>
      </c>
      <c r="R5190" s="8">
        <f t="shared" si="244"/>
        <v>51.924999999999955</v>
      </c>
      <c r="S5190" s="8">
        <f>(((Sales[[#This Row],[Unit Price]]-(Sales[[#This Row],[Discount Applied]]*Sales[[#This Row],[Unit Price]]))-Q5190)/Q5190)*100</f>
        <v>6.2499999999999938</v>
      </c>
      <c r="T5190" s="8">
        <f t="shared" si="245"/>
        <v>882.72500000000002</v>
      </c>
      <c r="U5190" s="8">
        <f>Sales[[#This Row],[Unit Cost]]*Sales[[#This Row],[Order Quantity]]</f>
        <v>830.80000000000007</v>
      </c>
    </row>
    <row r="5191" spans="1:21" x14ac:dyDescent="0.2">
      <c r="A5191" s="6" t="s">
        <v>5404</v>
      </c>
      <c r="B5191" s="6" t="s">
        <v>25</v>
      </c>
      <c r="C5191" s="6" t="s">
        <v>145</v>
      </c>
      <c r="D5191" s="7">
        <v>43800</v>
      </c>
      <c r="E5191" s="7">
        <v>43868</v>
      </c>
      <c r="F5191" s="7">
        <v>43885</v>
      </c>
      <c r="G5191" s="7">
        <v>43886</v>
      </c>
      <c r="H5191" s="6">
        <f t="shared" si="243"/>
        <v>18</v>
      </c>
      <c r="I5191" s="6" t="s">
        <v>215</v>
      </c>
      <c r="J5191" s="6">
        <v>13</v>
      </c>
      <c r="K5191" s="6">
        <v>38</v>
      </c>
      <c r="L5191" s="6">
        <v>138</v>
      </c>
      <c r="M5191" s="6">
        <v>14</v>
      </c>
      <c r="N5191" s="6">
        <v>4</v>
      </c>
      <c r="O5191" s="6">
        <v>0.2</v>
      </c>
      <c r="P5191" s="8">
        <v>3832.4</v>
      </c>
      <c r="Q5191" s="8">
        <v>2069.4960000000001</v>
      </c>
      <c r="R5191" s="8">
        <f t="shared" si="244"/>
        <v>3985.6959999999999</v>
      </c>
      <c r="S5191" s="8">
        <f>(((Sales[[#This Row],[Unit Price]]-(Sales[[#This Row],[Discount Applied]]*Sales[[#This Row],[Unit Price]]))-Q5191)/Q5191)*100</f>
        <v>48.148148148148145</v>
      </c>
      <c r="T5191" s="8">
        <f t="shared" si="245"/>
        <v>12263.68</v>
      </c>
      <c r="U5191" s="8">
        <f>Sales[[#This Row],[Unit Cost]]*Sales[[#This Row],[Order Quantity]]</f>
        <v>8277.9840000000004</v>
      </c>
    </row>
    <row r="5192" spans="1:21" x14ac:dyDescent="0.2">
      <c r="A5192" s="6" t="s">
        <v>5405</v>
      </c>
      <c r="B5192" s="6" t="s">
        <v>25</v>
      </c>
      <c r="C5192" s="6" t="s">
        <v>145</v>
      </c>
      <c r="D5192" s="7">
        <v>43700</v>
      </c>
      <c r="E5192" s="7">
        <v>43868</v>
      </c>
      <c r="F5192" s="7">
        <v>43893</v>
      </c>
      <c r="G5192" s="7">
        <v>43895</v>
      </c>
      <c r="H5192" s="6">
        <f t="shared" si="243"/>
        <v>27</v>
      </c>
      <c r="I5192" s="6" t="s">
        <v>215</v>
      </c>
      <c r="J5192" s="6">
        <v>20</v>
      </c>
      <c r="K5192" s="6">
        <v>14</v>
      </c>
      <c r="L5192" s="6">
        <v>173</v>
      </c>
      <c r="M5192" s="6">
        <v>4</v>
      </c>
      <c r="N5192" s="6">
        <v>2</v>
      </c>
      <c r="O5192" s="6">
        <v>0.05</v>
      </c>
      <c r="P5192" s="8">
        <v>1815.7</v>
      </c>
      <c r="Q5192" s="8">
        <v>1379.932</v>
      </c>
      <c r="R5192" s="8">
        <f t="shared" si="244"/>
        <v>689.96599999999989</v>
      </c>
      <c r="S5192" s="8">
        <f>(((Sales[[#This Row],[Unit Price]]-(Sales[[#This Row],[Discount Applied]]*Sales[[#This Row],[Unit Price]]))-Q5192)/Q5192)*100</f>
        <v>24.999999999999996</v>
      </c>
      <c r="T5192" s="8">
        <f t="shared" si="245"/>
        <v>3449.83</v>
      </c>
      <c r="U5192" s="8">
        <f>Sales[[#This Row],[Unit Cost]]*Sales[[#This Row],[Order Quantity]]</f>
        <v>2759.864</v>
      </c>
    </row>
    <row r="5193" spans="1:21" x14ac:dyDescent="0.2">
      <c r="A5193" s="6" t="s">
        <v>5406</v>
      </c>
      <c r="B5193" s="6" t="s">
        <v>25</v>
      </c>
      <c r="C5193" s="6" t="s">
        <v>147</v>
      </c>
      <c r="D5193" s="7">
        <v>43800</v>
      </c>
      <c r="E5193" s="7">
        <v>43868</v>
      </c>
      <c r="F5193" s="7">
        <v>43883</v>
      </c>
      <c r="G5193" s="7">
        <v>43889</v>
      </c>
      <c r="H5193" s="6">
        <f t="shared" si="243"/>
        <v>21</v>
      </c>
      <c r="I5193" s="6" t="s">
        <v>215</v>
      </c>
      <c r="J5193" s="6">
        <v>20</v>
      </c>
      <c r="K5193" s="6">
        <v>5</v>
      </c>
      <c r="L5193" s="6">
        <v>233</v>
      </c>
      <c r="M5193" s="6">
        <v>31</v>
      </c>
      <c r="N5193" s="6">
        <v>8</v>
      </c>
      <c r="O5193" s="6">
        <v>7.4999999999999997E-2</v>
      </c>
      <c r="P5193" s="8">
        <v>1092.1000000000001</v>
      </c>
      <c r="Q5193" s="8">
        <v>753.54900000000009</v>
      </c>
      <c r="R5193" s="8">
        <f t="shared" si="244"/>
        <v>2053.1480000000001</v>
      </c>
      <c r="S5193" s="8">
        <f>(((Sales[[#This Row],[Unit Price]]-(Sales[[#This Row],[Discount Applied]]*Sales[[#This Row],[Unit Price]]))-Q5193)/Q5193)*100</f>
        <v>34.05797101449275</v>
      </c>
      <c r="T5193" s="8">
        <f t="shared" si="245"/>
        <v>8081.5400000000009</v>
      </c>
      <c r="U5193" s="8">
        <f>Sales[[#This Row],[Unit Cost]]*Sales[[#This Row],[Order Quantity]]</f>
        <v>6028.3920000000007</v>
      </c>
    </row>
    <row r="5194" spans="1:21" x14ac:dyDescent="0.2">
      <c r="A5194" s="6" t="s">
        <v>5407</v>
      </c>
      <c r="B5194" s="6" t="s">
        <v>23</v>
      </c>
      <c r="C5194" s="6" t="s">
        <v>145</v>
      </c>
      <c r="D5194" s="7">
        <v>43800</v>
      </c>
      <c r="E5194" s="7">
        <v>43868</v>
      </c>
      <c r="F5194" s="7">
        <v>43876</v>
      </c>
      <c r="G5194" s="7">
        <v>43880</v>
      </c>
      <c r="H5194" s="6">
        <f t="shared" si="243"/>
        <v>12</v>
      </c>
      <c r="I5194" s="6" t="s">
        <v>215</v>
      </c>
      <c r="J5194" s="6">
        <v>22</v>
      </c>
      <c r="K5194" s="6">
        <v>35</v>
      </c>
      <c r="L5194" s="6">
        <v>177</v>
      </c>
      <c r="M5194" s="6">
        <v>8</v>
      </c>
      <c r="N5194" s="6">
        <v>5</v>
      </c>
      <c r="O5194" s="6">
        <v>0.1</v>
      </c>
      <c r="P5194" s="8">
        <v>1125.6000000000001</v>
      </c>
      <c r="Q5194" s="8">
        <v>540.28800000000001</v>
      </c>
      <c r="R5194" s="8">
        <f t="shared" si="244"/>
        <v>2363.7600000000007</v>
      </c>
      <c r="S5194" s="8">
        <f>(((Sales[[#This Row],[Unit Price]]-(Sales[[#This Row],[Discount Applied]]*Sales[[#This Row],[Unit Price]]))-Q5194)/Q5194)*100</f>
        <v>87.500000000000014</v>
      </c>
      <c r="T5194" s="8">
        <f t="shared" si="245"/>
        <v>5065.2000000000007</v>
      </c>
      <c r="U5194" s="8">
        <f>Sales[[#This Row],[Unit Cost]]*Sales[[#This Row],[Order Quantity]]</f>
        <v>2701.44</v>
      </c>
    </row>
    <row r="5195" spans="1:21" x14ac:dyDescent="0.2">
      <c r="A5195" s="6" t="s">
        <v>5408</v>
      </c>
      <c r="B5195" s="6" t="s">
        <v>24</v>
      </c>
      <c r="C5195" s="6" t="s">
        <v>146</v>
      </c>
      <c r="D5195" s="7">
        <v>43700</v>
      </c>
      <c r="E5195" s="7">
        <v>43868</v>
      </c>
      <c r="F5195" s="7">
        <v>43872</v>
      </c>
      <c r="G5195" s="7">
        <v>43873</v>
      </c>
      <c r="H5195" s="6">
        <f t="shared" si="243"/>
        <v>5</v>
      </c>
      <c r="I5195" s="6" t="s">
        <v>215</v>
      </c>
      <c r="J5195" s="6">
        <v>3</v>
      </c>
      <c r="K5195" s="6">
        <v>6</v>
      </c>
      <c r="L5195" s="6">
        <v>313</v>
      </c>
      <c r="M5195" s="6">
        <v>8</v>
      </c>
      <c r="N5195" s="6">
        <v>7</v>
      </c>
      <c r="O5195" s="6">
        <v>0.05</v>
      </c>
      <c r="P5195" s="8">
        <v>214.4</v>
      </c>
      <c r="Q5195" s="8">
        <v>139.36000000000001</v>
      </c>
      <c r="R5195" s="8">
        <f t="shared" si="244"/>
        <v>450.2399999999999</v>
      </c>
      <c r="S5195" s="8">
        <f>(((Sales[[#This Row],[Unit Price]]-(Sales[[#This Row],[Discount Applied]]*Sales[[#This Row],[Unit Price]]))-Q5195)/Q5195)*100</f>
        <v>46.153846153846146</v>
      </c>
      <c r="T5195" s="8">
        <f t="shared" si="245"/>
        <v>1425.76</v>
      </c>
      <c r="U5195" s="8">
        <f>Sales[[#This Row],[Unit Cost]]*Sales[[#This Row],[Order Quantity]]</f>
        <v>975.5200000000001</v>
      </c>
    </row>
    <row r="5196" spans="1:21" x14ac:dyDescent="0.2">
      <c r="A5196" s="6" t="s">
        <v>5409</v>
      </c>
      <c r="B5196" s="6" t="s">
        <v>25</v>
      </c>
      <c r="C5196" s="6" t="s">
        <v>144</v>
      </c>
      <c r="D5196" s="7">
        <v>43700</v>
      </c>
      <c r="E5196" s="7">
        <v>43869</v>
      </c>
      <c r="F5196" s="7">
        <v>43886</v>
      </c>
      <c r="G5196" s="7">
        <v>43891</v>
      </c>
      <c r="H5196" s="6">
        <f t="shared" si="243"/>
        <v>22</v>
      </c>
      <c r="I5196" s="6" t="s">
        <v>215</v>
      </c>
      <c r="J5196" s="6">
        <v>15</v>
      </c>
      <c r="K5196" s="6">
        <v>44</v>
      </c>
      <c r="L5196" s="6">
        <v>69</v>
      </c>
      <c r="M5196" s="6">
        <v>1</v>
      </c>
      <c r="N5196" s="6">
        <v>6</v>
      </c>
      <c r="O5196" s="6">
        <v>0.15</v>
      </c>
      <c r="P5196" s="8">
        <v>3477.3</v>
      </c>
      <c r="Q5196" s="8">
        <v>2677.5210000000002</v>
      </c>
      <c r="R5196" s="8">
        <f t="shared" si="244"/>
        <v>1669.104000000003</v>
      </c>
      <c r="S5196" s="8">
        <f>(((Sales[[#This Row],[Unit Price]]-(Sales[[#This Row],[Discount Applied]]*Sales[[#This Row],[Unit Price]]))-Q5196)/Q5196)*100</f>
        <v>10.389610389610379</v>
      </c>
      <c r="T5196" s="8">
        <f t="shared" si="245"/>
        <v>17734.230000000003</v>
      </c>
      <c r="U5196" s="8">
        <f>Sales[[#This Row],[Unit Cost]]*Sales[[#This Row],[Order Quantity]]</f>
        <v>16065.126</v>
      </c>
    </row>
    <row r="5197" spans="1:21" x14ac:dyDescent="0.2">
      <c r="A5197" s="6" t="s">
        <v>5410</v>
      </c>
      <c r="B5197" s="6" t="s">
        <v>24</v>
      </c>
      <c r="C5197" s="6" t="s">
        <v>145</v>
      </c>
      <c r="D5197" s="7">
        <v>43800</v>
      </c>
      <c r="E5197" s="7">
        <v>43869</v>
      </c>
      <c r="F5197" s="7">
        <v>43877</v>
      </c>
      <c r="G5197" s="7">
        <v>43885</v>
      </c>
      <c r="H5197" s="6">
        <f t="shared" si="243"/>
        <v>16</v>
      </c>
      <c r="I5197" s="6" t="s">
        <v>215</v>
      </c>
      <c r="J5197" s="6">
        <v>5</v>
      </c>
      <c r="K5197" s="6">
        <v>24</v>
      </c>
      <c r="L5197" s="6">
        <v>108</v>
      </c>
      <c r="M5197" s="6">
        <v>28</v>
      </c>
      <c r="N5197" s="6">
        <v>3</v>
      </c>
      <c r="O5197" s="6">
        <v>0.05</v>
      </c>
      <c r="P5197" s="8">
        <v>1005</v>
      </c>
      <c r="Q5197" s="8">
        <v>713.55</v>
      </c>
      <c r="R5197" s="8">
        <f t="shared" si="244"/>
        <v>723.60000000000036</v>
      </c>
      <c r="S5197" s="8">
        <f>(((Sales[[#This Row],[Unit Price]]-(Sales[[#This Row],[Discount Applied]]*Sales[[#This Row],[Unit Price]]))-Q5197)/Q5197)*100</f>
        <v>33.802816901408463</v>
      </c>
      <c r="T5197" s="8">
        <f t="shared" si="245"/>
        <v>2864.25</v>
      </c>
      <c r="U5197" s="8">
        <f>Sales[[#This Row],[Unit Cost]]*Sales[[#This Row],[Order Quantity]]</f>
        <v>2140.6499999999996</v>
      </c>
    </row>
    <row r="5198" spans="1:21" x14ac:dyDescent="0.2">
      <c r="A5198" s="6" t="s">
        <v>5411</v>
      </c>
      <c r="B5198" s="6" t="s">
        <v>26</v>
      </c>
      <c r="C5198" s="6" t="s">
        <v>145</v>
      </c>
      <c r="D5198" s="7">
        <v>43800</v>
      </c>
      <c r="E5198" s="7">
        <v>43869</v>
      </c>
      <c r="F5198" s="7">
        <v>43893</v>
      </c>
      <c r="G5198" s="7">
        <v>43897</v>
      </c>
      <c r="H5198" s="6">
        <f t="shared" si="243"/>
        <v>28</v>
      </c>
      <c r="I5198" s="6" t="s">
        <v>215</v>
      </c>
      <c r="J5198" s="6">
        <v>26</v>
      </c>
      <c r="K5198" s="6">
        <v>9</v>
      </c>
      <c r="L5198" s="6">
        <v>120</v>
      </c>
      <c r="M5198" s="6">
        <v>17</v>
      </c>
      <c r="N5198" s="6">
        <v>8</v>
      </c>
      <c r="O5198" s="6">
        <v>7.4999999999999997E-2</v>
      </c>
      <c r="P5198" s="8">
        <v>2606.3000000000002</v>
      </c>
      <c r="Q5198" s="8">
        <v>1172.835</v>
      </c>
      <c r="R5198" s="8">
        <f t="shared" si="244"/>
        <v>9903.9400000000023</v>
      </c>
      <c r="S5198" s="8">
        <f>(((Sales[[#This Row],[Unit Price]]-(Sales[[#This Row],[Discount Applied]]*Sales[[#This Row],[Unit Price]]))-Q5198)/Q5198)*100</f>
        <v>105.55555555555559</v>
      </c>
      <c r="T5198" s="8">
        <f t="shared" si="245"/>
        <v>19286.620000000003</v>
      </c>
      <c r="U5198" s="8">
        <f>Sales[[#This Row],[Unit Cost]]*Sales[[#This Row],[Order Quantity]]</f>
        <v>9382.68</v>
      </c>
    </row>
    <row r="5199" spans="1:21" x14ac:dyDescent="0.2">
      <c r="A5199" s="6" t="s">
        <v>5412</v>
      </c>
      <c r="B5199" s="6" t="s">
        <v>24</v>
      </c>
      <c r="C5199" s="6" t="s">
        <v>148</v>
      </c>
      <c r="D5199" s="7">
        <v>43800</v>
      </c>
      <c r="E5199" s="7">
        <v>43869</v>
      </c>
      <c r="F5199" s="7">
        <v>43895</v>
      </c>
      <c r="G5199" s="7">
        <v>43903</v>
      </c>
      <c r="H5199" s="6">
        <f t="shared" si="243"/>
        <v>34</v>
      </c>
      <c r="I5199" s="6" t="s">
        <v>215</v>
      </c>
      <c r="J5199" s="6">
        <v>11</v>
      </c>
      <c r="K5199" s="6">
        <v>2</v>
      </c>
      <c r="L5199" s="6">
        <v>40</v>
      </c>
      <c r="M5199" s="6">
        <v>37</v>
      </c>
      <c r="N5199" s="6">
        <v>2</v>
      </c>
      <c r="O5199" s="6">
        <v>7.4999999999999997E-2</v>
      </c>
      <c r="P5199" s="8">
        <v>2586.2000000000003</v>
      </c>
      <c r="Q5199" s="8">
        <v>2068.9600000000005</v>
      </c>
      <c r="R5199" s="8">
        <f t="shared" si="244"/>
        <v>646.54999999999927</v>
      </c>
      <c r="S5199" s="8">
        <f>(((Sales[[#This Row],[Unit Price]]-(Sales[[#This Row],[Discount Applied]]*Sales[[#This Row],[Unit Price]]))-Q5199)/Q5199)*100</f>
        <v>15.624999999999979</v>
      </c>
      <c r="T5199" s="8">
        <f t="shared" si="245"/>
        <v>4784.47</v>
      </c>
      <c r="U5199" s="8">
        <f>Sales[[#This Row],[Unit Cost]]*Sales[[#This Row],[Order Quantity]]</f>
        <v>4137.920000000001</v>
      </c>
    </row>
    <row r="5200" spans="1:21" x14ac:dyDescent="0.2">
      <c r="A5200" s="6" t="s">
        <v>5413</v>
      </c>
      <c r="B5200" s="6" t="s">
        <v>25</v>
      </c>
      <c r="C5200" s="6" t="s">
        <v>145</v>
      </c>
      <c r="D5200" s="7">
        <v>43800</v>
      </c>
      <c r="E5200" s="7">
        <v>43869</v>
      </c>
      <c r="F5200" s="7">
        <v>43887</v>
      </c>
      <c r="G5200" s="7">
        <v>43894</v>
      </c>
      <c r="H5200" s="6">
        <f t="shared" si="243"/>
        <v>25</v>
      </c>
      <c r="I5200" s="6" t="s">
        <v>215</v>
      </c>
      <c r="J5200" s="6">
        <v>16</v>
      </c>
      <c r="K5200" s="6">
        <v>8</v>
      </c>
      <c r="L5200" s="6">
        <v>110</v>
      </c>
      <c r="M5200" s="6">
        <v>35</v>
      </c>
      <c r="N5200" s="6">
        <v>2</v>
      </c>
      <c r="O5200" s="6">
        <v>0.2</v>
      </c>
      <c r="P5200" s="8">
        <v>5909.4000000000005</v>
      </c>
      <c r="Q5200" s="8">
        <v>4432.05</v>
      </c>
      <c r="R5200" s="8">
        <f t="shared" si="244"/>
        <v>590.94000000000051</v>
      </c>
      <c r="S5200" s="8">
        <f>(((Sales[[#This Row],[Unit Price]]-(Sales[[#This Row],[Discount Applied]]*Sales[[#This Row],[Unit Price]]))-Q5200)/Q5200)*100</f>
        <v>6.6666666666666723</v>
      </c>
      <c r="T5200" s="8">
        <f t="shared" si="245"/>
        <v>9455.0400000000009</v>
      </c>
      <c r="U5200" s="8">
        <f>Sales[[#This Row],[Unit Cost]]*Sales[[#This Row],[Order Quantity]]</f>
        <v>8864.1</v>
      </c>
    </row>
    <row r="5201" spans="1:21" x14ac:dyDescent="0.2">
      <c r="A5201" s="6" t="s">
        <v>5414</v>
      </c>
      <c r="B5201" s="6" t="s">
        <v>25</v>
      </c>
      <c r="C5201" s="6" t="s">
        <v>145</v>
      </c>
      <c r="D5201" s="7">
        <v>43800</v>
      </c>
      <c r="E5201" s="7">
        <v>43869</v>
      </c>
      <c r="F5201" s="7">
        <v>43889</v>
      </c>
      <c r="G5201" s="7">
        <v>43893</v>
      </c>
      <c r="H5201" s="6">
        <f t="shared" si="243"/>
        <v>24</v>
      </c>
      <c r="I5201" s="6" t="s">
        <v>215</v>
      </c>
      <c r="J5201" s="6">
        <v>16</v>
      </c>
      <c r="K5201" s="6">
        <v>34</v>
      </c>
      <c r="L5201" s="6">
        <v>202</v>
      </c>
      <c r="M5201" s="6">
        <v>41</v>
      </c>
      <c r="N5201" s="6">
        <v>6</v>
      </c>
      <c r="O5201" s="6">
        <v>0.05</v>
      </c>
      <c r="P5201" s="8">
        <v>3879.3</v>
      </c>
      <c r="Q5201" s="8">
        <v>1862.0640000000001</v>
      </c>
      <c r="R5201" s="8">
        <f t="shared" si="244"/>
        <v>10939.626000000002</v>
      </c>
      <c r="S5201" s="8">
        <f>(((Sales[[#This Row],[Unit Price]]-(Sales[[#This Row],[Discount Applied]]*Sales[[#This Row],[Unit Price]]))-Q5201)/Q5201)*100</f>
        <v>97.916666666666657</v>
      </c>
      <c r="T5201" s="8">
        <f t="shared" si="245"/>
        <v>22112.010000000002</v>
      </c>
      <c r="U5201" s="8">
        <f>Sales[[#This Row],[Unit Cost]]*Sales[[#This Row],[Order Quantity]]</f>
        <v>11172.384</v>
      </c>
    </row>
    <row r="5202" spans="1:21" x14ac:dyDescent="0.2">
      <c r="A5202" s="6" t="s">
        <v>5415</v>
      </c>
      <c r="B5202" s="6" t="s">
        <v>24</v>
      </c>
      <c r="C5202" s="6" t="s">
        <v>148</v>
      </c>
      <c r="D5202" s="7">
        <v>43800</v>
      </c>
      <c r="E5202" s="7">
        <v>43870</v>
      </c>
      <c r="F5202" s="7">
        <v>43881</v>
      </c>
      <c r="G5202" s="7">
        <v>43889</v>
      </c>
      <c r="H5202" s="6">
        <f t="shared" si="243"/>
        <v>19</v>
      </c>
      <c r="I5202" s="6" t="s">
        <v>215</v>
      </c>
      <c r="J5202" s="6">
        <v>9</v>
      </c>
      <c r="K5202" s="6">
        <v>39</v>
      </c>
      <c r="L5202" s="6">
        <v>7</v>
      </c>
      <c r="M5202" s="6">
        <v>21</v>
      </c>
      <c r="N5202" s="6">
        <v>1</v>
      </c>
      <c r="O5202" s="6">
        <v>0.1</v>
      </c>
      <c r="P5202" s="8">
        <v>254.6</v>
      </c>
      <c r="Q5202" s="8">
        <v>175.67399999999998</v>
      </c>
      <c r="R5202" s="8">
        <f t="shared" si="244"/>
        <v>53.466000000000008</v>
      </c>
      <c r="S5202" s="8">
        <f>(((Sales[[#This Row],[Unit Price]]-(Sales[[#This Row],[Discount Applied]]*Sales[[#This Row],[Unit Price]]))-Q5202)/Q5202)*100</f>
        <v>30.434782608695659</v>
      </c>
      <c r="T5202" s="8">
        <f t="shared" si="245"/>
        <v>229.14</v>
      </c>
      <c r="U5202" s="8">
        <f>Sales[[#This Row],[Unit Cost]]*Sales[[#This Row],[Order Quantity]]</f>
        <v>175.67399999999998</v>
      </c>
    </row>
    <row r="5203" spans="1:21" x14ac:dyDescent="0.2">
      <c r="A5203" s="6" t="s">
        <v>5416</v>
      </c>
      <c r="B5203" s="6" t="s">
        <v>25</v>
      </c>
      <c r="C5203" s="6" t="s">
        <v>146</v>
      </c>
      <c r="D5203" s="7">
        <v>43800</v>
      </c>
      <c r="E5203" s="7">
        <v>43870</v>
      </c>
      <c r="F5203" s="7">
        <v>43874</v>
      </c>
      <c r="G5203" s="7">
        <v>43879</v>
      </c>
      <c r="H5203" s="6">
        <f t="shared" si="243"/>
        <v>9</v>
      </c>
      <c r="I5203" s="6" t="s">
        <v>215</v>
      </c>
      <c r="J5203" s="6">
        <v>16</v>
      </c>
      <c r="K5203" s="6">
        <v>1</v>
      </c>
      <c r="L5203" s="6">
        <v>326</v>
      </c>
      <c r="M5203" s="6">
        <v>6</v>
      </c>
      <c r="N5203" s="6">
        <v>5</v>
      </c>
      <c r="O5203" s="6">
        <v>7.4999999999999997E-2</v>
      </c>
      <c r="P5203" s="8">
        <v>1755.4</v>
      </c>
      <c r="Q5203" s="8">
        <v>1018.1319999999999</v>
      </c>
      <c r="R5203" s="8">
        <f t="shared" si="244"/>
        <v>3028.0650000000005</v>
      </c>
      <c r="S5203" s="8">
        <f>(((Sales[[#This Row],[Unit Price]]-(Sales[[#This Row],[Discount Applied]]*Sales[[#This Row],[Unit Price]]))-Q5203)/Q5203)*100</f>
        <v>59.48275862068968</v>
      </c>
      <c r="T5203" s="8">
        <f t="shared" si="245"/>
        <v>8118.7250000000004</v>
      </c>
      <c r="U5203" s="8">
        <f>Sales[[#This Row],[Unit Cost]]*Sales[[#This Row],[Order Quantity]]</f>
        <v>5090.66</v>
      </c>
    </row>
    <row r="5204" spans="1:21" x14ac:dyDescent="0.2">
      <c r="A5204" s="6" t="s">
        <v>5417</v>
      </c>
      <c r="B5204" s="6" t="s">
        <v>25</v>
      </c>
      <c r="C5204" s="6" t="s">
        <v>147</v>
      </c>
      <c r="D5204" s="7">
        <v>43700</v>
      </c>
      <c r="E5204" s="7">
        <v>43870</v>
      </c>
      <c r="F5204" s="7">
        <v>43874</v>
      </c>
      <c r="G5204" s="7">
        <v>43879</v>
      </c>
      <c r="H5204" s="6">
        <f t="shared" si="243"/>
        <v>9</v>
      </c>
      <c r="I5204" s="6" t="s">
        <v>215</v>
      </c>
      <c r="J5204" s="6">
        <v>12</v>
      </c>
      <c r="K5204" s="6">
        <v>13</v>
      </c>
      <c r="L5204" s="6">
        <v>238</v>
      </c>
      <c r="M5204" s="6">
        <v>9</v>
      </c>
      <c r="N5204" s="6">
        <v>4</v>
      </c>
      <c r="O5204" s="6">
        <v>7.4999999999999997E-2</v>
      </c>
      <c r="P5204" s="8">
        <v>958.1</v>
      </c>
      <c r="Q5204" s="8">
        <v>479.05</v>
      </c>
      <c r="R5204" s="8">
        <f t="shared" si="244"/>
        <v>1628.7700000000002</v>
      </c>
      <c r="S5204" s="8">
        <f>(((Sales[[#This Row],[Unit Price]]-(Sales[[#This Row],[Discount Applied]]*Sales[[#This Row],[Unit Price]]))-Q5204)/Q5204)*100</f>
        <v>85.000000000000014</v>
      </c>
      <c r="T5204" s="8">
        <f t="shared" si="245"/>
        <v>3544.9700000000003</v>
      </c>
      <c r="U5204" s="8">
        <f>Sales[[#This Row],[Unit Cost]]*Sales[[#This Row],[Order Quantity]]</f>
        <v>1916.2</v>
      </c>
    </row>
    <row r="5205" spans="1:21" x14ac:dyDescent="0.2">
      <c r="A5205" s="6" t="s">
        <v>5418</v>
      </c>
      <c r="B5205" s="6" t="s">
        <v>24</v>
      </c>
      <c r="C5205" s="6" t="s">
        <v>147</v>
      </c>
      <c r="D5205" s="7">
        <v>43800</v>
      </c>
      <c r="E5205" s="7">
        <v>43870</v>
      </c>
      <c r="F5205" s="7">
        <v>43893</v>
      </c>
      <c r="G5205" s="7">
        <v>43898</v>
      </c>
      <c r="H5205" s="6">
        <f t="shared" si="243"/>
        <v>28</v>
      </c>
      <c r="I5205" s="6" t="s">
        <v>215</v>
      </c>
      <c r="J5205" s="6">
        <v>7</v>
      </c>
      <c r="K5205" s="6">
        <v>27</v>
      </c>
      <c r="L5205" s="6">
        <v>255</v>
      </c>
      <c r="M5205" s="6">
        <v>11</v>
      </c>
      <c r="N5205" s="6">
        <v>3</v>
      </c>
      <c r="O5205" s="6">
        <v>0.1</v>
      </c>
      <c r="P5205" s="8">
        <v>911.2</v>
      </c>
      <c r="Q5205" s="8">
        <v>419.15200000000004</v>
      </c>
      <c r="R5205" s="8">
        <f t="shared" si="244"/>
        <v>1202.7840000000001</v>
      </c>
      <c r="S5205" s="8">
        <f>(((Sales[[#This Row],[Unit Price]]-(Sales[[#This Row],[Discount Applied]]*Sales[[#This Row],[Unit Price]]))-Q5205)/Q5205)*100</f>
        <v>95.65217391304347</v>
      </c>
      <c r="T5205" s="8">
        <f t="shared" si="245"/>
        <v>2460.2400000000002</v>
      </c>
      <c r="U5205" s="8">
        <f>Sales[[#This Row],[Unit Cost]]*Sales[[#This Row],[Order Quantity]]</f>
        <v>1257.4560000000001</v>
      </c>
    </row>
    <row r="5206" spans="1:21" x14ac:dyDescent="0.2">
      <c r="A5206" s="6" t="s">
        <v>5419</v>
      </c>
      <c r="B5206" s="6" t="s">
        <v>26</v>
      </c>
      <c r="C5206" s="6" t="s">
        <v>145</v>
      </c>
      <c r="D5206" s="7">
        <v>43800</v>
      </c>
      <c r="E5206" s="7">
        <v>43870</v>
      </c>
      <c r="F5206" s="7">
        <v>43880</v>
      </c>
      <c r="G5206" s="7">
        <v>43881</v>
      </c>
      <c r="H5206" s="6">
        <f t="shared" si="243"/>
        <v>11</v>
      </c>
      <c r="I5206" s="6" t="s">
        <v>215</v>
      </c>
      <c r="J5206" s="6">
        <v>28</v>
      </c>
      <c r="K5206" s="6">
        <v>46</v>
      </c>
      <c r="L5206" s="6">
        <v>95</v>
      </c>
      <c r="M5206" s="6">
        <v>20</v>
      </c>
      <c r="N5206" s="6">
        <v>3</v>
      </c>
      <c r="O5206" s="6">
        <v>0.1</v>
      </c>
      <c r="P5206" s="8">
        <v>971.5</v>
      </c>
      <c r="Q5206" s="8">
        <v>446.89000000000004</v>
      </c>
      <c r="R5206" s="8">
        <f t="shared" si="244"/>
        <v>1282.3800000000001</v>
      </c>
      <c r="S5206" s="8">
        <f>(((Sales[[#This Row],[Unit Price]]-(Sales[[#This Row],[Discount Applied]]*Sales[[#This Row],[Unit Price]]))-Q5206)/Q5206)*100</f>
        <v>95.652173913043455</v>
      </c>
      <c r="T5206" s="8">
        <f t="shared" si="245"/>
        <v>2623.05</v>
      </c>
      <c r="U5206" s="8">
        <f>Sales[[#This Row],[Unit Cost]]*Sales[[#This Row],[Order Quantity]]</f>
        <v>1340.67</v>
      </c>
    </row>
    <row r="5207" spans="1:21" x14ac:dyDescent="0.2">
      <c r="A5207" s="6" t="s">
        <v>5420</v>
      </c>
      <c r="B5207" s="6" t="s">
        <v>26</v>
      </c>
      <c r="C5207" s="6" t="s">
        <v>145</v>
      </c>
      <c r="D5207" s="7">
        <v>43700</v>
      </c>
      <c r="E5207" s="7">
        <v>43870</v>
      </c>
      <c r="F5207" s="7">
        <v>43895</v>
      </c>
      <c r="G5207" s="7">
        <v>43896</v>
      </c>
      <c r="H5207" s="6">
        <f t="shared" si="243"/>
        <v>26</v>
      </c>
      <c r="I5207" s="6" t="s">
        <v>215</v>
      </c>
      <c r="J5207" s="6">
        <v>26</v>
      </c>
      <c r="K5207" s="6">
        <v>24</v>
      </c>
      <c r="L5207" s="6">
        <v>148</v>
      </c>
      <c r="M5207" s="6">
        <v>10</v>
      </c>
      <c r="N5207" s="6">
        <v>2</v>
      </c>
      <c r="O5207" s="6">
        <v>0.15</v>
      </c>
      <c r="P5207" s="8">
        <v>254.6</v>
      </c>
      <c r="Q5207" s="8">
        <v>216.41</v>
      </c>
      <c r="R5207" s="8">
        <f t="shared" si="244"/>
        <v>0</v>
      </c>
      <c r="S5207" s="8">
        <f>(((Sales[[#This Row],[Unit Price]]-(Sales[[#This Row],[Discount Applied]]*Sales[[#This Row],[Unit Price]]))-Q5207)/Q5207)*100</f>
        <v>0</v>
      </c>
      <c r="T5207" s="8">
        <f t="shared" si="245"/>
        <v>432.82</v>
      </c>
      <c r="U5207" s="8">
        <f>Sales[[#This Row],[Unit Cost]]*Sales[[#This Row],[Order Quantity]]</f>
        <v>432.82</v>
      </c>
    </row>
    <row r="5208" spans="1:21" x14ac:dyDescent="0.2">
      <c r="A5208" s="6" t="s">
        <v>5421</v>
      </c>
      <c r="B5208" s="6" t="s">
        <v>24</v>
      </c>
      <c r="C5208" s="6" t="s">
        <v>147</v>
      </c>
      <c r="D5208" s="7">
        <v>43700</v>
      </c>
      <c r="E5208" s="7">
        <v>43870</v>
      </c>
      <c r="F5208" s="7">
        <v>43885</v>
      </c>
      <c r="G5208" s="7">
        <v>43887</v>
      </c>
      <c r="H5208" s="6">
        <f t="shared" si="243"/>
        <v>17</v>
      </c>
      <c r="I5208" s="6" t="s">
        <v>215</v>
      </c>
      <c r="J5208" s="6">
        <v>11</v>
      </c>
      <c r="K5208" s="6">
        <v>23</v>
      </c>
      <c r="L5208" s="6">
        <v>241</v>
      </c>
      <c r="M5208" s="6">
        <v>10</v>
      </c>
      <c r="N5208" s="6">
        <v>5</v>
      </c>
      <c r="O5208" s="6">
        <v>7.4999999999999997E-2</v>
      </c>
      <c r="P5208" s="8">
        <v>201</v>
      </c>
      <c r="Q5208" s="8">
        <v>100.5</v>
      </c>
      <c r="R5208" s="8">
        <f t="shared" si="244"/>
        <v>427.125</v>
      </c>
      <c r="S5208" s="8">
        <f>(((Sales[[#This Row],[Unit Price]]-(Sales[[#This Row],[Discount Applied]]*Sales[[#This Row],[Unit Price]]))-Q5208)/Q5208)*100</f>
        <v>85.000000000000014</v>
      </c>
      <c r="T5208" s="8">
        <f t="shared" si="245"/>
        <v>929.625</v>
      </c>
      <c r="U5208" s="8">
        <f>Sales[[#This Row],[Unit Cost]]*Sales[[#This Row],[Order Quantity]]</f>
        <v>502.5</v>
      </c>
    </row>
    <row r="5209" spans="1:21" x14ac:dyDescent="0.2">
      <c r="A5209" s="6" t="s">
        <v>5422</v>
      </c>
      <c r="B5209" s="6" t="s">
        <v>24</v>
      </c>
      <c r="C5209" s="6" t="s">
        <v>145</v>
      </c>
      <c r="D5209" s="7">
        <v>43800</v>
      </c>
      <c r="E5209" s="7">
        <v>43870</v>
      </c>
      <c r="F5209" s="7">
        <v>43878</v>
      </c>
      <c r="G5209" s="7">
        <v>43880</v>
      </c>
      <c r="H5209" s="6">
        <f t="shared" si="243"/>
        <v>10</v>
      </c>
      <c r="I5209" s="6" t="s">
        <v>215</v>
      </c>
      <c r="J5209" s="6">
        <v>8</v>
      </c>
      <c r="K5209" s="6">
        <v>26</v>
      </c>
      <c r="L5209" s="6">
        <v>101</v>
      </c>
      <c r="M5209" s="6">
        <v>35</v>
      </c>
      <c r="N5209" s="6">
        <v>2</v>
      </c>
      <c r="O5209" s="6">
        <v>0.05</v>
      </c>
      <c r="P5209" s="8">
        <v>167.5</v>
      </c>
      <c r="Q5209" s="8">
        <v>130.65</v>
      </c>
      <c r="R5209" s="8">
        <f t="shared" si="244"/>
        <v>56.949999999999989</v>
      </c>
      <c r="S5209" s="8">
        <f>(((Sales[[#This Row],[Unit Price]]-(Sales[[#This Row],[Discount Applied]]*Sales[[#This Row],[Unit Price]]))-Q5209)/Q5209)*100</f>
        <v>21.794871794871788</v>
      </c>
      <c r="T5209" s="8">
        <f t="shared" si="245"/>
        <v>318.25</v>
      </c>
      <c r="U5209" s="8">
        <f>Sales[[#This Row],[Unit Cost]]*Sales[[#This Row],[Order Quantity]]</f>
        <v>261.3</v>
      </c>
    </row>
    <row r="5210" spans="1:21" x14ac:dyDescent="0.2">
      <c r="A5210" s="6" t="s">
        <v>5423</v>
      </c>
      <c r="B5210" s="6" t="s">
        <v>24</v>
      </c>
      <c r="C5210" s="6" t="s">
        <v>143</v>
      </c>
      <c r="D5210" s="7">
        <v>43800</v>
      </c>
      <c r="E5210" s="7">
        <v>43870</v>
      </c>
      <c r="F5210" s="7">
        <v>43897</v>
      </c>
      <c r="G5210" s="7">
        <v>43898</v>
      </c>
      <c r="H5210" s="6">
        <f t="shared" si="243"/>
        <v>28</v>
      </c>
      <c r="I5210" s="6" t="s">
        <v>215</v>
      </c>
      <c r="J5210" s="6">
        <v>7</v>
      </c>
      <c r="K5210" s="6">
        <v>22</v>
      </c>
      <c r="L5210" s="6">
        <v>352</v>
      </c>
      <c r="M5210" s="6">
        <v>21</v>
      </c>
      <c r="N5210" s="6">
        <v>6</v>
      </c>
      <c r="O5210" s="6">
        <v>7.4999999999999997E-2</v>
      </c>
      <c r="P5210" s="8">
        <v>3845.8</v>
      </c>
      <c r="Q5210" s="8">
        <v>1653.694</v>
      </c>
      <c r="R5210" s="8">
        <f t="shared" si="244"/>
        <v>11422.026000000002</v>
      </c>
      <c r="S5210" s="8">
        <f>(((Sales[[#This Row],[Unit Price]]-(Sales[[#This Row],[Discount Applied]]*Sales[[#This Row],[Unit Price]]))-Q5210)/Q5210)*100</f>
        <v>115.11627906976747</v>
      </c>
      <c r="T5210" s="8">
        <f t="shared" si="245"/>
        <v>21344.190000000002</v>
      </c>
      <c r="U5210" s="8">
        <f>Sales[[#This Row],[Unit Cost]]*Sales[[#This Row],[Order Quantity]]</f>
        <v>9922.1640000000007</v>
      </c>
    </row>
    <row r="5211" spans="1:21" x14ac:dyDescent="0.2">
      <c r="A5211" s="6" t="s">
        <v>5424</v>
      </c>
      <c r="B5211" s="6" t="s">
        <v>24</v>
      </c>
      <c r="C5211" s="6" t="s">
        <v>144</v>
      </c>
      <c r="D5211" s="7">
        <v>43700</v>
      </c>
      <c r="E5211" s="7">
        <v>43870</v>
      </c>
      <c r="F5211" s="7">
        <v>43876</v>
      </c>
      <c r="G5211" s="7">
        <v>43884</v>
      </c>
      <c r="H5211" s="6">
        <f t="shared" si="243"/>
        <v>14</v>
      </c>
      <c r="I5211" s="6" t="s">
        <v>215</v>
      </c>
      <c r="J5211" s="6">
        <v>5</v>
      </c>
      <c r="K5211" s="6">
        <v>39</v>
      </c>
      <c r="L5211" s="6">
        <v>84</v>
      </c>
      <c r="M5211" s="6">
        <v>29</v>
      </c>
      <c r="N5211" s="6">
        <v>3</v>
      </c>
      <c r="O5211" s="6">
        <v>0.4</v>
      </c>
      <c r="P5211" s="8">
        <v>1165.8</v>
      </c>
      <c r="Q5211" s="8">
        <v>722.79599999999994</v>
      </c>
      <c r="R5211" s="8">
        <f t="shared" si="244"/>
        <v>-69.94800000000032</v>
      </c>
      <c r="S5211" s="8">
        <f>(((Sales[[#This Row],[Unit Price]]-(Sales[[#This Row],[Discount Applied]]*Sales[[#This Row],[Unit Price]]))-Q5211)/Q5211)*100</f>
        <v>-3.2258064516128919</v>
      </c>
      <c r="T5211" s="8">
        <f t="shared" si="245"/>
        <v>2098.4399999999996</v>
      </c>
      <c r="U5211" s="8">
        <f>Sales[[#This Row],[Unit Cost]]*Sales[[#This Row],[Order Quantity]]</f>
        <v>2168.3879999999999</v>
      </c>
    </row>
    <row r="5212" spans="1:21" x14ac:dyDescent="0.2">
      <c r="A5212" s="6" t="s">
        <v>5425</v>
      </c>
      <c r="B5212" s="6" t="s">
        <v>23</v>
      </c>
      <c r="C5212" s="6" t="s">
        <v>147</v>
      </c>
      <c r="D5212" s="7">
        <v>43800</v>
      </c>
      <c r="E5212" s="7">
        <v>43871</v>
      </c>
      <c r="F5212" s="7">
        <v>43889</v>
      </c>
      <c r="G5212" s="7">
        <v>43892</v>
      </c>
      <c r="H5212" s="6">
        <f t="shared" si="243"/>
        <v>21</v>
      </c>
      <c r="I5212" s="6" t="s">
        <v>215</v>
      </c>
      <c r="J5212" s="6">
        <v>24</v>
      </c>
      <c r="K5212" s="6">
        <v>9</v>
      </c>
      <c r="L5212" s="6">
        <v>239</v>
      </c>
      <c r="M5212" s="6">
        <v>37</v>
      </c>
      <c r="N5212" s="6">
        <v>1</v>
      </c>
      <c r="O5212" s="6">
        <v>0.1</v>
      </c>
      <c r="P5212" s="8">
        <v>1031.8</v>
      </c>
      <c r="Q5212" s="8">
        <v>526.21799999999996</v>
      </c>
      <c r="R5212" s="8">
        <f t="shared" si="244"/>
        <v>402.40199999999993</v>
      </c>
      <c r="S5212" s="8">
        <f>(((Sales[[#This Row],[Unit Price]]-(Sales[[#This Row],[Discount Applied]]*Sales[[#This Row],[Unit Price]]))-Q5212)/Q5212)*100</f>
        <v>76.470588235294116</v>
      </c>
      <c r="T5212" s="8">
        <f t="shared" si="245"/>
        <v>928.61999999999989</v>
      </c>
      <c r="U5212" s="8">
        <f>Sales[[#This Row],[Unit Cost]]*Sales[[#This Row],[Order Quantity]]</f>
        <v>526.21799999999996</v>
      </c>
    </row>
    <row r="5213" spans="1:21" x14ac:dyDescent="0.2">
      <c r="A5213" s="6" t="s">
        <v>5426</v>
      </c>
      <c r="B5213" s="6" t="s">
        <v>25</v>
      </c>
      <c r="C5213" s="6" t="s">
        <v>148</v>
      </c>
      <c r="D5213" s="7">
        <v>43800</v>
      </c>
      <c r="E5213" s="7">
        <v>43871</v>
      </c>
      <c r="F5213" s="7">
        <v>43888</v>
      </c>
      <c r="G5213" s="7">
        <v>43891</v>
      </c>
      <c r="H5213" s="6">
        <f t="shared" si="243"/>
        <v>20</v>
      </c>
      <c r="I5213" s="6" t="s">
        <v>215</v>
      </c>
      <c r="J5213" s="6">
        <v>18</v>
      </c>
      <c r="K5213" s="6">
        <v>36</v>
      </c>
      <c r="L5213" s="6">
        <v>45</v>
      </c>
      <c r="M5213" s="6">
        <v>45</v>
      </c>
      <c r="N5213" s="6">
        <v>2</v>
      </c>
      <c r="O5213" s="6">
        <v>0.15</v>
      </c>
      <c r="P5213" s="8">
        <v>971.5</v>
      </c>
      <c r="Q5213" s="8">
        <v>650.90500000000009</v>
      </c>
      <c r="R5213" s="8">
        <f t="shared" si="244"/>
        <v>349.73999999999978</v>
      </c>
      <c r="S5213" s="8">
        <f>(((Sales[[#This Row],[Unit Price]]-(Sales[[#This Row],[Discount Applied]]*Sales[[#This Row],[Unit Price]]))-Q5213)/Q5213)*100</f>
        <v>26.865671641791021</v>
      </c>
      <c r="T5213" s="8">
        <f t="shared" si="245"/>
        <v>1651.55</v>
      </c>
      <c r="U5213" s="8">
        <f>Sales[[#This Row],[Unit Cost]]*Sales[[#This Row],[Order Quantity]]</f>
        <v>1301.8100000000002</v>
      </c>
    </row>
    <row r="5214" spans="1:21" x14ac:dyDescent="0.2">
      <c r="A5214" s="6" t="s">
        <v>5427</v>
      </c>
      <c r="B5214" s="6" t="s">
        <v>24</v>
      </c>
      <c r="C5214" s="6" t="s">
        <v>144</v>
      </c>
      <c r="D5214" s="7">
        <v>43800</v>
      </c>
      <c r="E5214" s="7">
        <v>43871</v>
      </c>
      <c r="F5214" s="7">
        <v>43897</v>
      </c>
      <c r="G5214" s="7">
        <v>43905</v>
      </c>
      <c r="H5214" s="6">
        <f t="shared" si="243"/>
        <v>34</v>
      </c>
      <c r="I5214" s="6" t="s">
        <v>215</v>
      </c>
      <c r="J5214" s="6">
        <v>5</v>
      </c>
      <c r="K5214" s="6">
        <v>4</v>
      </c>
      <c r="L5214" s="6">
        <v>71</v>
      </c>
      <c r="M5214" s="6">
        <v>10</v>
      </c>
      <c r="N5214" s="6">
        <v>8</v>
      </c>
      <c r="O5214" s="6">
        <v>0.15</v>
      </c>
      <c r="P5214" s="8">
        <v>1045.2</v>
      </c>
      <c r="Q5214" s="8">
        <v>773.44799999999998</v>
      </c>
      <c r="R5214" s="8">
        <f t="shared" si="244"/>
        <v>919.77600000000075</v>
      </c>
      <c r="S5214" s="8">
        <f>(((Sales[[#This Row],[Unit Price]]-(Sales[[#This Row],[Discount Applied]]*Sales[[#This Row],[Unit Price]]))-Q5214)/Q5214)*100</f>
        <v>14.864864864864877</v>
      </c>
      <c r="T5214" s="8">
        <f t="shared" si="245"/>
        <v>7107.3600000000006</v>
      </c>
      <c r="U5214" s="8">
        <f>Sales[[#This Row],[Unit Cost]]*Sales[[#This Row],[Order Quantity]]</f>
        <v>6187.5839999999998</v>
      </c>
    </row>
    <row r="5215" spans="1:21" x14ac:dyDescent="0.2">
      <c r="A5215" s="6" t="s">
        <v>5428</v>
      </c>
      <c r="B5215" s="6" t="s">
        <v>25</v>
      </c>
      <c r="C5215" s="6" t="s">
        <v>145</v>
      </c>
      <c r="D5215" s="7">
        <v>43800</v>
      </c>
      <c r="E5215" s="7">
        <v>43871</v>
      </c>
      <c r="F5215" s="7">
        <v>43888</v>
      </c>
      <c r="G5215" s="7">
        <v>43894</v>
      </c>
      <c r="H5215" s="6">
        <f t="shared" si="243"/>
        <v>23</v>
      </c>
      <c r="I5215" s="6" t="s">
        <v>215</v>
      </c>
      <c r="J5215" s="6">
        <v>19</v>
      </c>
      <c r="K5215" s="6">
        <v>28</v>
      </c>
      <c r="L5215" s="6">
        <v>166</v>
      </c>
      <c r="M5215" s="6">
        <v>17</v>
      </c>
      <c r="N5215" s="6">
        <v>7</v>
      </c>
      <c r="O5215" s="6">
        <v>0.05</v>
      </c>
      <c r="P5215" s="8">
        <v>2680</v>
      </c>
      <c r="Q5215" s="8">
        <v>2170.8000000000002</v>
      </c>
      <c r="R5215" s="8">
        <f t="shared" si="244"/>
        <v>2626.3999999999978</v>
      </c>
      <c r="S5215" s="8">
        <f>(((Sales[[#This Row],[Unit Price]]-(Sales[[#This Row],[Discount Applied]]*Sales[[#This Row],[Unit Price]]))-Q5215)/Q5215)*100</f>
        <v>17.283950617283942</v>
      </c>
      <c r="T5215" s="8">
        <f t="shared" si="245"/>
        <v>17822</v>
      </c>
      <c r="U5215" s="8">
        <f>Sales[[#This Row],[Unit Cost]]*Sales[[#This Row],[Order Quantity]]</f>
        <v>15195.600000000002</v>
      </c>
    </row>
    <row r="5216" spans="1:21" x14ac:dyDescent="0.2">
      <c r="A5216" s="6" t="s">
        <v>5429</v>
      </c>
      <c r="B5216" s="6" t="s">
        <v>26</v>
      </c>
      <c r="C5216" s="6" t="s">
        <v>145</v>
      </c>
      <c r="D5216" s="7">
        <v>43800</v>
      </c>
      <c r="E5216" s="7">
        <v>43871</v>
      </c>
      <c r="F5216" s="7">
        <v>43885</v>
      </c>
      <c r="G5216" s="7">
        <v>43893</v>
      </c>
      <c r="H5216" s="6">
        <f t="shared" si="243"/>
        <v>22</v>
      </c>
      <c r="I5216" s="6" t="s">
        <v>215</v>
      </c>
      <c r="J5216" s="6">
        <v>26</v>
      </c>
      <c r="K5216" s="6">
        <v>6</v>
      </c>
      <c r="L5216" s="6">
        <v>162</v>
      </c>
      <c r="M5216" s="6">
        <v>29</v>
      </c>
      <c r="N5216" s="6">
        <v>3</v>
      </c>
      <c r="O5216" s="6">
        <v>0.05</v>
      </c>
      <c r="P5216" s="8">
        <v>261.3</v>
      </c>
      <c r="Q5216" s="8">
        <v>222.10499999999999</v>
      </c>
      <c r="R5216" s="8">
        <f t="shared" si="244"/>
        <v>78.3900000000001</v>
      </c>
      <c r="S5216" s="8">
        <f>(((Sales[[#This Row],[Unit Price]]-(Sales[[#This Row],[Discount Applied]]*Sales[[#This Row],[Unit Price]]))-Q5216)/Q5216)*100</f>
        <v>11.764705882352953</v>
      </c>
      <c r="T5216" s="8">
        <f t="shared" si="245"/>
        <v>744.70500000000004</v>
      </c>
      <c r="U5216" s="8">
        <f>Sales[[#This Row],[Unit Cost]]*Sales[[#This Row],[Order Quantity]]</f>
        <v>666.31499999999994</v>
      </c>
    </row>
    <row r="5217" spans="1:21" x14ac:dyDescent="0.2">
      <c r="A5217" s="6" t="s">
        <v>5430</v>
      </c>
      <c r="B5217" s="6" t="s">
        <v>24</v>
      </c>
      <c r="C5217" s="6" t="s">
        <v>147</v>
      </c>
      <c r="D5217" s="7">
        <v>43800</v>
      </c>
      <c r="E5217" s="7">
        <v>43871</v>
      </c>
      <c r="F5217" s="7">
        <v>43878</v>
      </c>
      <c r="G5217" s="7">
        <v>43888</v>
      </c>
      <c r="H5217" s="6">
        <f t="shared" si="243"/>
        <v>17</v>
      </c>
      <c r="I5217" s="6" t="s">
        <v>215</v>
      </c>
      <c r="J5217" s="6">
        <v>2</v>
      </c>
      <c r="K5217" s="6">
        <v>16</v>
      </c>
      <c r="L5217" s="6">
        <v>223</v>
      </c>
      <c r="M5217" s="6">
        <v>17</v>
      </c>
      <c r="N5217" s="6">
        <v>4</v>
      </c>
      <c r="O5217" s="6">
        <v>0.05</v>
      </c>
      <c r="P5217" s="8">
        <v>6150.6</v>
      </c>
      <c r="Q5217" s="8">
        <v>4428.4319999999998</v>
      </c>
      <c r="R5217" s="8">
        <f t="shared" si="244"/>
        <v>5658.5520000000033</v>
      </c>
      <c r="S5217" s="8">
        <f>(((Sales[[#This Row],[Unit Price]]-(Sales[[#This Row],[Discount Applied]]*Sales[[#This Row],[Unit Price]]))-Q5217)/Q5217)*100</f>
        <v>31.944444444444464</v>
      </c>
      <c r="T5217" s="8">
        <f t="shared" si="245"/>
        <v>23372.280000000002</v>
      </c>
      <c r="U5217" s="8">
        <f>Sales[[#This Row],[Unit Cost]]*Sales[[#This Row],[Order Quantity]]</f>
        <v>17713.727999999999</v>
      </c>
    </row>
    <row r="5218" spans="1:21" x14ac:dyDescent="0.2">
      <c r="A5218" s="6" t="s">
        <v>5431</v>
      </c>
      <c r="B5218" s="6" t="s">
        <v>24</v>
      </c>
      <c r="C5218" s="6" t="s">
        <v>145</v>
      </c>
      <c r="D5218" s="7">
        <v>43700</v>
      </c>
      <c r="E5218" s="7">
        <v>43871</v>
      </c>
      <c r="F5218" s="7">
        <v>43890</v>
      </c>
      <c r="G5218" s="7">
        <v>43893</v>
      </c>
      <c r="H5218" s="6">
        <f t="shared" si="243"/>
        <v>22</v>
      </c>
      <c r="I5218" s="6" t="s">
        <v>215</v>
      </c>
      <c r="J5218" s="6">
        <v>8</v>
      </c>
      <c r="K5218" s="6">
        <v>14</v>
      </c>
      <c r="L5218" s="6">
        <v>150</v>
      </c>
      <c r="M5218" s="6">
        <v>25</v>
      </c>
      <c r="N5218" s="6">
        <v>3</v>
      </c>
      <c r="O5218" s="6">
        <v>0.15</v>
      </c>
      <c r="P5218" s="8">
        <v>207.70000000000002</v>
      </c>
      <c r="Q5218" s="8">
        <v>137.08200000000002</v>
      </c>
      <c r="R5218" s="8">
        <f t="shared" si="244"/>
        <v>118.3889999999999</v>
      </c>
      <c r="S5218" s="8">
        <f>(((Sales[[#This Row],[Unit Price]]-(Sales[[#This Row],[Discount Applied]]*Sales[[#This Row],[Unit Price]]))-Q5218)/Q5218)*100</f>
        <v>28.787878787878778</v>
      </c>
      <c r="T5218" s="8">
        <f t="shared" si="245"/>
        <v>529.63499999999999</v>
      </c>
      <c r="U5218" s="8">
        <f>Sales[[#This Row],[Unit Cost]]*Sales[[#This Row],[Order Quantity]]</f>
        <v>411.24600000000009</v>
      </c>
    </row>
    <row r="5219" spans="1:21" x14ac:dyDescent="0.2">
      <c r="A5219" s="6" t="s">
        <v>5432</v>
      </c>
      <c r="B5219" s="6" t="s">
        <v>24</v>
      </c>
      <c r="C5219" s="6" t="s">
        <v>148</v>
      </c>
      <c r="D5219" s="7">
        <v>43700</v>
      </c>
      <c r="E5219" s="7">
        <v>43871</v>
      </c>
      <c r="F5219" s="7">
        <v>43879</v>
      </c>
      <c r="G5219" s="7">
        <v>43881</v>
      </c>
      <c r="H5219" s="6">
        <f t="shared" si="243"/>
        <v>10</v>
      </c>
      <c r="I5219" s="6" t="s">
        <v>215</v>
      </c>
      <c r="J5219" s="6">
        <v>8</v>
      </c>
      <c r="K5219" s="6">
        <v>9</v>
      </c>
      <c r="L5219" s="6">
        <v>19</v>
      </c>
      <c r="M5219" s="6">
        <v>2</v>
      </c>
      <c r="N5219" s="6">
        <v>5</v>
      </c>
      <c r="O5219" s="6">
        <v>0.05</v>
      </c>
      <c r="P5219" s="8">
        <v>1085.4000000000001</v>
      </c>
      <c r="Q5219" s="8">
        <v>445.01400000000001</v>
      </c>
      <c r="R5219" s="8">
        <f t="shared" si="244"/>
        <v>2930.5799999999995</v>
      </c>
      <c r="S5219" s="8">
        <f>(((Sales[[#This Row],[Unit Price]]-(Sales[[#This Row],[Discount Applied]]*Sales[[#This Row],[Unit Price]]))-Q5219)/Q5219)*100</f>
        <v>131.70731707317077</v>
      </c>
      <c r="T5219" s="8">
        <f t="shared" si="245"/>
        <v>5155.6499999999996</v>
      </c>
      <c r="U5219" s="8">
        <f>Sales[[#This Row],[Unit Cost]]*Sales[[#This Row],[Order Quantity]]</f>
        <v>2225.0700000000002</v>
      </c>
    </row>
    <row r="5220" spans="1:21" x14ac:dyDescent="0.2">
      <c r="A5220" s="6" t="s">
        <v>5433</v>
      </c>
      <c r="B5220" s="6" t="s">
        <v>24</v>
      </c>
      <c r="C5220" s="6" t="s">
        <v>144</v>
      </c>
      <c r="D5220" s="7">
        <v>43700</v>
      </c>
      <c r="E5220" s="7">
        <v>43871</v>
      </c>
      <c r="F5220" s="7">
        <v>43884</v>
      </c>
      <c r="G5220" s="7">
        <v>43886</v>
      </c>
      <c r="H5220" s="6">
        <f t="shared" si="243"/>
        <v>15</v>
      </c>
      <c r="I5220" s="6" t="s">
        <v>215</v>
      </c>
      <c r="J5220" s="6">
        <v>9</v>
      </c>
      <c r="K5220" s="6">
        <v>38</v>
      </c>
      <c r="L5220" s="6">
        <v>59</v>
      </c>
      <c r="M5220" s="6">
        <v>40</v>
      </c>
      <c r="N5220" s="6">
        <v>7</v>
      </c>
      <c r="O5220" s="6">
        <v>7.4999999999999997E-2</v>
      </c>
      <c r="P5220" s="8">
        <v>5969.7</v>
      </c>
      <c r="Q5220" s="8">
        <v>4656.366</v>
      </c>
      <c r="R5220" s="8">
        <f t="shared" si="244"/>
        <v>6059.2455000000045</v>
      </c>
      <c r="S5220" s="8">
        <f>(((Sales[[#This Row],[Unit Price]]-(Sales[[#This Row],[Discount Applied]]*Sales[[#This Row],[Unit Price]]))-Q5220)/Q5220)*100</f>
        <v>18.589743589743588</v>
      </c>
      <c r="T5220" s="8">
        <f t="shared" si="245"/>
        <v>38653.807500000003</v>
      </c>
      <c r="U5220" s="8">
        <f>Sales[[#This Row],[Unit Cost]]*Sales[[#This Row],[Order Quantity]]</f>
        <v>32594.561999999998</v>
      </c>
    </row>
    <row r="5221" spans="1:21" x14ac:dyDescent="0.2">
      <c r="A5221" s="6" t="s">
        <v>5434</v>
      </c>
      <c r="B5221" s="6" t="s">
        <v>25</v>
      </c>
      <c r="C5221" s="6" t="s">
        <v>144</v>
      </c>
      <c r="D5221" s="7">
        <v>43800</v>
      </c>
      <c r="E5221" s="7">
        <v>43871</v>
      </c>
      <c r="F5221" s="7">
        <v>43899</v>
      </c>
      <c r="G5221" s="7">
        <v>43905</v>
      </c>
      <c r="H5221" s="6">
        <f t="shared" si="243"/>
        <v>34</v>
      </c>
      <c r="I5221" s="6" t="s">
        <v>215</v>
      </c>
      <c r="J5221" s="6">
        <v>13</v>
      </c>
      <c r="K5221" s="6">
        <v>12</v>
      </c>
      <c r="L5221" s="6">
        <v>59</v>
      </c>
      <c r="M5221" s="6">
        <v>4</v>
      </c>
      <c r="N5221" s="6">
        <v>4</v>
      </c>
      <c r="O5221" s="6">
        <v>0.05</v>
      </c>
      <c r="P5221" s="8">
        <v>3584.5</v>
      </c>
      <c r="Q5221" s="8">
        <v>2509.1499999999996</v>
      </c>
      <c r="R5221" s="8">
        <f t="shared" si="244"/>
        <v>3584.5000000000018</v>
      </c>
      <c r="S5221" s="8">
        <f>(((Sales[[#This Row],[Unit Price]]-(Sales[[#This Row],[Discount Applied]]*Sales[[#This Row],[Unit Price]]))-Q5221)/Q5221)*100</f>
        <v>35.714285714285737</v>
      </c>
      <c r="T5221" s="8">
        <f t="shared" si="245"/>
        <v>13621.1</v>
      </c>
      <c r="U5221" s="8">
        <f>Sales[[#This Row],[Unit Cost]]*Sales[[#This Row],[Order Quantity]]</f>
        <v>10036.599999999999</v>
      </c>
    </row>
    <row r="5222" spans="1:21" x14ac:dyDescent="0.2">
      <c r="A5222" s="6" t="s">
        <v>5435</v>
      </c>
      <c r="B5222" s="6" t="s">
        <v>23</v>
      </c>
      <c r="C5222" s="6" t="s">
        <v>146</v>
      </c>
      <c r="D5222" s="7">
        <v>43700</v>
      </c>
      <c r="E5222" s="7">
        <v>43871</v>
      </c>
      <c r="F5222" s="7">
        <v>43879</v>
      </c>
      <c r="G5222" s="7">
        <v>43882</v>
      </c>
      <c r="H5222" s="6">
        <f t="shared" si="243"/>
        <v>11</v>
      </c>
      <c r="I5222" s="6" t="s">
        <v>215</v>
      </c>
      <c r="J5222" s="6">
        <v>21</v>
      </c>
      <c r="K5222" s="6">
        <v>20</v>
      </c>
      <c r="L5222" s="6">
        <v>320</v>
      </c>
      <c r="M5222" s="6">
        <v>15</v>
      </c>
      <c r="N5222" s="6">
        <v>7</v>
      </c>
      <c r="O5222" s="6">
        <v>7.4999999999999997E-2</v>
      </c>
      <c r="P5222" s="8">
        <v>2318.2000000000003</v>
      </c>
      <c r="Q5222" s="8">
        <v>1414.1020000000001</v>
      </c>
      <c r="R5222" s="8">
        <f t="shared" si="244"/>
        <v>5111.6310000000012</v>
      </c>
      <c r="S5222" s="8">
        <f>(((Sales[[#This Row],[Unit Price]]-(Sales[[#This Row],[Discount Applied]]*Sales[[#This Row],[Unit Price]]))-Q5222)/Q5222)*100</f>
        <v>51.639344262295076</v>
      </c>
      <c r="T5222" s="8">
        <f t="shared" si="245"/>
        <v>15010.345000000001</v>
      </c>
      <c r="U5222" s="8">
        <f>Sales[[#This Row],[Unit Cost]]*Sales[[#This Row],[Order Quantity]]</f>
        <v>9898.7139999999999</v>
      </c>
    </row>
    <row r="5223" spans="1:21" x14ac:dyDescent="0.2">
      <c r="A5223" s="6" t="s">
        <v>5436</v>
      </c>
      <c r="B5223" s="6" t="s">
        <v>24</v>
      </c>
      <c r="C5223" s="6" t="s">
        <v>145</v>
      </c>
      <c r="D5223" s="7">
        <v>43800</v>
      </c>
      <c r="E5223" s="7">
        <v>43871</v>
      </c>
      <c r="F5223" s="7">
        <v>43884</v>
      </c>
      <c r="G5223" s="7">
        <v>43890</v>
      </c>
      <c r="H5223" s="6">
        <f t="shared" si="243"/>
        <v>19</v>
      </c>
      <c r="I5223" s="6" t="s">
        <v>215</v>
      </c>
      <c r="J5223" s="6">
        <v>9</v>
      </c>
      <c r="K5223" s="6">
        <v>26</v>
      </c>
      <c r="L5223" s="6">
        <v>198</v>
      </c>
      <c r="M5223" s="6">
        <v>2</v>
      </c>
      <c r="N5223" s="6">
        <v>5</v>
      </c>
      <c r="O5223" s="6">
        <v>0.2</v>
      </c>
      <c r="P5223" s="8">
        <v>2371.8000000000002</v>
      </c>
      <c r="Q5223" s="8">
        <v>1304.4900000000002</v>
      </c>
      <c r="R5223" s="8">
        <f t="shared" si="244"/>
        <v>2964.75</v>
      </c>
      <c r="S5223" s="8">
        <f>(((Sales[[#This Row],[Unit Price]]-(Sales[[#This Row],[Discount Applied]]*Sales[[#This Row],[Unit Price]]))-Q5223)/Q5223)*100</f>
        <v>45.454545454545432</v>
      </c>
      <c r="T5223" s="8">
        <f t="shared" si="245"/>
        <v>9487.2000000000007</v>
      </c>
      <c r="U5223" s="8">
        <f>Sales[[#This Row],[Unit Cost]]*Sales[[#This Row],[Order Quantity]]</f>
        <v>6522.4500000000007</v>
      </c>
    </row>
    <row r="5224" spans="1:21" x14ac:dyDescent="0.2">
      <c r="A5224" s="6" t="s">
        <v>5437</v>
      </c>
      <c r="B5224" s="6" t="s">
        <v>25</v>
      </c>
      <c r="C5224" s="6" t="s">
        <v>145</v>
      </c>
      <c r="D5224" s="7">
        <v>43800</v>
      </c>
      <c r="E5224" s="7">
        <v>43871</v>
      </c>
      <c r="F5224" s="7">
        <v>43884</v>
      </c>
      <c r="G5224" s="7">
        <v>43890</v>
      </c>
      <c r="H5224" s="6">
        <f t="shared" si="243"/>
        <v>19</v>
      </c>
      <c r="I5224" s="6" t="s">
        <v>215</v>
      </c>
      <c r="J5224" s="6">
        <v>13</v>
      </c>
      <c r="K5224" s="6">
        <v>49</v>
      </c>
      <c r="L5224" s="6">
        <v>118</v>
      </c>
      <c r="M5224" s="6">
        <v>4</v>
      </c>
      <c r="N5224" s="6">
        <v>6</v>
      </c>
      <c r="O5224" s="6">
        <v>0.05</v>
      </c>
      <c r="P5224" s="8">
        <v>1922.9</v>
      </c>
      <c r="Q5224" s="8">
        <v>999.90800000000013</v>
      </c>
      <c r="R5224" s="8">
        <f t="shared" si="244"/>
        <v>4961.0820000000003</v>
      </c>
      <c r="S5224" s="8">
        <f>(((Sales[[#This Row],[Unit Price]]-(Sales[[#This Row],[Discount Applied]]*Sales[[#This Row],[Unit Price]]))-Q5224)/Q5224)*100</f>
        <v>82.692307692307679</v>
      </c>
      <c r="T5224" s="8">
        <f t="shared" si="245"/>
        <v>10960.53</v>
      </c>
      <c r="U5224" s="8">
        <f>Sales[[#This Row],[Unit Cost]]*Sales[[#This Row],[Order Quantity]]</f>
        <v>5999.4480000000003</v>
      </c>
    </row>
    <row r="5225" spans="1:21" x14ac:dyDescent="0.2">
      <c r="A5225" s="6" t="s">
        <v>5438</v>
      </c>
      <c r="B5225" s="6" t="s">
        <v>25</v>
      </c>
      <c r="C5225" s="6" t="s">
        <v>148</v>
      </c>
      <c r="D5225" s="7">
        <v>43800</v>
      </c>
      <c r="E5225" s="7">
        <v>43872</v>
      </c>
      <c r="F5225" s="7">
        <v>43885</v>
      </c>
      <c r="G5225" s="7">
        <v>43890</v>
      </c>
      <c r="H5225" s="6">
        <f t="shared" si="243"/>
        <v>18</v>
      </c>
      <c r="I5225" s="6" t="s">
        <v>215</v>
      </c>
      <c r="J5225" s="6">
        <v>14</v>
      </c>
      <c r="K5225" s="6">
        <v>50</v>
      </c>
      <c r="L5225" s="6">
        <v>16</v>
      </c>
      <c r="M5225" s="6">
        <v>42</v>
      </c>
      <c r="N5225" s="6">
        <v>6</v>
      </c>
      <c r="O5225" s="6">
        <v>0.3</v>
      </c>
      <c r="P5225" s="8">
        <v>971.5</v>
      </c>
      <c r="Q5225" s="8">
        <v>641.19000000000005</v>
      </c>
      <c r="R5225" s="8">
        <f t="shared" si="244"/>
        <v>233.15999999999985</v>
      </c>
      <c r="S5225" s="8">
        <f>(((Sales[[#This Row],[Unit Price]]-(Sales[[#This Row],[Discount Applied]]*Sales[[#This Row],[Unit Price]]))-Q5225)/Q5225)*100</f>
        <v>6.0606060606060446</v>
      </c>
      <c r="T5225" s="8">
        <f t="shared" si="245"/>
        <v>4080.3</v>
      </c>
      <c r="U5225" s="8">
        <f>Sales[[#This Row],[Unit Cost]]*Sales[[#This Row],[Order Quantity]]</f>
        <v>3847.1400000000003</v>
      </c>
    </row>
    <row r="5226" spans="1:21" x14ac:dyDescent="0.2">
      <c r="A5226" s="6" t="s">
        <v>5439</v>
      </c>
      <c r="B5226" s="6" t="s">
        <v>24</v>
      </c>
      <c r="C5226" s="6" t="s">
        <v>145</v>
      </c>
      <c r="D5226" s="7">
        <v>43800</v>
      </c>
      <c r="E5226" s="7">
        <v>43872</v>
      </c>
      <c r="F5226" s="7">
        <v>43874</v>
      </c>
      <c r="G5226" s="7">
        <v>43881</v>
      </c>
      <c r="H5226" s="6">
        <f t="shared" si="243"/>
        <v>9</v>
      </c>
      <c r="I5226" s="6" t="s">
        <v>215</v>
      </c>
      <c r="J5226" s="6">
        <v>10</v>
      </c>
      <c r="K5226" s="6">
        <v>44</v>
      </c>
      <c r="L5226" s="6">
        <v>136</v>
      </c>
      <c r="M5226" s="6">
        <v>29</v>
      </c>
      <c r="N5226" s="6">
        <v>6</v>
      </c>
      <c r="O5226" s="6">
        <v>0.3</v>
      </c>
      <c r="P5226" s="8">
        <v>1112.2</v>
      </c>
      <c r="Q5226" s="8">
        <v>633.95399999999995</v>
      </c>
      <c r="R5226" s="8">
        <f t="shared" si="244"/>
        <v>867.51600000000099</v>
      </c>
      <c r="S5226" s="8">
        <f>(((Sales[[#This Row],[Unit Price]]-(Sales[[#This Row],[Discount Applied]]*Sales[[#This Row],[Unit Price]]))-Q5226)/Q5226)*100</f>
        <v>22.807017543859654</v>
      </c>
      <c r="T5226" s="8">
        <f t="shared" si="245"/>
        <v>4671.2400000000007</v>
      </c>
      <c r="U5226" s="8">
        <f>Sales[[#This Row],[Unit Cost]]*Sales[[#This Row],[Order Quantity]]</f>
        <v>3803.7239999999997</v>
      </c>
    </row>
    <row r="5227" spans="1:21" x14ac:dyDescent="0.2">
      <c r="A5227" s="6" t="s">
        <v>5440</v>
      </c>
      <c r="B5227" s="6" t="s">
        <v>25</v>
      </c>
      <c r="C5227" s="6" t="s">
        <v>146</v>
      </c>
      <c r="D5227" s="7">
        <v>43700</v>
      </c>
      <c r="E5227" s="7">
        <v>43872</v>
      </c>
      <c r="F5227" s="7">
        <v>43883</v>
      </c>
      <c r="G5227" s="7">
        <v>43888</v>
      </c>
      <c r="H5227" s="6">
        <f t="shared" si="243"/>
        <v>16</v>
      </c>
      <c r="I5227" s="6" t="s">
        <v>215</v>
      </c>
      <c r="J5227" s="6">
        <v>18</v>
      </c>
      <c r="K5227" s="6">
        <v>49</v>
      </c>
      <c r="L5227" s="6">
        <v>316</v>
      </c>
      <c r="M5227" s="6">
        <v>10</v>
      </c>
      <c r="N5227" s="6">
        <v>7</v>
      </c>
      <c r="O5227" s="6">
        <v>0.15</v>
      </c>
      <c r="P5227" s="8">
        <v>917.9</v>
      </c>
      <c r="Q5227" s="8">
        <v>771.03599999999994</v>
      </c>
      <c r="R5227" s="8">
        <f t="shared" si="244"/>
        <v>64.253000000000611</v>
      </c>
      <c r="S5227" s="8">
        <f>(((Sales[[#This Row],[Unit Price]]-(Sales[[#This Row],[Discount Applied]]*Sales[[#This Row],[Unit Price]]))-Q5227)/Q5227)*100</f>
        <v>1.1904761904761871</v>
      </c>
      <c r="T5227" s="8">
        <f t="shared" si="245"/>
        <v>5461.5050000000001</v>
      </c>
      <c r="U5227" s="8">
        <f>Sales[[#This Row],[Unit Cost]]*Sales[[#This Row],[Order Quantity]]</f>
        <v>5397.2519999999995</v>
      </c>
    </row>
    <row r="5228" spans="1:21" x14ac:dyDescent="0.2">
      <c r="A5228" s="6" t="s">
        <v>5441</v>
      </c>
      <c r="B5228" s="6" t="s">
        <v>24</v>
      </c>
      <c r="C5228" s="6" t="s">
        <v>144</v>
      </c>
      <c r="D5228" s="7">
        <v>43800</v>
      </c>
      <c r="E5228" s="7">
        <v>43872</v>
      </c>
      <c r="F5228" s="7">
        <v>43876</v>
      </c>
      <c r="G5228" s="7">
        <v>43880</v>
      </c>
      <c r="H5228" s="6">
        <f t="shared" si="243"/>
        <v>8</v>
      </c>
      <c r="I5228" s="6" t="s">
        <v>215</v>
      </c>
      <c r="J5228" s="6">
        <v>2</v>
      </c>
      <c r="K5228" s="6">
        <v>9</v>
      </c>
      <c r="L5228" s="6">
        <v>61</v>
      </c>
      <c r="M5228" s="6">
        <v>31</v>
      </c>
      <c r="N5228" s="6">
        <v>8</v>
      </c>
      <c r="O5228" s="6">
        <v>0.3</v>
      </c>
      <c r="P5228" s="8">
        <v>864.30000000000007</v>
      </c>
      <c r="Q5228" s="8">
        <v>596.36699999999996</v>
      </c>
      <c r="R5228" s="8">
        <f t="shared" si="244"/>
        <v>69.144000000000233</v>
      </c>
      <c r="S5228" s="8">
        <f>(((Sales[[#This Row],[Unit Price]]-(Sales[[#This Row],[Discount Applied]]*Sales[[#This Row],[Unit Price]]))-Q5228)/Q5228)*100</f>
        <v>1.4492753623188457</v>
      </c>
      <c r="T5228" s="8">
        <f t="shared" si="245"/>
        <v>4840.08</v>
      </c>
      <c r="U5228" s="8">
        <f>Sales[[#This Row],[Unit Cost]]*Sales[[#This Row],[Order Quantity]]</f>
        <v>4770.9359999999997</v>
      </c>
    </row>
    <row r="5229" spans="1:21" x14ac:dyDescent="0.2">
      <c r="A5229" s="6" t="s">
        <v>5442</v>
      </c>
      <c r="B5229" s="6" t="s">
        <v>24</v>
      </c>
      <c r="C5229" s="6" t="s">
        <v>145</v>
      </c>
      <c r="D5229" s="7">
        <v>43800</v>
      </c>
      <c r="E5229" s="7">
        <v>43872</v>
      </c>
      <c r="F5229" s="7">
        <v>43897</v>
      </c>
      <c r="G5229" s="7">
        <v>43904</v>
      </c>
      <c r="H5229" s="6">
        <f t="shared" si="243"/>
        <v>32</v>
      </c>
      <c r="I5229" s="6" t="s">
        <v>215</v>
      </c>
      <c r="J5229" s="6">
        <v>9</v>
      </c>
      <c r="K5229" s="6">
        <v>46</v>
      </c>
      <c r="L5229" s="6">
        <v>129</v>
      </c>
      <c r="M5229" s="6">
        <v>16</v>
      </c>
      <c r="N5229" s="6">
        <v>2</v>
      </c>
      <c r="O5229" s="6">
        <v>0.05</v>
      </c>
      <c r="P5229" s="8">
        <v>1072</v>
      </c>
      <c r="Q5229" s="8">
        <v>868.32</v>
      </c>
      <c r="R5229" s="8">
        <f t="shared" si="244"/>
        <v>300.15999999999985</v>
      </c>
      <c r="S5229" s="8">
        <f>(((Sales[[#This Row],[Unit Price]]-(Sales[[#This Row],[Discount Applied]]*Sales[[#This Row],[Unit Price]]))-Q5229)/Q5229)*100</f>
        <v>17.283950617283942</v>
      </c>
      <c r="T5229" s="8">
        <f t="shared" si="245"/>
        <v>2036.8</v>
      </c>
      <c r="U5229" s="8">
        <f>Sales[[#This Row],[Unit Cost]]*Sales[[#This Row],[Order Quantity]]</f>
        <v>1736.64</v>
      </c>
    </row>
    <row r="5230" spans="1:21" x14ac:dyDescent="0.2">
      <c r="A5230" s="6" t="s">
        <v>5443</v>
      </c>
      <c r="B5230" s="6" t="s">
        <v>24</v>
      </c>
      <c r="C5230" s="6" t="s">
        <v>144</v>
      </c>
      <c r="D5230" s="7">
        <v>43800</v>
      </c>
      <c r="E5230" s="7">
        <v>43872</v>
      </c>
      <c r="F5230" s="7">
        <v>43889</v>
      </c>
      <c r="G5230" s="7">
        <v>43893</v>
      </c>
      <c r="H5230" s="6">
        <f t="shared" si="243"/>
        <v>21</v>
      </c>
      <c r="I5230" s="6" t="s">
        <v>215</v>
      </c>
      <c r="J5230" s="6">
        <v>11</v>
      </c>
      <c r="K5230" s="6">
        <v>46</v>
      </c>
      <c r="L5230" s="6">
        <v>63</v>
      </c>
      <c r="M5230" s="6">
        <v>6</v>
      </c>
      <c r="N5230" s="6">
        <v>1</v>
      </c>
      <c r="O5230" s="6">
        <v>0.1</v>
      </c>
      <c r="P5230" s="8">
        <v>1862.6000000000001</v>
      </c>
      <c r="Q5230" s="8">
        <v>949.92600000000004</v>
      </c>
      <c r="R5230" s="8">
        <f t="shared" si="244"/>
        <v>726.4140000000001</v>
      </c>
      <c r="S5230" s="8">
        <f>(((Sales[[#This Row],[Unit Price]]-(Sales[[#This Row],[Discount Applied]]*Sales[[#This Row],[Unit Price]]))-Q5230)/Q5230)*100</f>
        <v>76.47058823529413</v>
      </c>
      <c r="T5230" s="8">
        <f t="shared" si="245"/>
        <v>1676.3400000000001</v>
      </c>
      <c r="U5230" s="8">
        <f>Sales[[#This Row],[Unit Cost]]*Sales[[#This Row],[Order Quantity]]</f>
        <v>949.92600000000004</v>
      </c>
    </row>
    <row r="5231" spans="1:21" x14ac:dyDescent="0.2">
      <c r="A5231" s="6" t="s">
        <v>5444</v>
      </c>
      <c r="B5231" s="6" t="s">
        <v>24</v>
      </c>
      <c r="C5231" s="6" t="s">
        <v>145</v>
      </c>
      <c r="D5231" s="7">
        <v>43700</v>
      </c>
      <c r="E5231" s="7">
        <v>43872</v>
      </c>
      <c r="F5231" s="7">
        <v>43898</v>
      </c>
      <c r="G5231" s="7">
        <v>43903</v>
      </c>
      <c r="H5231" s="6">
        <f t="shared" si="243"/>
        <v>31</v>
      </c>
      <c r="I5231" s="6" t="s">
        <v>215</v>
      </c>
      <c r="J5231" s="6">
        <v>7</v>
      </c>
      <c r="K5231" s="6">
        <v>39</v>
      </c>
      <c r="L5231" s="6">
        <v>191</v>
      </c>
      <c r="M5231" s="6">
        <v>27</v>
      </c>
      <c r="N5231" s="6">
        <v>1</v>
      </c>
      <c r="O5231" s="6">
        <v>7.4999999999999997E-2</v>
      </c>
      <c r="P5231" s="8">
        <v>3852.5</v>
      </c>
      <c r="Q5231" s="8">
        <v>1695.1</v>
      </c>
      <c r="R5231" s="8">
        <f t="shared" si="244"/>
        <v>1868.4625000000001</v>
      </c>
      <c r="S5231" s="8">
        <f>(((Sales[[#This Row],[Unit Price]]-(Sales[[#This Row],[Discount Applied]]*Sales[[#This Row],[Unit Price]]))-Q5231)/Q5231)*100</f>
        <v>110.22727272727273</v>
      </c>
      <c r="T5231" s="8">
        <f t="shared" si="245"/>
        <v>3563.5625</v>
      </c>
      <c r="U5231" s="8">
        <f>Sales[[#This Row],[Unit Cost]]*Sales[[#This Row],[Order Quantity]]</f>
        <v>1695.1</v>
      </c>
    </row>
    <row r="5232" spans="1:21" x14ac:dyDescent="0.2">
      <c r="A5232" s="6" t="s">
        <v>5445</v>
      </c>
      <c r="B5232" s="6" t="s">
        <v>25</v>
      </c>
      <c r="C5232" s="6" t="s">
        <v>144</v>
      </c>
      <c r="D5232" s="7">
        <v>43800</v>
      </c>
      <c r="E5232" s="7">
        <v>43872</v>
      </c>
      <c r="F5232" s="7">
        <v>43879</v>
      </c>
      <c r="G5232" s="7">
        <v>43884</v>
      </c>
      <c r="H5232" s="6">
        <f t="shared" si="243"/>
        <v>12</v>
      </c>
      <c r="I5232" s="6" t="s">
        <v>215</v>
      </c>
      <c r="J5232" s="6">
        <v>13</v>
      </c>
      <c r="K5232" s="6">
        <v>15</v>
      </c>
      <c r="L5232" s="6">
        <v>84</v>
      </c>
      <c r="M5232" s="6">
        <v>8</v>
      </c>
      <c r="N5232" s="6">
        <v>3</v>
      </c>
      <c r="O5232" s="6">
        <v>0.05</v>
      </c>
      <c r="P5232" s="8">
        <v>1078.7</v>
      </c>
      <c r="Q5232" s="8">
        <v>560.92400000000009</v>
      </c>
      <c r="R5232" s="8">
        <f t="shared" si="244"/>
        <v>1391.5230000000001</v>
      </c>
      <c r="S5232" s="8">
        <f>(((Sales[[#This Row],[Unit Price]]-(Sales[[#This Row],[Discount Applied]]*Sales[[#This Row],[Unit Price]]))-Q5232)/Q5232)*100</f>
        <v>82.692307692307679</v>
      </c>
      <c r="T5232" s="8">
        <f t="shared" si="245"/>
        <v>3074.2950000000005</v>
      </c>
      <c r="U5232" s="8">
        <f>Sales[[#This Row],[Unit Cost]]*Sales[[#This Row],[Order Quantity]]</f>
        <v>1682.7720000000004</v>
      </c>
    </row>
    <row r="5233" spans="1:21" x14ac:dyDescent="0.2">
      <c r="A5233" s="6" t="s">
        <v>5446</v>
      </c>
      <c r="B5233" s="6" t="s">
        <v>23</v>
      </c>
      <c r="C5233" s="6" t="s">
        <v>145</v>
      </c>
      <c r="D5233" s="7">
        <v>43800</v>
      </c>
      <c r="E5233" s="7">
        <v>43873</v>
      </c>
      <c r="F5233" s="7">
        <v>43877</v>
      </c>
      <c r="G5233" s="7">
        <v>43880</v>
      </c>
      <c r="H5233" s="6">
        <f t="shared" si="243"/>
        <v>7</v>
      </c>
      <c r="I5233" s="6" t="s">
        <v>215</v>
      </c>
      <c r="J5233" s="6">
        <v>23</v>
      </c>
      <c r="K5233" s="6">
        <v>20</v>
      </c>
      <c r="L5233" s="6">
        <v>106</v>
      </c>
      <c r="M5233" s="6">
        <v>9</v>
      </c>
      <c r="N5233" s="6">
        <v>1</v>
      </c>
      <c r="O5233" s="6">
        <v>0.4</v>
      </c>
      <c r="P5233" s="8">
        <v>3323.2000000000003</v>
      </c>
      <c r="Q5233" s="8">
        <v>1860.9920000000004</v>
      </c>
      <c r="R5233" s="8">
        <f t="shared" si="244"/>
        <v>132.92799999999966</v>
      </c>
      <c r="S5233" s="8">
        <f>(((Sales[[#This Row],[Unit Price]]-(Sales[[#This Row],[Discount Applied]]*Sales[[#This Row],[Unit Price]]))-Q5233)/Q5233)*100</f>
        <v>7.1428571428571228</v>
      </c>
      <c r="T5233" s="8">
        <f t="shared" si="245"/>
        <v>1993.92</v>
      </c>
      <c r="U5233" s="8">
        <f>Sales[[#This Row],[Unit Cost]]*Sales[[#This Row],[Order Quantity]]</f>
        <v>1860.9920000000004</v>
      </c>
    </row>
    <row r="5234" spans="1:21" x14ac:dyDescent="0.2">
      <c r="A5234" s="6" t="s">
        <v>5447</v>
      </c>
      <c r="B5234" s="6" t="s">
        <v>24</v>
      </c>
      <c r="C5234" s="6" t="s">
        <v>144</v>
      </c>
      <c r="D5234" s="7">
        <v>43800</v>
      </c>
      <c r="E5234" s="7">
        <v>43873</v>
      </c>
      <c r="F5234" s="7">
        <v>43899</v>
      </c>
      <c r="G5234" s="7">
        <v>43906</v>
      </c>
      <c r="H5234" s="6">
        <f t="shared" si="243"/>
        <v>33</v>
      </c>
      <c r="I5234" s="6" t="s">
        <v>215</v>
      </c>
      <c r="J5234" s="6">
        <v>3</v>
      </c>
      <c r="K5234" s="6">
        <v>15</v>
      </c>
      <c r="L5234" s="6">
        <v>84</v>
      </c>
      <c r="M5234" s="6">
        <v>33</v>
      </c>
      <c r="N5234" s="6">
        <v>7</v>
      </c>
      <c r="O5234" s="6">
        <v>0.2</v>
      </c>
      <c r="P5234" s="8">
        <v>2405.3000000000002</v>
      </c>
      <c r="Q5234" s="8">
        <v>1154.5440000000001</v>
      </c>
      <c r="R5234" s="8">
        <f t="shared" si="244"/>
        <v>5387.8720000000012</v>
      </c>
      <c r="S5234" s="8">
        <f>(((Sales[[#This Row],[Unit Price]]-(Sales[[#This Row],[Discount Applied]]*Sales[[#This Row],[Unit Price]]))-Q5234)/Q5234)*100</f>
        <v>66.666666666666671</v>
      </c>
      <c r="T5234" s="8">
        <f t="shared" si="245"/>
        <v>13469.680000000002</v>
      </c>
      <c r="U5234" s="8">
        <f>Sales[[#This Row],[Unit Cost]]*Sales[[#This Row],[Order Quantity]]</f>
        <v>8081.8080000000009</v>
      </c>
    </row>
    <row r="5235" spans="1:21" x14ac:dyDescent="0.2">
      <c r="A5235" s="6" t="s">
        <v>5448</v>
      </c>
      <c r="B5235" s="6" t="s">
        <v>23</v>
      </c>
      <c r="C5235" s="6" t="s">
        <v>143</v>
      </c>
      <c r="D5235" s="7">
        <v>43700</v>
      </c>
      <c r="E5235" s="7">
        <v>43873</v>
      </c>
      <c r="F5235" s="7">
        <v>43896</v>
      </c>
      <c r="G5235" s="7">
        <v>43898</v>
      </c>
      <c r="H5235" s="6">
        <f t="shared" si="243"/>
        <v>25</v>
      </c>
      <c r="I5235" s="6" t="s">
        <v>215</v>
      </c>
      <c r="J5235" s="6">
        <v>24</v>
      </c>
      <c r="K5235" s="6">
        <v>20</v>
      </c>
      <c r="L5235" s="6">
        <v>362</v>
      </c>
      <c r="M5235" s="6">
        <v>28</v>
      </c>
      <c r="N5235" s="6">
        <v>1</v>
      </c>
      <c r="O5235" s="6">
        <v>0.3</v>
      </c>
      <c r="P5235" s="8">
        <v>5621.3</v>
      </c>
      <c r="Q5235" s="8">
        <v>3541.4190000000003</v>
      </c>
      <c r="R5235" s="8">
        <f t="shared" si="244"/>
        <v>393.49099999999953</v>
      </c>
      <c r="S5235" s="8">
        <f>(((Sales[[#This Row],[Unit Price]]-(Sales[[#This Row],[Discount Applied]]*Sales[[#This Row],[Unit Price]]))-Q5235)/Q5235)*100</f>
        <v>11.111111111111097</v>
      </c>
      <c r="T5235" s="8">
        <f t="shared" si="245"/>
        <v>3934.91</v>
      </c>
      <c r="U5235" s="8">
        <f>Sales[[#This Row],[Unit Cost]]*Sales[[#This Row],[Order Quantity]]</f>
        <v>3541.4190000000003</v>
      </c>
    </row>
    <row r="5236" spans="1:21" x14ac:dyDescent="0.2">
      <c r="A5236" s="6" t="s">
        <v>5449</v>
      </c>
      <c r="B5236" s="6" t="s">
        <v>23</v>
      </c>
      <c r="C5236" s="6" t="s">
        <v>144</v>
      </c>
      <c r="D5236" s="7">
        <v>43800</v>
      </c>
      <c r="E5236" s="7">
        <v>43873</v>
      </c>
      <c r="F5236" s="7">
        <v>43875</v>
      </c>
      <c r="G5236" s="7">
        <v>43877</v>
      </c>
      <c r="H5236" s="6">
        <f t="shared" si="243"/>
        <v>4</v>
      </c>
      <c r="I5236" s="6" t="s">
        <v>215</v>
      </c>
      <c r="J5236" s="6">
        <v>21</v>
      </c>
      <c r="K5236" s="6">
        <v>17</v>
      </c>
      <c r="L5236" s="6">
        <v>63</v>
      </c>
      <c r="M5236" s="6">
        <v>9</v>
      </c>
      <c r="N5236" s="6">
        <v>6</v>
      </c>
      <c r="O5236" s="6">
        <v>7.4999999999999997E-2</v>
      </c>
      <c r="P5236" s="8">
        <v>1065.3</v>
      </c>
      <c r="Q5236" s="8">
        <v>692.44500000000005</v>
      </c>
      <c r="R5236" s="8">
        <f t="shared" si="244"/>
        <v>1757.744999999999</v>
      </c>
      <c r="S5236" s="8">
        <f>(((Sales[[#This Row],[Unit Price]]-(Sales[[#This Row],[Discount Applied]]*Sales[[#This Row],[Unit Price]]))-Q5236)/Q5236)*100</f>
        <v>42.307692307692285</v>
      </c>
      <c r="T5236" s="8">
        <f t="shared" si="245"/>
        <v>5912.4149999999991</v>
      </c>
      <c r="U5236" s="8">
        <f>Sales[[#This Row],[Unit Cost]]*Sales[[#This Row],[Order Quantity]]</f>
        <v>4154.67</v>
      </c>
    </row>
    <row r="5237" spans="1:21" x14ac:dyDescent="0.2">
      <c r="A5237" s="6" t="s">
        <v>5450</v>
      </c>
      <c r="B5237" s="6" t="s">
        <v>23</v>
      </c>
      <c r="C5237" s="6" t="s">
        <v>147</v>
      </c>
      <c r="D5237" s="7">
        <v>43800</v>
      </c>
      <c r="E5237" s="7">
        <v>43873</v>
      </c>
      <c r="F5237" s="7">
        <v>43879</v>
      </c>
      <c r="G5237" s="7">
        <v>43885</v>
      </c>
      <c r="H5237" s="6">
        <f t="shared" si="243"/>
        <v>12</v>
      </c>
      <c r="I5237" s="6" t="s">
        <v>215</v>
      </c>
      <c r="J5237" s="6">
        <v>22</v>
      </c>
      <c r="K5237" s="6">
        <v>33</v>
      </c>
      <c r="L5237" s="6">
        <v>251</v>
      </c>
      <c r="M5237" s="6">
        <v>13</v>
      </c>
      <c r="N5237" s="6">
        <v>8</v>
      </c>
      <c r="O5237" s="6">
        <v>7.4999999999999997E-2</v>
      </c>
      <c r="P5237" s="8">
        <v>5266.2</v>
      </c>
      <c r="Q5237" s="8">
        <v>2580.4379999999996</v>
      </c>
      <c r="R5237" s="8">
        <f t="shared" si="244"/>
        <v>18326.376</v>
      </c>
      <c r="S5237" s="8">
        <f>(((Sales[[#This Row],[Unit Price]]-(Sales[[#This Row],[Discount Applied]]*Sales[[#This Row],[Unit Price]]))-Q5237)/Q5237)*100</f>
        <v>88.775510204081641</v>
      </c>
      <c r="T5237" s="8">
        <f t="shared" si="245"/>
        <v>38969.879999999997</v>
      </c>
      <c r="U5237" s="8">
        <f>Sales[[#This Row],[Unit Cost]]*Sales[[#This Row],[Order Quantity]]</f>
        <v>20643.503999999997</v>
      </c>
    </row>
    <row r="5238" spans="1:21" x14ac:dyDescent="0.2">
      <c r="A5238" s="6" t="s">
        <v>5451</v>
      </c>
      <c r="B5238" s="6" t="s">
        <v>23</v>
      </c>
      <c r="C5238" s="6" t="s">
        <v>147</v>
      </c>
      <c r="D5238" s="7">
        <v>43800</v>
      </c>
      <c r="E5238" s="7">
        <v>43873</v>
      </c>
      <c r="F5238" s="7">
        <v>43877</v>
      </c>
      <c r="G5238" s="7">
        <v>43878</v>
      </c>
      <c r="H5238" s="6">
        <f t="shared" si="243"/>
        <v>5</v>
      </c>
      <c r="I5238" s="6" t="s">
        <v>215</v>
      </c>
      <c r="J5238" s="6">
        <v>23</v>
      </c>
      <c r="K5238" s="6">
        <v>21</v>
      </c>
      <c r="L5238" s="6">
        <v>228</v>
      </c>
      <c r="M5238" s="6">
        <v>17</v>
      </c>
      <c r="N5238" s="6">
        <v>7</v>
      </c>
      <c r="O5238" s="6">
        <v>0.05</v>
      </c>
      <c r="P5238" s="8">
        <v>3899.4</v>
      </c>
      <c r="Q5238" s="8">
        <v>3002.538</v>
      </c>
      <c r="R5238" s="8">
        <f t="shared" si="244"/>
        <v>4913.2439999999988</v>
      </c>
      <c r="S5238" s="8">
        <f>(((Sales[[#This Row],[Unit Price]]-(Sales[[#This Row],[Discount Applied]]*Sales[[#This Row],[Unit Price]]))-Q5238)/Q5238)*100</f>
        <v>23.376623376623389</v>
      </c>
      <c r="T5238" s="8">
        <f t="shared" si="245"/>
        <v>25931.01</v>
      </c>
      <c r="U5238" s="8">
        <f>Sales[[#This Row],[Unit Cost]]*Sales[[#This Row],[Order Quantity]]</f>
        <v>21017.766</v>
      </c>
    </row>
    <row r="5239" spans="1:21" x14ac:dyDescent="0.2">
      <c r="A5239" s="6" t="s">
        <v>5452</v>
      </c>
      <c r="B5239" s="6" t="s">
        <v>26</v>
      </c>
      <c r="C5239" s="6" t="s">
        <v>145</v>
      </c>
      <c r="D5239" s="7">
        <v>43700</v>
      </c>
      <c r="E5239" s="7">
        <v>43873</v>
      </c>
      <c r="F5239" s="7">
        <v>43899</v>
      </c>
      <c r="G5239" s="7">
        <v>43907</v>
      </c>
      <c r="H5239" s="6">
        <f t="shared" si="243"/>
        <v>34</v>
      </c>
      <c r="I5239" s="6" t="s">
        <v>215</v>
      </c>
      <c r="J5239" s="6">
        <v>26</v>
      </c>
      <c r="K5239" s="6">
        <v>23</v>
      </c>
      <c r="L5239" s="6">
        <v>119</v>
      </c>
      <c r="M5239" s="6">
        <v>14</v>
      </c>
      <c r="N5239" s="6">
        <v>8</v>
      </c>
      <c r="O5239" s="6">
        <v>7.4999999999999997E-2</v>
      </c>
      <c r="P5239" s="8">
        <v>3825.7000000000003</v>
      </c>
      <c r="Q5239" s="8">
        <v>2257.163</v>
      </c>
      <c r="R5239" s="8">
        <f t="shared" si="244"/>
        <v>10252.876</v>
      </c>
      <c r="S5239" s="8">
        <f>(((Sales[[#This Row],[Unit Price]]-(Sales[[#This Row],[Discount Applied]]*Sales[[#This Row],[Unit Price]]))-Q5239)/Q5239)*100</f>
        <v>56.779661016949156</v>
      </c>
      <c r="T5239" s="8">
        <f t="shared" si="245"/>
        <v>28310.18</v>
      </c>
      <c r="U5239" s="8">
        <f>Sales[[#This Row],[Unit Cost]]*Sales[[#This Row],[Order Quantity]]</f>
        <v>18057.304</v>
      </c>
    </row>
    <row r="5240" spans="1:21" x14ac:dyDescent="0.2">
      <c r="A5240" s="6" t="s">
        <v>5453</v>
      </c>
      <c r="B5240" s="6" t="s">
        <v>23</v>
      </c>
      <c r="C5240" s="6" t="s">
        <v>146</v>
      </c>
      <c r="D5240" s="7">
        <v>43800</v>
      </c>
      <c r="E5240" s="7">
        <v>43873</v>
      </c>
      <c r="F5240" s="7">
        <v>43890</v>
      </c>
      <c r="G5240" s="7">
        <v>43896</v>
      </c>
      <c r="H5240" s="6">
        <f t="shared" si="243"/>
        <v>23</v>
      </c>
      <c r="I5240" s="6" t="s">
        <v>215</v>
      </c>
      <c r="J5240" s="6">
        <v>24</v>
      </c>
      <c r="K5240" s="6">
        <v>8</v>
      </c>
      <c r="L5240" s="6">
        <v>316</v>
      </c>
      <c r="M5240" s="6">
        <v>17</v>
      </c>
      <c r="N5240" s="6">
        <v>1</v>
      </c>
      <c r="O5240" s="6">
        <v>0.05</v>
      </c>
      <c r="P5240" s="8">
        <v>5460.5</v>
      </c>
      <c r="Q5240" s="8">
        <v>3767.7449999999999</v>
      </c>
      <c r="R5240" s="8">
        <f t="shared" si="244"/>
        <v>1419.7300000000005</v>
      </c>
      <c r="S5240" s="8">
        <f>(((Sales[[#This Row],[Unit Price]]-(Sales[[#This Row],[Discount Applied]]*Sales[[#This Row],[Unit Price]]))-Q5240)/Q5240)*100</f>
        <v>37.681159420289866</v>
      </c>
      <c r="T5240" s="8">
        <f t="shared" si="245"/>
        <v>5187.4750000000004</v>
      </c>
      <c r="U5240" s="8">
        <f>Sales[[#This Row],[Unit Cost]]*Sales[[#This Row],[Order Quantity]]</f>
        <v>3767.7449999999999</v>
      </c>
    </row>
    <row r="5241" spans="1:21" x14ac:dyDescent="0.2">
      <c r="A5241" s="6" t="s">
        <v>5454</v>
      </c>
      <c r="B5241" s="6" t="s">
        <v>25</v>
      </c>
      <c r="C5241" s="6" t="s">
        <v>146</v>
      </c>
      <c r="D5241" s="7">
        <v>43800</v>
      </c>
      <c r="E5241" s="7">
        <v>43873</v>
      </c>
      <c r="F5241" s="7">
        <v>43899</v>
      </c>
      <c r="G5241" s="7">
        <v>43901</v>
      </c>
      <c r="H5241" s="6">
        <f t="shared" si="243"/>
        <v>28</v>
      </c>
      <c r="I5241" s="6" t="s">
        <v>215</v>
      </c>
      <c r="J5241" s="6">
        <v>17</v>
      </c>
      <c r="K5241" s="6">
        <v>31</v>
      </c>
      <c r="L5241" s="6">
        <v>276</v>
      </c>
      <c r="M5241" s="6">
        <v>11</v>
      </c>
      <c r="N5241" s="6">
        <v>2</v>
      </c>
      <c r="O5241" s="6">
        <v>0.2</v>
      </c>
      <c r="P5241" s="8">
        <v>1165.8</v>
      </c>
      <c r="Q5241" s="8">
        <v>781.08600000000001</v>
      </c>
      <c r="R5241" s="8">
        <f t="shared" si="244"/>
        <v>303.10799999999995</v>
      </c>
      <c r="S5241" s="8">
        <f>(((Sales[[#This Row],[Unit Price]]-(Sales[[#This Row],[Discount Applied]]*Sales[[#This Row],[Unit Price]]))-Q5241)/Q5241)*100</f>
        <v>19.402985074626862</v>
      </c>
      <c r="T5241" s="8">
        <f t="shared" si="245"/>
        <v>1865.28</v>
      </c>
      <c r="U5241" s="8">
        <f>Sales[[#This Row],[Unit Cost]]*Sales[[#This Row],[Order Quantity]]</f>
        <v>1562.172</v>
      </c>
    </row>
    <row r="5242" spans="1:21" x14ac:dyDescent="0.2">
      <c r="A5242" s="6" t="s">
        <v>5455</v>
      </c>
      <c r="B5242" s="6" t="s">
        <v>24</v>
      </c>
      <c r="C5242" s="6" t="s">
        <v>145</v>
      </c>
      <c r="D5242" s="7">
        <v>43700</v>
      </c>
      <c r="E5242" s="7">
        <v>43874</v>
      </c>
      <c r="F5242" s="7">
        <v>43894</v>
      </c>
      <c r="G5242" s="7">
        <v>43900</v>
      </c>
      <c r="H5242" s="6">
        <f t="shared" si="243"/>
        <v>26</v>
      </c>
      <c r="I5242" s="6" t="s">
        <v>215</v>
      </c>
      <c r="J5242" s="6">
        <v>9</v>
      </c>
      <c r="K5242" s="6">
        <v>34</v>
      </c>
      <c r="L5242" s="6">
        <v>98</v>
      </c>
      <c r="M5242" s="6">
        <v>16</v>
      </c>
      <c r="N5242" s="6">
        <v>7</v>
      </c>
      <c r="O5242" s="6">
        <v>0.1</v>
      </c>
      <c r="P5242" s="8">
        <v>3879.3</v>
      </c>
      <c r="Q5242" s="8">
        <v>3142.2330000000002</v>
      </c>
      <c r="R5242" s="8">
        <f t="shared" si="244"/>
        <v>2443.9590000000026</v>
      </c>
      <c r="S5242" s="8">
        <f>(((Sales[[#This Row],[Unit Price]]-(Sales[[#This Row],[Discount Applied]]*Sales[[#This Row],[Unit Price]]))-Q5242)/Q5242)*100</f>
        <v>11.1111111111111</v>
      </c>
      <c r="T5242" s="8">
        <f t="shared" si="245"/>
        <v>24439.590000000004</v>
      </c>
      <c r="U5242" s="8">
        <f>Sales[[#This Row],[Unit Cost]]*Sales[[#This Row],[Order Quantity]]</f>
        <v>21995.631000000001</v>
      </c>
    </row>
    <row r="5243" spans="1:21" x14ac:dyDescent="0.2">
      <c r="A5243" s="6" t="s">
        <v>5456</v>
      </c>
      <c r="B5243" s="6" t="s">
        <v>26</v>
      </c>
      <c r="C5243" s="6" t="s">
        <v>148</v>
      </c>
      <c r="D5243" s="7">
        <v>43800</v>
      </c>
      <c r="E5243" s="7">
        <v>43874</v>
      </c>
      <c r="F5243" s="7">
        <v>43902</v>
      </c>
      <c r="G5243" s="7">
        <v>43903</v>
      </c>
      <c r="H5243" s="6">
        <f t="shared" si="243"/>
        <v>29</v>
      </c>
      <c r="I5243" s="6" t="s">
        <v>215</v>
      </c>
      <c r="J5243" s="6">
        <v>26</v>
      </c>
      <c r="K5243" s="6">
        <v>30</v>
      </c>
      <c r="L5243" s="6">
        <v>33</v>
      </c>
      <c r="M5243" s="6">
        <v>46</v>
      </c>
      <c r="N5243" s="6">
        <v>4</v>
      </c>
      <c r="O5243" s="6">
        <v>0.05</v>
      </c>
      <c r="P5243" s="8">
        <v>1098.8</v>
      </c>
      <c r="Q5243" s="8">
        <v>747.18399999999997</v>
      </c>
      <c r="R5243" s="8">
        <f t="shared" si="244"/>
        <v>1186.7039999999997</v>
      </c>
      <c r="S5243" s="8">
        <f>(((Sales[[#This Row],[Unit Price]]-(Sales[[#This Row],[Discount Applied]]*Sales[[#This Row],[Unit Price]]))-Q5243)/Q5243)*100</f>
        <v>39.705882352941167</v>
      </c>
      <c r="T5243" s="8">
        <f t="shared" si="245"/>
        <v>4175.4399999999996</v>
      </c>
      <c r="U5243" s="8">
        <f>Sales[[#This Row],[Unit Cost]]*Sales[[#This Row],[Order Quantity]]</f>
        <v>2988.7359999999999</v>
      </c>
    </row>
    <row r="5244" spans="1:21" x14ac:dyDescent="0.2">
      <c r="A5244" s="6" t="s">
        <v>5457</v>
      </c>
      <c r="B5244" s="6" t="s">
        <v>23</v>
      </c>
      <c r="C5244" s="6" t="s">
        <v>147</v>
      </c>
      <c r="D5244" s="7">
        <v>43800</v>
      </c>
      <c r="E5244" s="7">
        <v>43874</v>
      </c>
      <c r="F5244" s="7">
        <v>43888</v>
      </c>
      <c r="G5244" s="7">
        <v>43895</v>
      </c>
      <c r="H5244" s="6">
        <f t="shared" si="243"/>
        <v>21</v>
      </c>
      <c r="I5244" s="6" t="s">
        <v>215</v>
      </c>
      <c r="J5244" s="6">
        <v>24</v>
      </c>
      <c r="K5244" s="6">
        <v>12</v>
      </c>
      <c r="L5244" s="6">
        <v>255</v>
      </c>
      <c r="M5244" s="6">
        <v>28</v>
      </c>
      <c r="N5244" s="6">
        <v>2</v>
      </c>
      <c r="O5244" s="6">
        <v>0.4</v>
      </c>
      <c r="P5244" s="8">
        <v>2619.7000000000003</v>
      </c>
      <c r="Q5244" s="8">
        <v>1152.6680000000001</v>
      </c>
      <c r="R5244" s="8">
        <f t="shared" si="244"/>
        <v>838.30400000000009</v>
      </c>
      <c r="S5244" s="8">
        <f>(((Sales[[#This Row],[Unit Price]]-(Sales[[#This Row],[Discount Applied]]*Sales[[#This Row],[Unit Price]]))-Q5244)/Q5244)*100</f>
        <v>36.363636363636367</v>
      </c>
      <c r="T5244" s="8">
        <f t="shared" si="245"/>
        <v>3143.6400000000003</v>
      </c>
      <c r="U5244" s="8">
        <f>Sales[[#This Row],[Unit Cost]]*Sales[[#This Row],[Order Quantity]]</f>
        <v>2305.3360000000002</v>
      </c>
    </row>
    <row r="5245" spans="1:21" x14ac:dyDescent="0.2">
      <c r="A5245" s="6" t="s">
        <v>5458</v>
      </c>
      <c r="B5245" s="6" t="s">
        <v>26</v>
      </c>
      <c r="C5245" s="6" t="s">
        <v>148</v>
      </c>
      <c r="D5245" s="7">
        <v>43800</v>
      </c>
      <c r="E5245" s="7">
        <v>43874</v>
      </c>
      <c r="F5245" s="7">
        <v>43900</v>
      </c>
      <c r="G5245" s="7">
        <v>43907</v>
      </c>
      <c r="H5245" s="6">
        <f t="shared" si="243"/>
        <v>33</v>
      </c>
      <c r="I5245" s="6" t="s">
        <v>215</v>
      </c>
      <c r="J5245" s="6">
        <v>28</v>
      </c>
      <c r="K5245" s="6">
        <v>49</v>
      </c>
      <c r="L5245" s="6">
        <v>40</v>
      </c>
      <c r="M5245" s="6">
        <v>41</v>
      </c>
      <c r="N5245" s="6">
        <v>5</v>
      </c>
      <c r="O5245" s="6">
        <v>0.1</v>
      </c>
      <c r="P5245" s="8">
        <v>3919.5</v>
      </c>
      <c r="Q5245" s="8">
        <v>2273.31</v>
      </c>
      <c r="R5245" s="8">
        <f t="shared" si="244"/>
        <v>6271.2000000000007</v>
      </c>
      <c r="S5245" s="8">
        <f>(((Sales[[#This Row],[Unit Price]]-(Sales[[#This Row],[Discount Applied]]*Sales[[#This Row],[Unit Price]]))-Q5245)/Q5245)*100</f>
        <v>55.172413793103459</v>
      </c>
      <c r="T5245" s="8">
        <f t="shared" si="245"/>
        <v>17637.75</v>
      </c>
      <c r="U5245" s="8">
        <f>Sales[[#This Row],[Unit Cost]]*Sales[[#This Row],[Order Quantity]]</f>
        <v>11366.55</v>
      </c>
    </row>
    <row r="5246" spans="1:21" x14ac:dyDescent="0.2">
      <c r="A5246" s="6" t="s">
        <v>5459</v>
      </c>
      <c r="B5246" s="6" t="s">
        <v>24</v>
      </c>
      <c r="C5246" s="6" t="s">
        <v>146</v>
      </c>
      <c r="D5246" s="7">
        <v>43800</v>
      </c>
      <c r="E5246" s="7">
        <v>43874</v>
      </c>
      <c r="F5246" s="7">
        <v>43896</v>
      </c>
      <c r="G5246" s="7">
        <v>43901</v>
      </c>
      <c r="H5246" s="6">
        <f t="shared" si="243"/>
        <v>27</v>
      </c>
      <c r="I5246" s="6" t="s">
        <v>215</v>
      </c>
      <c r="J5246" s="6">
        <v>4</v>
      </c>
      <c r="K5246" s="6">
        <v>49</v>
      </c>
      <c r="L5246" s="6">
        <v>323</v>
      </c>
      <c r="M5246" s="6">
        <v>26</v>
      </c>
      <c r="N5246" s="6">
        <v>4</v>
      </c>
      <c r="O5246" s="6">
        <v>7.4999999999999997E-2</v>
      </c>
      <c r="P5246" s="8">
        <v>268</v>
      </c>
      <c r="Q5246" s="8">
        <v>136.68</v>
      </c>
      <c r="R5246" s="8">
        <f t="shared" si="244"/>
        <v>444.88</v>
      </c>
      <c r="S5246" s="8">
        <f>(((Sales[[#This Row],[Unit Price]]-(Sales[[#This Row],[Discount Applied]]*Sales[[#This Row],[Unit Price]]))-Q5246)/Q5246)*100</f>
        <v>81.372549019607845</v>
      </c>
      <c r="T5246" s="8">
        <f t="shared" si="245"/>
        <v>991.6</v>
      </c>
      <c r="U5246" s="8">
        <f>Sales[[#This Row],[Unit Cost]]*Sales[[#This Row],[Order Quantity]]</f>
        <v>546.72</v>
      </c>
    </row>
    <row r="5247" spans="1:21" x14ac:dyDescent="0.2">
      <c r="A5247" s="6" t="s">
        <v>5460</v>
      </c>
      <c r="B5247" s="6" t="s">
        <v>25</v>
      </c>
      <c r="C5247" s="6" t="s">
        <v>145</v>
      </c>
      <c r="D5247" s="7">
        <v>43800</v>
      </c>
      <c r="E5247" s="7">
        <v>43874</v>
      </c>
      <c r="F5247" s="7">
        <v>43898</v>
      </c>
      <c r="G5247" s="7">
        <v>43899</v>
      </c>
      <c r="H5247" s="6">
        <f t="shared" si="243"/>
        <v>25</v>
      </c>
      <c r="I5247" s="6" t="s">
        <v>215</v>
      </c>
      <c r="J5247" s="6">
        <v>16</v>
      </c>
      <c r="K5247" s="6">
        <v>44</v>
      </c>
      <c r="L5247" s="6">
        <v>172</v>
      </c>
      <c r="M5247" s="6">
        <v>1</v>
      </c>
      <c r="N5247" s="6">
        <v>7</v>
      </c>
      <c r="O5247" s="6">
        <v>0.2</v>
      </c>
      <c r="P5247" s="8">
        <v>1085.4000000000001</v>
      </c>
      <c r="Q5247" s="8">
        <v>759.78</v>
      </c>
      <c r="R5247" s="8">
        <f t="shared" si="244"/>
        <v>759.78000000000065</v>
      </c>
      <c r="S5247" s="8">
        <f>(((Sales[[#This Row],[Unit Price]]-(Sales[[#This Row],[Discount Applied]]*Sales[[#This Row],[Unit Price]]))-Q5247)/Q5247)*100</f>
        <v>14.285714285714295</v>
      </c>
      <c r="T5247" s="8">
        <f t="shared" si="245"/>
        <v>6078.2400000000007</v>
      </c>
      <c r="U5247" s="8">
        <f>Sales[[#This Row],[Unit Cost]]*Sales[[#This Row],[Order Quantity]]</f>
        <v>5318.46</v>
      </c>
    </row>
    <row r="5248" spans="1:21" x14ac:dyDescent="0.2">
      <c r="A5248" s="6" t="s">
        <v>5461</v>
      </c>
      <c r="B5248" s="6" t="s">
        <v>25</v>
      </c>
      <c r="C5248" s="6" t="s">
        <v>144</v>
      </c>
      <c r="D5248" s="7">
        <v>43800</v>
      </c>
      <c r="E5248" s="7">
        <v>43874</v>
      </c>
      <c r="F5248" s="7">
        <v>43896</v>
      </c>
      <c r="G5248" s="7">
        <v>43906</v>
      </c>
      <c r="H5248" s="6">
        <f t="shared" si="243"/>
        <v>32</v>
      </c>
      <c r="I5248" s="6" t="s">
        <v>215</v>
      </c>
      <c r="J5248" s="6">
        <v>20</v>
      </c>
      <c r="K5248" s="6">
        <v>5</v>
      </c>
      <c r="L5248" s="6">
        <v>66</v>
      </c>
      <c r="M5248" s="6">
        <v>29</v>
      </c>
      <c r="N5248" s="6">
        <v>7</v>
      </c>
      <c r="O5248" s="6">
        <v>0.15</v>
      </c>
      <c r="P5248" s="8">
        <v>3852.5</v>
      </c>
      <c r="Q5248" s="8">
        <v>3236.1</v>
      </c>
      <c r="R5248" s="8">
        <f t="shared" si="244"/>
        <v>269.67499999999927</v>
      </c>
      <c r="S5248" s="8">
        <f>(((Sales[[#This Row],[Unit Price]]-(Sales[[#This Row],[Discount Applied]]*Sales[[#This Row],[Unit Price]]))-Q5248)/Q5248)*100</f>
        <v>1.1904761904761934</v>
      </c>
      <c r="T5248" s="8">
        <f t="shared" si="245"/>
        <v>22922.375</v>
      </c>
      <c r="U5248" s="8">
        <f>Sales[[#This Row],[Unit Cost]]*Sales[[#This Row],[Order Quantity]]</f>
        <v>22652.7</v>
      </c>
    </row>
    <row r="5249" spans="1:21" x14ac:dyDescent="0.2">
      <c r="A5249" s="6" t="s">
        <v>5462</v>
      </c>
      <c r="B5249" s="6" t="s">
        <v>24</v>
      </c>
      <c r="C5249" s="6" t="s">
        <v>148</v>
      </c>
      <c r="D5249" s="7">
        <v>43700</v>
      </c>
      <c r="E5249" s="7">
        <v>43875</v>
      </c>
      <c r="F5249" s="7">
        <v>43898</v>
      </c>
      <c r="G5249" s="7">
        <v>43904</v>
      </c>
      <c r="H5249" s="6">
        <f t="shared" si="243"/>
        <v>29</v>
      </c>
      <c r="I5249" s="6" t="s">
        <v>215</v>
      </c>
      <c r="J5249" s="6">
        <v>5</v>
      </c>
      <c r="K5249" s="6">
        <v>32</v>
      </c>
      <c r="L5249" s="6">
        <v>15</v>
      </c>
      <c r="M5249" s="6">
        <v>28</v>
      </c>
      <c r="N5249" s="6">
        <v>7</v>
      </c>
      <c r="O5249" s="6">
        <v>0.15</v>
      </c>
      <c r="P5249" s="8">
        <v>1192.6000000000001</v>
      </c>
      <c r="Q5249" s="8">
        <v>477.04000000000008</v>
      </c>
      <c r="R5249" s="8">
        <f t="shared" si="244"/>
        <v>3756.6900000000005</v>
      </c>
      <c r="S5249" s="8">
        <f>(((Sales[[#This Row],[Unit Price]]-(Sales[[#This Row],[Discount Applied]]*Sales[[#This Row],[Unit Price]]))-Q5249)/Q5249)*100</f>
        <v>112.5</v>
      </c>
      <c r="T5249" s="8">
        <f t="shared" si="245"/>
        <v>7095.9700000000012</v>
      </c>
      <c r="U5249" s="8">
        <f>Sales[[#This Row],[Unit Cost]]*Sales[[#This Row],[Order Quantity]]</f>
        <v>3339.2800000000007</v>
      </c>
    </row>
    <row r="5250" spans="1:21" x14ac:dyDescent="0.2">
      <c r="A5250" s="6" t="s">
        <v>5463</v>
      </c>
      <c r="B5250" s="6" t="s">
        <v>25</v>
      </c>
      <c r="C5250" s="6" t="s">
        <v>148</v>
      </c>
      <c r="D5250" s="7">
        <v>43700</v>
      </c>
      <c r="E5250" s="7">
        <v>43875</v>
      </c>
      <c r="F5250" s="7">
        <v>43899</v>
      </c>
      <c r="G5250" s="7">
        <v>43907</v>
      </c>
      <c r="H5250" s="6">
        <f t="shared" ref="H5250:H5313" si="246">G5250-E5250</f>
        <v>32</v>
      </c>
      <c r="I5250" s="6" t="s">
        <v>215</v>
      </c>
      <c r="J5250" s="6">
        <v>15</v>
      </c>
      <c r="K5250" s="6">
        <v>32</v>
      </c>
      <c r="L5250" s="6">
        <v>57</v>
      </c>
      <c r="M5250" s="6">
        <v>9</v>
      </c>
      <c r="N5250" s="6">
        <v>5</v>
      </c>
      <c r="O5250" s="6">
        <v>0.05</v>
      </c>
      <c r="P5250" s="8">
        <v>167.5</v>
      </c>
      <c r="Q5250" s="8">
        <v>134</v>
      </c>
      <c r="R5250" s="8">
        <f t="shared" ref="R5250:R5313" si="247">T5250-(Q5250*N5250)</f>
        <v>125.625</v>
      </c>
      <c r="S5250" s="8">
        <f>(((Sales[[#This Row],[Unit Price]]-(Sales[[#This Row],[Discount Applied]]*Sales[[#This Row],[Unit Price]]))-Q5250)/Q5250)*100</f>
        <v>18.75</v>
      </c>
      <c r="T5250" s="8">
        <f t="shared" ref="T5250:T5313" si="248">((P5250*N5250)-(P5250*O5250*N5250))</f>
        <v>795.625</v>
      </c>
      <c r="U5250" s="8">
        <f>Sales[[#This Row],[Unit Cost]]*Sales[[#This Row],[Order Quantity]]</f>
        <v>670</v>
      </c>
    </row>
    <row r="5251" spans="1:21" x14ac:dyDescent="0.2">
      <c r="A5251" s="6" t="s">
        <v>5464</v>
      </c>
      <c r="B5251" s="6" t="s">
        <v>23</v>
      </c>
      <c r="C5251" s="6" t="s">
        <v>147</v>
      </c>
      <c r="D5251" s="7">
        <v>43800</v>
      </c>
      <c r="E5251" s="7">
        <v>43875</v>
      </c>
      <c r="F5251" s="7">
        <v>43889</v>
      </c>
      <c r="G5251" s="7">
        <v>43895</v>
      </c>
      <c r="H5251" s="6">
        <f t="shared" si="246"/>
        <v>20</v>
      </c>
      <c r="I5251" s="6" t="s">
        <v>215</v>
      </c>
      <c r="J5251" s="6">
        <v>22</v>
      </c>
      <c r="K5251" s="6">
        <v>10</v>
      </c>
      <c r="L5251" s="6">
        <v>243</v>
      </c>
      <c r="M5251" s="6">
        <v>43</v>
      </c>
      <c r="N5251" s="6">
        <v>6</v>
      </c>
      <c r="O5251" s="6">
        <v>0.1</v>
      </c>
      <c r="P5251" s="8">
        <v>703.5</v>
      </c>
      <c r="Q5251" s="8">
        <v>457.27500000000003</v>
      </c>
      <c r="R5251" s="8">
        <f t="shared" si="247"/>
        <v>1055.25</v>
      </c>
      <c r="S5251" s="8">
        <f>(((Sales[[#This Row],[Unit Price]]-(Sales[[#This Row],[Discount Applied]]*Sales[[#This Row],[Unit Price]]))-Q5251)/Q5251)*100</f>
        <v>38.461538461538446</v>
      </c>
      <c r="T5251" s="8">
        <f t="shared" si="248"/>
        <v>3798.9</v>
      </c>
      <c r="U5251" s="8">
        <f>Sales[[#This Row],[Unit Cost]]*Sales[[#This Row],[Order Quantity]]</f>
        <v>2743.65</v>
      </c>
    </row>
    <row r="5252" spans="1:21" x14ac:dyDescent="0.2">
      <c r="A5252" s="6" t="s">
        <v>5465</v>
      </c>
      <c r="B5252" s="6" t="s">
        <v>24</v>
      </c>
      <c r="C5252" s="6" t="s">
        <v>146</v>
      </c>
      <c r="D5252" s="7">
        <v>43800</v>
      </c>
      <c r="E5252" s="7">
        <v>43875</v>
      </c>
      <c r="F5252" s="7">
        <v>43890</v>
      </c>
      <c r="G5252" s="7">
        <v>43899</v>
      </c>
      <c r="H5252" s="6">
        <f t="shared" si="246"/>
        <v>24</v>
      </c>
      <c r="I5252" s="6" t="s">
        <v>215</v>
      </c>
      <c r="J5252" s="6">
        <v>4</v>
      </c>
      <c r="K5252" s="6">
        <v>27</v>
      </c>
      <c r="L5252" s="6">
        <v>282</v>
      </c>
      <c r="M5252" s="6">
        <v>35</v>
      </c>
      <c r="N5252" s="6">
        <v>8</v>
      </c>
      <c r="O5252" s="6">
        <v>7.4999999999999997E-2</v>
      </c>
      <c r="P5252" s="8">
        <v>227.8</v>
      </c>
      <c r="Q5252" s="8">
        <v>95.676000000000002</v>
      </c>
      <c r="R5252" s="8">
        <f t="shared" si="247"/>
        <v>920.31200000000001</v>
      </c>
      <c r="S5252" s="8">
        <f>(((Sales[[#This Row],[Unit Price]]-(Sales[[#This Row],[Discount Applied]]*Sales[[#This Row],[Unit Price]]))-Q5252)/Q5252)*100</f>
        <v>120.23809523809523</v>
      </c>
      <c r="T5252" s="8">
        <f t="shared" si="248"/>
        <v>1685.72</v>
      </c>
      <c r="U5252" s="8">
        <f>Sales[[#This Row],[Unit Cost]]*Sales[[#This Row],[Order Quantity]]</f>
        <v>765.40800000000002</v>
      </c>
    </row>
    <row r="5253" spans="1:21" x14ac:dyDescent="0.2">
      <c r="A5253" s="6" t="s">
        <v>5466</v>
      </c>
      <c r="B5253" s="6" t="s">
        <v>24</v>
      </c>
      <c r="C5253" s="6" t="s">
        <v>148</v>
      </c>
      <c r="D5253" s="7">
        <v>43700</v>
      </c>
      <c r="E5253" s="7">
        <v>43875</v>
      </c>
      <c r="F5253" s="7">
        <v>43897</v>
      </c>
      <c r="G5253" s="7">
        <v>43898</v>
      </c>
      <c r="H5253" s="6">
        <f t="shared" si="246"/>
        <v>23</v>
      </c>
      <c r="I5253" s="6" t="s">
        <v>215</v>
      </c>
      <c r="J5253" s="6">
        <v>4</v>
      </c>
      <c r="K5253" s="6">
        <v>19</v>
      </c>
      <c r="L5253" s="6">
        <v>7</v>
      </c>
      <c r="M5253" s="6">
        <v>2</v>
      </c>
      <c r="N5253" s="6">
        <v>5</v>
      </c>
      <c r="O5253" s="6">
        <v>0.05</v>
      </c>
      <c r="P5253" s="8">
        <v>1072</v>
      </c>
      <c r="Q5253" s="8">
        <v>761.12</v>
      </c>
      <c r="R5253" s="8">
        <f t="shared" si="247"/>
        <v>1286.4000000000001</v>
      </c>
      <c r="S5253" s="8">
        <f>(((Sales[[#This Row],[Unit Price]]-(Sales[[#This Row],[Discount Applied]]*Sales[[#This Row],[Unit Price]]))-Q5253)/Q5253)*100</f>
        <v>33.802816901408441</v>
      </c>
      <c r="T5253" s="8">
        <f t="shared" si="248"/>
        <v>5092</v>
      </c>
      <c r="U5253" s="8">
        <f>Sales[[#This Row],[Unit Cost]]*Sales[[#This Row],[Order Quantity]]</f>
        <v>3805.6</v>
      </c>
    </row>
    <row r="5254" spans="1:21" x14ac:dyDescent="0.2">
      <c r="A5254" s="6" t="s">
        <v>5467</v>
      </c>
      <c r="B5254" s="6" t="s">
        <v>24</v>
      </c>
      <c r="C5254" s="6" t="s">
        <v>145</v>
      </c>
      <c r="D5254" s="7">
        <v>43800</v>
      </c>
      <c r="E5254" s="7">
        <v>43875</v>
      </c>
      <c r="F5254" s="7">
        <v>43881</v>
      </c>
      <c r="G5254" s="7">
        <v>43886</v>
      </c>
      <c r="H5254" s="6">
        <f t="shared" si="246"/>
        <v>11</v>
      </c>
      <c r="I5254" s="6" t="s">
        <v>215</v>
      </c>
      <c r="J5254" s="6">
        <v>11</v>
      </c>
      <c r="K5254" s="6">
        <v>20</v>
      </c>
      <c r="L5254" s="6">
        <v>91</v>
      </c>
      <c r="M5254" s="6">
        <v>29</v>
      </c>
      <c r="N5254" s="6">
        <v>4</v>
      </c>
      <c r="O5254" s="6">
        <v>7.4999999999999997E-2</v>
      </c>
      <c r="P5254" s="8">
        <v>2505.8000000000002</v>
      </c>
      <c r="Q5254" s="8">
        <v>1453.364</v>
      </c>
      <c r="R5254" s="8">
        <f t="shared" si="247"/>
        <v>3458.0040000000008</v>
      </c>
      <c r="S5254" s="8">
        <f>(((Sales[[#This Row],[Unit Price]]-(Sales[[#This Row],[Discount Applied]]*Sales[[#This Row],[Unit Price]]))-Q5254)/Q5254)*100</f>
        <v>59.482758620689665</v>
      </c>
      <c r="T5254" s="8">
        <f t="shared" si="248"/>
        <v>9271.4600000000009</v>
      </c>
      <c r="U5254" s="8">
        <f>Sales[[#This Row],[Unit Cost]]*Sales[[#This Row],[Order Quantity]]</f>
        <v>5813.4560000000001</v>
      </c>
    </row>
    <row r="5255" spans="1:21" x14ac:dyDescent="0.2">
      <c r="A5255" s="6" t="s">
        <v>5468</v>
      </c>
      <c r="B5255" s="6" t="s">
        <v>25</v>
      </c>
      <c r="C5255" s="6" t="s">
        <v>145</v>
      </c>
      <c r="D5255" s="7">
        <v>43700</v>
      </c>
      <c r="E5255" s="7">
        <v>43875</v>
      </c>
      <c r="F5255" s="7">
        <v>43889</v>
      </c>
      <c r="G5255" s="7">
        <v>43898</v>
      </c>
      <c r="H5255" s="6">
        <f t="shared" si="246"/>
        <v>23</v>
      </c>
      <c r="I5255" s="6" t="s">
        <v>215</v>
      </c>
      <c r="J5255" s="6">
        <v>12</v>
      </c>
      <c r="K5255" s="6">
        <v>4</v>
      </c>
      <c r="L5255" s="6">
        <v>198</v>
      </c>
      <c r="M5255" s="6">
        <v>29</v>
      </c>
      <c r="N5255" s="6">
        <v>5</v>
      </c>
      <c r="O5255" s="6">
        <v>0.4</v>
      </c>
      <c r="P5255" s="8">
        <v>891.1</v>
      </c>
      <c r="Q5255" s="8">
        <v>588.12600000000009</v>
      </c>
      <c r="R5255" s="8">
        <f t="shared" si="247"/>
        <v>-267.33000000000084</v>
      </c>
      <c r="S5255" s="8">
        <f>(((Sales[[#This Row],[Unit Price]]-(Sales[[#This Row],[Discount Applied]]*Sales[[#This Row],[Unit Price]]))-Q5255)/Q5255)*100</f>
        <v>-9.0909090909091113</v>
      </c>
      <c r="T5255" s="8">
        <f t="shared" si="248"/>
        <v>2673.2999999999997</v>
      </c>
      <c r="U5255" s="8">
        <f>Sales[[#This Row],[Unit Cost]]*Sales[[#This Row],[Order Quantity]]</f>
        <v>2940.6300000000006</v>
      </c>
    </row>
    <row r="5256" spans="1:21" x14ac:dyDescent="0.2">
      <c r="A5256" s="6" t="s">
        <v>5469</v>
      </c>
      <c r="B5256" s="6" t="s">
        <v>25</v>
      </c>
      <c r="C5256" s="6" t="s">
        <v>143</v>
      </c>
      <c r="D5256" s="7">
        <v>43800</v>
      </c>
      <c r="E5256" s="7">
        <v>43876</v>
      </c>
      <c r="F5256" s="7">
        <v>43884</v>
      </c>
      <c r="G5256" s="7">
        <v>43889</v>
      </c>
      <c r="H5256" s="6">
        <f t="shared" si="246"/>
        <v>13</v>
      </c>
      <c r="I5256" s="6" t="s">
        <v>215</v>
      </c>
      <c r="J5256" s="6">
        <v>19</v>
      </c>
      <c r="K5256" s="6">
        <v>26</v>
      </c>
      <c r="L5256" s="6">
        <v>337</v>
      </c>
      <c r="M5256" s="6">
        <v>41</v>
      </c>
      <c r="N5256" s="6">
        <v>1</v>
      </c>
      <c r="O5256" s="6">
        <v>0.05</v>
      </c>
      <c r="P5256" s="8">
        <v>3953</v>
      </c>
      <c r="Q5256" s="8">
        <v>2213.6800000000003</v>
      </c>
      <c r="R5256" s="8">
        <f t="shared" si="247"/>
        <v>1541.6699999999996</v>
      </c>
      <c r="S5256" s="8">
        <f>(((Sales[[#This Row],[Unit Price]]-(Sales[[#This Row],[Discount Applied]]*Sales[[#This Row],[Unit Price]]))-Q5256)/Q5256)*100</f>
        <v>69.64285714285711</v>
      </c>
      <c r="T5256" s="8">
        <f t="shared" si="248"/>
        <v>3755.35</v>
      </c>
      <c r="U5256" s="8">
        <f>Sales[[#This Row],[Unit Cost]]*Sales[[#This Row],[Order Quantity]]</f>
        <v>2213.6800000000003</v>
      </c>
    </row>
    <row r="5257" spans="1:21" x14ac:dyDescent="0.2">
      <c r="A5257" s="6" t="s">
        <v>5470</v>
      </c>
      <c r="B5257" s="6" t="s">
        <v>24</v>
      </c>
      <c r="C5257" s="6" t="s">
        <v>145</v>
      </c>
      <c r="D5257" s="7">
        <v>43800</v>
      </c>
      <c r="E5257" s="7">
        <v>43876</v>
      </c>
      <c r="F5257" s="7">
        <v>43891</v>
      </c>
      <c r="G5257" s="7">
        <v>43897</v>
      </c>
      <c r="H5257" s="6">
        <f t="shared" si="246"/>
        <v>21</v>
      </c>
      <c r="I5257" s="6" t="s">
        <v>215</v>
      </c>
      <c r="J5257" s="6">
        <v>4</v>
      </c>
      <c r="K5257" s="6">
        <v>36</v>
      </c>
      <c r="L5257" s="6">
        <v>172</v>
      </c>
      <c r="M5257" s="6">
        <v>4</v>
      </c>
      <c r="N5257" s="6">
        <v>1</v>
      </c>
      <c r="O5257" s="6">
        <v>0.1</v>
      </c>
      <c r="P5257" s="8">
        <v>2599.6</v>
      </c>
      <c r="Q5257" s="8">
        <v>2105.6759999999999</v>
      </c>
      <c r="R5257" s="8">
        <f t="shared" si="247"/>
        <v>233.96399999999994</v>
      </c>
      <c r="S5257" s="8">
        <f>(((Sales[[#This Row],[Unit Price]]-(Sales[[#This Row],[Discount Applied]]*Sales[[#This Row],[Unit Price]]))-Q5257)/Q5257)*100</f>
        <v>11.111111111111109</v>
      </c>
      <c r="T5257" s="8">
        <f t="shared" si="248"/>
        <v>2339.64</v>
      </c>
      <c r="U5257" s="8">
        <f>Sales[[#This Row],[Unit Cost]]*Sales[[#This Row],[Order Quantity]]</f>
        <v>2105.6759999999999</v>
      </c>
    </row>
    <row r="5258" spans="1:21" x14ac:dyDescent="0.2">
      <c r="A5258" s="6" t="s">
        <v>5471</v>
      </c>
      <c r="B5258" s="6" t="s">
        <v>25</v>
      </c>
      <c r="C5258" s="6" t="s">
        <v>145</v>
      </c>
      <c r="D5258" s="7">
        <v>43800</v>
      </c>
      <c r="E5258" s="7">
        <v>43876</v>
      </c>
      <c r="F5258" s="7">
        <v>43882</v>
      </c>
      <c r="G5258" s="7">
        <v>43890</v>
      </c>
      <c r="H5258" s="6">
        <f t="shared" si="246"/>
        <v>14</v>
      </c>
      <c r="I5258" s="6" t="s">
        <v>215</v>
      </c>
      <c r="J5258" s="6">
        <v>15</v>
      </c>
      <c r="K5258" s="6">
        <v>41</v>
      </c>
      <c r="L5258" s="6">
        <v>167</v>
      </c>
      <c r="M5258" s="6">
        <v>24</v>
      </c>
      <c r="N5258" s="6">
        <v>1</v>
      </c>
      <c r="O5258" s="6">
        <v>0.1</v>
      </c>
      <c r="P5258" s="8">
        <v>1085.4000000000001</v>
      </c>
      <c r="Q5258" s="8">
        <v>759.78</v>
      </c>
      <c r="R5258" s="8">
        <f t="shared" si="247"/>
        <v>217.08000000000015</v>
      </c>
      <c r="S5258" s="8">
        <f>(((Sales[[#This Row],[Unit Price]]-(Sales[[#This Row],[Discount Applied]]*Sales[[#This Row],[Unit Price]]))-Q5258)/Q5258)*100</f>
        <v>28.571428571428591</v>
      </c>
      <c r="T5258" s="8">
        <f t="shared" si="248"/>
        <v>976.86000000000013</v>
      </c>
      <c r="U5258" s="8">
        <f>Sales[[#This Row],[Unit Cost]]*Sales[[#This Row],[Order Quantity]]</f>
        <v>759.78</v>
      </c>
    </row>
    <row r="5259" spans="1:21" x14ac:dyDescent="0.2">
      <c r="A5259" s="6" t="s">
        <v>5472</v>
      </c>
      <c r="B5259" s="6" t="s">
        <v>25</v>
      </c>
      <c r="C5259" s="6" t="s">
        <v>145</v>
      </c>
      <c r="D5259" s="7">
        <v>43800</v>
      </c>
      <c r="E5259" s="7">
        <v>43876</v>
      </c>
      <c r="F5259" s="7">
        <v>43903</v>
      </c>
      <c r="G5259" s="7">
        <v>43911</v>
      </c>
      <c r="H5259" s="6">
        <f t="shared" si="246"/>
        <v>35</v>
      </c>
      <c r="I5259" s="6" t="s">
        <v>215</v>
      </c>
      <c r="J5259" s="6">
        <v>20</v>
      </c>
      <c r="K5259" s="6">
        <v>38</v>
      </c>
      <c r="L5259" s="6">
        <v>191</v>
      </c>
      <c r="M5259" s="6">
        <v>9</v>
      </c>
      <c r="N5259" s="6">
        <v>5</v>
      </c>
      <c r="O5259" s="6">
        <v>0.4</v>
      </c>
      <c r="P5259" s="8">
        <v>1902.8</v>
      </c>
      <c r="Q5259" s="8">
        <v>1046.54</v>
      </c>
      <c r="R5259" s="8">
        <f t="shared" si="247"/>
        <v>475.69999999999982</v>
      </c>
      <c r="S5259" s="8">
        <f>(((Sales[[#This Row],[Unit Price]]-(Sales[[#This Row],[Discount Applied]]*Sales[[#This Row],[Unit Price]]))-Q5259)/Q5259)*100</f>
        <v>9.0909090909090793</v>
      </c>
      <c r="T5259" s="8">
        <f t="shared" si="248"/>
        <v>5708.4</v>
      </c>
      <c r="U5259" s="8">
        <f>Sales[[#This Row],[Unit Cost]]*Sales[[#This Row],[Order Quantity]]</f>
        <v>5232.7</v>
      </c>
    </row>
    <row r="5260" spans="1:21" x14ac:dyDescent="0.2">
      <c r="A5260" s="6" t="s">
        <v>5473</v>
      </c>
      <c r="B5260" s="6" t="s">
        <v>24</v>
      </c>
      <c r="C5260" s="6" t="s">
        <v>145</v>
      </c>
      <c r="D5260" s="7">
        <v>43800</v>
      </c>
      <c r="E5260" s="7">
        <v>43876</v>
      </c>
      <c r="F5260" s="7">
        <v>43892</v>
      </c>
      <c r="G5260" s="7">
        <v>43897</v>
      </c>
      <c r="H5260" s="6">
        <f t="shared" si="246"/>
        <v>21</v>
      </c>
      <c r="I5260" s="6" t="s">
        <v>215</v>
      </c>
      <c r="J5260" s="6">
        <v>6</v>
      </c>
      <c r="K5260" s="6">
        <v>50</v>
      </c>
      <c r="L5260" s="6">
        <v>162</v>
      </c>
      <c r="M5260" s="6">
        <v>35</v>
      </c>
      <c r="N5260" s="6">
        <v>1</v>
      </c>
      <c r="O5260" s="6">
        <v>0.05</v>
      </c>
      <c r="P5260" s="8">
        <v>1762.1000000000001</v>
      </c>
      <c r="Q5260" s="8">
        <v>1427.3010000000002</v>
      </c>
      <c r="R5260" s="8">
        <f t="shared" si="247"/>
        <v>246.69399999999996</v>
      </c>
      <c r="S5260" s="8">
        <f>(((Sales[[#This Row],[Unit Price]]-(Sales[[#This Row],[Discount Applied]]*Sales[[#This Row],[Unit Price]]))-Q5260)/Q5260)*100</f>
        <v>17.283950617283946</v>
      </c>
      <c r="T5260" s="8">
        <f t="shared" si="248"/>
        <v>1673.9950000000001</v>
      </c>
      <c r="U5260" s="8">
        <f>Sales[[#This Row],[Unit Cost]]*Sales[[#This Row],[Order Quantity]]</f>
        <v>1427.3010000000002</v>
      </c>
    </row>
    <row r="5261" spans="1:21" x14ac:dyDescent="0.2">
      <c r="A5261" s="6" t="s">
        <v>5474</v>
      </c>
      <c r="B5261" s="6" t="s">
        <v>23</v>
      </c>
      <c r="C5261" s="6" t="s">
        <v>146</v>
      </c>
      <c r="D5261" s="7">
        <v>43700</v>
      </c>
      <c r="E5261" s="7">
        <v>43876</v>
      </c>
      <c r="F5261" s="7">
        <v>43887</v>
      </c>
      <c r="G5261" s="7">
        <v>43894</v>
      </c>
      <c r="H5261" s="6">
        <f t="shared" si="246"/>
        <v>18</v>
      </c>
      <c r="I5261" s="6" t="s">
        <v>215</v>
      </c>
      <c r="J5261" s="6">
        <v>22</v>
      </c>
      <c r="K5261" s="6">
        <v>3</v>
      </c>
      <c r="L5261" s="6">
        <v>284</v>
      </c>
      <c r="M5261" s="6">
        <v>1</v>
      </c>
      <c r="N5261" s="6">
        <v>7</v>
      </c>
      <c r="O5261" s="6">
        <v>0.05</v>
      </c>
      <c r="P5261" s="8">
        <v>1065.3</v>
      </c>
      <c r="Q5261" s="8">
        <v>490.03800000000001</v>
      </c>
      <c r="R5261" s="8">
        <f t="shared" si="247"/>
        <v>3653.9789999999989</v>
      </c>
      <c r="S5261" s="8">
        <f>(((Sales[[#This Row],[Unit Price]]-(Sales[[#This Row],[Discount Applied]]*Sales[[#This Row],[Unit Price]]))-Q5261)/Q5261)*100</f>
        <v>106.52173913043477</v>
      </c>
      <c r="T5261" s="8">
        <f t="shared" si="248"/>
        <v>7084.244999999999</v>
      </c>
      <c r="U5261" s="8">
        <f>Sales[[#This Row],[Unit Cost]]*Sales[[#This Row],[Order Quantity]]</f>
        <v>3430.2660000000001</v>
      </c>
    </row>
    <row r="5262" spans="1:21" x14ac:dyDescent="0.2">
      <c r="A5262" s="6" t="s">
        <v>5475</v>
      </c>
      <c r="B5262" s="6" t="s">
        <v>24</v>
      </c>
      <c r="C5262" s="6" t="s">
        <v>144</v>
      </c>
      <c r="D5262" s="7">
        <v>43700</v>
      </c>
      <c r="E5262" s="7">
        <v>43876</v>
      </c>
      <c r="F5262" s="7">
        <v>43880</v>
      </c>
      <c r="G5262" s="7">
        <v>43888</v>
      </c>
      <c r="H5262" s="6">
        <f t="shared" si="246"/>
        <v>12</v>
      </c>
      <c r="I5262" s="6" t="s">
        <v>215</v>
      </c>
      <c r="J5262" s="6">
        <v>4</v>
      </c>
      <c r="K5262" s="6">
        <v>39</v>
      </c>
      <c r="L5262" s="6">
        <v>64</v>
      </c>
      <c r="M5262" s="6">
        <v>12</v>
      </c>
      <c r="N5262" s="6">
        <v>3</v>
      </c>
      <c r="O5262" s="6">
        <v>7.4999999999999997E-2</v>
      </c>
      <c r="P5262" s="8">
        <v>670</v>
      </c>
      <c r="Q5262" s="8">
        <v>435.5</v>
      </c>
      <c r="R5262" s="8">
        <f t="shared" si="247"/>
        <v>552.75</v>
      </c>
      <c r="S5262" s="8">
        <f>(((Sales[[#This Row],[Unit Price]]-(Sales[[#This Row],[Discount Applied]]*Sales[[#This Row],[Unit Price]]))-Q5262)/Q5262)*100</f>
        <v>42.307692307692307</v>
      </c>
      <c r="T5262" s="8">
        <f t="shared" si="248"/>
        <v>1859.25</v>
      </c>
      <c r="U5262" s="8">
        <f>Sales[[#This Row],[Unit Cost]]*Sales[[#This Row],[Order Quantity]]</f>
        <v>1306.5</v>
      </c>
    </row>
    <row r="5263" spans="1:21" x14ac:dyDescent="0.2">
      <c r="A5263" s="6" t="s">
        <v>5476</v>
      </c>
      <c r="B5263" s="6" t="s">
        <v>25</v>
      </c>
      <c r="C5263" s="6" t="s">
        <v>147</v>
      </c>
      <c r="D5263" s="7">
        <v>43700</v>
      </c>
      <c r="E5263" s="7">
        <v>43876</v>
      </c>
      <c r="F5263" s="7">
        <v>43887</v>
      </c>
      <c r="G5263" s="7">
        <v>43893</v>
      </c>
      <c r="H5263" s="6">
        <f t="shared" si="246"/>
        <v>17</v>
      </c>
      <c r="I5263" s="6" t="s">
        <v>215</v>
      </c>
      <c r="J5263" s="6">
        <v>12</v>
      </c>
      <c r="K5263" s="6">
        <v>16</v>
      </c>
      <c r="L5263" s="6">
        <v>260</v>
      </c>
      <c r="M5263" s="6">
        <v>23</v>
      </c>
      <c r="N5263" s="6">
        <v>1</v>
      </c>
      <c r="O5263" s="6">
        <v>0.2</v>
      </c>
      <c r="P5263" s="8">
        <v>871</v>
      </c>
      <c r="Q5263" s="8">
        <v>365.82</v>
      </c>
      <c r="R5263" s="8">
        <f t="shared" si="247"/>
        <v>330.97999999999996</v>
      </c>
      <c r="S5263" s="8">
        <f>(((Sales[[#This Row],[Unit Price]]-(Sales[[#This Row],[Discount Applied]]*Sales[[#This Row],[Unit Price]]))-Q5263)/Q5263)*100</f>
        <v>90.476190476190467</v>
      </c>
      <c r="T5263" s="8">
        <f t="shared" si="248"/>
        <v>696.8</v>
      </c>
      <c r="U5263" s="8">
        <f>Sales[[#This Row],[Unit Cost]]*Sales[[#This Row],[Order Quantity]]</f>
        <v>365.82</v>
      </c>
    </row>
    <row r="5264" spans="1:21" x14ac:dyDescent="0.2">
      <c r="A5264" s="6" t="s">
        <v>5477</v>
      </c>
      <c r="B5264" s="6" t="s">
        <v>25</v>
      </c>
      <c r="C5264" s="6" t="s">
        <v>148</v>
      </c>
      <c r="D5264" s="7">
        <v>43800</v>
      </c>
      <c r="E5264" s="7">
        <v>43876</v>
      </c>
      <c r="F5264" s="7">
        <v>43886</v>
      </c>
      <c r="G5264" s="7">
        <v>43891</v>
      </c>
      <c r="H5264" s="6">
        <f t="shared" si="246"/>
        <v>15</v>
      </c>
      <c r="I5264" s="6" t="s">
        <v>215</v>
      </c>
      <c r="J5264" s="6">
        <v>13</v>
      </c>
      <c r="K5264" s="6">
        <v>10</v>
      </c>
      <c r="L5264" s="6">
        <v>25</v>
      </c>
      <c r="M5264" s="6">
        <v>23</v>
      </c>
      <c r="N5264" s="6">
        <v>3</v>
      </c>
      <c r="O5264" s="6">
        <v>7.4999999999999997E-2</v>
      </c>
      <c r="P5264" s="8">
        <v>2412</v>
      </c>
      <c r="Q5264" s="8">
        <v>1784.8799999999999</v>
      </c>
      <c r="R5264" s="8">
        <f t="shared" si="247"/>
        <v>1338.6600000000008</v>
      </c>
      <c r="S5264" s="8">
        <f>(((Sales[[#This Row],[Unit Price]]-(Sales[[#This Row],[Discount Applied]]*Sales[[#This Row],[Unit Price]]))-Q5264)/Q5264)*100</f>
        <v>25.000000000000007</v>
      </c>
      <c r="T5264" s="8">
        <f t="shared" si="248"/>
        <v>6693.3</v>
      </c>
      <c r="U5264" s="8">
        <f>Sales[[#This Row],[Unit Cost]]*Sales[[#This Row],[Order Quantity]]</f>
        <v>5354.6399999999994</v>
      </c>
    </row>
    <row r="5265" spans="1:21" x14ac:dyDescent="0.2">
      <c r="A5265" s="6" t="s">
        <v>5478</v>
      </c>
      <c r="B5265" s="6" t="s">
        <v>23</v>
      </c>
      <c r="C5265" s="6" t="s">
        <v>145</v>
      </c>
      <c r="D5265" s="7">
        <v>43800</v>
      </c>
      <c r="E5265" s="7">
        <v>43877</v>
      </c>
      <c r="F5265" s="7">
        <v>43894</v>
      </c>
      <c r="G5265" s="7">
        <v>43902</v>
      </c>
      <c r="H5265" s="6">
        <f t="shared" si="246"/>
        <v>25</v>
      </c>
      <c r="I5265" s="6" t="s">
        <v>215</v>
      </c>
      <c r="J5265" s="6">
        <v>24</v>
      </c>
      <c r="K5265" s="6">
        <v>1</v>
      </c>
      <c r="L5265" s="6">
        <v>202</v>
      </c>
      <c r="M5265" s="6">
        <v>3</v>
      </c>
      <c r="N5265" s="6">
        <v>8</v>
      </c>
      <c r="O5265" s="6">
        <v>7.4999999999999997E-2</v>
      </c>
      <c r="P5265" s="8">
        <v>2726.9</v>
      </c>
      <c r="Q5265" s="8">
        <v>2045.1750000000002</v>
      </c>
      <c r="R5265" s="8">
        <f t="shared" si="247"/>
        <v>3817.66</v>
      </c>
      <c r="S5265" s="8">
        <f>(((Sales[[#This Row],[Unit Price]]-(Sales[[#This Row],[Discount Applied]]*Sales[[#This Row],[Unit Price]]))-Q5265)/Q5265)*100</f>
        <v>23.333333333333332</v>
      </c>
      <c r="T5265" s="8">
        <f t="shared" si="248"/>
        <v>20179.060000000001</v>
      </c>
      <c r="U5265" s="8">
        <f>Sales[[#This Row],[Unit Cost]]*Sales[[#This Row],[Order Quantity]]</f>
        <v>16361.400000000001</v>
      </c>
    </row>
    <row r="5266" spans="1:21" x14ac:dyDescent="0.2">
      <c r="A5266" s="6" t="s">
        <v>5479</v>
      </c>
      <c r="B5266" s="6" t="s">
        <v>25</v>
      </c>
      <c r="C5266" s="6" t="s">
        <v>148</v>
      </c>
      <c r="D5266" s="7">
        <v>43800</v>
      </c>
      <c r="E5266" s="7">
        <v>43877</v>
      </c>
      <c r="F5266" s="7">
        <v>43885</v>
      </c>
      <c r="G5266" s="7">
        <v>43891</v>
      </c>
      <c r="H5266" s="6">
        <f t="shared" si="246"/>
        <v>14</v>
      </c>
      <c r="I5266" s="6" t="s">
        <v>215</v>
      </c>
      <c r="J5266" s="6">
        <v>20</v>
      </c>
      <c r="K5266" s="6">
        <v>19</v>
      </c>
      <c r="L5266" s="6">
        <v>43</v>
      </c>
      <c r="M5266" s="6">
        <v>27</v>
      </c>
      <c r="N5266" s="6">
        <v>8</v>
      </c>
      <c r="O5266" s="6">
        <v>0.05</v>
      </c>
      <c r="P5266" s="8">
        <v>1051.9000000000001</v>
      </c>
      <c r="Q5266" s="8">
        <v>557.50700000000006</v>
      </c>
      <c r="R5266" s="8">
        <f t="shared" si="247"/>
        <v>3534.384</v>
      </c>
      <c r="S5266" s="8">
        <f>(((Sales[[#This Row],[Unit Price]]-(Sales[[#This Row],[Discount Applied]]*Sales[[#This Row],[Unit Price]]))-Q5266)/Q5266)*100</f>
        <v>79.245283018867923</v>
      </c>
      <c r="T5266" s="8">
        <f t="shared" si="248"/>
        <v>7994.4400000000005</v>
      </c>
      <c r="U5266" s="8">
        <f>Sales[[#This Row],[Unit Cost]]*Sales[[#This Row],[Order Quantity]]</f>
        <v>4460.0560000000005</v>
      </c>
    </row>
    <row r="5267" spans="1:21" x14ac:dyDescent="0.2">
      <c r="A5267" s="6" t="s">
        <v>5480</v>
      </c>
      <c r="B5267" s="6" t="s">
        <v>23</v>
      </c>
      <c r="C5267" s="6" t="s">
        <v>145</v>
      </c>
      <c r="D5267" s="7">
        <v>43800</v>
      </c>
      <c r="E5267" s="7">
        <v>43877</v>
      </c>
      <c r="F5267" s="7">
        <v>43887</v>
      </c>
      <c r="G5267" s="7">
        <v>43889</v>
      </c>
      <c r="H5267" s="6">
        <f t="shared" si="246"/>
        <v>12</v>
      </c>
      <c r="I5267" s="6" t="s">
        <v>215</v>
      </c>
      <c r="J5267" s="6">
        <v>25</v>
      </c>
      <c r="K5267" s="6">
        <v>16</v>
      </c>
      <c r="L5267" s="6">
        <v>112</v>
      </c>
      <c r="M5267" s="6">
        <v>19</v>
      </c>
      <c r="N5267" s="6">
        <v>3</v>
      </c>
      <c r="O5267" s="6">
        <v>0.3</v>
      </c>
      <c r="P5267" s="8">
        <v>6559.3</v>
      </c>
      <c r="Q5267" s="8">
        <v>3279.65</v>
      </c>
      <c r="R5267" s="8">
        <f t="shared" si="247"/>
        <v>3935.5800000000017</v>
      </c>
      <c r="S5267" s="8">
        <f>(((Sales[[#This Row],[Unit Price]]-(Sales[[#This Row],[Discount Applied]]*Sales[[#This Row],[Unit Price]]))-Q5267)/Q5267)*100</f>
        <v>40</v>
      </c>
      <c r="T5267" s="8">
        <f t="shared" si="248"/>
        <v>13774.530000000002</v>
      </c>
      <c r="U5267" s="8">
        <f>Sales[[#This Row],[Unit Cost]]*Sales[[#This Row],[Order Quantity]]</f>
        <v>9838.9500000000007</v>
      </c>
    </row>
    <row r="5268" spans="1:21" x14ac:dyDescent="0.2">
      <c r="A5268" s="6" t="s">
        <v>5481</v>
      </c>
      <c r="B5268" s="6" t="s">
        <v>24</v>
      </c>
      <c r="C5268" s="6" t="s">
        <v>145</v>
      </c>
      <c r="D5268" s="7">
        <v>43800</v>
      </c>
      <c r="E5268" s="7">
        <v>43877</v>
      </c>
      <c r="F5268" s="7">
        <v>43892</v>
      </c>
      <c r="G5268" s="7">
        <v>43897</v>
      </c>
      <c r="H5268" s="6">
        <f t="shared" si="246"/>
        <v>20</v>
      </c>
      <c r="I5268" s="6" t="s">
        <v>215</v>
      </c>
      <c r="J5268" s="6">
        <v>1</v>
      </c>
      <c r="K5268" s="6">
        <v>3</v>
      </c>
      <c r="L5268" s="6">
        <v>102</v>
      </c>
      <c r="M5268" s="6">
        <v>17</v>
      </c>
      <c r="N5268" s="6">
        <v>8</v>
      </c>
      <c r="O5268" s="6">
        <v>7.4999999999999997E-2</v>
      </c>
      <c r="P5268" s="8">
        <v>2525.9</v>
      </c>
      <c r="Q5268" s="8">
        <v>1338.7270000000001</v>
      </c>
      <c r="R5268" s="8">
        <f t="shared" si="247"/>
        <v>7981.8439999999991</v>
      </c>
      <c r="S5268" s="8">
        <f>(((Sales[[#This Row],[Unit Price]]-(Sales[[#This Row],[Discount Applied]]*Sales[[#This Row],[Unit Price]]))-Q5268)/Q5268)*100</f>
        <v>74.528301886792434</v>
      </c>
      <c r="T5268" s="8">
        <f t="shared" si="248"/>
        <v>18691.66</v>
      </c>
      <c r="U5268" s="8">
        <f>Sales[[#This Row],[Unit Cost]]*Sales[[#This Row],[Order Quantity]]</f>
        <v>10709.816000000001</v>
      </c>
    </row>
    <row r="5269" spans="1:21" x14ac:dyDescent="0.2">
      <c r="A5269" s="6" t="s">
        <v>5482</v>
      </c>
      <c r="B5269" s="6" t="s">
        <v>25</v>
      </c>
      <c r="C5269" s="6" t="s">
        <v>144</v>
      </c>
      <c r="D5269" s="7">
        <v>43800</v>
      </c>
      <c r="E5269" s="7">
        <v>43877</v>
      </c>
      <c r="F5269" s="7">
        <v>43900</v>
      </c>
      <c r="G5269" s="7">
        <v>43908</v>
      </c>
      <c r="H5269" s="6">
        <f t="shared" si="246"/>
        <v>31</v>
      </c>
      <c r="I5269" s="6" t="s">
        <v>215</v>
      </c>
      <c r="J5269" s="6">
        <v>20</v>
      </c>
      <c r="K5269" s="6">
        <v>9</v>
      </c>
      <c r="L5269" s="6">
        <v>63</v>
      </c>
      <c r="M5269" s="6">
        <v>46</v>
      </c>
      <c r="N5269" s="6">
        <v>6</v>
      </c>
      <c r="O5269" s="6">
        <v>0.05</v>
      </c>
      <c r="P5269" s="8">
        <v>2559.4</v>
      </c>
      <c r="Q5269" s="8">
        <v>1330.8880000000001</v>
      </c>
      <c r="R5269" s="8">
        <f t="shared" si="247"/>
        <v>6603.2520000000004</v>
      </c>
      <c r="S5269" s="8">
        <f>(((Sales[[#This Row],[Unit Price]]-(Sales[[#This Row],[Discount Applied]]*Sales[[#This Row],[Unit Price]]))-Q5269)/Q5269)*100</f>
        <v>82.692307692307693</v>
      </c>
      <c r="T5269" s="8">
        <f t="shared" si="248"/>
        <v>14588.580000000002</v>
      </c>
      <c r="U5269" s="8">
        <f>Sales[[#This Row],[Unit Cost]]*Sales[[#This Row],[Order Quantity]]</f>
        <v>7985.3280000000013</v>
      </c>
    </row>
    <row r="5270" spans="1:21" x14ac:dyDescent="0.2">
      <c r="A5270" s="6" t="s">
        <v>5483</v>
      </c>
      <c r="B5270" s="6" t="s">
        <v>23</v>
      </c>
      <c r="C5270" s="6" t="s">
        <v>146</v>
      </c>
      <c r="D5270" s="7">
        <v>43800</v>
      </c>
      <c r="E5270" s="7">
        <v>43877</v>
      </c>
      <c r="F5270" s="7">
        <v>43895</v>
      </c>
      <c r="G5270" s="7">
        <v>43897</v>
      </c>
      <c r="H5270" s="6">
        <f t="shared" si="246"/>
        <v>20</v>
      </c>
      <c r="I5270" s="6" t="s">
        <v>215</v>
      </c>
      <c r="J5270" s="6">
        <v>24</v>
      </c>
      <c r="K5270" s="6">
        <v>49</v>
      </c>
      <c r="L5270" s="6">
        <v>272</v>
      </c>
      <c r="M5270" s="6">
        <v>23</v>
      </c>
      <c r="N5270" s="6">
        <v>8</v>
      </c>
      <c r="O5270" s="6">
        <v>0.05</v>
      </c>
      <c r="P5270" s="8">
        <v>3175.8</v>
      </c>
      <c r="Q5270" s="8">
        <v>2318.3340000000003</v>
      </c>
      <c r="R5270" s="8">
        <f t="shared" si="247"/>
        <v>5589.4079999999994</v>
      </c>
      <c r="S5270" s="8">
        <f>(((Sales[[#This Row],[Unit Price]]-(Sales[[#This Row],[Discount Applied]]*Sales[[#This Row],[Unit Price]]))-Q5270)/Q5270)*100</f>
        <v>30.136986301369856</v>
      </c>
      <c r="T5270" s="8">
        <f t="shared" si="248"/>
        <v>24136.080000000002</v>
      </c>
      <c r="U5270" s="8">
        <f>Sales[[#This Row],[Unit Cost]]*Sales[[#This Row],[Order Quantity]]</f>
        <v>18546.672000000002</v>
      </c>
    </row>
    <row r="5271" spans="1:21" x14ac:dyDescent="0.2">
      <c r="A5271" s="6" t="s">
        <v>5484</v>
      </c>
      <c r="B5271" s="6" t="s">
        <v>25</v>
      </c>
      <c r="C5271" s="6" t="s">
        <v>144</v>
      </c>
      <c r="D5271" s="7">
        <v>43700</v>
      </c>
      <c r="E5271" s="7">
        <v>43877</v>
      </c>
      <c r="F5271" s="7">
        <v>43883</v>
      </c>
      <c r="G5271" s="7">
        <v>43884</v>
      </c>
      <c r="H5271" s="6">
        <f t="shared" si="246"/>
        <v>7</v>
      </c>
      <c r="I5271" s="6" t="s">
        <v>215</v>
      </c>
      <c r="J5271" s="6">
        <v>18</v>
      </c>
      <c r="K5271" s="6">
        <v>25</v>
      </c>
      <c r="L5271" s="6">
        <v>82</v>
      </c>
      <c r="M5271" s="6">
        <v>1</v>
      </c>
      <c r="N5271" s="6">
        <v>3</v>
      </c>
      <c r="O5271" s="6">
        <v>0.05</v>
      </c>
      <c r="P5271" s="8">
        <v>1085.4000000000001</v>
      </c>
      <c r="Q5271" s="8">
        <v>629.53200000000004</v>
      </c>
      <c r="R5271" s="8">
        <f t="shared" si="247"/>
        <v>1204.7940000000003</v>
      </c>
      <c r="S5271" s="8">
        <f>(((Sales[[#This Row],[Unit Price]]-(Sales[[#This Row],[Discount Applied]]*Sales[[#This Row],[Unit Price]]))-Q5271)/Q5271)*100</f>
        <v>63.793103448275865</v>
      </c>
      <c r="T5271" s="8">
        <f t="shared" si="248"/>
        <v>3093.3900000000003</v>
      </c>
      <c r="U5271" s="8">
        <f>Sales[[#This Row],[Unit Cost]]*Sales[[#This Row],[Order Quantity]]</f>
        <v>1888.596</v>
      </c>
    </row>
    <row r="5272" spans="1:21" x14ac:dyDescent="0.2">
      <c r="A5272" s="6" t="s">
        <v>5485</v>
      </c>
      <c r="B5272" s="6" t="s">
        <v>24</v>
      </c>
      <c r="C5272" s="6" t="s">
        <v>145</v>
      </c>
      <c r="D5272" s="7">
        <v>43800</v>
      </c>
      <c r="E5272" s="7">
        <v>43877</v>
      </c>
      <c r="F5272" s="7">
        <v>43903</v>
      </c>
      <c r="G5272" s="7">
        <v>43908</v>
      </c>
      <c r="H5272" s="6">
        <f t="shared" si="246"/>
        <v>31</v>
      </c>
      <c r="I5272" s="6" t="s">
        <v>215</v>
      </c>
      <c r="J5272" s="6">
        <v>11</v>
      </c>
      <c r="K5272" s="6">
        <v>43</v>
      </c>
      <c r="L5272" s="6">
        <v>142</v>
      </c>
      <c r="M5272" s="6">
        <v>36</v>
      </c>
      <c r="N5272" s="6">
        <v>6</v>
      </c>
      <c r="O5272" s="6">
        <v>0.1</v>
      </c>
      <c r="P5272" s="8">
        <v>3155.7000000000003</v>
      </c>
      <c r="Q5272" s="8">
        <v>2208.9900000000002</v>
      </c>
      <c r="R5272" s="8">
        <f t="shared" si="247"/>
        <v>3786.8399999999965</v>
      </c>
      <c r="S5272" s="8">
        <f>(((Sales[[#This Row],[Unit Price]]-(Sales[[#This Row],[Discount Applied]]*Sales[[#This Row],[Unit Price]]))-Q5272)/Q5272)*100</f>
        <v>28.571428571428566</v>
      </c>
      <c r="T5272" s="8">
        <f t="shared" si="248"/>
        <v>17040.78</v>
      </c>
      <c r="U5272" s="8">
        <f>Sales[[#This Row],[Unit Cost]]*Sales[[#This Row],[Order Quantity]]</f>
        <v>13253.940000000002</v>
      </c>
    </row>
    <row r="5273" spans="1:21" x14ac:dyDescent="0.2">
      <c r="A5273" s="6" t="s">
        <v>5486</v>
      </c>
      <c r="B5273" s="6" t="s">
        <v>26</v>
      </c>
      <c r="C5273" s="6" t="s">
        <v>145</v>
      </c>
      <c r="D5273" s="7">
        <v>43800</v>
      </c>
      <c r="E5273" s="7">
        <v>43877</v>
      </c>
      <c r="F5273" s="7">
        <v>43888</v>
      </c>
      <c r="G5273" s="7">
        <v>43896</v>
      </c>
      <c r="H5273" s="6">
        <f t="shared" si="246"/>
        <v>19</v>
      </c>
      <c r="I5273" s="6" t="s">
        <v>215</v>
      </c>
      <c r="J5273" s="6">
        <v>25</v>
      </c>
      <c r="K5273" s="6">
        <v>46</v>
      </c>
      <c r="L5273" s="6">
        <v>187</v>
      </c>
      <c r="M5273" s="6">
        <v>5</v>
      </c>
      <c r="N5273" s="6">
        <v>8</v>
      </c>
      <c r="O5273" s="6">
        <v>0.05</v>
      </c>
      <c r="P5273" s="8">
        <v>1882.7</v>
      </c>
      <c r="Q5273" s="8">
        <v>1355.5439999999999</v>
      </c>
      <c r="R5273" s="8">
        <f t="shared" si="247"/>
        <v>3464.1680000000015</v>
      </c>
      <c r="S5273" s="8">
        <f>(((Sales[[#This Row],[Unit Price]]-(Sales[[#This Row],[Discount Applied]]*Sales[[#This Row],[Unit Price]]))-Q5273)/Q5273)*100</f>
        <v>31.944444444444457</v>
      </c>
      <c r="T5273" s="8">
        <f t="shared" si="248"/>
        <v>14308.52</v>
      </c>
      <c r="U5273" s="8">
        <f>Sales[[#This Row],[Unit Cost]]*Sales[[#This Row],[Order Quantity]]</f>
        <v>10844.351999999999</v>
      </c>
    </row>
    <row r="5274" spans="1:21" x14ac:dyDescent="0.2">
      <c r="A5274" s="6" t="s">
        <v>5487</v>
      </c>
      <c r="B5274" s="6" t="s">
        <v>25</v>
      </c>
      <c r="C5274" s="6" t="s">
        <v>143</v>
      </c>
      <c r="D5274" s="7">
        <v>43800</v>
      </c>
      <c r="E5274" s="7">
        <v>43878</v>
      </c>
      <c r="F5274" s="7">
        <v>43902</v>
      </c>
      <c r="G5274" s="7">
        <v>43908</v>
      </c>
      <c r="H5274" s="6">
        <f t="shared" si="246"/>
        <v>30</v>
      </c>
      <c r="I5274" s="6" t="s">
        <v>215</v>
      </c>
      <c r="J5274" s="6">
        <v>20</v>
      </c>
      <c r="K5274" s="6">
        <v>25</v>
      </c>
      <c r="L5274" s="6">
        <v>360</v>
      </c>
      <c r="M5274" s="6">
        <v>14</v>
      </c>
      <c r="N5274" s="6">
        <v>1</v>
      </c>
      <c r="O5274" s="6">
        <v>0.1</v>
      </c>
      <c r="P5274" s="8">
        <v>1058.6000000000001</v>
      </c>
      <c r="Q5274" s="8">
        <v>889.22400000000005</v>
      </c>
      <c r="R5274" s="8">
        <f t="shared" si="247"/>
        <v>63.516000000000076</v>
      </c>
      <c r="S5274" s="8">
        <f>(((Sales[[#This Row],[Unit Price]]-(Sales[[#This Row],[Discount Applied]]*Sales[[#This Row],[Unit Price]]))-Q5274)/Q5274)*100</f>
        <v>7.1428571428571512</v>
      </c>
      <c r="T5274" s="8">
        <f t="shared" si="248"/>
        <v>952.74000000000012</v>
      </c>
      <c r="U5274" s="8">
        <f>Sales[[#This Row],[Unit Cost]]*Sales[[#This Row],[Order Quantity]]</f>
        <v>889.22400000000005</v>
      </c>
    </row>
    <row r="5275" spans="1:21" x14ac:dyDescent="0.2">
      <c r="A5275" s="6" t="s">
        <v>5488</v>
      </c>
      <c r="B5275" s="6" t="s">
        <v>26</v>
      </c>
      <c r="C5275" s="6" t="s">
        <v>143</v>
      </c>
      <c r="D5275" s="7">
        <v>43800</v>
      </c>
      <c r="E5275" s="7">
        <v>43878</v>
      </c>
      <c r="F5275" s="7">
        <v>43887</v>
      </c>
      <c r="G5275" s="7">
        <v>43894</v>
      </c>
      <c r="H5275" s="6">
        <f t="shared" si="246"/>
        <v>16</v>
      </c>
      <c r="I5275" s="6" t="s">
        <v>215</v>
      </c>
      <c r="J5275" s="6">
        <v>25</v>
      </c>
      <c r="K5275" s="6">
        <v>42</v>
      </c>
      <c r="L5275" s="6">
        <v>365</v>
      </c>
      <c r="M5275" s="6">
        <v>17</v>
      </c>
      <c r="N5275" s="6">
        <v>5</v>
      </c>
      <c r="O5275" s="6">
        <v>0.05</v>
      </c>
      <c r="P5275" s="8">
        <v>1112.2</v>
      </c>
      <c r="Q5275" s="8">
        <v>578.34400000000005</v>
      </c>
      <c r="R5275" s="8">
        <f t="shared" si="247"/>
        <v>2391.2299999999996</v>
      </c>
      <c r="S5275" s="8">
        <f>(((Sales[[#This Row],[Unit Price]]-(Sales[[#This Row],[Discount Applied]]*Sales[[#This Row],[Unit Price]]))-Q5275)/Q5275)*100</f>
        <v>82.692307692307693</v>
      </c>
      <c r="T5275" s="8">
        <f t="shared" si="248"/>
        <v>5282.95</v>
      </c>
      <c r="U5275" s="8">
        <f>Sales[[#This Row],[Unit Cost]]*Sales[[#This Row],[Order Quantity]]</f>
        <v>2891.7200000000003</v>
      </c>
    </row>
    <row r="5276" spans="1:21" x14ac:dyDescent="0.2">
      <c r="A5276" s="6" t="s">
        <v>5489</v>
      </c>
      <c r="B5276" s="6" t="s">
        <v>24</v>
      </c>
      <c r="C5276" s="6" t="s">
        <v>146</v>
      </c>
      <c r="D5276" s="7">
        <v>43800</v>
      </c>
      <c r="E5276" s="7">
        <v>43878</v>
      </c>
      <c r="F5276" s="7">
        <v>43890</v>
      </c>
      <c r="G5276" s="7">
        <v>43898</v>
      </c>
      <c r="H5276" s="6">
        <f t="shared" si="246"/>
        <v>20</v>
      </c>
      <c r="I5276" s="6" t="s">
        <v>215</v>
      </c>
      <c r="J5276" s="6">
        <v>10</v>
      </c>
      <c r="K5276" s="6">
        <v>14</v>
      </c>
      <c r="L5276" s="6">
        <v>316</v>
      </c>
      <c r="M5276" s="6">
        <v>27</v>
      </c>
      <c r="N5276" s="6">
        <v>7</v>
      </c>
      <c r="O5276" s="6">
        <v>0.1</v>
      </c>
      <c r="P5276" s="8">
        <v>4006.6</v>
      </c>
      <c r="Q5276" s="8">
        <v>2724.4880000000003</v>
      </c>
      <c r="R5276" s="8">
        <f t="shared" si="247"/>
        <v>6170.1640000000007</v>
      </c>
      <c r="S5276" s="8">
        <f>(((Sales[[#This Row],[Unit Price]]-(Sales[[#This Row],[Discount Applied]]*Sales[[#This Row],[Unit Price]]))-Q5276)/Q5276)*100</f>
        <v>32.35294117647058</v>
      </c>
      <c r="T5276" s="8">
        <f t="shared" si="248"/>
        <v>25241.58</v>
      </c>
      <c r="U5276" s="8">
        <f>Sales[[#This Row],[Unit Cost]]*Sales[[#This Row],[Order Quantity]]</f>
        <v>19071.416000000001</v>
      </c>
    </row>
    <row r="5277" spans="1:21" x14ac:dyDescent="0.2">
      <c r="A5277" s="6" t="s">
        <v>5490</v>
      </c>
      <c r="B5277" s="6" t="s">
        <v>24</v>
      </c>
      <c r="C5277" s="6" t="s">
        <v>143</v>
      </c>
      <c r="D5277" s="7">
        <v>43800</v>
      </c>
      <c r="E5277" s="7">
        <v>43878</v>
      </c>
      <c r="F5277" s="7">
        <v>43894</v>
      </c>
      <c r="G5277" s="7">
        <v>43904</v>
      </c>
      <c r="H5277" s="6">
        <f t="shared" si="246"/>
        <v>26</v>
      </c>
      <c r="I5277" s="6" t="s">
        <v>215</v>
      </c>
      <c r="J5277" s="6">
        <v>1</v>
      </c>
      <c r="K5277" s="6">
        <v>28</v>
      </c>
      <c r="L5277" s="6">
        <v>357</v>
      </c>
      <c r="M5277" s="6">
        <v>22</v>
      </c>
      <c r="N5277" s="6">
        <v>8</v>
      </c>
      <c r="O5277" s="6">
        <v>0.1</v>
      </c>
      <c r="P5277" s="8">
        <v>3845.8</v>
      </c>
      <c r="Q5277" s="8">
        <v>2269.0219999999999</v>
      </c>
      <c r="R5277" s="8">
        <f t="shared" si="247"/>
        <v>9537.5840000000026</v>
      </c>
      <c r="S5277" s="8">
        <f>(((Sales[[#This Row],[Unit Price]]-(Sales[[#This Row],[Discount Applied]]*Sales[[#This Row],[Unit Price]]))-Q5277)/Q5277)*100</f>
        <v>52.542372881355945</v>
      </c>
      <c r="T5277" s="8">
        <f t="shared" si="248"/>
        <v>27689.760000000002</v>
      </c>
      <c r="U5277" s="8">
        <f>Sales[[#This Row],[Unit Cost]]*Sales[[#This Row],[Order Quantity]]</f>
        <v>18152.175999999999</v>
      </c>
    </row>
    <row r="5278" spans="1:21" x14ac:dyDescent="0.2">
      <c r="A5278" s="6" t="s">
        <v>5491</v>
      </c>
      <c r="B5278" s="6" t="s">
        <v>24</v>
      </c>
      <c r="C5278" s="6" t="s">
        <v>144</v>
      </c>
      <c r="D5278" s="7">
        <v>43700</v>
      </c>
      <c r="E5278" s="7">
        <v>43878</v>
      </c>
      <c r="F5278" s="7">
        <v>43902</v>
      </c>
      <c r="G5278" s="7">
        <v>43904</v>
      </c>
      <c r="H5278" s="6">
        <f t="shared" si="246"/>
        <v>26</v>
      </c>
      <c r="I5278" s="6" t="s">
        <v>215</v>
      </c>
      <c r="J5278" s="6">
        <v>12</v>
      </c>
      <c r="K5278" s="6">
        <v>5</v>
      </c>
      <c r="L5278" s="6">
        <v>64</v>
      </c>
      <c r="M5278" s="6">
        <v>8</v>
      </c>
      <c r="N5278" s="6">
        <v>2</v>
      </c>
      <c r="O5278" s="6">
        <v>0.1</v>
      </c>
      <c r="P5278" s="8">
        <v>247.9</v>
      </c>
      <c r="Q5278" s="8">
        <v>131.387</v>
      </c>
      <c r="R5278" s="8">
        <f t="shared" si="247"/>
        <v>183.44600000000003</v>
      </c>
      <c r="S5278" s="8">
        <f>(((Sales[[#This Row],[Unit Price]]-(Sales[[#This Row],[Discount Applied]]*Sales[[#This Row],[Unit Price]]))-Q5278)/Q5278)*100</f>
        <v>69.811320754716988</v>
      </c>
      <c r="T5278" s="8">
        <f t="shared" si="248"/>
        <v>446.22</v>
      </c>
      <c r="U5278" s="8">
        <f>Sales[[#This Row],[Unit Cost]]*Sales[[#This Row],[Order Quantity]]</f>
        <v>262.774</v>
      </c>
    </row>
    <row r="5279" spans="1:21" x14ac:dyDescent="0.2">
      <c r="A5279" s="6" t="s">
        <v>5492</v>
      </c>
      <c r="B5279" s="6" t="s">
        <v>23</v>
      </c>
      <c r="C5279" s="6" t="s">
        <v>143</v>
      </c>
      <c r="D5279" s="7">
        <v>43800</v>
      </c>
      <c r="E5279" s="7">
        <v>43878</v>
      </c>
      <c r="F5279" s="7">
        <v>43898</v>
      </c>
      <c r="G5279" s="7">
        <v>43904</v>
      </c>
      <c r="H5279" s="6">
        <f t="shared" si="246"/>
        <v>26</v>
      </c>
      <c r="I5279" s="6" t="s">
        <v>215</v>
      </c>
      <c r="J5279" s="6">
        <v>23</v>
      </c>
      <c r="K5279" s="6">
        <v>39</v>
      </c>
      <c r="L5279" s="6">
        <v>332</v>
      </c>
      <c r="M5279" s="6">
        <v>5</v>
      </c>
      <c r="N5279" s="6">
        <v>3</v>
      </c>
      <c r="O5279" s="6">
        <v>0.1</v>
      </c>
      <c r="P5279" s="8">
        <v>6056.8</v>
      </c>
      <c r="Q5279" s="8">
        <v>5148.28</v>
      </c>
      <c r="R5279" s="8">
        <f t="shared" si="247"/>
        <v>908.52000000000044</v>
      </c>
      <c r="S5279" s="8">
        <f>(((Sales[[#This Row],[Unit Price]]-(Sales[[#This Row],[Discount Applied]]*Sales[[#This Row],[Unit Price]]))-Q5279)/Q5279)*100</f>
        <v>5.8823529411764737</v>
      </c>
      <c r="T5279" s="8">
        <f t="shared" si="248"/>
        <v>16353.36</v>
      </c>
      <c r="U5279" s="8">
        <f>Sales[[#This Row],[Unit Cost]]*Sales[[#This Row],[Order Quantity]]</f>
        <v>15444.84</v>
      </c>
    </row>
    <row r="5280" spans="1:21" x14ac:dyDescent="0.2">
      <c r="A5280" s="6" t="s">
        <v>5493</v>
      </c>
      <c r="B5280" s="6" t="s">
        <v>23</v>
      </c>
      <c r="C5280" s="6" t="s">
        <v>143</v>
      </c>
      <c r="D5280" s="7">
        <v>43800</v>
      </c>
      <c r="E5280" s="7">
        <v>43878</v>
      </c>
      <c r="F5280" s="7">
        <v>43906</v>
      </c>
      <c r="G5280" s="7">
        <v>43907</v>
      </c>
      <c r="H5280" s="6">
        <f t="shared" si="246"/>
        <v>29</v>
      </c>
      <c r="I5280" s="6" t="s">
        <v>215</v>
      </c>
      <c r="J5280" s="6">
        <v>22</v>
      </c>
      <c r="K5280" s="6">
        <v>28</v>
      </c>
      <c r="L5280" s="6">
        <v>333</v>
      </c>
      <c r="M5280" s="6">
        <v>25</v>
      </c>
      <c r="N5280" s="6">
        <v>8</v>
      </c>
      <c r="O5280" s="6">
        <v>0.2</v>
      </c>
      <c r="P5280" s="8">
        <v>1340</v>
      </c>
      <c r="Q5280" s="8">
        <v>830.8</v>
      </c>
      <c r="R5280" s="8">
        <f t="shared" si="247"/>
        <v>1929.6000000000004</v>
      </c>
      <c r="S5280" s="8">
        <f>(((Sales[[#This Row],[Unit Price]]-(Sales[[#This Row],[Discount Applied]]*Sales[[#This Row],[Unit Price]]))-Q5280)/Q5280)*100</f>
        <v>29.032258064516135</v>
      </c>
      <c r="T5280" s="8">
        <f t="shared" si="248"/>
        <v>8576</v>
      </c>
      <c r="U5280" s="8">
        <f>Sales[[#This Row],[Unit Cost]]*Sales[[#This Row],[Order Quantity]]</f>
        <v>6646.4</v>
      </c>
    </row>
    <row r="5281" spans="1:21" x14ac:dyDescent="0.2">
      <c r="A5281" s="6" t="s">
        <v>5494</v>
      </c>
      <c r="B5281" s="6" t="s">
        <v>25</v>
      </c>
      <c r="C5281" s="6" t="s">
        <v>146</v>
      </c>
      <c r="D5281" s="7">
        <v>43800</v>
      </c>
      <c r="E5281" s="7">
        <v>43878</v>
      </c>
      <c r="F5281" s="7">
        <v>43885</v>
      </c>
      <c r="G5281" s="7">
        <v>43895</v>
      </c>
      <c r="H5281" s="6">
        <f t="shared" si="246"/>
        <v>17</v>
      </c>
      <c r="I5281" s="6" t="s">
        <v>215</v>
      </c>
      <c r="J5281" s="6">
        <v>19</v>
      </c>
      <c r="K5281" s="6">
        <v>37</v>
      </c>
      <c r="L5281" s="6">
        <v>281</v>
      </c>
      <c r="M5281" s="6">
        <v>16</v>
      </c>
      <c r="N5281" s="6">
        <v>3</v>
      </c>
      <c r="O5281" s="6">
        <v>0.15</v>
      </c>
      <c r="P5281" s="8">
        <v>1118.9000000000001</v>
      </c>
      <c r="Q5281" s="8">
        <v>951.06500000000005</v>
      </c>
      <c r="R5281" s="8">
        <f t="shared" si="247"/>
        <v>0</v>
      </c>
      <c r="S5281" s="8">
        <f>(((Sales[[#This Row],[Unit Price]]-(Sales[[#This Row],[Discount Applied]]*Sales[[#This Row],[Unit Price]]))-Q5281)/Q5281)*100</f>
        <v>0</v>
      </c>
      <c r="T5281" s="8">
        <f t="shared" si="248"/>
        <v>2853.1950000000002</v>
      </c>
      <c r="U5281" s="8">
        <f>Sales[[#This Row],[Unit Cost]]*Sales[[#This Row],[Order Quantity]]</f>
        <v>2853.1950000000002</v>
      </c>
    </row>
    <row r="5282" spans="1:21" x14ac:dyDescent="0.2">
      <c r="A5282" s="6" t="s">
        <v>5495</v>
      </c>
      <c r="B5282" s="6" t="s">
        <v>23</v>
      </c>
      <c r="C5282" s="6" t="s">
        <v>145</v>
      </c>
      <c r="D5282" s="7">
        <v>43800</v>
      </c>
      <c r="E5282" s="7">
        <v>43879</v>
      </c>
      <c r="F5282" s="7">
        <v>43905</v>
      </c>
      <c r="G5282" s="7">
        <v>43909</v>
      </c>
      <c r="H5282" s="6">
        <f t="shared" si="246"/>
        <v>30</v>
      </c>
      <c r="I5282" s="6" t="s">
        <v>215</v>
      </c>
      <c r="J5282" s="6">
        <v>25</v>
      </c>
      <c r="K5282" s="6">
        <v>44</v>
      </c>
      <c r="L5282" s="6">
        <v>104</v>
      </c>
      <c r="M5282" s="6">
        <v>30</v>
      </c>
      <c r="N5282" s="6">
        <v>6</v>
      </c>
      <c r="O5282" s="6">
        <v>7.4999999999999997E-2</v>
      </c>
      <c r="P5282" s="8">
        <v>227.8</v>
      </c>
      <c r="Q5282" s="8">
        <v>127.56800000000001</v>
      </c>
      <c r="R5282" s="8">
        <f t="shared" si="247"/>
        <v>498.88200000000006</v>
      </c>
      <c r="S5282" s="8">
        <f>(((Sales[[#This Row],[Unit Price]]-(Sales[[#This Row],[Discount Applied]]*Sales[[#This Row],[Unit Price]]))-Q5282)/Q5282)*100</f>
        <v>65.178571428571416</v>
      </c>
      <c r="T5282" s="8">
        <f t="shared" si="248"/>
        <v>1264.2900000000002</v>
      </c>
      <c r="U5282" s="8">
        <f>Sales[[#This Row],[Unit Cost]]*Sales[[#This Row],[Order Quantity]]</f>
        <v>765.40800000000013</v>
      </c>
    </row>
    <row r="5283" spans="1:21" x14ac:dyDescent="0.2">
      <c r="A5283" s="6" t="s">
        <v>5496</v>
      </c>
      <c r="B5283" s="6" t="s">
        <v>24</v>
      </c>
      <c r="C5283" s="6" t="s">
        <v>145</v>
      </c>
      <c r="D5283" s="7">
        <v>43800</v>
      </c>
      <c r="E5283" s="7">
        <v>43879</v>
      </c>
      <c r="F5283" s="7">
        <v>43906</v>
      </c>
      <c r="G5283" s="7">
        <v>43910</v>
      </c>
      <c r="H5283" s="6">
        <f t="shared" si="246"/>
        <v>31</v>
      </c>
      <c r="I5283" s="6" t="s">
        <v>215</v>
      </c>
      <c r="J5283" s="6">
        <v>6</v>
      </c>
      <c r="K5283" s="6">
        <v>38</v>
      </c>
      <c r="L5283" s="6">
        <v>142</v>
      </c>
      <c r="M5283" s="6">
        <v>33</v>
      </c>
      <c r="N5283" s="6">
        <v>2</v>
      </c>
      <c r="O5283" s="6">
        <v>7.4999999999999997E-2</v>
      </c>
      <c r="P5283" s="8">
        <v>5956.3</v>
      </c>
      <c r="Q5283" s="8">
        <v>4467.2250000000004</v>
      </c>
      <c r="R5283" s="8">
        <f t="shared" si="247"/>
        <v>2084.7049999999999</v>
      </c>
      <c r="S5283" s="8">
        <f>(((Sales[[#This Row],[Unit Price]]-(Sales[[#This Row],[Discount Applied]]*Sales[[#This Row],[Unit Price]]))-Q5283)/Q5283)*100</f>
        <v>23.333333333333332</v>
      </c>
      <c r="T5283" s="8">
        <f t="shared" si="248"/>
        <v>11019.155000000001</v>
      </c>
      <c r="U5283" s="8">
        <f>Sales[[#This Row],[Unit Cost]]*Sales[[#This Row],[Order Quantity]]</f>
        <v>8934.4500000000007</v>
      </c>
    </row>
    <row r="5284" spans="1:21" x14ac:dyDescent="0.2">
      <c r="A5284" s="6" t="s">
        <v>5497</v>
      </c>
      <c r="B5284" s="6" t="s">
        <v>24</v>
      </c>
      <c r="C5284" s="6" t="s">
        <v>145</v>
      </c>
      <c r="D5284" s="7">
        <v>43800</v>
      </c>
      <c r="E5284" s="7">
        <v>43879</v>
      </c>
      <c r="F5284" s="7">
        <v>43890</v>
      </c>
      <c r="G5284" s="7">
        <v>43893</v>
      </c>
      <c r="H5284" s="6">
        <f t="shared" si="246"/>
        <v>14</v>
      </c>
      <c r="I5284" s="6" t="s">
        <v>215</v>
      </c>
      <c r="J5284" s="6">
        <v>9</v>
      </c>
      <c r="K5284" s="6">
        <v>45</v>
      </c>
      <c r="L5284" s="6">
        <v>106</v>
      </c>
      <c r="M5284" s="6">
        <v>4</v>
      </c>
      <c r="N5284" s="6">
        <v>1</v>
      </c>
      <c r="O5284" s="6">
        <v>0.05</v>
      </c>
      <c r="P5284" s="8">
        <v>877.7</v>
      </c>
      <c r="Q5284" s="8">
        <v>526.62</v>
      </c>
      <c r="R5284" s="8">
        <f t="shared" si="247"/>
        <v>307.19500000000005</v>
      </c>
      <c r="S5284" s="8">
        <f>(((Sales[[#This Row],[Unit Price]]-(Sales[[#This Row],[Discount Applied]]*Sales[[#This Row],[Unit Price]]))-Q5284)/Q5284)*100</f>
        <v>58.333333333333336</v>
      </c>
      <c r="T5284" s="8">
        <f t="shared" si="248"/>
        <v>833.81500000000005</v>
      </c>
      <c r="U5284" s="8">
        <f>Sales[[#This Row],[Unit Cost]]*Sales[[#This Row],[Order Quantity]]</f>
        <v>526.62</v>
      </c>
    </row>
    <row r="5285" spans="1:21" x14ac:dyDescent="0.2">
      <c r="A5285" s="6" t="s">
        <v>5498</v>
      </c>
      <c r="B5285" s="6" t="s">
        <v>26</v>
      </c>
      <c r="C5285" s="6" t="s">
        <v>145</v>
      </c>
      <c r="D5285" s="7">
        <v>43800</v>
      </c>
      <c r="E5285" s="7">
        <v>43879</v>
      </c>
      <c r="F5285" s="7">
        <v>43892</v>
      </c>
      <c r="G5285" s="7">
        <v>43894</v>
      </c>
      <c r="H5285" s="6">
        <f t="shared" si="246"/>
        <v>15</v>
      </c>
      <c r="I5285" s="6" t="s">
        <v>215</v>
      </c>
      <c r="J5285" s="6">
        <v>27</v>
      </c>
      <c r="K5285" s="6">
        <v>4</v>
      </c>
      <c r="L5285" s="6">
        <v>144</v>
      </c>
      <c r="M5285" s="6">
        <v>42</v>
      </c>
      <c r="N5285" s="6">
        <v>6</v>
      </c>
      <c r="O5285" s="6">
        <v>0.05</v>
      </c>
      <c r="P5285" s="8">
        <v>1072</v>
      </c>
      <c r="Q5285" s="8">
        <v>621.76</v>
      </c>
      <c r="R5285" s="8">
        <f t="shared" si="247"/>
        <v>2379.8399999999997</v>
      </c>
      <c r="S5285" s="8">
        <f>(((Sales[[#This Row],[Unit Price]]-(Sales[[#This Row],[Discount Applied]]*Sales[[#This Row],[Unit Price]]))-Q5285)/Q5285)*100</f>
        <v>63.793103448275858</v>
      </c>
      <c r="T5285" s="8">
        <f t="shared" si="248"/>
        <v>6110.4</v>
      </c>
      <c r="U5285" s="8">
        <f>Sales[[#This Row],[Unit Cost]]*Sales[[#This Row],[Order Quantity]]</f>
        <v>3730.56</v>
      </c>
    </row>
    <row r="5286" spans="1:21" x14ac:dyDescent="0.2">
      <c r="A5286" s="6" t="s">
        <v>5499</v>
      </c>
      <c r="B5286" s="6" t="s">
        <v>23</v>
      </c>
      <c r="C5286" s="6" t="s">
        <v>145</v>
      </c>
      <c r="D5286" s="7">
        <v>43800</v>
      </c>
      <c r="E5286" s="7">
        <v>43879</v>
      </c>
      <c r="F5286" s="7">
        <v>43885</v>
      </c>
      <c r="G5286" s="7">
        <v>43889</v>
      </c>
      <c r="H5286" s="6">
        <f t="shared" si="246"/>
        <v>10</v>
      </c>
      <c r="I5286" s="6" t="s">
        <v>215</v>
      </c>
      <c r="J5286" s="6">
        <v>22</v>
      </c>
      <c r="K5286" s="6">
        <v>2</v>
      </c>
      <c r="L5286" s="6">
        <v>124</v>
      </c>
      <c r="M5286" s="6">
        <v>25</v>
      </c>
      <c r="N5286" s="6">
        <v>2</v>
      </c>
      <c r="O5286" s="6">
        <v>0.2</v>
      </c>
      <c r="P5286" s="8">
        <v>1098.8</v>
      </c>
      <c r="Q5286" s="8">
        <v>681.25599999999997</v>
      </c>
      <c r="R5286" s="8">
        <f t="shared" si="247"/>
        <v>395.56799999999998</v>
      </c>
      <c r="S5286" s="8">
        <f>(((Sales[[#This Row],[Unit Price]]-(Sales[[#This Row],[Discount Applied]]*Sales[[#This Row],[Unit Price]]))-Q5286)/Q5286)*100</f>
        <v>29.032258064516132</v>
      </c>
      <c r="T5286" s="8">
        <f t="shared" si="248"/>
        <v>1758.08</v>
      </c>
      <c r="U5286" s="8">
        <f>Sales[[#This Row],[Unit Cost]]*Sales[[#This Row],[Order Quantity]]</f>
        <v>1362.5119999999999</v>
      </c>
    </row>
    <row r="5287" spans="1:21" x14ac:dyDescent="0.2">
      <c r="A5287" s="6" t="s">
        <v>5500</v>
      </c>
      <c r="B5287" s="6" t="s">
        <v>23</v>
      </c>
      <c r="C5287" s="6" t="s">
        <v>147</v>
      </c>
      <c r="D5287" s="7">
        <v>43800</v>
      </c>
      <c r="E5287" s="7">
        <v>43879</v>
      </c>
      <c r="F5287" s="7">
        <v>43904</v>
      </c>
      <c r="G5287" s="7">
        <v>43906</v>
      </c>
      <c r="H5287" s="6">
        <f t="shared" si="246"/>
        <v>27</v>
      </c>
      <c r="I5287" s="6" t="s">
        <v>215</v>
      </c>
      <c r="J5287" s="6">
        <v>20</v>
      </c>
      <c r="K5287" s="6">
        <v>50</v>
      </c>
      <c r="L5287" s="6">
        <v>241</v>
      </c>
      <c r="M5287" s="6">
        <v>32</v>
      </c>
      <c r="N5287" s="6">
        <v>1</v>
      </c>
      <c r="O5287" s="6">
        <v>0.05</v>
      </c>
      <c r="P5287" s="8">
        <v>3879.3</v>
      </c>
      <c r="Q5287" s="8">
        <v>2754.3029999999999</v>
      </c>
      <c r="R5287" s="8">
        <f t="shared" si="247"/>
        <v>931.03200000000015</v>
      </c>
      <c r="S5287" s="8">
        <f>(((Sales[[#This Row],[Unit Price]]-(Sales[[#This Row],[Discount Applied]]*Sales[[#This Row],[Unit Price]]))-Q5287)/Q5287)*100</f>
        <v>33.802816901408455</v>
      </c>
      <c r="T5287" s="8">
        <f t="shared" si="248"/>
        <v>3685.335</v>
      </c>
      <c r="U5287" s="8">
        <f>Sales[[#This Row],[Unit Cost]]*Sales[[#This Row],[Order Quantity]]</f>
        <v>2754.3029999999999</v>
      </c>
    </row>
    <row r="5288" spans="1:21" x14ac:dyDescent="0.2">
      <c r="A5288" s="6" t="s">
        <v>5501</v>
      </c>
      <c r="B5288" s="6" t="s">
        <v>25</v>
      </c>
      <c r="C5288" s="6" t="s">
        <v>145</v>
      </c>
      <c r="D5288" s="7">
        <v>43700</v>
      </c>
      <c r="E5288" s="7">
        <v>43879</v>
      </c>
      <c r="F5288" s="7">
        <v>43890</v>
      </c>
      <c r="G5288" s="7">
        <v>43896</v>
      </c>
      <c r="H5288" s="6">
        <f t="shared" si="246"/>
        <v>17</v>
      </c>
      <c r="I5288" s="6" t="s">
        <v>215</v>
      </c>
      <c r="J5288" s="6">
        <v>17</v>
      </c>
      <c r="K5288" s="6">
        <v>12</v>
      </c>
      <c r="L5288" s="6">
        <v>152</v>
      </c>
      <c r="M5288" s="6">
        <v>21</v>
      </c>
      <c r="N5288" s="6">
        <v>8</v>
      </c>
      <c r="O5288" s="6">
        <v>0.05</v>
      </c>
      <c r="P5288" s="8">
        <v>3082</v>
      </c>
      <c r="Q5288" s="8">
        <v>1356.08</v>
      </c>
      <c r="R5288" s="8">
        <f t="shared" si="247"/>
        <v>12574.560000000001</v>
      </c>
      <c r="S5288" s="8">
        <f>(((Sales[[#This Row],[Unit Price]]-(Sales[[#This Row],[Discount Applied]]*Sales[[#This Row],[Unit Price]]))-Q5288)/Q5288)*100</f>
        <v>115.90909090909092</v>
      </c>
      <c r="T5288" s="8">
        <f t="shared" si="248"/>
        <v>23423.200000000001</v>
      </c>
      <c r="U5288" s="8">
        <f>Sales[[#This Row],[Unit Cost]]*Sales[[#This Row],[Order Quantity]]</f>
        <v>10848.64</v>
      </c>
    </row>
    <row r="5289" spans="1:21" x14ac:dyDescent="0.2">
      <c r="A5289" s="6" t="s">
        <v>5502</v>
      </c>
      <c r="B5289" s="6" t="s">
        <v>23</v>
      </c>
      <c r="C5289" s="6" t="s">
        <v>145</v>
      </c>
      <c r="D5289" s="7">
        <v>43800</v>
      </c>
      <c r="E5289" s="7">
        <v>43879</v>
      </c>
      <c r="F5289" s="7">
        <v>43883</v>
      </c>
      <c r="G5289" s="7">
        <v>43890</v>
      </c>
      <c r="H5289" s="6">
        <f t="shared" si="246"/>
        <v>11</v>
      </c>
      <c r="I5289" s="6" t="s">
        <v>215</v>
      </c>
      <c r="J5289" s="6">
        <v>24</v>
      </c>
      <c r="K5289" s="6">
        <v>3</v>
      </c>
      <c r="L5289" s="6">
        <v>162</v>
      </c>
      <c r="M5289" s="6">
        <v>5</v>
      </c>
      <c r="N5289" s="6">
        <v>3</v>
      </c>
      <c r="O5289" s="6">
        <v>0.05</v>
      </c>
      <c r="P5289" s="8">
        <v>167.5</v>
      </c>
      <c r="Q5289" s="8">
        <v>105.52500000000001</v>
      </c>
      <c r="R5289" s="8">
        <f t="shared" si="247"/>
        <v>160.79999999999995</v>
      </c>
      <c r="S5289" s="8">
        <f>(((Sales[[#This Row],[Unit Price]]-(Sales[[#This Row],[Discount Applied]]*Sales[[#This Row],[Unit Price]]))-Q5289)/Q5289)*100</f>
        <v>50.793650793650791</v>
      </c>
      <c r="T5289" s="8">
        <f t="shared" si="248"/>
        <v>477.375</v>
      </c>
      <c r="U5289" s="8">
        <f>Sales[[#This Row],[Unit Cost]]*Sales[[#This Row],[Order Quantity]]</f>
        <v>316.57500000000005</v>
      </c>
    </row>
    <row r="5290" spans="1:21" x14ac:dyDescent="0.2">
      <c r="A5290" s="6" t="s">
        <v>5503</v>
      </c>
      <c r="B5290" s="6" t="s">
        <v>23</v>
      </c>
      <c r="C5290" s="6" t="s">
        <v>148</v>
      </c>
      <c r="D5290" s="7">
        <v>43800</v>
      </c>
      <c r="E5290" s="7">
        <v>43879</v>
      </c>
      <c r="F5290" s="7">
        <v>43883</v>
      </c>
      <c r="G5290" s="7">
        <v>43892</v>
      </c>
      <c r="H5290" s="6">
        <f t="shared" si="246"/>
        <v>13</v>
      </c>
      <c r="I5290" s="6" t="s">
        <v>215</v>
      </c>
      <c r="J5290" s="6">
        <v>22</v>
      </c>
      <c r="K5290" s="6">
        <v>10</v>
      </c>
      <c r="L5290" s="6">
        <v>54</v>
      </c>
      <c r="M5290" s="6">
        <v>6</v>
      </c>
      <c r="N5290" s="6">
        <v>5</v>
      </c>
      <c r="O5290" s="6">
        <v>0.1</v>
      </c>
      <c r="P5290" s="8">
        <v>5065.2</v>
      </c>
      <c r="Q5290" s="8">
        <v>2785.86</v>
      </c>
      <c r="R5290" s="8">
        <f t="shared" si="247"/>
        <v>8864.1</v>
      </c>
      <c r="S5290" s="8">
        <f>(((Sales[[#This Row],[Unit Price]]-(Sales[[#This Row],[Discount Applied]]*Sales[[#This Row],[Unit Price]]))-Q5290)/Q5290)*100</f>
        <v>63.636363636363633</v>
      </c>
      <c r="T5290" s="8">
        <f t="shared" si="248"/>
        <v>22793.4</v>
      </c>
      <c r="U5290" s="8">
        <f>Sales[[#This Row],[Unit Cost]]*Sales[[#This Row],[Order Quantity]]</f>
        <v>13929.300000000001</v>
      </c>
    </row>
    <row r="5291" spans="1:21" x14ac:dyDescent="0.2">
      <c r="A5291" s="6" t="s">
        <v>5504</v>
      </c>
      <c r="B5291" s="6" t="s">
        <v>25</v>
      </c>
      <c r="C5291" s="6" t="s">
        <v>147</v>
      </c>
      <c r="D5291" s="7">
        <v>43800</v>
      </c>
      <c r="E5291" s="7">
        <v>43879</v>
      </c>
      <c r="F5291" s="7">
        <v>43889</v>
      </c>
      <c r="G5291" s="7">
        <v>43899</v>
      </c>
      <c r="H5291" s="6">
        <f t="shared" si="246"/>
        <v>20</v>
      </c>
      <c r="I5291" s="6" t="s">
        <v>215</v>
      </c>
      <c r="J5291" s="6">
        <v>20</v>
      </c>
      <c r="K5291" s="6">
        <v>24</v>
      </c>
      <c r="L5291" s="6">
        <v>224</v>
      </c>
      <c r="M5291" s="6">
        <v>13</v>
      </c>
      <c r="N5291" s="6">
        <v>3</v>
      </c>
      <c r="O5291" s="6">
        <v>0.05</v>
      </c>
      <c r="P5291" s="8">
        <v>676.7</v>
      </c>
      <c r="Q5291" s="8">
        <v>514.29200000000003</v>
      </c>
      <c r="R5291" s="8">
        <f t="shared" si="247"/>
        <v>385.71900000000005</v>
      </c>
      <c r="S5291" s="8">
        <f>(((Sales[[#This Row],[Unit Price]]-(Sales[[#This Row],[Discount Applied]]*Sales[[#This Row],[Unit Price]]))-Q5291)/Q5291)*100</f>
        <v>24.999999999999993</v>
      </c>
      <c r="T5291" s="8">
        <f t="shared" si="248"/>
        <v>1928.5950000000003</v>
      </c>
      <c r="U5291" s="8">
        <f>Sales[[#This Row],[Unit Cost]]*Sales[[#This Row],[Order Quantity]]</f>
        <v>1542.8760000000002</v>
      </c>
    </row>
    <row r="5292" spans="1:21" x14ac:dyDescent="0.2">
      <c r="A5292" s="6" t="s">
        <v>5505</v>
      </c>
      <c r="B5292" s="6" t="s">
        <v>23</v>
      </c>
      <c r="C5292" s="6" t="s">
        <v>147</v>
      </c>
      <c r="D5292" s="7">
        <v>43800</v>
      </c>
      <c r="E5292" s="7">
        <v>43879</v>
      </c>
      <c r="F5292" s="7">
        <v>43894</v>
      </c>
      <c r="G5292" s="7">
        <v>43903</v>
      </c>
      <c r="H5292" s="6">
        <f t="shared" si="246"/>
        <v>24</v>
      </c>
      <c r="I5292" s="6" t="s">
        <v>215</v>
      </c>
      <c r="J5292" s="6">
        <v>22</v>
      </c>
      <c r="K5292" s="6">
        <v>11</v>
      </c>
      <c r="L5292" s="6">
        <v>245</v>
      </c>
      <c r="M5292" s="6">
        <v>37</v>
      </c>
      <c r="N5292" s="6">
        <v>1</v>
      </c>
      <c r="O5292" s="6">
        <v>0.05</v>
      </c>
      <c r="P5292" s="8">
        <v>1829.1000000000001</v>
      </c>
      <c r="Q5292" s="8">
        <v>786.51300000000003</v>
      </c>
      <c r="R5292" s="8">
        <f t="shared" si="247"/>
        <v>951.13200000000018</v>
      </c>
      <c r="S5292" s="8">
        <f>(((Sales[[#This Row],[Unit Price]]-(Sales[[#This Row],[Discount Applied]]*Sales[[#This Row],[Unit Price]]))-Q5292)/Q5292)*100</f>
        <v>120.93023255813955</v>
      </c>
      <c r="T5292" s="8">
        <f t="shared" si="248"/>
        <v>1737.6450000000002</v>
      </c>
      <c r="U5292" s="8">
        <f>Sales[[#This Row],[Unit Cost]]*Sales[[#This Row],[Order Quantity]]</f>
        <v>786.51300000000003</v>
      </c>
    </row>
    <row r="5293" spans="1:21" x14ac:dyDescent="0.2">
      <c r="A5293" s="6" t="s">
        <v>5506</v>
      </c>
      <c r="B5293" s="6" t="s">
        <v>24</v>
      </c>
      <c r="C5293" s="6" t="s">
        <v>147</v>
      </c>
      <c r="D5293" s="7">
        <v>43800</v>
      </c>
      <c r="E5293" s="7">
        <v>43879</v>
      </c>
      <c r="F5293" s="7">
        <v>43892</v>
      </c>
      <c r="G5293" s="7">
        <v>43900</v>
      </c>
      <c r="H5293" s="6">
        <f t="shared" si="246"/>
        <v>21</v>
      </c>
      <c r="I5293" s="6" t="s">
        <v>215</v>
      </c>
      <c r="J5293" s="6">
        <v>7</v>
      </c>
      <c r="K5293" s="6">
        <v>9</v>
      </c>
      <c r="L5293" s="6">
        <v>217</v>
      </c>
      <c r="M5293" s="6">
        <v>4</v>
      </c>
      <c r="N5293" s="6">
        <v>6</v>
      </c>
      <c r="O5293" s="6">
        <v>0.15</v>
      </c>
      <c r="P5293" s="8">
        <v>1085.4000000000001</v>
      </c>
      <c r="Q5293" s="8">
        <v>835.75800000000004</v>
      </c>
      <c r="R5293" s="8">
        <f t="shared" si="247"/>
        <v>520.99200000000019</v>
      </c>
      <c r="S5293" s="8">
        <f>(((Sales[[#This Row],[Unit Price]]-(Sales[[#This Row],[Discount Applied]]*Sales[[#This Row],[Unit Price]]))-Q5293)/Q5293)*100</f>
        <v>10.389610389610402</v>
      </c>
      <c r="T5293" s="8">
        <f t="shared" si="248"/>
        <v>5535.5400000000009</v>
      </c>
      <c r="U5293" s="8">
        <f>Sales[[#This Row],[Unit Cost]]*Sales[[#This Row],[Order Quantity]]</f>
        <v>5014.5480000000007</v>
      </c>
    </row>
    <row r="5294" spans="1:21" x14ac:dyDescent="0.2">
      <c r="A5294" s="6" t="s">
        <v>5507</v>
      </c>
      <c r="B5294" s="6" t="s">
        <v>24</v>
      </c>
      <c r="C5294" s="6" t="s">
        <v>145</v>
      </c>
      <c r="D5294" s="7">
        <v>43800</v>
      </c>
      <c r="E5294" s="7">
        <v>43880</v>
      </c>
      <c r="F5294" s="7">
        <v>43895</v>
      </c>
      <c r="G5294" s="7">
        <v>43904</v>
      </c>
      <c r="H5294" s="6">
        <f t="shared" si="246"/>
        <v>24</v>
      </c>
      <c r="I5294" s="6" t="s">
        <v>215</v>
      </c>
      <c r="J5294" s="6">
        <v>6</v>
      </c>
      <c r="K5294" s="6">
        <v>48</v>
      </c>
      <c r="L5294" s="6">
        <v>88</v>
      </c>
      <c r="M5294" s="6">
        <v>26</v>
      </c>
      <c r="N5294" s="6">
        <v>8</v>
      </c>
      <c r="O5294" s="6">
        <v>0.1</v>
      </c>
      <c r="P5294" s="8">
        <v>951.4</v>
      </c>
      <c r="Q5294" s="8">
        <v>732.57799999999997</v>
      </c>
      <c r="R5294" s="8">
        <f t="shared" si="247"/>
        <v>989.45600000000013</v>
      </c>
      <c r="S5294" s="8">
        <f>(((Sales[[#This Row],[Unit Price]]-(Sales[[#This Row],[Discount Applied]]*Sales[[#This Row],[Unit Price]]))-Q5294)/Q5294)*100</f>
        <v>16.883116883116887</v>
      </c>
      <c r="T5294" s="8">
        <f t="shared" si="248"/>
        <v>6850.08</v>
      </c>
      <c r="U5294" s="8">
        <f>Sales[[#This Row],[Unit Cost]]*Sales[[#This Row],[Order Quantity]]</f>
        <v>5860.6239999999998</v>
      </c>
    </row>
    <row r="5295" spans="1:21" x14ac:dyDescent="0.2">
      <c r="A5295" s="6" t="s">
        <v>5508</v>
      </c>
      <c r="B5295" s="6" t="s">
        <v>26</v>
      </c>
      <c r="C5295" s="6" t="s">
        <v>143</v>
      </c>
      <c r="D5295" s="7">
        <v>43800</v>
      </c>
      <c r="E5295" s="7">
        <v>43880</v>
      </c>
      <c r="F5295" s="7">
        <v>43900</v>
      </c>
      <c r="G5295" s="7">
        <v>43910</v>
      </c>
      <c r="H5295" s="6">
        <f t="shared" si="246"/>
        <v>30</v>
      </c>
      <c r="I5295" s="6" t="s">
        <v>215</v>
      </c>
      <c r="J5295" s="6">
        <v>26</v>
      </c>
      <c r="K5295" s="6">
        <v>11</v>
      </c>
      <c r="L5295" s="6">
        <v>353</v>
      </c>
      <c r="M5295" s="6">
        <v>8</v>
      </c>
      <c r="N5295" s="6">
        <v>1</v>
      </c>
      <c r="O5295" s="6">
        <v>0.2</v>
      </c>
      <c r="P5295" s="8">
        <v>1232.8</v>
      </c>
      <c r="Q5295" s="8">
        <v>715.02399999999989</v>
      </c>
      <c r="R5295" s="8">
        <f t="shared" si="247"/>
        <v>271.21600000000012</v>
      </c>
      <c r="S5295" s="8">
        <f>(((Sales[[#This Row],[Unit Price]]-(Sales[[#This Row],[Discount Applied]]*Sales[[#This Row],[Unit Price]]))-Q5295)/Q5295)*100</f>
        <v>37.931034482758641</v>
      </c>
      <c r="T5295" s="8">
        <f t="shared" si="248"/>
        <v>986.24</v>
      </c>
      <c r="U5295" s="8">
        <f>Sales[[#This Row],[Unit Cost]]*Sales[[#This Row],[Order Quantity]]</f>
        <v>715.02399999999989</v>
      </c>
    </row>
    <row r="5296" spans="1:21" x14ac:dyDescent="0.2">
      <c r="A5296" s="6" t="s">
        <v>5509</v>
      </c>
      <c r="B5296" s="6" t="s">
        <v>26</v>
      </c>
      <c r="C5296" s="6" t="s">
        <v>143</v>
      </c>
      <c r="D5296" s="7">
        <v>43700</v>
      </c>
      <c r="E5296" s="7">
        <v>43880</v>
      </c>
      <c r="F5296" s="7">
        <v>43891</v>
      </c>
      <c r="G5296" s="7">
        <v>43895</v>
      </c>
      <c r="H5296" s="6">
        <f t="shared" si="246"/>
        <v>15</v>
      </c>
      <c r="I5296" s="6" t="s">
        <v>215</v>
      </c>
      <c r="J5296" s="6">
        <v>26</v>
      </c>
      <c r="K5296" s="6">
        <v>15</v>
      </c>
      <c r="L5296" s="6">
        <v>356</v>
      </c>
      <c r="M5296" s="6">
        <v>35</v>
      </c>
      <c r="N5296" s="6">
        <v>8</v>
      </c>
      <c r="O5296" s="6">
        <v>7.4999999999999997E-2</v>
      </c>
      <c r="P5296" s="8">
        <v>1011.7</v>
      </c>
      <c r="Q5296" s="8">
        <v>536.20100000000002</v>
      </c>
      <c r="R5296" s="8">
        <f t="shared" si="247"/>
        <v>3196.9719999999998</v>
      </c>
      <c r="S5296" s="8">
        <f>(((Sales[[#This Row],[Unit Price]]-(Sales[[#This Row],[Discount Applied]]*Sales[[#This Row],[Unit Price]]))-Q5296)/Q5296)*100</f>
        <v>74.528301886792448</v>
      </c>
      <c r="T5296" s="8">
        <f t="shared" si="248"/>
        <v>7486.58</v>
      </c>
      <c r="U5296" s="8">
        <f>Sales[[#This Row],[Unit Cost]]*Sales[[#This Row],[Order Quantity]]</f>
        <v>4289.6080000000002</v>
      </c>
    </row>
    <row r="5297" spans="1:21" x14ac:dyDescent="0.2">
      <c r="A5297" s="6" t="s">
        <v>5510</v>
      </c>
      <c r="B5297" s="6" t="s">
        <v>23</v>
      </c>
      <c r="C5297" s="6" t="s">
        <v>146</v>
      </c>
      <c r="D5297" s="7">
        <v>43800</v>
      </c>
      <c r="E5297" s="7">
        <v>43880</v>
      </c>
      <c r="F5297" s="7">
        <v>43906</v>
      </c>
      <c r="G5297" s="7">
        <v>43907</v>
      </c>
      <c r="H5297" s="6">
        <f t="shared" si="246"/>
        <v>27</v>
      </c>
      <c r="I5297" s="6" t="s">
        <v>215</v>
      </c>
      <c r="J5297" s="6">
        <v>24</v>
      </c>
      <c r="K5297" s="6">
        <v>15</v>
      </c>
      <c r="L5297" s="6">
        <v>319</v>
      </c>
      <c r="M5297" s="6">
        <v>18</v>
      </c>
      <c r="N5297" s="6">
        <v>4</v>
      </c>
      <c r="O5297" s="6">
        <v>0.05</v>
      </c>
      <c r="P5297" s="8">
        <v>1005</v>
      </c>
      <c r="Q5297" s="8">
        <v>542.70000000000005</v>
      </c>
      <c r="R5297" s="8">
        <f t="shared" si="247"/>
        <v>1648.1999999999998</v>
      </c>
      <c r="S5297" s="8">
        <f>(((Sales[[#This Row],[Unit Price]]-(Sales[[#This Row],[Discount Applied]]*Sales[[#This Row],[Unit Price]]))-Q5297)/Q5297)*100</f>
        <v>75.92592592592591</v>
      </c>
      <c r="T5297" s="8">
        <f t="shared" si="248"/>
        <v>3819</v>
      </c>
      <c r="U5297" s="8">
        <f>Sales[[#This Row],[Unit Cost]]*Sales[[#This Row],[Order Quantity]]</f>
        <v>2170.8000000000002</v>
      </c>
    </row>
    <row r="5298" spans="1:21" x14ac:dyDescent="0.2">
      <c r="A5298" s="6" t="s">
        <v>5511</v>
      </c>
      <c r="B5298" s="6" t="s">
        <v>25</v>
      </c>
      <c r="C5298" s="6" t="s">
        <v>148</v>
      </c>
      <c r="D5298" s="7">
        <v>43800</v>
      </c>
      <c r="E5298" s="7">
        <v>43880</v>
      </c>
      <c r="F5298" s="7">
        <v>43893</v>
      </c>
      <c r="G5298" s="7">
        <v>43901</v>
      </c>
      <c r="H5298" s="6">
        <f t="shared" si="246"/>
        <v>21</v>
      </c>
      <c r="I5298" s="6" t="s">
        <v>215</v>
      </c>
      <c r="J5298" s="6">
        <v>19</v>
      </c>
      <c r="K5298" s="6">
        <v>35</v>
      </c>
      <c r="L5298" s="6">
        <v>31</v>
      </c>
      <c r="M5298" s="6">
        <v>18</v>
      </c>
      <c r="N5298" s="6">
        <v>5</v>
      </c>
      <c r="O5298" s="6">
        <v>7.4999999999999997E-2</v>
      </c>
      <c r="P5298" s="8">
        <v>1989.9</v>
      </c>
      <c r="Q5298" s="8">
        <v>994.95</v>
      </c>
      <c r="R5298" s="8">
        <f t="shared" si="247"/>
        <v>4228.5375000000004</v>
      </c>
      <c r="S5298" s="8">
        <f>(((Sales[[#This Row],[Unit Price]]-(Sales[[#This Row],[Discount Applied]]*Sales[[#This Row],[Unit Price]]))-Q5298)/Q5298)*100</f>
        <v>85</v>
      </c>
      <c r="T5298" s="8">
        <f t="shared" si="248"/>
        <v>9203.2875000000004</v>
      </c>
      <c r="U5298" s="8">
        <f>Sales[[#This Row],[Unit Cost]]*Sales[[#This Row],[Order Quantity]]</f>
        <v>4974.75</v>
      </c>
    </row>
    <row r="5299" spans="1:21" x14ac:dyDescent="0.2">
      <c r="A5299" s="6" t="s">
        <v>5512</v>
      </c>
      <c r="B5299" s="6" t="s">
        <v>24</v>
      </c>
      <c r="C5299" s="6" t="s">
        <v>147</v>
      </c>
      <c r="D5299" s="7">
        <v>43800</v>
      </c>
      <c r="E5299" s="7">
        <v>43880</v>
      </c>
      <c r="F5299" s="7">
        <v>43882</v>
      </c>
      <c r="G5299" s="7">
        <v>43889</v>
      </c>
      <c r="H5299" s="6">
        <f t="shared" si="246"/>
        <v>9</v>
      </c>
      <c r="I5299" s="6" t="s">
        <v>215</v>
      </c>
      <c r="J5299" s="6">
        <v>3</v>
      </c>
      <c r="K5299" s="6">
        <v>40</v>
      </c>
      <c r="L5299" s="6">
        <v>230</v>
      </c>
      <c r="M5299" s="6">
        <v>33</v>
      </c>
      <c r="N5299" s="6">
        <v>6</v>
      </c>
      <c r="O5299" s="6">
        <v>0.2</v>
      </c>
      <c r="P5299" s="8">
        <v>938</v>
      </c>
      <c r="Q5299" s="8">
        <v>675.36</v>
      </c>
      <c r="R5299" s="8">
        <f t="shared" si="247"/>
        <v>450.23999999999978</v>
      </c>
      <c r="S5299" s="8">
        <f>(((Sales[[#This Row],[Unit Price]]-(Sales[[#This Row],[Discount Applied]]*Sales[[#This Row],[Unit Price]]))-Q5299)/Q5299)*100</f>
        <v>11.111111111111105</v>
      </c>
      <c r="T5299" s="8">
        <f t="shared" si="248"/>
        <v>4502.3999999999996</v>
      </c>
      <c r="U5299" s="8">
        <f>Sales[[#This Row],[Unit Cost]]*Sales[[#This Row],[Order Quantity]]</f>
        <v>4052.16</v>
      </c>
    </row>
    <row r="5300" spans="1:21" x14ac:dyDescent="0.2">
      <c r="A5300" s="6" t="s">
        <v>5513</v>
      </c>
      <c r="B5300" s="6" t="s">
        <v>24</v>
      </c>
      <c r="C5300" s="6" t="s">
        <v>147</v>
      </c>
      <c r="D5300" s="7">
        <v>43700</v>
      </c>
      <c r="E5300" s="7">
        <v>43880</v>
      </c>
      <c r="F5300" s="7">
        <v>43885</v>
      </c>
      <c r="G5300" s="7">
        <v>43894</v>
      </c>
      <c r="H5300" s="6">
        <f t="shared" si="246"/>
        <v>14</v>
      </c>
      <c r="I5300" s="6" t="s">
        <v>215</v>
      </c>
      <c r="J5300" s="6">
        <v>2</v>
      </c>
      <c r="K5300" s="6">
        <v>14</v>
      </c>
      <c r="L5300" s="6">
        <v>230</v>
      </c>
      <c r="M5300" s="6">
        <v>12</v>
      </c>
      <c r="N5300" s="6">
        <v>3</v>
      </c>
      <c r="O5300" s="6">
        <v>0.2</v>
      </c>
      <c r="P5300" s="8">
        <v>2680</v>
      </c>
      <c r="Q5300" s="8">
        <v>2278</v>
      </c>
      <c r="R5300" s="8">
        <f t="shared" si="247"/>
        <v>-402</v>
      </c>
      <c r="S5300" s="8">
        <f>(((Sales[[#This Row],[Unit Price]]-(Sales[[#This Row],[Discount Applied]]*Sales[[#This Row],[Unit Price]]))-Q5300)/Q5300)*100</f>
        <v>-5.8823529411764701</v>
      </c>
      <c r="T5300" s="8">
        <f t="shared" si="248"/>
        <v>6432</v>
      </c>
      <c r="U5300" s="8">
        <f>Sales[[#This Row],[Unit Cost]]*Sales[[#This Row],[Order Quantity]]</f>
        <v>6834</v>
      </c>
    </row>
    <row r="5301" spans="1:21" x14ac:dyDescent="0.2">
      <c r="A5301" s="6" t="s">
        <v>5514</v>
      </c>
      <c r="B5301" s="6" t="s">
        <v>25</v>
      </c>
      <c r="C5301" s="6" t="s">
        <v>144</v>
      </c>
      <c r="D5301" s="7">
        <v>43800</v>
      </c>
      <c r="E5301" s="7">
        <v>43880</v>
      </c>
      <c r="F5301" s="7">
        <v>43893</v>
      </c>
      <c r="G5301" s="7">
        <v>43895</v>
      </c>
      <c r="H5301" s="6">
        <f t="shared" si="246"/>
        <v>15</v>
      </c>
      <c r="I5301" s="6" t="s">
        <v>215</v>
      </c>
      <c r="J5301" s="6">
        <v>17</v>
      </c>
      <c r="K5301" s="6">
        <v>19</v>
      </c>
      <c r="L5301" s="6">
        <v>68</v>
      </c>
      <c r="M5301" s="6">
        <v>37</v>
      </c>
      <c r="N5301" s="6">
        <v>2</v>
      </c>
      <c r="O5301" s="6">
        <v>0.2</v>
      </c>
      <c r="P5301" s="8">
        <v>2914.5</v>
      </c>
      <c r="Q5301" s="8">
        <v>2156.73</v>
      </c>
      <c r="R5301" s="8">
        <f t="shared" si="247"/>
        <v>349.73999999999978</v>
      </c>
      <c r="S5301" s="8">
        <f>(((Sales[[#This Row],[Unit Price]]-(Sales[[#This Row],[Discount Applied]]*Sales[[#This Row],[Unit Price]]))-Q5301)/Q5301)*100</f>
        <v>8.1081081081081035</v>
      </c>
      <c r="T5301" s="8">
        <f t="shared" si="248"/>
        <v>4663.2</v>
      </c>
      <c r="U5301" s="8">
        <f>Sales[[#This Row],[Unit Cost]]*Sales[[#This Row],[Order Quantity]]</f>
        <v>4313.46</v>
      </c>
    </row>
    <row r="5302" spans="1:21" x14ac:dyDescent="0.2">
      <c r="A5302" s="6" t="s">
        <v>5515</v>
      </c>
      <c r="B5302" s="6" t="s">
        <v>24</v>
      </c>
      <c r="C5302" s="6" t="s">
        <v>145</v>
      </c>
      <c r="D5302" s="7">
        <v>43700</v>
      </c>
      <c r="E5302" s="7">
        <v>43880</v>
      </c>
      <c r="F5302" s="7">
        <v>43888</v>
      </c>
      <c r="G5302" s="7">
        <v>43896</v>
      </c>
      <c r="H5302" s="6">
        <f t="shared" si="246"/>
        <v>16</v>
      </c>
      <c r="I5302" s="6" t="s">
        <v>215</v>
      </c>
      <c r="J5302" s="6">
        <v>2</v>
      </c>
      <c r="K5302" s="6">
        <v>37</v>
      </c>
      <c r="L5302" s="6">
        <v>193</v>
      </c>
      <c r="M5302" s="6">
        <v>28</v>
      </c>
      <c r="N5302" s="6">
        <v>8</v>
      </c>
      <c r="O5302" s="6">
        <v>0.05</v>
      </c>
      <c r="P5302" s="8">
        <v>904.5</v>
      </c>
      <c r="Q5302" s="8">
        <v>633.15</v>
      </c>
      <c r="R5302" s="8">
        <f t="shared" si="247"/>
        <v>1809</v>
      </c>
      <c r="S5302" s="8">
        <f>(((Sales[[#This Row],[Unit Price]]-(Sales[[#This Row],[Discount Applied]]*Sales[[#This Row],[Unit Price]]))-Q5302)/Q5302)*100</f>
        <v>35.714285714285715</v>
      </c>
      <c r="T5302" s="8">
        <f t="shared" si="248"/>
        <v>6874.2</v>
      </c>
      <c r="U5302" s="8">
        <f>Sales[[#This Row],[Unit Cost]]*Sales[[#This Row],[Order Quantity]]</f>
        <v>5065.2</v>
      </c>
    </row>
    <row r="5303" spans="1:21" x14ac:dyDescent="0.2">
      <c r="A5303" s="6" t="s">
        <v>5516</v>
      </c>
      <c r="B5303" s="6" t="s">
        <v>26</v>
      </c>
      <c r="C5303" s="6" t="s">
        <v>145</v>
      </c>
      <c r="D5303" s="7">
        <v>43800</v>
      </c>
      <c r="E5303" s="7">
        <v>43880</v>
      </c>
      <c r="F5303" s="7">
        <v>43900</v>
      </c>
      <c r="G5303" s="7">
        <v>43906</v>
      </c>
      <c r="H5303" s="6">
        <f t="shared" si="246"/>
        <v>26</v>
      </c>
      <c r="I5303" s="6" t="s">
        <v>215</v>
      </c>
      <c r="J5303" s="6">
        <v>28</v>
      </c>
      <c r="K5303" s="6">
        <v>8</v>
      </c>
      <c r="L5303" s="6">
        <v>139</v>
      </c>
      <c r="M5303" s="6">
        <v>3</v>
      </c>
      <c r="N5303" s="6">
        <v>2</v>
      </c>
      <c r="O5303" s="6">
        <v>0.05</v>
      </c>
      <c r="P5303" s="8">
        <v>2592.9</v>
      </c>
      <c r="Q5303" s="8">
        <v>1685.3850000000002</v>
      </c>
      <c r="R5303" s="8">
        <f t="shared" si="247"/>
        <v>1555.7399999999998</v>
      </c>
      <c r="S5303" s="8">
        <f>(((Sales[[#This Row],[Unit Price]]-(Sales[[#This Row],[Discount Applied]]*Sales[[#This Row],[Unit Price]]))-Q5303)/Q5303)*100</f>
        <v>46.153846153846139</v>
      </c>
      <c r="T5303" s="8">
        <f t="shared" si="248"/>
        <v>4926.51</v>
      </c>
      <c r="U5303" s="8">
        <f>Sales[[#This Row],[Unit Cost]]*Sales[[#This Row],[Order Quantity]]</f>
        <v>3370.7700000000004</v>
      </c>
    </row>
    <row r="5304" spans="1:21" x14ac:dyDescent="0.2">
      <c r="A5304" s="6" t="s">
        <v>5517</v>
      </c>
      <c r="B5304" s="6" t="s">
        <v>24</v>
      </c>
      <c r="C5304" s="6" t="s">
        <v>145</v>
      </c>
      <c r="D5304" s="7">
        <v>43800</v>
      </c>
      <c r="E5304" s="7">
        <v>43880</v>
      </c>
      <c r="F5304" s="7">
        <v>43894</v>
      </c>
      <c r="G5304" s="7">
        <v>43897</v>
      </c>
      <c r="H5304" s="6">
        <f t="shared" si="246"/>
        <v>17</v>
      </c>
      <c r="I5304" s="6" t="s">
        <v>215</v>
      </c>
      <c r="J5304" s="6">
        <v>8</v>
      </c>
      <c r="K5304" s="6">
        <v>49</v>
      </c>
      <c r="L5304" s="6">
        <v>144</v>
      </c>
      <c r="M5304" s="6">
        <v>24</v>
      </c>
      <c r="N5304" s="6">
        <v>1</v>
      </c>
      <c r="O5304" s="6">
        <v>0.05</v>
      </c>
      <c r="P5304" s="8">
        <v>180.9</v>
      </c>
      <c r="Q5304" s="8">
        <v>101.30400000000002</v>
      </c>
      <c r="R5304" s="8">
        <f t="shared" si="247"/>
        <v>70.551000000000002</v>
      </c>
      <c r="S5304" s="8">
        <f>(((Sales[[#This Row],[Unit Price]]-(Sales[[#This Row],[Discount Applied]]*Sales[[#This Row],[Unit Price]]))-Q5304)/Q5304)*100</f>
        <v>69.642857142857125</v>
      </c>
      <c r="T5304" s="8">
        <f t="shared" si="248"/>
        <v>171.85500000000002</v>
      </c>
      <c r="U5304" s="8">
        <f>Sales[[#This Row],[Unit Cost]]*Sales[[#This Row],[Order Quantity]]</f>
        <v>101.30400000000002</v>
      </c>
    </row>
    <row r="5305" spans="1:21" x14ac:dyDescent="0.2">
      <c r="A5305" s="6" t="s">
        <v>5518</v>
      </c>
      <c r="B5305" s="6" t="s">
        <v>24</v>
      </c>
      <c r="C5305" s="6" t="s">
        <v>148</v>
      </c>
      <c r="D5305" s="7">
        <v>43700</v>
      </c>
      <c r="E5305" s="7">
        <v>43880</v>
      </c>
      <c r="F5305" s="7">
        <v>43889</v>
      </c>
      <c r="G5305" s="7">
        <v>43897</v>
      </c>
      <c r="H5305" s="6">
        <f t="shared" si="246"/>
        <v>17</v>
      </c>
      <c r="I5305" s="6" t="s">
        <v>215</v>
      </c>
      <c r="J5305" s="6">
        <v>9</v>
      </c>
      <c r="K5305" s="6">
        <v>11</v>
      </c>
      <c r="L5305" s="6">
        <v>30</v>
      </c>
      <c r="M5305" s="6">
        <v>12</v>
      </c>
      <c r="N5305" s="6">
        <v>3</v>
      </c>
      <c r="O5305" s="6">
        <v>0.4</v>
      </c>
      <c r="P5305" s="8">
        <v>4006.6</v>
      </c>
      <c r="Q5305" s="8">
        <v>1682.7719999999999</v>
      </c>
      <c r="R5305" s="8">
        <f t="shared" si="247"/>
        <v>2163.5639999999994</v>
      </c>
      <c r="S5305" s="8">
        <f>(((Sales[[#This Row],[Unit Price]]-(Sales[[#This Row],[Discount Applied]]*Sales[[#This Row],[Unit Price]]))-Q5305)/Q5305)*100</f>
        <v>42.857142857142868</v>
      </c>
      <c r="T5305" s="8">
        <f t="shared" si="248"/>
        <v>7211.8799999999992</v>
      </c>
      <c r="U5305" s="8">
        <f>Sales[[#This Row],[Unit Cost]]*Sales[[#This Row],[Order Quantity]]</f>
        <v>5048.3159999999998</v>
      </c>
    </row>
    <row r="5306" spans="1:21" x14ac:dyDescent="0.2">
      <c r="A5306" s="6" t="s">
        <v>5519</v>
      </c>
      <c r="B5306" s="6" t="s">
        <v>26</v>
      </c>
      <c r="C5306" s="6" t="s">
        <v>145</v>
      </c>
      <c r="D5306" s="7">
        <v>43800</v>
      </c>
      <c r="E5306" s="7">
        <v>43880</v>
      </c>
      <c r="F5306" s="7">
        <v>43897</v>
      </c>
      <c r="G5306" s="7">
        <v>43898</v>
      </c>
      <c r="H5306" s="6">
        <f t="shared" si="246"/>
        <v>18</v>
      </c>
      <c r="I5306" s="6" t="s">
        <v>215</v>
      </c>
      <c r="J5306" s="6">
        <v>27</v>
      </c>
      <c r="K5306" s="6">
        <v>30</v>
      </c>
      <c r="L5306" s="6">
        <v>184</v>
      </c>
      <c r="M5306" s="6">
        <v>30</v>
      </c>
      <c r="N5306" s="6">
        <v>4</v>
      </c>
      <c r="O5306" s="6">
        <v>0.15</v>
      </c>
      <c r="P5306" s="8">
        <v>1949.7</v>
      </c>
      <c r="Q5306" s="8">
        <v>1267.3050000000001</v>
      </c>
      <c r="R5306" s="8">
        <f t="shared" si="247"/>
        <v>1559.7600000000002</v>
      </c>
      <c r="S5306" s="8">
        <f>(((Sales[[#This Row],[Unit Price]]-(Sales[[#This Row],[Discount Applied]]*Sales[[#This Row],[Unit Price]]))-Q5306)/Q5306)*100</f>
        <v>30.76923076923077</v>
      </c>
      <c r="T5306" s="8">
        <f t="shared" si="248"/>
        <v>6628.9800000000005</v>
      </c>
      <c r="U5306" s="8">
        <f>Sales[[#This Row],[Unit Cost]]*Sales[[#This Row],[Order Quantity]]</f>
        <v>5069.22</v>
      </c>
    </row>
    <row r="5307" spans="1:21" x14ac:dyDescent="0.2">
      <c r="A5307" s="6" t="s">
        <v>5520</v>
      </c>
      <c r="B5307" s="6" t="s">
        <v>25</v>
      </c>
      <c r="C5307" s="6" t="s">
        <v>146</v>
      </c>
      <c r="D5307" s="7">
        <v>43800</v>
      </c>
      <c r="E5307" s="7">
        <v>43881</v>
      </c>
      <c r="F5307" s="7">
        <v>43893</v>
      </c>
      <c r="G5307" s="7">
        <v>43902</v>
      </c>
      <c r="H5307" s="6">
        <f t="shared" si="246"/>
        <v>21</v>
      </c>
      <c r="I5307" s="6" t="s">
        <v>215</v>
      </c>
      <c r="J5307" s="6">
        <v>15</v>
      </c>
      <c r="K5307" s="6">
        <v>27</v>
      </c>
      <c r="L5307" s="6">
        <v>264</v>
      </c>
      <c r="M5307" s="6">
        <v>43</v>
      </c>
      <c r="N5307" s="6">
        <v>8</v>
      </c>
      <c r="O5307" s="6">
        <v>0.05</v>
      </c>
      <c r="P5307" s="8">
        <v>2278</v>
      </c>
      <c r="Q5307" s="8">
        <v>1526.26</v>
      </c>
      <c r="R5307" s="8">
        <f t="shared" si="247"/>
        <v>5102.7199999999993</v>
      </c>
      <c r="S5307" s="8">
        <f>(((Sales[[#This Row],[Unit Price]]-(Sales[[#This Row],[Discount Applied]]*Sales[[#This Row],[Unit Price]]))-Q5307)/Q5307)*100</f>
        <v>41.791044776119399</v>
      </c>
      <c r="T5307" s="8">
        <f t="shared" si="248"/>
        <v>17312.8</v>
      </c>
      <c r="U5307" s="8">
        <f>Sales[[#This Row],[Unit Cost]]*Sales[[#This Row],[Order Quantity]]</f>
        <v>12210.08</v>
      </c>
    </row>
    <row r="5308" spans="1:21" x14ac:dyDescent="0.2">
      <c r="A5308" s="6" t="s">
        <v>5521</v>
      </c>
      <c r="B5308" s="6" t="s">
        <v>24</v>
      </c>
      <c r="C5308" s="6" t="s">
        <v>146</v>
      </c>
      <c r="D5308" s="7">
        <v>43800</v>
      </c>
      <c r="E5308" s="7">
        <v>43881</v>
      </c>
      <c r="F5308" s="7">
        <v>43903</v>
      </c>
      <c r="G5308" s="7">
        <v>43909</v>
      </c>
      <c r="H5308" s="6">
        <f t="shared" si="246"/>
        <v>28</v>
      </c>
      <c r="I5308" s="6" t="s">
        <v>215</v>
      </c>
      <c r="J5308" s="6">
        <v>6</v>
      </c>
      <c r="K5308" s="6">
        <v>10</v>
      </c>
      <c r="L5308" s="6">
        <v>297</v>
      </c>
      <c r="M5308" s="6">
        <v>14</v>
      </c>
      <c r="N5308" s="6">
        <v>8</v>
      </c>
      <c r="O5308" s="6">
        <v>0.3</v>
      </c>
      <c r="P5308" s="8">
        <v>3939.6</v>
      </c>
      <c r="Q5308" s="8">
        <v>2206.1760000000004</v>
      </c>
      <c r="R5308" s="8">
        <f t="shared" si="247"/>
        <v>4412.351999999999</v>
      </c>
      <c r="S5308" s="8">
        <f>(((Sales[[#This Row],[Unit Price]]-(Sales[[#This Row],[Discount Applied]]*Sales[[#This Row],[Unit Price]]))-Q5308)/Q5308)*100</f>
        <v>24.999999999999989</v>
      </c>
      <c r="T5308" s="8">
        <f t="shared" si="248"/>
        <v>22061.760000000002</v>
      </c>
      <c r="U5308" s="8">
        <f>Sales[[#This Row],[Unit Cost]]*Sales[[#This Row],[Order Quantity]]</f>
        <v>17649.408000000003</v>
      </c>
    </row>
    <row r="5309" spans="1:21" x14ac:dyDescent="0.2">
      <c r="A5309" s="6" t="s">
        <v>5522</v>
      </c>
      <c r="B5309" s="6" t="s">
        <v>24</v>
      </c>
      <c r="C5309" s="6" t="s">
        <v>146</v>
      </c>
      <c r="D5309" s="7">
        <v>43700</v>
      </c>
      <c r="E5309" s="7">
        <v>43881</v>
      </c>
      <c r="F5309" s="7">
        <v>43883</v>
      </c>
      <c r="G5309" s="7">
        <v>43889</v>
      </c>
      <c r="H5309" s="6">
        <f t="shared" si="246"/>
        <v>8</v>
      </c>
      <c r="I5309" s="6" t="s">
        <v>215</v>
      </c>
      <c r="J5309" s="6">
        <v>9</v>
      </c>
      <c r="K5309" s="6">
        <v>39</v>
      </c>
      <c r="L5309" s="6">
        <v>276</v>
      </c>
      <c r="M5309" s="6">
        <v>5</v>
      </c>
      <c r="N5309" s="6">
        <v>6</v>
      </c>
      <c r="O5309" s="6">
        <v>0.1</v>
      </c>
      <c r="P5309" s="8">
        <v>3953</v>
      </c>
      <c r="Q5309" s="8">
        <v>1739.32</v>
      </c>
      <c r="R5309" s="8">
        <f t="shared" si="247"/>
        <v>10910.28</v>
      </c>
      <c r="S5309" s="8">
        <f>(((Sales[[#This Row],[Unit Price]]-(Sales[[#This Row],[Discount Applied]]*Sales[[#This Row],[Unit Price]]))-Q5309)/Q5309)*100</f>
        <v>104.54545454545455</v>
      </c>
      <c r="T5309" s="8">
        <f t="shared" si="248"/>
        <v>21346.2</v>
      </c>
      <c r="U5309" s="8">
        <f>Sales[[#This Row],[Unit Cost]]*Sales[[#This Row],[Order Quantity]]</f>
        <v>10435.92</v>
      </c>
    </row>
    <row r="5310" spans="1:21" x14ac:dyDescent="0.2">
      <c r="A5310" s="6" t="s">
        <v>5523</v>
      </c>
      <c r="B5310" s="6" t="s">
        <v>24</v>
      </c>
      <c r="C5310" s="6" t="s">
        <v>143</v>
      </c>
      <c r="D5310" s="7">
        <v>43800</v>
      </c>
      <c r="E5310" s="7">
        <v>43881</v>
      </c>
      <c r="F5310" s="7">
        <v>43891</v>
      </c>
      <c r="G5310" s="7">
        <v>43894</v>
      </c>
      <c r="H5310" s="6">
        <f t="shared" si="246"/>
        <v>13</v>
      </c>
      <c r="I5310" s="6" t="s">
        <v>215</v>
      </c>
      <c r="J5310" s="6">
        <v>1</v>
      </c>
      <c r="K5310" s="6">
        <v>30</v>
      </c>
      <c r="L5310" s="6">
        <v>362</v>
      </c>
      <c r="M5310" s="6">
        <v>40</v>
      </c>
      <c r="N5310" s="6">
        <v>5</v>
      </c>
      <c r="O5310" s="6">
        <v>0.3</v>
      </c>
      <c r="P5310" s="8">
        <v>1018.4</v>
      </c>
      <c r="Q5310" s="8">
        <v>723.06399999999996</v>
      </c>
      <c r="R5310" s="8">
        <f t="shared" si="247"/>
        <v>-50.919999999999618</v>
      </c>
      <c r="S5310" s="8">
        <f>(((Sales[[#This Row],[Unit Price]]-(Sales[[#This Row],[Discount Applied]]*Sales[[#This Row],[Unit Price]]))-Q5310)/Q5310)*100</f>
        <v>-1.408450704225348</v>
      </c>
      <c r="T5310" s="8">
        <f t="shared" si="248"/>
        <v>3564.4</v>
      </c>
      <c r="U5310" s="8">
        <f>Sales[[#This Row],[Unit Cost]]*Sales[[#This Row],[Order Quantity]]</f>
        <v>3615.3199999999997</v>
      </c>
    </row>
    <row r="5311" spans="1:21" x14ac:dyDescent="0.2">
      <c r="A5311" s="6" t="s">
        <v>5524</v>
      </c>
      <c r="B5311" s="6" t="s">
        <v>24</v>
      </c>
      <c r="C5311" s="6" t="s">
        <v>148</v>
      </c>
      <c r="D5311" s="7">
        <v>43800</v>
      </c>
      <c r="E5311" s="7">
        <v>43881</v>
      </c>
      <c r="F5311" s="7">
        <v>43897</v>
      </c>
      <c r="G5311" s="7">
        <v>43906</v>
      </c>
      <c r="H5311" s="6">
        <f t="shared" si="246"/>
        <v>25</v>
      </c>
      <c r="I5311" s="6" t="s">
        <v>215</v>
      </c>
      <c r="J5311" s="6">
        <v>7</v>
      </c>
      <c r="K5311" s="6">
        <v>40</v>
      </c>
      <c r="L5311" s="6">
        <v>16</v>
      </c>
      <c r="M5311" s="6">
        <v>14</v>
      </c>
      <c r="N5311" s="6">
        <v>1</v>
      </c>
      <c r="O5311" s="6">
        <v>7.4999999999999997E-2</v>
      </c>
      <c r="P5311" s="8">
        <v>5045.1000000000004</v>
      </c>
      <c r="Q5311" s="8">
        <v>3279.3150000000005</v>
      </c>
      <c r="R5311" s="8">
        <f t="shared" si="247"/>
        <v>1387.4025000000001</v>
      </c>
      <c r="S5311" s="8">
        <f>(((Sales[[#This Row],[Unit Price]]-(Sales[[#This Row],[Discount Applied]]*Sales[[#This Row],[Unit Price]]))-Q5311)/Q5311)*100</f>
        <v>42.307692307692307</v>
      </c>
      <c r="T5311" s="8">
        <f t="shared" si="248"/>
        <v>4666.7175000000007</v>
      </c>
      <c r="U5311" s="8">
        <f>Sales[[#This Row],[Unit Cost]]*Sales[[#This Row],[Order Quantity]]</f>
        <v>3279.3150000000005</v>
      </c>
    </row>
    <row r="5312" spans="1:21" x14ac:dyDescent="0.2">
      <c r="A5312" s="6" t="s">
        <v>5525</v>
      </c>
      <c r="B5312" s="6" t="s">
        <v>25</v>
      </c>
      <c r="C5312" s="6" t="s">
        <v>146</v>
      </c>
      <c r="D5312" s="7">
        <v>43800</v>
      </c>
      <c r="E5312" s="7">
        <v>43881</v>
      </c>
      <c r="F5312" s="7">
        <v>43908</v>
      </c>
      <c r="G5312" s="7">
        <v>43909</v>
      </c>
      <c r="H5312" s="6">
        <f t="shared" si="246"/>
        <v>28</v>
      </c>
      <c r="I5312" s="6" t="s">
        <v>215</v>
      </c>
      <c r="J5312" s="6">
        <v>12</v>
      </c>
      <c r="K5312" s="6">
        <v>45</v>
      </c>
      <c r="L5312" s="6">
        <v>284</v>
      </c>
      <c r="M5312" s="6">
        <v>18</v>
      </c>
      <c r="N5312" s="6">
        <v>5</v>
      </c>
      <c r="O5312" s="6">
        <v>0.05</v>
      </c>
      <c r="P5312" s="8">
        <v>6003.2</v>
      </c>
      <c r="Q5312" s="8">
        <v>3902.08</v>
      </c>
      <c r="R5312" s="8">
        <f t="shared" si="247"/>
        <v>9004.7999999999993</v>
      </c>
      <c r="S5312" s="8">
        <f>(((Sales[[#This Row],[Unit Price]]-(Sales[[#This Row],[Discount Applied]]*Sales[[#This Row],[Unit Price]]))-Q5312)/Q5312)*100</f>
        <v>46.153846153846153</v>
      </c>
      <c r="T5312" s="8">
        <f t="shared" si="248"/>
        <v>28515.200000000001</v>
      </c>
      <c r="U5312" s="8">
        <f>Sales[[#This Row],[Unit Cost]]*Sales[[#This Row],[Order Quantity]]</f>
        <v>19510.400000000001</v>
      </c>
    </row>
    <row r="5313" spans="1:21" x14ac:dyDescent="0.2">
      <c r="A5313" s="6" t="s">
        <v>5526</v>
      </c>
      <c r="B5313" s="6" t="s">
        <v>23</v>
      </c>
      <c r="C5313" s="6" t="s">
        <v>145</v>
      </c>
      <c r="D5313" s="7">
        <v>43800</v>
      </c>
      <c r="E5313" s="7">
        <v>43881</v>
      </c>
      <c r="F5313" s="7">
        <v>43904</v>
      </c>
      <c r="G5313" s="7">
        <v>43914</v>
      </c>
      <c r="H5313" s="6">
        <f t="shared" si="246"/>
        <v>33</v>
      </c>
      <c r="I5313" s="6" t="s">
        <v>215</v>
      </c>
      <c r="J5313" s="6">
        <v>20</v>
      </c>
      <c r="K5313" s="6">
        <v>21</v>
      </c>
      <c r="L5313" s="6">
        <v>114</v>
      </c>
      <c r="M5313" s="6">
        <v>22</v>
      </c>
      <c r="N5313" s="6">
        <v>8</v>
      </c>
      <c r="O5313" s="6">
        <v>7.4999999999999997E-2</v>
      </c>
      <c r="P5313" s="8">
        <v>757.1</v>
      </c>
      <c r="Q5313" s="8">
        <v>499.68600000000004</v>
      </c>
      <c r="R5313" s="8">
        <f t="shared" si="247"/>
        <v>1605.0519999999997</v>
      </c>
      <c r="S5313" s="8">
        <f>(((Sales[[#This Row],[Unit Price]]-(Sales[[#This Row],[Discount Applied]]*Sales[[#This Row],[Unit Price]]))-Q5313)/Q5313)*100</f>
        <v>40.151515151515142</v>
      </c>
      <c r="T5313" s="8">
        <f t="shared" si="248"/>
        <v>5602.54</v>
      </c>
      <c r="U5313" s="8">
        <f>Sales[[#This Row],[Unit Cost]]*Sales[[#This Row],[Order Quantity]]</f>
        <v>3997.4880000000003</v>
      </c>
    </row>
    <row r="5314" spans="1:21" x14ac:dyDescent="0.2">
      <c r="A5314" s="6" t="s">
        <v>5527</v>
      </c>
      <c r="B5314" s="6" t="s">
        <v>23</v>
      </c>
      <c r="C5314" s="6" t="s">
        <v>144</v>
      </c>
      <c r="D5314" s="7">
        <v>43700</v>
      </c>
      <c r="E5314" s="7">
        <v>43881</v>
      </c>
      <c r="F5314" s="7">
        <v>43906</v>
      </c>
      <c r="G5314" s="7">
        <v>43915</v>
      </c>
      <c r="H5314" s="6">
        <f t="shared" ref="H5314:H5377" si="249">G5314-E5314</f>
        <v>34</v>
      </c>
      <c r="I5314" s="6" t="s">
        <v>215</v>
      </c>
      <c r="J5314" s="6">
        <v>24</v>
      </c>
      <c r="K5314" s="6">
        <v>34</v>
      </c>
      <c r="L5314" s="6">
        <v>72</v>
      </c>
      <c r="M5314" s="6">
        <v>6</v>
      </c>
      <c r="N5314" s="6">
        <v>7</v>
      </c>
      <c r="O5314" s="6">
        <v>0.05</v>
      </c>
      <c r="P5314" s="8">
        <v>3115.5</v>
      </c>
      <c r="Q5314" s="8">
        <v>1682.3700000000001</v>
      </c>
      <c r="R5314" s="8">
        <f t="shared" ref="R5314:R5377" si="250">T5314-(Q5314*N5314)</f>
        <v>8941.4850000000006</v>
      </c>
      <c r="S5314" s="8">
        <f>(((Sales[[#This Row],[Unit Price]]-(Sales[[#This Row],[Discount Applied]]*Sales[[#This Row],[Unit Price]]))-Q5314)/Q5314)*100</f>
        <v>75.92592592592591</v>
      </c>
      <c r="T5314" s="8">
        <f t="shared" ref="T5314:T5377" si="251">((P5314*N5314)-(P5314*O5314*N5314))</f>
        <v>20718.075000000001</v>
      </c>
      <c r="U5314" s="8">
        <f>Sales[[#This Row],[Unit Cost]]*Sales[[#This Row],[Order Quantity]]</f>
        <v>11776.59</v>
      </c>
    </row>
    <row r="5315" spans="1:21" x14ac:dyDescent="0.2">
      <c r="A5315" s="6" t="s">
        <v>5528</v>
      </c>
      <c r="B5315" s="6" t="s">
        <v>24</v>
      </c>
      <c r="C5315" s="6" t="s">
        <v>148</v>
      </c>
      <c r="D5315" s="7">
        <v>43800</v>
      </c>
      <c r="E5315" s="7">
        <v>43881</v>
      </c>
      <c r="F5315" s="7">
        <v>43885</v>
      </c>
      <c r="G5315" s="7">
        <v>43892</v>
      </c>
      <c r="H5315" s="6">
        <f t="shared" si="249"/>
        <v>11</v>
      </c>
      <c r="I5315" s="6" t="s">
        <v>215</v>
      </c>
      <c r="J5315" s="6">
        <v>2</v>
      </c>
      <c r="K5315" s="6">
        <v>47</v>
      </c>
      <c r="L5315" s="6">
        <v>1</v>
      </c>
      <c r="M5315" s="6">
        <v>27</v>
      </c>
      <c r="N5315" s="6">
        <v>4</v>
      </c>
      <c r="O5315" s="6">
        <v>0.1</v>
      </c>
      <c r="P5315" s="8">
        <v>1835.8</v>
      </c>
      <c r="Q5315" s="8">
        <v>1413.566</v>
      </c>
      <c r="R5315" s="8">
        <f t="shared" si="250"/>
        <v>954.61599999999999</v>
      </c>
      <c r="S5315" s="8">
        <f>(((Sales[[#This Row],[Unit Price]]-(Sales[[#This Row],[Discount Applied]]*Sales[[#This Row],[Unit Price]]))-Q5315)/Q5315)*100</f>
        <v>16.883116883116884</v>
      </c>
      <c r="T5315" s="8">
        <f t="shared" si="251"/>
        <v>6608.88</v>
      </c>
      <c r="U5315" s="8">
        <f>Sales[[#This Row],[Unit Cost]]*Sales[[#This Row],[Order Quantity]]</f>
        <v>5654.2640000000001</v>
      </c>
    </row>
    <row r="5316" spans="1:21" x14ac:dyDescent="0.2">
      <c r="A5316" s="6" t="s">
        <v>5529</v>
      </c>
      <c r="B5316" s="6" t="s">
        <v>25</v>
      </c>
      <c r="C5316" s="6" t="s">
        <v>145</v>
      </c>
      <c r="D5316" s="7">
        <v>43800</v>
      </c>
      <c r="E5316" s="7">
        <v>43881</v>
      </c>
      <c r="F5316" s="7">
        <v>43901</v>
      </c>
      <c r="G5316" s="7">
        <v>43905</v>
      </c>
      <c r="H5316" s="6">
        <f t="shared" si="249"/>
        <v>24</v>
      </c>
      <c r="I5316" s="6" t="s">
        <v>215</v>
      </c>
      <c r="J5316" s="6">
        <v>18</v>
      </c>
      <c r="K5316" s="6">
        <v>36</v>
      </c>
      <c r="L5316" s="6">
        <v>138</v>
      </c>
      <c r="M5316" s="6">
        <v>19</v>
      </c>
      <c r="N5316" s="6">
        <v>5</v>
      </c>
      <c r="O5316" s="6">
        <v>0.05</v>
      </c>
      <c r="P5316" s="8">
        <v>1333.3</v>
      </c>
      <c r="Q5316" s="8">
        <v>879.97800000000007</v>
      </c>
      <c r="R5316" s="8">
        <f t="shared" si="250"/>
        <v>1933.2849999999999</v>
      </c>
      <c r="S5316" s="8">
        <f>(((Sales[[#This Row],[Unit Price]]-(Sales[[#This Row],[Discount Applied]]*Sales[[#This Row],[Unit Price]]))-Q5316)/Q5316)*100</f>
        <v>43.939393939393931</v>
      </c>
      <c r="T5316" s="8">
        <f t="shared" si="251"/>
        <v>6333.1750000000002</v>
      </c>
      <c r="U5316" s="8">
        <f>Sales[[#This Row],[Unit Cost]]*Sales[[#This Row],[Order Quantity]]</f>
        <v>4399.8900000000003</v>
      </c>
    </row>
    <row r="5317" spans="1:21" x14ac:dyDescent="0.2">
      <c r="A5317" s="6" t="s">
        <v>5530</v>
      </c>
      <c r="B5317" s="6" t="s">
        <v>25</v>
      </c>
      <c r="C5317" s="6" t="s">
        <v>145</v>
      </c>
      <c r="D5317" s="7">
        <v>43800</v>
      </c>
      <c r="E5317" s="7">
        <v>43881</v>
      </c>
      <c r="F5317" s="7">
        <v>43900</v>
      </c>
      <c r="G5317" s="7">
        <v>43908</v>
      </c>
      <c r="H5317" s="6">
        <f t="shared" si="249"/>
        <v>27</v>
      </c>
      <c r="I5317" s="6" t="s">
        <v>215</v>
      </c>
      <c r="J5317" s="6">
        <v>18</v>
      </c>
      <c r="K5317" s="6">
        <v>30</v>
      </c>
      <c r="L5317" s="6">
        <v>113</v>
      </c>
      <c r="M5317" s="6">
        <v>1</v>
      </c>
      <c r="N5317" s="6">
        <v>3</v>
      </c>
      <c r="O5317" s="6">
        <v>7.4999999999999997E-2</v>
      </c>
      <c r="P5317" s="8">
        <v>1038.5</v>
      </c>
      <c r="Q5317" s="8">
        <v>519.25</v>
      </c>
      <c r="R5317" s="8">
        <f t="shared" si="250"/>
        <v>1324.0875000000001</v>
      </c>
      <c r="S5317" s="8">
        <f>(((Sales[[#This Row],[Unit Price]]-(Sales[[#This Row],[Discount Applied]]*Sales[[#This Row],[Unit Price]]))-Q5317)/Q5317)*100</f>
        <v>84.999999999999986</v>
      </c>
      <c r="T5317" s="8">
        <f t="shared" si="251"/>
        <v>2881.8375000000001</v>
      </c>
      <c r="U5317" s="8">
        <f>Sales[[#This Row],[Unit Cost]]*Sales[[#This Row],[Order Quantity]]</f>
        <v>1557.75</v>
      </c>
    </row>
    <row r="5318" spans="1:21" x14ac:dyDescent="0.2">
      <c r="A5318" s="6" t="s">
        <v>5531</v>
      </c>
      <c r="B5318" s="6" t="s">
        <v>23</v>
      </c>
      <c r="C5318" s="6" t="s">
        <v>148</v>
      </c>
      <c r="D5318" s="7">
        <v>43800</v>
      </c>
      <c r="E5318" s="7">
        <v>43882</v>
      </c>
      <c r="F5318" s="7">
        <v>43889</v>
      </c>
      <c r="G5318" s="7">
        <v>43897</v>
      </c>
      <c r="H5318" s="6">
        <f t="shared" si="249"/>
        <v>15</v>
      </c>
      <c r="I5318" s="6" t="s">
        <v>215</v>
      </c>
      <c r="J5318" s="6">
        <v>24</v>
      </c>
      <c r="K5318" s="6">
        <v>24</v>
      </c>
      <c r="L5318" s="6">
        <v>17</v>
      </c>
      <c r="M5318" s="6">
        <v>37</v>
      </c>
      <c r="N5318" s="6">
        <v>5</v>
      </c>
      <c r="O5318" s="6">
        <v>0.15</v>
      </c>
      <c r="P5318" s="8">
        <v>3953</v>
      </c>
      <c r="Q5318" s="8">
        <v>2411.33</v>
      </c>
      <c r="R5318" s="8">
        <f t="shared" si="250"/>
        <v>4743.6000000000004</v>
      </c>
      <c r="S5318" s="8">
        <f>(((Sales[[#This Row],[Unit Price]]-(Sales[[#This Row],[Discount Applied]]*Sales[[#This Row],[Unit Price]]))-Q5318)/Q5318)*100</f>
        <v>39.344262295081975</v>
      </c>
      <c r="T5318" s="8">
        <f t="shared" si="251"/>
        <v>16800.25</v>
      </c>
      <c r="U5318" s="8">
        <f>Sales[[#This Row],[Unit Cost]]*Sales[[#This Row],[Order Quantity]]</f>
        <v>12056.65</v>
      </c>
    </row>
    <row r="5319" spans="1:21" x14ac:dyDescent="0.2">
      <c r="A5319" s="6" t="s">
        <v>5532</v>
      </c>
      <c r="B5319" s="6" t="s">
        <v>24</v>
      </c>
      <c r="C5319" s="6" t="s">
        <v>144</v>
      </c>
      <c r="D5319" s="7">
        <v>43700</v>
      </c>
      <c r="E5319" s="7">
        <v>43882</v>
      </c>
      <c r="F5319" s="7">
        <v>43892</v>
      </c>
      <c r="G5319" s="7">
        <v>43894</v>
      </c>
      <c r="H5319" s="6">
        <f t="shared" si="249"/>
        <v>12</v>
      </c>
      <c r="I5319" s="6" t="s">
        <v>215</v>
      </c>
      <c r="J5319" s="6">
        <v>3</v>
      </c>
      <c r="K5319" s="6">
        <v>40</v>
      </c>
      <c r="L5319" s="6">
        <v>63</v>
      </c>
      <c r="M5319" s="6">
        <v>41</v>
      </c>
      <c r="N5319" s="6">
        <v>8</v>
      </c>
      <c r="O5319" s="6">
        <v>7.4999999999999997E-2</v>
      </c>
      <c r="P5319" s="8">
        <v>2452.2000000000003</v>
      </c>
      <c r="Q5319" s="8">
        <v>1324.1880000000003</v>
      </c>
      <c r="R5319" s="8">
        <f t="shared" si="250"/>
        <v>7552.7759999999998</v>
      </c>
      <c r="S5319" s="8">
        <f>(((Sales[[#This Row],[Unit Price]]-(Sales[[#This Row],[Discount Applied]]*Sales[[#This Row],[Unit Price]]))-Q5319)/Q5319)*100</f>
        <v>71.296296296296276</v>
      </c>
      <c r="T5319" s="8">
        <f t="shared" si="251"/>
        <v>18146.280000000002</v>
      </c>
      <c r="U5319" s="8">
        <f>Sales[[#This Row],[Unit Cost]]*Sales[[#This Row],[Order Quantity]]</f>
        <v>10593.504000000003</v>
      </c>
    </row>
    <row r="5320" spans="1:21" x14ac:dyDescent="0.2">
      <c r="A5320" s="6" t="s">
        <v>5533</v>
      </c>
      <c r="B5320" s="6" t="s">
        <v>25</v>
      </c>
      <c r="C5320" s="6" t="s">
        <v>143</v>
      </c>
      <c r="D5320" s="7">
        <v>43800</v>
      </c>
      <c r="E5320" s="7">
        <v>43882</v>
      </c>
      <c r="F5320" s="7">
        <v>43889</v>
      </c>
      <c r="G5320" s="7">
        <v>43899</v>
      </c>
      <c r="H5320" s="6">
        <f t="shared" si="249"/>
        <v>17</v>
      </c>
      <c r="I5320" s="6" t="s">
        <v>215</v>
      </c>
      <c r="J5320" s="6">
        <v>16</v>
      </c>
      <c r="K5320" s="6">
        <v>30</v>
      </c>
      <c r="L5320" s="6">
        <v>355</v>
      </c>
      <c r="M5320" s="6">
        <v>41</v>
      </c>
      <c r="N5320" s="6">
        <v>8</v>
      </c>
      <c r="O5320" s="6">
        <v>0.05</v>
      </c>
      <c r="P5320" s="8">
        <v>1788.9</v>
      </c>
      <c r="Q5320" s="8">
        <v>1127.0070000000001</v>
      </c>
      <c r="R5320" s="8">
        <f t="shared" si="250"/>
        <v>4579.5840000000007</v>
      </c>
      <c r="S5320" s="8">
        <f>(((Sales[[#This Row],[Unit Price]]-(Sales[[#This Row],[Discount Applied]]*Sales[[#This Row],[Unit Price]]))-Q5320)/Q5320)*100</f>
        <v>50.793650793650805</v>
      </c>
      <c r="T5320" s="8">
        <f t="shared" si="251"/>
        <v>13595.640000000001</v>
      </c>
      <c r="U5320" s="8">
        <f>Sales[[#This Row],[Unit Cost]]*Sales[[#This Row],[Order Quantity]]</f>
        <v>9016.0560000000005</v>
      </c>
    </row>
    <row r="5321" spans="1:21" x14ac:dyDescent="0.2">
      <c r="A5321" s="6" t="s">
        <v>5534</v>
      </c>
      <c r="B5321" s="6" t="s">
        <v>23</v>
      </c>
      <c r="C5321" s="6" t="s">
        <v>145</v>
      </c>
      <c r="D5321" s="7">
        <v>43800</v>
      </c>
      <c r="E5321" s="7">
        <v>43882</v>
      </c>
      <c r="F5321" s="7">
        <v>43899</v>
      </c>
      <c r="G5321" s="7">
        <v>43908</v>
      </c>
      <c r="H5321" s="6">
        <f t="shared" si="249"/>
        <v>26</v>
      </c>
      <c r="I5321" s="6" t="s">
        <v>215</v>
      </c>
      <c r="J5321" s="6">
        <v>22</v>
      </c>
      <c r="K5321" s="6">
        <v>39</v>
      </c>
      <c r="L5321" s="6">
        <v>181</v>
      </c>
      <c r="M5321" s="6">
        <v>42</v>
      </c>
      <c r="N5321" s="6">
        <v>2</v>
      </c>
      <c r="O5321" s="6">
        <v>7.4999999999999997E-2</v>
      </c>
      <c r="P5321" s="8">
        <v>917.9</v>
      </c>
      <c r="Q5321" s="8">
        <v>495.666</v>
      </c>
      <c r="R5321" s="8">
        <f t="shared" si="250"/>
        <v>706.78300000000002</v>
      </c>
      <c r="S5321" s="8">
        <f>(((Sales[[#This Row],[Unit Price]]-(Sales[[#This Row],[Discount Applied]]*Sales[[#This Row],[Unit Price]]))-Q5321)/Q5321)*100</f>
        <v>71.296296296296305</v>
      </c>
      <c r="T5321" s="8">
        <f t="shared" si="251"/>
        <v>1698.115</v>
      </c>
      <c r="U5321" s="8">
        <f>Sales[[#This Row],[Unit Cost]]*Sales[[#This Row],[Order Quantity]]</f>
        <v>991.33199999999999</v>
      </c>
    </row>
    <row r="5322" spans="1:21" x14ac:dyDescent="0.2">
      <c r="A5322" s="6" t="s">
        <v>5535</v>
      </c>
      <c r="B5322" s="6" t="s">
        <v>25</v>
      </c>
      <c r="C5322" s="6" t="s">
        <v>146</v>
      </c>
      <c r="D5322" s="7">
        <v>43800</v>
      </c>
      <c r="E5322" s="7">
        <v>43882</v>
      </c>
      <c r="F5322" s="7">
        <v>43884</v>
      </c>
      <c r="G5322" s="7">
        <v>43887</v>
      </c>
      <c r="H5322" s="6">
        <f t="shared" si="249"/>
        <v>5</v>
      </c>
      <c r="I5322" s="6" t="s">
        <v>215</v>
      </c>
      <c r="J5322" s="6">
        <v>19</v>
      </c>
      <c r="K5322" s="6">
        <v>34</v>
      </c>
      <c r="L5322" s="6">
        <v>312</v>
      </c>
      <c r="M5322" s="6">
        <v>34</v>
      </c>
      <c r="N5322" s="6">
        <v>8</v>
      </c>
      <c r="O5322" s="6">
        <v>7.4999999999999997E-2</v>
      </c>
      <c r="P5322" s="8">
        <v>3999.9</v>
      </c>
      <c r="Q5322" s="8">
        <v>2799.93</v>
      </c>
      <c r="R5322" s="8">
        <f t="shared" si="250"/>
        <v>7199.8200000000033</v>
      </c>
      <c r="S5322" s="8">
        <f>(((Sales[[#This Row],[Unit Price]]-(Sales[[#This Row],[Discount Applied]]*Sales[[#This Row],[Unit Price]]))-Q5322)/Q5322)*100</f>
        <v>32.14285714285716</v>
      </c>
      <c r="T5322" s="8">
        <f t="shared" si="251"/>
        <v>29599.260000000002</v>
      </c>
      <c r="U5322" s="8">
        <f>Sales[[#This Row],[Unit Cost]]*Sales[[#This Row],[Order Quantity]]</f>
        <v>22399.439999999999</v>
      </c>
    </row>
    <row r="5323" spans="1:21" x14ac:dyDescent="0.2">
      <c r="A5323" s="6" t="s">
        <v>5536</v>
      </c>
      <c r="B5323" s="6" t="s">
        <v>24</v>
      </c>
      <c r="C5323" s="6" t="s">
        <v>143</v>
      </c>
      <c r="D5323" s="7">
        <v>43800</v>
      </c>
      <c r="E5323" s="7">
        <v>43882</v>
      </c>
      <c r="F5323" s="7">
        <v>43888</v>
      </c>
      <c r="G5323" s="7">
        <v>43895</v>
      </c>
      <c r="H5323" s="6">
        <f t="shared" si="249"/>
        <v>13</v>
      </c>
      <c r="I5323" s="6" t="s">
        <v>215</v>
      </c>
      <c r="J5323" s="6">
        <v>2</v>
      </c>
      <c r="K5323" s="6">
        <v>9</v>
      </c>
      <c r="L5323" s="6">
        <v>337</v>
      </c>
      <c r="M5323" s="6">
        <v>28</v>
      </c>
      <c r="N5323" s="6">
        <v>5</v>
      </c>
      <c r="O5323" s="6">
        <v>7.4999999999999997E-2</v>
      </c>
      <c r="P5323" s="8">
        <v>991.6</v>
      </c>
      <c r="Q5323" s="8">
        <v>634.62400000000002</v>
      </c>
      <c r="R5323" s="8">
        <f t="shared" si="250"/>
        <v>1413.0299999999997</v>
      </c>
      <c r="S5323" s="8">
        <f>(((Sales[[#This Row],[Unit Price]]-(Sales[[#This Row],[Discount Applied]]*Sales[[#This Row],[Unit Price]]))-Q5323)/Q5323)*100</f>
        <v>44.53125</v>
      </c>
      <c r="T5323" s="8">
        <f t="shared" si="251"/>
        <v>4586.1499999999996</v>
      </c>
      <c r="U5323" s="8">
        <f>Sales[[#This Row],[Unit Cost]]*Sales[[#This Row],[Order Quantity]]</f>
        <v>3173.12</v>
      </c>
    </row>
    <row r="5324" spans="1:21" x14ac:dyDescent="0.2">
      <c r="A5324" s="6" t="s">
        <v>5537</v>
      </c>
      <c r="B5324" s="6" t="s">
        <v>25</v>
      </c>
      <c r="C5324" s="6" t="s">
        <v>145</v>
      </c>
      <c r="D5324" s="7">
        <v>43800</v>
      </c>
      <c r="E5324" s="7">
        <v>43882</v>
      </c>
      <c r="F5324" s="7">
        <v>43886</v>
      </c>
      <c r="G5324" s="7">
        <v>43895</v>
      </c>
      <c r="H5324" s="6">
        <f t="shared" si="249"/>
        <v>13</v>
      </c>
      <c r="I5324" s="6" t="s">
        <v>215</v>
      </c>
      <c r="J5324" s="6">
        <v>16</v>
      </c>
      <c r="K5324" s="6">
        <v>39</v>
      </c>
      <c r="L5324" s="6">
        <v>183</v>
      </c>
      <c r="M5324" s="6">
        <v>15</v>
      </c>
      <c r="N5324" s="6">
        <v>4</v>
      </c>
      <c r="O5324" s="6">
        <v>0.15</v>
      </c>
      <c r="P5324" s="8">
        <v>268</v>
      </c>
      <c r="Q5324" s="8">
        <v>195.64</v>
      </c>
      <c r="R5324" s="8">
        <f t="shared" si="250"/>
        <v>128.6400000000001</v>
      </c>
      <c r="S5324" s="8">
        <f>(((Sales[[#This Row],[Unit Price]]-(Sales[[#This Row],[Discount Applied]]*Sales[[#This Row],[Unit Price]]))-Q5324)/Q5324)*100</f>
        <v>16.438356164383574</v>
      </c>
      <c r="T5324" s="8">
        <f t="shared" si="251"/>
        <v>911.2</v>
      </c>
      <c r="U5324" s="8">
        <f>Sales[[#This Row],[Unit Cost]]*Sales[[#This Row],[Order Quantity]]</f>
        <v>782.56</v>
      </c>
    </row>
    <row r="5325" spans="1:21" x14ac:dyDescent="0.2">
      <c r="A5325" s="6" t="s">
        <v>5538</v>
      </c>
      <c r="B5325" s="6" t="s">
        <v>24</v>
      </c>
      <c r="C5325" s="6" t="s">
        <v>146</v>
      </c>
      <c r="D5325" s="7">
        <v>43800</v>
      </c>
      <c r="E5325" s="7">
        <v>43882</v>
      </c>
      <c r="F5325" s="7">
        <v>43903</v>
      </c>
      <c r="G5325" s="7">
        <v>43908</v>
      </c>
      <c r="H5325" s="6">
        <f t="shared" si="249"/>
        <v>26</v>
      </c>
      <c r="I5325" s="6" t="s">
        <v>215</v>
      </c>
      <c r="J5325" s="6">
        <v>9</v>
      </c>
      <c r="K5325" s="6">
        <v>28</v>
      </c>
      <c r="L5325" s="6">
        <v>306</v>
      </c>
      <c r="M5325" s="6">
        <v>43</v>
      </c>
      <c r="N5325" s="6">
        <v>4</v>
      </c>
      <c r="O5325" s="6">
        <v>0.15</v>
      </c>
      <c r="P5325" s="8">
        <v>917.9</v>
      </c>
      <c r="Q5325" s="8">
        <v>504.84500000000003</v>
      </c>
      <c r="R5325" s="8">
        <f t="shared" si="250"/>
        <v>1101.4799999999996</v>
      </c>
      <c r="S5325" s="8">
        <f>(((Sales[[#This Row],[Unit Price]]-(Sales[[#This Row],[Discount Applied]]*Sales[[#This Row],[Unit Price]]))-Q5325)/Q5325)*100</f>
        <v>54.545454545454518</v>
      </c>
      <c r="T5325" s="8">
        <f t="shared" si="251"/>
        <v>3120.8599999999997</v>
      </c>
      <c r="U5325" s="8">
        <f>Sales[[#This Row],[Unit Cost]]*Sales[[#This Row],[Order Quantity]]</f>
        <v>2019.38</v>
      </c>
    </row>
    <row r="5326" spans="1:21" x14ac:dyDescent="0.2">
      <c r="A5326" s="6" t="s">
        <v>5539</v>
      </c>
      <c r="B5326" s="6" t="s">
        <v>25</v>
      </c>
      <c r="C5326" s="6" t="s">
        <v>145</v>
      </c>
      <c r="D5326" s="7">
        <v>43800</v>
      </c>
      <c r="E5326" s="7">
        <v>43882</v>
      </c>
      <c r="F5326" s="7">
        <v>43895</v>
      </c>
      <c r="G5326" s="7">
        <v>43901</v>
      </c>
      <c r="H5326" s="6">
        <f t="shared" si="249"/>
        <v>19</v>
      </c>
      <c r="I5326" s="6" t="s">
        <v>215</v>
      </c>
      <c r="J5326" s="6">
        <v>18</v>
      </c>
      <c r="K5326" s="6">
        <v>29</v>
      </c>
      <c r="L5326" s="6">
        <v>101</v>
      </c>
      <c r="M5326" s="6">
        <v>37</v>
      </c>
      <c r="N5326" s="6">
        <v>4</v>
      </c>
      <c r="O5326" s="6">
        <v>0.1</v>
      </c>
      <c r="P5326" s="8">
        <v>5125.5</v>
      </c>
      <c r="Q5326" s="8">
        <v>3895.38</v>
      </c>
      <c r="R5326" s="8">
        <f t="shared" si="250"/>
        <v>2870.2799999999988</v>
      </c>
      <c r="S5326" s="8">
        <f>(((Sales[[#This Row],[Unit Price]]-(Sales[[#This Row],[Discount Applied]]*Sales[[#This Row],[Unit Price]]))-Q5326)/Q5326)*100</f>
        <v>18.421052631578938</v>
      </c>
      <c r="T5326" s="8">
        <f t="shared" si="251"/>
        <v>18451.8</v>
      </c>
      <c r="U5326" s="8">
        <f>Sales[[#This Row],[Unit Cost]]*Sales[[#This Row],[Order Quantity]]</f>
        <v>15581.52</v>
      </c>
    </row>
    <row r="5327" spans="1:21" x14ac:dyDescent="0.2">
      <c r="A5327" s="6" t="s">
        <v>5540</v>
      </c>
      <c r="B5327" s="6" t="s">
        <v>25</v>
      </c>
      <c r="C5327" s="6" t="s">
        <v>147</v>
      </c>
      <c r="D5327" s="7">
        <v>43800</v>
      </c>
      <c r="E5327" s="7">
        <v>43882</v>
      </c>
      <c r="F5327" s="7">
        <v>43885</v>
      </c>
      <c r="G5327" s="7">
        <v>43886</v>
      </c>
      <c r="H5327" s="6">
        <f t="shared" si="249"/>
        <v>4</v>
      </c>
      <c r="I5327" s="6" t="s">
        <v>215</v>
      </c>
      <c r="J5327" s="6">
        <v>16</v>
      </c>
      <c r="K5327" s="6">
        <v>50</v>
      </c>
      <c r="L5327" s="6">
        <v>204</v>
      </c>
      <c r="M5327" s="6">
        <v>14</v>
      </c>
      <c r="N5327" s="6">
        <v>5</v>
      </c>
      <c r="O5327" s="6">
        <v>7.4999999999999997E-2</v>
      </c>
      <c r="P5327" s="8">
        <v>2499.1</v>
      </c>
      <c r="Q5327" s="8">
        <v>1949.298</v>
      </c>
      <c r="R5327" s="8">
        <f t="shared" si="250"/>
        <v>1811.8474999999999</v>
      </c>
      <c r="S5327" s="8">
        <f>(((Sales[[#This Row],[Unit Price]]-(Sales[[#This Row],[Discount Applied]]*Sales[[#This Row],[Unit Price]]))-Q5327)/Q5327)*100</f>
        <v>18.589743589743591</v>
      </c>
      <c r="T5327" s="8">
        <f t="shared" si="251"/>
        <v>11558.3375</v>
      </c>
      <c r="U5327" s="8">
        <f>Sales[[#This Row],[Unit Cost]]*Sales[[#This Row],[Order Quantity]]</f>
        <v>9746.49</v>
      </c>
    </row>
    <row r="5328" spans="1:21" x14ac:dyDescent="0.2">
      <c r="A5328" s="6" t="s">
        <v>5541</v>
      </c>
      <c r="B5328" s="6" t="s">
        <v>24</v>
      </c>
      <c r="C5328" s="6" t="s">
        <v>148</v>
      </c>
      <c r="D5328" s="7">
        <v>43800</v>
      </c>
      <c r="E5328" s="7">
        <v>43883</v>
      </c>
      <c r="F5328" s="7">
        <v>43896</v>
      </c>
      <c r="G5328" s="7">
        <v>43903</v>
      </c>
      <c r="H5328" s="6">
        <f t="shared" si="249"/>
        <v>20</v>
      </c>
      <c r="I5328" s="6" t="s">
        <v>215</v>
      </c>
      <c r="J5328" s="6">
        <v>2</v>
      </c>
      <c r="K5328" s="6">
        <v>50</v>
      </c>
      <c r="L5328" s="6">
        <v>34</v>
      </c>
      <c r="M5328" s="6">
        <v>45</v>
      </c>
      <c r="N5328" s="6">
        <v>6</v>
      </c>
      <c r="O5328" s="6">
        <v>0.2</v>
      </c>
      <c r="P5328" s="8">
        <v>1005</v>
      </c>
      <c r="Q5328" s="8">
        <v>804</v>
      </c>
      <c r="R5328" s="8">
        <f t="shared" si="250"/>
        <v>0</v>
      </c>
      <c r="S5328" s="8">
        <f>(((Sales[[#This Row],[Unit Price]]-(Sales[[#This Row],[Discount Applied]]*Sales[[#This Row],[Unit Price]]))-Q5328)/Q5328)*100</f>
        <v>0</v>
      </c>
      <c r="T5328" s="8">
        <f t="shared" si="251"/>
        <v>4824</v>
      </c>
      <c r="U5328" s="8">
        <f>Sales[[#This Row],[Unit Cost]]*Sales[[#This Row],[Order Quantity]]</f>
        <v>4824</v>
      </c>
    </row>
    <row r="5329" spans="1:21" x14ac:dyDescent="0.2">
      <c r="A5329" s="6" t="s">
        <v>5542</v>
      </c>
      <c r="B5329" s="6" t="s">
        <v>26</v>
      </c>
      <c r="C5329" s="6" t="s">
        <v>146</v>
      </c>
      <c r="D5329" s="7">
        <v>43800</v>
      </c>
      <c r="E5329" s="7">
        <v>43883</v>
      </c>
      <c r="F5329" s="7">
        <v>43897</v>
      </c>
      <c r="G5329" s="7">
        <v>43900</v>
      </c>
      <c r="H5329" s="6">
        <f t="shared" si="249"/>
        <v>17</v>
      </c>
      <c r="I5329" s="6" t="s">
        <v>215</v>
      </c>
      <c r="J5329" s="6">
        <v>27</v>
      </c>
      <c r="K5329" s="6">
        <v>3</v>
      </c>
      <c r="L5329" s="6">
        <v>285</v>
      </c>
      <c r="M5329" s="6">
        <v>3</v>
      </c>
      <c r="N5329" s="6">
        <v>6</v>
      </c>
      <c r="O5329" s="6">
        <v>0.4</v>
      </c>
      <c r="P5329" s="8">
        <v>234.5</v>
      </c>
      <c r="Q5329" s="8">
        <v>189.94500000000002</v>
      </c>
      <c r="R5329" s="8">
        <f t="shared" si="250"/>
        <v>-295.47000000000014</v>
      </c>
      <c r="S5329" s="8">
        <f>(((Sales[[#This Row],[Unit Price]]-(Sales[[#This Row],[Discount Applied]]*Sales[[#This Row],[Unit Price]]))-Q5329)/Q5329)*100</f>
        <v>-25.925925925925942</v>
      </c>
      <c r="T5329" s="8">
        <f t="shared" si="251"/>
        <v>844.19999999999993</v>
      </c>
      <c r="U5329" s="8">
        <f>Sales[[#This Row],[Unit Cost]]*Sales[[#This Row],[Order Quantity]]</f>
        <v>1139.67</v>
      </c>
    </row>
    <row r="5330" spans="1:21" x14ac:dyDescent="0.2">
      <c r="A5330" s="6" t="s">
        <v>5543</v>
      </c>
      <c r="B5330" s="6" t="s">
        <v>25</v>
      </c>
      <c r="C5330" s="6" t="s">
        <v>145</v>
      </c>
      <c r="D5330" s="7">
        <v>43700</v>
      </c>
      <c r="E5330" s="7">
        <v>43883</v>
      </c>
      <c r="F5330" s="7">
        <v>43885</v>
      </c>
      <c r="G5330" s="7">
        <v>43892</v>
      </c>
      <c r="H5330" s="6">
        <f t="shared" si="249"/>
        <v>9</v>
      </c>
      <c r="I5330" s="6" t="s">
        <v>215</v>
      </c>
      <c r="J5330" s="6">
        <v>15</v>
      </c>
      <c r="K5330" s="6">
        <v>45</v>
      </c>
      <c r="L5330" s="6">
        <v>199</v>
      </c>
      <c r="M5330" s="6">
        <v>18</v>
      </c>
      <c r="N5330" s="6">
        <v>5</v>
      </c>
      <c r="O5330" s="6">
        <v>0.05</v>
      </c>
      <c r="P5330" s="8">
        <v>5601.2</v>
      </c>
      <c r="Q5330" s="8">
        <v>2912.6239999999998</v>
      </c>
      <c r="R5330" s="8">
        <f t="shared" si="250"/>
        <v>12042.580000000002</v>
      </c>
      <c r="S5330" s="8">
        <f>(((Sales[[#This Row],[Unit Price]]-(Sales[[#This Row],[Discount Applied]]*Sales[[#This Row],[Unit Price]]))-Q5330)/Q5330)*100</f>
        <v>82.692307692307693</v>
      </c>
      <c r="T5330" s="8">
        <f t="shared" si="251"/>
        <v>26605.7</v>
      </c>
      <c r="U5330" s="8">
        <f>Sales[[#This Row],[Unit Cost]]*Sales[[#This Row],[Order Quantity]]</f>
        <v>14563.119999999999</v>
      </c>
    </row>
    <row r="5331" spans="1:21" x14ac:dyDescent="0.2">
      <c r="A5331" s="6" t="s">
        <v>5544</v>
      </c>
      <c r="B5331" s="6" t="s">
        <v>23</v>
      </c>
      <c r="C5331" s="6" t="s">
        <v>146</v>
      </c>
      <c r="D5331" s="7">
        <v>43800</v>
      </c>
      <c r="E5331" s="7">
        <v>43883</v>
      </c>
      <c r="F5331" s="7">
        <v>43889</v>
      </c>
      <c r="G5331" s="7">
        <v>43890</v>
      </c>
      <c r="H5331" s="6">
        <f t="shared" si="249"/>
        <v>7</v>
      </c>
      <c r="I5331" s="6" t="s">
        <v>215</v>
      </c>
      <c r="J5331" s="6">
        <v>25</v>
      </c>
      <c r="K5331" s="6">
        <v>45</v>
      </c>
      <c r="L5331" s="6">
        <v>270</v>
      </c>
      <c r="M5331" s="6">
        <v>32</v>
      </c>
      <c r="N5331" s="6">
        <v>3</v>
      </c>
      <c r="O5331" s="6">
        <v>0.05</v>
      </c>
      <c r="P5331" s="8">
        <v>3289.7000000000003</v>
      </c>
      <c r="Q5331" s="8">
        <v>1480.3650000000002</v>
      </c>
      <c r="R5331" s="8">
        <f t="shared" si="250"/>
        <v>4934.5499999999993</v>
      </c>
      <c r="S5331" s="8">
        <f>(((Sales[[#This Row],[Unit Price]]-(Sales[[#This Row],[Discount Applied]]*Sales[[#This Row],[Unit Price]]))-Q5331)/Q5331)*100</f>
        <v>111.1111111111111</v>
      </c>
      <c r="T5331" s="8">
        <f t="shared" si="251"/>
        <v>9375.6450000000004</v>
      </c>
      <c r="U5331" s="8">
        <f>Sales[[#This Row],[Unit Cost]]*Sales[[#This Row],[Order Quantity]]</f>
        <v>4441.0950000000012</v>
      </c>
    </row>
    <row r="5332" spans="1:21" x14ac:dyDescent="0.2">
      <c r="A5332" s="6" t="s">
        <v>5545</v>
      </c>
      <c r="B5332" s="6" t="s">
        <v>25</v>
      </c>
      <c r="C5332" s="6" t="s">
        <v>146</v>
      </c>
      <c r="D5332" s="7">
        <v>43800</v>
      </c>
      <c r="E5332" s="7">
        <v>43883</v>
      </c>
      <c r="F5332" s="7">
        <v>43892</v>
      </c>
      <c r="G5332" s="7">
        <v>43897</v>
      </c>
      <c r="H5332" s="6">
        <f t="shared" si="249"/>
        <v>14</v>
      </c>
      <c r="I5332" s="6" t="s">
        <v>215</v>
      </c>
      <c r="J5332" s="6">
        <v>17</v>
      </c>
      <c r="K5332" s="6">
        <v>47</v>
      </c>
      <c r="L5332" s="6">
        <v>319</v>
      </c>
      <c r="M5332" s="6">
        <v>18</v>
      </c>
      <c r="N5332" s="6">
        <v>1</v>
      </c>
      <c r="O5332" s="6">
        <v>7.4999999999999997E-2</v>
      </c>
      <c r="P5332" s="8">
        <v>5514.1</v>
      </c>
      <c r="Q5332" s="8">
        <v>2536.4860000000003</v>
      </c>
      <c r="R5332" s="8">
        <f t="shared" si="250"/>
        <v>2564.0565000000001</v>
      </c>
      <c r="S5332" s="8">
        <f>(((Sales[[#This Row],[Unit Price]]-(Sales[[#This Row],[Discount Applied]]*Sales[[#This Row],[Unit Price]]))-Q5332)/Q5332)*100</f>
        <v>101.08695652173911</v>
      </c>
      <c r="T5332" s="8">
        <f t="shared" si="251"/>
        <v>5100.5425000000005</v>
      </c>
      <c r="U5332" s="8">
        <f>Sales[[#This Row],[Unit Cost]]*Sales[[#This Row],[Order Quantity]]</f>
        <v>2536.4860000000003</v>
      </c>
    </row>
    <row r="5333" spans="1:21" x14ac:dyDescent="0.2">
      <c r="A5333" s="6" t="s">
        <v>5546</v>
      </c>
      <c r="B5333" s="6" t="s">
        <v>24</v>
      </c>
      <c r="C5333" s="6" t="s">
        <v>146</v>
      </c>
      <c r="D5333" s="7">
        <v>43800</v>
      </c>
      <c r="E5333" s="7">
        <v>43883</v>
      </c>
      <c r="F5333" s="7">
        <v>43889</v>
      </c>
      <c r="G5333" s="7">
        <v>43890</v>
      </c>
      <c r="H5333" s="6">
        <f t="shared" si="249"/>
        <v>7</v>
      </c>
      <c r="I5333" s="6" t="s">
        <v>215</v>
      </c>
      <c r="J5333" s="6">
        <v>6</v>
      </c>
      <c r="K5333" s="6">
        <v>26</v>
      </c>
      <c r="L5333" s="6">
        <v>279</v>
      </c>
      <c r="M5333" s="6">
        <v>5</v>
      </c>
      <c r="N5333" s="6">
        <v>1</v>
      </c>
      <c r="O5333" s="6">
        <v>0.3</v>
      </c>
      <c r="P5333" s="8">
        <v>5380.1</v>
      </c>
      <c r="Q5333" s="8">
        <v>2205.8409999999999</v>
      </c>
      <c r="R5333" s="8">
        <f t="shared" si="250"/>
        <v>1560.2290000000007</v>
      </c>
      <c r="S5333" s="8">
        <f>(((Sales[[#This Row],[Unit Price]]-(Sales[[#This Row],[Discount Applied]]*Sales[[#This Row],[Unit Price]]))-Q5333)/Q5333)*100</f>
        <v>70.731707317073216</v>
      </c>
      <c r="T5333" s="8">
        <f t="shared" si="251"/>
        <v>3766.0700000000006</v>
      </c>
      <c r="U5333" s="8">
        <f>Sales[[#This Row],[Unit Cost]]*Sales[[#This Row],[Order Quantity]]</f>
        <v>2205.8409999999999</v>
      </c>
    </row>
    <row r="5334" spans="1:21" x14ac:dyDescent="0.2">
      <c r="A5334" s="6" t="s">
        <v>5547</v>
      </c>
      <c r="B5334" s="6" t="s">
        <v>25</v>
      </c>
      <c r="C5334" s="6" t="s">
        <v>146</v>
      </c>
      <c r="D5334" s="7">
        <v>43800</v>
      </c>
      <c r="E5334" s="7">
        <v>43883</v>
      </c>
      <c r="F5334" s="7">
        <v>43894</v>
      </c>
      <c r="G5334" s="7">
        <v>43898</v>
      </c>
      <c r="H5334" s="6">
        <f t="shared" si="249"/>
        <v>15</v>
      </c>
      <c r="I5334" s="6" t="s">
        <v>215</v>
      </c>
      <c r="J5334" s="6">
        <v>15</v>
      </c>
      <c r="K5334" s="6">
        <v>44</v>
      </c>
      <c r="L5334" s="6">
        <v>324</v>
      </c>
      <c r="M5334" s="6">
        <v>22</v>
      </c>
      <c r="N5334" s="6">
        <v>3</v>
      </c>
      <c r="O5334" s="6">
        <v>0.2</v>
      </c>
      <c r="P5334" s="8">
        <v>3611.3</v>
      </c>
      <c r="Q5334" s="8">
        <v>2058.4409999999998</v>
      </c>
      <c r="R5334" s="8">
        <f t="shared" si="250"/>
        <v>2491.7970000000014</v>
      </c>
      <c r="S5334" s="8">
        <f>(((Sales[[#This Row],[Unit Price]]-(Sales[[#This Row],[Discount Applied]]*Sales[[#This Row],[Unit Price]]))-Q5334)/Q5334)*100</f>
        <v>40.350877192982466</v>
      </c>
      <c r="T5334" s="8">
        <f t="shared" si="251"/>
        <v>8667.1200000000008</v>
      </c>
      <c r="U5334" s="8">
        <f>Sales[[#This Row],[Unit Cost]]*Sales[[#This Row],[Order Quantity]]</f>
        <v>6175.3229999999994</v>
      </c>
    </row>
    <row r="5335" spans="1:21" x14ac:dyDescent="0.2">
      <c r="A5335" s="6" t="s">
        <v>5548</v>
      </c>
      <c r="B5335" s="6" t="s">
        <v>23</v>
      </c>
      <c r="C5335" s="6" t="s">
        <v>148</v>
      </c>
      <c r="D5335" s="7">
        <v>43800</v>
      </c>
      <c r="E5335" s="7">
        <v>43883</v>
      </c>
      <c r="F5335" s="7">
        <v>43895</v>
      </c>
      <c r="G5335" s="7">
        <v>43896</v>
      </c>
      <c r="H5335" s="6">
        <f t="shared" si="249"/>
        <v>13</v>
      </c>
      <c r="I5335" s="6" t="s">
        <v>215</v>
      </c>
      <c r="J5335" s="6">
        <v>25</v>
      </c>
      <c r="K5335" s="6">
        <v>49</v>
      </c>
      <c r="L5335" s="6">
        <v>26</v>
      </c>
      <c r="M5335" s="6">
        <v>3</v>
      </c>
      <c r="N5335" s="6">
        <v>3</v>
      </c>
      <c r="O5335" s="6">
        <v>0.05</v>
      </c>
      <c r="P5335" s="8">
        <v>6344.9000000000005</v>
      </c>
      <c r="Q5335" s="8">
        <v>4124.1850000000004</v>
      </c>
      <c r="R5335" s="8">
        <f t="shared" si="250"/>
        <v>5710.41</v>
      </c>
      <c r="S5335" s="8">
        <f>(((Sales[[#This Row],[Unit Price]]-(Sales[[#This Row],[Discount Applied]]*Sales[[#This Row],[Unit Price]]))-Q5335)/Q5335)*100</f>
        <v>46.153846153846153</v>
      </c>
      <c r="T5335" s="8">
        <f t="shared" si="251"/>
        <v>18082.965</v>
      </c>
      <c r="U5335" s="8">
        <f>Sales[[#This Row],[Unit Cost]]*Sales[[#This Row],[Order Quantity]]</f>
        <v>12372.555</v>
      </c>
    </row>
    <row r="5336" spans="1:21" x14ac:dyDescent="0.2">
      <c r="A5336" s="6" t="s">
        <v>5549</v>
      </c>
      <c r="B5336" s="6" t="s">
        <v>23</v>
      </c>
      <c r="C5336" s="6" t="s">
        <v>148</v>
      </c>
      <c r="D5336" s="7">
        <v>43800</v>
      </c>
      <c r="E5336" s="7">
        <v>43883</v>
      </c>
      <c r="F5336" s="7">
        <v>43908</v>
      </c>
      <c r="G5336" s="7">
        <v>43909</v>
      </c>
      <c r="H5336" s="6">
        <f t="shared" si="249"/>
        <v>26</v>
      </c>
      <c r="I5336" s="6" t="s">
        <v>215</v>
      </c>
      <c r="J5336" s="6">
        <v>24</v>
      </c>
      <c r="K5336" s="6">
        <v>46</v>
      </c>
      <c r="L5336" s="6">
        <v>12</v>
      </c>
      <c r="M5336" s="6">
        <v>29</v>
      </c>
      <c r="N5336" s="6">
        <v>1</v>
      </c>
      <c r="O5336" s="6">
        <v>7.4999999999999997E-2</v>
      </c>
      <c r="P5336" s="8">
        <v>3370.1</v>
      </c>
      <c r="Q5336" s="8">
        <v>2527.5749999999998</v>
      </c>
      <c r="R5336" s="8">
        <f t="shared" si="250"/>
        <v>589.76749999999993</v>
      </c>
      <c r="S5336" s="8">
        <f>(((Sales[[#This Row],[Unit Price]]-(Sales[[#This Row],[Discount Applied]]*Sales[[#This Row],[Unit Price]]))-Q5336)/Q5336)*100</f>
        <v>23.333333333333332</v>
      </c>
      <c r="T5336" s="8">
        <f t="shared" si="251"/>
        <v>3117.3424999999997</v>
      </c>
      <c r="U5336" s="8">
        <f>Sales[[#This Row],[Unit Cost]]*Sales[[#This Row],[Order Quantity]]</f>
        <v>2527.5749999999998</v>
      </c>
    </row>
    <row r="5337" spans="1:21" x14ac:dyDescent="0.2">
      <c r="A5337" s="6" t="s">
        <v>5550</v>
      </c>
      <c r="B5337" s="6" t="s">
        <v>24</v>
      </c>
      <c r="C5337" s="6" t="s">
        <v>143</v>
      </c>
      <c r="D5337" s="7">
        <v>43700</v>
      </c>
      <c r="E5337" s="7">
        <v>43883</v>
      </c>
      <c r="F5337" s="7">
        <v>43891</v>
      </c>
      <c r="G5337" s="7">
        <v>43901</v>
      </c>
      <c r="H5337" s="6">
        <f t="shared" si="249"/>
        <v>18</v>
      </c>
      <c r="I5337" s="6" t="s">
        <v>215</v>
      </c>
      <c r="J5337" s="6">
        <v>1</v>
      </c>
      <c r="K5337" s="6">
        <v>15</v>
      </c>
      <c r="L5337" s="6">
        <v>366</v>
      </c>
      <c r="M5337" s="6">
        <v>30</v>
      </c>
      <c r="N5337" s="6">
        <v>5</v>
      </c>
      <c r="O5337" s="6">
        <v>0.2</v>
      </c>
      <c r="P5337" s="8">
        <v>261.3</v>
      </c>
      <c r="Q5337" s="8">
        <v>169.84500000000003</v>
      </c>
      <c r="R5337" s="8">
        <f t="shared" si="250"/>
        <v>195.97499999999991</v>
      </c>
      <c r="S5337" s="8">
        <f>(((Sales[[#This Row],[Unit Price]]-(Sales[[#This Row],[Discount Applied]]*Sales[[#This Row],[Unit Price]]))-Q5337)/Q5337)*100</f>
        <v>23.07692307692307</v>
      </c>
      <c r="T5337" s="8">
        <f t="shared" si="251"/>
        <v>1045.2</v>
      </c>
      <c r="U5337" s="8">
        <f>Sales[[#This Row],[Unit Cost]]*Sales[[#This Row],[Order Quantity]]</f>
        <v>849.22500000000014</v>
      </c>
    </row>
    <row r="5338" spans="1:21" x14ac:dyDescent="0.2">
      <c r="A5338" s="6" t="s">
        <v>5551</v>
      </c>
      <c r="B5338" s="6" t="s">
        <v>25</v>
      </c>
      <c r="C5338" s="6" t="s">
        <v>145</v>
      </c>
      <c r="D5338" s="7">
        <v>43800</v>
      </c>
      <c r="E5338" s="7">
        <v>43883</v>
      </c>
      <c r="F5338" s="7">
        <v>43893</v>
      </c>
      <c r="G5338" s="7">
        <v>43901</v>
      </c>
      <c r="H5338" s="6">
        <f t="shared" si="249"/>
        <v>18</v>
      </c>
      <c r="I5338" s="6" t="s">
        <v>215</v>
      </c>
      <c r="J5338" s="6">
        <v>18</v>
      </c>
      <c r="K5338" s="6">
        <v>31</v>
      </c>
      <c r="L5338" s="6">
        <v>88</v>
      </c>
      <c r="M5338" s="6">
        <v>28</v>
      </c>
      <c r="N5338" s="6">
        <v>6</v>
      </c>
      <c r="O5338" s="6">
        <v>0.05</v>
      </c>
      <c r="P5338" s="8">
        <v>3906.1</v>
      </c>
      <c r="Q5338" s="8">
        <v>3242.0629999999996</v>
      </c>
      <c r="R5338" s="8">
        <f t="shared" si="250"/>
        <v>2812.3919999999998</v>
      </c>
      <c r="S5338" s="8">
        <f>(((Sales[[#This Row],[Unit Price]]-(Sales[[#This Row],[Discount Applied]]*Sales[[#This Row],[Unit Price]]))-Q5338)/Q5338)*100</f>
        <v>14.457831325301221</v>
      </c>
      <c r="T5338" s="8">
        <f t="shared" si="251"/>
        <v>22264.769999999997</v>
      </c>
      <c r="U5338" s="8">
        <f>Sales[[#This Row],[Unit Cost]]*Sales[[#This Row],[Order Quantity]]</f>
        <v>19452.377999999997</v>
      </c>
    </row>
    <row r="5339" spans="1:21" x14ac:dyDescent="0.2">
      <c r="A5339" s="6" t="s">
        <v>5552</v>
      </c>
      <c r="B5339" s="6" t="s">
        <v>24</v>
      </c>
      <c r="C5339" s="6" t="s">
        <v>148</v>
      </c>
      <c r="D5339" s="7">
        <v>43800</v>
      </c>
      <c r="E5339" s="7">
        <v>43883</v>
      </c>
      <c r="F5339" s="7">
        <v>43905</v>
      </c>
      <c r="G5339" s="7">
        <v>43907</v>
      </c>
      <c r="H5339" s="6">
        <f t="shared" si="249"/>
        <v>24</v>
      </c>
      <c r="I5339" s="6" t="s">
        <v>215</v>
      </c>
      <c r="J5339" s="6">
        <v>6</v>
      </c>
      <c r="K5339" s="6">
        <v>37</v>
      </c>
      <c r="L5339" s="6">
        <v>19</v>
      </c>
      <c r="M5339" s="6">
        <v>38</v>
      </c>
      <c r="N5339" s="6">
        <v>7</v>
      </c>
      <c r="O5339" s="6">
        <v>0.05</v>
      </c>
      <c r="P5339" s="8">
        <v>944.7</v>
      </c>
      <c r="Q5339" s="8">
        <v>699.07799999999997</v>
      </c>
      <c r="R5339" s="8">
        <f t="shared" si="250"/>
        <v>1388.7089999999998</v>
      </c>
      <c r="S5339" s="8">
        <f>(((Sales[[#This Row],[Unit Price]]-(Sales[[#This Row],[Discount Applied]]*Sales[[#This Row],[Unit Price]]))-Q5339)/Q5339)*100</f>
        <v>28.37837837837839</v>
      </c>
      <c r="T5339" s="8">
        <f t="shared" si="251"/>
        <v>6282.2550000000001</v>
      </c>
      <c r="U5339" s="8">
        <f>Sales[[#This Row],[Unit Cost]]*Sales[[#This Row],[Order Quantity]]</f>
        <v>4893.5460000000003</v>
      </c>
    </row>
    <row r="5340" spans="1:21" x14ac:dyDescent="0.2">
      <c r="A5340" s="6" t="s">
        <v>5553</v>
      </c>
      <c r="B5340" s="6" t="s">
        <v>24</v>
      </c>
      <c r="C5340" s="6" t="s">
        <v>144</v>
      </c>
      <c r="D5340" s="7">
        <v>43800</v>
      </c>
      <c r="E5340" s="7">
        <v>43883</v>
      </c>
      <c r="F5340" s="7">
        <v>43900</v>
      </c>
      <c r="G5340" s="7">
        <v>43906</v>
      </c>
      <c r="H5340" s="6">
        <f t="shared" si="249"/>
        <v>23</v>
      </c>
      <c r="I5340" s="6" t="s">
        <v>215</v>
      </c>
      <c r="J5340" s="6">
        <v>4</v>
      </c>
      <c r="K5340" s="6">
        <v>44</v>
      </c>
      <c r="L5340" s="6">
        <v>71</v>
      </c>
      <c r="M5340" s="6">
        <v>13</v>
      </c>
      <c r="N5340" s="6">
        <v>7</v>
      </c>
      <c r="O5340" s="6">
        <v>7.4999999999999997E-2</v>
      </c>
      <c r="P5340" s="8">
        <v>180.9</v>
      </c>
      <c r="Q5340" s="8">
        <v>139.29300000000001</v>
      </c>
      <c r="R5340" s="8">
        <f t="shared" si="250"/>
        <v>196.27649999999983</v>
      </c>
      <c r="S5340" s="8">
        <f>(((Sales[[#This Row],[Unit Price]]-(Sales[[#This Row],[Discount Applied]]*Sales[[#This Row],[Unit Price]]))-Q5340)/Q5340)*100</f>
        <v>20.129870129870131</v>
      </c>
      <c r="T5340" s="8">
        <f t="shared" si="251"/>
        <v>1171.3274999999999</v>
      </c>
      <c r="U5340" s="8">
        <f>Sales[[#This Row],[Unit Cost]]*Sales[[#This Row],[Order Quantity]]</f>
        <v>975.05100000000004</v>
      </c>
    </row>
    <row r="5341" spans="1:21" x14ac:dyDescent="0.2">
      <c r="A5341" s="6" t="s">
        <v>5554</v>
      </c>
      <c r="B5341" s="6" t="s">
        <v>25</v>
      </c>
      <c r="C5341" s="6" t="s">
        <v>145</v>
      </c>
      <c r="D5341" s="7">
        <v>43800</v>
      </c>
      <c r="E5341" s="7">
        <v>43884</v>
      </c>
      <c r="F5341" s="7">
        <v>43889</v>
      </c>
      <c r="G5341" s="7">
        <v>43890</v>
      </c>
      <c r="H5341" s="6">
        <f t="shared" si="249"/>
        <v>6</v>
      </c>
      <c r="I5341" s="6" t="s">
        <v>215</v>
      </c>
      <c r="J5341" s="6">
        <v>17</v>
      </c>
      <c r="K5341" s="6">
        <v>45</v>
      </c>
      <c r="L5341" s="6">
        <v>173</v>
      </c>
      <c r="M5341" s="6">
        <v>11</v>
      </c>
      <c r="N5341" s="6">
        <v>6</v>
      </c>
      <c r="O5341" s="6">
        <v>0.1</v>
      </c>
      <c r="P5341" s="8">
        <v>917.9</v>
      </c>
      <c r="Q5341" s="8">
        <v>706.78300000000002</v>
      </c>
      <c r="R5341" s="8">
        <f t="shared" si="250"/>
        <v>715.96199999999953</v>
      </c>
      <c r="S5341" s="8">
        <f>(((Sales[[#This Row],[Unit Price]]-(Sales[[#This Row],[Discount Applied]]*Sales[[#This Row],[Unit Price]]))-Q5341)/Q5341)*100</f>
        <v>16.883116883116884</v>
      </c>
      <c r="T5341" s="8">
        <f t="shared" si="251"/>
        <v>4956.66</v>
      </c>
      <c r="U5341" s="8">
        <f>Sales[[#This Row],[Unit Cost]]*Sales[[#This Row],[Order Quantity]]</f>
        <v>4240.6980000000003</v>
      </c>
    </row>
    <row r="5342" spans="1:21" x14ac:dyDescent="0.2">
      <c r="A5342" s="6" t="s">
        <v>5555</v>
      </c>
      <c r="B5342" s="6" t="s">
        <v>24</v>
      </c>
      <c r="C5342" s="6" t="s">
        <v>144</v>
      </c>
      <c r="D5342" s="7">
        <v>43800</v>
      </c>
      <c r="E5342" s="7">
        <v>43884</v>
      </c>
      <c r="F5342" s="7">
        <v>43895</v>
      </c>
      <c r="G5342" s="7">
        <v>43897</v>
      </c>
      <c r="H5342" s="6">
        <f t="shared" si="249"/>
        <v>13</v>
      </c>
      <c r="I5342" s="6" t="s">
        <v>215</v>
      </c>
      <c r="J5342" s="6">
        <v>1</v>
      </c>
      <c r="K5342" s="6">
        <v>32</v>
      </c>
      <c r="L5342" s="6">
        <v>80</v>
      </c>
      <c r="M5342" s="6">
        <v>16</v>
      </c>
      <c r="N5342" s="6">
        <v>1</v>
      </c>
      <c r="O5342" s="6">
        <v>0.2</v>
      </c>
      <c r="P5342" s="8">
        <v>958.1</v>
      </c>
      <c r="Q5342" s="8">
        <v>469.46899999999999</v>
      </c>
      <c r="R5342" s="8">
        <f t="shared" si="250"/>
        <v>297.01100000000002</v>
      </c>
      <c r="S5342" s="8">
        <f>(((Sales[[#This Row],[Unit Price]]-(Sales[[#This Row],[Discount Applied]]*Sales[[#This Row],[Unit Price]]))-Q5342)/Q5342)*100</f>
        <v>63.265306122448983</v>
      </c>
      <c r="T5342" s="8">
        <f t="shared" si="251"/>
        <v>766.48</v>
      </c>
      <c r="U5342" s="8">
        <f>Sales[[#This Row],[Unit Cost]]*Sales[[#This Row],[Order Quantity]]</f>
        <v>469.46899999999999</v>
      </c>
    </row>
    <row r="5343" spans="1:21" x14ac:dyDescent="0.2">
      <c r="A5343" s="6" t="s">
        <v>5556</v>
      </c>
      <c r="B5343" s="6" t="s">
        <v>23</v>
      </c>
      <c r="C5343" s="6" t="s">
        <v>144</v>
      </c>
      <c r="D5343" s="7">
        <v>43800</v>
      </c>
      <c r="E5343" s="7">
        <v>43884</v>
      </c>
      <c r="F5343" s="7">
        <v>43902</v>
      </c>
      <c r="G5343" s="7">
        <v>43905</v>
      </c>
      <c r="H5343" s="6">
        <f t="shared" si="249"/>
        <v>21</v>
      </c>
      <c r="I5343" s="6" t="s">
        <v>215</v>
      </c>
      <c r="J5343" s="6">
        <v>24</v>
      </c>
      <c r="K5343" s="6">
        <v>24</v>
      </c>
      <c r="L5343" s="6">
        <v>60</v>
      </c>
      <c r="M5343" s="6">
        <v>12</v>
      </c>
      <c r="N5343" s="6">
        <v>8</v>
      </c>
      <c r="O5343" s="6">
        <v>0.05</v>
      </c>
      <c r="P5343" s="8">
        <v>2405.3000000000002</v>
      </c>
      <c r="Q5343" s="8">
        <v>2044.5050000000001</v>
      </c>
      <c r="R5343" s="8">
        <f t="shared" si="250"/>
        <v>1924.2400000000016</v>
      </c>
      <c r="S5343" s="8">
        <f>(((Sales[[#This Row],[Unit Price]]-(Sales[[#This Row],[Discount Applied]]*Sales[[#This Row],[Unit Price]]))-Q5343)/Q5343)*100</f>
        <v>11.764705882352951</v>
      </c>
      <c r="T5343" s="8">
        <f t="shared" si="251"/>
        <v>18280.280000000002</v>
      </c>
      <c r="U5343" s="8">
        <f>Sales[[#This Row],[Unit Cost]]*Sales[[#This Row],[Order Quantity]]</f>
        <v>16356.04</v>
      </c>
    </row>
    <row r="5344" spans="1:21" x14ac:dyDescent="0.2">
      <c r="A5344" s="6" t="s">
        <v>5557</v>
      </c>
      <c r="B5344" s="6" t="s">
        <v>26</v>
      </c>
      <c r="C5344" s="6" t="s">
        <v>143</v>
      </c>
      <c r="D5344" s="7">
        <v>43800</v>
      </c>
      <c r="E5344" s="7">
        <v>43884</v>
      </c>
      <c r="F5344" s="7">
        <v>43888</v>
      </c>
      <c r="G5344" s="7">
        <v>43898</v>
      </c>
      <c r="H5344" s="6">
        <f t="shared" si="249"/>
        <v>14</v>
      </c>
      <c r="I5344" s="6" t="s">
        <v>215</v>
      </c>
      <c r="J5344" s="6">
        <v>26</v>
      </c>
      <c r="K5344" s="6">
        <v>28</v>
      </c>
      <c r="L5344" s="6">
        <v>346</v>
      </c>
      <c r="M5344" s="6">
        <v>10</v>
      </c>
      <c r="N5344" s="6">
        <v>2</v>
      </c>
      <c r="O5344" s="6">
        <v>7.4999999999999997E-2</v>
      </c>
      <c r="P5344" s="8">
        <v>891.1</v>
      </c>
      <c r="Q5344" s="8">
        <v>427.72800000000001</v>
      </c>
      <c r="R5344" s="8">
        <f t="shared" si="250"/>
        <v>793.07900000000006</v>
      </c>
      <c r="S5344" s="8">
        <f>(((Sales[[#This Row],[Unit Price]]-(Sales[[#This Row],[Discount Applied]]*Sales[[#This Row],[Unit Price]]))-Q5344)/Q5344)*100</f>
        <v>92.708333333333343</v>
      </c>
      <c r="T5344" s="8">
        <f t="shared" si="251"/>
        <v>1648.5350000000001</v>
      </c>
      <c r="U5344" s="8">
        <f>Sales[[#This Row],[Unit Cost]]*Sales[[#This Row],[Order Quantity]]</f>
        <v>855.45600000000002</v>
      </c>
    </row>
    <row r="5345" spans="1:21" x14ac:dyDescent="0.2">
      <c r="A5345" s="6" t="s">
        <v>5558</v>
      </c>
      <c r="B5345" s="6" t="s">
        <v>25</v>
      </c>
      <c r="C5345" s="6" t="s">
        <v>144</v>
      </c>
      <c r="D5345" s="7">
        <v>43800</v>
      </c>
      <c r="E5345" s="7">
        <v>43884</v>
      </c>
      <c r="F5345" s="7">
        <v>43903</v>
      </c>
      <c r="G5345" s="7">
        <v>43913</v>
      </c>
      <c r="H5345" s="6">
        <f t="shared" si="249"/>
        <v>29</v>
      </c>
      <c r="I5345" s="6" t="s">
        <v>215</v>
      </c>
      <c r="J5345" s="6">
        <v>13</v>
      </c>
      <c r="K5345" s="6">
        <v>22</v>
      </c>
      <c r="L5345" s="6">
        <v>76</v>
      </c>
      <c r="M5345" s="6">
        <v>43</v>
      </c>
      <c r="N5345" s="6">
        <v>7</v>
      </c>
      <c r="O5345" s="6">
        <v>0.05</v>
      </c>
      <c r="P5345" s="8">
        <v>4013.3</v>
      </c>
      <c r="Q5345" s="8">
        <v>2809.31</v>
      </c>
      <c r="R5345" s="8">
        <f t="shared" si="250"/>
        <v>7023.2750000000051</v>
      </c>
      <c r="S5345" s="8">
        <f>(((Sales[[#This Row],[Unit Price]]-(Sales[[#This Row],[Discount Applied]]*Sales[[#This Row],[Unit Price]]))-Q5345)/Q5345)*100</f>
        <v>35.71428571428573</v>
      </c>
      <c r="T5345" s="8">
        <f t="shared" si="251"/>
        <v>26688.445000000003</v>
      </c>
      <c r="U5345" s="8">
        <f>Sales[[#This Row],[Unit Cost]]*Sales[[#This Row],[Order Quantity]]</f>
        <v>19665.169999999998</v>
      </c>
    </row>
    <row r="5346" spans="1:21" x14ac:dyDescent="0.2">
      <c r="A5346" s="6" t="s">
        <v>5559</v>
      </c>
      <c r="B5346" s="6" t="s">
        <v>26</v>
      </c>
      <c r="C5346" s="6" t="s">
        <v>145</v>
      </c>
      <c r="D5346" s="7">
        <v>43800</v>
      </c>
      <c r="E5346" s="7">
        <v>43884</v>
      </c>
      <c r="F5346" s="7">
        <v>43901</v>
      </c>
      <c r="G5346" s="7">
        <v>43905</v>
      </c>
      <c r="H5346" s="6">
        <f t="shared" si="249"/>
        <v>21</v>
      </c>
      <c r="I5346" s="6" t="s">
        <v>215</v>
      </c>
      <c r="J5346" s="6">
        <v>28</v>
      </c>
      <c r="K5346" s="6">
        <v>34</v>
      </c>
      <c r="L5346" s="6">
        <v>110</v>
      </c>
      <c r="M5346" s="6">
        <v>45</v>
      </c>
      <c r="N5346" s="6">
        <v>5</v>
      </c>
      <c r="O5346" s="6">
        <v>0.05</v>
      </c>
      <c r="P5346" s="8">
        <v>2599.6</v>
      </c>
      <c r="Q5346" s="8">
        <v>1039.8399999999999</v>
      </c>
      <c r="R5346" s="8">
        <f t="shared" si="250"/>
        <v>7148.9000000000005</v>
      </c>
      <c r="S5346" s="8">
        <f>(((Sales[[#This Row],[Unit Price]]-(Sales[[#This Row],[Discount Applied]]*Sales[[#This Row],[Unit Price]]))-Q5346)/Q5346)*100</f>
        <v>137.5</v>
      </c>
      <c r="T5346" s="8">
        <f t="shared" si="251"/>
        <v>12348.1</v>
      </c>
      <c r="U5346" s="8">
        <f>Sales[[#This Row],[Unit Cost]]*Sales[[#This Row],[Order Quantity]]</f>
        <v>5199.2</v>
      </c>
    </row>
    <row r="5347" spans="1:21" x14ac:dyDescent="0.2">
      <c r="A5347" s="6" t="s">
        <v>5560</v>
      </c>
      <c r="B5347" s="6" t="s">
        <v>25</v>
      </c>
      <c r="C5347" s="6" t="s">
        <v>145</v>
      </c>
      <c r="D5347" s="7">
        <v>43800</v>
      </c>
      <c r="E5347" s="7">
        <v>43884</v>
      </c>
      <c r="F5347" s="7">
        <v>43909</v>
      </c>
      <c r="G5347" s="7">
        <v>43912</v>
      </c>
      <c r="H5347" s="6">
        <f t="shared" si="249"/>
        <v>28</v>
      </c>
      <c r="I5347" s="6" t="s">
        <v>215</v>
      </c>
      <c r="J5347" s="6">
        <v>18</v>
      </c>
      <c r="K5347" s="6">
        <v>36</v>
      </c>
      <c r="L5347" s="6">
        <v>108</v>
      </c>
      <c r="M5347" s="6">
        <v>33</v>
      </c>
      <c r="N5347" s="6">
        <v>5</v>
      </c>
      <c r="O5347" s="6">
        <v>0.05</v>
      </c>
      <c r="P5347" s="8">
        <v>1132.3</v>
      </c>
      <c r="Q5347" s="8">
        <v>905.84</v>
      </c>
      <c r="R5347" s="8">
        <f t="shared" si="250"/>
        <v>849.22500000000036</v>
      </c>
      <c r="S5347" s="8">
        <f>(((Sales[[#This Row],[Unit Price]]-(Sales[[#This Row],[Discount Applied]]*Sales[[#This Row],[Unit Price]]))-Q5347)/Q5347)*100</f>
        <v>18.749999999999989</v>
      </c>
      <c r="T5347" s="8">
        <f t="shared" si="251"/>
        <v>5378.4250000000002</v>
      </c>
      <c r="U5347" s="8">
        <f>Sales[[#This Row],[Unit Cost]]*Sales[[#This Row],[Order Quantity]]</f>
        <v>4529.2</v>
      </c>
    </row>
    <row r="5348" spans="1:21" x14ac:dyDescent="0.2">
      <c r="A5348" s="6" t="s">
        <v>5561</v>
      </c>
      <c r="B5348" s="6" t="s">
        <v>23</v>
      </c>
      <c r="C5348" s="6" t="s">
        <v>147</v>
      </c>
      <c r="D5348" s="7">
        <v>43700</v>
      </c>
      <c r="E5348" s="7">
        <v>43884</v>
      </c>
      <c r="F5348" s="7">
        <v>43890</v>
      </c>
      <c r="G5348" s="7">
        <v>43898</v>
      </c>
      <c r="H5348" s="6">
        <f t="shared" si="249"/>
        <v>14</v>
      </c>
      <c r="I5348" s="6" t="s">
        <v>215</v>
      </c>
      <c r="J5348" s="6">
        <v>24</v>
      </c>
      <c r="K5348" s="6">
        <v>47</v>
      </c>
      <c r="L5348" s="6">
        <v>253</v>
      </c>
      <c r="M5348" s="6">
        <v>12</v>
      </c>
      <c r="N5348" s="6">
        <v>3</v>
      </c>
      <c r="O5348" s="6">
        <v>0.1</v>
      </c>
      <c r="P5348" s="8">
        <v>1969.8</v>
      </c>
      <c r="Q5348" s="8">
        <v>1615.2359999999999</v>
      </c>
      <c r="R5348" s="8">
        <f t="shared" si="250"/>
        <v>472.7519999999995</v>
      </c>
      <c r="S5348" s="8">
        <f>(((Sales[[#This Row],[Unit Price]]-(Sales[[#This Row],[Discount Applied]]*Sales[[#This Row],[Unit Price]]))-Q5348)/Q5348)*100</f>
        <v>9.7560975609756149</v>
      </c>
      <c r="T5348" s="8">
        <f t="shared" si="251"/>
        <v>5318.4599999999991</v>
      </c>
      <c r="U5348" s="8">
        <f>Sales[[#This Row],[Unit Cost]]*Sales[[#This Row],[Order Quantity]]</f>
        <v>4845.7079999999996</v>
      </c>
    </row>
    <row r="5349" spans="1:21" x14ac:dyDescent="0.2">
      <c r="A5349" s="6" t="s">
        <v>5562</v>
      </c>
      <c r="B5349" s="6" t="s">
        <v>23</v>
      </c>
      <c r="C5349" s="6" t="s">
        <v>146</v>
      </c>
      <c r="D5349" s="7">
        <v>43800</v>
      </c>
      <c r="E5349" s="7">
        <v>43884</v>
      </c>
      <c r="F5349" s="7">
        <v>43897</v>
      </c>
      <c r="G5349" s="7">
        <v>43899</v>
      </c>
      <c r="H5349" s="6">
        <f t="shared" si="249"/>
        <v>15</v>
      </c>
      <c r="I5349" s="6" t="s">
        <v>215</v>
      </c>
      <c r="J5349" s="6">
        <v>23</v>
      </c>
      <c r="K5349" s="6">
        <v>10</v>
      </c>
      <c r="L5349" s="6">
        <v>293</v>
      </c>
      <c r="M5349" s="6">
        <v>40</v>
      </c>
      <c r="N5349" s="6">
        <v>8</v>
      </c>
      <c r="O5349" s="6">
        <v>7.4999999999999997E-2</v>
      </c>
      <c r="P5349" s="8">
        <v>2351.7000000000003</v>
      </c>
      <c r="Q5349" s="8">
        <v>1552.1220000000003</v>
      </c>
      <c r="R5349" s="8">
        <f t="shared" si="250"/>
        <v>4985.6039999999994</v>
      </c>
      <c r="S5349" s="8">
        <f>(((Sales[[#This Row],[Unit Price]]-(Sales[[#This Row],[Discount Applied]]*Sales[[#This Row],[Unit Price]]))-Q5349)/Q5349)*100</f>
        <v>40.151515151515142</v>
      </c>
      <c r="T5349" s="8">
        <f t="shared" si="251"/>
        <v>17402.580000000002</v>
      </c>
      <c r="U5349" s="8">
        <f>Sales[[#This Row],[Unit Cost]]*Sales[[#This Row],[Order Quantity]]</f>
        <v>12416.976000000002</v>
      </c>
    </row>
    <row r="5350" spans="1:21" x14ac:dyDescent="0.2">
      <c r="A5350" s="6" t="s">
        <v>5563</v>
      </c>
      <c r="B5350" s="6" t="s">
        <v>25</v>
      </c>
      <c r="C5350" s="6" t="s">
        <v>145</v>
      </c>
      <c r="D5350" s="7">
        <v>43800</v>
      </c>
      <c r="E5350" s="7">
        <v>43884</v>
      </c>
      <c r="F5350" s="7">
        <v>43897</v>
      </c>
      <c r="G5350" s="7">
        <v>43901</v>
      </c>
      <c r="H5350" s="6">
        <f t="shared" si="249"/>
        <v>17</v>
      </c>
      <c r="I5350" s="6" t="s">
        <v>215</v>
      </c>
      <c r="J5350" s="6">
        <v>20</v>
      </c>
      <c r="K5350" s="6">
        <v>43</v>
      </c>
      <c r="L5350" s="6">
        <v>101</v>
      </c>
      <c r="M5350" s="6">
        <v>10</v>
      </c>
      <c r="N5350" s="6">
        <v>1</v>
      </c>
      <c r="O5350" s="6">
        <v>0.1</v>
      </c>
      <c r="P5350" s="8">
        <v>3979.8</v>
      </c>
      <c r="Q5350" s="8">
        <v>1790.91</v>
      </c>
      <c r="R5350" s="8">
        <f t="shared" si="250"/>
        <v>1790.91</v>
      </c>
      <c r="S5350" s="8">
        <f>(((Sales[[#This Row],[Unit Price]]-(Sales[[#This Row],[Discount Applied]]*Sales[[#This Row],[Unit Price]]))-Q5350)/Q5350)*100</f>
        <v>100</v>
      </c>
      <c r="T5350" s="8">
        <f t="shared" si="251"/>
        <v>3581.82</v>
      </c>
      <c r="U5350" s="8">
        <f>Sales[[#This Row],[Unit Cost]]*Sales[[#This Row],[Order Quantity]]</f>
        <v>1790.91</v>
      </c>
    </row>
    <row r="5351" spans="1:21" x14ac:dyDescent="0.2">
      <c r="A5351" s="6" t="s">
        <v>5564</v>
      </c>
      <c r="B5351" s="6" t="s">
        <v>25</v>
      </c>
      <c r="C5351" s="6" t="s">
        <v>145</v>
      </c>
      <c r="D5351" s="7">
        <v>43800</v>
      </c>
      <c r="E5351" s="7">
        <v>43884</v>
      </c>
      <c r="F5351" s="7">
        <v>43896</v>
      </c>
      <c r="G5351" s="7">
        <v>43897</v>
      </c>
      <c r="H5351" s="6">
        <f t="shared" si="249"/>
        <v>13</v>
      </c>
      <c r="I5351" s="6" t="s">
        <v>215</v>
      </c>
      <c r="J5351" s="6">
        <v>13</v>
      </c>
      <c r="K5351" s="6">
        <v>50</v>
      </c>
      <c r="L5351" s="6">
        <v>134</v>
      </c>
      <c r="M5351" s="6">
        <v>41</v>
      </c>
      <c r="N5351" s="6">
        <v>1</v>
      </c>
      <c r="O5351" s="6">
        <v>0.05</v>
      </c>
      <c r="P5351" s="8">
        <v>2311.5</v>
      </c>
      <c r="Q5351" s="8">
        <v>1040.175</v>
      </c>
      <c r="R5351" s="8">
        <f t="shared" si="250"/>
        <v>1155.7500000000002</v>
      </c>
      <c r="S5351" s="8">
        <f>(((Sales[[#This Row],[Unit Price]]-(Sales[[#This Row],[Discount Applied]]*Sales[[#This Row],[Unit Price]]))-Q5351)/Q5351)*100</f>
        <v>111.11111111111114</v>
      </c>
      <c r="T5351" s="8">
        <f t="shared" si="251"/>
        <v>2195.9250000000002</v>
      </c>
      <c r="U5351" s="8">
        <f>Sales[[#This Row],[Unit Cost]]*Sales[[#This Row],[Order Quantity]]</f>
        <v>1040.175</v>
      </c>
    </row>
    <row r="5352" spans="1:21" x14ac:dyDescent="0.2">
      <c r="A5352" s="6" t="s">
        <v>5565</v>
      </c>
      <c r="B5352" s="6" t="s">
        <v>23</v>
      </c>
      <c r="C5352" s="6" t="s">
        <v>146</v>
      </c>
      <c r="D5352" s="7">
        <v>43800</v>
      </c>
      <c r="E5352" s="7">
        <v>43885</v>
      </c>
      <c r="F5352" s="7">
        <v>43894</v>
      </c>
      <c r="G5352" s="7">
        <v>43898</v>
      </c>
      <c r="H5352" s="6">
        <f t="shared" si="249"/>
        <v>13</v>
      </c>
      <c r="I5352" s="6" t="s">
        <v>215</v>
      </c>
      <c r="J5352" s="6">
        <v>23</v>
      </c>
      <c r="K5352" s="6">
        <v>50</v>
      </c>
      <c r="L5352" s="6">
        <v>270</v>
      </c>
      <c r="M5352" s="6">
        <v>7</v>
      </c>
      <c r="N5352" s="6">
        <v>6</v>
      </c>
      <c r="O5352" s="6">
        <v>7.4999999999999997E-2</v>
      </c>
      <c r="P5352" s="8">
        <v>3390.2000000000003</v>
      </c>
      <c r="Q5352" s="8">
        <v>2339.2379999999998</v>
      </c>
      <c r="R5352" s="8">
        <f t="shared" si="250"/>
        <v>4780.1820000000007</v>
      </c>
      <c r="S5352" s="8">
        <f>(((Sales[[#This Row],[Unit Price]]-(Sales[[#This Row],[Discount Applied]]*Sales[[#This Row],[Unit Price]]))-Q5352)/Q5352)*100</f>
        <v>34.057971014492786</v>
      </c>
      <c r="T5352" s="8">
        <f t="shared" si="251"/>
        <v>18815.61</v>
      </c>
      <c r="U5352" s="8">
        <f>Sales[[#This Row],[Unit Cost]]*Sales[[#This Row],[Order Quantity]]</f>
        <v>14035.428</v>
      </c>
    </row>
    <row r="5353" spans="1:21" x14ac:dyDescent="0.2">
      <c r="A5353" s="6" t="s">
        <v>5566</v>
      </c>
      <c r="B5353" s="6" t="s">
        <v>24</v>
      </c>
      <c r="C5353" s="6" t="s">
        <v>148</v>
      </c>
      <c r="D5353" s="7">
        <v>43800</v>
      </c>
      <c r="E5353" s="7">
        <v>43885</v>
      </c>
      <c r="F5353" s="7">
        <v>43889</v>
      </c>
      <c r="G5353" s="7">
        <v>43898</v>
      </c>
      <c r="H5353" s="6">
        <f t="shared" si="249"/>
        <v>13</v>
      </c>
      <c r="I5353" s="6" t="s">
        <v>215</v>
      </c>
      <c r="J5353" s="6">
        <v>2</v>
      </c>
      <c r="K5353" s="6">
        <v>33</v>
      </c>
      <c r="L5353" s="6">
        <v>58</v>
      </c>
      <c r="M5353" s="6">
        <v>16</v>
      </c>
      <c r="N5353" s="6">
        <v>8</v>
      </c>
      <c r="O5353" s="6">
        <v>0.15</v>
      </c>
      <c r="P5353" s="8">
        <v>3986.5</v>
      </c>
      <c r="Q5353" s="8">
        <v>1993.25</v>
      </c>
      <c r="R5353" s="8">
        <f t="shared" si="250"/>
        <v>11162.2</v>
      </c>
      <c r="S5353" s="8">
        <f>(((Sales[[#This Row],[Unit Price]]-(Sales[[#This Row],[Discount Applied]]*Sales[[#This Row],[Unit Price]]))-Q5353)/Q5353)*100</f>
        <v>70</v>
      </c>
      <c r="T5353" s="8">
        <f t="shared" si="251"/>
        <v>27108.2</v>
      </c>
      <c r="U5353" s="8">
        <f>Sales[[#This Row],[Unit Cost]]*Sales[[#This Row],[Order Quantity]]</f>
        <v>15946</v>
      </c>
    </row>
    <row r="5354" spans="1:21" x14ac:dyDescent="0.2">
      <c r="A5354" s="6" t="s">
        <v>5567</v>
      </c>
      <c r="B5354" s="6" t="s">
        <v>23</v>
      </c>
      <c r="C5354" s="6" t="s">
        <v>143</v>
      </c>
      <c r="D5354" s="7">
        <v>43800</v>
      </c>
      <c r="E5354" s="7">
        <v>43885</v>
      </c>
      <c r="F5354" s="7">
        <v>43904</v>
      </c>
      <c r="G5354" s="7">
        <v>43909</v>
      </c>
      <c r="H5354" s="6">
        <f t="shared" si="249"/>
        <v>24</v>
      </c>
      <c r="I5354" s="6" t="s">
        <v>215</v>
      </c>
      <c r="J5354" s="6">
        <v>21</v>
      </c>
      <c r="K5354" s="6">
        <v>45</v>
      </c>
      <c r="L5354" s="6">
        <v>356</v>
      </c>
      <c r="M5354" s="6">
        <v>29</v>
      </c>
      <c r="N5354" s="6">
        <v>2</v>
      </c>
      <c r="O5354" s="6">
        <v>0.2</v>
      </c>
      <c r="P5354" s="8">
        <v>227.8</v>
      </c>
      <c r="Q5354" s="8">
        <v>186.79599999999999</v>
      </c>
      <c r="R5354" s="8">
        <f t="shared" si="250"/>
        <v>-9.1119999999999663</v>
      </c>
      <c r="S5354" s="8">
        <f>(((Sales[[#This Row],[Unit Price]]-(Sales[[#This Row],[Discount Applied]]*Sales[[#This Row],[Unit Price]]))-Q5354)/Q5354)*100</f>
        <v>-2.4390243902438935</v>
      </c>
      <c r="T5354" s="8">
        <f t="shared" si="251"/>
        <v>364.48</v>
      </c>
      <c r="U5354" s="8">
        <f>Sales[[#This Row],[Unit Cost]]*Sales[[#This Row],[Order Quantity]]</f>
        <v>373.59199999999998</v>
      </c>
    </row>
    <row r="5355" spans="1:21" x14ac:dyDescent="0.2">
      <c r="A5355" s="6" t="s">
        <v>5568</v>
      </c>
      <c r="B5355" s="6" t="s">
        <v>24</v>
      </c>
      <c r="C5355" s="6" t="s">
        <v>144</v>
      </c>
      <c r="D5355" s="7">
        <v>43800</v>
      </c>
      <c r="E5355" s="7">
        <v>43885</v>
      </c>
      <c r="F5355" s="7">
        <v>43892</v>
      </c>
      <c r="G5355" s="7">
        <v>43898</v>
      </c>
      <c r="H5355" s="6">
        <f t="shared" si="249"/>
        <v>13</v>
      </c>
      <c r="I5355" s="6" t="s">
        <v>215</v>
      </c>
      <c r="J5355" s="6">
        <v>5</v>
      </c>
      <c r="K5355" s="6">
        <v>44</v>
      </c>
      <c r="L5355" s="6">
        <v>80</v>
      </c>
      <c r="M5355" s="6">
        <v>16</v>
      </c>
      <c r="N5355" s="6">
        <v>4</v>
      </c>
      <c r="O5355" s="6">
        <v>0.4</v>
      </c>
      <c r="P5355" s="8">
        <v>1051.9000000000001</v>
      </c>
      <c r="Q5355" s="8">
        <v>736.33</v>
      </c>
      <c r="R5355" s="8">
        <f t="shared" si="250"/>
        <v>-420.75999999999976</v>
      </c>
      <c r="S5355" s="8">
        <f>(((Sales[[#This Row],[Unit Price]]-(Sales[[#This Row],[Discount Applied]]*Sales[[#This Row],[Unit Price]]))-Q5355)/Q5355)*100</f>
        <v>-14.285714285714276</v>
      </c>
      <c r="T5355" s="8">
        <f t="shared" si="251"/>
        <v>2524.5600000000004</v>
      </c>
      <c r="U5355" s="8">
        <f>Sales[[#This Row],[Unit Cost]]*Sales[[#This Row],[Order Quantity]]</f>
        <v>2945.32</v>
      </c>
    </row>
    <row r="5356" spans="1:21" x14ac:dyDescent="0.2">
      <c r="A5356" s="6" t="s">
        <v>5569</v>
      </c>
      <c r="B5356" s="6" t="s">
        <v>24</v>
      </c>
      <c r="C5356" s="6" t="s">
        <v>147</v>
      </c>
      <c r="D5356" s="7">
        <v>43800</v>
      </c>
      <c r="E5356" s="7">
        <v>43885</v>
      </c>
      <c r="F5356" s="7">
        <v>43907</v>
      </c>
      <c r="G5356" s="7">
        <v>43912</v>
      </c>
      <c r="H5356" s="6">
        <f t="shared" si="249"/>
        <v>27</v>
      </c>
      <c r="I5356" s="6" t="s">
        <v>215</v>
      </c>
      <c r="J5356" s="6">
        <v>10</v>
      </c>
      <c r="K5356" s="6">
        <v>29</v>
      </c>
      <c r="L5356" s="6">
        <v>219</v>
      </c>
      <c r="M5356" s="6">
        <v>41</v>
      </c>
      <c r="N5356" s="6">
        <v>8</v>
      </c>
      <c r="O5356" s="6">
        <v>0.2</v>
      </c>
      <c r="P5356" s="8">
        <v>4013.3</v>
      </c>
      <c r="Q5356" s="8">
        <v>2327.7139999999999</v>
      </c>
      <c r="R5356" s="8">
        <f t="shared" si="250"/>
        <v>7063.4080000000031</v>
      </c>
      <c r="S5356" s="8">
        <f>(((Sales[[#This Row],[Unit Price]]-(Sales[[#This Row],[Discount Applied]]*Sales[[#This Row],[Unit Price]]))-Q5356)/Q5356)*100</f>
        <v>37.931034482758641</v>
      </c>
      <c r="T5356" s="8">
        <f t="shared" si="251"/>
        <v>25685.120000000003</v>
      </c>
      <c r="U5356" s="8">
        <f>Sales[[#This Row],[Unit Cost]]*Sales[[#This Row],[Order Quantity]]</f>
        <v>18621.712</v>
      </c>
    </row>
    <row r="5357" spans="1:21" x14ac:dyDescent="0.2">
      <c r="A5357" s="6" t="s">
        <v>5570</v>
      </c>
      <c r="B5357" s="6" t="s">
        <v>25</v>
      </c>
      <c r="C5357" s="6" t="s">
        <v>145</v>
      </c>
      <c r="D5357" s="7">
        <v>43800</v>
      </c>
      <c r="E5357" s="7">
        <v>43885</v>
      </c>
      <c r="F5357" s="7">
        <v>43903</v>
      </c>
      <c r="G5357" s="7">
        <v>43912</v>
      </c>
      <c r="H5357" s="6">
        <f t="shared" si="249"/>
        <v>27</v>
      </c>
      <c r="I5357" s="6" t="s">
        <v>215</v>
      </c>
      <c r="J5357" s="6">
        <v>20</v>
      </c>
      <c r="K5357" s="6">
        <v>25</v>
      </c>
      <c r="L5357" s="6">
        <v>197</v>
      </c>
      <c r="M5357" s="6">
        <v>44</v>
      </c>
      <c r="N5357" s="6">
        <v>4</v>
      </c>
      <c r="O5357" s="6">
        <v>0.05</v>
      </c>
      <c r="P5357" s="8">
        <v>3939.6</v>
      </c>
      <c r="Q5357" s="8">
        <v>1733.424</v>
      </c>
      <c r="R5357" s="8">
        <f t="shared" si="250"/>
        <v>8036.7839999999997</v>
      </c>
      <c r="S5357" s="8">
        <f>(((Sales[[#This Row],[Unit Price]]-(Sales[[#This Row],[Discount Applied]]*Sales[[#This Row],[Unit Price]]))-Q5357)/Q5357)*100</f>
        <v>115.90909090909089</v>
      </c>
      <c r="T5357" s="8">
        <f t="shared" si="251"/>
        <v>14970.48</v>
      </c>
      <c r="U5357" s="8">
        <f>Sales[[#This Row],[Unit Cost]]*Sales[[#This Row],[Order Quantity]]</f>
        <v>6933.6959999999999</v>
      </c>
    </row>
    <row r="5358" spans="1:21" x14ac:dyDescent="0.2">
      <c r="A5358" s="6" t="s">
        <v>5571</v>
      </c>
      <c r="B5358" s="6" t="s">
        <v>25</v>
      </c>
      <c r="C5358" s="6" t="s">
        <v>144</v>
      </c>
      <c r="D5358" s="7">
        <v>43800</v>
      </c>
      <c r="E5358" s="7">
        <v>43885</v>
      </c>
      <c r="F5358" s="7">
        <v>43896</v>
      </c>
      <c r="G5358" s="7">
        <v>43901</v>
      </c>
      <c r="H5358" s="6">
        <f t="shared" si="249"/>
        <v>16</v>
      </c>
      <c r="I5358" s="6" t="s">
        <v>215</v>
      </c>
      <c r="J5358" s="6">
        <v>13</v>
      </c>
      <c r="K5358" s="6">
        <v>40</v>
      </c>
      <c r="L5358" s="6">
        <v>67</v>
      </c>
      <c r="M5358" s="6">
        <v>35</v>
      </c>
      <c r="N5358" s="6">
        <v>3</v>
      </c>
      <c r="O5358" s="6">
        <v>0.05</v>
      </c>
      <c r="P5358" s="8">
        <v>797.30000000000007</v>
      </c>
      <c r="Q5358" s="8">
        <v>422.56900000000007</v>
      </c>
      <c r="R5358" s="8">
        <f t="shared" si="250"/>
        <v>1004.598</v>
      </c>
      <c r="S5358" s="8">
        <f>(((Sales[[#This Row],[Unit Price]]-(Sales[[#This Row],[Discount Applied]]*Sales[[#This Row],[Unit Price]]))-Q5358)/Q5358)*100</f>
        <v>79.245283018867909</v>
      </c>
      <c r="T5358" s="8">
        <f t="shared" si="251"/>
        <v>2272.3050000000003</v>
      </c>
      <c r="U5358" s="8">
        <f>Sales[[#This Row],[Unit Cost]]*Sales[[#This Row],[Order Quantity]]</f>
        <v>1267.7070000000003</v>
      </c>
    </row>
    <row r="5359" spans="1:21" x14ac:dyDescent="0.2">
      <c r="A5359" s="6" t="s">
        <v>5572</v>
      </c>
      <c r="B5359" s="6" t="s">
        <v>24</v>
      </c>
      <c r="C5359" s="6" t="s">
        <v>146</v>
      </c>
      <c r="D5359" s="7">
        <v>43800</v>
      </c>
      <c r="E5359" s="7">
        <v>43885</v>
      </c>
      <c r="F5359" s="7">
        <v>43904</v>
      </c>
      <c r="G5359" s="7">
        <v>43914</v>
      </c>
      <c r="H5359" s="6">
        <f t="shared" si="249"/>
        <v>29</v>
      </c>
      <c r="I5359" s="6" t="s">
        <v>215</v>
      </c>
      <c r="J5359" s="6">
        <v>9</v>
      </c>
      <c r="K5359" s="6">
        <v>10</v>
      </c>
      <c r="L5359" s="6">
        <v>285</v>
      </c>
      <c r="M5359" s="6">
        <v>23</v>
      </c>
      <c r="N5359" s="6">
        <v>6</v>
      </c>
      <c r="O5359" s="6">
        <v>7.4999999999999997E-2</v>
      </c>
      <c r="P5359" s="8">
        <v>3504.1</v>
      </c>
      <c r="Q5359" s="8">
        <v>2943.444</v>
      </c>
      <c r="R5359" s="8">
        <f t="shared" si="250"/>
        <v>1787.0909999999967</v>
      </c>
      <c r="S5359" s="8">
        <f>(((Sales[[#This Row],[Unit Price]]-(Sales[[#This Row],[Discount Applied]]*Sales[[#This Row],[Unit Price]]))-Q5359)/Q5359)*100</f>
        <v>10.11904761904762</v>
      </c>
      <c r="T5359" s="8">
        <f t="shared" si="251"/>
        <v>19447.754999999997</v>
      </c>
      <c r="U5359" s="8">
        <f>Sales[[#This Row],[Unit Cost]]*Sales[[#This Row],[Order Quantity]]</f>
        <v>17660.664000000001</v>
      </c>
    </row>
    <row r="5360" spans="1:21" x14ac:dyDescent="0.2">
      <c r="A5360" s="6" t="s">
        <v>5573</v>
      </c>
      <c r="B5360" s="6" t="s">
        <v>24</v>
      </c>
      <c r="C5360" s="6" t="s">
        <v>147</v>
      </c>
      <c r="D5360" s="7">
        <v>43800</v>
      </c>
      <c r="E5360" s="7">
        <v>43885</v>
      </c>
      <c r="F5360" s="7">
        <v>43908</v>
      </c>
      <c r="G5360" s="7">
        <v>43911</v>
      </c>
      <c r="H5360" s="6">
        <f t="shared" si="249"/>
        <v>26</v>
      </c>
      <c r="I5360" s="6" t="s">
        <v>215</v>
      </c>
      <c r="J5360" s="6">
        <v>7</v>
      </c>
      <c r="K5360" s="6">
        <v>36</v>
      </c>
      <c r="L5360" s="6">
        <v>218</v>
      </c>
      <c r="M5360" s="6">
        <v>8</v>
      </c>
      <c r="N5360" s="6">
        <v>3</v>
      </c>
      <c r="O5360" s="6">
        <v>0.4</v>
      </c>
      <c r="P5360" s="8">
        <v>3859.2000000000003</v>
      </c>
      <c r="Q5360" s="8">
        <v>2585.6640000000002</v>
      </c>
      <c r="R5360" s="8">
        <f t="shared" si="250"/>
        <v>-810.4320000000007</v>
      </c>
      <c r="S5360" s="8">
        <f>(((Sales[[#This Row],[Unit Price]]-(Sales[[#This Row],[Discount Applied]]*Sales[[#This Row],[Unit Price]]))-Q5360)/Q5360)*100</f>
        <v>-10.447761194029859</v>
      </c>
      <c r="T5360" s="8">
        <f t="shared" si="251"/>
        <v>6946.5599999999995</v>
      </c>
      <c r="U5360" s="8">
        <f>Sales[[#This Row],[Unit Cost]]*Sales[[#This Row],[Order Quantity]]</f>
        <v>7756.9920000000002</v>
      </c>
    </row>
    <row r="5361" spans="1:21" x14ac:dyDescent="0.2">
      <c r="A5361" s="6" t="s">
        <v>5574</v>
      </c>
      <c r="B5361" s="6" t="s">
        <v>24</v>
      </c>
      <c r="C5361" s="6" t="s">
        <v>146</v>
      </c>
      <c r="D5361" s="7">
        <v>43800</v>
      </c>
      <c r="E5361" s="7">
        <v>43885</v>
      </c>
      <c r="F5361" s="7">
        <v>43908</v>
      </c>
      <c r="G5361" s="7">
        <v>43909</v>
      </c>
      <c r="H5361" s="6">
        <f t="shared" si="249"/>
        <v>24</v>
      </c>
      <c r="I5361" s="6" t="s">
        <v>215</v>
      </c>
      <c r="J5361" s="6">
        <v>10</v>
      </c>
      <c r="K5361" s="6">
        <v>2</v>
      </c>
      <c r="L5361" s="6">
        <v>293</v>
      </c>
      <c r="M5361" s="6">
        <v>47</v>
      </c>
      <c r="N5361" s="6">
        <v>5</v>
      </c>
      <c r="O5361" s="6">
        <v>7.4999999999999997E-2</v>
      </c>
      <c r="P5361" s="8">
        <v>1286.4000000000001</v>
      </c>
      <c r="Q5361" s="8">
        <v>771.84</v>
      </c>
      <c r="R5361" s="8">
        <f t="shared" si="250"/>
        <v>2090.4</v>
      </c>
      <c r="S5361" s="8">
        <f>(((Sales[[#This Row],[Unit Price]]-(Sales[[#This Row],[Discount Applied]]*Sales[[#This Row],[Unit Price]]))-Q5361)/Q5361)*100</f>
        <v>54.166666666666671</v>
      </c>
      <c r="T5361" s="8">
        <f t="shared" si="251"/>
        <v>5949.6</v>
      </c>
      <c r="U5361" s="8">
        <f>Sales[[#This Row],[Unit Cost]]*Sales[[#This Row],[Order Quantity]]</f>
        <v>3859.2000000000003</v>
      </c>
    </row>
    <row r="5362" spans="1:21" x14ac:dyDescent="0.2">
      <c r="A5362" s="6" t="s">
        <v>5575</v>
      </c>
      <c r="B5362" s="6" t="s">
        <v>23</v>
      </c>
      <c r="C5362" s="6" t="s">
        <v>146</v>
      </c>
      <c r="D5362" s="7">
        <v>43700</v>
      </c>
      <c r="E5362" s="7">
        <v>43885</v>
      </c>
      <c r="F5362" s="7">
        <v>43902</v>
      </c>
      <c r="G5362" s="7">
        <v>43906</v>
      </c>
      <c r="H5362" s="6">
        <f t="shared" si="249"/>
        <v>21</v>
      </c>
      <c r="I5362" s="6" t="s">
        <v>215</v>
      </c>
      <c r="J5362" s="6">
        <v>23</v>
      </c>
      <c r="K5362" s="6">
        <v>31</v>
      </c>
      <c r="L5362" s="6">
        <v>328</v>
      </c>
      <c r="M5362" s="6">
        <v>40</v>
      </c>
      <c r="N5362" s="6">
        <v>6</v>
      </c>
      <c r="O5362" s="6">
        <v>0.05</v>
      </c>
      <c r="P5362" s="8">
        <v>1996.6000000000001</v>
      </c>
      <c r="Q5362" s="8">
        <v>1437.5520000000001</v>
      </c>
      <c r="R5362" s="8">
        <f t="shared" si="250"/>
        <v>2755.3079999999991</v>
      </c>
      <c r="S5362" s="8">
        <f>(((Sales[[#This Row],[Unit Price]]-(Sales[[#This Row],[Discount Applied]]*Sales[[#This Row],[Unit Price]]))-Q5362)/Q5362)*100</f>
        <v>31.944444444444446</v>
      </c>
      <c r="T5362" s="8">
        <f t="shared" si="251"/>
        <v>11380.62</v>
      </c>
      <c r="U5362" s="8">
        <f>Sales[[#This Row],[Unit Cost]]*Sales[[#This Row],[Order Quantity]]</f>
        <v>8625.3120000000017</v>
      </c>
    </row>
    <row r="5363" spans="1:21" x14ac:dyDescent="0.2">
      <c r="A5363" s="6" t="s">
        <v>5576</v>
      </c>
      <c r="B5363" s="6" t="s">
        <v>25</v>
      </c>
      <c r="C5363" s="6" t="s">
        <v>145</v>
      </c>
      <c r="D5363" s="7">
        <v>43800</v>
      </c>
      <c r="E5363" s="7">
        <v>43886</v>
      </c>
      <c r="F5363" s="7">
        <v>43888</v>
      </c>
      <c r="G5363" s="7">
        <v>43892</v>
      </c>
      <c r="H5363" s="6">
        <f t="shared" si="249"/>
        <v>6</v>
      </c>
      <c r="I5363" s="6" t="s">
        <v>215</v>
      </c>
      <c r="J5363" s="6">
        <v>18</v>
      </c>
      <c r="K5363" s="6">
        <v>32</v>
      </c>
      <c r="L5363" s="6">
        <v>149</v>
      </c>
      <c r="M5363" s="6">
        <v>23</v>
      </c>
      <c r="N5363" s="6">
        <v>5</v>
      </c>
      <c r="O5363" s="6">
        <v>0.1</v>
      </c>
      <c r="P5363" s="8">
        <v>2391.9</v>
      </c>
      <c r="Q5363" s="8">
        <v>1602.5730000000001</v>
      </c>
      <c r="R5363" s="8">
        <f t="shared" si="250"/>
        <v>2750.6849999999986</v>
      </c>
      <c r="S5363" s="8">
        <f>(((Sales[[#This Row],[Unit Price]]-(Sales[[#This Row],[Discount Applied]]*Sales[[#This Row],[Unit Price]]))-Q5363)/Q5363)*100</f>
        <v>34.328358208955216</v>
      </c>
      <c r="T5363" s="8">
        <f t="shared" si="251"/>
        <v>10763.55</v>
      </c>
      <c r="U5363" s="8">
        <f>Sales[[#This Row],[Unit Cost]]*Sales[[#This Row],[Order Quantity]]</f>
        <v>8012.8650000000007</v>
      </c>
    </row>
    <row r="5364" spans="1:21" x14ac:dyDescent="0.2">
      <c r="A5364" s="6" t="s">
        <v>5577</v>
      </c>
      <c r="B5364" s="6" t="s">
        <v>25</v>
      </c>
      <c r="C5364" s="6" t="s">
        <v>147</v>
      </c>
      <c r="D5364" s="7">
        <v>43800</v>
      </c>
      <c r="E5364" s="7">
        <v>43886</v>
      </c>
      <c r="F5364" s="7">
        <v>43894</v>
      </c>
      <c r="G5364" s="7">
        <v>43901</v>
      </c>
      <c r="H5364" s="6">
        <f t="shared" si="249"/>
        <v>15</v>
      </c>
      <c r="I5364" s="6" t="s">
        <v>215</v>
      </c>
      <c r="J5364" s="6">
        <v>13</v>
      </c>
      <c r="K5364" s="6">
        <v>47</v>
      </c>
      <c r="L5364" s="6">
        <v>245</v>
      </c>
      <c r="M5364" s="6">
        <v>15</v>
      </c>
      <c r="N5364" s="6">
        <v>2</v>
      </c>
      <c r="O5364" s="6">
        <v>0.05</v>
      </c>
      <c r="P5364" s="8">
        <v>1768.8</v>
      </c>
      <c r="Q5364" s="8">
        <v>972.84</v>
      </c>
      <c r="R5364" s="8">
        <f t="shared" si="250"/>
        <v>1415.0399999999997</v>
      </c>
      <c r="S5364" s="8">
        <f>(((Sales[[#This Row],[Unit Price]]-(Sales[[#This Row],[Discount Applied]]*Sales[[#This Row],[Unit Price]]))-Q5364)/Q5364)*100</f>
        <v>72.727272727272705</v>
      </c>
      <c r="T5364" s="8">
        <f t="shared" si="251"/>
        <v>3360.72</v>
      </c>
      <c r="U5364" s="8">
        <f>Sales[[#This Row],[Unit Cost]]*Sales[[#This Row],[Order Quantity]]</f>
        <v>1945.68</v>
      </c>
    </row>
    <row r="5365" spans="1:21" x14ac:dyDescent="0.2">
      <c r="A5365" s="6" t="s">
        <v>5578</v>
      </c>
      <c r="B5365" s="6" t="s">
        <v>24</v>
      </c>
      <c r="C5365" s="6" t="s">
        <v>143</v>
      </c>
      <c r="D5365" s="7">
        <v>43800</v>
      </c>
      <c r="E5365" s="7">
        <v>43886</v>
      </c>
      <c r="F5365" s="7">
        <v>43893</v>
      </c>
      <c r="G5365" s="7">
        <v>43903</v>
      </c>
      <c r="H5365" s="6">
        <f t="shared" si="249"/>
        <v>17</v>
      </c>
      <c r="I5365" s="6" t="s">
        <v>215</v>
      </c>
      <c r="J5365" s="6">
        <v>4</v>
      </c>
      <c r="K5365" s="6">
        <v>46</v>
      </c>
      <c r="L5365" s="6">
        <v>340</v>
      </c>
      <c r="M5365" s="6">
        <v>15</v>
      </c>
      <c r="N5365" s="6">
        <v>6</v>
      </c>
      <c r="O5365" s="6">
        <v>7.4999999999999997E-2</v>
      </c>
      <c r="P5365" s="8">
        <v>6036.7</v>
      </c>
      <c r="Q5365" s="8">
        <v>3923.855</v>
      </c>
      <c r="R5365" s="8">
        <f t="shared" si="250"/>
        <v>9960.5549999999967</v>
      </c>
      <c r="S5365" s="8">
        <f>(((Sales[[#This Row],[Unit Price]]-(Sales[[#This Row],[Discount Applied]]*Sales[[#This Row],[Unit Price]]))-Q5365)/Q5365)*100</f>
        <v>42.307692307692314</v>
      </c>
      <c r="T5365" s="8">
        <f t="shared" si="251"/>
        <v>33503.684999999998</v>
      </c>
      <c r="U5365" s="8">
        <f>Sales[[#This Row],[Unit Cost]]*Sales[[#This Row],[Order Quantity]]</f>
        <v>23543.13</v>
      </c>
    </row>
    <row r="5366" spans="1:21" x14ac:dyDescent="0.2">
      <c r="A5366" s="6" t="s">
        <v>5579</v>
      </c>
      <c r="B5366" s="6" t="s">
        <v>24</v>
      </c>
      <c r="C5366" s="6" t="s">
        <v>146</v>
      </c>
      <c r="D5366" s="7">
        <v>43800</v>
      </c>
      <c r="E5366" s="7">
        <v>43886</v>
      </c>
      <c r="F5366" s="7">
        <v>43904</v>
      </c>
      <c r="G5366" s="7">
        <v>43905</v>
      </c>
      <c r="H5366" s="6">
        <f t="shared" si="249"/>
        <v>19</v>
      </c>
      <c r="I5366" s="6" t="s">
        <v>215</v>
      </c>
      <c r="J5366" s="6">
        <v>8</v>
      </c>
      <c r="K5366" s="6">
        <v>27</v>
      </c>
      <c r="L5366" s="6">
        <v>262</v>
      </c>
      <c r="M5366" s="6">
        <v>41</v>
      </c>
      <c r="N5366" s="6">
        <v>4</v>
      </c>
      <c r="O5366" s="6">
        <v>0.2</v>
      </c>
      <c r="P5366" s="8">
        <v>1159.1000000000001</v>
      </c>
      <c r="Q5366" s="8">
        <v>822.96100000000001</v>
      </c>
      <c r="R5366" s="8">
        <f t="shared" si="250"/>
        <v>417.27600000000029</v>
      </c>
      <c r="S5366" s="8">
        <f>(((Sales[[#This Row],[Unit Price]]-(Sales[[#This Row],[Discount Applied]]*Sales[[#This Row],[Unit Price]]))-Q5366)/Q5366)*100</f>
        <v>12.676056338028177</v>
      </c>
      <c r="T5366" s="8">
        <f t="shared" si="251"/>
        <v>3709.1200000000003</v>
      </c>
      <c r="U5366" s="8">
        <f>Sales[[#This Row],[Unit Cost]]*Sales[[#This Row],[Order Quantity]]</f>
        <v>3291.8440000000001</v>
      </c>
    </row>
    <row r="5367" spans="1:21" x14ac:dyDescent="0.2">
      <c r="A5367" s="6" t="s">
        <v>5580</v>
      </c>
      <c r="B5367" s="6" t="s">
        <v>24</v>
      </c>
      <c r="C5367" s="6" t="s">
        <v>147</v>
      </c>
      <c r="D5367" s="7">
        <v>43800</v>
      </c>
      <c r="E5367" s="7">
        <v>43886</v>
      </c>
      <c r="F5367" s="7">
        <v>43904</v>
      </c>
      <c r="G5367" s="7">
        <v>43913</v>
      </c>
      <c r="H5367" s="6">
        <f t="shared" si="249"/>
        <v>27</v>
      </c>
      <c r="I5367" s="6" t="s">
        <v>215</v>
      </c>
      <c r="J5367" s="6">
        <v>5</v>
      </c>
      <c r="K5367" s="6">
        <v>22</v>
      </c>
      <c r="L5367" s="6">
        <v>214</v>
      </c>
      <c r="M5367" s="6">
        <v>33</v>
      </c>
      <c r="N5367" s="6">
        <v>4</v>
      </c>
      <c r="O5367" s="6">
        <v>7.4999999999999997E-2</v>
      </c>
      <c r="P5367" s="8">
        <v>167.5</v>
      </c>
      <c r="Q5367" s="8">
        <v>72.025000000000006</v>
      </c>
      <c r="R5367" s="8">
        <f t="shared" si="250"/>
        <v>331.65</v>
      </c>
      <c r="S5367" s="8">
        <f>(((Sales[[#This Row],[Unit Price]]-(Sales[[#This Row],[Discount Applied]]*Sales[[#This Row],[Unit Price]]))-Q5367)/Q5367)*100</f>
        <v>115.11627906976743</v>
      </c>
      <c r="T5367" s="8">
        <f t="shared" si="251"/>
        <v>619.75</v>
      </c>
      <c r="U5367" s="8">
        <f>Sales[[#This Row],[Unit Cost]]*Sales[[#This Row],[Order Quantity]]</f>
        <v>288.10000000000002</v>
      </c>
    </row>
    <row r="5368" spans="1:21" x14ac:dyDescent="0.2">
      <c r="A5368" s="6" t="s">
        <v>5581</v>
      </c>
      <c r="B5368" s="6" t="s">
        <v>24</v>
      </c>
      <c r="C5368" s="6" t="s">
        <v>145</v>
      </c>
      <c r="D5368" s="7">
        <v>43800</v>
      </c>
      <c r="E5368" s="7">
        <v>43886</v>
      </c>
      <c r="F5368" s="7">
        <v>43901</v>
      </c>
      <c r="G5368" s="7">
        <v>43908</v>
      </c>
      <c r="H5368" s="6">
        <f t="shared" si="249"/>
        <v>22</v>
      </c>
      <c r="I5368" s="6" t="s">
        <v>215</v>
      </c>
      <c r="J5368" s="6">
        <v>10</v>
      </c>
      <c r="K5368" s="6">
        <v>5</v>
      </c>
      <c r="L5368" s="6">
        <v>171</v>
      </c>
      <c r="M5368" s="6">
        <v>4</v>
      </c>
      <c r="N5368" s="6">
        <v>2</v>
      </c>
      <c r="O5368" s="6">
        <v>7.4999999999999997E-2</v>
      </c>
      <c r="P5368" s="8">
        <v>696.80000000000007</v>
      </c>
      <c r="Q5368" s="8">
        <v>564.40800000000013</v>
      </c>
      <c r="R5368" s="8">
        <f t="shared" si="250"/>
        <v>160.2639999999999</v>
      </c>
      <c r="S5368" s="8">
        <f>(((Sales[[#This Row],[Unit Price]]-(Sales[[#This Row],[Discount Applied]]*Sales[[#This Row],[Unit Price]]))-Q5368)/Q5368)*100</f>
        <v>14.197530864197519</v>
      </c>
      <c r="T5368" s="8">
        <f t="shared" si="251"/>
        <v>1289.0800000000002</v>
      </c>
      <c r="U5368" s="8">
        <f>Sales[[#This Row],[Unit Cost]]*Sales[[#This Row],[Order Quantity]]</f>
        <v>1128.8160000000003</v>
      </c>
    </row>
    <row r="5369" spans="1:21" x14ac:dyDescent="0.2">
      <c r="A5369" s="6" t="s">
        <v>5582</v>
      </c>
      <c r="B5369" s="6" t="s">
        <v>24</v>
      </c>
      <c r="C5369" s="6" t="s">
        <v>146</v>
      </c>
      <c r="D5369" s="7">
        <v>43800</v>
      </c>
      <c r="E5369" s="7">
        <v>43886</v>
      </c>
      <c r="F5369" s="7">
        <v>43899</v>
      </c>
      <c r="G5369" s="7">
        <v>43902</v>
      </c>
      <c r="H5369" s="6">
        <f t="shared" si="249"/>
        <v>16</v>
      </c>
      <c r="I5369" s="6" t="s">
        <v>215</v>
      </c>
      <c r="J5369" s="6">
        <v>5</v>
      </c>
      <c r="K5369" s="6">
        <v>47</v>
      </c>
      <c r="L5369" s="6">
        <v>290</v>
      </c>
      <c r="M5369" s="6">
        <v>5</v>
      </c>
      <c r="N5369" s="6">
        <v>5</v>
      </c>
      <c r="O5369" s="6">
        <v>0.05</v>
      </c>
      <c r="P5369" s="8">
        <v>1125.6000000000001</v>
      </c>
      <c r="Q5369" s="8">
        <v>495.26400000000007</v>
      </c>
      <c r="R5369" s="8">
        <f t="shared" si="250"/>
        <v>2870.2800000000011</v>
      </c>
      <c r="S5369" s="8">
        <f>(((Sales[[#This Row],[Unit Price]]-(Sales[[#This Row],[Discount Applied]]*Sales[[#This Row],[Unit Price]]))-Q5369)/Q5369)*100</f>
        <v>115.90909090909089</v>
      </c>
      <c r="T5369" s="8">
        <f t="shared" si="251"/>
        <v>5346.6000000000013</v>
      </c>
      <c r="U5369" s="8">
        <f>Sales[[#This Row],[Unit Cost]]*Sales[[#This Row],[Order Quantity]]</f>
        <v>2476.3200000000002</v>
      </c>
    </row>
    <row r="5370" spans="1:21" x14ac:dyDescent="0.2">
      <c r="A5370" s="6" t="s">
        <v>5583</v>
      </c>
      <c r="B5370" s="6" t="s">
        <v>24</v>
      </c>
      <c r="C5370" s="6" t="s">
        <v>147</v>
      </c>
      <c r="D5370" s="7">
        <v>43800</v>
      </c>
      <c r="E5370" s="7">
        <v>43886</v>
      </c>
      <c r="F5370" s="7">
        <v>43906</v>
      </c>
      <c r="G5370" s="7">
        <v>43910</v>
      </c>
      <c r="H5370" s="6">
        <f t="shared" si="249"/>
        <v>24</v>
      </c>
      <c r="I5370" s="6" t="s">
        <v>215</v>
      </c>
      <c r="J5370" s="6">
        <v>7</v>
      </c>
      <c r="K5370" s="6">
        <v>11</v>
      </c>
      <c r="L5370" s="6">
        <v>219</v>
      </c>
      <c r="M5370" s="6">
        <v>22</v>
      </c>
      <c r="N5370" s="6">
        <v>6</v>
      </c>
      <c r="O5370" s="6">
        <v>0.15</v>
      </c>
      <c r="P5370" s="8">
        <v>1842.5</v>
      </c>
      <c r="Q5370" s="8">
        <v>1087.075</v>
      </c>
      <c r="R5370" s="8">
        <f t="shared" si="250"/>
        <v>2874.2999999999993</v>
      </c>
      <c r="S5370" s="8">
        <f>(((Sales[[#This Row],[Unit Price]]-(Sales[[#This Row],[Discount Applied]]*Sales[[#This Row],[Unit Price]]))-Q5370)/Q5370)*100</f>
        <v>44.067796610169488</v>
      </c>
      <c r="T5370" s="8">
        <f t="shared" si="251"/>
        <v>9396.75</v>
      </c>
      <c r="U5370" s="8">
        <f>Sales[[#This Row],[Unit Cost]]*Sales[[#This Row],[Order Quantity]]</f>
        <v>6522.4500000000007</v>
      </c>
    </row>
    <row r="5371" spans="1:21" x14ac:dyDescent="0.2">
      <c r="A5371" s="6" t="s">
        <v>5584</v>
      </c>
      <c r="B5371" s="6" t="s">
        <v>24</v>
      </c>
      <c r="C5371" s="6" t="s">
        <v>146</v>
      </c>
      <c r="D5371" s="7">
        <v>43800</v>
      </c>
      <c r="E5371" s="7">
        <v>43886</v>
      </c>
      <c r="F5371" s="7">
        <v>43893</v>
      </c>
      <c r="G5371" s="7">
        <v>43903</v>
      </c>
      <c r="H5371" s="6">
        <f t="shared" si="249"/>
        <v>17</v>
      </c>
      <c r="I5371" s="6" t="s">
        <v>215</v>
      </c>
      <c r="J5371" s="6">
        <v>10</v>
      </c>
      <c r="K5371" s="6">
        <v>23</v>
      </c>
      <c r="L5371" s="6">
        <v>282</v>
      </c>
      <c r="M5371" s="6">
        <v>9</v>
      </c>
      <c r="N5371" s="6">
        <v>4</v>
      </c>
      <c r="O5371" s="6">
        <v>0.05</v>
      </c>
      <c r="P5371" s="8">
        <v>234.5</v>
      </c>
      <c r="Q5371" s="8">
        <v>192.29</v>
      </c>
      <c r="R5371" s="8">
        <f t="shared" si="250"/>
        <v>121.94000000000005</v>
      </c>
      <c r="S5371" s="8">
        <f>(((Sales[[#This Row],[Unit Price]]-(Sales[[#This Row],[Discount Applied]]*Sales[[#This Row],[Unit Price]]))-Q5371)/Q5371)*100</f>
        <v>15.853658536585375</v>
      </c>
      <c r="T5371" s="8">
        <f t="shared" si="251"/>
        <v>891.1</v>
      </c>
      <c r="U5371" s="8">
        <f>Sales[[#This Row],[Unit Cost]]*Sales[[#This Row],[Order Quantity]]</f>
        <v>769.16</v>
      </c>
    </row>
    <row r="5372" spans="1:21" x14ac:dyDescent="0.2">
      <c r="A5372" s="6" t="s">
        <v>5585</v>
      </c>
      <c r="B5372" s="6" t="s">
        <v>26</v>
      </c>
      <c r="C5372" s="6" t="s">
        <v>147</v>
      </c>
      <c r="D5372" s="7">
        <v>43800</v>
      </c>
      <c r="E5372" s="7">
        <v>43886</v>
      </c>
      <c r="F5372" s="7">
        <v>43906</v>
      </c>
      <c r="G5372" s="7">
        <v>43910</v>
      </c>
      <c r="H5372" s="6">
        <f t="shared" si="249"/>
        <v>24</v>
      </c>
      <c r="I5372" s="6" t="s">
        <v>215</v>
      </c>
      <c r="J5372" s="6">
        <v>26</v>
      </c>
      <c r="K5372" s="6">
        <v>13</v>
      </c>
      <c r="L5372" s="6">
        <v>245</v>
      </c>
      <c r="M5372" s="6">
        <v>2</v>
      </c>
      <c r="N5372" s="6">
        <v>5</v>
      </c>
      <c r="O5372" s="6">
        <v>7.4999999999999997E-2</v>
      </c>
      <c r="P5372" s="8">
        <v>6438.7</v>
      </c>
      <c r="Q5372" s="8">
        <v>4185.1549999999997</v>
      </c>
      <c r="R5372" s="8">
        <f t="shared" si="250"/>
        <v>8853.2125000000015</v>
      </c>
      <c r="S5372" s="8">
        <f>(((Sales[[#This Row],[Unit Price]]-(Sales[[#This Row],[Discount Applied]]*Sales[[#This Row],[Unit Price]]))-Q5372)/Q5372)*100</f>
        <v>42.307692307692307</v>
      </c>
      <c r="T5372" s="8">
        <f t="shared" si="251"/>
        <v>29778.987499999999</v>
      </c>
      <c r="U5372" s="8">
        <f>Sales[[#This Row],[Unit Cost]]*Sales[[#This Row],[Order Quantity]]</f>
        <v>20925.774999999998</v>
      </c>
    </row>
    <row r="5373" spans="1:21" x14ac:dyDescent="0.2">
      <c r="A5373" s="6" t="s">
        <v>5586</v>
      </c>
      <c r="B5373" s="6" t="s">
        <v>25</v>
      </c>
      <c r="C5373" s="6" t="s">
        <v>144</v>
      </c>
      <c r="D5373" s="7">
        <v>43800</v>
      </c>
      <c r="E5373" s="7">
        <v>43886</v>
      </c>
      <c r="F5373" s="7">
        <v>43903</v>
      </c>
      <c r="G5373" s="7">
        <v>43913</v>
      </c>
      <c r="H5373" s="6">
        <f t="shared" si="249"/>
        <v>27</v>
      </c>
      <c r="I5373" s="6" t="s">
        <v>215</v>
      </c>
      <c r="J5373" s="6">
        <v>14</v>
      </c>
      <c r="K5373" s="6">
        <v>11</v>
      </c>
      <c r="L5373" s="6">
        <v>60</v>
      </c>
      <c r="M5373" s="6">
        <v>10</v>
      </c>
      <c r="N5373" s="6">
        <v>2</v>
      </c>
      <c r="O5373" s="6">
        <v>0.05</v>
      </c>
      <c r="P5373" s="8">
        <v>5319.8</v>
      </c>
      <c r="Q5373" s="8">
        <v>4521.83</v>
      </c>
      <c r="R5373" s="8">
        <f t="shared" si="250"/>
        <v>1063.9600000000009</v>
      </c>
      <c r="S5373" s="8">
        <f>(((Sales[[#This Row],[Unit Price]]-(Sales[[#This Row],[Discount Applied]]*Sales[[#This Row],[Unit Price]]))-Q5373)/Q5373)*100</f>
        <v>11.764705882352953</v>
      </c>
      <c r="T5373" s="8">
        <f t="shared" si="251"/>
        <v>10107.620000000001</v>
      </c>
      <c r="U5373" s="8">
        <f>Sales[[#This Row],[Unit Cost]]*Sales[[#This Row],[Order Quantity]]</f>
        <v>9043.66</v>
      </c>
    </row>
    <row r="5374" spans="1:21" x14ac:dyDescent="0.2">
      <c r="A5374" s="6" t="s">
        <v>5587</v>
      </c>
      <c r="B5374" s="6" t="s">
        <v>25</v>
      </c>
      <c r="C5374" s="6" t="s">
        <v>146</v>
      </c>
      <c r="D5374" s="7">
        <v>43800</v>
      </c>
      <c r="E5374" s="7">
        <v>43886</v>
      </c>
      <c r="F5374" s="7">
        <v>43906</v>
      </c>
      <c r="G5374" s="7">
        <v>43912</v>
      </c>
      <c r="H5374" s="6">
        <f t="shared" si="249"/>
        <v>26</v>
      </c>
      <c r="I5374" s="6" t="s">
        <v>215</v>
      </c>
      <c r="J5374" s="6">
        <v>13</v>
      </c>
      <c r="K5374" s="6">
        <v>18</v>
      </c>
      <c r="L5374" s="6">
        <v>287</v>
      </c>
      <c r="M5374" s="6">
        <v>21</v>
      </c>
      <c r="N5374" s="6">
        <v>1</v>
      </c>
      <c r="O5374" s="6">
        <v>0.05</v>
      </c>
      <c r="P5374" s="8">
        <v>241.20000000000002</v>
      </c>
      <c r="Q5374" s="8">
        <v>166.428</v>
      </c>
      <c r="R5374" s="8">
        <f t="shared" si="250"/>
        <v>62.712000000000018</v>
      </c>
      <c r="S5374" s="8">
        <f>(((Sales[[#This Row],[Unit Price]]-(Sales[[#This Row],[Discount Applied]]*Sales[[#This Row],[Unit Price]]))-Q5374)/Q5374)*100</f>
        <v>37.681159420289866</v>
      </c>
      <c r="T5374" s="8">
        <f t="shared" si="251"/>
        <v>229.14000000000001</v>
      </c>
      <c r="U5374" s="8">
        <f>Sales[[#This Row],[Unit Cost]]*Sales[[#This Row],[Order Quantity]]</f>
        <v>166.428</v>
      </c>
    </row>
    <row r="5375" spans="1:21" x14ac:dyDescent="0.2">
      <c r="A5375" s="6" t="s">
        <v>5588</v>
      </c>
      <c r="B5375" s="6" t="s">
        <v>25</v>
      </c>
      <c r="C5375" s="6" t="s">
        <v>145</v>
      </c>
      <c r="D5375" s="7">
        <v>43800</v>
      </c>
      <c r="E5375" s="7">
        <v>43886</v>
      </c>
      <c r="F5375" s="7">
        <v>43903</v>
      </c>
      <c r="G5375" s="7">
        <v>43909</v>
      </c>
      <c r="H5375" s="6">
        <f t="shared" si="249"/>
        <v>23</v>
      </c>
      <c r="I5375" s="6" t="s">
        <v>215</v>
      </c>
      <c r="J5375" s="6">
        <v>13</v>
      </c>
      <c r="K5375" s="6">
        <v>17</v>
      </c>
      <c r="L5375" s="6">
        <v>202</v>
      </c>
      <c r="M5375" s="6">
        <v>28</v>
      </c>
      <c r="N5375" s="6">
        <v>5</v>
      </c>
      <c r="O5375" s="6">
        <v>0.05</v>
      </c>
      <c r="P5375" s="8">
        <v>4020</v>
      </c>
      <c r="Q5375" s="8">
        <v>3417</v>
      </c>
      <c r="R5375" s="8">
        <f t="shared" si="250"/>
        <v>2010</v>
      </c>
      <c r="S5375" s="8">
        <f>(((Sales[[#This Row],[Unit Price]]-(Sales[[#This Row],[Discount Applied]]*Sales[[#This Row],[Unit Price]]))-Q5375)/Q5375)*100</f>
        <v>11.76470588235294</v>
      </c>
      <c r="T5375" s="8">
        <f t="shared" si="251"/>
        <v>19095</v>
      </c>
      <c r="U5375" s="8">
        <f>Sales[[#This Row],[Unit Cost]]*Sales[[#This Row],[Order Quantity]]</f>
        <v>17085</v>
      </c>
    </row>
    <row r="5376" spans="1:21" x14ac:dyDescent="0.2">
      <c r="A5376" s="6" t="s">
        <v>5589</v>
      </c>
      <c r="B5376" s="6" t="s">
        <v>25</v>
      </c>
      <c r="C5376" s="6" t="s">
        <v>147</v>
      </c>
      <c r="D5376" s="7">
        <v>43800</v>
      </c>
      <c r="E5376" s="7">
        <v>43886</v>
      </c>
      <c r="F5376" s="7">
        <v>43899</v>
      </c>
      <c r="G5376" s="7">
        <v>43908</v>
      </c>
      <c r="H5376" s="6">
        <f t="shared" si="249"/>
        <v>22</v>
      </c>
      <c r="I5376" s="6" t="s">
        <v>215</v>
      </c>
      <c r="J5376" s="6">
        <v>15</v>
      </c>
      <c r="K5376" s="6">
        <v>46</v>
      </c>
      <c r="L5376" s="6">
        <v>207</v>
      </c>
      <c r="M5376" s="6">
        <v>3</v>
      </c>
      <c r="N5376" s="6">
        <v>4</v>
      </c>
      <c r="O5376" s="6">
        <v>0.15</v>
      </c>
      <c r="P5376" s="8">
        <v>2365.1</v>
      </c>
      <c r="Q5376" s="8">
        <v>1419.06</v>
      </c>
      <c r="R5376" s="8">
        <f t="shared" si="250"/>
        <v>2365.1000000000004</v>
      </c>
      <c r="S5376" s="8">
        <f>(((Sales[[#This Row],[Unit Price]]-(Sales[[#This Row],[Discount Applied]]*Sales[[#This Row],[Unit Price]]))-Q5376)/Q5376)*100</f>
        <v>41.666666666666671</v>
      </c>
      <c r="T5376" s="8">
        <f t="shared" si="251"/>
        <v>8041.34</v>
      </c>
      <c r="U5376" s="8">
        <f>Sales[[#This Row],[Unit Cost]]*Sales[[#This Row],[Order Quantity]]</f>
        <v>5676.24</v>
      </c>
    </row>
    <row r="5377" spans="1:21" x14ac:dyDescent="0.2">
      <c r="A5377" s="6" t="s">
        <v>5590</v>
      </c>
      <c r="B5377" s="6" t="s">
        <v>24</v>
      </c>
      <c r="C5377" s="6" t="s">
        <v>143</v>
      </c>
      <c r="D5377" s="7">
        <v>43800</v>
      </c>
      <c r="E5377" s="7">
        <v>43887</v>
      </c>
      <c r="F5377" s="7">
        <v>43900</v>
      </c>
      <c r="G5377" s="7">
        <v>43906</v>
      </c>
      <c r="H5377" s="6">
        <f t="shared" si="249"/>
        <v>19</v>
      </c>
      <c r="I5377" s="6" t="s">
        <v>215</v>
      </c>
      <c r="J5377" s="6">
        <v>2</v>
      </c>
      <c r="K5377" s="6">
        <v>29</v>
      </c>
      <c r="L5377" s="6">
        <v>364</v>
      </c>
      <c r="M5377" s="6">
        <v>26</v>
      </c>
      <c r="N5377" s="6">
        <v>6</v>
      </c>
      <c r="O5377" s="6">
        <v>0.05</v>
      </c>
      <c r="P5377" s="8">
        <v>1072</v>
      </c>
      <c r="Q5377" s="8">
        <v>493.12</v>
      </c>
      <c r="R5377" s="8">
        <f t="shared" si="250"/>
        <v>3151.6799999999994</v>
      </c>
      <c r="S5377" s="8">
        <f>(((Sales[[#This Row],[Unit Price]]-(Sales[[#This Row],[Discount Applied]]*Sales[[#This Row],[Unit Price]]))-Q5377)/Q5377)*100</f>
        <v>106.52173913043477</v>
      </c>
      <c r="T5377" s="8">
        <f t="shared" si="251"/>
        <v>6110.4</v>
      </c>
      <c r="U5377" s="8">
        <f>Sales[[#This Row],[Unit Cost]]*Sales[[#This Row],[Order Quantity]]</f>
        <v>2958.7200000000003</v>
      </c>
    </row>
    <row r="5378" spans="1:21" x14ac:dyDescent="0.2">
      <c r="A5378" s="6" t="s">
        <v>5591</v>
      </c>
      <c r="B5378" s="6" t="s">
        <v>23</v>
      </c>
      <c r="C5378" s="6" t="s">
        <v>143</v>
      </c>
      <c r="D5378" s="7">
        <v>43800</v>
      </c>
      <c r="E5378" s="7">
        <v>43887</v>
      </c>
      <c r="F5378" s="7">
        <v>43913</v>
      </c>
      <c r="G5378" s="7">
        <v>43917</v>
      </c>
      <c r="H5378" s="6">
        <f t="shared" ref="H5378:H5441" si="252">G5378-E5378</f>
        <v>30</v>
      </c>
      <c r="I5378" s="6" t="s">
        <v>215</v>
      </c>
      <c r="J5378" s="6">
        <v>23</v>
      </c>
      <c r="K5378" s="6">
        <v>28</v>
      </c>
      <c r="L5378" s="6">
        <v>367</v>
      </c>
      <c r="M5378" s="6">
        <v>18</v>
      </c>
      <c r="N5378" s="6">
        <v>1</v>
      </c>
      <c r="O5378" s="6">
        <v>7.4999999999999997E-2</v>
      </c>
      <c r="P5378" s="8">
        <v>1996.6000000000001</v>
      </c>
      <c r="Q5378" s="8">
        <v>1477.4840000000002</v>
      </c>
      <c r="R5378" s="8">
        <f t="shared" ref="R5378:R5441" si="253">T5378-(Q5378*N5378)</f>
        <v>369.37099999999987</v>
      </c>
      <c r="S5378" s="8">
        <f>(((Sales[[#This Row],[Unit Price]]-(Sales[[#This Row],[Discount Applied]]*Sales[[#This Row],[Unit Price]]))-Q5378)/Q5378)*100</f>
        <v>24.999999999999989</v>
      </c>
      <c r="T5378" s="8">
        <f t="shared" ref="T5378:T5441" si="254">((P5378*N5378)-(P5378*O5378*N5378))</f>
        <v>1846.855</v>
      </c>
      <c r="U5378" s="8">
        <f>Sales[[#This Row],[Unit Cost]]*Sales[[#This Row],[Order Quantity]]</f>
        <v>1477.4840000000002</v>
      </c>
    </row>
    <row r="5379" spans="1:21" x14ac:dyDescent="0.2">
      <c r="A5379" s="6" t="s">
        <v>5592</v>
      </c>
      <c r="B5379" s="6" t="s">
        <v>25</v>
      </c>
      <c r="C5379" s="6" t="s">
        <v>148</v>
      </c>
      <c r="D5379" s="7">
        <v>43800</v>
      </c>
      <c r="E5379" s="7">
        <v>43887</v>
      </c>
      <c r="F5379" s="7">
        <v>43908</v>
      </c>
      <c r="G5379" s="7">
        <v>43911</v>
      </c>
      <c r="H5379" s="6">
        <f t="shared" si="252"/>
        <v>24</v>
      </c>
      <c r="I5379" s="6" t="s">
        <v>215</v>
      </c>
      <c r="J5379" s="6">
        <v>12</v>
      </c>
      <c r="K5379" s="6">
        <v>8</v>
      </c>
      <c r="L5379" s="6">
        <v>16</v>
      </c>
      <c r="M5379" s="6">
        <v>10</v>
      </c>
      <c r="N5379" s="6">
        <v>8</v>
      </c>
      <c r="O5379" s="6">
        <v>7.4999999999999997E-2</v>
      </c>
      <c r="P5379" s="8">
        <v>1031.8</v>
      </c>
      <c r="Q5379" s="8">
        <v>453.99199999999996</v>
      </c>
      <c r="R5379" s="8">
        <f t="shared" si="253"/>
        <v>4003.384</v>
      </c>
      <c r="S5379" s="8">
        <f>(((Sales[[#This Row],[Unit Price]]-(Sales[[#This Row],[Discount Applied]]*Sales[[#This Row],[Unit Price]]))-Q5379)/Q5379)*100</f>
        <v>110.22727272727273</v>
      </c>
      <c r="T5379" s="8">
        <f t="shared" si="254"/>
        <v>7635.32</v>
      </c>
      <c r="U5379" s="8">
        <f>Sales[[#This Row],[Unit Cost]]*Sales[[#This Row],[Order Quantity]]</f>
        <v>3631.9359999999997</v>
      </c>
    </row>
    <row r="5380" spans="1:21" x14ac:dyDescent="0.2">
      <c r="A5380" s="6" t="s">
        <v>5593</v>
      </c>
      <c r="B5380" s="6" t="s">
        <v>23</v>
      </c>
      <c r="C5380" s="6" t="s">
        <v>146</v>
      </c>
      <c r="D5380" s="7">
        <v>43800</v>
      </c>
      <c r="E5380" s="7">
        <v>43887</v>
      </c>
      <c r="F5380" s="7">
        <v>43898</v>
      </c>
      <c r="G5380" s="7">
        <v>43900</v>
      </c>
      <c r="H5380" s="6">
        <f t="shared" si="252"/>
        <v>13</v>
      </c>
      <c r="I5380" s="6" t="s">
        <v>215</v>
      </c>
      <c r="J5380" s="6">
        <v>22</v>
      </c>
      <c r="K5380" s="6">
        <v>22</v>
      </c>
      <c r="L5380" s="6">
        <v>324</v>
      </c>
      <c r="M5380" s="6">
        <v>7</v>
      </c>
      <c r="N5380" s="6">
        <v>6</v>
      </c>
      <c r="O5380" s="6">
        <v>0.05</v>
      </c>
      <c r="P5380" s="8">
        <v>3859.2000000000003</v>
      </c>
      <c r="Q5380" s="8">
        <v>1620.864</v>
      </c>
      <c r="R5380" s="8">
        <f t="shared" si="253"/>
        <v>12272.256000000001</v>
      </c>
      <c r="S5380" s="8">
        <f>(((Sales[[#This Row],[Unit Price]]-(Sales[[#This Row],[Discount Applied]]*Sales[[#This Row],[Unit Price]]))-Q5380)/Q5380)*100</f>
        <v>126.1904761904762</v>
      </c>
      <c r="T5380" s="8">
        <f t="shared" si="254"/>
        <v>21997.440000000002</v>
      </c>
      <c r="U5380" s="8">
        <f>Sales[[#This Row],[Unit Cost]]*Sales[[#This Row],[Order Quantity]]</f>
        <v>9725.1840000000011</v>
      </c>
    </row>
    <row r="5381" spans="1:21" x14ac:dyDescent="0.2">
      <c r="A5381" s="6" t="s">
        <v>5594</v>
      </c>
      <c r="B5381" s="6" t="s">
        <v>24</v>
      </c>
      <c r="C5381" s="6" t="s">
        <v>143</v>
      </c>
      <c r="D5381" s="7">
        <v>43800</v>
      </c>
      <c r="E5381" s="7">
        <v>43887</v>
      </c>
      <c r="F5381" s="7">
        <v>43912</v>
      </c>
      <c r="G5381" s="7">
        <v>43919</v>
      </c>
      <c r="H5381" s="6">
        <f t="shared" si="252"/>
        <v>32</v>
      </c>
      <c r="I5381" s="6" t="s">
        <v>215</v>
      </c>
      <c r="J5381" s="6">
        <v>4</v>
      </c>
      <c r="K5381" s="6">
        <v>10</v>
      </c>
      <c r="L5381" s="6">
        <v>329</v>
      </c>
      <c r="M5381" s="6">
        <v>37</v>
      </c>
      <c r="N5381" s="6">
        <v>3</v>
      </c>
      <c r="O5381" s="6">
        <v>7.4999999999999997E-2</v>
      </c>
      <c r="P5381" s="8">
        <v>2686.7000000000003</v>
      </c>
      <c r="Q5381" s="8">
        <v>2122.4930000000004</v>
      </c>
      <c r="R5381" s="8">
        <f t="shared" si="253"/>
        <v>1088.1134999999995</v>
      </c>
      <c r="S5381" s="8">
        <f>(((Sales[[#This Row],[Unit Price]]-(Sales[[#This Row],[Discount Applied]]*Sales[[#This Row],[Unit Price]]))-Q5381)/Q5381)*100</f>
        <v>17.088607594936697</v>
      </c>
      <c r="T5381" s="8">
        <f t="shared" si="254"/>
        <v>7455.5925000000007</v>
      </c>
      <c r="U5381" s="8">
        <f>Sales[[#This Row],[Unit Cost]]*Sales[[#This Row],[Order Quantity]]</f>
        <v>6367.4790000000012</v>
      </c>
    </row>
    <row r="5382" spans="1:21" x14ac:dyDescent="0.2">
      <c r="A5382" s="6" t="s">
        <v>5595</v>
      </c>
      <c r="B5382" s="6" t="s">
        <v>24</v>
      </c>
      <c r="C5382" s="6" t="s">
        <v>143</v>
      </c>
      <c r="D5382" s="7">
        <v>43800</v>
      </c>
      <c r="E5382" s="7">
        <v>43887</v>
      </c>
      <c r="F5382" s="7">
        <v>43897</v>
      </c>
      <c r="G5382" s="7">
        <v>43906</v>
      </c>
      <c r="H5382" s="6">
        <f t="shared" si="252"/>
        <v>19</v>
      </c>
      <c r="I5382" s="6" t="s">
        <v>215</v>
      </c>
      <c r="J5382" s="6">
        <v>10</v>
      </c>
      <c r="K5382" s="6">
        <v>17</v>
      </c>
      <c r="L5382" s="6">
        <v>344</v>
      </c>
      <c r="M5382" s="6">
        <v>27</v>
      </c>
      <c r="N5382" s="6">
        <v>8</v>
      </c>
      <c r="O5382" s="6">
        <v>7.4999999999999997E-2</v>
      </c>
      <c r="P5382" s="8">
        <v>2378.5</v>
      </c>
      <c r="Q5382" s="8">
        <v>1236.82</v>
      </c>
      <c r="R5382" s="8">
        <f t="shared" si="253"/>
        <v>7706.340000000002</v>
      </c>
      <c r="S5382" s="8">
        <f>(((Sales[[#This Row],[Unit Price]]-(Sales[[#This Row],[Discount Applied]]*Sales[[#This Row],[Unit Price]]))-Q5382)/Q5382)*100</f>
        <v>77.884615384615401</v>
      </c>
      <c r="T5382" s="8">
        <f t="shared" si="254"/>
        <v>17600.900000000001</v>
      </c>
      <c r="U5382" s="8">
        <f>Sales[[#This Row],[Unit Cost]]*Sales[[#This Row],[Order Quantity]]</f>
        <v>9894.56</v>
      </c>
    </row>
    <row r="5383" spans="1:21" x14ac:dyDescent="0.2">
      <c r="A5383" s="6" t="s">
        <v>5596</v>
      </c>
      <c r="B5383" s="6" t="s">
        <v>25</v>
      </c>
      <c r="C5383" s="6" t="s">
        <v>145</v>
      </c>
      <c r="D5383" s="7">
        <v>43800</v>
      </c>
      <c r="E5383" s="7">
        <v>43887</v>
      </c>
      <c r="F5383" s="7">
        <v>43890</v>
      </c>
      <c r="G5383" s="7">
        <v>43898</v>
      </c>
      <c r="H5383" s="6">
        <f t="shared" si="252"/>
        <v>11</v>
      </c>
      <c r="I5383" s="6" t="s">
        <v>215</v>
      </c>
      <c r="J5383" s="6">
        <v>20</v>
      </c>
      <c r="K5383" s="6">
        <v>7</v>
      </c>
      <c r="L5383" s="6">
        <v>190</v>
      </c>
      <c r="M5383" s="6">
        <v>14</v>
      </c>
      <c r="N5383" s="6">
        <v>1</v>
      </c>
      <c r="O5383" s="6">
        <v>0.2</v>
      </c>
      <c r="P5383" s="8">
        <v>6023.3</v>
      </c>
      <c r="Q5383" s="8">
        <v>4517.4750000000004</v>
      </c>
      <c r="R5383" s="8">
        <f t="shared" si="253"/>
        <v>301.16499999999996</v>
      </c>
      <c r="S5383" s="8">
        <f>(((Sales[[#This Row],[Unit Price]]-(Sales[[#This Row],[Discount Applied]]*Sales[[#This Row],[Unit Price]]))-Q5383)/Q5383)*100</f>
        <v>6.6666666666666652</v>
      </c>
      <c r="T5383" s="8">
        <f t="shared" si="254"/>
        <v>4818.6400000000003</v>
      </c>
      <c r="U5383" s="8">
        <f>Sales[[#This Row],[Unit Cost]]*Sales[[#This Row],[Order Quantity]]</f>
        <v>4517.4750000000004</v>
      </c>
    </row>
    <row r="5384" spans="1:21" x14ac:dyDescent="0.2">
      <c r="A5384" s="6" t="s">
        <v>5597</v>
      </c>
      <c r="B5384" s="6" t="s">
        <v>25</v>
      </c>
      <c r="C5384" s="6" t="s">
        <v>146</v>
      </c>
      <c r="D5384" s="7">
        <v>43800</v>
      </c>
      <c r="E5384" s="7">
        <v>43887</v>
      </c>
      <c r="F5384" s="7">
        <v>43907</v>
      </c>
      <c r="G5384" s="7">
        <v>43913</v>
      </c>
      <c r="H5384" s="6">
        <f t="shared" si="252"/>
        <v>26</v>
      </c>
      <c r="I5384" s="6" t="s">
        <v>215</v>
      </c>
      <c r="J5384" s="6">
        <v>18</v>
      </c>
      <c r="K5384" s="6">
        <v>41</v>
      </c>
      <c r="L5384" s="6">
        <v>319</v>
      </c>
      <c r="M5384" s="6">
        <v>15</v>
      </c>
      <c r="N5384" s="6">
        <v>1</v>
      </c>
      <c r="O5384" s="6">
        <v>7.4999999999999997E-2</v>
      </c>
      <c r="P5384" s="8">
        <v>5829</v>
      </c>
      <c r="Q5384" s="8">
        <v>3730.56</v>
      </c>
      <c r="R5384" s="8">
        <f t="shared" si="253"/>
        <v>1661.2649999999999</v>
      </c>
      <c r="S5384" s="8">
        <f>(((Sales[[#This Row],[Unit Price]]-(Sales[[#This Row],[Discount Applied]]*Sales[[#This Row],[Unit Price]]))-Q5384)/Q5384)*100</f>
        <v>44.53125</v>
      </c>
      <c r="T5384" s="8">
        <f t="shared" si="254"/>
        <v>5391.8249999999998</v>
      </c>
      <c r="U5384" s="8">
        <f>Sales[[#This Row],[Unit Cost]]*Sales[[#This Row],[Order Quantity]]</f>
        <v>3730.56</v>
      </c>
    </row>
    <row r="5385" spans="1:21" x14ac:dyDescent="0.2">
      <c r="A5385" s="6" t="s">
        <v>5598</v>
      </c>
      <c r="B5385" s="6" t="s">
        <v>23</v>
      </c>
      <c r="C5385" s="6" t="s">
        <v>143</v>
      </c>
      <c r="D5385" s="7">
        <v>43800</v>
      </c>
      <c r="E5385" s="7">
        <v>43888</v>
      </c>
      <c r="F5385" s="7">
        <v>43912</v>
      </c>
      <c r="G5385" s="7">
        <v>43916</v>
      </c>
      <c r="H5385" s="6">
        <f t="shared" si="252"/>
        <v>28</v>
      </c>
      <c r="I5385" s="6" t="s">
        <v>215</v>
      </c>
      <c r="J5385" s="6">
        <v>24</v>
      </c>
      <c r="K5385" s="6">
        <v>25</v>
      </c>
      <c r="L5385" s="6">
        <v>353</v>
      </c>
      <c r="M5385" s="6">
        <v>16</v>
      </c>
      <c r="N5385" s="6">
        <v>4</v>
      </c>
      <c r="O5385" s="6">
        <v>0.1</v>
      </c>
      <c r="P5385" s="8">
        <v>3926.2000000000003</v>
      </c>
      <c r="Q5385" s="8">
        <v>1845.3140000000001</v>
      </c>
      <c r="R5385" s="8">
        <f t="shared" si="253"/>
        <v>6753.0640000000012</v>
      </c>
      <c r="S5385" s="8">
        <f>(((Sales[[#This Row],[Unit Price]]-(Sales[[#This Row],[Discount Applied]]*Sales[[#This Row],[Unit Price]]))-Q5385)/Q5385)*100</f>
        <v>91.489361702127667</v>
      </c>
      <c r="T5385" s="8">
        <f t="shared" si="254"/>
        <v>14134.320000000002</v>
      </c>
      <c r="U5385" s="8">
        <f>Sales[[#This Row],[Unit Cost]]*Sales[[#This Row],[Order Quantity]]</f>
        <v>7381.2560000000003</v>
      </c>
    </row>
    <row r="5386" spans="1:21" x14ac:dyDescent="0.2">
      <c r="A5386" s="6" t="s">
        <v>5599</v>
      </c>
      <c r="B5386" s="6" t="s">
        <v>25</v>
      </c>
      <c r="C5386" s="6" t="s">
        <v>143</v>
      </c>
      <c r="D5386" s="7">
        <v>43800</v>
      </c>
      <c r="E5386" s="7">
        <v>43888</v>
      </c>
      <c r="F5386" s="7">
        <v>43914</v>
      </c>
      <c r="G5386" s="7">
        <v>43919</v>
      </c>
      <c r="H5386" s="6">
        <f t="shared" si="252"/>
        <v>31</v>
      </c>
      <c r="I5386" s="6" t="s">
        <v>215</v>
      </c>
      <c r="J5386" s="6">
        <v>14</v>
      </c>
      <c r="K5386" s="6">
        <v>26</v>
      </c>
      <c r="L5386" s="6">
        <v>337</v>
      </c>
      <c r="M5386" s="6">
        <v>3</v>
      </c>
      <c r="N5386" s="6">
        <v>3</v>
      </c>
      <c r="O5386" s="6">
        <v>0.05</v>
      </c>
      <c r="P5386" s="8">
        <v>201</v>
      </c>
      <c r="Q5386" s="8">
        <v>118.58999999999999</v>
      </c>
      <c r="R5386" s="8">
        <f t="shared" si="253"/>
        <v>217.08000000000004</v>
      </c>
      <c r="S5386" s="8">
        <f>(((Sales[[#This Row],[Unit Price]]-(Sales[[#This Row],[Discount Applied]]*Sales[[#This Row],[Unit Price]]))-Q5386)/Q5386)*100</f>
        <v>61.016949152542374</v>
      </c>
      <c r="T5386" s="8">
        <f t="shared" si="254"/>
        <v>572.85</v>
      </c>
      <c r="U5386" s="8">
        <f>Sales[[#This Row],[Unit Cost]]*Sales[[#This Row],[Order Quantity]]</f>
        <v>355.77</v>
      </c>
    </row>
    <row r="5387" spans="1:21" x14ac:dyDescent="0.2">
      <c r="A5387" s="6" t="s">
        <v>5600</v>
      </c>
      <c r="B5387" s="6" t="s">
        <v>25</v>
      </c>
      <c r="C5387" s="6" t="s">
        <v>145</v>
      </c>
      <c r="D5387" s="7">
        <v>43800</v>
      </c>
      <c r="E5387" s="7">
        <v>43888</v>
      </c>
      <c r="F5387" s="7">
        <v>43896</v>
      </c>
      <c r="G5387" s="7">
        <v>43901</v>
      </c>
      <c r="H5387" s="6">
        <f t="shared" si="252"/>
        <v>13</v>
      </c>
      <c r="I5387" s="6" t="s">
        <v>215</v>
      </c>
      <c r="J5387" s="6">
        <v>13</v>
      </c>
      <c r="K5387" s="6">
        <v>30</v>
      </c>
      <c r="L5387" s="6">
        <v>109</v>
      </c>
      <c r="M5387" s="6">
        <v>30</v>
      </c>
      <c r="N5387" s="6">
        <v>2</v>
      </c>
      <c r="O5387" s="6">
        <v>0.4</v>
      </c>
      <c r="P5387" s="8">
        <v>2606.3000000000002</v>
      </c>
      <c r="Q5387" s="8">
        <v>1485.5909999999999</v>
      </c>
      <c r="R5387" s="8">
        <f t="shared" si="253"/>
        <v>156.37800000000016</v>
      </c>
      <c r="S5387" s="8">
        <f>(((Sales[[#This Row],[Unit Price]]-(Sales[[#This Row],[Discount Applied]]*Sales[[#This Row],[Unit Price]]))-Q5387)/Q5387)*100</f>
        <v>5.2631578947368478</v>
      </c>
      <c r="T5387" s="8">
        <f t="shared" si="254"/>
        <v>3127.56</v>
      </c>
      <c r="U5387" s="8">
        <f>Sales[[#This Row],[Unit Cost]]*Sales[[#This Row],[Order Quantity]]</f>
        <v>2971.1819999999998</v>
      </c>
    </row>
    <row r="5388" spans="1:21" x14ac:dyDescent="0.2">
      <c r="A5388" s="6" t="s">
        <v>5601</v>
      </c>
      <c r="B5388" s="6" t="s">
        <v>23</v>
      </c>
      <c r="C5388" s="6" t="s">
        <v>147</v>
      </c>
      <c r="D5388" s="7">
        <v>43800</v>
      </c>
      <c r="E5388" s="7">
        <v>43888</v>
      </c>
      <c r="F5388" s="7">
        <v>43901</v>
      </c>
      <c r="G5388" s="7">
        <v>43908</v>
      </c>
      <c r="H5388" s="6">
        <f t="shared" si="252"/>
        <v>20</v>
      </c>
      <c r="I5388" s="6" t="s">
        <v>215</v>
      </c>
      <c r="J5388" s="6">
        <v>25</v>
      </c>
      <c r="K5388" s="6">
        <v>26</v>
      </c>
      <c r="L5388" s="6">
        <v>225</v>
      </c>
      <c r="M5388" s="6">
        <v>46</v>
      </c>
      <c r="N5388" s="6">
        <v>8</v>
      </c>
      <c r="O5388" s="6">
        <v>0.15</v>
      </c>
      <c r="P5388" s="8">
        <v>1085.4000000000001</v>
      </c>
      <c r="Q5388" s="8">
        <v>716.36400000000015</v>
      </c>
      <c r="R5388" s="8">
        <f t="shared" si="253"/>
        <v>1649.808</v>
      </c>
      <c r="S5388" s="8">
        <f>(((Sales[[#This Row],[Unit Price]]-(Sales[[#This Row],[Discount Applied]]*Sales[[#This Row],[Unit Price]]))-Q5388)/Q5388)*100</f>
        <v>28.787878787878785</v>
      </c>
      <c r="T5388" s="8">
        <f t="shared" si="254"/>
        <v>7380.7200000000012</v>
      </c>
      <c r="U5388" s="8">
        <f>Sales[[#This Row],[Unit Cost]]*Sales[[#This Row],[Order Quantity]]</f>
        <v>5730.9120000000012</v>
      </c>
    </row>
    <row r="5389" spans="1:21" x14ac:dyDescent="0.2">
      <c r="A5389" s="6" t="s">
        <v>5602</v>
      </c>
      <c r="B5389" s="6" t="s">
        <v>24</v>
      </c>
      <c r="C5389" s="6" t="s">
        <v>146</v>
      </c>
      <c r="D5389" s="7">
        <v>43800</v>
      </c>
      <c r="E5389" s="7">
        <v>43888</v>
      </c>
      <c r="F5389" s="7">
        <v>43890</v>
      </c>
      <c r="G5389" s="7">
        <v>43899</v>
      </c>
      <c r="H5389" s="6">
        <f t="shared" si="252"/>
        <v>11</v>
      </c>
      <c r="I5389" s="6" t="s">
        <v>215</v>
      </c>
      <c r="J5389" s="6">
        <v>1</v>
      </c>
      <c r="K5389" s="6">
        <v>13</v>
      </c>
      <c r="L5389" s="6">
        <v>268</v>
      </c>
      <c r="M5389" s="6">
        <v>25</v>
      </c>
      <c r="N5389" s="6">
        <v>3</v>
      </c>
      <c r="O5389" s="6">
        <v>7.4999999999999997E-2</v>
      </c>
      <c r="P5389" s="8">
        <v>6465.5</v>
      </c>
      <c r="Q5389" s="8">
        <v>4073.2649999999999</v>
      </c>
      <c r="R5389" s="8">
        <f t="shared" si="253"/>
        <v>5721.9675000000007</v>
      </c>
      <c r="S5389" s="8">
        <f>(((Sales[[#This Row],[Unit Price]]-(Sales[[#This Row],[Discount Applied]]*Sales[[#This Row],[Unit Price]]))-Q5389)/Q5389)*100</f>
        <v>46.825396825396822</v>
      </c>
      <c r="T5389" s="8">
        <f t="shared" si="254"/>
        <v>17941.762500000001</v>
      </c>
      <c r="U5389" s="8">
        <f>Sales[[#This Row],[Unit Cost]]*Sales[[#This Row],[Order Quantity]]</f>
        <v>12219.795</v>
      </c>
    </row>
    <row r="5390" spans="1:21" x14ac:dyDescent="0.2">
      <c r="A5390" s="6" t="s">
        <v>5603</v>
      </c>
      <c r="B5390" s="6" t="s">
        <v>25</v>
      </c>
      <c r="C5390" s="6" t="s">
        <v>146</v>
      </c>
      <c r="D5390" s="7">
        <v>43800</v>
      </c>
      <c r="E5390" s="7">
        <v>43888</v>
      </c>
      <c r="F5390" s="7">
        <v>43913</v>
      </c>
      <c r="G5390" s="7">
        <v>43922</v>
      </c>
      <c r="H5390" s="6">
        <f t="shared" si="252"/>
        <v>34</v>
      </c>
      <c r="I5390" s="6" t="s">
        <v>215</v>
      </c>
      <c r="J5390" s="6">
        <v>20</v>
      </c>
      <c r="K5390" s="6">
        <v>40</v>
      </c>
      <c r="L5390" s="6">
        <v>321</v>
      </c>
      <c r="M5390" s="6">
        <v>9</v>
      </c>
      <c r="N5390" s="6">
        <v>6</v>
      </c>
      <c r="O5390" s="6">
        <v>0.05</v>
      </c>
      <c r="P5390" s="8">
        <v>5092</v>
      </c>
      <c r="Q5390" s="8">
        <v>2189.56</v>
      </c>
      <c r="R5390" s="8">
        <f t="shared" si="253"/>
        <v>15887.04</v>
      </c>
      <c r="S5390" s="8">
        <f>(((Sales[[#This Row],[Unit Price]]-(Sales[[#This Row],[Discount Applied]]*Sales[[#This Row],[Unit Price]]))-Q5390)/Q5390)*100</f>
        <v>120.93023255813952</v>
      </c>
      <c r="T5390" s="8">
        <f t="shared" si="254"/>
        <v>29024.400000000001</v>
      </c>
      <c r="U5390" s="8">
        <f>Sales[[#This Row],[Unit Cost]]*Sales[[#This Row],[Order Quantity]]</f>
        <v>13137.36</v>
      </c>
    </row>
    <row r="5391" spans="1:21" x14ac:dyDescent="0.2">
      <c r="A5391" s="6" t="s">
        <v>5604</v>
      </c>
      <c r="B5391" s="6" t="s">
        <v>24</v>
      </c>
      <c r="C5391" s="6" t="s">
        <v>143</v>
      </c>
      <c r="D5391" s="7">
        <v>43800</v>
      </c>
      <c r="E5391" s="7">
        <v>43888</v>
      </c>
      <c r="F5391" s="7">
        <v>43901</v>
      </c>
      <c r="G5391" s="7">
        <v>43903</v>
      </c>
      <c r="H5391" s="6">
        <f t="shared" si="252"/>
        <v>15</v>
      </c>
      <c r="I5391" s="6" t="s">
        <v>215</v>
      </c>
      <c r="J5391" s="6">
        <v>2</v>
      </c>
      <c r="K5391" s="6">
        <v>17</v>
      </c>
      <c r="L5391" s="6">
        <v>331</v>
      </c>
      <c r="M5391" s="6">
        <v>20</v>
      </c>
      <c r="N5391" s="6">
        <v>8</v>
      </c>
      <c r="O5391" s="6">
        <v>0.05</v>
      </c>
      <c r="P5391" s="8">
        <v>3879.3</v>
      </c>
      <c r="Q5391" s="8">
        <v>2405.1660000000002</v>
      </c>
      <c r="R5391" s="8">
        <f t="shared" si="253"/>
        <v>10241.351999999999</v>
      </c>
      <c r="S5391" s="8">
        <f>(((Sales[[#This Row],[Unit Price]]-(Sales[[#This Row],[Discount Applied]]*Sales[[#This Row],[Unit Price]]))-Q5391)/Q5391)*100</f>
        <v>53.22580645161289</v>
      </c>
      <c r="T5391" s="8">
        <f t="shared" si="254"/>
        <v>29482.68</v>
      </c>
      <c r="U5391" s="8">
        <f>Sales[[#This Row],[Unit Cost]]*Sales[[#This Row],[Order Quantity]]</f>
        <v>19241.328000000001</v>
      </c>
    </row>
    <row r="5392" spans="1:21" x14ac:dyDescent="0.2">
      <c r="A5392" s="6" t="s">
        <v>5605</v>
      </c>
      <c r="B5392" s="6" t="s">
        <v>25</v>
      </c>
      <c r="C5392" s="6" t="s">
        <v>147</v>
      </c>
      <c r="D5392" s="7">
        <v>43800</v>
      </c>
      <c r="E5392" s="7">
        <v>43888</v>
      </c>
      <c r="F5392" s="7">
        <v>43901</v>
      </c>
      <c r="G5392" s="7">
        <v>43902</v>
      </c>
      <c r="H5392" s="6">
        <f t="shared" si="252"/>
        <v>14</v>
      </c>
      <c r="I5392" s="6" t="s">
        <v>215</v>
      </c>
      <c r="J5392" s="6">
        <v>18</v>
      </c>
      <c r="K5392" s="6">
        <v>42</v>
      </c>
      <c r="L5392" s="6">
        <v>230</v>
      </c>
      <c r="M5392" s="6">
        <v>20</v>
      </c>
      <c r="N5392" s="6">
        <v>4</v>
      </c>
      <c r="O5392" s="6">
        <v>0.1</v>
      </c>
      <c r="P5392" s="8">
        <v>1045.2</v>
      </c>
      <c r="Q5392" s="8">
        <v>616.66800000000001</v>
      </c>
      <c r="R5392" s="8">
        <f t="shared" si="253"/>
        <v>1296.0480000000002</v>
      </c>
      <c r="S5392" s="8">
        <f>(((Sales[[#This Row],[Unit Price]]-(Sales[[#This Row],[Discount Applied]]*Sales[[#This Row],[Unit Price]]))-Q5392)/Q5392)*100</f>
        <v>52.542372881355938</v>
      </c>
      <c r="T5392" s="8">
        <f t="shared" si="254"/>
        <v>3762.7200000000003</v>
      </c>
      <c r="U5392" s="8">
        <f>Sales[[#This Row],[Unit Cost]]*Sales[[#This Row],[Order Quantity]]</f>
        <v>2466.672</v>
      </c>
    </row>
    <row r="5393" spans="1:21" x14ac:dyDescent="0.2">
      <c r="A5393" s="6" t="s">
        <v>5606</v>
      </c>
      <c r="B5393" s="6" t="s">
        <v>24</v>
      </c>
      <c r="C5393" s="6" t="s">
        <v>145</v>
      </c>
      <c r="D5393" s="7">
        <v>43800</v>
      </c>
      <c r="E5393" s="7">
        <v>43889</v>
      </c>
      <c r="F5393" s="7">
        <v>43907</v>
      </c>
      <c r="G5393" s="7">
        <v>43909</v>
      </c>
      <c r="H5393" s="6">
        <f t="shared" si="252"/>
        <v>20</v>
      </c>
      <c r="I5393" s="6" t="s">
        <v>215</v>
      </c>
      <c r="J5393" s="6">
        <v>5</v>
      </c>
      <c r="K5393" s="6">
        <v>2</v>
      </c>
      <c r="L5393" s="6">
        <v>174</v>
      </c>
      <c r="M5393" s="6">
        <v>4</v>
      </c>
      <c r="N5393" s="6">
        <v>2</v>
      </c>
      <c r="O5393" s="6">
        <v>0.2</v>
      </c>
      <c r="P5393" s="8">
        <v>1078.7</v>
      </c>
      <c r="Q5393" s="8">
        <v>852.17300000000012</v>
      </c>
      <c r="R5393" s="8">
        <f t="shared" si="253"/>
        <v>21.573999999999842</v>
      </c>
      <c r="S5393" s="8">
        <f>(((Sales[[#This Row],[Unit Price]]-(Sales[[#This Row],[Discount Applied]]*Sales[[#This Row],[Unit Price]]))-Q5393)/Q5393)*100</f>
        <v>1.2658227848101171</v>
      </c>
      <c r="T5393" s="8">
        <f t="shared" si="254"/>
        <v>1725.92</v>
      </c>
      <c r="U5393" s="8">
        <f>Sales[[#This Row],[Unit Cost]]*Sales[[#This Row],[Order Quantity]]</f>
        <v>1704.3460000000002</v>
      </c>
    </row>
    <row r="5394" spans="1:21" x14ac:dyDescent="0.2">
      <c r="A5394" s="6" t="s">
        <v>5607</v>
      </c>
      <c r="B5394" s="6" t="s">
        <v>24</v>
      </c>
      <c r="C5394" s="6" t="s">
        <v>145</v>
      </c>
      <c r="D5394" s="7">
        <v>43800</v>
      </c>
      <c r="E5394" s="7">
        <v>43889</v>
      </c>
      <c r="F5394" s="7">
        <v>43911</v>
      </c>
      <c r="G5394" s="7">
        <v>43912</v>
      </c>
      <c r="H5394" s="6">
        <f t="shared" si="252"/>
        <v>23</v>
      </c>
      <c r="I5394" s="6" t="s">
        <v>215</v>
      </c>
      <c r="J5394" s="6">
        <v>1</v>
      </c>
      <c r="K5394" s="6">
        <v>27</v>
      </c>
      <c r="L5394" s="6">
        <v>201</v>
      </c>
      <c r="M5394" s="6">
        <v>4</v>
      </c>
      <c r="N5394" s="6">
        <v>8</v>
      </c>
      <c r="O5394" s="6">
        <v>0.1</v>
      </c>
      <c r="P5394" s="8">
        <v>1293.1000000000001</v>
      </c>
      <c r="Q5394" s="8">
        <v>995.68700000000013</v>
      </c>
      <c r="R5394" s="8">
        <f t="shared" si="253"/>
        <v>1344.8240000000005</v>
      </c>
      <c r="S5394" s="8">
        <f>(((Sales[[#This Row],[Unit Price]]-(Sales[[#This Row],[Discount Applied]]*Sales[[#This Row],[Unit Price]]))-Q5394)/Q5394)*100</f>
        <v>16.883116883116887</v>
      </c>
      <c r="T5394" s="8">
        <f t="shared" si="254"/>
        <v>9310.3200000000015</v>
      </c>
      <c r="U5394" s="8">
        <f>Sales[[#This Row],[Unit Cost]]*Sales[[#This Row],[Order Quantity]]</f>
        <v>7965.496000000001</v>
      </c>
    </row>
    <row r="5395" spans="1:21" x14ac:dyDescent="0.2">
      <c r="A5395" s="6" t="s">
        <v>5608</v>
      </c>
      <c r="B5395" s="6" t="s">
        <v>23</v>
      </c>
      <c r="C5395" s="6" t="s">
        <v>145</v>
      </c>
      <c r="D5395" s="7">
        <v>43800</v>
      </c>
      <c r="E5395" s="7">
        <v>43889</v>
      </c>
      <c r="F5395" s="7">
        <v>43911</v>
      </c>
      <c r="G5395" s="7">
        <v>43916</v>
      </c>
      <c r="H5395" s="6">
        <f t="shared" si="252"/>
        <v>27</v>
      </c>
      <c r="I5395" s="6" t="s">
        <v>215</v>
      </c>
      <c r="J5395" s="6">
        <v>23</v>
      </c>
      <c r="K5395" s="6">
        <v>2</v>
      </c>
      <c r="L5395" s="6">
        <v>156</v>
      </c>
      <c r="M5395" s="6">
        <v>13</v>
      </c>
      <c r="N5395" s="6">
        <v>6</v>
      </c>
      <c r="O5395" s="6">
        <v>7.4999999999999997E-2</v>
      </c>
      <c r="P5395" s="8">
        <v>1306.5</v>
      </c>
      <c r="Q5395" s="8">
        <v>718.57500000000005</v>
      </c>
      <c r="R5395" s="8">
        <f t="shared" si="253"/>
        <v>2939.6249999999991</v>
      </c>
      <c r="S5395" s="8">
        <f>(((Sales[[#This Row],[Unit Price]]-(Sales[[#This Row],[Discount Applied]]*Sales[[#This Row],[Unit Price]]))-Q5395)/Q5395)*100</f>
        <v>68.181818181818173</v>
      </c>
      <c r="T5395" s="8">
        <f t="shared" si="254"/>
        <v>7251.0749999999998</v>
      </c>
      <c r="U5395" s="8">
        <f>Sales[[#This Row],[Unit Cost]]*Sales[[#This Row],[Order Quantity]]</f>
        <v>4311.4500000000007</v>
      </c>
    </row>
    <row r="5396" spans="1:21" x14ac:dyDescent="0.2">
      <c r="A5396" s="6" t="s">
        <v>5609</v>
      </c>
      <c r="B5396" s="6" t="s">
        <v>24</v>
      </c>
      <c r="C5396" s="6" t="s">
        <v>147</v>
      </c>
      <c r="D5396" s="7">
        <v>43800</v>
      </c>
      <c r="E5396" s="7">
        <v>43889</v>
      </c>
      <c r="F5396" s="7">
        <v>43908</v>
      </c>
      <c r="G5396" s="7">
        <v>43914</v>
      </c>
      <c r="H5396" s="6">
        <f t="shared" si="252"/>
        <v>25</v>
      </c>
      <c r="I5396" s="6" t="s">
        <v>215</v>
      </c>
      <c r="J5396" s="6">
        <v>12</v>
      </c>
      <c r="K5396" s="6">
        <v>9</v>
      </c>
      <c r="L5396" s="6">
        <v>247</v>
      </c>
      <c r="M5396" s="6">
        <v>26</v>
      </c>
      <c r="N5396" s="6">
        <v>1</v>
      </c>
      <c r="O5396" s="6">
        <v>7.4999999999999997E-2</v>
      </c>
      <c r="P5396" s="8">
        <v>2358.4</v>
      </c>
      <c r="Q5396" s="8">
        <v>990.52800000000002</v>
      </c>
      <c r="R5396" s="8">
        <f t="shared" si="253"/>
        <v>1190.992</v>
      </c>
      <c r="S5396" s="8">
        <f>(((Sales[[#This Row],[Unit Price]]-(Sales[[#This Row],[Discount Applied]]*Sales[[#This Row],[Unit Price]]))-Q5396)/Q5396)*100</f>
        <v>120.23809523809523</v>
      </c>
      <c r="T5396" s="8">
        <f t="shared" si="254"/>
        <v>2181.52</v>
      </c>
      <c r="U5396" s="8">
        <f>Sales[[#This Row],[Unit Cost]]*Sales[[#This Row],[Order Quantity]]</f>
        <v>990.52800000000002</v>
      </c>
    </row>
    <row r="5397" spans="1:21" x14ac:dyDescent="0.2">
      <c r="A5397" s="6" t="s">
        <v>5610</v>
      </c>
      <c r="B5397" s="6" t="s">
        <v>24</v>
      </c>
      <c r="C5397" s="6" t="s">
        <v>146</v>
      </c>
      <c r="D5397" s="7">
        <v>43800</v>
      </c>
      <c r="E5397" s="7">
        <v>43889</v>
      </c>
      <c r="F5397" s="7">
        <v>43907</v>
      </c>
      <c r="G5397" s="7">
        <v>43909</v>
      </c>
      <c r="H5397" s="6">
        <f t="shared" si="252"/>
        <v>20</v>
      </c>
      <c r="I5397" s="6" t="s">
        <v>215</v>
      </c>
      <c r="J5397" s="6">
        <v>1</v>
      </c>
      <c r="K5397" s="6">
        <v>42</v>
      </c>
      <c r="L5397" s="6">
        <v>262</v>
      </c>
      <c r="M5397" s="6">
        <v>39</v>
      </c>
      <c r="N5397" s="6">
        <v>7</v>
      </c>
      <c r="O5397" s="6">
        <v>0.15</v>
      </c>
      <c r="P5397" s="8">
        <v>1963.1000000000001</v>
      </c>
      <c r="Q5397" s="8">
        <v>1393.8009999999999</v>
      </c>
      <c r="R5397" s="8">
        <f t="shared" si="253"/>
        <v>1923.8379999999997</v>
      </c>
      <c r="S5397" s="8">
        <f>(((Sales[[#This Row],[Unit Price]]-(Sales[[#This Row],[Discount Applied]]*Sales[[#This Row],[Unit Price]]))-Q5397)/Q5397)*100</f>
        <v>19.718309859154949</v>
      </c>
      <c r="T5397" s="8">
        <f t="shared" si="254"/>
        <v>11680.445</v>
      </c>
      <c r="U5397" s="8">
        <f>Sales[[#This Row],[Unit Cost]]*Sales[[#This Row],[Order Quantity]]</f>
        <v>9756.607</v>
      </c>
    </row>
    <row r="5398" spans="1:21" x14ac:dyDescent="0.2">
      <c r="A5398" s="6" t="s">
        <v>5611</v>
      </c>
      <c r="B5398" s="6" t="s">
        <v>24</v>
      </c>
      <c r="C5398" s="6" t="s">
        <v>143</v>
      </c>
      <c r="D5398" s="7">
        <v>43800</v>
      </c>
      <c r="E5398" s="7">
        <v>43889</v>
      </c>
      <c r="F5398" s="7">
        <v>43910</v>
      </c>
      <c r="G5398" s="7">
        <v>43913</v>
      </c>
      <c r="H5398" s="6">
        <f t="shared" si="252"/>
        <v>24</v>
      </c>
      <c r="I5398" s="6" t="s">
        <v>215</v>
      </c>
      <c r="J5398" s="6">
        <v>9</v>
      </c>
      <c r="K5398" s="6">
        <v>44</v>
      </c>
      <c r="L5398" s="6">
        <v>341</v>
      </c>
      <c r="M5398" s="6">
        <v>29</v>
      </c>
      <c r="N5398" s="6">
        <v>6</v>
      </c>
      <c r="O5398" s="6">
        <v>0.4</v>
      </c>
      <c r="P5398" s="8">
        <v>2291.4</v>
      </c>
      <c r="Q5398" s="8">
        <v>1283.1840000000002</v>
      </c>
      <c r="R5398" s="8">
        <f t="shared" si="253"/>
        <v>549.93599999999969</v>
      </c>
      <c r="S5398" s="8">
        <f>(((Sales[[#This Row],[Unit Price]]-(Sales[[#This Row],[Discount Applied]]*Sales[[#This Row],[Unit Price]]))-Q5398)/Q5398)*100</f>
        <v>7.1428571428571379</v>
      </c>
      <c r="T5398" s="8">
        <f t="shared" si="254"/>
        <v>8249.0400000000009</v>
      </c>
      <c r="U5398" s="8">
        <f>Sales[[#This Row],[Unit Cost]]*Sales[[#This Row],[Order Quantity]]</f>
        <v>7699.1040000000012</v>
      </c>
    </row>
    <row r="5399" spans="1:21" x14ac:dyDescent="0.2">
      <c r="A5399" s="6" t="s">
        <v>5612</v>
      </c>
      <c r="B5399" s="6" t="s">
        <v>23</v>
      </c>
      <c r="C5399" s="6" t="s">
        <v>144</v>
      </c>
      <c r="D5399" s="7">
        <v>43800</v>
      </c>
      <c r="E5399" s="7">
        <v>43889</v>
      </c>
      <c r="F5399" s="7">
        <v>43895</v>
      </c>
      <c r="G5399" s="7">
        <v>43905</v>
      </c>
      <c r="H5399" s="6">
        <f t="shared" si="252"/>
        <v>16</v>
      </c>
      <c r="I5399" s="6" t="s">
        <v>215</v>
      </c>
      <c r="J5399" s="6">
        <v>24</v>
      </c>
      <c r="K5399" s="6">
        <v>7</v>
      </c>
      <c r="L5399" s="6">
        <v>73</v>
      </c>
      <c r="M5399" s="6">
        <v>29</v>
      </c>
      <c r="N5399" s="6">
        <v>4</v>
      </c>
      <c r="O5399" s="6">
        <v>0.4</v>
      </c>
      <c r="P5399" s="8">
        <v>3229.4</v>
      </c>
      <c r="Q5399" s="8">
        <v>2389.7559999999999</v>
      </c>
      <c r="R5399" s="8">
        <f t="shared" si="253"/>
        <v>-1808.4639999999999</v>
      </c>
      <c r="S5399" s="8">
        <f>(((Sales[[#This Row],[Unit Price]]-(Sales[[#This Row],[Discount Applied]]*Sales[[#This Row],[Unit Price]]))-Q5399)/Q5399)*100</f>
        <v>-18.918918918918919</v>
      </c>
      <c r="T5399" s="8">
        <f t="shared" si="254"/>
        <v>7750.5599999999995</v>
      </c>
      <c r="U5399" s="8">
        <f>Sales[[#This Row],[Unit Cost]]*Sales[[#This Row],[Order Quantity]]</f>
        <v>9559.0239999999994</v>
      </c>
    </row>
    <row r="5400" spans="1:21" x14ac:dyDescent="0.2">
      <c r="A5400" s="6" t="s">
        <v>5613</v>
      </c>
      <c r="B5400" s="6" t="s">
        <v>24</v>
      </c>
      <c r="C5400" s="6" t="s">
        <v>146</v>
      </c>
      <c r="D5400" s="7">
        <v>43800</v>
      </c>
      <c r="E5400" s="7">
        <v>43889</v>
      </c>
      <c r="F5400" s="7">
        <v>43909</v>
      </c>
      <c r="G5400" s="7">
        <v>43915</v>
      </c>
      <c r="H5400" s="6">
        <f t="shared" si="252"/>
        <v>26</v>
      </c>
      <c r="I5400" s="6" t="s">
        <v>215</v>
      </c>
      <c r="J5400" s="6">
        <v>3</v>
      </c>
      <c r="K5400" s="6">
        <v>46</v>
      </c>
      <c r="L5400" s="6">
        <v>310</v>
      </c>
      <c r="M5400" s="6">
        <v>45</v>
      </c>
      <c r="N5400" s="6">
        <v>1</v>
      </c>
      <c r="O5400" s="6">
        <v>0.15</v>
      </c>
      <c r="P5400" s="8">
        <v>2546</v>
      </c>
      <c r="Q5400" s="8">
        <v>1934.96</v>
      </c>
      <c r="R5400" s="8">
        <f t="shared" si="253"/>
        <v>229.13999999999987</v>
      </c>
      <c r="S5400" s="8">
        <f>(((Sales[[#This Row],[Unit Price]]-(Sales[[#This Row],[Discount Applied]]*Sales[[#This Row],[Unit Price]]))-Q5400)/Q5400)*100</f>
        <v>11.842105263157888</v>
      </c>
      <c r="T5400" s="8">
        <f t="shared" si="254"/>
        <v>2164.1</v>
      </c>
      <c r="U5400" s="8">
        <f>Sales[[#This Row],[Unit Cost]]*Sales[[#This Row],[Order Quantity]]</f>
        <v>1934.96</v>
      </c>
    </row>
    <row r="5401" spans="1:21" x14ac:dyDescent="0.2">
      <c r="A5401" s="6" t="s">
        <v>5614</v>
      </c>
      <c r="B5401" s="6" t="s">
        <v>26</v>
      </c>
      <c r="C5401" s="6" t="s">
        <v>143</v>
      </c>
      <c r="D5401" s="7">
        <v>43800</v>
      </c>
      <c r="E5401" s="7">
        <v>43890</v>
      </c>
      <c r="F5401" s="7">
        <v>43892</v>
      </c>
      <c r="G5401" s="7">
        <v>43894</v>
      </c>
      <c r="H5401" s="6">
        <f t="shared" si="252"/>
        <v>4</v>
      </c>
      <c r="I5401" s="6" t="s">
        <v>215</v>
      </c>
      <c r="J5401" s="6">
        <v>25</v>
      </c>
      <c r="K5401" s="6">
        <v>46</v>
      </c>
      <c r="L5401" s="6">
        <v>364</v>
      </c>
      <c r="M5401" s="6">
        <v>28</v>
      </c>
      <c r="N5401" s="6">
        <v>4</v>
      </c>
      <c r="O5401" s="6">
        <v>0.3</v>
      </c>
      <c r="P5401" s="8">
        <v>1165.8</v>
      </c>
      <c r="Q5401" s="8">
        <v>792.74400000000003</v>
      </c>
      <c r="R5401" s="8">
        <f t="shared" si="253"/>
        <v>93.263999999999669</v>
      </c>
      <c r="S5401" s="8">
        <f>(((Sales[[#This Row],[Unit Price]]-(Sales[[#This Row],[Discount Applied]]*Sales[[#This Row],[Unit Price]]))-Q5401)/Q5401)*100</f>
        <v>2.9411764705882248</v>
      </c>
      <c r="T5401" s="8">
        <f t="shared" si="254"/>
        <v>3264.24</v>
      </c>
      <c r="U5401" s="8">
        <f>Sales[[#This Row],[Unit Cost]]*Sales[[#This Row],[Order Quantity]]</f>
        <v>3170.9760000000001</v>
      </c>
    </row>
    <row r="5402" spans="1:21" x14ac:dyDescent="0.2">
      <c r="A5402" s="6" t="s">
        <v>5615</v>
      </c>
      <c r="B5402" s="6" t="s">
        <v>24</v>
      </c>
      <c r="C5402" s="6" t="s">
        <v>143</v>
      </c>
      <c r="D5402" s="7">
        <v>43800</v>
      </c>
      <c r="E5402" s="7">
        <v>43890</v>
      </c>
      <c r="F5402" s="7">
        <v>43906</v>
      </c>
      <c r="G5402" s="7">
        <v>43912</v>
      </c>
      <c r="H5402" s="6">
        <f t="shared" si="252"/>
        <v>22</v>
      </c>
      <c r="I5402" s="6" t="s">
        <v>215</v>
      </c>
      <c r="J5402" s="6">
        <v>8</v>
      </c>
      <c r="K5402" s="6">
        <v>2</v>
      </c>
      <c r="L5402" s="6">
        <v>361</v>
      </c>
      <c r="M5402" s="6">
        <v>27</v>
      </c>
      <c r="N5402" s="6">
        <v>4</v>
      </c>
      <c r="O5402" s="6">
        <v>0.2</v>
      </c>
      <c r="P5402" s="8">
        <v>194.3</v>
      </c>
      <c r="Q5402" s="8">
        <v>101.03600000000002</v>
      </c>
      <c r="R5402" s="8">
        <f t="shared" si="253"/>
        <v>217.61599999999993</v>
      </c>
      <c r="S5402" s="8">
        <f>(((Sales[[#This Row],[Unit Price]]-(Sales[[#This Row],[Discount Applied]]*Sales[[#This Row],[Unit Price]]))-Q5402)/Q5402)*100</f>
        <v>53.846153846153818</v>
      </c>
      <c r="T5402" s="8">
        <f t="shared" si="254"/>
        <v>621.76</v>
      </c>
      <c r="U5402" s="8">
        <f>Sales[[#This Row],[Unit Cost]]*Sales[[#This Row],[Order Quantity]]</f>
        <v>404.14400000000006</v>
      </c>
    </row>
    <row r="5403" spans="1:21" x14ac:dyDescent="0.2">
      <c r="A5403" s="6" t="s">
        <v>5616</v>
      </c>
      <c r="B5403" s="6" t="s">
        <v>24</v>
      </c>
      <c r="C5403" s="6" t="s">
        <v>147</v>
      </c>
      <c r="D5403" s="7">
        <v>43800</v>
      </c>
      <c r="E5403" s="7">
        <v>43890</v>
      </c>
      <c r="F5403" s="7">
        <v>43895</v>
      </c>
      <c r="G5403" s="7">
        <v>43899</v>
      </c>
      <c r="H5403" s="6">
        <f t="shared" si="252"/>
        <v>9</v>
      </c>
      <c r="I5403" s="6" t="s">
        <v>215</v>
      </c>
      <c r="J5403" s="6">
        <v>10</v>
      </c>
      <c r="K5403" s="6">
        <v>36</v>
      </c>
      <c r="L5403" s="6">
        <v>240</v>
      </c>
      <c r="M5403" s="6">
        <v>10</v>
      </c>
      <c r="N5403" s="6">
        <v>2</v>
      </c>
      <c r="O5403" s="6">
        <v>0.15</v>
      </c>
      <c r="P5403" s="8">
        <v>911.2</v>
      </c>
      <c r="Q5403" s="8">
        <v>455.6</v>
      </c>
      <c r="R5403" s="8">
        <f t="shared" si="253"/>
        <v>637.83999999999992</v>
      </c>
      <c r="S5403" s="8">
        <f>(((Sales[[#This Row],[Unit Price]]-(Sales[[#This Row],[Discount Applied]]*Sales[[#This Row],[Unit Price]]))-Q5403)/Q5403)*100</f>
        <v>69.999999999999986</v>
      </c>
      <c r="T5403" s="8">
        <f t="shared" si="254"/>
        <v>1549.04</v>
      </c>
      <c r="U5403" s="8">
        <f>Sales[[#This Row],[Unit Cost]]*Sales[[#This Row],[Order Quantity]]</f>
        <v>911.2</v>
      </c>
    </row>
    <row r="5404" spans="1:21" x14ac:dyDescent="0.2">
      <c r="A5404" s="6" t="s">
        <v>5617</v>
      </c>
      <c r="B5404" s="6" t="s">
        <v>24</v>
      </c>
      <c r="C5404" s="6" t="s">
        <v>146</v>
      </c>
      <c r="D5404" s="7">
        <v>43800</v>
      </c>
      <c r="E5404" s="7">
        <v>43890</v>
      </c>
      <c r="F5404" s="7">
        <v>43900</v>
      </c>
      <c r="G5404" s="7">
        <v>43909</v>
      </c>
      <c r="H5404" s="6">
        <f t="shared" si="252"/>
        <v>19</v>
      </c>
      <c r="I5404" s="6" t="s">
        <v>215</v>
      </c>
      <c r="J5404" s="6">
        <v>12</v>
      </c>
      <c r="K5404" s="6">
        <v>12</v>
      </c>
      <c r="L5404" s="6">
        <v>327</v>
      </c>
      <c r="M5404" s="6">
        <v>6</v>
      </c>
      <c r="N5404" s="6">
        <v>4</v>
      </c>
      <c r="O5404" s="6">
        <v>7.4999999999999997E-2</v>
      </c>
      <c r="P5404" s="8">
        <v>1011.7</v>
      </c>
      <c r="Q5404" s="8">
        <v>435.03100000000001</v>
      </c>
      <c r="R5404" s="8">
        <f t="shared" si="253"/>
        <v>2003.1659999999999</v>
      </c>
      <c r="S5404" s="8">
        <f>(((Sales[[#This Row],[Unit Price]]-(Sales[[#This Row],[Discount Applied]]*Sales[[#This Row],[Unit Price]]))-Q5404)/Q5404)*100</f>
        <v>115.11627906976744</v>
      </c>
      <c r="T5404" s="8">
        <f t="shared" si="254"/>
        <v>3743.29</v>
      </c>
      <c r="U5404" s="8">
        <f>Sales[[#This Row],[Unit Cost]]*Sales[[#This Row],[Order Quantity]]</f>
        <v>1740.124</v>
      </c>
    </row>
    <row r="5405" spans="1:21" x14ac:dyDescent="0.2">
      <c r="A5405" s="6" t="s">
        <v>5618</v>
      </c>
      <c r="B5405" s="6" t="s">
        <v>25</v>
      </c>
      <c r="C5405" s="6" t="s">
        <v>146</v>
      </c>
      <c r="D5405" s="7">
        <v>43800</v>
      </c>
      <c r="E5405" s="7">
        <v>43890</v>
      </c>
      <c r="F5405" s="7">
        <v>43892</v>
      </c>
      <c r="G5405" s="7">
        <v>43895</v>
      </c>
      <c r="H5405" s="6">
        <f t="shared" si="252"/>
        <v>5</v>
      </c>
      <c r="I5405" s="6" t="s">
        <v>215</v>
      </c>
      <c r="J5405" s="6">
        <v>18</v>
      </c>
      <c r="K5405" s="6">
        <v>50</v>
      </c>
      <c r="L5405" s="6">
        <v>317</v>
      </c>
      <c r="M5405" s="6">
        <v>24</v>
      </c>
      <c r="N5405" s="6">
        <v>7</v>
      </c>
      <c r="O5405" s="6">
        <v>0.05</v>
      </c>
      <c r="P5405" s="8">
        <v>3966.4</v>
      </c>
      <c r="Q5405" s="8">
        <v>1586.5600000000002</v>
      </c>
      <c r="R5405" s="8">
        <f t="shared" si="253"/>
        <v>15270.639999999996</v>
      </c>
      <c r="S5405" s="8">
        <f>(((Sales[[#This Row],[Unit Price]]-(Sales[[#This Row],[Discount Applied]]*Sales[[#This Row],[Unit Price]]))-Q5405)/Q5405)*100</f>
        <v>137.49999999999994</v>
      </c>
      <c r="T5405" s="8">
        <f t="shared" si="254"/>
        <v>26376.559999999998</v>
      </c>
      <c r="U5405" s="8">
        <f>Sales[[#This Row],[Unit Cost]]*Sales[[#This Row],[Order Quantity]]</f>
        <v>11105.920000000002</v>
      </c>
    </row>
    <row r="5406" spans="1:21" x14ac:dyDescent="0.2">
      <c r="A5406" s="6" t="s">
        <v>5619</v>
      </c>
      <c r="B5406" s="6" t="s">
        <v>24</v>
      </c>
      <c r="C5406" s="6" t="s">
        <v>147</v>
      </c>
      <c r="D5406" s="7">
        <v>43800</v>
      </c>
      <c r="E5406" s="7">
        <v>43890</v>
      </c>
      <c r="F5406" s="7">
        <v>43899</v>
      </c>
      <c r="G5406" s="7">
        <v>43903</v>
      </c>
      <c r="H5406" s="6">
        <f t="shared" si="252"/>
        <v>13</v>
      </c>
      <c r="I5406" s="6" t="s">
        <v>215</v>
      </c>
      <c r="J5406" s="6">
        <v>8</v>
      </c>
      <c r="K5406" s="6">
        <v>46</v>
      </c>
      <c r="L5406" s="6">
        <v>212</v>
      </c>
      <c r="M5406" s="6">
        <v>45</v>
      </c>
      <c r="N5406" s="6">
        <v>8</v>
      </c>
      <c r="O5406" s="6">
        <v>0.1</v>
      </c>
      <c r="P5406" s="8">
        <v>1802.3</v>
      </c>
      <c r="Q5406" s="8">
        <v>1315.6789999999999</v>
      </c>
      <c r="R5406" s="8">
        <f t="shared" si="253"/>
        <v>2451.1280000000006</v>
      </c>
      <c r="S5406" s="8">
        <f>(((Sales[[#This Row],[Unit Price]]-(Sales[[#This Row],[Discount Applied]]*Sales[[#This Row],[Unit Price]]))-Q5406)/Q5406)*100</f>
        <v>23.287671232876718</v>
      </c>
      <c r="T5406" s="8">
        <f t="shared" si="254"/>
        <v>12976.56</v>
      </c>
      <c r="U5406" s="8">
        <f>Sales[[#This Row],[Unit Cost]]*Sales[[#This Row],[Order Quantity]]</f>
        <v>10525.431999999999</v>
      </c>
    </row>
    <row r="5407" spans="1:21" x14ac:dyDescent="0.2">
      <c r="A5407" s="6" t="s">
        <v>5620</v>
      </c>
      <c r="B5407" s="6" t="s">
        <v>24</v>
      </c>
      <c r="C5407" s="6" t="s">
        <v>145</v>
      </c>
      <c r="D5407" s="7">
        <v>43800</v>
      </c>
      <c r="E5407" s="7">
        <v>43890</v>
      </c>
      <c r="F5407" s="7">
        <v>43916</v>
      </c>
      <c r="G5407" s="7">
        <v>43918</v>
      </c>
      <c r="H5407" s="6">
        <f t="shared" si="252"/>
        <v>28</v>
      </c>
      <c r="I5407" s="6" t="s">
        <v>215</v>
      </c>
      <c r="J5407" s="6">
        <v>1</v>
      </c>
      <c r="K5407" s="6">
        <v>45</v>
      </c>
      <c r="L5407" s="6">
        <v>178</v>
      </c>
      <c r="M5407" s="6">
        <v>2</v>
      </c>
      <c r="N5407" s="6">
        <v>8</v>
      </c>
      <c r="O5407" s="6">
        <v>0.05</v>
      </c>
      <c r="P5407" s="8">
        <v>1701.8</v>
      </c>
      <c r="Q5407" s="8">
        <v>816.86399999999992</v>
      </c>
      <c r="R5407" s="8">
        <f t="shared" si="253"/>
        <v>6398.7680000000009</v>
      </c>
      <c r="S5407" s="8">
        <f>(((Sales[[#This Row],[Unit Price]]-(Sales[[#This Row],[Discount Applied]]*Sales[[#This Row],[Unit Price]]))-Q5407)/Q5407)*100</f>
        <v>97.9166666666667</v>
      </c>
      <c r="T5407" s="8">
        <f t="shared" si="254"/>
        <v>12933.68</v>
      </c>
      <c r="U5407" s="8">
        <f>Sales[[#This Row],[Unit Cost]]*Sales[[#This Row],[Order Quantity]]</f>
        <v>6534.9119999999994</v>
      </c>
    </row>
    <row r="5408" spans="1:21" x14ac:dyDescent="0.2">
      <c r="A5408" s="6" t="s">
        <v>5621</v>
      </c>
      <c r="B5408" s="6" t="s">
        <v>25</v>
      </c>
      <c r="C5408" s="6" t="s">
        <v>146</v>
      </c>
      <c r="D5408" s="7">
        <v>43800</v>
      </c>
      <c r="E5408" s="7">
        <v>43890</v>
      </c>
      <c r="F5408" s="7">
        <v>43910</v>
      </c>
      <c r="G5408" s="7">
        <v>43917</v>
      </c>
      <c r="H5408" s="6">
        <f t="shared" si="252"/>
        <v>27</v>
      </c>
      <c r="I5408" s="6" t="s">
        <v>215</v>
      </c>
      <c r="J5408" s="6">
        <v>17</v>
      </c>
      <c r="K5408" s="6">
        <v>19</v>
      </c>
      <c r="L5408" s="6">
        <v>293</v>
      </c>
      <c r="M5408" s="6">
        <v>46</v>
      </c>
      <c r="N5408" s="6">
        <v>2</v>
      </c>
      <c r="O5408" s="6">
        <v>0.05</v>
      </c>
      <c r="P5408" s="8">
        <v>1259.6000000000001</v>
      </c>
      <c r="Q5408" s="8">
        <v>705.37600000000009</v>
      </c>
      <c r="R5408" s="8">
        <f t="shared" si="253"/>
        <v>982.48800000000006</v>
      </c>
      <c r="S5408" s="8">
        <f>(((Sales[[#This Row],[Unit Price]]-(Sales[[#This Row],[Discount Applied]]*Sales[[#This Row],[Unit Price]]))-Q5408)/Q5408)*100</f>
        <v>69.642857142857139</v>
      </c>
      <c r="T5408" s="8">
        <f t="shared" si="254"/>
        <v>2393.2400000000002</v>
      </c>
      <c r="U5408" s="8">
        <f>Sales[[#This Row],[Unit Cost]]*Sales[[#This Row],[Order Quantity]]</f>
        <v>1410.7520000000002</v>
      </c>
    </row>
    <row r="5409" spans="1:21" x14ac:dyDescent="0.2">
      <c r="A5409" s="6" t="s">
        <v>5622</v>
      </c>
      <c r="B5409" s="6" t="s">
        <v>25</v>
      </c>
      <c r="C5409" s="6" t="s">
        <v>144</v>
      </c>
      <c r="D5409" s="7">
        <v>43800</v>
      </c>
      <c r="E5409" s="7">
        <v>43890</v>
      </c>
      <c r="F5409" s="7">
        <v>43895</v>
      </c>
      <c r="G5409" s="7">
        <v>43900</v>
      </c>
      <c r="H5409" s="6">
        <f t="shared" si="252"/>
        <v>10</v>
      </c>
      <c r="I5409" s="6" t="s">
        <v>215</v>
      </c>
      <c r="J5409" s="6">
        <v>18</v>
      </c>
      <c r="K5409" s="6">
        <v>32</v>
      </c>
      <c r="L5409" s="6">
        <v>69</v>
      </c>
      <c r="M5409" s="6">
        <v>15</v>
      </c>
      <c r="N5409" s="6">
        <v>8</v>
      </c>
      <c r="O5409" s="6">
        <v>7.4999999999999997E-2</v>
      </c>
      <c r="P5409" s="8">
        <v>696.80000000000007</v>
      </c>
      <c r="Q5409" s="8">
        <v>578.34400000000005</v>
      </c>
      <c r="R5409" s="8">
        <f t="shared" si="253"/>
        <v>529.56800000000021</v>
      </c>
      <c r="S5409" s="8">
        <f>(((Sales[[#This Row],[Unit Price]]-(Sales[[#This Row],[Discount Applied]]*Sales[[#This Row],[Unit Price]]))-Q5409)/Q5409)*100</f>
        <v>11.445783132530124</v>
      </c>
      <c r="T5409" s="8">
        <f t="shared" si="254"/>
        <v>5156.3200000000006</v>
      </c>
      <c r="U5409" s="8">
        <f>Sales[[#This Row],[Unit Cost]]*Sales[[#This Row],[Order Quantity]]</f>
        <v>4626.7520000000004</v>
      </c>
    </row>
    <row r="5410" spans="1:21" x14ac:dyDescent="0.2">
      <c r="A5410" s="6" t="s">
        <v>5623</v>
      </c>
      <c r="B5410" s="6" t="s">
        <v>23</v>
      </c>
      <c r="C5410" s="6" t="s">
        <v>147</v>
      </c>
      <c r="D5410" s="7">
        <v>43800</v>
      </c>
      <c r="E5410" s="7">
        <v>43890</v>
      </c>
      <c r="F5410" s="7">
        <v>43905</v>
      </c>
      <c r="G5410" s="7">
        <v>43913</v>
      </c>
      <c r="H5410" s="6">
        <f t="shared" si="252"/>
        <v>23</v>
      </c>
      <c r="I5410" s="6" t="s">
        <v>215</v>
      </c>
      <c r="J5410" s="6">
        <v>24</v>
      </c>
      <c r="K5410" s="6">
        <v>47</v>
      </c>
      <c r="L5410" s="6">
        <v>259</v>
      </c>
      <c r="M5410" s="6">
        <v>34</v>
      </c>
      <c r="N5410" s="6">
        <v>1</v>
      </c>
      <c r="O5410" s="6">
        <v>7.4999999999999997E-2</v>
      </c>
      <c r="P5410" s="8">
        <v>2244.5</v>
      </c>
      <c r="Q5410" s="8">
        <v>1705.82</v>
      </c>
      <c r="R5410" s="8">
        <f t="shared" si="253"/>
        <v>370.34249999999997</v>
      </c>
      <c r="S5410" s="8">
        <f>(((Sales[[#This Row],[Unit Price]]-(Sales[[#This Row],[Discount Applied]]*Sales[[#This Row],[Unit Price]]))-Q5410)/Q5410)*100</f>
        <v>21.710526315789473</v>
      </c>
      <c r="T5410" s="8">
        <f t="shared" si="254"/>
        <v>2076.1624999999999</v>
      </c>
      <c r="U5410" s="8">
        <f>Sales[[#This Row],[Unit Cost]]*Sales[[#This Row],[Order Quantity]]</f>
        <v>1705.82</v>
      </c>
    </row>
    <row r="5411" spans="1:21" x14ac:dyDescent="0.2">
      <c r="A5411" s="6" t="s">
        <v>5624</v>
      </c>
      <c r="B5411" s="6" t="s">
        <v>23</v>
      </c>
      <c r="C5411" s="6" t="s">
        <v>148</v>
      </c>
      <c r="D5411" s="7">
        <v>43800</v>
      </c>
      <c r="E5411" s="7">
        <v>43890</v>
      </c>
      <c r="F5411" s="7">
        <v>43898</v>
      </c>
      <c r="G5411" s="7">
        <v>43906</v>
      </c>
      <c r="H5411" s="6">
        <f t="shared" si="252"/>
        <v>16</v>
      </c>
      <c r="I5411" s="6" t="s">
        <v>215</v>
      </c>
      <c r="J5411" s="6">
        <v>23</v>
      </c>
      <c r="K5411" s="6">
        <v>15</v>
      </c>
      <c r="L5411" s="6">
        <v>11</v>
      </c>
      <c r="M5411" s="6">
        <v>14</v>
      </c>
      <c r="N5411" s="6">
        <v>8</v>
      </c>
      <c r="O5411" s="6">
        <v>0.05</v>
      </c>
      <c r="P5411" s="8">
        <v>1876</v>
      </c>
      <c r="Q5411" s="8">
        <v>1275.68</v>
      </c>
      <c r="R5411" s="8">
        <f t="shared" si="253"/>
        <v>4052.16</v>
      </c>
      <c r="S5411" s="8">
        <f>(((Sales[[#This Row],[Unit Price]]-(Sales[[#This Row],[Discount Applied]]*Sales[[#This Row],[Unit Price]]))-Q5411)/Q5411)*100</f>
        <v>39.705882352941174</v>
      </c>
      <c r="T5411" s="8">
        <f t="shared" si="254"/>
        <v>14257.6</v>
      </c>
      <c r="U5411" s="8">
        <f>Sales[[#This Row],[Unit Cost]]*Sales[[#This Row],[Order Quantity]]</f>
        <v>10205.44</v>
      </c>
    </row>
    <row r="5412" spans="1:21" x14ac:dyDescent="0.2">
      <c r="A5412" s="6" t="s">
        <v>5625</v>
      </c>
      <c r="B5412" s="6" t="s">
        <v>24</v>
      </c>
      <c r="C5412" s="6" t="s">
        <v>147</v>
      </c>
      <c r="D5412" s="7">
        <v>43800</v>
      </c>
      <c r="E5412" s="7">
        <v>43890</v>
      </c>
      <c r="F5412" s="7">
        <v>43895</v>
      </c>
      <c r="G5412" s="7">
        <v>43897</v>
      </c>
      <c r="H5412" s="6">
        <f t="shared" si="252"/>
        <v>7</v>
      </c>
      <c r="I5412" s="6" t="s">
        <v>215</v>
      </c>
      <c r="J5412" s="6">
        <v>6</v>
      </c>
      <c r="K5412" s="6">
        <v>7</v>
      </c>
      <c r="L5412" s="6">
        <v>226</v>
      </c>
      <c r="M5412" s="6">
        <v>29</v>
      </c>
      <c r="N5412" s="6">
        <v>7</v>
      </c>
      <c r="O5412" s="6">
        <v>0.05</v>
      </c>
      <c r="P5412" s="8">
        <v>2331.6</v>
      </c>
      <c r="Q5412" s="8">
        <v>1445.5919999999999</v>
      </c>
      <c r="R5412" s="8">
        <f t="shared" si="253"/>
        <v>5385.996000000001</v>
      </c>
      <c r="S5412" s="8">
        <f>(((Sales[[#This Row],[Unit Price]]-(Sales[[#This Row],[Discount Applied]]*Sales[[#This Row],[Unit Price]]))-Q5412)/Q5412)*100</f>
        <v>53.225806451612911</v>
      </c>
      <c r="T5412" s="8">
        <f t="shared" si="254"/>
        <v>15505.14</v>
      </c>
      <c r="U5412" s="8">
        <f>Sales[[#This Row],[Unit Cost]]*Sales[[#This Row],[Order Quantity]]</f>
        <v>10119.143999999998</v>
      </c>
    </row>
    <row r="5413" spans="1:21" x14ac:dyDescent="0.2">
      <c r="A5413" s="6" t="s">
        <v>5626</v>
      </c>
      <c r="B5413" s="6" t="s">
        <v>24</v>
      </c>
      <c r="C5413" s="6" t="s">
        <v>147</v>
      </c>
      <c r="D5413" s="7">
        <v>43800</v>
      </c>
      <c r="E5413" s="7">
        <v>43890</v>
      </c>
      <c r="F5413" s="7">
        <v>43898</v>
      </c>
      <c r="G5413" s="7">
        <v>43906</v>
      </c>
      <c r="H5413" s="6">
        <f t="shared" si="252"/>
        <v>16</v>
      </c>
      <c r="I5413" s="6" t="s">
        <v>215</v>
      </c>
      <c r="J5413" s="6">
        <v>8</v>
      </c>
      <c r="K5413" s="6">
        <v>43</v>
      </c>
      <c r="L5413" s="6">
        <v>233</v>
      </c>
      <c r="M5413" s="6">
        <v>11</v>
      </c>
      <c r="N5413" s="6">
        <v>6</v>
      </c>
      <c r="O5413" s="6">
        <v>7.4999999999999997E-2</v>
      </c>
      <c r="P5413" s="8">
        <v>1849.2</v>
      </c>
      <c r="Q5413" s="8">
        <v>1128.0119999999999</v>
      </c>
      <c r="R5413" s="8">
        <f t="shared" si="253"/>
        <v>3494.9880000000012</v>
      </c>
      <c r="S5413" s="8">
        <f>(((Sales[[#This Row],[Unit Price]]-(Sales[[#This Row],[Discount Applied]]*Sales[[#This Row],[Unit Price]]))-Q5413)/Q5413)*100</f>
        <v>51.639344262295083</v>
      </c>
      <c r="T5413" s="8">
        <f t="shared" si="254"/>
        <v>10263.060000000001</v>
      </c>
      <c r="U5413" s="8">
        <f>Sales[[#This Row],[Unit Cost]]*Sales[[#This Row],[Order Quantity]]</f>
        <v>6768.0720000000001</v>
      </c>
    </row>
    <row r="5414" spans="1:21" x14ac:dyDescent="0.2">
      <c r="A5414" s="6" t="s">
        <v>5627</v>
      </c>
      <c r="B5414" s="6" t="s">
        <v>23</v>
      </c>
      <c r="C5414" s="6" t="s">
        <v>143</v>
      </c>
      <c r="D5414" s="7">
        <v>43800</v>
      </c>
      <c r="E5414" s="7">
        <v>43891</v>
      </c>
      <c r="F5414" s="7">
        <v>43895</v>
      </c>
      <c r="G5414" s="7">
        <v>43903</v>
      </c>
      <c r="H5414" s="6">
        <f t="shared" si="252"/>
        <v>12</v>
      </c>
      <c r="I5414" s="6" t="s">
        <v>215</v>
      </c>
      <c r="J5414" s="6">
        <v>22</v>
      </c>
      <c r="K5414" s="6">
        <v>4</v>
      </c>
      <c r="L5414" s="6">
        <v>342</v>
      </c>
      <c r="M5414" s="6">
        <v>30</v>
      </c>
      <c r="N5414" s="6">
        <v>6</v>
      </c>
      <c r="O5414" s="6">
        <v>0.05</v>
      </c>
      <c r="P5414" s="8">
        <v>3303.1</v>
      </c>
      <c r="Q5414" s="8">
        <v>2312.1699999999996</v>
      </c>
      <c r="R5414" s="8">
        <f t="shared" si="253"/>
        <v>4954.6500000000015</v>
      </c>
      <c r="S5414" s="8">
        <f>(((Sales[[#This Row],[Unit Price]]-(Sales[[#This Row],[Discount Applied]]*Sales[[#This Row],[Unit Price]]))-Q5414)/Q5414)*100</f>
        <v>35.71428571428573</v>
      </c>
      <c r="T5414" s="8">
        <f t="shared" si="254"/>
        <v>18827.669999999998</v>
      </c>
      <c r="U5414" s="8">
        <f>Sales[[#This Row],[Unit Cost]]*Sales[[#This Row],[Order Quantity]]</f>
        <v>13873.019999999997</v>
      </c>
    </row>
    <row r="5415" spans="1:21" x14ac:dyDescent="0.2">
      <c r="A5415" s="6" t="s">
        <v>5628</v>
      </c>
      <c r="B5415" s="6" t="s">
        <v>23</v>
      </c>
      <c r="C5415" s="6" t="s">
        <v>143</v>
      </c>
      <c r="D5415" s="7">
        <v>43800</v>
      </c>
      <c r="E5415" s="7">
        <v>43891</v>
      </c>
      <c r="F5415" s="7">
        <v>43905</v>
      </c>
      <c r="G5415" s="7">
        <v>43913</v>
      </c>
      <c r="H5415" s="6">
        <f t="shared" si="252"/>
        <v>22</v>
      </c>
      <c r="I5415" s="6" t="s">
        <v>215</v>
      </c>
      <c r="J5415" s="6">
        <v>21</v>
      </c>
      <c r="K5415" s="6">
        <v>37</v>
      </c>
      <c r="L5415" s="6">
        <v>335</v>
      </c>
      <c r="M5415" s="6">
        <v>40</v>
      </c>
      <c r="N5415" s="6">
        <v>6</v>
      </c>
      <c r="O5415" s="6">
        <v>0.2</v>
      </c>
      <c r="P5415" s="8">
        <v>3832.4</v>
      </c>
      <c r="Q5415" s="8">
        <v>3104.2440000000001</v>
      </c>
      <c r="R5415" s="8">
        <f t="shared" si="253"/>
        <v>-229.94399999999951</v>
      </c>
      <c r="S5415" s="8">
        <f>(((Sales[[#This Row],[Unit Price]]-(Sales[[#This Row],[Discount Applied]]*Sales[[#This Row],[Unit Price]]))-Q5415)/Q5415)*100</f>
        <v>-1.2345679012345701</v>
      </c>
      <c r="T5415" s="8">
        <f t="shared" si="254"/>
        <v>18395.52</v>
      </c>
      <c r="U5415" s="8">
        <f>Sales[[#This Row],[Unit Cost]]*Sales[[#This Row],[Order Quantity]]</f>
        <v>18625.464</v>
      </c>
    </row>
    <row r="5416" spans="1:21" x14ac:dyDescent="0.2">
      <c r="A5416" s="6" t="s">
        <v>5629</v>
      </c>
      <c r="B5416" s="6" t="s">
        <v>24</v>
      </c>
      <c r="C5416" s="6" t="s">
        <v>145</v>
      </c>
      <c r="D5416" s="7">
        <v>43800</v>
      </c>
      <c r="E5416" s="7">
        <v>43891</v>
      </c>
      <c r="F5416" s="7">
        <v>43905</v>
      </c>
      <c r="G5416" s="7">
        <v>43908</v>
      </c>
      <c r="H5416" s="6">
        <f t="shared" si="252"/>
        <v>17</v>
      </c>
      <c r="I5416" s="6" t="s">
        <v>215</v>
      </c>
      <c r="J5416" s="6">
        <v>10</v>
      </c>
      <c r="K5416" s="6">
        <v>23</v>
      </c>
      <c r="L5416" s="6">
        <v>195</v>
      </c>
      <c r="M5416" s="6">
        <v>19</v>
      </c>
      <c r="N5416" s="6">
        <v>4</v>
      </c>
      <c r="O5416" s="6">
        <v>0.05</v>
      </c>
      <c r="P5416" s="8">
        <v>3872.6</v>
      </c>
      <c r="Q5416" s="8">
        <v>1897.5739999999998</v>
      </c>
      <c r="R5416" s="8">
        <f t="shared" si="253"/>
        <v>7125.5839999999998</v>
      </c>
      <c r="S5416" s="8">
        <f>(((Sales[[#This Row],[Unit Price]]-(Sales[[#This Row],[Discount Applied]]*Sales[[#This Row],[Unit Price]]))-Q5416)/Q5416)*100</f>
        <v>93.877551020408163</v>
      </c>
      <c r="T5416" s="8">
        <f t="shared" si="254"/>
        <v>14715.88</v>
      </c>
      <c r="U5416" s="8">
        <f>Sales[[#This Row],[Unit Cost]]*Sales[[#This Row],[Order Quantity]]</f>
        <v>7590.2959999999994</v>
      </c>
    </row>
    <row r="5417" spans="1:21" x14ac:dyDescent="0.2">
      <c r="A5417" s="6" t="s">
        <v>5630</v>
      </c>
      <c r="B5417" s="6" t="s">
        <v>24</v>
      </c>
      <c r="C5417" s="6" t="s">
        <v>145</v>
      </c>
      <c r="D5417" s="7">
        <v>43800</v>
      </c>
      <c r="E5417" s="7">
        <v>43891</v>
      </c>
      <c r="F5417" s="7">
        <v>43897</v>
      </c>
      <c r="G5417" s="7">
        <v>43901</v>
      </c>
      <c r="H5417" s="6">
        <f t="shared" si="252"/>
        <v>10</v>
      </c>
      <c r="I5417" s="6" t="s">
        <v>215</v>
      </c>
      <c r="J5417" s="6">
        <v>9</v>
      </c>
      <c r="K5417" s="6">
        <v>3</v>
      </c>
      <c r="L5417" s="6">
        <v>162</v>
      </c>
      <c r="M5417" s="6">
        <v>38</v>
      </c>
      <c r="N5417" s="6">
        <v>8</v>
      </c>
      <c r="O5417" s="6">
        <v>0.05</v>
      </c>
      <c r="P5417" s="8">
        <v>3999.9</v>
      </c>
      <c r="Q5417" s="8">
        <v>3399.915</v>
      </c>
      <c r="R5417" s="8">
        <f t="shared" si="253"/>
        <v>3199.9200000000019</v>
      </c>
      <c r="S5417" s="8">
        <f>(((Sales[[#This Row],[Unit Price]]-(Sales[[#This Row],[Discount Applied]]*Sales[[#This Row],[Unit Price]]))-Q5417)/Q5417)*100</f>
        <v>11.764705882352947</v>
      </c>
      <c r="T5417" s="8">
        <f t="shared" si="254"/>
        <v>30399.24</v>
      </c>
      <c r="U5417" s="8">
        <f>Sales[[#This Row],[Unit Cost]]*Sales[[#This Row],[Order Quantity]]</f>
        <v>27199.32</v>
      </c>
    </row>
    <row r="5418" spans="1:21" x14ac:dyDescent="0.2">
      <c r="A5418" s="6" t="s">
        <v>5631</v>
      </c>
      <c r="B5418" s="6" t="s">
        <v>25</v>
      </c>
      <c r="C5418" s="6" t="s">
        <v>148</v>
      </c>
      <c r="D5418" s="7">
        <v>43800</v>
      </c>
      <c r="E5418" s="7">
        <v>43892</v>
      </c>
      <c r="F5418" s="7">
        <v>43905</v>
      </c>
      <c r="G5418" s="7">
        <v>43914</v>
      </c>
      <c r="H5418" s="6">
        <f t="shared" si="252"/>
        <v>22</v>
      </c>
      <c r="I5418" s="6" t="s">
        <v>215</v>
      </c>
      <c r="J5418" s="6">
        <v>14</v>
      </c>
      <c r="K5418" s="6">
        <v>11</v>
      </c>
      <c r="L5418" s="6">
        <v>34</v>
      </c>
      <c r="M5418" s="6">
        <v>17</v>
      </c>
      <c r="N5418" s="6">
        <v>8</v>
      </c>
      <c r="O5418" s="6">
        <v>0.1</v>
      </c>
      <c r="P5418" s="8">
        <v>1058.6000000000001</v>
      </c>
      <c r="Q5418" s="8">
        <v>635.16000000000008</v>
      </c>
      <c r="R5418" s="8">
        <f t="shared" si="253"/>
        <v>2540.6400000000003</v>
      </c>
      <c r="S5418" s="8">
        <f>(((Sales[[#This Row],[Unit Price]]-(Sales[[#This Row],[Discount Applied]]*Sales[[#This Row],[Unit Price]]))-Q5418)/Q5418)*100</f>
        <v>50</v>
      </c>
      <c r="T5418" s="8">
        <f t="shared" si="254"/>
        <v>7621.920000000001</v>
      </c>
      <c r="U5418" s="8">
        <f>Sales[[#This Row],[Unit Cost]]*Sales[[#This Row],[Order Quantity]]</f>
        <v>5081.2800000000007</v>
      </c>
    </row>
    <row r="5419" spans="1:21" x14ac:dyDescent="0.2">
      <c r="A5419" s="6" t="s">
        <v>5632</v>
      </c>
      <c r="B5419" s="6" t="s">
        <v>24</v>
      </c>
      <c r="C5419" s="6" t="s">
        <v>143</v>
      </c>
      <c r="D5419" s="7">
        <v>43800</v>
      </c>
      <c r="E5419" s="7">
        <v>43892</v>
      </c>
      <c r="F5419" s="7">
        <v>43895</v>
      </c>
      <c r="G5419" s="7">
        <v>43902</v>
      </c>
      <c r="H5419" s="6">
        <f t="shared" si="252"/>
        <v>10</v>
      </c>
      <c r="I5419" s="6" t="s">
        <v>215</v>
      </c>
      <c r="J5419" s="6">
        <v>8</v>
      </c>
      <c r="K5419" s="6">
        <v>20</v>
      </c>
      <c r="L5419" s="6">
        <v>343</v>
      </c>
      <c r="M5419" s="6">
        <v>31</v>
      </c>
      <c r="N5419" s="6">
        <v>2</v>
      </c>
      <c r="O5419" s="6">
        <v>0.3</v>
      </c>
      <c r="P5419" s="8">
        <v>2740.3</v>
      </c>
      <c r="Q5419" s="8">
        <v>2137.4340000000002</v>
      </c>
      <c r="R5419" s="8">
        <f t="shared" si="253"/>
        <v>-438.44800000000032</v>
      </c>
      <c r="S5419" s="8">
        <f>(((Sales[[#This Row],[Unit Price]]-(Sales[[#This Row],[Discount Applied]]*Sales[[#This Row],[Unit Price]]))-Q5419)/Q5419)*100</f>
        <v>-10.256410256410263</v>
      </c>
      <c r="T5419" s="8">
        <f t="shared" si="254"/>
        <v>3836.42</v>
      </c>
      <c r="U5419" s="8">
        <f>Sales[[#This Row],[Unit Cost]]*Sales[[#This Row],[Order Quantity]]</f>
        <v>4274.8680000000004</v>
      </c>
    </row>
    <row r="5420" spans="1:21" x14ac:dyDescent="0.2">
      <c r="A5420" s="6" t="s">
        <v>5633</v>
      </c>
      <c r="B5420" s="6" t="s">
        <v>26</v>
      </c>
      <c r="C5420" s="6" t="s">
        <v>144</v>
      </c>
      <c r="D5420" s="7">
        <v>43800</v>
      </c>
      <c r="E5420" s="7">
        <v>43892</v>
      </c>
      <c r="F5420" s="7">
        <v>43914</v>
      </c>
      <c r="G5420" s="7">
        <v>43919</v>
      </c>
      <c r="H5420" s="6">
        <f t="shared" si="252"/>
        <v>27</v>
      </c>
      <c r="I5420" s="6" t="s">
        <v>215</v>
      </c>
      <c r="J5420" s="6">
        <v>28</v>
      </c>
      <c r="K5420" s="6">
        <v>25</v>
      </c>
      <c r="L5420" s="6">
        <v>76</v>
      </c>
      <c r="M5420" s="6">
        <v>8</v>
      </c>
      <c r="N5420" s="6">
        <v>5</v>
      </c>
      <c r="O5420" s="6">
        <v>0.15</v>
      </c>
      <c r="P5420" s="8">
        <v>1078.7</v>
      </c>
      <c r="Q5420" s="8">
        <v>841.38600000000008</v>
      </c>
      <c r="R5420" s="8">
        <f t="shared" si="253"/>
        <v>377.54500000000007</v>
      </c>
      <c r="S5420" s="8">
        <f>(((Sales[[#This Row],[Unit Price]]-(Sales[[#This Row],[Discount Applied]]*Sales[[#This Row],[Unit Price]]))-Q5420)/Q5420)*100</f>
        <v>8.974358974358962</v>
      </c>
      <c r="T5420" s="8">
        <f t="shared" si="254"/>
        <v>4584.4750000000004</v>
      </c>
      <c r="U5420" s="8">
        <f>Sales[[#This Row],[Unit Cost]]*Sales[[#This Row],[Order Quantity]]</f>
        <v>4206.93</v>
      </c>
    </row>
    <row r="5421" spans="1:21" x14ac:dyDescent="0.2">
      <c r="A5421" s="6" t="s">
        <v>5634</v>
      </c>
      <c r="B5421" s="6" t="s">
        <v>26</v>
      </c>
      <c r="C5421" s="6" t="s">
        <v>145</v>
      </c>
      <c r="D5421" s="7">
        <v>43800</v>
      </c>
      <c r="E5421" s="7">
        <v>43892</v>
      </c>
      <c r="F5421" s="7">
        <v>43896</v>
      </c>
      <c r="G5421" s="7">
        <v>43903</v>
      </c>
      <c r="H5421" s="6">
        <f t="shared" si="252"/>
        <v>11</v>
      </c>
      <c r="I5421" s="6" t="s">
        <v>215</v>
      </c>
      <c r="J5421" s="6">
        <v>26</v>
      </c>
      <c r="K5421" s="6">
        <v>6</v>
      </c>
      <c r="L5421" s="6">
        <v>162</v>
      </c>
      <c r="M5421" s="6">
        <v>5</v>
      </c>
      <c r="N5421" s="6">
        <v>5</v>
      </c>
      <c r="O5421" s="6">
        <v>7.4999999999999997E-2</v>
      </c>
      <c r="P5421" s="8">
        <v>998.30000000000007</v>
      </c>
      <c r="Q5421" s="8">
        <v>848.55500000000006</v>
      </c>
      <c r="R5421" s="8">
        <f t="shared" si="253"/>
        <v>374.36249999999927</v>
      </c>
      <c r="S5421" s="8">
        <f>(((Sales[[#This Row],[Unit Price]]-(Sales[[#This Row],[Discount Applied]]*Sales[[#This Row],[Unit Price]]))-Q5421)/Q5421)*100</f>
        <v>8.8235294117646976</v>
      </c>
      <c r="T5421" s="8">
        <f t="shared" si="254"/>
        <v>4617.1374999999998</v>
      </c>
      <c r="U5421" s="8">
        <f>Sales[[#This Row],[Unit Cost]]*Sales[[#This Row],[Order Quantity]]</f>
        <v>4242.7750000000005</v>
      </c>
    </row>
    <row r="5422" spans="1:21" x14ac:dyDescent="0.2">
      <c r="A5422" s="6" t="s">
        <v>5635</v>
      </c>
      <c r="B5422" s="6" t="s">
        <v>24</v>
      </c>
      <c r="C5422" s="6" t="s">
        <v>145</v>
      </c>
      <c r="D5422" s="7">
        <v>43800</v>
      </c>
      <c r="E5422" s="7">
        <v>43892</v>
      </c>
      <c r="F5422" s="7">
        <v>43911</v>
      </c>
      <c r="G5422" s="7">
        <v>43913</v>
      </c>
      <c r="H5422" s="6">
        <f t="shared" si="252"/>
        <v>21</v>
      </c>
      <c r="I5422" s="6" t="s">
        <v>215</v>
      </c>
      <c r="J5422" s="6">
        <v>11</v>
      </c>
      <c r="K5422" s="6">
        <v>37</v>
      </c>
      <c r="L5422" s="6">
        <v>93</v>
      </c>
      <c r="M5422" s="6">
        <v>44</v>
      </c>
      <c r="N5422" s="6">
        <v>3</v>
      </c>
      <c r="O5422" s="6">
        <v>0.1</v>
      </c>
      <c r="P5422" s="8">
        <v>1125.6000000000001</v>
      </c>
      <c r="Q5422" s="8">
        <v>934.24800000000005</v>
      </c>
      <c r="R5422" s="8">
        <f t="shared" si="253"/>
        <v>236.37599999999975</v>
      </c>
      <c r="S5422" s="8">
        <f>(((Sales[[#This Row],[Unit Price]]-(Sales[[#This Row],[Discount Applied]]*Sales[[#This Row],[Unit Price]]))-Q5422)/Q5422)*100</f>
        <v>8.433734939759038</v>
      </c>
      <c r="T5422" s="8">
        <f t="shared" si="254"/>
        <v>3039.12</v>
      </c>
      <c r="U5422" s="8">
        <f>Sales[[#This Row],[Unit Cost]]*Sales[[#This Row],[Order Quantity]]</f>
        <v>2802.7440000000001</v>
      </c>
    </row>
    <row r="5423" spans="1:21" x14ac:dyDescent="0.2">
      <c r="A5423" s="6" t="s">
        <v>5636</v>
      </c>
      <c r="B5423" s="6" t="s">
        <v>25</v>
      </c>
      <c r="C5423" s="6" t="s">
        <v>144</v>
      </c>
      <c r="D5423" s="7">
        <v>43800</v>
      </c>
      <c r="E5423" s="7">
        <v>43892</v>
      </c>
      <c r="F5423" s="7">
        <v>43899</v>
      </c>
      <c r="G5423" s="7">
        <v>43906</v>
      </c>
      <c r="H5423" s="6">
        <f t="shared" si="252"/>
        <v>14</v>
      </c>
      <c r="I5423" s="6" t="s">
        <v>215</v>
      </c>
      <c r="J5423" s="6">
        <v>19</v>
      </c>
      <c r="K5423" s="6">
        <v>48</v>
      </c>
      <c r="L5423" s="6">
        <v>78</v>
      </c>
      <c r="M5423" s="6">
        <v>36</v>
      </c>
      <c r="N5423" s="6">
        <v>2</v>
      </c>
      <c r="O5423" s="6">
        <v>7.4999999999999997E-2</v>
      </c>
      <c r="P5423" s="8">
        <v>1922.9</v>
      </c>
      <c r="Q5423" s="8">
        <v>788.38900000000001</v>
      </c>
      <c r="R5423" s="8">
        <f t="shared" si="253"/>
        <v>1980.5870000000002</v>
      </c>
      <c r="S5423" s="8">
        <f>(((Sales[[#This Row],[Unit Price]]-(Sales[[#This Row],[Discount Applied]]*Sales[[#This Row],[Unit Price]]))-Q5423)/Q5423)*100</f>
        <v>125.609756097561</v>
      </c>
      <c r="T5423" s="8">
        <f t="shared" si="254"/>
        <v>3557.3650000000002</v>
      </c>
      <c r="U5423" s="8">
        <f>Sales[[#This Row],[Unit Cost]]*Sales[[#This Row],[Order Quantity]]</f>
        <v>1576.778</v>
      </c>
    </row>
    <row r="5424" spans="1:21" x14ac:dyDescent="0.2">
      <c r="A5424" s="6" t="s">
        <v>5637</v>
      </c>
      <c r="B5424" s="6" t="s">
        <v>25</v>
      </c>
      <c r="C5424" s="6" t="s">
        <v>145</v>
      </c>
      <c r="D5424" s="7">
        <v>43800</v>
      </c>
      <c r="E5424" s="7">
        <v>43892</v>
      </c>
      <c r="F5424" s="7">
        <v>43894</v>
      </c>
      <c r="G5424" s="7">
        <v>43898</v>
      </c>
      <c r="H5424" s="6">
        <f t="shared" si="252"/>
        <v>6</v>
      </c>
      <c r="I5424" s="6" t="s">
        <v>215</v>
      </c>
      <c r="J5424" s="6">
        <v>18</v>
      </c>
      <c r="K5424" s="6">
        <v>38</v>
      </c>
      <c r="L5424" s="6">
        <v>129</v>
      </c>
      <c r="M5424" s="6">
        <v>34</v>
      </c>
      <c r="N5424" s="6">
        <v>7</v>
      </c>
      <c r="O5424" s="6">
        <v>7.4999999999999997E-2</v>
      </c>
      <c r="P5424" s="8">
        <v>1889.4</v>
      </c>
      <c r="Q5424" s="8">
        <v>1095.8520000000001</v>
      </c>
      <c r="R5424" s="8">
        <f t="shared" si="253"/>
        <v>4562.9010000000007</v>
      </c>
      <c r="S5424" s="8">
        <f>(((Sales[[#This Row],[Unit Price]]-(Sales[[#This Row],[Discount Applied]]*Sales[[#This Row],[Unit Price]]))-Q5424)/Q5424)*100</f>
        <v>59.482758620689658</v>
      </c>
      <c r="T5424" s="8">
        <f t="shared" si="254"/>
        <v>12233.865000000002</v>
      </c>
      <c r="U5424" s="8">
        <f>Sales[[#This Row],[Unit Cost]]*Sales[[#This Row],[Order Quantity]]</f>
        <v>7670.9640000000009</v>
      </c>
    </row>
    <row r="5425" spans="1:21" x14ac:dyDescent="0.2">
      <c r="A5425" s="6" t="s">
        <v>5638</v>
      </c>
      <c r="B5425" s="6" t="s">
        <v>25</v>
      </c>
      <c r="C5425" s="6" t="s">
        <v>145</v>
      </c>
      <c r="D5425" s="7">
        <v>43800</v>
      </c>
      <c r="E5425" s="7">
        <v>43893</v>
      </c>
      <c r="F5425" s="7">
        <v>43910</v>
      </c>
      <c r="G5425" s="7">
        <v>43919</v>
      </c>
      <c r="H5425" s="6">
        <f t="shared" si="252"/>
        <v>26</v>
      </c>
      <c r="I5425" s="6" t="s">
        <v>215</v>
      </c>
      <c r="J5425" s="6">
        <v>17</v>
      </c>
      <c r="K5425" s="6">
        <v>42</v>
      </c>
      <c r="L5425" s="6">
        <v>120</v>
      </c>
      <c r="M5425" s="6">
        <v>12</v>
      </c>
      <c r="N5425" s="6">
        <v>4</v>
      </c>
      <c r="O5425" s="6">
        <v>7.4999999999999997E-2</v>
      </c>
      <c r="P5425" s="8">
        <v>3993.2000000000003</v>
      </c>
      <c r="Q5425" s="8">
        <v>1637.212</v>
      </c>
      <c r="R5425" s="8">
        <f t="shared" si="253"/>
        <v>8225.9920000000002</v>
      </c>
      <c r="S5425" s="8">
        <f>(((Sales[[#This Row],[Unit Price]]-(Sales[[#This Row],[Discount Applied]]*Sales[[#This Row],[Unit Price]]))-Q5425)/Q5425)*100</f>
        <v>125.60975609756098</v>
      </c>
      <c r="T5425" s="8">
        <f t="shared" si="254"/>
        <v>14774.84</v>
      </c>
      <c r="U5425" s="8">
        <f>Sales[[#This Row],[Unit Cost]]*Sales[[#This Row],[Order Quantity]]</f>
        <v>6548.848</v>
      </c>
    </row>
    <row r="5426" spans="1:21" x14ac:dyDescent="0.2">
      <c r="A5426" s="6" t="s">
        <v>5639</v>
      </c>
      <c r="B5426" s="6" t="s">
        <v>23</v>
      </c>
      <c r="C5426" s="6" t="s">
        <v>143</v>
      </c>
      <c r="D5426" s="7">
        <v>43800</v>
      </c>
      <c r="E5426" s="7">
        <v>43893</v>
      </c>
      <c r="F5426" s="7">
        <v>43910</v>
      </c>
      <c r="G5426" s="7">
        <v>43920</v>
      </c>
      <c r="H5426" s="6">
        <f t="shared" si="252"/>
        <v>27</v>
      </c>
      <c r="I5426" s="6" t="s">
        <v>215</v>
      </c>
      <c r="J5426" s="6">
        <v>21</v>
      </c>
      <c r="K5426" s="6">
        <v>16</v>
      </c>
      <c r="L5426" s="6">
        <v>333</v>
      </c>
      <c r="M5426" s="6">
        <v>17</v>
      </c>
      <c r="N5426" s="6">
        <v>3</v>
      </c>
      <c r="O5426" s="6">
        <v>0.4</v>
      </c>
      <c r="P5426" s="8">
        <v>221.1</v>
      </c>
      <c r="Q5426" s="8">
        <v>174.66900000000001</v>
      </c>
      <c r="R5426" s="8">
        <f t="shared" si="253"/>
        <v>-126.0270000000001</v>
      </c>
      <c r="S5426" s="8">
        <f>(((Sales[[#This Row],[Unit Price]]-(Sales[[#This Row],[Discount Applied]]*Sales[[#This Row],[Unit Price]]))-Q5426)/Q5426)*100</f>
        <v>-24.050632911392412</v>
      </c>
      <c r="T5426" s="8">
        <f t="shared" si="254"/>
        <v>397.97999999999996</v>
      </c>
      <c r="U5426" s="8">
        <f>Sales[[#This Row],[Unit Cost]]*Sales[[#This Row],[Order Quantity]]</f>
        <v>524.00700000000006</v>
      </c>
    </row>
    <row r="5427" spans="1:21" x14ac:dyDescent="0.2">
      <c r="A5427" s="6" t="s">
        <v>5640</v>
      </c>
      <c r="B5427" s="6" t="s">
        <v>23</v>
      </c>
      <c r="C5427" s="6" t="s">
        <v>147</v>
      </c>
      <c r="D5427" s="7">
        <v>43800</v>
      </c>
      <c r="E5427" s="7">
        <v>43893</v>
      </c>
      <c r="F5427" s="7">
        <v>43919</v>
      </c>
      <c r="G5427" s="7">
        <v>43928</v>
      </c>
      <c r="H5427" s="6">
        <f t="shared" si="252"/>
        <v>35</v>
      </c>
      <c r="I5427" s="6" t="s">
        <v>215</v>
      </c>
      <c r="J5427" s="6">
        <v>21</v>
      </c>
      <c r="K5427" s="6">
        <v>8</v>
      </c>
      <c r="L5427" s="6">
        <v>211</v>
      </c>
      <c r="M5427" s="6">
        <v>9</v>
      </c>
      <c r="N5427" s="6">
        <v>8</v>
      </c>
      <c r="O5427" s="6">
        <v>7.4999999999999997E-2</v>
      </c>
      <c r="P5427" s="8">
        <v>1051.9000000000001</v>
      </c>
      <c r="Q5427" s="8">
        <v>631.14</v>
      </c>
      <c r="R5427" s="8">
        <f t="shared" si="253"/>
        <v>2734.9400000000005</v>
      </c>
      <c r="S5427" s="8">
        <f>(((Sales[[#This Row],[Unit Price]]-(Sales[[#This Row],[Discount Applied]]*Sales[[#This Row],[Unit Price]]))-Q5427)/Q5427)*100</f>
        <v>54.166666666666671</v>
      </c>
      <c r="T5427" s="8">
        <f t="shared" si="254"/>
        <v>7784.06</v>
      </c>
      <c r="U5427" s="8">
        <f>Sales[[#This Row],[Unit Cost]]*Sales[[#This Row],[Order Quantity]]</f>
        <v>5049.12</v>
      </c>
    </row>
    <row r="5428" spans="1:21" x14ac:dyDescent="0.2">
      <c r="A5428" s="6" t="s">
        <v>5641</v>
      </c>
      <c r="B5428" s="6" t="s">
        <v>24</v>
      </c>
      <c r="C5428" s="6" t="s">
        <v>145</v>
      </c>
      <c r="D5428" s="7">
        <v>43800</v>
      </c>
      <c r="E5428" s="7">
        <v>43893</v>
      </c>
      <c r="F5428" s="7">
        <v>43904</v>
      </c>
      <c r="G5428" s="7">
        <v>43910</v>
      </c>
      <c r="H5428" s="6">
        <f t="shared" si="252"/>
        <v>17</v>
      </c>
      <c r="I5428" s="6" t="s">
        <v>215</v>
      </c>
      <c r="J5428" s="6">
        <v>7</v>
      </c>
      <c r="K5428" s="6">
        <v>28</v>
      </c>
      <c r="L5428" s="6">
        <v>200</v>
      </c>
      <c r="M5428" s="6">
        <v>30</v>
      </c>
      <c r="N5428" s="6">
        <v>6</v>
      </c>
      <c r="O5428" s="6">
        <v>0.05</v>
      </c>
      <c r="P5428" s="8">
        <v>3517.5</v>
      </c>
      <c r="Q5428" s="8">
        <v>2743.65</v>
      </c>
      <c r="R5428" s="8">
        <f t="shared" si="253"/>
        <v>3587.8499999999985</v>
      </c>
      <c r="S5428" s="8">
        <f>(((Sales[[#This Row],[Unit Price]]-(Sales[[#This Row],[Discount Applied]]*Sales[[#This Row],[Unit Price]]))-Q5428)/Q5428)*100</f>
        <v>21.794871794871788</v>
      </c>
      <c r="T5428" s="8">
        <f t="shared" si="254"/>
        <v>20049.75</v>
      </c>
      <c r="U5428" s="8">
        <f>Sales[[#This Row],[Unit Cost]]*Sales[[#This Row],[Order Quantity]]</f>
        <v>16461.900000000001</v>
      </c>
    </row>
    <row r="5429" spans="1:21" x14ac:dyDescent="0.2">
      <c r="A5429" s="6" t="s">
        <v>5642</v>
      </c>
      <c r="B5429" s="6" t="s">
        <v>25</v>
      </c>
      <c r="C5429" s="6" t="s">
        <v>148</v>
      </c>
      <c r="D5429" s="7">
        <v>43800</v>
      </c>
      <c r="E5429" s="7">
        <v>43893</v>
      </c>
      <c r="F5429" s="7">
        <v>43919</v>
      </c>
      <c r="G5429" s="7">
        <v>43920</v>
      </c>
      <c r="H5429" s="6">
        <f t="shared" si="252"/>
        <v>27</v>
      </c>
      <c r="I5429" s="6" t="s">
        <v>215</v>
      </c>
      <c r="J5429" s="6">
        <v>16</v>
      </c>
      <c r="K5429" s="6">
        <v>28</v>
      </c>
      <c r="L5429" s="6">
        <v>58</v>
      </c>
      <c r="M5429" s="6">
        <v>3</v>
      </c>
      <c r="N5429" s="6">
        <v>7</v>
      </c>
      <c r="O5429" s="6">
        <v>0.05</v>
      </c>
      <c r="P5429" s="8">
        <v>730.30000000000007</v>
      </c>
      <c r="Q5429" s="8">
        <v>584.24000000000012</v>
      </c>
      <c r="R5429" s="8">
        <f t="shared" si="253"/>
        <v>766.81499999999915</v>
      </c>
      <c r="S5429" s="8">
        <f>(((Sales[[#This Row],[Unit Price]]-(Sales[[#This Row],[Discount Applied]]*Sales[[#This Row],[Unit Price]]))-Q5429)/Q5429)*100</f>
        <v>18.749999999999989</v>
      </c>
      <c r="T5429" s="8">
        <f t="shared" si="254"/>
        <v>4856.4949999999999</v>
      </c>
      <c r="U5429" s="8">
        <f>Sales[[#This Row],[Unit Cost]]*Sales[[#This Row],[Order Quantity]]</f>
        <v>4089.6800000000007</v>
      </c>
    </row>
    <row r="5430" spans="1:21" x14ac:dyDescent="0.2">
      <c r="A5430" s="6" t="s">
        <v>5643</v>
      </c>
      <c r="B5430" s="6" t="s">
        <v>25</v>
      </c>
      <c r="C5430" s="6" t="s">
        <v>145</v>
      </c>
      <c r="D5430" s="7">
        <v>43800</v>
      </c>
      <c r="E5430" s="7">
        <v>43893</v>
      </c>
      <c r="F5430" s="7">
        <v>43901</v>
      </c>
      <c r="G5430" s="7">
        <v>43911</v>
      </c>
      <c r="H5430" s="6">
        <f t="shared" si="252"/>
        <v>18</v>
      </c>
      <c r="I5430" s="6" t="s">
        <v>215</v>
      </c>
      <c r="J5430" s="6">
        <v>19</v>
      </c>
      <c r="K5430" s="6">
        <v>3</v>
      </c>
      <c r="L5430" s="6">
        <v>159</v>
      </c>
      <c r="M5430" s="6">
        <v>22</v>
      </c>
      <c r="N5430" s="6">
        <v>5</v>
      </c>
      <c r="O5430" s="6">
        <v>0.1</v>
      </c>
      <c r="P5430" s="8">
        <v>241.20000000000002</v>
      </c>
      <c r="Q5430" s="8">
        <v>113.364</v>
      </c>
      <c r="R5430" s="8">
        <f t="shared" si="253"/>
        <v>518.58000000000004</v>
      </c>
      <c r="S5430" s="8">
        <f>(((Sales[[#This Row],[Unit Price]]-(Sales[[#This Row],[Discount Applied]]*Sales[[#This Row],[Unit Price]]))-Q5430)/Q5430)*100</f>
        <v>91.489361702127653</v>
      </c>
      <c r="T5430" s="8">
        <f t="shared" si="254"/>
        <v>1085.4000000000001</v>
      </c>
      <c r="U5430" s="8">
        <f>Sales[[#This Row],[Unit Cost]]*Sales[[#This Row],[Order Quantity]]</f>
        <v>566.82000000000005</v>
      </c>
    </row>
    <row r="5431" spans="1:21" x14ac:dyDescent="0.2">
      <c r="A5431" s="6" t="s">
        <v>5644</v>
      </c>
      <c r="B5431" s="6" t="s">
        <v>23</v>
      </c>
      <c r="C5431" s="6" t="s">
        <v>144</v>
      </c>
      <c r="D5431" s="7">
        <v>43800</v>
      </c>
      <c r="E5431" s="7">
        <v>43893</v>
      </c>
      <c r="F5431" s="7">
        <v>43906</v>
      </c>
      <c r="G5431" s="7">
        <v>43909</v>
      </c>
      <c r="H5431" s="6">
        <f t="shared" si="252"/>
        <v>16</v>
      </c>
      <c r="I5431" s="6" t="s">
        <v>215</v>
      </c>
      <c r="J5431" s="6">
        <v>21</v>
      </c>
      <c r="K5431" s="6">
        <v>28</v>
      </c>
      <c r="L5431" s="6">
        <v>71</v>
      </c>
      <c r="M5431" s="6">
        <v>22</v>
      </c>
      <c r="N5431" s="6">
        <v>8</v>
      </c>
      <c r="O5431" s="6">
        <v>0.15</v>
      </c>
      <c r="P5431" s="8">
        <v>1092.1000000000001</v>
      </c>
      <c r="Q5431" s="8">
        <v>556.97100000000012</v>
      </c>
      <c r="R5431" s="8">
        <f t="shared" si="253"/>
        <v>2970.5119999999997</v>
      </c>
      <c r="S5431" s="8">
        <f>(((Sales[[#This Row],[Unit Price]]-(Sales[[#This Row],[Discount Applied]]*Sales[[#This Row],[Unit Price]]))-Q5431)/Q5431)*100</f>
        <v>66.666666666666643</v>
      </c>
      <c r="T5431" s="8">
        <f t="shared" si="254"/>
        <v>7426.2800000000007</v>
      </c>
      <c r="U5431" s="8">
        <f>Sales[[#This Row],[Unit Cost]]*Sales[[#This Row],[Order Quantity]]</f>
        <v>4455.7680000000009</v>
      </c>
    </row>
    <row r="5432" spans="1:21" x14ac:dyDescent="0.2">
      <c r="A5432" s="6" t="s">
        <v>5645</v>
      </c>
      <c r="B5432" s="6" t="s">
        <v>24</v>
      </c>
      <c r="C5432" s="6" t="s">
        <v>145</v>
      </c>
      <c r="D5432" s="7">
        <v>43800</v>
      </c>
      <c r="E5432" s="7">
        <v>43894</v>
      </c>
      <c r="F5432" s="7">
        <v>43919</v>
      </c>
      <c r="G5432" s="7">
        <v>43925</v>
      </c>
      <c r="H5432" s="6">
        <f t="shared" si="252"/>
        <v>31</v>
      </c>
      <c r="I5432" s="6" t="s">
        <v>215</v>
      </c>
      <c r="J5432" s="6">
        <v>9</v>
      </c>
      <c r="K5432" s="6">
        <v>39</v>
      </c>
      <c r="L5432" s="6">
        <v>120</v>
      </c>
      <c r="M5432" s="6">
        <v>14</v>
      </c>
      <c r="N5432" s="6">
        <v>4</v>
      </c>
      <c r="O5432" s="6">
        <v>0.1</v>
      </c>
      <c r="P5432" s="8">
        <v>1132.3</v>
      </c>
      <c r="Q5432" s="8">
        <v>702.02599999999995</v>
      </c>
      <c r="R5432" s="8">
        <f t="shared" si="253"/>
        <v>1268.1759999999999</v>
      </c>
      <c r="S5432" s="8">
        <f>(((Sales[[#This Row],[Unit Price]]-(Sales[[#This Row],[Discount Applied]]*Sales[[#This Row],[Unit Price]]))-Q5432)/Q5432)*100</f>
        <v>45.161290322580641</v>
      </c>
      <c r="T5432" s="8">
        <f t="shared" si="254"/>
        <v>4076.2799999999997</v>
      </c>
      <c r="U5432" s="8">
        <f>Sales[[#This Row],[Unit Cost]]*Sales[[#This Row],[Order Quantity]]</f>
        <v>2808.1039999999998</v>
      </c>
    </row>
    <row r="5433" spans="1:21" x14ac:dyDescent="0.2">
      <c r="A5433" s="6" t="s">
        <v>5646</v>
      </c>
      <c r="B5433" s="6" t="s">
        <v>24</v>
      </c>
      <c r="C5433" s="6" t="s">
        <v>148</v>
      </c>
      <c r="D5433" s="7">
        <v>43800</v>
      </c>
      <c r="E5433" s="7">
        <v>43894</v>
      </c>
      <c r="F5433" s="7">
        <v>43904</v>
      </c>
      <c r="G5433" s="7">
        <v>43911</v>
      </c>
      <c r="H5433" s="6">
        <f t="shared" si="252"/>
        <v>17</v>
      </c>
      <c r="I5433" s="6" t="s">
        <v>215</v>
      </c>
      <c r="J5433" s="6">
        <v>11</v>
      </c>
      <c r="K5433" s="6">
        <v>1</v>
      </c>
      <c r="L5433" s="6">
        <v>48</v>
      </c>
      <c r="M5433" s="6">
        <v>1</v>
      </c>
      <c r="N5433" s="6">
        <v>1</v>
      </c>
      <c r="O5433" s="6">
        <v>0.1</v>
      </c>
      <c r="P5433" s="8">
        <v>3256.2000000000003</v>
      </c>
      <c r="Q5433" s="8">
        <v>2767.77</v>
      </c>
      <c r="R5433" s="8">
        <f t="shared" si="253"/>
        <v>162.8100000000004</v>
      </c>
      <c r="S5433" s="8">
        <f>(((Sales[[#This Row],[Unit Price]]-(Sales[[#This Row],[Discount Applied]]*Sales[[#This Row],[Unit Price]]))-Q5433)/Q5433)*100</f>
        <v>5.8823529411764852</v>
      </c>
      <c r="T5433" s="8">
        <f t="shared" si="254"/>
        <v>2930.5800000000004</v>
      </c>
      <c r="U5433" s="8">
        <f>Sales[[#This Row],[Unit Cost]]*Sales[[#This Row],[Order Quantity]]</f>
        <v>2767.77</v>
      </c>
    </row>
    <row r="5434" spans="1:21" x14ac:dyDescent="0.2">
      <c r="A5434" s="6" t="s">
        <v>5647</v>
      </c>
      <c r="B5434" s="6" t="s">
        <v>24</v>
      </c>
      <c r="C5434" s="6" t="s">
        <v>146</v>
      </c>
      <c r="D5434" s="7">
        <v>43800</v>
      </c>
      <c r="E5434" s="7">
        <v>43894</v>
      </c>
      <c r="F5434" s="7">
        <v>43904</v>
      </c>
      <c r="G5434" s="7">
        <v>43909</v>
      </c>
      <c r="H5434" s="6">
        <f t="shared" si="252"/>
        <v>15</v>
      </c>
      <c r="I5434" s="6" t="s">
        <v>215</v>
      </c>
      <c r="J5434" s="6">
        <v>10</v>
      </c>
      <c r="K5434" s="6">
        <v>38</v>
      </c>
      <c r="L5434" s="6">
        <v>294</v>
      </c>
      <c r="M5434" s="6">
        <v>6</v>
      </c>
      <c r="N5434" s="6">
        <v>7</v>
      </c>
      <c r="O5434" s="6">
        <v>0.1</v>
      </c>
      <c r="P5434" s="8">
        <v>3959.7000000000003</v>
      </c>
      <c r="Q5434" s="8">
        <v>2930.1780000000003</v>
      </c>
      <c r="R5434" s="8">
        <f t="shared" si="253"/>
        <v>4434.8639999999978</v>
      </c>
      <c r="S5434" s="8">
        <f>(((Sales[[#This Row],[Unit Price]]-(Sales[[#This Row],[Discount Applied]]*Sales[[#This Row],[Unit Price]]))-Q5434)/Q5434)*100</f>
        <v>21.621621621621621</v>
      </c>
      <c r="T5434" s="8">
        <f t="shared" si="254"/>
        <v>24946.11</v>
      </c>
      <c r="U5434" s="8">
        <f>Sales[[#This Row],[Unit Cost]]*Sales[[#This Row],[Order Quantity]]</f>
        <v>20511.246000000003</v>
      </c>
    </row>
    <row r="5435" spans="1:21" x14ac:dyDescent="0.2">
      <c r="A5435" s="6" t="s">
        <v>5648</v>
      </c>
      <c r="B5435" s="6" t="s">
        <v>25</v>
      </c>
      <c r="C5435" s="6" t="s">
        <v>145</v>
      </c>
      <c r="D5435" s="7">
        <v>43800</v>
      </c>
      <c r="E5435" s="7">
        <v>43894</v>
      </c>
      <c r="F5435" s="7">
        <v>43914</v>
      </c>
      <c r="G5435" s="7">
        <v>43919</v>
      </c>
      <c r="H5435" s="6">
        <f t="shared" si="252"/>
        <v>25</v>
      </c>
      <c r="I5435" s="6" t="s">
        <v>215</v>
      </c>
      <c r="J5435" s="6">
        <v>18</v>
      </c>
      <c r="K5435" s="6">
        <v>28</v>
      </c>
      <c r="L5435" s="6">
        <v>178</v>
      </c>
      <c r="M5435" s="6">
        <v>2</v>
      </c>
      <c r="N5435" s="6">
        <v>2</v>
      </c>
      <c r="O5435" s="6">
        <v>0.2</v>
      </c>
      <c r="P5435" s="8">
        <v>5460.5</v>
      </c>
      <c r="Q5435" s="8">
        <v>4259.1900000000005</v>
      </c>
      <c r="R5435" s="8">
        <f t="shared" si="253"/>
        <v>218.41999999999825</v>
      </c>
      <c r="S5435" s="8">
        <f>(((Sales[[#This Row],[Unit Price]]-(Sales[[#This Row],[Discount Applied]]*Sales[[#This Row],[Unit Price]]))-Q5435)/Q5435)*100</f>
        <v>2.564102564102543</v>
      </c>
      <c r="T5435" s="8">
        <f t="shared" si="254"/>
        <v>8736.7999999999993</v>
      </c>
      <c r="U5435" s="8">
        <f>Sales[[#This Row],[Unit Cost]]*Sales[[#This Row],[Order Quantity]]</f>
        <v>8518.380000000001</v>
      </c>
    </row>
    <row r="5436" spans="1:21" x14ac:dyDescent="0.2">
      <c r="A5436" s="6" t="s">
        <v>5649</v>
      </c>
      <c r="B5436" s="6" t="s">
        <v>24</v>
      </c>
      <c r="C5436" s="6" t="s">
        <v>145</v>
      </c>
      <c r="D5436" s="7">
        <v>43800</v>
      </c>
      <c r="E5436" s="7">
        <v>43894</v>
      </c>
      <c r="F5436" s="7">
        <v>43906</v>
      </c>
      <c r="G5436" s="7">
        <v>43907</v>
      </c>
      <c r="H5436" s="6">
        <f t="shared" si="252"/>
        <v>13</v>
      </c>
      <c r="I5436" s="6" t="s">
        <v>215</v>
      </c>
      <c r="J5436" s="6">
        <v>9</v>
      </c>
      <c r="K5436" s="6">
        <v>35</v>
      </c>
      <c r="L5436" s="6">
        <v>191</v>
      </c>
      <c r="M5436" s="6">
        <v>3</v>
      </c>
      <c r="N5436" s="6">
        <v>4</v>
      </c>
      <c r="O5436" s="6">
        <v>0.15</v>
      </c>
      <c r="P5436" s="8">
        <v>1118.9000000000001</v>
      </c>
      <c r="Q5436" s="8">
        <v>928.68700000000001</v>
      </c>
      <c r="R5436" s="8">
        <f t="shared" si="253"/>
        <v>89.512000000000171</v>
      </c>
      <c r="S5436" s="8">
        <f>(((Sales[[#This Row],[Unit Price]]-(Sales[[#This Row],[Discount Applied]]*Sales[[#This Row],[Unit Price]]))-Q5436)/Q5436)*100</f>
        <v>2.4096385542168721</v>
      </c>
      <c r="T5436" s="8">
        <f t="shared" si="254"/>
        <v>3804.26</v>
      </c>
      <c r="U5436" s="8">
        <f>Sales[[#This Row],[Unit Cost]]*Sales[[#This Row],[Order Quantity]]</f>
        <v>3714.748</v>
      </c>
    </row>
    <row r="5437" spans="1:21" x14ac:dyDescent="0.2">
      <c r="A5437" s="6" t="s">
        <v>5650</v>
      </c>
      <c r="B5437" s="6" t="s">
        <v>23</v>
      </c>
      <c r="C5437" s="6" t="s">
        <v>147</v>
      </c>
      <c r="D5437" s="7">
        <v>43800</v>
      </c>
      <c r="E5437" s="7">
        <v>43894</v>
      </c>
      <c r="F5437" s="7">
        <v>43900</v>
      </c>
      <c r="G5437" s="7">
        <v>43901</v>
      </c>
      <c r="H5437" s="6">
        <f t="shared" si="252"/>
        <v>7</v>
      </c>
      <c r="I5437" s="6" t="s">
        <v>215</v>
      </c>
      <c r="J5437" s="6">
        <v>20</v>
      </c>
      <c r="K5437" s="6">
        <v>26</v>
      </c>
      <c r="L5437" s="6">
        <v>219</v>
      </c>
      <c r="M5437" s="6">
        <v>23</v>
      </c>
      <c r="N5437" s="6">
        <v>1</v>
      </c>
      <c r="O5437" s="6">
        <v>0.05</v>
      </c>
      <c r="P5437" s="8">
        <v>737</v>
      </c>
      <c r="Q5437" s="8">
        <v>390.61</v>
      </c>
      <c r="R5437" s="8">
        <f t="shared" si="253"/>
        <v>309.53999999999996</v>
      </c>
      <c r="S5437" s="8">
        <f>(((Sales[[#This Row],[Unit Price]]-(Sales[[#This Row],[Discount Applied]]*Sales[[#This Row],[Unit Price]]))-Q5437)/Q5437)*100</f>
        <v>79.245283018867909</v>
      </c>
      <c r="T5437" s="8">
        <f t="shared" si="254"/>
        <v>700.15</v>
      </c>
      <c r="U5437" s="8">
        <f>Sales[[#This Row],[Unit Cost]]*Sales[[#This Row],[Order Quantity]]</f>
        <v>390.61</v>
      </c>
    </row>
    <row r="5438" spans="1:21" x14ac:dyDescent="0.2">
      <c r="A5438" s="6" t="s">
        <v>5651</v>
      </c>
      <c r="B5438" s="6" t="s">
        <v>25</v>
      </c>
      <c r="C5438" s="6" t="s">
        <v>145</v>
      </c>
      <c r="D5438" s="7">
        <v>43800</v>
      </c>
      <c r="E5438" s="7">
        <v>43894</v>
      </c>
      <c r="F5438" s="7">
        <v>43921</v>
      </c>
      <c r="G5438" s="7">
        <v>43925</v>
      </c>
      <c r="H5438" s="6">
        <f t="shared" si="252"/>
        <v>31</v>
      </c>
      <c r="I5438" s="6" t="s">
        <v>215</v>
      </c>
      <c r="J5438" s="6">
        <v>16</v>
      </c>
      <c r="K5438" s="6">
        <v>25</v>
      </c>
      <c r="L5438" s="6">
        <v>189</v>
      </c>
      <c r="M5438" s="6">
        <v>30</v>
      </c>
      <c r="N5438" s="6">
        <v>8</v>
      </c>
      <c r="O5438" s="6">
        <v>0.15</v>
      </c>
      <c r="P5438" s="8">
        <v>3953</v>
      </c>
      <c r="Q5438" s="8">
        <v>2095.09</v>
      </c>
      <c r="R5438" s="8">
        <f t="shared" si="253"/>
        <v>10119.68</v>
      </c>
      <c r="S5438" s="8">
        <f>(((Sales[[#This Row],[Unit Price]]-(Sales[[#This Row],[Discount Applied]]*Sales[[#This Row],[Unit Price]]))-Q5438)/Q5438)*100</f>
        <v>60.377358490566039</v>
      </c>
      <c r="T5438" s="8">
        <f t="shared" si="254"/>
        <v>26880.400000000001</v>
      </c>
      <c r="U5438" s="8">
        <f>Sales[[#This Row],[Unit Cost]]*Sales[[#This Row],[Order Quantity]]</f>
        <v>16760.72</v>
      </c>
    </row>
    <row r="5439" spans="1:21" x14ac:dyDescent="0.2">
      <c r="A5439" s="6" t="s">
        <v>5652</v>
      </c>
      <c r="B5439" s="6" t="s">
        <v>25</v>
      </c>
      <c r="C5439" s="6" t="s">
        <v>145</v>
      </c>
      <c r="D5439" s="7">
        <v>43800</v>
      </c>
      <c r="E5439" s="7">
        <v>43894</v>
      </c>
      <c r="F5439" s="7">
        <v>43901</v>
      </c>
      <c r="G5439" s="7">
        <v>43906</v>
      </c>
      <c r="H5439" s="6">
        <f t="shared" si="252"/>
        <v>12</v>
      </c>
      <c r="I5439" s="6" t="s">
        <v>215</v>
      </c>
      <c r="J5439" s="6">
        <v>13</v>
      </c>
      <c r="K5439" s="6">
        <v>36</v>
      </c>
      <c r="L5439" s="6">
        <v>90</v>
      </c>
      <c r="M5439" s="6">
        <v>9</v>
      </c>
      <c r="N5439" s="6">
        <v>6</v>
      </c>
      <c r="O5439" s="6">
        <v>0.05</v>
      </c>
      <c r="P5439" s="8">
        <v>1051.9000000000001</v>
      </c>
      <c r="Q5439" s="8">
        <v>525.95000000000005</v>
      </c>
      <c r="R5439" s="8">
        <f t="shared" si="253"/>
        <v>2840.1300000000006</v>
      </c>
      <c r="S5439" s="8">
        <f>(((Sales[[#This Row],[Unit Price]]-(Sales[[#This Row],[Discount Applied]]*Sales[[#This Row],[Unit Price]]))-Q5439)/Q5439)*100</f>
        <v>89.999999999999986</v>
      </c>
      <c r="T5439" s="8">
        <f t="shared" si="254"/>
        <v>5995.8300000000008</v>
      </c>
      <c r="U5439" s="8">
        <f>Sales[[#This Row],[Unit Cost]]*Sales[[#This Row],[Order Quantity]]</f>
        <v>3155.7000000000003</v>
      </c>
    </row>
    <row r="5440" spans="1:21" x14ac:dyDescent="0.2">
      <c r="A5440" s="6" t="s">
        <v>5653</v>
      </c>
      <c r="B5440" s="6" t="s">
        <v>24</v>
      </c>
      <c r="C5440" s="6" t="s">
        <v>146</v>
      </c>
      <c r="D5440" s="7">
        <v>43800</v>
      </c>
      <c r="E5440" s="7">
        <v>43895</v>
      </c>
      <c r="F5440" s="7">
        <v>43903</v>
      </c>
      <c r="G5440" s="7">
        <v>43907</v>
      </c>
      <c r="H5440" s="6">
        <f t="shared" si="252"/>
        <v>12</v>
      </c>
      <c r="I5440" s="6" t="s">
        <v>215</v>
      </c>
      <c r="J5440" s="6">
        <v>9</v>
      </c>
      <c r="K5440" s="6">
        <v>19</v>
      </c>
      <c r="L5440" s="6">
        <v>294</v>
      </c>
      <c r="M5440" s="6">
        <v>44</v>
      </c>
      <c r="N5440" s="6">
        <v>7</v>
      </c>
      <c r="O5440" s="6">
        <v>0.05</v>
      </c>
      <c r="P5440" s="8">
        <v>830.80000000000007</v>
      </c>
      <c r="Q5440" s="8">
        <v>689.56400000000008</v>
      </c>
      <c r="R5440" s="8">
        <f t="shared" si="253"/>
        <v>697.8720000000003</v>
      </c>
      <c r="S5440" s="8">
        <f>(((Sales[[#This Row],[Unit Price]]-(Sales[[#This Row],[Discount Applied]]*Sales[[#This Row],[Unit Price]]))-Q5440)/Q5440)*100</f>
        <v>14.457831325301207</v>
      </c>
      <c r="T5440" s="8">
        <f t="shared" si="254"/>
        <v>5524.8200000000006</v>
      </c>
      <c r="U5440" s="8">
        <f>Sales[[#This Row],[Unit Cost]]*Sales[[#This Row],[Order Quantity]]</f>
        <v>4826.9480000000003</v>
      </c>
    </row>
    <row r="5441" spans="1:21" x14ac:dyDescent="0.2">
      <c r="A5441" s="6" t="s">
        <v>5654</v>
      </c>
      <c r="B5441" s="6" t="s">
        <v>24</v>
      </c>
      <c r="C5441" s="6" t="s">
        <v>145</v>
      </c>
      <c r="D5441" s="7">
        <v>43800</v>
      </c>
      <c r="E5441" s="7">
        <v>43895</v>
      </c>
      <c r="F5441" s="7">
        <v>43920</v>
      </c>
      <c r="G5441" s="7">
        <v>43926</v>
      </c>
      <c r="H5441" s="6">
        <f t="shared" si="252"/>
        <v>31</v>
      </c>
      <c r="I5441" s="6" t="s">
        <v>215</v>
      </c>
      <c r="J5441" s="6">
        <v>12</v>
      </c>
      <c r="K5441" s="6">
        <v>19</v>
      </c>
      <c r="L5441" s="6">
        <v>122</v>
      </c>
      <c r="M5441" s="6">
        <v>5</v>
      </c>
      <c r="N5441" s="6">
        <v>3</v>
      </c>
      <c r="O5441" s="6">
        <v>0.15</v>
      </c>
      <c r="P5441" s="8">
        <v>3993.2000000000003</v>
      </c>
      <c r="Q5441" s="8">
        <v>3354.288</v>
      </c>
      <c r="R5441" s="8">
        <f t="shared" si="253"/>
        <v>119.79600000000028</v>
      </c>
      <c r="S5441" s="8">
        <f>(((Sales[[#This Row],[Unit Price]]-(Sales[[#This Row],[Discount Applied]]*Sales[[#This Row],[Unit Price]]))-Q5441)/Q5441)*100</f>
        <v>1.1904761904761978</v>
      </c>
      <c r="T5441" s="8">
        <f t="shared" si="254"/>
        <v>10182.66</v>
      </c>
      <c r="U5441" s="8">
        <f>Sales[[#This Row],[Unit Cost]]*Sales[[#This Row],[Order Quantity]]</f>
        <v>10062.864</v>
      </c>
    </row>
    <row r="5442" spans="1:21" x14ac:dyDescent="0.2">
      <c r="A5442" s="6" t="s">
        <v>5655</v>
      </c>
      <c r="B5442" s="6" t="s">
        <v>25</v>
      </c>
      <c r="C5442" s="6" t="s">
        <v>146</v>
      </c>
      <c r="D5442" s="7">
        <v>43800</v>
      </c>
      <c r="E5442" s="7">
        <v>43895</v>
      </c>
      <c r="F5442" s="7">
        <v>43907</v>
      </c>
      <c r="G5442" s="7">
        <v>43916</v>
      </c>
      <c r="H5442" s="6">
        <f t="shared" ref="H5442:H5505" si="255">G5442-E5442</f>
        <v>21</v>
      </c>
      <c r="I5442" s="6" t="s">
        <v>215</v>
      </c>
      <c r="J5442" s="6">
        <v>18</v>
      </c>
      <c r="K5442" s="6">
        <v>26</v>
      </c>
      <c r="L5442" s="6">
        <v>302</v>
      </c>
      <c r="M5442" s="6">
        <v>12</v>
      </c>
      <c r="N5442" s="6">
        <v>6</v>
      </c>
      <c r="O5442" s="6">
        <v>7.4999999999999997E-2</v>
      </c>
      <c r="P5442" s="8">
        <v>5735.2</v>
      </c>
      <c r="Q5442" s="8">
        <v>3383.7679999999996</v>
      </c>
      <c r="R5442" s="8">
        <f t="shared" ref="R5442:R5505" si="256">T5442-(Q5442*N5442)</f>
        <v>11527.752</v>
      </c>
      <c r="S5442" s="8">
        <f>(((Sales[[#This Row],[Unit Price]]-(Sales[[#This Row],[Discount Applied]]*Sales[[#This Row],[Unit Price]]))-Q5442)/Q5442)*100</f>
        <v>56.779661016949156</v>
      </c>
      <c r="T5442" s="8">
        <f t="shared" ref="T5442:T5505" si="257">((P5442*N5442)-(P5442*O5442*N5442))</f>
        <v>31830.359999999997</v>
      </c>
      <c r="U5442" s="8">
        <f>Sales[[#This Row],[Unit Cost]]*Sales[[#This Row],[Order Quantity]]</f>
        <v>20302.607999999997</v>
      </c>
    </row>
    <row r="5443" spans="1:21" x14ac:dyDescent="0.2">
      <c r="A5443" s="6" t="s">
        <v>5656</v>
      </c>
      <c r="B5443" s="6" t="s">
        <v>24</v>
      </c>
      <c r="C5443" s="6" t="s">
        <v>148</v>
      </c>
      <c r="D5443" s="7">
        <v>43800</v>
      </c>
      <c r="E5443" s="7">
        <v>43895</v>
      </c>
      <c r="F5443" s="7">
        <v>43916</v>
      </c>
      <c r="G5443" s="7">
        <v>43921</v>
      </c>
      <c r="H5443" s="6">
        <f t="shared" si="255"/>
        <v>26</v>
      </c>
      <c r="I5443" s="6" t="s">
        <v>215</v>
      </c>
      <c r="J5443" s="6">
        <v>5</v>
      </c>
      <c r="K5443" s="6">
        <v>7</v>
      </c>
      <c r="L5443" s="6">
        <v>12</v>
      </c>
      <c r="M5443" s="6">
        <v>5</v>
      </c>
      <c r="N5443" s="6">
        <v>5</v>
      </c>
      <c r="O5443" s="6">
        <v>7.4999999999999997E-2</v>
      </c>
      <c r="P5443" s="8">
        <v>1045.2</v>
      </c>
      <c r="Q5443" s="8">
        <v>710.7360000000001</v>
      </c>
      <c r="R5443" s="8">
        <f t="shared" si="256"/>
        <v>1280.3699999999999</v>
      </c>
      <c r="S5443" s="8">
        <f>(((Sales[[#This Row],[Unit Price]]-(Sales[[#This Row],[Discount Applied]]*Sales[[#This Row],[Unit Price]]))-Q5443)/Q5443)*100</f>
        <v>36.02941176470587</v>
      </c>
      <c r="T5443" s="8">
        <f t="shared" si="257"/>
        <v>4834.05</v>
      </c>
      <c r="U5443" s="8">
        <f>Sales[[#This Row],[Unit Cost]]*Sales[[#This Row],[Order Quantity]]</f>
        <v>3553.6800000000003</v>
      </c>
    </row>
    <row r="5444" spans="1:21" x14ac:dyDescent="0.2">
      <c r="A5444" s="6" t="s">
        <v>5657</v>
      </c>
      <c r="B5444" s="6" t="s">
        <v>23</v>
      </c>
      <c r="C5444" s="6" t="s">
        <v>145</v>
      </c>
      <c r="D5444" s="7">
        <v>43800</v>
      </c>
      <c r="E5444" s="7">
        <v>43895</v>
      </c>
      <c r="F5444" s="7">
        <v>43922</v>
      </c>
      <c r="G5444" s="7">
        <v>43924</v>
      </c>
      <c r="H5444" s="6">
        <f t="shared" si="255"/>
        <v>29</v>
      </c>
      <c r="I5444" s="6" t="s">
        <v>215</v>
      </c>
      <c r="J5444" s="6">
        <v>25</v>
      </c>
      <c r="K5444" s="6">
        <v>47</v>
      </c>
      <c r="L5444" s="6">
        <v>199</v>
      </c>
      <c r="M5444" s="6">
        <v>9</v>
      </c>
      <c r="N5444" s="6">
        <v>6</v>
      </c>
      <c r="O5444" s="6">
        <v>0.3</v>
      </c>
      <c r="P5444" s="8">
        <v>1038.5</v>
      </c>
      <c r="Q5444" s="8">
        <v>778.875</v>
      </c>
      <c r="R5444" s="8">
        <f t="shared" si="256"/>
        <v>-311.55000000000018</v>
      </c>
      <c r="S5444" s="8">
        <f>(((Sales[[#This Row],[Unit Price]]-(Sales[[#This Row],[Discount Applied]]*Sales[[#This Row],[Unit Price]]))-Q5444)/Q5444)*100</f>
        <v>-6.6666666666666607</v>
      </c>
      <c r="T5444" s="8">
        <f t="shared" si="257"/>
        <v>4361.7</v>
      </c>
      <c r="U5444" s="8">
        <f>Sales[[#This Row],[Unit Cost]]*Sales[[#This Row],[Order Quantity]]</f>
        <v>4673.25</v>
      </c>
    </row>
    <row r="5445" spans="1:21" x14ac:dyDescent="0.2">
      <c r="A5445" s="6" t="s">
        <v>5658</v>
      </c>
      <c r="B5445" s="6" t="s">
        <v>23</v>
      </c>
      <c r="C5445" s="6" t="s">
        <v>148</v>
      </c>
      <c r="D5445" s="7">
        <v>43800</v>
      </c>
      <c r="E5445" s="7">
        <v>43895</v>
      </c>
      <c r="F5445" s="7">
        <v>43918</v>
      </c>
      <c r="G5445" s="7">
        <v>43925</v>
      </c>
      <c r="H5445" s="6">
        <f t="shared" si="255"/>
        <v>30</v>
      </c>
      <c r="I5445" s="6" t="s">
        <v>215</v>
      </c>
      <c r="J5445" s="6">
        <v>25</v>
      </c>
      <c r="K5445" s="6">
        <v>23</v>
      </c>
      <c r="L5445" s="6">
        <v>14</v>
      </c>
      <c r="M5445" s="6">
        <v>28</v>
      </c>
      <c r="N5445" s="6">
        <v>7</v>
      </c>
      <c r="O5445" s="6">
        <v>0.05</v>
      </c>
      <c r="P5445" s="8">
        <v>5788.8</v>
      </c>
      <c r="Q5445" s="8">
        <v>4457.3760000000002</v>
      </c>
      <c r="R5445" s="8">
        <f t="shared" si="256"/>
        <v>7293.8879999999954</v>
      </c>
      <c r="S5445" s="8">
        <f>(((Sales[[#This Row],[Unit Price]]-(Sales[[#This Row],[Discount Applied]]*Sales[[#This Row],[Unit Price]]))-Q5445)/Q5445)*100</f>
        <v>23.376623376623385</v>
      </c>
      <c r="T5445" s="8">
        <f t="shared" si="257"/>
        <v>38495.519999999997</v>
      </c>
      <c r="U5445" s="8">
        <f>Sales[[#This Row],[Unit Cost]]*Sales[[#This Row],[Order Quantity]]</f>
        <v>31201.632000000001</v>
      </c>
    </row>
    <row r="5446" spans="1:21" x14ac:dyDescent="0.2">
      <c r="A5446" s="6" t="s">
        <v>5659</v>
      </c>
      <c r="B5446" s="6" t="s">
        <v>24</v>
      </c>
      <c r="C5446" s="6" t="s">
        <v>144</v>
      </c>
      <c r="D5446" s="7">
        <v>43800</v>
      </c>
      <c r="E5446" s="7">
        <v>43896</v>
      </c>
      <c r="F5446" s="7">
        <v>43919</v>
      </c>
      <c r="G5446" s="7">
        <v>43921</v>
      </c>
      <c r="H5446" s="6">
        <f t="shared" si="255"/>
        <v>25</v>
      </c>
      <c r="I5446" s="6" t="s">
        <v>215</v>
      </c>
      <c r="J5446" s="6">
        <v>3</v>
      </c>
      <c r="K5446" s="6">
        <v>12</v>
      </c>
      <c r="L5446" s="6">
        <v>63</v>
      </c>
      <c r="M5446" s="6">
        <v>9</v>
      </c>
      <c r="N5446" s="6">
        <v>5</v>
      </c>
      <c r="O5446" s="6">
        <v>0.05</v>
      </c>
      <c r="P5446" s="8">
        <v>1098.8</v>
      </c>
      <c r="Q5446" s="8">
        <v>483.47199999999998</v>
      </c>
      <c r="R5446" s="8">
        <f t="shared" si="256"/>
        <v>2801.9400000000005</v>
      </c>
      <c r="S5446" s="8">
        <f>(((Sales[[#This Row],[Unit Price]]-(Sales[[#This Row],[Discount Applied]]*Sales[[#This Row],[Unit Price]]))-Q5446)/Q5446)*100</f>
        <v>115.90909090909089</v>
      </c>
      <c r="T5446" s="8">
        <f t="shared" si="257"/>
        <v>5219.3</v>
      </c>
      <c r="U5446" s="8">
        <f>Sales[[#This Row],[Unit Cost]]*Sales[[#This Row],[Order Quantity]]</f>
        <v>2417.3599999999997</v>
      </c>
    </row>
    <row r="5447" spans="1:21" x14ac:dyDescent="0.2">
      <c r="A5447" s="6" t="s">
        <v>5660</v>
      </c>
      <c r="B5447" s="6" t="s">
        <v>25</v>
      </c>
      <c r="C5447" s="6" t="s">
        <v>146</v>
      </c>
      <c r="D5447" s="7">
        <v>43800</v>
      </c>
      <c r="E5447" s="7">
        <v>43896</v>
      </c>
      <c r="F5447" s="7">
        <v>43906</v>
      </c>
      <c r="G5447" s="7">
        <v>43909</v>
      </c>
      <c r="H5447" s="6">
        <f t="shared" si="255"/>
        <v>13</v>
      </c>
      <c r="I5447" s="6" t="s">
        <v>215</v>
      </c>
      <c r="J5447" s="6">
        <v>14</v>
      </c>
      <c r="K5447" s="6">
        <v>18</v>
      </c>
      <c r="L5447" s="6">
        <v>304</v>
      </c>
      <c r="M5447" s="6">
        <v>8</v>
      </c>
      <c r="N5447" s="6">
        <v>7</v>
      </c>
      <c r="O5447" s="6">
        <v>0.05</v>
      </c>
      <c r="P5447" s="8">
        <v>1916.2</v>
      </c>
      <c r="Q5447" s="8">
        <v>900.61399999999992</v>
      </c>
      <c r="R5447" s="8">
        <f t="shared" si="256"/>
        <v>6438.4319999999998</v>
      </c>
      <c r="S5447" s="8">
        <f>(((Sales[[#This Row],[Unit Price]]-(Sales[[#This Row],[Discount Applied]]*Sales[[#This Row],[Unit Price]]))-Q5447)/Q5447)*100</f>
        <v>102.12765957446813</v>
      </c>
      <c r="T5447" s="8">
        <f t="shared" si="257"/>
        <v>12742.73</v>
      </c>
      <c r="U5447" s="8">
        <f>Sales[[#This Row],[Unit Cost]]*Sales[[#This Row],[Order Quantity]]</f>
        <v>6304.2979999999998</v>
      </c>
    </row>
    <row r="5448" spans="1:21" x14ac:dyDescent="0.2">
      <c r="A5448" s="6" t="s">
        <v>5661</v>
      </c>
      <c r="B5448" s="6" t="s">
        <v>24</v>
      </c>
      <c r="C5448" s="6" t="s">
        <v>146</v>
      </c>
      <c r="D5448" s="7">
        <v>43800</v>
      </c>
      <c r="E5448" s="7">
        <v>43896</v>
      </c>
      <c r="F5448" s="7">
        <v>43921</v>
      </c>
      <c r="G5448" s="7">
        <v>43929</v>
      </c>
      <c r="H5448" s="6">
        <f t="shared" si="255"/>
        <v>33</v>
      </c>
      <c r="I5448" s="6" t="s">
        <v>215</v>
      </c>
      <c r="J5448" s="6">
        <v>5</v>
      </c>
      <c r="K5448" s="6">
        <v>19</v>
      </c>
      <c r="L5448" s="6">
        <v>321</v>
      </c>
      <c r="M5448" s="6">
        <v>22</v>
      </c>
      <c r="N5448" s="6">
        <v>6</v>
      </c>
      <c r="O5448" s="6">
        <v>0.05</v>
      </c>
      <c r="P5448" s="8">
        <v>2619.7000000000003</v>
      </c>
      <c r="Q5448" s="8">
        <v>1859.9870000000001</v>
      </c>
      <c r="R5448" s="8">
        <f t="shared" si="256"/>
        <v>3772.3680000000004</v>
      </c>
      <c r="S5448" s="8">
        <f>(((Sales[[#This Row],[Unit Price]]-(Sales[[#This Row],[Discount Applied]]*Sales[[#This Row],[Unit Price]]))-Q5448)/Q5448)*100</f>
        <v>33.802816901408448</v>
      </c>
      <c r="T5448" s="8">
        <f t="shared" si="257"/>
        <v>14932.29</v>
      </c>
      <c r="U5448" s="8">
        <f>Sales[[#This Row],[Unit Cost]]*Sales[[#This Row],[Order Quantity]]</f>
        <v>11159.922</v>
      </c>
    </row>
    <row r="5449" spans="1:21" x14ac:dyDescent="0.2">
      <c r="A5449" s="6" t="s">
        <v>5662</v>
      </c>
      <c r="B5449" s="6" t="s">
        <v>25</v>
      </c>
      <c r="C5449" s="6" t="s">
        <v>148</v>
      </c>
      <c r="D5449" s="7">
        <v>43800</v>
      </c>
      <c r="E5449" s="7">
        <v>43897</v>
      </c>
      <c r="F5449" s="7">
        <v>43923</v>
      </c>
      <c r="G5449" s="7">
        <v>43933</v>
      </c>
      <c r="H5449" s="6">
        <f t="shared" si="255"/>
        <v>36</v>
      </c>
      <c r="I5449" s="6" t="s">
        <v>215</v>
      </c>
      <c r="J5449" s="6">
        <v>18</v>
      </c>
      <c r="K5449" s="6">
        <v>7</v>
      </c>
      <c r="L5449" s="6">
        <v>45</v>
      </c>
      <c r="M5449" s="6">
        <v>30</v>
      </c>
      <c r="N5449" s="6">
        <v>2</v>
      </c>
      <c r="O5449" s="6">
        <v>0.15</v>
      </c>
      <c r="P5449" s="8">
        <v>3819</v>
      </c>
      <c r="Q5449" s="8">
        <v>2635.1099999999997</v>
      </c>
      <c r="R5449" s="8">
        <f t="shared" si="256"/>
        <v>1222.0800000000008</v>
      </c>
      <c r="S5449" s="8">
        <f>(((Sales[[#This Row],[Unit Price]]-(Sales[[#This Row],[Discount Applied]]*Sales[[#This Row],[Unit Price]]))-Q5449)/Q5449)*100</f>
        <v>23.188405797101471</v>
      </c>
      <c r="T5449" s="8">
        <f t="shared" si="257"/>
        <v>6492.3</v>
      </c>
      <c r="U5449" s="8">
        <f>Sales[[#This Row],[Unit Cost]]*Sales[[#This Row],[Order Quantity]]</f>
        <v>5270.2199999999993</v>
      </c>
    </row>
    <row r="5450" spans="1:21" x14ac:dyDescent="0.2">
      <c r="A5450" s="6" t="s">
        <v>5663</v>
      </c>
      <c r="B5450" s="6" t="s">
        <v>24</v>
      </c>
      <c r="C5450" s="6" t="s">
        <v>143</v>
      </c>
      <c r="D5450" s="7">
        <v>43800</v>
      </c>
      <c r="E5450" s="7">
        <v>43897</v>
      </c>
      <c r="F5450" s="7">
        <v>43921</v>
      </c>
      <c r="G5450" s="7">
        <v>43924</v>
      </c>
      <c r="H5450" s="6">
        <f t="shared" si="255"/>
        <v>27</v>
      </c>
      <c r="I5450" s="6" t="s">
        <v>215</v>
      </c>
      <c r="J5450" s="6">
        <v>7</v>
      </c>
      <c r="K5450" s="6">
        <v>31</v>
      </c>
      <c r="L5450" s="6">
        <v>333</v>
      </c>
      <c r="M5450" s="6">
        <v>37</v>
      </c>
      <c r="N5450" s="6">
        <v>3</v>
      </c>
      <c r="O5450" s="6">
        <v>7.4999999999999997E-2</v>
      </c>
      <c r="P5450" s="8">
        <v>167.5</v>
      </c>
      <c r="Q5450" s="8">
        <v>85.424999999999997</v>
      </c>
      <c r="R5450" s="8">
        <f t="shared" si="256"/>
        <v>208.53750000000002</v>
      </c>
      <c r="S5450" s="8">
        <f>(((Sales[[#This Row],[Unit Price]]-(Sales[[#This Row],[Discount Applied]]*Sales[[#This Row],[Unit Price]]))-Q5450)/Q5450)*100</f>
        <v>81.37254901960786</v>
      </c>
      <c r="T5450" s="8">
        <f t="shared" si="257"/>
        <v>464.8125</v>
      </c>
      <c r="U5450" s="8">
        <f>Sales[[#This Row],[Unit Cost]]*Sales[[#This Row],[Order Quantity]]</f>
        <v>256.27499999999998</v>
      </c>
    </row>
    <row r="5451" spans="1:21" x14ac:dyDescent="0.2">
      <c r="A5451" s="6" t="s">
        <v>5664</v>
      </c>
      <c r="B5451" s="6" t="s">
        <v>24</v>
      </c>
      <c r="C5451" s="6" t="s">
        <v>143</v>
      </c>
      <c r="D5451" s="7">
        <v>43800</v>
      </c>
      <c r="E5451" s="7">
        <v>43897</v>
      </c>
      <c r="F5451" s="7">
        <v>43916</v>
      </c>
      <c r="G5451" s="7">
        <v>43923</v>
      </c>
      <c r="H5451" s="6">
        <f t="shared" si="255"/>
        <v>26</v>
      </c>
      <c r="I5451" s="6" t="s">
        <v>215</v>
      </c>
      <c r="J5451" s="6">
        <v>3</v>
      </c>
      <c r="K5451" s="6">
        <v>16</v>
      </c>
      <c r="L5451" s="6">
        <v>333</v>
      </c>
      <c r="M5451" s="6">
        <v>27</v>
      </c>
      <c r="N5451" s="6">
        <v>6</v>
      </c>
      <c r="O5451" s="6">
        <v>7.4999999999999997E-2</v>
      </c>
      <c r="P5451" s="8">
        <v>1098.8</v>
      </c>
      <c r="Q5451" s="8">
        <v>516.43599999999992</v>
      </c>
      <c r="R5451" s="8">
        <f t="shared" si="256"/>
        <v>2999.7239999999997</v>
      </c>
      <c r="S5451" s="8">
        <f>(((Sales[[#This Row],[Unit Price]]-(Sales[[#This Row],[Discount Applied]]*Sales[[#This Row],[Unit Price]]))-Q5451)/Q5451)*100</f>
        <v>96.808510638297889</v>
      </c>
      <c r="T5451" s="8">
        <f t="shared" si="257"/>
        <v>6098.3399999999992</v>
      </c>
      <c r="U5451" s="8">
        <f>Sales[[#This Row],[Unit Cost]]*Sales[[#This Row],[Order Quantity]]</f>
        <v>3098.6159999999995</v>
      </c>
    </row>
    <row r="5452" spans="1:21" x14ac:dyDescent="0.2">
      <c r="A5452" s="6" t="s">
        <v>5665</v>
      </c>
      <c r="B5452" s="6" t="s">
        <v>24</v>
      </c>
      <c r="C5452" s="6" t="s">
        <v>148</v>
      </c>
      <c r="D5452" s="7">
        <v>43800</v>
      </c>
      <c r="E5452" s="7">
        <v>43897</v>
      </c>
      <c r="F5452" s="7">
        <v>43915</v>
      </c>
      <c r="G5452" s="7">
        <v>43916</v>
      </c>
      <c r="H5452" s="6">
        <f t="shared" si="255"/>
        <v>19</v>
      </c>
      <c r="I5452" s="6" t="s">
        <v>215</v>
      </c>
      <c r="J5452" s="6">
        <v>11</v>
      </c>
      <c r="K5452" s="6">
        <v>22</v>
      </c>
      <c r="L5452" s="6">
        <v>12</v>
      </c>
      <c r="M5452" s="6">
        <v>47</v>
      </c>
      <c r="N5452" s="6">
        <v>1</v>
      </c>
      <c r="O5452" s="6">
        <v>7.4999999999999997E-2</v>
      </c>
      <c r="P5452" s="8">
        <v>2499.1</v>
      </c>
      <c r="Q5452" s="8">
        <v>1774.3609999999999</v>
      </c>
      <c r="R5452" s="8">
        <f t="shared" si="256"/>
        <v>537.30650000000014</v>
      </c>
      <c r="S5452" s="8">
        <f>(((Sales[[#This Row],[Unit Price]]-(Sales[[#This Row],[Discount Applied]]*Sales[[#This Row],[Unit Price]]))-Q5452)/Q5452)*100</f>
        <v>30.281690140845079</v>
      </c>
      <c r="T5452" s="8">
        <f t="shared" si="257"/>
        <v>2311.6675</v>
      </c>
      <c r="U5452" s="8">
        <f>Sales[[#This Row],[Unit Cost]]*Sales[[#This Row],[Order Quantity]]</f>
        <v>1774.3609999999999</v>
      </c>
    </row>
    <row r="5453" spans="1:21" x14ac:dyDescent="0.2">
      <c r="A5453" s="6" t="s">
        <v>5666</v>
      </c>
      <c r="B5453" s="6" t="s">
        <v>24</v>
      </c>
      <c r="C5453" s="6" t="s">
        <v>147</v>
      </c>
      <c r="D5453" s="7">
        <v>43800</v>
      </c>
      <c r="E5453" s="7">
        <v>43897</v>
      </c>
      <c r="F5453" s="7">
        <v>43913</v>
      </c>
      <c r="G5453" s="7">
        <v>43923</v>
      </c>
      <c r="H5453" s="6">
        <f t="shared" si="255"/>
        <v>26</v>
      </c>
      <c r="I5453" s="6" t="s">
        <v>215</v>
      </c>
      <c r="J5453" s="6">
        <v>3</v>
      </c>
      <c r="K5453" s="6">
        <v>19</v>
      </c>
      <c r="L5453" s="6">
        <v>260</v>
      </c>
      <c r="M5453" s="6">
        <v>3</v>
      </c>
      <c r="N5453" s="6">
        <v>7</v>
      </c>
      <c r="O5453" s="6">
        <v>0.05</v>
      </c>
      <c r="P5453" s="8">
        <v>3189.2000000000003</v>
      </c>
      <c r="Q5453" s="8">
        <v>2647.0360000000001</v>
      </c>
      <c r="R5453" s="8">
        <f t="shared" si="256"/>
        <v>2678.9279999999999</v>
      </c>
      <c r="S5453" s="8">
        <f>(((Sales[[#This Row],[Unit Price]]-(Sales[[#This Row],[Discount Applied]]*Sales[[#This Row],[Unit Price]]))-Q5453)/Q5453)*100</f>
        <v>14.457831325301212</v>
      </c>
      <c r="T5453" s="8">
        <f t="shared" si="257"/>
        <v>21208.18</v>
      </c>
      <c r="U5453" s="8">
        <f>Sales[[#This Row],[Unit Cost]]*Sales[[#This Row],[Order Quantity]]</f>
        <v>18529.252</v>
      </c>
    </row>
    <row r="5454" spans="1:21" x14ac:dyDescent="0.2">
      <c r="A5454" s="6" t="s">
        <v>5667</v>
      </c>
      <c r="B5454" s="6" t="s">
        <v>25</v>
      </c>
      <c r="C5454" s="6" t="s">
        <v>144</v>
      </c>
      <c r="D5454" s="7">
        <v>43800</v>
      </c>
      <c r="E5454" s="7">
        <v>43897</v>
      </c>
      <c r="F5454" s="7">
        <v>43901</v>
      </c>
      <c r="G5454" s="7">
        <v>43906</v>
      </c>
      <c r="H5454" s="6">
        <f t="shared" si="255"/>
        <v>9</v>
      </c>
      <c r="I5454" s="6" t="s">
        <v>215</v>
      </c>
      <c r="J5454" s="6">
        <v>16</v>
      </c>
      <c r="K5454" s="6">
        <v>37</v>
      </c>
      <c r="L5454" s="6">
        <v>83</v>
      </c>
      <c r="M5454" s="6">
        <v>35</v>
      </c>
      <c r="N5454" s="6">
        <v>3</v>
      </c>
      <c r="O5454" s="6">
        <v>0.2</v>
      </c>
      <c r="P5454" s="8">
        <v>261.3</v>
      </c>
      <c r="Q5454" s="8">
        <v>182.91</v>
      </c>
      <c r="R5454" s="8">
        <f t="shared" si="256"/>
        <v>78.3900000000001</v>
      </c>
      <c r="S5454" s="8">
        <f>(((Sales[[#This Row],[Unit Price]]-(Sales[[#This Row],[Discount Applied]]*Sales[[#This Row],[Unit Price]]))-Q5454)/Q5454)*100</f>
        <v>14.285714285714299</v>
      </c>
      <c r="T5454" s="8">
        <f t="shared" si="257"/>
        <v>627.12000000000012</v>
      </c>
      <c r="U5454" s="8">
        <f>Sales[[#This Row],[Unit Cost]]*Sales[[#This Row],[Order Quantity]]</f>
        <v>548.73</v>
      </c>
    </row>
    <row r="5455" spans="1:21" x14ac:dyDescent="0.2">
      <c r="A5455" s="6" t="s">
        <v>5668</v>
      </c>
      <c r="B5455" s="6" t="s">
        <v>24</v>
      </c>
      <c r="C5455" s="6" t="s">
        <v>143</v>
      </c>
      <c r="D5455" s="7">
        <v>43800</v>
      </c>
      <c r="E5455" s="7">
        <v>43897</v>
      </c>
      <c r="F5455" s="7">
        <v>43903</v>
      </c>
      <c r="G5455" s="7">
        <v>43911</v>
      </c>
      <c r="H5455" s="6">
        <f t="shared" si="255"/>
        <v>14</v>
      </c>
      <c r="I5455" s="6" t="s">
        <v>215</v>
      </c>
      <c r="J5455" s="6">
        <v>4</v>
      </c>
      <c r="K5455" s="6">
        <v>30</v>
      </c>
      <c r="L5455" s="6">
        <v>364</v>
      </c>
      <c r="M5455" s="6">
        <v>7</v>
      </c>
      <c r="N5455" s="6">
        <v>3</v>
      </c>
      <c r="O5455" s="6">
        <v>7.4999999999999997E-2</v>
      </c>
      <c r="P5455" s="8">
        <v>187.6</v>
      </c>
      <c r="Q5455" s="8">
        <v>95.676000000000002</v>
      </c>
      <c r="R5455" s="8">
        <f t="shared" si="256"/>
        <v>233.5619999999999</v>
      </c>
      <c r="S5455" s="8">
        <f>(((Sales[[#This Row],[Unit Price]]-(Sales[[#This Row],[Discount Applied]]*Sales[[#This Row],[Unit Price]]))-Q5455)/Q5455)*100</f>
        <v>81.372549019607845</v>
      </c>
      <c r="T5455" s="8">
        <f t="shared" si="257"/>
        <v>520.58999999999992</v>
      </c>
      <c r="U5455" s="8">
        <f>Sales[[#This Row],[Unit Cost]]*Sales[[#This Row],[Order Quantity]]</f>
        <v>287.02800000000002</v>
      </c>
    </row>
    <row r="5456" spans="1:21" x14ac:dyDescent="0.2">
      <c r="A5456" s="6" t="s">
        <v>5669</v>
      </c>
      <c r="B5456" s="6" t="s">
        <v>25</v>
      </c>
      <c r="C5456" s="6" t="s">
        <v>143</v>
      </c>
      <c r="D5456" s="7">
        <v>43800</v>
      </c>
      <c r="E5456" s="7">
        <v>43897</v>
      </c>
      <c r="F5456" s="7">
        <v>43914</v>
      </c>
      <c r="G5456" s="7">
        <v>43916</v>
      </c>
      <c r="H5456" s="6">
        <f t="shared" si="255"/>
        <v>19</v>
      </c>
      <c r="I5456" s="6" t="s">
        <v>215</v>
      </c>
      <c r="J5456" s="6">
        <v>13</v>
      </c>
      <c r="K5456" s="6">
        <v>46</v>
      </c>
      <c r="L5456" s="6">
        <v>338</v>
      </c>
      <c r="M5456" s="6">
        <v>6</v>
      </c>
      <c r="N5456" s="6">
        <v>8</v>
      </c>
      <c r="O5456" s="6">
        <v>0.1</v>
      </c>
      <c r="P5456" s="8">
        <v>911.2</v>
      </c>
      <c r="Q5456" s="8">
        <v>610.50400000000002</v>
      </c>
      <c r="R5456" s="8">
        <f t="shared" si="256"/>
        <v>1676.6080000000002</v>
      </c>
      <c r="S5456" s="8">
        <f>(((Sales[[#This Row],[Unit Price]]-(Sales[[#This Row],[Discount Applied]]*Sales[[#This Row],[Unit Price]]))-Q5456)/Q5456)*100</f>
        <v>34.32835820895523</v>
      </c>
      <c r="T5456" s="8">
        <f t="shared" si="257"/>
        <v>6560.64</v>
      </c>
      <c r="U5456" s="8">
        <f>Sales[[#This Row],[Unit Cost]]*Sales[[#This Row],[Order Quantity]]</f>
        <v>4884.0320000000002</v>
      </c>
    </row>
    <row r="5457" spans="1:21" x14ac:dyDescent="0.2">
      <c r="A5457" s="6" t="s">
        <v>5670</v>
      </c>
      <c r="B5457" s="6" t="s">
        <v>23</v>
      </c>
      <c r="C5457" s="6" t="s">
        <v>146</v>
      </c>
      <c r="D5457" s="7">
        <v>43800</v>
      </c>
      <c r="E5457" s="7">
        <v>43897</v>
      </c>
      <c r="F5457" s="7">
        <v>43914</v>
      </c>
      <c r="G5457" s="7">
        <v>43920</v>
      </c>
      <c r="H5457" s="6">
        <f t="shared" si="255"/>
        <v>23</v>
      </c>
      <c r="I5457" s="6" t="s">
        <v>215</v>
      </c>
      <c r="J5457" s="6">
        <v>21</v>
      </c>
      <c r="K5457" s="6">
        <v>12</v>
      </c>
      <c r="L5457" s="6">
        <v>328</v>
      </c>
      <c r="M5457" s="6">
        <v>18</v>
      </c>
      <c r="N5457" s="6">
        <v>5</v>
      </c>
      <c r="O5457" s="6">
        <v>7.4999999999999997E-2</v>
      </c>
      <c r="P5457" s="8">
        <v>2680</v>
      </c>
      <c r="Q5457" s="8">
        <v>2144</v>
      </c>
      <c r="R5457" s="8">
        <f t="shared" si="256"/>
        <v>1675</v>
      </c>
      <c r="S5457" s="8">
        <f>(((Sales[[#This Row],[Unit Price]]-(Sales[[#This Row],[Discount Applied]]*Sales[[#This Row],[Unit Price]]))-Q5457)/Q5457)*100</f>
        <v>15.625</v>
      </c>
      <c r="T5457" s="8">
        <f t="shared" si="257"/>
        <v>12395</v>
      </c>
      <c r="U5457" s="8">
        <f>Sales[[#This Row],[Unit Cost]]*Sales[[#This Row],[Order Quantity]]</f>
        <v>10720</v>
      </c>
    </row>
    <row r="5458" spans="1:21" x14ac:dyDescent="0.2">
      <c r="A5458" s="6" t="s">
        <v>5671</v>
      </c>
      <c r="B5458" s="6" t="s">
        <v>25</v>
      </c>
      <c r="C5458" s="6" t="s">
        <v>145</v>
      </c>
      <c r="D5458" s="7">
        <v>43800</v>
      </c>
      <c r="E5458" s="7">
        <v>43897</v>
      </c>
      <c r="F5458" s="7">
        <v>43911</v>
      </c>
      <c r="G5458" s="7">
        <v>43916</v>
      </c>
      <c r="H5458" s="6">
        <f t="shared" si="255"/>
        <v>19</v>
      </c>
      <c r="I5458" s="6" t="s">
        <v>215</v>
      </c>
      <c r="J5458" s="6">
        <v>14</v>
      </c>
      <c r="K5458" s="6">
        <v>30</v>
      </c>
      <c r="L5458" s="6">
        <v>140</v>
      </c>
      <c r="M5458" s="6">
        <v>44</v>
      </c>
      <c r="N5458" s="6">
        <v>5</v>
      </c>
      <c r="O5458" s="6">
        <v>0.05</v>
      </c>
      <c r="P5458" s="8">
        <v>683.4</v>
      </c>
      <c r="Q5458" s="8">
        <v>314.36399999999998</v>
      </c>
      <c r="R5458" s="8">
        <f t="shared" si="256"/>
        <v>1674.3300000000002</v>
      </c>
      <c r="S5458" s="8">
        <f>(((Sales[[#This Row],[Unit Price]]-(Sales[[#This Row],[Discount Applied]]*Sales[[#This Row],[Unit Price]]))-Q5458)/Q5458)*100</f>
        <v>106.52173913043481</v>
      </c>
      <c r="T5458" s="8">
        <f t="shared" si="257"/>
        <v>3246.15</v>
      </c>
      <c r="U5458" s="8">
        <f>Sales[[#This Row],[Unit Cost]]*Sales[[#This Row],[Order Quantity]]</f>
        <v>1571.82</v>
      </c>
    </row>
    <row r="5459" spans="1:21" x14ac:dyDescent="0.2">
      <c r="A5459" s="6" t="s">
        <v>5672</v>
      </c>
      <c r="B5459" s="6" t="s">
        <v>26</v>
      </c>
      <c r="C5459" s="6" t="s">
        <v>147</v>
      </c>
      <c r="D5459" s="7">
        <v>43800</v>
      </c>
      <c r="E5459" s="7">
        <v>43897</v>
      </c>
      <c r="F5459" s="7">
        <v>43903</v>
      </c>
      <c r="G5459" s="7">
        <v>43906</v>
      </c>
      <c r="H5459" s="6">
        <f t="shared" si="255"/>
        <v>9</v>
      </c>
      <c r="I5459" s="6" t="s">
        <v>215</v>
      </c>
      <c r="J5459" s="6">
        <v>26</v>
      </c>
      <c r="K5459" s="6">
        <v>50</v>
      </c>
      <c r="L5459" s="6">
        <v>232</v>
      </c>
      <c r="M5459" s="6">
        <v>19</v>
      </c>
      <c r="N5459" s="6">
        <v>6</v>
      </c>
      <c r="O5459" s="6">
        <v>0.15</v>
      </c>
      <c r="P5459" s="8">
        <v>1721.9</v>
      </c>
      <c r="Q5459" s="8">
        <v>774.85500000000002</v>
      </c>
      <c r="R5459" s="8">
        <f t="shared" si="256"/>
        <v>4132.5600000000022</v>
      </c>
      <c r="S5459" s="8">
        <f>(((Sales[[#This Row],[Unit Price]]-(Sales[[#This Row],[Discount Applied]]*Sales[[#This Row],[Unit Price]]))-Q5459)/Q5459)*100</f>
        <v>88.888888888888886</v>
      </c>
      <c r="T5459" s="8">
        <f t="shared" si="257"/>
        <v>8781.6900000000023</v>
      </c>
      <c r="U5459" s="8">
        <f>Sales[[#This Row],[Unit Cost]]*Sales[[#This Row],[Order Quantity]]</f>
        <v>4649.13</v>
      </c>
    </row>
    <row r="5460" spans="1:21" x14ac:dyDescent="0.2">
      <c r="A5460" s="6" t="s">
        <v>5673</v>
      </c>
      <c r="B5460" s="6" t="s">
        <v>25</v>
      </c>
      <c r="C5460" s="6" t="s">
        <v>143</v>
      </c>
      <c r="D5460" s="7">
        <v>43800</v>
      </c>
      <c r="E5460" s="7">
        <v>43897</v>
      </c>
      <c r="F5460" s="7">
        <v>43899</v>
      </c>
      <c r="G5460" s="7">
        <v>43904</v>
      </c>
      <c r="H5460" s="6">
        <f t="shared" si="255"/>
        <v>7</v>
      </c>
      <c r="I5460" s="6" t="s">
        <v>215</v>
      </c>
      <c r="J5460" s="6">
        <v>20</v>
      </c>
      <c r="K5460" s="6">
        <v>1</v>
      </c>
      <c r="L5460" s="6">
        <v>344</v>
      </c>
      <c r="M5460" s="6">
        <v>5</v>
      </c>
      <c r="N5460" s="6">
        <v>2</v>
      </c>
      <c r="O5460" s="6">
        <v>0.05</v>
      </c>
      <c r="P5460" s="8">
        <v>6050.1</v>
      </c>
      <c r="Q5460" s="8">
        <v>3025.05</v>
      </c>
      <c r="R5460" s="8">
        <f t="shared" si="256"/>
        <v>5445.09</v>
      </c>
      <c r="S5460" s="8">
        <f>(((Sales[[#This Row],[Unit Price]]-(Sales[[#This Row],[Discount Applied]]*Sales[[#This Row],[Unit Price]]))-Q5460)/Q5460)*100</f>
        <v>90</v>
      </c>
      <c r="T5460" s="8">
        <f t="shared" si="257"/>
        <v>11495.19</v>
      </c>
      <c r="U5460" s="8">
        <f>Sales[[#This Row],[Unit Cost]]*Sales[[#This Row],[Order Quantity]]</f>
        <v>6050.1</v>
      </c>
    </row>
    <row r="5461" spans="1:21" x14ac:dyDescent="0.2">
      <c r="A5461" s="6" t="s">
        <v>5674</v>
      </c>
      <c r="B5461" s="6" t="s">
        <v>24</v>
      </c>
      <c r="C5461" s="6" t="s">
        <v>145</v>
      </c>
      <c r="D5461" s="7">
        <v>43800</v>
      </c>
      <c r="E5461" s="7">
        <v>43897</v>
      </c>
      <c r="F5461" s="7">
        <v>43908</v>
      </c>
      <c r="G5461" s="7">
        <v>43909</v>
      </c>
      <c r="H5461" s="6">
        <f t="shared" si="255"/>
        <v>12</v>
      </c>
      <c r="I5461" s="6" t="s">
        <v>215</v>
      </c>
      <c r="J5461" s="6">
        <v>12</v>
      </c>
      <c r="K5461" s="6">
        <v>18</v>
      </c>
      <c r="L5461" s="6">
        <v>104</v>
      </c>
      <c r="M5461" s="6">
        <v>20</v>
      </c>
      <c r="N5461" s="6">
        <v>2</v>
      </c>
      <c r="O5461" s="6">
        <v>0.05</v>
      </c>
      <c r="P5461" s="8">
        <v>1085.4000000000001</v>
      </c>
      <c r="Q5461" s="8">
        <v>672.94800000000009</v>
      </c>
      <c r="R5461" s="8">
        <f t="shared" si="256"/>
        <v>716.36400000000003</v>
      </c>
      <c r="S5461" s="8">
        <f>(((Sales[[#This Row],[Unit Price]]-(Sales[[#This Row],[Discount Applied]]*Sales[[#This Row],[Unit Price]]))-Q5461)/Q5461)*100</f>
        <v>53.225806451612897</v>
      </c>
      <c r="T5461" s="8">
        <f t="shared" si="257"/>
        <v>2062.2600000000002</v>
      </c>
      <c r="U5461" s="8">
        <f>Sales[[#This Row],[Unit Cost]]*Sales[[#This Row],[Order Quantity]]</f>
        <v>1345.8960000000002</v>
      </c>
    </row>
    <row r="5462" spans="1:21" x14ac:dyDescent="0.2">
      <c r="A5462" s="6" t="s">
        <v>5675</v>
      </c>
      <c r="B5462" s="6" t="s">
        <v>24</v>
      </c>
      <c r="C5462" s="6" t="s">
        <v>148</v>
      </c>
      <c r="D5462" s="7">
        <v>43800</v>
      </c>
      <c r="E5462" s="7">
        <v>43897</v>
      </c>
      <c r="F5462" s="7">
        <v>43923</v>
      </c>
      <c r="G5462" s="7">
        <v>43933</v>
      </c>
      <c r="H5462" s="6">
        <f t="shared" si="255"/>
        <v>36</v>
      </c>
      <c r="I5462" s="6" t="s">
        <v>215</v>
      </c>
      <c r="J5462" s="6">
        <v>11</v>
      </c>
      <c r="K5462" s="6">
        <v>12</v>
      </c>
      <c r="L5462" s="6">
        <v>49</v>
      </c>
      <c r="M5462" s="6">
        <v>9</v>
      </c>
      <c r="N5462" s="6">
        <v>3</v>
      </c>
      <c r="O5462" s="6">
        <v>0.15</v>
      </c>
      <c r="P5462" s="8">
        <v>3618</v>
      </c>
      <c r="Q5462" s="8">
        <v>2930.5800000000004</v>
      </c>
      <c r="R5462" s="8">
        <f t="shared" si="256"/>
        <v>434.15999999999804</v>
      </c>
      <c r="S5462" s="8">
        <f>(((Sales[[#This Row],[Unit Price]]-(Sales[[#This Row],[Discount Applied]]*Sales[[#This Row],[Unit Price]]))-Q5462)/Q5462)*100</f>
        <v>4.9382716049382642</v>
      </c>
      <c r="T5462" s="8">
        <f t="shared" si="257"/>
        <v>9225.9</v>
      </c>
      <c r="U5462" s="8">
        <f>Sales[[#This Row],[Unit Cost]]*Sales[[#This Row],[Order Quantity]]</f>
        <v>8791.7400000000016</v>
      </c>
    </row>
    <row r="5463" spans="1:21" x14ac:dyDescent="0.2">
      <c r="A5463" s="6" t="s">
        <v>5676</v>
      </c>
      <c r="B5463" s="6" t="s">
        <v>23</v>
      </c>
      <c r="C5463" s="6" t="s">
        <v>146</v>
      </c>
      <c r="D5463" s="7">
        <v>43800</v>
      </c>
      <c r="E5463" s="7">
        <v>43898</v>
      </c>
      <c r="F5463" s="7">
        <v>43913</v>
      </c>
      <c r="G5463" s="7">
        <v>43920</v>
      </c>
      <c r="H5463" s="6">
        <f t="shared" si="255"/>
        <v>22</v>
      </c>
      <c r="I5463" s="6" t="s">
        <v>215</v>
      </c>
      <c r="J5463" s="6">
        <v>23</v>
      </c>
      <c r="K5463" s="6">
        <v>12</v>
      </c>
      <c r="L5463" s="6">
        <v>313</v>
      </c>
      <c r="M5463" s="6">
        <v>42</v>
      </c>
      <c r="N5463" s="6">
        <v>8</v>
      </c>
      <c r="O5463" s="6">
        <v>0.15</v>
      </c>
      <c r="P5463" s="8">
        <v>3953</v>
      </c>
      <c r="Q5463" s="8">
        <v>1976.5</v>
      </c>
      <c r="R5463" s="8">
        <f t="shared" si="256"/>
        <v>11068.400000000001</v>
      </c>
      <c r="S5463" s="8">
        <f>(((Sales[[#This Row],[Unit Price]]-(Sales[[#This Row],[Discount Applied]]*Sales[[#This Row],[Unit Price]]))-Q5463)/Q5463)*100</f>
        <v>70</v>
      </c>
      <c r="T5463" s="8">
        <f t="shared" si="257"/>
        <v>26880.400000000001</v>
      </c>
      <c r="U5463" s="8">
        <f>Sales[[#This Row],[Unit Cost]]*Sales[[#This Row],[Order Quantity]]</f>
        <v>15812</v>
      </c>
    </row>
    <row r="5464" spans="1:21" x14ac:dyDescent="0.2">
      <c r="A5464" s="6" t="s">
        <v>5677</v>
      </c>
      <c r="B5464" s="6" t="s">
        <v>24</v>
      </c>
      <c r="C5464" s="6" t="s">
        <v>148</v>
      </c>
      <c r="D5464" s="7">
        <v>43800</v>
      </c>
      <c r="E5464" s="7">
        <v>43898</v>
      </c>
      <c r="F5464" s="7">
        <v>43915</v>
      </c>
      <c r="G5464" s="7">
        <v>43925</v>
      </c>
      <c r="H5464" s="6">
        <f t="shared" si="255"/>
        <v>27</v>
      </c>
      <c r="I5464" s="6" t="s">
        <v>215</v>
      </c>
      <c r="J5464" s="6">
        <v>9</v>
      </c>
      <c r="K5464" s="6">
        <v>4</v>
      </c>
      <c r="L5464" s="6">
        <v>26</v>
      </c>
      <c r="M5464" s="6">
        <v>4</v>
      </c>
      <c r="N5464" s="6">
        <v>8</v>
      </c>
      <c r="O5464" s="6">
        <v>0.2</v>
      </c>
      <c r="P5464" s="8">
        <v>3671.6</v>
      </c>
      <c r="Q5464" s="8">
        <v>1468.64</v>
      </c>
      <c r="R5464" s="8">
        <f t="shared" si="256"/>
        <v>11749.119999999997</v>
      </c>
      <c r="S5464" s="8">
        <f>(((Sales[[#This Row],[Unit Price]]-(Sales[[#This Row],[Discount Applied]]*Sales[[#This Row],[Unit Price]]))-Q5464)/Q5464)*100</f>
        <v>99.999999999999972</v>
      </c>
      <c r="T5464" s="8">
        <f t="shared" si="257"/>
        <v>23498.239999999998</v>
      </c>
      <c r="U5464" s="8">
        <f>Sales[[#This Row],[Unit Cost]]*Sales[[#This Row],[Order Quantity]]</f>
        <v>11749.12</v>
      </c>
    </row>
    <row r="5465" spans="1:21" x14ac:dyDescent="0.2">
      <c r="A5465" s="6" t="s">
        <v>5678</v>
      </c>
      <c r="B5465" s="6" t="s">
        <v>23</v>
      </c>
      <c r="C5465" s="6" t="s">
        <v>146</v>
      </c>
      <c r="D5465" s="7">
        <v>43800</v>
      </c>
      <c r="E5465" s="7">
        <v>43898</v>
      </c>
      <c r="F5465" s="7">
        <v>43926</v>
      </c>
      <c r="G5465" s="7">
        <v>43934</v>
      </c>
      <c r="H5465" s="6">
        <f t="shared" si="255"/>
        <v>36</v>
      </c>
      <c r="I5465" s="6" t="s">
        <v>215</v>
      </c>
      <c r="J5465" s="6">
        <v>22</v>
      </c>
      <c r="K5465" s="6">
        <v>1</v>
      </c>
      <c r="L5465" s="6">
        <v>271</v>
      </c>
      <c r="M5465" s="6">
        <v>13</v>
      </c>
      <c r="N5465" s="6">
        <v>6</v>
      </c>
      <c r="O5465" s="6">
        <v>7.4999999999999997E-2</v>
      </c>
      <c r="P5465" s="8">
        <v>1943</v>
      </c>
      <c r="Q5465" s="8">
        <v>913.20999999999992</v>
      </c>
      <c r="R5465" s="8">
        <f t="shared" si="256"/>
        <v>5304.39</v>
      </c>
      <c r="S5465" s="8">
        <f>(((Sales[[#This Row],[Unit Price]]-(Sales[[#This Row],[Discount Applied]]*Sales[[#This Row],[Unit Price]]))-Q5465)/Q5465)*100</f>
        <v>96.808510638297889</v>
      </c>
      <c r="T5465" s="8">
        <f t="shared" si="257"/>
        <v>10783.65</v>
      </c>
      <c r="U5465" s="8">
        <f>Sales[[#This Row],[Unit Cost]]*Sales[[#This Row],[Order Quantity]]</f>
        <v>5479.2599999999993</v>
      </c>
    </row>
    <row r="5466" spans="1:21" x14ac:dyDescent="0.2">
      <c r="A5466" s="6" t="s">
        <v>5679</v>
      </c>
      <c r="B5466" s="6" t="s">
        <v>26</v>
      </c>
      <c r="C5466" s="6" t="s">
        <v>145</v>
      </c>
      <c r="D5466" s="7">
        <v>43800</v>
      </c>
      <c r="E5466" s="7">
        <v>43898</v>
      </c>
      <c r="F5466" s="7">
        <v>43902</v>
      </c>
      <c r="G5466" s="7">
        <v>43904</v>
      </c>
      <c r="H5466" s="6">
        <f t="shared" si="255"/>
        <v>6</v>
      </c>
      <c r="I5466" s="6" t="s">
        <v>215</v>
      </c>
      <c r="J5466" s="6">
        <v>26</v>
      </c>
      <c r="K5466" s="6">
        <v>1</v>
      </c>
      <c r="L5466" s="6">
        <v>169</v>
      </c>
      <c r="M5466" s="6">
        <v>22</v>
      </c>
      <c r="N5466" s="6">
        <v>7</v>
      </c>
      <c r="O5466" s="6">
        <v>0.05</v>
      </c>
      <c r="P5466" s="8">
        <v>3993.2000000000003</v>
      </c>
      <c r="Q5466" s="8">
        <v>1916.7360000000001</v>
      </c>
      <c r="R5466" s="8">
        <f t="shared" si="256"/>
        <v>13137.628000000002</v>
      </c>
      <c r="S5466" s="8">
        <f>(((Sales[[#This Row],[Unit Price]]-(Sales[[#This Row],[Discount Applied]]*Sales[[#This Row],[Unit Price]]))-Q5466)/Q5466)*100</f>
        <v>97.916666666666671</v>
      </c>
      <c r="T5466" s="8">
        <f t="shared" si="257"/>
        <v>26554.780000000002</v>
      </c>
      <c r="U5466" s="8">
        <f>Sales[[#This Row],[Unit Cost]]*Sales[[#This Row],[Order Quantity]]</f>
        <v>13417.152</v>
      </c>
    </row>
    <row r="5467" spans="1:21" x14ac:dyDescent="0.2">
      <c r="A5467" s="6" t="s">
        <v>5680</v>
      </c>
      <c r="B5467" s="6" t="s">
        <v>25</v>
      </c>
      <c r="C5467" s="6" t="s">
        <v>148</v>
      </c>
      <c r="D5467" s="7">
        <v>43800</v>
      </c>
      <c r="E5467" s="7">
        <v>43898</v>
      </c>
      <c r="F5467" s="7">
        <v>43915</v>
      </c>
      <c r="G5467" s="7">
        <v>43917</v>
      </c>
      <c r="H5467" s="6">
        <f t="shared" si="255"/>
        <v>19</v>
      </c>
      <c r="I5467" s="6" t="s">
        <v>215</v>
      </c>
      <c r="J5467" s="6">
        <v>16</v>
      </c>
      <c r="K5467" s="6">
        <v>1</v>
      </c>
      <c r="L5467" s="6">
        <v>18</v>
      </c>
      <c r="M5467" s="6">
        <v>38</v>
      </c>
      <c r="N5467" s="6">
        <v>8</v>
      </c>
      <c r="O5467" s="6">
        <v>0.15</v>
      </c>
      <c r="P5467" s="8">
        <v>174.20000000000002</v>
      </c>
      <c r="Q5467" s="8">
        <v>142.84399999999999</v>
      </c>
      <c r="R5467" s="8">
        <f t="shared" si="256"/>
        <v>41.80800000000022</v>
      </c>
      <c r="S5467" s="8">
        <f>(((Sales[[#This Row],[Unit Price]]-(Sales[[#This Row],[Discount Applied]]*Sales[[#This Row],[Unit Price]]))-Q5467)/Q5467)*100</f>
        <v>3.6585365853658729</v>
      </c>
      <c r="T5467" s="8">
        <f t="shared" si="257"/>
        <v>1184.5600000000002</v>
      </c>
      <c r="U5467" s="8">
        <f>Sales[[#This Row],[Unit Cost]]*Sales[[#This Row],[Order Quantity]]</f>
        <v>1142.752</v>
      </c>
    </row>
    <row r="5468" spans="1:21" x14ac:dyDescent="0.2">
      <c r="A5468" s="6" t="s">
        <v>5681</v>
      </c>
      <c r="B5468" s="6" t="s">
        <v>25</v>
      </c>
      <c r="C5468" s="6" t="s">
        <v>144</v>
      </c>
      <c r="D5468" s="7">
        <v>43800</v>
      </c>
      <c r="E5468" s="7">
        <v>43898</v>
      </c>
      <c r="F5468" s="7">
        <v>43906</v>
      </c>
      <c r="G5468" s="7">
        <v>43911</v>
      </c>
      <c r="H5468" s="6">
        <f t="shared" si="255"/>
        <v>13</v>
      </c>
      <c r="I5468" s="6" t="s">
        <v>215</v>
      </c>
      <c r="J5468" s="6">
        <v>13</v>
      </c>
      <c r="K5468" s="6">
        <v>29</v>
      </c>
      <c r="L5468" s="6">
        <v>76</v>
      </c>
      <c r="M5468" s="6">
        <v>18</v>
      </c>
      <c r="N5468" s="6">
        <v>7</v>
      </c>
      <c r="O5468" s="6">
        <v>0.3</v>
      </c>
      <c r="P5468" s="8">
        <v>1011.7</v>
      </c>
      <c r="Q5468" s="8">
        <v>708.18999999999994</v>
      </c>
      <c r="R5468" s="8">
        <f t="shared" si="256"/>
        <v>0</v>
      </c>
      <c r="S5468" s="8">
        <f>(((Sales[[#This Row],[Unit Price]]-(Sales[[#This Row],[Discount Applied]]*Sales[[#This Row],[Unit Price]]))-Q5468)/Q5468)*100</f>
        <v>1.6053154904985391E-14</v>
      </c>
      <c r="T5468" s="8">
        <f t="shared" si="257"/>
        <v>4957.3300000000008</v>
      </c>
      <c r="U5468" s="8">
        <f>Sales[[#This Row],[Unit Cost]]*Sales[[#This Row],[Order Quantity]]</f>
        <v>4957.33</v>
      </c>
    </row>
    <row r="5469" spans="1:21" x14ac:dyDescent="0.2">
      <c r="A5469" s="6" t="s">
        <v>5682</v>
      </c>
      <c r="B5469" s="6" t="s">
        <v>24</v>
      </c>
      <c r="C5469" s="6" t="s">
        <v>145</v>
      </c>
      <c r="D5469" s="7">
        <v>43800</v>
      </c>
      <c r="E5469" s="7">
        <v>43898</v>
      </c>
      <c r="F5469" s="7">
        <v>43919</v>
      </c>
      <c r="G5469" s="7">
        <v>43921</v>
      </c>
      <c r="H5469" s="6">
        <f t="shared" si="255"/>
        <v>23</v>
      </c>
      <c r="I5469" s="6" t="s">
        <v>215</v>
      </c>
      <c r="J5469" s="6">
        <v>11</v>
      </c>
      <c r="K5469" s="6">
        <v>4</v>
      </c>
      <c r="L5469" s="6">
        <v>147</v>
      </c>
      <c r="M5469" s="6">
        <v>26</v>
      </c>
      <c r="N5469" s="6">
        <v>5</v>
      </c>
      <c r="O5469" s="6">
        <v>7.4999999999999997E-2</v>
      </c>
      <c r="P5469" s="8">
        <v>1058.6000000000001</v>
      </c>
      <c r="Q5469" s="8">
        <v>539.88600000000008</v>
      </c>
      <c r="R5469" s="8">
        <f t="shared" si="256"/>
        <v>2196.5950000000003</v>
      </c>
      <c r="S5469" s="8">
        <f>(((Sales[[#This Row],[Unit Price]]-(Sales[[#This Row],[Discount Applied]]*Sales[[#This Row],[Unit Price]]))-Q5469)/Q5469)*100</f>
        <v>81.372549019607845</v>
      </c>
      <c r="T5469" s="8">
        <f t="shared" si="257"/>
        <v>4896.0250000000005</v>
      </c>
      <c r="U5469" s="8">
        <f>Sales[[#This Row],[Unit Cost]]*Sales[[#This Row],[Order Quantity]]</f>
        <v>2699.4300000000003</v>
      </c>
    </row>
    <row r="5470" spans="1:21" x14ac:dyDescent="0.2">
      <c r="A5470" s="6" t="s">
        <v>5683</v>
      </c>
      <c r="B5470" s="6" t="s">
        <v>24</v>
      </c>
      <c r="C5470" s="6" t="s">
        <v>145</v>
      </c>
      <c r="D5470" s="7">
        <v>43800</v>
      </c>
      <c r="E5470" s="7">
        <v>43899</v>
      </c>
      <c r="F5470" s="7">
        <v>43925</v>
      </c>
      <c r="G5470" s="7">
        <v>43934</v>
      </c>
      <c r="H5470" s="6">
        <f t="shared" si="255"/>
        <v>35</v>
      </c>
      <c r="I5470" s="6" t="s">
        <v>215</v>
      </c>
      <c r="J5470" s="6">
        <v>11</v>
      </c>
      <c r="K5470" s="6">
        <v>12</v>
      </c>
      <c r="L5470" s="6">
        <v>183</v>
      </c>
      <c r="M5470" s="6">
        <v>13</v>
      </c>
      <c r="N5470" s="6">
        <v>7</v>
      </c>
      <c r="O5470" s="6">
        <v>0.05</v>
      </c>
      <c r="P5470" s="8">
        <v>2592.9</v>
      </c>
      <c r="Q5470" s="8">
        <v>1166.8050000000001</v>
      </c>
      <c r="R5470" s="8">
        <f t="shared" si="256"/>
        <v>9075.15</v>
      </c>
      <c r="S5470" s="8">
        <f>(((Sales[[#This Row],[Unit Price]]-(Sales[[#This Row],[Discount Applied]]*Sales[[#This Row],[Unit Price]]))-Q5470)/Q5470)*100</f>
        <v>111.11111111111111</v>
      </c>
      <c r="T5470" s="8">
        <f t="shared" si="257"/>
        <v>17242.785</v>
      </c>
      <c r="U5470" s="8">
        <f>Sales[[#This Row],[Unit Cost]]*Sales[[#This Row],[Order Quantity]]</f>
        <v>8167.6350000000002</v>
      </c>
    </row>
    <row r="5471" spans="1:21" x14ac:dyDescent="0.2">
      <c r="A5471" s="6" t="s">
        <v>5684</v>
      </c>
      <c r="B5471" s="6" t="s">
        <v>25</v>
      </c>
      <c r="C5471" s="6" t="s">
        <v>148</v>
      </c>
      <c r="D5471" s="7">
        <v>43800</v>
      </c>
      <c r="E5471" s="7">
        <v>43899</v>
      </c>
      <c r="F5471" s="7">
        <v>43926</v>
      </c>
      <c r="G5471" s="7">
        <v>43932</v>
      </c>
      <c r="H5471" s="6">
        <f t="shared" si="255"/>
        <v>33</v>
      </c>
      <c r="I5471" s="6" t="s">
        <v>215</v>
      </c>
      <c r="J5471" s="6">
        <v>18</v>
      </c>
      <c r="K5471" s="6">
        <v>15</v>
      </c>
      <c r="L5471" s="6">
        <v>42</v>
      </c>
      <c r="M5471" s="6">
        <v>34</v>
      </c>
      <c r="N5471" s="6">
        <v>5</v>
      </c>
      <c r="O5471" s="6">
        <v>0.1</v>
      </c>
      <c r="P5471" s="8">
        <v>1118.9000000000001</v>
      </c>
      <c r="Q5471" s="8">
        <v>861.55300000000011</v>
      </c>
      <c r="R5471" s="8">
        <f t="shared" si="256"/>
        <v>727.28499999999985</v>
      </c>
      <c r="S5471" s="8">
        <f>(((Sales[[#This Row],[Unit Price]]-(Sales[[#This Row],[Discount Applied]]*Sales[[#This Row],[Unit Price]]))-Q5471)/Q5471)*100</f>
        <v>16.88311688311688</v>
      </c>
      <c r="T5471" s="8">
        <f t="shared" si="257"/>
        <v>5035.05</v>
      </c>
      <c r="U5471" s="8">
        <f>Sales[[#This Row],[Unit Cost]]*Sales[[#This Row],[Order Quantity]]</f>
        <v>4307.7650000000003</v>
      </c>
    </row>
    <row r="5472" spans="1:21" x14ac:dyDescent="0.2">
      <c r="A5472" s="6" t="s">
        <v>5685</v>
      </c>
      <c r="B5472" s="6" t="s">
        <v>24</v>
      </c>
      <c r="C5472" s="6" t="s">
        <v>146</v>
      </c>
      <c r="D5472" s="7">
        <v>43800</v>
      </c>
      <c r="E5472" s="7">
        <v>43899</v>
      </c>
      <c r="F5472" s="7">
        <v>43922</v>
      </c>
      <c r="G5472" s="7">
        <v>43927</v>
      </c>
      <c r="H5472" s="6">
        <f t="shared" si="255"/>
        <v>28</v>
      </c>
      <c r="I5472" s="6" t="s">
        <v>215</v>
      </c>
      <c r="J5472" s="6">
        <v>1</v>
      </c>
      <c r="K5472" s="6">
        <v>15</v>
      </c>
      <c r="L5472" s="6">
        <v>267</v>
      </c>
      <c r="M5472" s="6">
        <v>1</v>
      </c>
      <c r="N5472" s="6">
        <v>1</v>
      </c>
      <c r="O5472" s="6">
        <v>0.2</v>
      </c>
      <c r="P5472" s="8">
        <v>1112.2</v>
      </c>
      <c r="Q5472" s="8">
        <v>556.1</v>
      </c>
      <c r="R5472" s="8">
        <f t="shared" si="256"/>
        <v>333.65999999999997</v>
      </c>
      <c r="S5472" s="8">
        <f>(((Sales[[#This Row],[Unit Price]]-(Sales[[#This Row],[Discount Applied]]*Sales[[#This Row],[Unit Price]]))-Q5472)/Q5472)*100</f>
        <v>59.999999999999986</v>
      </c>
      <c r="T5472" s="8">
        <f t="shared" si="257"/>
        <v>889.76</v>
      </c>
      <c r="U5472" s="8">
        <f>Sales[[#This Row],[Unit Cost]]*Sales[[#This Row],[Order Quantity]]</f>
        <v>556.1</v>
      </c>
    </row>
    <row r="5473" spans="1:21" x14ac:dyDescent="0.2">
      <c r="A5473" s="6" t="s">
        <v>5686</v>
      </c>
      <c r="B5473" s="6" t="s">
        <v>25</v>
      </c>
      <c r="C5473" s="6" t="s">
        <v>143</v>
      </c>
      <c r="D5473" s="7">
        <v>43800</v>
      </c>
      <c r="E5473" s="7">
        <v>43899</v>
      </c>
      <c r="F5473" s="7">
        <v>43918</v>
      </c>
      <c r="G5473" s="7">
        <v>43925</v>
      </c>
      <c r="H5473" s="6">
        <f t="shared" si="255"/>
        <v>26</v>
      </c>
      <c r="I5473" s="6" t="s">
        <v>215</v>
      </c>
      <c r="J5473" s="6">
        <v>14</v>
      </c>
      <c r="K5473" s="6">
        <v>30</v>
      </c>
      <c r="L5473" s="6">
        <v>350</v>
      </c>
      <c r="M5473" s="6">
        <v>39</v>
      </c>
      <c r="N5473" s="6">
        <v>1</v>
      </c>
      <c r="O5473" s="6">
        <v>0.05</v>
      </c>
      <c r="P5473" s="8">
        <v>3845.8</v>
      </c>
      <c r="Q5473" s="8">
        <v>1730.6100000000001</v>
      </c>
      <c r="R5473" s="8">
        <f t="shared" si="256"/>
        <v>1922.9</v>
      </c>
      <c r="S5473" s="8">
        <f>(((Sales[[#This Row],[Unit Price]]-(Sales[[#This Row],[Discount Applied]]*Sales[[#This Row],[Unit Price]]))-Q5473)/Q5473)*100</f>
        <v>111.11111111111111</v>
      </c>
      <c r="T5473" s="8">
        <f t="shared" si="257"/>
        <v>3653.51</v>
      </c>
      <c r="U5473" s="8">
        <f>Sales[[#This Row],[Unit Cost]]*Sales[[#This Row],[Order Quantity]]</f>
        <v>1730.6100000000001</v>
      </c>
    </row>
    <row r="5474" spans="1:21" x14ac:dyDescent="0.2">
      <c r="A5474" s="6" t="s">
        <v>5687</v>
      </c>
      <c r="B5474" s="6" t="s">
        <v>25</v>
      </c>
      <c r="C5474" s="6" t="s">
        <v>146</v>
      </c>
      <c r="D5474" s="7">
        <v>43800</v>
      </c>
      <c r="E5474" s="7">
        <v>43899</v>
      </c>
      <c r="F5474" s="7">
        <v>43911</v>
      </c>
      <c r="G5474" s="7">
        <v>43916</v>
      </c>
      <c r="H5474" s="6">
        <f t="shared" si="255"/>
        <v>17</v>
      </c>
      <c r="I5474" s="6" t="s">
        <v>215</v>
      </c>
      <c r="J5474" s="6">
        <v>20</v>
      </c>
      <c r="K5474" s="6">
        <v>46</v>
      </c>
      <c r="L5474" s="6">
        <v>277</v>
      </c>
      <c r="M5474" s="6">
        <v>10</v>
      </c>
      <c r="N5474" s="6">
        <v>5</v>
      </c>
      <c r="O5474" s="6">
        <v>0.05</v>
      </c>
      <c r="P5474" s="8">
        <v>2378.5</v>
      </c>
      <c r="Q5474" s="8">
        <v>1974.155</v>
      </c>
      <c r="R5474" s="8">
        <f t="shared" si="256"/>
        <v>1427.1000000000004</v>
      </c>
      <c r="S5474" s="8">
        <f>(((Sales[[#This Row],[Unit Price]]-(Sales[[#This Row],[Discount Applied]]*Sales[[#This Row],[Unit Price]]))-Q5474)/Q5474)*100</f>
        <v>14.457831325301196</v>
      </c>
      <c r="T5474" s="8">
        <f t="shared" si="257"/>
        <v>11297.875</v>
      </c>
      <c r="U5474" s="8">
        <f>Sales[[#This Row],[Unit Cost]]*Sales[[#This Row],[Order Quantity]]</f>
        <v>9870.7749999999996</v>
      </c>
    </row>
    <row r="5475" spans="1:21" x14ac:dyDescent="0.2">
      <c r="A5475" s="6" t="s">
        <v>5688</v>
      </c>
      <c r="B5475" s="6" t="s">
        <v>26</v>
      </c>
      <c r="C5475" s="6" t="s">
        <v>146</v>
      </c>
      <c r="D5475" s="7">
        <v>43800</v>
      </c>
      <c r="E5475" s="7">
        <v>43899</v>
      </c>
      <c r="F5475" s="7">
        <v>43916</v>
      </c>
      <c r="G5475" s="7">
        <v>43926</v>
      </c>
      <c r="H5475" s="6">
        <f t="shared" si="255"/>
        <v>27</v>
      </c>
      <c r="I5475" s="6" t="s">
        <v>215</v>
      </c>
      <c r="J5475" s="6">
        <v>27</v>
      </c>
      <c r="K5475" s="6">
        <v>36</v>
      </c>
      <c r="L5475" s="6">
        <v>308</v>
      </c>
      <c r="M5475" s="6">
        <v>36</v>
      </c>
      <c r="N5475" s="6">
        <v>3</v>
      </c>
      <c r="O5475" s="6">
        <v>0.05</v>
      </c>
      <c r="P5475" s="8">
        <v>3289.7000000000003</v>
      </c>
      <c r="Q5475" s="8">
        <v>1677.7470000000001</v>
      </c>
      <c r="R5475" s="8">
        <f t="shared" si="256"/>
        <v>4342.4040000000005</v>
      </c>
      <c r="S5475" s="8">
        <f>(((Sales[[#This Row],[Unit Price]]-(Sales[[#This Row],[Discount Applied]]*Sales[[#This Row],[Unit Price]]))-Q5475)/Q5475)*100</f>
        <v>86.274509803921575</v>
      </c>
      <c r="T5475" s="8">
        <f t="shared" si="257"/>
        <v>9375.6450000000004</v>
      </c>
      <c r="U5475" s="8">
        <f>Sales[[#This Row],[Unit Cost]]*Sales[[#This Row],[Order Quantity]]</f>
        <v>5033.241</v>
      </c>
    </row>
    <row r="5476" spans="1:21" x14ac:dyDescent="0.2">
      <c r="A5476" s="6" t="s">
        <v>5689</v>
      </c>
      <c r="B5476" s="6" t="s">
        <v>25</v>
      </c>
      <c r="C5476" s="6" t="s">
        <v>145</v>
      </c>
      <c r="D5476" s="7">
        <v>43800</v>
      </c>
      <c r="E5476" s="7">
        <v>43899</v>
      </c>
      <c r="F5476" s="7">
        <v>43925</v>
      </c>
      <c r="G5476" s="7">
        <v>43927</v>
      </c>
      <c r="H5476" s="6">
        <f t="shared" si="255"/>
        <v>28</v>
      </c>
      <c r="I5476" s="6" t="s">
        <v>215</v>
      </c>
      <c r="J5476" s="6">
        <v>17</v>
      </c>
      <c r="K5476" s="6">
        <v>38</v>
      </c>
      <c r="L5476" s="6">
        <v>116</v>
      </c>
      <c r="M5476" s="6">
        <v>20</v>
      </c>
      <c r="N5476" s="6">
        <v>6</v>
      </c>
      <c r="O5476" s="6">
        <v>0.4</v>
      </c>
      <c r="P5476" s="8">
        <v>1842.5</v>
      </c>
      <c r="Q5476" s="8">
        <v>1068.6499999999999</v>
      </c>
      <c r="R5476" s="8">
        <f t="shared" si="256"/>
        <v>221.10000000000036</v>
      </c>
      <c r="S5476" s="8">
        <f>(((Sales[[#This Row],[Unit Price]]-(Sales[[#This Row],[Discount Applied]]*Sales[[#This Row],[Unit Price]]))-Q5476)/Q5476)*100</f>
        <v>3.4482758620689786</v>
      </c>
      <c r="T5476" s="8">
        <f t="shared" si="257"/>
        <v>6633</v>
      </c>
      <c r="U5476" s="8">
        <f>Sales[[#This Row],[Unit Cost]]*Sales[[#This Row],[Order Quantity]]</f>
        <v>6411.9</v>
      </c>
    </row>
    <row r="5477" spans="1:21" x14ac:dyDescent="0.2">
      <c r="A5477" s="6" t="s">
        <v>5690</v>
      </c>
      <c r="B5477" s="6" t="s">
        <v>25</v>
      </c>
      <c r="C5477" s="6" t="s">
        <v>148</v>
      </c>
      <c r="D5477" s="7">
        <v>43800</v>
      </c>
      <c r="E5477" s="7">
        <v>43899</v>
      </c>
      <c r="F5477" s="7">
        <v>43908</v>
      </c>
      <c r="G5477" s="7">
        <v>43917</v>
      </c>
      <c r="H5477" s="6">
        <f t="shared" si="255"/>
        <v>18</v>
      </c>
      <c r="I5477" s="6" t="s">
        <v>215</v>
      </c>
      <c r="J5477" s="6">
        <v>17</v>
      </c>
      <c r="K5477" s="6">
        <v>15</v>
      </c>
      <c r="L5477" s="6">
        <v>53</v>
      </c>
      <c r="M5477" s="6">
        <v>14</v>
      </c>
      <c r="N5477" s="6">
        <v>2</v>
      </c>
      <c r="O5477" s="6">
        <v>0.1</v>
      </c>
      <c r="P5477" s="8">
        <v>3892.7000000000003</v>
      </c>
      <c r="Q5477" s="8">
        <v>2102.0580000000004</v>
      </c>
      <c r="R5477" s="8">
        <f t="shared" si="256"/>
        <v>2802.7439999999997</v>
      </c>
      <c r="S5477" s="8">
        <f>(((Sales[[#This Row],[Unit Price]]-(Sales[[#This Row],[Discount Applied]]*Sales[[#This Row],[Unit Price]]))-Q5477)/Q5477)*100</f>
        <v>66.666666666666643</v>
      </c>
      <c r="T5477" s="8">
        <f t="shared" si="257"/>
        <v>7006.8600000000006</v>
      </c>
      <c r="U5477" s="8">
        <f>Sales[[#This Row],[Unit Cost]]*Sales[[#This Row],[Order Quantity]]</f>
        <v>4204.1160000000009</v>
      </c>
    </row>
    <row r="5478" spans="1:21" x14ac:dyDescent="0.2">
      <c r="A5478" s="6" t="s">
        <v>5691</v>
      </c>
      <c r="B5478" s="6" t="s">
        <v>24</v>
      </c>
      <c r="C5478" s="6" t="s">
        <v>147</v>
      </c>
      <c r="D5478" s="7">
        <v>43800</v>
      </c>
      <c r="E5478" s="7">
        <v>43899</v>
      </c>
      <c r="F5478" s="7">
        <v>43916</v>
      </c>
      <c r="G5478" s="7">
        <v>43918</v>
      </c>
      <c r="H5478" s="6">
        <f t="shared" si="255"/>
        <v>19</v>
      </c>
      <c r="I5478" s="6" t="s">
        <v>215</v>
      </c>
      <c r="J5478" s="6">
        <v>8</v>
      </c>
      <c r="K5478" s="6">
        <v>48</v>
      </c>
      <c r="L5478" s="6">
        <v>206</v>
      </c>
      <c r="M5478" s="6">
        <v>2</v>
      </c>
      <c r="N5478" s="6">
        <v>2</v>
      </c>
      <c r="O5478" s="6">
        <v>0.15</v>
      </c>
      <c r="P5478" s="8">
        <v>2351.7000000000003</v>
      </c>
      <c r="Q5478" s="8">
        <v>1293.4350000000002</v>
      </c>
      <c r="R5478" s="8">
        <f t="shared" si="256"/>
        <v>1411.02</v>
      </c>
      <c r="S5478" s="8">
        <f>(((Sales[[#This Row],[Unit Price]]-(Sales[[#This Row],[Discount Applied]]*Sales[[#This Row],[Unit Price]]))-Q5478)/Q5478)*100</f>
        <v>54.54545454545454</v>
      </c>
      <c r="T5478" s="8">
        <f t="shared" si="257"/>
        <v>3997.8900000000003</v>
      </c>
      <c r="U5478" s="8">
        <f>Sales[[#This Row],[Unit Cost]]*Sales[[#This Row],[Order Quantity]]</f>
        <v>2586.8700000000003</v>
      </c>
    </row>
    <row r="5479" spans="1:21" x14ac:dyDescent="0.2">
      <c r="A5479" s="6" t="s">
        <v>5692</v>
      </c>
      <c r="B5479" s="6" t="s">
        <v>23</v>
      </c>
      <c r="C5479" s="6" t="s">
        <v>145</v>
      </c>
      <c r="D5479" s="7">
        <v>43800</v>
      </c>
      <c r="E5479" s="7">
        <v>43899</v>
      </c>
      <c r="F5479" s="7">
        <v>43914</v>
      </c>
      <c r="G5479" s="7">
        <v>43922</v>
      </c>
      <c r="H5479" s="6">
        <f t="shared" si="255"/>
        <v>23</v>
      </c>
      <c r="I5479" s="6" t="s">
        <v>215</v>
      </c>
      <c r="J5479" s="6">
        <v>24</v>
      </c>
      <c r="K5479" s="6">
        <v>25</v>
      </c>
      <c r="L5479" s="6">
        <v>202</v>
      </c>
      <c r="M5479" s="6">
        <v>42</v>
      </c>
      <c r="N5479" s="6">
        <v>3</v>
      </c>
      <c r="O5479" s="6">
        <v>0.15</v>
      </c>
      <c r="P5479" s="8">
        <v>2613</v>
      </c>
      <c r="Q5479" s="8">
        <v>1332.63</v>
      </c>
      <c r="R5479" s="8">
        <f t="shared" si="256"/>
        <v>2665.2599999999993</v>
      </c>
      <c r="S5479" s="8">
        <f>(((Sales[[#This Row],[Unit Price]]-(Sales[[#This Row],[Discount Applied]]*Sales[[#This Row],[Unit Price]]))-Q5479)/Q5479)*100</f>
        <v>66.666666666666657</v>
      </c>
      <c r="T5479" s="8">
        <f t="shared" si="257"/>
        <v>6663.15</v>
      </c>
      <c r="U5479" s="8">
        <f>Sales[[#This Row],[Unit Cost]]*Sales[[#This Row],[Order Quantity]]</f>
        <v>3997.8900000000003</v>
      </c>
    </row>
    <row r="5480" spans="1:21" x14ac:dyDescent="0.2">
      <c r="A5480" s="6" t="s">
        <v>5693</v>
      </c>
      <c r="B5480" s="6" t="s">
        <v>24</v>
      </c>
      <c r="C5480" s="6" t="s">
        <v>148</v>
      </c>
      <c r="D5480" s="7">
        <v>43800</v>
      </c>
      <c r="E5480" s="7">
        <v>43899</v>
      </c>
      <c r="F5480" s="7">
        <v>43910</v>
      </c>
      <c r="G5480" s="7">
        <v>43912</v>
      </c>
      <c r="H5480" s="6">
        <f t="shared" si="255"/>
        <v>13</v>
      </c>
      <c r="I5480" s="6" t="s">
        <v>215</v>
      </c>
      <c r="J5480" s="6">
        <v>12</v>
      </c>
      <c r="K5480" s="6">
        <v>47</v>
      </c>
      <c r="L5480" s="6">
        <v>21</v>
      </c>
      <c r="M5480" s="6">
        <v>24</v>
      </c>
      <c r="N5480" s="6">
        <v>3</v>
      </c>
      <c r="O5480" s="6">
        <v>7.4999999999999997E-2</v>
      </c>
      <c r="P5480" s="8">
        <v>1058.6000000000001</v>
      </c>
      <c r="Q5480" s="8">
        <v>899.81000000000006</v>
      </c>
      <c r="R5480" s="8">
        <f t="shared" si="256"/>
        <v>238.18499999999995</v>
      </c>
      <c r="S5480" s="8">
        <f>(((Sales[[#This Row],[Unit Price]]-(Sales[[#This Row],[Discount Applied]]*Sales[[#This Row],[Unit Price]]))-Q5480)/Q5480)*100</f>
        <v>8.8235294117647154</v>
      </c>
      <c r="T5480" s="8">
        <f t="shared" si="257"/>
        <v>2937.6150000000002</v>
      </c>
      <c r="U5480" s="8">
        <f>Sales[[#This Row],[Unit Cost]]*Sales[[#This Row],[Order Quantity]]</f>
        <v>2699.4300000000003</v>
      </c>
    </row>
    <row r="5481" spans="1:21" x14ac:dyDescent="0.2">
      <c r="A5481" s="6" t="s">
        <v>5694</v>
      </c>
      <c r="B5481" s="6" t="s">
        <v>26</v>
      </c>
      <c r="C5481" s="6" t="s">
        <v>145</v>
      </c>
      <c r="D5481" s="7">
        <v>43800</v>
      </c>
      <c r="E5481" s="7">
        <v>43900</v>
      </c>
      <c r="F5481" s="7">
        <v>43905</v>
      </c>
      <c r="G5481" s="7">
        <v>43914</v>
      </c>
      <c r="H5481" s="6">
        <f t="shared" si="255"/>
        <v>14</v>
      </c>
      <c r="I5481" s="6" t="s">
        <v>215</v>
      </c>
      <c r="J5481" s="6">
        <v>26</v>
      </c>
      <c r="K5481" s="6">
        <v>25</v>
      </c>
      <c r="L5481" s="6">
        <v>199</v>
      </c>
      <c r="M5481" s="6">
        <v>36</v>
      </c>
      <c r="N5481" s="6">
        <v>4</v>
      </c>
      <c r="O5481" s="6">
        <v>0.1</v>
      </c>
      <c r="P5481" s="8">
        <v>187.6</v>
      </c>
      <c r="Q5481" s="8">
        <v>76.915999999999997</v>
      </c>
      <c r="R5481" s="8">
        <f t="shared" si="256"/>
        <v>367.69600000000003</v>
      </c>
      <c r="S5481" s="8">
        <f>(((Sales[[#This Row],[Unit Price]]-(Sales[[#This Row],[Discount Applied]]*Sales[[#This Row],[Unit Price]]))-Q5481)/Q5481)*100</f>
        <v>119.51219512195124</v>
      </c>
      <c r="T5481" s="8">
        <f t="shared" si="257"/>
        <v>675.36</v>
      </c>
      <c r="U5481" s="8">
        <f>Sales[[#This Row],[Unit Cost]]*Sales[[#This Row],[Order Quantity]]</f>
        <v>307.66399999999999</v>
      </c>
    </row>
    <row r="5482" spans="1:21" x14ac:dyDescent="0.2">
      <c r="A5482" s="6" t="s">
        <v>5695</v>
      </c>
      <c r="B5482" s="6" t="s">
        <v>24</v>
      </c>
      <c r="C5482" s="6" t="s">
        <v>146</v>
      </c>
      <c r="D5482" s="7">
        <v>43800</v>
      </c>
      <c r="E5482" s="7">
        <v>43900</v>
      </c>
      <c r="F5482" s="7">
        <v>43927</v>
      </c>
      <c r="G5482" s="7">
        <v>43930</v>
      </c>
      <c r="H5482" s="6">
        <f t="shared" si="255"/>
        <v>30</v>
      </c>
      <c r="I5482" s="6" t="s">
        <v>215</v>
      </c>
      <c r="J5482" s="6">
        <v>8</v>
      </c>
      <c r="K5482" s="6">
        <v>20</v>
      </c>
      <c r="L5482" s="6">
        <v>280</v>
      </c>
      <c r="M5482" s="6">
        <v>29</v>
      </c>
      <c r="N5482" s="6">
        <v>1</v>
      </c>
      <c r="O5482" s="6">
        <v>7.4999999999999997E-2</v>
      </c>
      <c r="P5482" s="8">
        <v>1855.9</v>
      </c>
      <c r="Q5482" s="8">
        <v>816.596</v>
      </c>
      <c r="R5482" s="8">
        <f t="shared" si="256"/>
        <v>900.11149999999998</v>
      </c>
      <c r="S5482" s="8">
        <f>(((Sales[[#This Row],[Unit Price]]-(Sales[[#This Row],[Discount Applied]]*Sales[[#This Row],[Unit Price]]))-Q5482)/Q5482)*100</f>
        <v>110.22727272727273</v>
      </c>
      <c r="T5482" s="8">
        <f t="shared" si="257"/>
        <v>1716.7075</v>
      </c>
      <c r="U5482" s="8">
        <f>Sales[[#This Row],[Unit Cost]]*Sales[[#This Row],[Order Quantity]]</f>
        <v>816.596</v>
      </c>
    </row>
    <row r="5483" spans="1:21" x14ac:dyDescent="0.2">
      <c r="A5483" s="6" t="s">
        <v>5696</v>
      </c>
      <c r="B5483" s="6" t="s">
        <v>24</v>
      </c>
      <c r="C5483" s="6" t="s">
        <v>148</v>
      </c>
      <c r="D5483" s="7">
        <v>43800</v>
      </c>
      <c r="E5483" s="7">
        <v>43900</v>
      </c>
      <c r="F5483" s="7">
        <v>43926</v>
      </c>
      <c r="G5483" s="7">
        <v>43929</v>
      </c>
      <c r="H5483" s="6">
        <f t="shared" si="255"/>
        <v>29</v>
      </c>
      <c r="I5483" s="6" t="s">
        <v>215</v>
      </c>
      <c r="J5483" s="6">
        <v>8</v>
      </c>
      <c r="K5483" s="6">
        <v>17</v>
      </c>
      <c r="L5483" s="6">
        <v>2</v>
      </c>
      <c r="M5483" s="6">
        <v>24</v>
      </c>
      <c r="N5483" s="6">
        <v>8</v>
      </c>
      <c r="O5483" s="6">
        <v>0.05</v>
      </c>
      <c r="P5483" s="8">
        <v>2539.3000000000002</v>
      </c>
      <c r="Q5483" s="8">
        <v>1625.152</v>
      </c>
      <c r="R5483" s="8">
        <f t="shared" si="256"/>
        <v>6297.4639999999999</v>
      </c>
      <c r="S5483" s="8">
        <f>(((Sales[[#This Row],[Unit Price]]-(Sales[[#This Row],[Discount Applied]]*Sales[[#This Row],[Unit Price]]))-Q5483)/Q5483)*100</f>
        <v>48.4375</v>
      </c>
      <c r="T5483" s="8">
        <f t="shared" si="257"/>
        <v>19298.68</v>
      </c>
      <c r="U5483" s="8">
        <f>Sales[[#This Row],[Unit Cost]]*Sales[[#This Row],[Order Quantity]]</f>
        <v>13001.216</v>
      </c>
    </row>
    <row r="5484" spans="1:21" x14ac:dyDescent="0.2">
      <c r="A5484" s="6" t="s">
        <v>5697</v>
      </c>
      <c r="B5484" s="6" t="s">
        <v>26</v>
      </c>
      <c r="C5484" s="6" t="s">
        <v>146</v>
      </c>
      <c r="D5484" s="7">
        <v>43800</v>
      </c>
      <c r="E5484" s="7">
        <v>43900</v>
      </c>
      <c r="F5484" s="7">
        <v>43902</v>
      </c>
      <c r="G5484" s="7">
        <v>43905</v>
      </c>
      <c r="H5484" s="6">
        <f t="shared" si="255"/>
        <v>5</v>
      </c>
      <c r="I5484" s="6" t="s">
        <v>215</v>
      </c>
      <c r="J5484" s="6">
        <v>26</v>
      </c>
      <c r="K5484" s="6">
        <v>12</v>
      </c>
      <c r="L5484" s="6">
        <v>275</v>
      </c>
      <c r="M5484" s="6">
        <v>45</v>
      </c>
      <c r="N5484" s="6">
        <v>4</v>
      </c>
      <c r="O5484" s="6">
        <v>0.15</v>
      </c>
      <c r="P5484" s="8">
        <v>810.7</v>
      </c>
      <c r="Q5484" s="8">
        <v>567.49</v>
      </c>
      <c r="R5484" s="8">
        <f t="shared" si="256"/>
        <v>486.42000000000007</v>
      </c>
      <c r="S5484" s="8">
        <f>(((Sales[[#This Row],[Unit Price]]-(Sales[[#This Row],[Discount Applied]]*Sales[[#This Row],[Unit Price]]))-Q5484)/Q5484)*100</f>
        <v>21.428571428571431</v>
      </c>
      <c r="T5484" s="8">
        <f t="shared" si="257"/>
        <v>2756.38</v>
      </c>
      <c r="U5484" s="8">
        <f>Sales[[#This Row],[Unit Cost]]*Sales[[#This Row],[Order Quantity]]</f>
        <v>2269.96</v>
      </c>
    </row>
    <row r="5485" spans="1:21" x14ac:dyDescent="0.2">
      <c r="A5485" s="6" t="s">
        <v>5698</v>
      </c>
      <c r="B5485" s="6" t="s">
        <v>24</v>
      </c>
      <c r="C5485" s="6" t="s">
        <v>147</v>
      </c>
      <c r="D5485" s="7">
        <v>43800</v>
      </c>
      <c r="E5485" s="7">
        <v>43900</v>
      </c>
      <c r="F5485" s="7">
        <v>43924</v>
      </c>
      <c r="G5485" s="7">
        <v>43925</v>
      </c>
      <c r="H5485" s="6">
        <f t="shared" si="255"/>
        <v>25</v>
      </c>
      <c r="I5485" s="6" t="s">
        <v>215</v>
      </c>
      <c r="J5485" s="6">
        <v>5</v>
      </c>
      <c r="K5485" s="6">
        <v>16</v>
      </c>
      <c r="L5485" s="6">
        <v>204</v>
      </c>
      <c r="M5485" s="6">
        <v>40</v>
      </c>
      <c r="N5485" s="6">
        <v>4</v>
      </c>
      <c r="O5485" s="6">
        <v>0.05</v>
      </c>
      <c r="P5485" s="8">
        <v>187.6</v>
      </c>
      <c r="Q5485" s="8">
        <v>138.82399999999998</v>
      </c>
      <c r="R5485" s="8">
        <f t="shared" si="256"/>
        <v>157.58400000000006</v>
      </c>
      <c r="S5485" s="8">
        <f>(((Sales[[#This Row],[Unit Price]]-(Sales[[#This Row],[Discount Applied]]*Sales[[#This Row],[Unit Price]]))-Q5485)/Q5485)*100</f>
        <v>28.378378378378393</v>
      </c>
      <c r="T5485" s="8">
        <f t="shared" si="257"/>
        <v>712.88</v>
      </c>
      <c r="U5485" s="8">
        <f>Sales[[#This Row],[Unit Cost]]*Sales[[#This Row],[Order Quantity]]</f>
        <v>555.29599999999994</v>
      </c>
    </row>
    <row r="5486" spans="1:21" x14ac:dyDescent="0.2">
      <c r="A5486" s="6" t="s">
        <v>5699</v>
      </c>
      <c r="B5486" s="6" t="s">
        <v>24</v>
      </c>
      <c r="C5486" s="6" t="s">
        <v>147</v>
      </c>
      <c r="D5486" s="7">
        <v>43800</v>
      </c>
      <c r="E5486" s="7">
        <v>43900</v>
      </c>
      <c r="F5486" s="7">
        <v>43905</v>
      </c>
      <c r="G5486" s="7">
        <v>43906</v>
      </c>
      <c r="H5486" s="6">
        <f t="shared" si="255"/>
        <v>6</v>
      </c>
      <c r="I5486" s="6" t="s">
        <v>215</v>
      </c>
      <c r="J5486" s="6">
        <v>7</v>
      </c>
      <c r="K5486" s="6">
        <v>49</v>
      </c>
      <c r="L5486" s="6">
        <v>256</v>
      </c>
      <c r="M5486" s="6">
        <v>19</v>
      </c>
      <c r="N5486" s="6">
        <v>2</v>
      </c>
      <c r="O5486" s="6">
        <v>7.4999999999999997E-2</v>
      </c>
      <c r="P5486" s="8">
        <v>3912.8</v>
      </c>
      <c r="Q5486" s="8">
        <v>1565.1200000000001</v>
      </c>
      <c r="R5486" s="8">
        <f t="shared" si="256"/>
        <v>4108.4400000000005</v>
      </c>
      <c r="S5486" s="8">
        <f>(((Sales[[#This Row],[Unit Price]]-(Sales[[#This Row],[Discount Applied]]*Sales[[#This Row],[Unit Price]]))-Q5486)/Q5486)*100</f>
        <v>131.25</v>
      </c>
      <c r="T5486" s="8">
        <f t="shared" si="257"/>
        <v>7238.68</v>
      </c>
      <c r="U5486" s="8">
        <f>Sales[[#This Row],[Unit Cost]]*Sales[[#This Row],[Order Quantity]]</f>
        <v>3130.2400000000002</v>
      </c>
    </row>
    <row r="5487" spans="1:21" x14ac:dyDescent="0.2">
      <c r="A5487" s="6" t="s">
        <v>5700</v>
      </c>
      <c r="B5487" s="6" t="s">
        <v>24</v>
      </c>
      <c r="C5487" s="6" t="s">
        <v>145</v>
      </c>
      <c r="D5487" s="7">
        <v>43800</v>
      </c>
      <c r="E5487" s="7">
        <v>43900</v>
      </c>
      <c r="F5487" s="7">
        <v>43919</v>
      </c>
      <c r="G5487" s="7">
        <v>43922</v>
      </c>
      <c r="H5487" s="6">
        <f t="shared" si="255"/>
        <v>22</v>
      </c>
      <c r="I5487" s="6" t="s">
        <v>215</v>
      </c>
      <c r="J5487" s="6">
        <v>8</v>
      </c>
      <c r="K5487" s="6">
        <v>38</v>
      </c>
      <c r="L5487" s="6">
        <v>191</v>
      </c>
      <c r="M5487" s="6">
        <v>11</v>
      </c>
      <c r="N5487" s="6">
        <v>1</v>
      </c>
      <c r="O5487" s="6">
        <v>0.05</v>
      </c>
      <c r="P5487" s="8">
        <v>268</v>
      </c>
      <c r="Q5487" s="8">
        <v>209.04000000000002</v>
      </c>
      <c r="R5487" s="8">
        <f t="shared" si="256"/>
        <v>45.559999999999974</v>
      </c>
      <c r="S5487" s="8">
        <f>(((Sales[[#This Row],[Unit Price]]-(Sales[[#This Row],[Discount Applied]]*Sales[[#This Row],[Unit Price]]))-Q5487)/Q5487)*100</f>
        <v>21.794871794871781</v>
      </c>
      <c r="T5487" s="8">
        <f t="shared" si="257"/>
        <v>254.6</v>
      </c>
      <c r="U5487" s="8">
        <f>Sales[[#This Row],[Unit Cost]]*Sales[[#This Row],[Order Quantity]]</f>
        <v>209.04000000000002</v>
      </c>
    </row>
    <row r="5488" spans="1:21" x14ac:dyDescent="0.2">
      <c r="A5488" s="6" t="s">
        <v>5701</v>
      </c>
      <c r="B5488" s="6" t="s">
        <v>24</v>
      </c>
      <c r="C5488" s="6" t="s">
        <v>145</v>
      </c>
      <c r="D5488" s="7">
        <v>43800</v>
      </c>
      <c r="E5488" s="7">
        <v>43901</v>
      </c>
      <c r="F5488" s="7">
        <v>43922</v>
      </c>
      <c r="G5488" s="7">
        <v>43927</v>
      </c>
      <c r="H5488" s="6">
        <f t="shared" si="255"/>
        <v>26</v>
      </c>
      <c r="I5488" s="6" t="s">
        <v>215</v>
      </c>
      <c r="J5488" s="6">
        <v>11</v>
      </c>
      <c r="K5488" s="6">
        <v>35</v>
      </c>
      <c r="L5488" s="6">
        <v>181</v>
      </c>
      <c r="M5488" s="6">
        <v>30</v>
      </c>
      <c r="N5488" s="6">
        <v>5</v>
      </c>
      <c r="O5488" s="6">
        <v>0.05</v>
      </c>
      <c r="P5488" s="8">
        <v>2572.8000000000002</v>
      </c>
      <c r="Q5488" s="8">
        <v>2186.88</v>
      </c>
      <c r="R5488" s="8">
        <f t="shared" si="256"/>
        <v>1286.3999999999978</v>
      </c>
      <c r="S5488" s="8">
        <f>(((Sales[[#This Row],[Unit Price]]-(Sales[[#This Row],[Discount Applied]]*Sales[[#This Row],[Unit Price]]))-Q5488)/Q5488)*100</f>
        <v>11.764705882352949</v>
      </c>
      <c r="T5488" s="8">
        <f t="shared" si="257"/>
        <v>12220.8</v>
      </c>
      <c r="U5488" s="8">
        <f>Sales[[#This Row],[Unit Cost]]*Sales[[#This Row],[Order Quantity]]</f>
        <v>10934.400000000001</v>
      </c>
    </row>
    <row r="5489" spans="1:21" x14ac:dyDescent="0.2">
      <c r="A5489" s="6" t="s">
        <v>5702</v>
      </c>
      <c r="B5489" s="6" t="s">
        <v>23</v>
      </c>
      <c r="C5489" s="6" t="s">
        <v>147</v>
      </c>
      <c r="D5489" s="7">
        <v>43800</v>
      </c>
      <c r="E5489" s="7">
        <v>43901</v>
      </c>
      <c r="F5489" s="7">
        <v>43924</v>
      </c>
      <c r="G5489" s="7">
        <v>43931</v>
      </c>
      <c r="H5489" s="6">
        <f t="shared" si="255"/>
        <v>30</v>
      </c>
      <c r="I5489" s="6" t="s">
        <v>215</v>
      </c>
      <c r="J5489" s="6">
        <v>23</v>
      </c>
      <c r="K5489" s="6">
        <v>49</v>
      </c>
      <c r="L5489" s="6">
        <v>258</v>
      </c>
      <c r="M5489" s="6">
        <v>19</v>
      </c>
      <c r="N5489" s="6">
        <v>4</v>
      </c>
      <c r="O5489" s="6">
        <v>0.05</v>
      </c>
      <c r="P5489" s="8">
        <v>1762.1000000000001</v>
      </c>
      <c r="Q5489" s="8">
        <v>933.91300000000012</v>
      </c>
      <c r="R5489" s="8">
        <f t="shared" si="256"/>
        <v>2960.328</v>
      </c>
      <c r="S5489" s="8">
        <f>(((Sales[[#This Row],[Unit Price]]-(Sales[[#This Row],[Discount Applied]]*Sales[[#This Row],[Unit Price]]))-Q5489)/Q5489)*100</f>
        <v>79.245283018867923</v>
      </c>
      <c r="T5489" s="8">
        <f t="shared" si="257"/>
        <v>6695.9800000000005</v>
      </c>
      <c r="U5489" s="8">
        <f>Sales[[#This Row],[Unit Cost]]*Sales[[#This Row],[Order Quantity]]</f>
        <v>3735.6520000000005</v>
      </c>
    </row>
    <row r="5490" spans="1:21" x14ac:dyDescent="0.2">
      <c r="A5490" s="6" t="s">
        <v>5703</v>
      </c>
      <c r="B5490" s="6" t="s">
        <v>23</v>
      </c>
      <c r="C5490" s="6" t="s">
        <v>145</v>
      </c>
      <c r="D5490" s="7">
        <v>43800</v>
      </c>
      <c r="E5490" s="7">
        <v>43901</v>
      </c>
      <c r="F5490" s="7">
        <v>43919</v>
      </c>
      <c r="G5490" s="7">
        <v>43928</v>
      </c>
      <c r="H5490" s="6">
        <f t="shared" si="255"/>
        <v>27</v>
      </c>
      <c r="I5490" s="6" t="s">
        <v>215</v>
      </c>
      <c r="J5490" s="6">
        <v>22</v>
      </c>
      <c r="K5490" s="6">
        <v>3</v>
      </c>
      <c r="L5490" s="6">
        <v>137</v>
      </c>
      <c r="M5490" s="6">
        <v>6</v>
      </c>
      <c r="N5490" s="6">
        <v>5</v>
      </c>
      <c r="O5490" s="6">
        <v>7.4999999999999997E-2</v>
      </c>
      <c r="P5490" s="8">
        <v>234.5</v>
      </c>
      <c r="Q5490" s="8">
        <v>194.63499999999999</v>
      </c>
      <c r="R5490" s="8">
        <f t="shared" si="256"/>
        <v>111.38750000000005</v>
      </c>
      <c r="S5490" s="8">
        <f>(((Sales[[#This Row],[Unit Price]]-(Sales[[#This Row],[Discount Applied]]*Sales[[#This Row],[Unit Price]]))-Q5490)/Q5490)*100</f>
        <v>11.445783132530122</v>
      </c>
      <c r="T5490" s="8">
        <f t="shared" si="257"/>
        <v>1084.5625</v>
      </c>
      <c r="U5490" s="8">
        <f>Sales[[#This Row],[Unit Cost]]*Sales[[#This Row],[Order Quantity]]</f>
        <v>973.17499999999995</v>
      </c>
    </row>
    <row r="5491" spans="1:21" x14ac:dyDescent="0.2">
      <c r="A5491" s="6" t="s">
        <v>5704</v>
      </c>
      <c r="B5491" s="6" t="s">
        <v>25</v>
      </c>
      <c r="C5491" s="6" t="s">
        <v>145</v>
      </c>
      <c r="D5491" s="7">
        <v>43800</v>
      </c>
      <c r="E5491" s="7">
        <v>43901</v>
      </c>
      <c r="F5491" s="7">
        <v>43927</v>
      </c>
      <c r="G5491" s="7">
        <v>43931</v>
      </c>
      <c r="H5491" s="6">
        <f t="shared" si="255"/>
        <v>30</v>
      </c>
      <c r="I5491" s="6" t="s">
        <v>215</v>
      </c>
      <c r="J5491" s="6">
        <v>19</v>
      </c>
      <c r="K5491" s="6">
        <v>30</v>
      </c>
      <c r="L5491" s="6">
        <v>139</v>
      </c>
      <c r="M5491" s="6">
        <v>3</v>
      </c>
      <c r="N5491" s="6">
        <v>1</v>
      </c>
      <c r="O5491" s="6">
        <v>7.4999999999999997E-2</v>
      </c>
      <c r="P5491" s="8">
        <v>4013.3</v>
      </c>
      <c r="Q5491" s="8">
        <v>2528.3789999999999</v>
      </c>
      <c r="R5491" s="8">
        <f t="shared" si="256"/>
        <v>1183.9235000000003</v>
      </c>
      <c r="S5491" s="8">
        <f>(((Sales[[#This Row],[Unit Price]]-(Sales[[#This Row],[Discount Applied]]*Sales[[#This Row],[Unit Price]]))-Q5491)/Q5491)*100</f>
        <v>46.825396825396844</v>
      </c>
      <c r="T5491" s="8">
        <f t="shared" si="257"/>
        <v>3712.3025000000002</v>
      </c>
      <c r="U5491" s="8">
        <f>Sales[[#This Row],[Unit Cost]]*Sales[[#This Row],[Order Quantity]]</f>
        <v>2528.3789999999999</v>
      </c>
    </row>
    <row r="5492" spans="1:21" x14ac:dyDescent="0.2">
      <c r="A5492" s="6" t="s">
        <v>5705</v>
      </c>
      <c r="B5492" s="6" t="s">
        <v>25</v>
      </c>
      <c r="C5492" s="6" t="s">
        <v>145</v>
      </c>
      <c r="D5492" s="7">
        <v>43800</v>
      </c>
      <c r="E5492" s="7">
        <v>43901</v>
      </c>
      <c r="F5492" s="7">
        <v>43910</v>
      </c>
      <c r="G5492" s="7">
        <v>43916</v>
      </c>
      <c r="H5492" s="6">
        <f t="shared" si="255"/>
        <v>15</v>
      </c>
      <c r="I5492" s="6" t="s">
        <v>215</v>
      </c>
      <c r="J5492" s="6">
        <v>17</v>
      </c>
      <c r="K5492" s="6">
        <v>21</v>
      </c>
      <c r="L5492" s="6">
        <v>187</v>
      </c>
      <c r="M5492" s="6">
        <v>22</v>
      </c>
      <c r="N5492" s="6">
        <v>7</v>
      </c>
      <c r="O5492" s="6">
        <v>7.4999999999999997E-2</v>
      </c>
      <c r="P5492" s="8">
        <v>1065.3</v>
      </c>
      <c r="Q5492" s="8">
        <v>788.322</v>
      </c>
      <c r="R5492" s="8">
        <f t="shared" si="256"/>
        <v>1379.5634999999993</v>
      </c>
      <c r="S5492" s="8">
        <f>(((Sales[[#This Row],[Unit Price]]-(Sales[[#This Row],[Discount Applied]]*Sales[[#This Row],[Unit Price]]))-Q5492)/Q5492)*100</f>
        <v>24.999999999999989</v>
      </c>
      <c r="T5492" s="8">
        <f t="shared" si="257"/>
        <v>6897.8174999999992</v>
      </c>
      <c r="U5492" s="8">
        <f>Sales[[#This Row],[Unit Cost]]*Sales[[#This Row],[Order Quantity]]</f>
        <v>5518.2539999999999</v>
      </c>
    </row>
    <row r="5493" spans="1:21" x14ac:dyDescent="0.2">
      <c r="A5493" s="6" t="s">
        <v>5706</v>
      </c>
      <c r="B5493" s="6" t="s">
        <v>24</v>
      </c>
      <c r="C5493" s="6" t="s">
        <v>148</v>
      </c>
      <c r="D5493" s="7">
        <v>43800</v>
      </c>
      <c r="E5493" s="7">
        <v>43901</v>
      </c>
      <c r="F5493" s="7">
        <v>43912</v>
      </c>
      <c r="G5493" s="7">
        <v>43918</v>
      </c>
      <c r="H5493" s="6">
        <f t="shared" si="255"/>
        <v>17</v>
      </c>
      <c r="I5493" s="6" t="s">
        <v>215</v>
      </c>
      <c r="J5493" s="6">
        <v>6</v>
      </c>
      <c r="K5493" s="6">
        <v>27</v>
      </c>
      <c r="L5493" s="6">
        <v>46</v>
      </c>
      <c r="M5493" s="6">
        <v>14</v>
      </c>
      <c r="N5493" s="6">
        <v>4</v>
      </c>
      <c r="O5493" s="6">
        <v>7.4999999999999997E-2</v>
      </c>
      <c r="P5493" s="8">
        <v>1098.8</v>
      </c>
      <c r="Q5493" s="8">
        <v>922.99199999999996</v>
      </c>
      <c r="R5493" s="8">
        <f t="shared" si="256"/>
        <v>373.5920000000001</v>
      </c>
      <c r="S5493" s="8">
        <f>(((Sales[[#This Row],[Unit Price]]-(Sales[[#This Row],[Discount Applied]]*Sales[[#This Row],[Unit Price]]))-Q5493)/Q5493)*100</f>
        <v>10.119047619047622</v>
      </c>
      <c r="T5493" s="8">
        <f t="shared" si="257"/>
        <v>4065.56</v>
      </c>
      <c r="U5493" s="8">
        <f>Sales[[#This Row],[Unit Cost]]*Sales[[#This Row],[Order Quantity]]</f>
        <v>3691.9679999999998</v>
      </c>
    </row>
    <row r="5494" spans="1:21" x14ac:dyDescent="0.2">
      <c r="A5494" s="6" t="s">
        <v>5707</v>
      </c>
      <c r="B5494" s="6" t="s">
        <v>25</v>
      </c>
      <c r="C5494" s="6" t="s">
        <v>143</v>
      </c>
      <c r="D5494" s="7">
        <v>43800</v>
      </c>
      <c r="E5494" s="7">
        <v>43901</v>
      </c>
      <c r="F5494" s="7">
        <v>43909</v>
      </c>
      <c r="G5494" s="7">
        <v>43916</v>
      </c>
      <c r="H5494" s="6">
        <f t="shared" si="255"/>
        <v>15</v>
      </c>
      <c r="I5494" s="6" t="s">
        <v>215</v>
      </c>
      <c r="J5494" s="6">
        <v>15</v>
      </c>
      <c r="K5494" s="6">
        <v>28</v>
      </c>
      <c r="L5494" s="6">
        <v>344</v>
      </c>
      <c r="M5494" s="6">
        <v>28</v>
      </c>
      <c r="N5494" s="6">
        <v>4</v>
      </c>
      <c r="O5494" s="6">
        <v>0.15</v>
      </c>
      <c r="P5494" s="8">
        <v>1045.2</v>
      </c>
      <c r="Q5494" s="8">
        <v>585.31200000000013</v>
      </c>
      <c r="R5494" s="8">
        <f t="shared" si="256"/>
        <v>1212.4319999999998</v>
      </c>
      <c r="S5494" s="8">
        <f>(((Sales[[#This Row],[Unit Price]]-(Sales[[#This Row],[Discount Applied]]*Sales[[#This Row],[Unit Price]]))-Q5494)/Q5494)*100</f>
        <v>51.78571428571427</v>
      </c>
      <c r="T5494" s="8">
        <f t="shared" si="257"/>
        <v>3553.6800000000003</v>
      </c>
      <c r="U5494" s="8">
        <f>Sales[[#This Row],[Unit Cost]]*Sales[[#This Row],[Order Quantity]]</f>
        <v>2341.2480000000005</v>
      </c>
    </row>
    <row r="5495" spans="1:21" x14ac:dyDescent="0.2">
      <c r="A5495" s="6" t="s">
        <v>5708</v>
      </c>
      <c r="B5495" s="6" t="s">
        <v>26</v>
      </c>
      <c r="C5495" s="6" t="s">
        <v>145</v>
      </c>
      <c r="D5495" s="7">
        <v>43800</v>
      </c>
      <c r="E5495" s="7">
        <v>43901</v>
      </c>
      <c r="F5495" s="7">
        <v>43914</v>
      </c>
      <c r="G5495" s="7">
        <v>43915</v>
      </c>
      <c r="H5495" s="6">
        <f t="shared" si="255"/>
        <v>14</v>
      </c>
      <c r="I5495" s="6" t="s">
        <v>215</v>
      </c>
      <c r="J5495" s="6">
        <v>27</v>
      </c>
      <c r="K5495" s="6">
        <v>36</v>
      </c>
      <c r="L5495" s="6">
        <v>168</v>
      </c>
      <c r="M5495" s="6">
        <v>28</v>
      </c>
      <c r="N5495" s="6">
        <v>1</v>
      </c>
      <c r="O5495" s="6">
        <v>0.05</v>
      </c>
      <c r="P5495" s="8">
        <v>6177.4000000000005</v>
      </c>
      <c r="Q5495" s="8">
        <v>3397.5700000000006</v>
      </c>
      <c r="R5495" s="8">
        <f t="shared" si="256"/>
        <v>2470.96</v>
      </c>
      <c r="S5495" s="8">
        <f>(((Sales[[#This Row],[Unit Price]]-(Sales[[#This Row],[Discount Applied]]*Sales[[#This Row],[Unit Price]]))-Q5495)/Q5495)*100</f>
        <v>72.72727272727272</v>
      </c>
      <c r="T5495" s="8">
        <f t="shared" si="257"/>
        <v>5868.5300000000007</v>
      </c>
      <c r="U5495" s="8">
        <f>Sales[[#This Row],[Unit Cost]]*Sales[[#This Row],[Order Quantity]]</f>
        <v>3397.5700000000006</v>
      </c>
    </row>
    <row r="5496" spans="1:21" x14ac:dyDescent="0.2">
      <c r="A5496" s="6" t="s">
        <v>5709</v>
      </c>
      <c r="B5496" s="6" t="s">
        <v>24</v>
      </c>
      <c r="C5496" s="6" t="s">
        <v>144</v>
      </c>
      <c r="D5496" s="7">
        <v>43800</v>
      </c>
      <c r="E5496" s="7">
        <v>43902</v>
      </c>
      <c r="F5496" s="7">
        <v>43915</v>
      </c>
      <c r="G5496" s="7">
        <v>43920</v>
      </c>
      <c r="H5496" s="6">
        <f t="shared" si="255"/>
        <v>18</v>
      </c>
      <c r="I5496" s="6" t="s">
        <v>215</v>
      </c>
      <c r="J5496" s="6">
        <v>11</v>
      </c>
      <c r="K5496" s="6">
        <v>12</v>
      </c>
      <c r="L5496" s="6">
        <v>84</v>
      </c>
      <c r="M5496" s="6">
        <v>18</v>
      </c>
      <c r="N5496" s="6">
        <v>2</v>
      </c>
      <c r="O5496" s="6">
        <v>7.4999999999999997E-2</v>
      </c>
      <c r="P5496" s="8">
        <v>3504.1</v>
      </c>
      <c r="Q5496" s="8">
        <v>1997.3369999999998</v>
      </c>
      <c r="R5496" s="8">
        <f t="shared" si="256"/>
        <v>2487.9110000000005</v>
      </c>
      <c r="S5496" s="8">
        <f>(((Sales[[#This Row],[Unit Price]]-(Sales[[#This Row],[Discount Applied]]*Sales[[#This Row],[Unit Price]]))-Q5496)/Q5496)*100</f>
        <v>62.28070175438598</v>
      </c>
      <c r="T5496" s="8">
        <f t="shared" si="257"/>
        <v>6482.585</v>
      </c>
      <c r="U5496" s="8">
        <f>Sales[[#This Row],[Unit Cost]]*Sales[[#This Row],[Order Quantity]]</f>
        <v>3994.6739999999995</v>
      </c>
    </row>
    <row r="5497" spans="1:21" x14ac:dyDescent="0.2">
      <c r="A5497" s="6" t="s">
        <v>5710</v>
      </c>
      <c r="B5497" s="6" t="s">
        <v>24</v>
      </c>
      <c r="C5497" s="6" t="s">
        <v>145</v>
      </c>
      <c r="D5497" s="7">
        <v>43800</v>
      </c>
      <c r="E5497" s="7">
        <v>43902</v>
      </c>
      <c r="F5497" s="7">
        <v>43911</v>
      </c>
      <c r="G5497" s="7">
        <v>43913</v>
      </c>
      <c r="H5497" s="6">
        <f t="shared" si="255"/>
        <v>11</v>
      </c>
      <c r="I5497" s="6" t="s">
        <v>215</v>
      </c>
      <c r="J5497" s="6">
        <v>7</v>
      </c>
      <c r="K5497" s="6">
        <v>35</v>
      </c>
      <c r="L5497" s="6">
        <v>128</v>
      </c>
      <c r="M5497" s="6">
        <v>12</v>
      </c>
      <c r="N5497" s="6">
        <v>3</v>
      </c>
      <c r="O5497" s="6">
        <v>0.15</v>
      </c>
      <c r="P5497" s="8">
        <v>1172.5</v>
      </c>
      <c r="Q5497" s="8">
        <v>996.625</v>
      </c>
      <c r="R5497" s="8">
        <f t="shared" si="256"/>
        <v>0</v>
      </c>
      <c r="S5497" s="8">
        <f>(((Sales[[#This Row],[Unit Price]]-(Sales[[#This Row],[Discount Applied]]*Sales[[#This Row],[Unit Price]]))-Q5497)/Q5497)*100</f>
        <v>0</v>
      </c>
      <c r="T5497" s="8">
        <f t="shared" si="257"/>
        <v>2989.875</v>
      </c>
      <c r="U5497" s="8">
        <f>Sales[[#This Row],[Unit Cost]]*Sales[[#This Row],[Order Quantity]]</f>
        <v>2989.875</v>
      </c>
    </row>
    <row r="5498" spans="1:21" x14ac:dyDescent="0.2">
      <c r="A5498" s="6" t="s">
        <v>5711</v>
      </c>
      <c r="B5498" s="6" t="s">
        <v>25</v>
      </c>
      <c r="C5498" s="6" t="s">
        <v>145</v>
      </c>
      <c r="D5498" s="7">
        <v>43800</v>
      </c>
      <c r="E5498" s="7">
        <v>43902</v>
      </c>
      <c r="F5498" s="7">
        <v>43913</v>
      </c>
      <c r="G5498" s="7">
        <v>43921</v>
      </c>
      <c r="H5498" s="6">
        <f t="shared" si="255"/>
        <v>19</v>
      </c>
      <c r="I5498" s="6" t="s">
        <v>215</v>
      </c>
      <c r="J5498" s="6">
        <v>15</v>
      </c>
      <c r="K5498" s="6">
        <v>24</v>
      </c>
      <c r="L5498" s="6">
        <v>135</v>
      </c>
      <c r="M5498" s="6">
        <v>40</v>
      </c>
      <c r="N5498" s="6">
        <v>2</v>
      </c>
      <c r="O5498" s="6">
        <v>0.2</v>
      </c>
      <c r="P5498" s="8">
        <v>5353.3</v>
      </c>
      <c r="Q5498" s="8">
        <v>4122.0410000000002</v>
      </c>
      <c r="R5498" s="8">
        <f t="shared" si="256"/>
        <v>321.19800000000032</v>
      </c>
      <c r="S5498" s="8">
        <f>(((Sales[[#This Row],[Unit Price]]-(Sales[[#This Row],[Discount Applied]]*Sales[[#This Row],[Unit Price]]))-Q5498)/Q5498)*100</f>
        <v>3.8961038961038996</v>
      </c>
      <c r="T5498" s="8">
        <f t="shared" si="257"/>
        <v>8565.2800000000007</v>
      </c>
      <c r="U5498" s="8">
        <f>Sales[[#This Row],[Unit Cost]]*Sales[[#This Row],[Order Quantity]]</f>
        <v>8244.0820000000003</v>
      </c>
    </row>
    <row r="5499" spans="1:21" x14ac:dyDescent="0.2">
      <c r="A5499" s="6" t="s">
        <v>5712</v>
      </c>
      <c r="B5499" s="6" t="s">
        <v>25</v>
      </c>
      <c r="C5499" s="6" t="s">
        <v>148</v>
      </c>
      <c r="D5499" s="7">
        <v>43800</v>
      </c>
      <c r="E5499" s="7">
        <v>43902</v>
      </c>
      <c r="F5499" s="7">
        <v>43919</v>
      </c>
      <c r="G5499" s="7">
        <v>43924</v>
      </c>
      <c r="H5499" s="6">
        <f t="shared" si="255"/>
        <v>22</v>
      </c>
      <c r="I5499" s="6" t="s">
        <v>215</v>
      </c>
      <c r="J5499" s="6">
        <v>17</v>
      </c>
      <c r="K5499" s="6">
        <v>7</v>
      </c>
      <c r="L5499" s="6">
        <v>45</v>
      </c>
      <c r="M5499" s="6">
        <v>33</v>
      </c>
      <c r="N5499" s="6">
        <v>5</v>
      </c>
      <c r="O5499" s="6">
        <v>0.05</v>
      </c>
      <c r="P5499" s="8">
        <v>268</v>
      </c>
      <c r="Q5499" s="8">
        <v>182.24</v>
      </c>
      <c r="R5499" s="8">
        <f t="shared" si="256"/>
        <v>361.79999999999995</v>
      </c>
      <c r="S5499" s="8">
        <f>(((Sales[[#This Row],[Unit Price]]-(Sales[[#This Row],[Discount Applied]]*Sales[[#This Row],[Unit Price]]))-Q5499)/Q5499)*100</f>
        <v>39.705882352941167</v>
      </c>
      <c r="T5499" s="8">
        <f t="shared" si="257"/>
        <v>1273</v>
      </c>
      <c r="U5499" s="8">
        <f>Sales[[#This Row],[Unit Cost]]*Sales[[#This Row],[Order Quantity]]</f>
        <v>911.2</v>
      </c>
    </row>
    <row r="5500" spans="1:21" x14ac:dyDescent="0.2">
      <c r="A5500" s="6" t="s">
        <v>5713</v>
      </c>
      <c r="B5500" s="6" t="s">
        <v>25</v>
      </c>
      <c r="C5500" s="6" t="s">
        <v>147</v>
      </c>
      <c r="D5500" s="7">
        <v>43800</v>
      </c>
      <c r="E5500" s="7">
        <v>43902</v>
      </c>
      <c r="F5500" s="7">
        <v>43917</v>
      </c>
      <c r="G5500" s="7">
        <v>43922</v>
      </c>
      <c r="H5500" s="6">
        <f t="shared" si="255"/>
        <v>20</v>
      </c>
      <c r="I5500" s="6" t="s">
        <v>215</v>
      </c>
      <c r="J5500" s="6">
        <v>17</v>
      </c>
      <c r="K5500" s="6">
        <v>39</v>
      </c>
      <c r="L5500" s="6">
        <v>225</v>
      </c>
      <c r="M5500" s="6">
        <v>30</v>
      </c>
      <c r="N5500" s="6">
        <v>6</v>
      </c>
      <c r="O5500" s="6">
        <v>0.05</v>
      </c>
      <c r="P5500" s="8">
        <v>5567.7</v>
      </c>
      <c r="Q5500" s="8">
        <v>4175.7749999999996</v>
      </c>
      <c r="R5500" s="8">
        <f t="shared" si="256"/>
        <v>6681.239999999998</v>
      </c>
      <c r="S5500" s="8">
        <f>(((Sales[[#This Row],[Unit Price]]-(Sales[[#This Row],[Discount Applied]]*Sales[[#This Row],[Unit Price]]))-Q5500)/Q5500)*100</f>
        <v>26.666666666666668</v>
      </c>
      <c r="T5500" s="8">
        <f t="shared" si="257"/>
        <v>31735.889999999996</v>
      </c>
      <c r="U5500" s="8">
        <f>Sales[[#This Row],[Unit Cost]]*Sales[[#This Row],[Order Quantity]]</f>
        <v>25054.649999999998</v>
      </c>
    </row>
    <row r="5501" spans="1:21" x14ac:dyDescent="0.2">
      <c r="A5501" s="6" t="s">
        <v>5714</v>
      </c>
      <c r="B5501" s="6" t="s">
        <v>24</v>
      </c>
      <c r="C5501" s="6" t="s">
        <v>145</v>
      </c>
      <c r="D5501" s="7">
        <v>43800</v>
      </c>
      <c r="E5501" s="7">
        <v>43902</v>
      </c>
      <c r="F5501" s="7">
        <v>43916</v>
      </c>
      <c r="G5501" s="7">
        <v>43917</v>
      </c>
      <c r="H5501" s="6">
        <f t="shared" si="255"/>
        <v>15</v>
      </c>
      <c r="I5501" s="6" t="s">
        <v>215</v>
      </c>
      <c r="J5501" s="6">
        <v>9</v>
      </c>
      <c r="K5501" s="6">
        <v>48</v>
      </c>
      <c r="L5501" s="6">
        <v>111</v>
      </c>
      <c r="M5501" s="6">
        <v>6</v>
      </c>
      <c r="N5501" s="6">
        <v>7</v>
      </c>
      <c r="O5501" s="6">
        <v>0.05</v>
      </c>
      <c r="P5501" s="8">
        <v>971.5</v>
      </c>
      <c r="Q5501" s="8">
        <v>505.18</v>
      </c>
      <c r="R5501" s="8">
        <f t="shared" si="256"/>
        <v>2924.2150000000001</v>
      </c>
      <c r="S5501" s="8">
        <f>(((Sales[[#This Row],[Unit Price]]-(Sales[[#This Row],[Discount Applied]]*Sales[[#This Row],[Unit Price]]))-Q5501)/Q5501)*100</f>
        <v>82.692307692307679</v>
      </c>
      <c r="T5501" s="8">
        <f t="shared" si="257"/>
        <v>6460.4750000000004</v>
      </c>
      <c r="U5501" s="8">
        <f>Sales[[#This Row],[Unit Cost]]*Sales[[#This Row],[Order Quantity]]</f>
        <v>3536.26</v>
      </c>
    </row>
    <row r="5502" spans="1:21" x14ac:dyDescent="0.2">
      <c r="A5502" s="6" t="s">
        <v>5715</v>
      </c>
      <c r="B5502" s="6" t="s">
        <v>25</v>
      </c>
      <c r="C5502" s="6" t="s">
        <v>145</v>
      </c>
      <c r="D5502" s="7">
        <v>43800</v>
      </c>
      <c r="E5502" s="7">
        <v>43902</v>
      </c>
      <c r="F5502" s="7">
        <v>43912</v>
      </c>
      <c r="G5502" s="7">
        <v>43918</v>
      </c>
      <c r="H5502" s="6">
        <f t="shared" si="255"/>
        <v>16</v>
      </c>
      <c r="I5502" s="6" t="s">
        <v>215</v>
      </c>
      <c r="J5502" s="6">
        <v>20</v>
      </c>
      <c r="K5502" s="6">
        <v>14</v>
      </c>
      <c r="L5502" s="6">
        <v>160</v>
      </c>
      <c r="M5502" s="6">
        <v>30</v>
      </c>
      <c r="N5502" s="6">
        <v>6</v>
      </c>
      <c r="O5502" s="6">
        <v>0.15</v>
      </c>
      <c r="P5502" s="8">
        <v>1695.1000000000001</v>
      </c>
      <c r="Q5502" s="8">
        <v>1406.933</v>
      </c>
      <c r="R5502" s="8">
        <f t="shared" si="256"/>
        <v>203.41200000000026</v>
      </c>
      <c r="S5502" s="8">
        <f>(((Sales[[#This Row],[Unit Price]]-(Sales[[#This Row],[Discount Applied]]*Sales[[#This Row],[Unit Price]]))-Q5502)/Q5502)*100</f>
        <v>2.4096385542168708</v>
      </c>
      <c r="T5502" s="8">
        <f t="shared" si="257"/>
        <v>8645.01</v>
      </c>
      <c r="U5502" s="8">
        <f>Sales[[#This Row],[Unit Cost]]*Sales[[#This Row],[Order Quantity]]</f>
        <v>8441.598</v>
      </c>
    </row>
    <row r="5503" spans="1:21" x14ac:dyDescent="0.2">
      <c r="A5503" s="6" t="s">
        <v>5716</v>
      </c>
      <c r="B5503" s="6" t="s">
        <v>25</v>
      </c>
      <c r="C5503" s="6" t="s">
        <v>145</v>
      </c>
      <c r="D5503" s="7">
        <v>43800</v>
      </c>
      <c r="E5503" s="7">
        <v>43903</v>
      </c>
      <c r="F5503" s="7">
        <v>43928</v>
      </c>
      <c r="G5503" s="7">
        <v>43937</v>
      </c>
      <c r="H5503" s="6">
        <f t="shared" si="255"/>
        <v>34</v>
      </c>
      <c r="I5503" s="6" t="s">
        <v>215</v>
      </c>
      <c r="J5503" s="6">
        <v>14</v>
      </c>
      <c r="K5503" s="6">
        <v>9</v>
      </c>
      <c r="L5503" s="6">
        <v>137</v>
      </c>
      <c r="M5503" s="6">
        <v>14</v>
      </c>
      <c r="N5503" s="6">
        <v>5</v>
      </c>
      <c r="O5503" s="6">
        <v>0.05</v>
      </c>
      <c r="P5503" s="8">
        <v>268</v>
      </c>
      <c r="Q5503" s="8">
        <v>174.20000000000002</v>
      </c>
      <c r="R5503" s="8">
        <f t="shared" si="256"/>
        <v>401.99999999999989</v>
      </c>
      <c r="S5503" s="8">
        <f>(((Sales[[#This Row],[Unit Price]]-(Sales[[#This Row],[Discount Applied]]*Sales[[#This Row],[Unit Price]]))-Q5503)/Q5503)*100</f>
        <v>46.153846153846132</v>
      </c>
      <c r="T5503" s="8">
        <f t="shared" si="257"/>
        <v>1273</v>
      </c>
      <c r="U5503" s="8">
        <f>Sales[[#This Row],[Unit Cost]]*Sales[[#This Row],[Order Quantity]]</f>
        <v>871.00000000000011</v>
      </c>
    </row>
    <row r="5504" spans="1:21" x14ac:dyDescent="0.2">
      <c r="A5504" s="6" t="s">
        <v>5717</v>
      </c>
      <c r="B5504" s="6" t="s">
        <v>26</v>
      </c>
      <c r="C5504" s="6" t="s">
        <v>146</v>
      </c>
      <c r="D5504" s="7">
        <v>43800</v>
      </c>
      <c r="E5504" s="7">
        <v>43903</v>
      </c>
      <c r="F5504" s="7">
        <v>43917</v>
      </c>
      <c r="G5504" s="7">
        <v>43922</v>
      </c>
      <c r="H5504" s="6">
        <f t="shared" si="255"/>
        <v>19</v>
      </c>
      <c r="I5504" s="6" t="s">
        <v>215</v>
      </c>
      <c r="J5504" s="6">
        <v>28</v>
      </c>
      <c r="K5504" s="6">
        <v>28</v>
      </c>
      <c r="L5504" s="6">
        <v>269</v>
      </c>
      <c r="M5504" s="6">
        <v>11</v>
      </c>
      <c r="N5504" s="6">
        <v>6</v>
      </c>
      <c r="O5504" s="6">
        <v>7.4999999999999997E-2</v>
      </c>
      <c r="P5504" s="8">
        <v>2974.8</v>
      </c>
      <c r="Q5504" s="8">
        <v>1546.8960000000002</v>
      </c>
      <c r="R5504" s="8">
        <f t="shared" si="256"/>
        <v>7228.7640000000029</v>
      </c>
      <c r="S5504" s="8">
        <f>(((Sales[[#This Row],[Unit Price]]-(Sales[[#This Row],[Discount Applied]]*Sales[[#This Row],[Unit Price]]))-Q5504)/Q5504)*100</f>
        <v>77.884615384615358</v>
      </c>
      <c r="T5504" s="8">
        <f t="shared" si="257"/>
        <v>16510.140000000003</v>
      </c>
      <c r="U5504" s="8">
        <f>Sales[[#This Row],[Unit Cost]]*Sales[[#This Row],[Order Quantity]]</f>
        <v>9281.3760000000002</v>
      </c>
    </row>
    <row r="5505" spans="1:21" x14ac:dyDescent="0.2">
      <c r="A5505" s="6" t="s">
        <v>5718</v>
      </c>
      <c r="B5505" s="6" t="s">
        <v>24</v>
      </c>
      <c r="C5505" s="6" t="s">
        <v>147</v>
      </c>
      <c r="D5505" s="7">
        <v>43800</v>
      </c>
      <c r="E5505" s="7">
        <v>43903</v>
      </c>
      <c r="F5505" s="7">
        <v>43907</v>
      </c>
      <c r="G5505" s="7">
        <v>43910</v>
      </c>
      <c r="H5505" s="6">
        <f t="shared" si="255"/>
        <v>7</v>
      </c>
      <c r="I5505" s="6" t="s">
        <v>215</v>
      </c>
      <c r="J5505" s="6">
        <v>2</v>
      </c>
      <c r="K5505" s="6">
        <v>4</v>
      </c>
      <c r="L5505" s="6">
        <v>215</v>
      </c>
      <c r="M5505" s="6">
        <v>18</v>
      </c>
      <c r="N5505" s="6">
        <v>2</v>
      </c>
      <c r="O5505" s="6">
        <v>0.15</v>
      </c>
      <c r="P5505" s="8">
        <v>3859.2000000000003</v>
      </c>
      <c r="Q5505" s="8">
        <v>2045.3760000000002</v>
      </c>
      <c r="R5505" s="8">
        <f t="shared" si="256"/>
        <v>2469.8879999999999</v>
      </c>
      <c r="S5505" s="8">
        <f>(((Sales[[#This Row],[Unit Price]]-(Sales[[#This Row],[Discount Applied]]*Sales[[#This Row],[Unit Price]]))-Q5505)/Q5505)*100</f>
        <v>60.377358490566024</v>
      </c>
      <c r="T5505" s="8">
        <f t="shared" si="257"/>
        <v>6560.64</v>
      </c>
      <c r="U5505" s="8">
        <f>Sales[[#This Row],[Unit Cost]]*Sales[[#This Row],[Order Quantity]]</f>
        <v>4090.7520000000004</v>
      </c>
    </row>
    <row r="5506" spans="1:21" x14ac:dyDescent="0.2">
      <c r="A5506" s="6" t="s">
        <v>5719</v>
      </c>
      <c r="B5506" s="6" t="s">
        <v>25</v>
      </c>
      <c r="C5506" s="6" t="s">
        <v>143</v>
      </c>
      <c r="D5506" s="7">
        <v>43800</v>
      </c>
      <c r="E5506" s="7">
        <v>43903</v>
      </c>
      <c r="F5506" s="7">
        <v>43908</v>
      </c>
      <c r="G5506" s="7">
        <v>43918</v>
      </c>
      <c r="H5506" s="6">
        <f t="shared" ref="H5506:H5569" si="258">G5506-E5506</f>
        <v>15</v>
      </c>
      <c r="I5506" s="6" t="s">
        <v>215</v>
      </c>
      <c r="J5506" s="6">
        <v>16</v>
      </c>
      <c r="K5506" s="6">
        <v>41</v>
      </c>
      <c r="L5506" s="6">
        <v>335</v>
      </c>
      <c r="M5506" s="6">
        <v>44</v>
      </c>
      <c r="N5506" s="6">
        <v>7</v>
      </c>
      <c r="O5506" s="6">
        <v>0.05</v>
      </c>
      <c r="P5506" s="8">
        <v>837.5</v>
      </c>
      <c r="Q5506" s="8">
        <v>561.125</v>
      </c>
      <c r="R5506" s="8">
        <f t="shared" ref="R5506:R5569" si="259">T5506-(Q5506*N5506)</f>
        <v>1641.5</v>
      </c>
      <c r="S5506" s="8">
        <f>(((Sales[[#This Row],[Unit Price]]-(Sales[[#This Row],[Discount Applied]]*Sales[[#This Row],[Unit Price]]))-Q5506)/Q5506)*100</f>
        <v>41.791044776119399</v>
      </c>
      <c r="T5506" s="8">
        <f t="shared" ref="T5506:T5569" si="260">((P5506*N5506)-(P5506*O5506*N5506))</f>
        <v>5569.375</v>
      </c>
      <c r="U5506" s="8">
        <f>Sales[[#This Row],[Unit Cost]]*Sales[[#This Row],[Order Quantity]]</f>
        <v>3927.875</v>
      </c>
    </row>
    <row r="5507" spans="1:21" x14ac:dyDescent="0.2">
      <c r="A5507" s="6" t="s">
        <v>5720</v>
      </c>
      <c r="B5507" s="6" t="s">
        <v>25</v>
      </c>
      <c r="C5507" s="6" t="s">
        <v>144</v>
      </c>
      <c r="D5507" s="7">
        <v>43800</v>
      </c>
      <c r="E5507" s="7">
        <v>43903</v>
      </c>
      <c r="F5507" s="7">
        <v>43924</v>
      </c>
      <c r="G5507" s="7">
        <v>43929</v>
      </c>
      <c r="H5507" s="6">
        <f t="shared" si="258"/>
        <v>26</v>
      </c>
      <c r="I5507" s="6" t="s">
        <v>215</v>
      </c>
      <c r="J5507" s="6">
        <v>15</v>
      </c>
      <c r="K5507" s="6">
        <v>5</v>
      </c>
      <c r="L5507" s="6">
        <v>82</v>
      </c>
      <c r="M5507" s="6">
        <v>21</v>
      </c>
      <c r="N5507" s="6">
        <v>4</v>
      </c>
      <c r="O5507" s="6">
        <v>0.15</v>
      </c>
      <c r="P5507" s="8">
        <v>1098.8</v>
      </c>
      <c r="Q5507" s="8">
        <v>769.16</v>
      </c>
      <c r="R5507" s="8">
        <f t="shared" si="259"/>
        <v>659.2800000000002</v>
      </c>
      <c r="S5507" s="8">
        <f>(((Sales[[#This Row],[Unit Price]]-(Sales[[#This Row],[Discount Applied]]*Sales[[#This Row],[Unit Price]]))-Q5507)/Q5507)*100</f>
        <v>21.428571428571434</v>
      </c>
      <c r="T5507" s="8">
        <f t="shared" si="260"/>
        <v>3735.92</v>
      </c>
      <c r="U5507" s="8">
        <f>Sales[[#This Row],[Unit Cost]]*Sales[[#This Row],[Order Quantity]]</f>
        <v>3076.64</v>
      </c>
    </row>
    <row r="5508" spans="1:21" x14ac:dyDescent="0.2">
      <c r="A5508" s="6" t="s">
        <v>5721</v>
      </c>
      <c r="B5508" s="6" t="s">
        <v>24</v>
      </c>
      <c r="C5508" s="6" t="s">
        <v>147</v>
      </c>
      <c r="D5508" s="7">
        <v>43800</v>
      </c>
      <c r="E5508" s="7">
        <v>43903</v>
      </c>
      <c r="F5508" s="7">
        <v>43913</v>
      </c>
      <c r="G5508" s="7">
        <v>43919</v>
      </c>
      <c r="H5508" s="6">
        <f t="shared" si="258"/>
        <v>16</v>
      </c>
      <c r="I5508" s="6" t="s">
        <v>215</v>
      </c>
      <c r="J5508" s="6">
        <v>4</v>
      </c>
      <c r="K5508" s="6">
        <v>24</v>
      </c>
      <c r="L5508" s="6">
        <v>219</v>
      </c>
      <c r="M5508" s="6">
        <v>38</v>
      </c>
      <c r="N5508" s="6">
        <v>7</v>
      </c>
      <c r="O5508" s="6">
        <v>0.1</v>
      </c>
      <c r="P5508" s="8">
        <v>904.5</v>
      </c>
      <c r="Q5508" s="8">
        <v>750.73500000000001</v>
      </c>
      <c r="R5508" s="8">
        <f t="shared" si="259"/>
        <v>443.20499999999993</v>
      </c>
      <c r="S5508" s="8">
        <f>(((Sales[[#This Row],[Unit Price]]-(Sales[[#This Row],[Discount Applied]]*Sales[[#This Row],[Unit Price]]))-Q5508)/Q5508)*100</f>
        <v>8.4337349397590291</v>
      </c>
      <c r="T5508" s="8">
        <f t="shared" si="260"/>
        <v>5698.35</v>
      </c>
      <c r="U5508" s="8">
        <f>Sales[[#This Row],[Unit Cost]]*Sales[[#This Row],[Order Quantity]]</f>
        <v>5255.1450000000004</v>
      </c>
    </row>
    <row r="5509" spans="1:21" x14ac:dyDescent="0.2">
      <c r="A5509" s="6" t="s">
        <v>5722</v>
      </c>
      <c r="B5509" s="6" t="s">
        <v>24</v>
      </c>
      <c r="C5509" s="6" t="s">
        <v>143</v>
      </c>
      <c r="D5509" s="7">
        <v>43800</v>
      </c>
      <c r="E5509" s="7">
        <v>43904</v>
      </c>
      <c r="F5509" s="7">
        <v>43913</v>
      </c>
      <c r="G5509" s="7">
        <v>43915</v>
      </c>
      <c r="H5509" s="6">
        <f t="shared" si="258"/>
        <v>11</v>
      </c>
      <c r="I5509" s="6" t="s">
        <v>215</v>
      </c>
      <c r="J5509" s="6">
        <v>4</v>
      </c>
      <c r="K5509" s="6">
        <v>32</v>
      </c>
      <c r="L5509" s="6">
        <v>360</v>
      </c>
      <c r="M5509" s="6">
        <v>34</v>
      </c>
      <c r="N5509" s="6">
        <v>2</v>
      </c>
      <c r="O5509" s="6">
        <v>0.05</v>
      </c>
      <c r="P5509" s="8">
        <v>5654.8</v>
      </c>
      <c r="Q5509" s="8">
        <v>3166.6880000000006</v>
      </c>
      <c r="R5509" s="8">
        <f t="shared" si="259"/>
        <v>4410.7439999999997</v>
      </c>
      <c r="S5509" s="8">
        <f>(((Sales[[#This Row],[Unit Price]]-(Sales[[#This Row],[Discount Applied]]*Sales[[#This Row],[Unit Price]]))-Q5509)/Q5509)*100</f>
        <v>69.642857142857125</v>
      </c>
      <c r="T5509" s="8">
        <f t="shared" si="260"/>
        <v>10744.12</v>
      </c>
      <c r="U5509" s="8">
        <f>Sales[[#This Row],[Unit Cost]]*Sales[[#This Row],[Order Quantity]]</f>
        <v>6333.3760000000011</v>
      </c>
    </row>
    <row r="5510" spans="1:21" x14ac:dyDescent="0.2">
      <c r="A5510" s="6" t="s">
        <v>5723</v>
      </c>
      <c r="B5510" s="6" t="s">
        <v>24</v>
      </c>
      <c r="C5510" s="6" t="s">
        <v>148</v>
      </c>
      <c r="D5510" s="7">
        <v>43800</v>
      </c>
      <c r="E5510" s="7">
        <v>43904</v>
      </c>
      <c r="F5510" s="7">
        <v>43932</v>
      </c>
      <c r="G5510" s="7">
        <v>43938</v>
      </c>
      <c r="H5510" s="6">
        <f t="shared" si="258"/>
        <v>34</v>
      </c>
      <c r="I5510" s="6" t="s">
        <v>215</v>
      </c>
      <c r="J5510" s="6">
        <v>10</v>
      </c>
      <c r="K5510" s="6">
        <v>22</v>
      </c>
      <c r="L5510" s="6">
        <v>1</v>
      </c>
      <c r="M5510" s="6">
        <v>44</v>
      </c>
      <c r="N5510" s="6">
        <v>8</v>
      </c>
      <c r="O5510" s="6">
        <v>0.1</v>
      </c>
      <c r="P5510" s="8">
        <v>3966.4</v>
      </c>
      <c r="Q5510" s="8">
        <v>1903.8720000000001</v>
      </c>
      <c r="R5510" s="8">
        <f t="shared" si="259"/>
        <v>13327.104000000001</v>
      </c>
      <c r="S5510" s="8">
        <f>(((Sales[[#This Row],[Unit Price]]-(Sales[[#This Row],[Discount Applied]]*Sales[[#This Row],[Unit Price]]))-Q5510)/Q5510)*100</f>
        <v>87.5</v>
      </c>
      <c r="T5510" s="8">
        <f t="shared" si="260"/>
        <v>28558.080000000002</v>
      </c>
      <c r="U5510" s="8">
        <f>Sales[[#This Row],[Unit Cost]]*Sales[[#This Row],[Order Quantity]]</f>
        <v>15230.976000000001</v>
      </c>
    </row>
    <row r="5511" spans="1:21" x14ac:dyDescent="0.2">
      <c r="A5511" s="6" t="s">
        <v>5724</v>
      </c>
      <c r="B5511" s="6" t="s">
        <v>23</v>
      </c>
      <c r="C5511" s="6" t="s">
        <v>145</v>
      </c>
      <c r="D5511" s="7">
        <v>43800</v>
      </c>
      <c r="E5511" s="7">
        <v>43904</v>
      </c>
      <c r="F5511" s="7">
        <v>43909</v>
      </c>
      <c r="G5511" s="7">
        <v>43918</v>
      </c>
      <c r="H5511" s="6">
        <f t="shared" si="258"/>
        <v>14</v>
      </c>
      <c r="I5511" s="6" t="s">
        <v>215</v>
      </c>
      <c r="J5511" s="6">
        <v>20</v>
      </c>
      <c r="K5511" s="6">
        <v>35</v>
      </c>
      <c r="L5511" s="6">
        <v>131</v>
      </c>
      <c r="M5511" s="6">
        <v>33</v>
      </c>
      <c r="N5511" s="6">
        <v>6</v>
      </c>
      <c r="O5511" s="6">
        <v>0.1</v>
      </c>
      <c r="P5511" s="8">
        <v>3564.4</v>
      </c>
      <c r="Q5511" s="8">
        <v>2708.944</v>
      </c>
      <c r="R5511" s="8">
        <f t="shared" si="259"/>
        <v>2994.0960000000014</v>
      </c>
      <c r="S5511" s="8">
        <f>(((Sales[[#This Row],[Unit Price]]-(Sales[[#This Row],[Discount Applied]]*Sales[[#This Row],[Unit Price]]))-Q5511)/Q5511)*100</f>
        <v>18.421052631578949</v>
      </c>
      <c r="T5511" s="8">
        <f t="shared" si="260"/>
        <v>19247.760000000002</v>
      </c>
      <c r="U5511" s="8">
        <f>Sales[[#This Row],[Unit Cost]]*Sales[[#This Row],[Order Quantity]]</f>
        <v>16253.664000000001</v>
      </c>
    </row>
    <row r="5512" spans="1:21" x14ac:dyDescent="0.2">
      <c r="A5512" s="6" t="s">
        <v>5725</v>
      </c>
      <c r="B5512" s="6" t="s">
        <v>24</v>
      </c>
      <c r="C5512" s="6" t="s">
        <v>144</v>
      </c>
      <c r="D5512" s="7">
        <v>43800</v>
      </c>
      <c r="E5512" s="7">
        <v>43904</v>
      </c>
      <c r="F5512" s="7">
        <v>43931</v>
      </c>
      <c r="G5512" s="7">
        <v>43936</v>
      </c>
      <c r="H5512" s="6">
        <f t="shared" si="258"/>
        <v>32</v>
      </c>
      <c r="I5512" s="6" t="s">
        <v>215</v>
      </c>
      <c r="J5512" s="6">
        <v>10</v>
      </c>
      <c r="K5512" s="6">
        <v>28</v>
      </c>
      <c r="L5512" s="6">
        <v>85</v>
      </c>
      <c r="M5512" s="6">
        <v>28</v>
      </c>
      <c r="N5512" s="6">
        <v>1</v>
      </c>
      <c r="O5512" s="6">
        <v>0.15</v>
      </c>
      <c r="P5512" s="8">
        <v>931.30000000000007</v>
      </c>
      <c r="Q5512" s="8">
        <v>447.024</v>
      </c>
      <c r="R5512" s="8">
        <f t="shared" si="259"/>
        <v>344.58100000000002</v>
      </c>
      <c r="S5512" s="8">
        <f>(((Sales[[#This Row],[Unit Price]]-(Sales[[#This Row],[Discount Applied]]*Sales[[#This Row],[Unit Price]]))-Q5512)/Q5512)*100</f>
        <v>77.083333333333343</v>
      </c>
      <c r="T5512" s="8">
        <f t="shared" si="260"/>
        <v>791.60500000000002</v>
      </c>
      <c r="U5512" s="8">
        <f>Sales[[#This Row],[Unit Cost]]*Sales[[#This Row],[Order Quantity]]</f>
        <v>447.024</v>
      </c>
    </row>
    <row r="5513" spans="1:21" x14ac:dyDescent="0.2">
      <c r="A5513" s="6" t="s">
        <v>5726</v>
      </c>
      <c r="B5513" s="6" t="s">
        <v>24</v>
      </c>
      <c r="C5513" s="6" t="s">
        <v>144</v>
      </c>
      <c r="D5513" s="7">
        <v>43800</v>
      </c>
      <c r="E5513" s="7">
        <v>43904</v>
      </c>
      <c r="F5513" s="7">
        <v>43919</v>
      </c>
      <c r="G5513" s="7">
        <v>43928</v>
      </c>
      <c r="H5513" s="6">
        <f t="shared" si="258"/>
        <v>24</v>
      </c>
      <c r="I5513" s="6" t="s">
        <v>215</v>
      </c>
      <c r="J5513" s="6">
        <v>10</v>
      </c>
      <c r="K5513" s="6">
        <v>47</v>
      </c>
      <c r="L5513" s="6">
        <v>83</v>
      </c>
      <c r="M5513" s="6">
        <v>4</v>
      </c>
      <c r="N5513" s="6">
        <v>5</v>
      </c>
      <c r="O5513" s="6">
        <v>0.05</v>
      </c>
      <c r="P5513" s="8">
        <v>2244.5</v>
      </c>
      <c r="Q5513" s="8">
        <v>920.24499999999989</v>
      </c>
      <c r="R5513" s="8">
        <f t="shared" si="259"/>
        <v>6060.1500000000005</v>
      </c>
      <c r="S5513" s="8">
        <f>(((Sales[[#This Row],[Unit Price]]-(Sales[[#This Row],[Discount Applied]]*Sales[[#This Row],[Unit Price]]))-Q5513)/Q5513)*100</f>
        <v>131.70731707317077</v>
      </c>
      <c r="T5513" s="8">
        <f t="shared" si="260"/>
        <v>10661.375</v>
      </c>
      <c r="U5513" s="8">
        <f>Sales[[#This Row],[Unit Cost]]*Sales[[#This Row],[Order Quantity]]</f>
        <v>4601.2249999999995</v>
      </c>
    </row>
    <row r="5514" spans="1:21" x14ac:dyDescent="0.2">
      <c r="A5514" s="6" t="s">
        <v>5727</v>
      </c>
      <c r="B5514" s="6" t="s">
        <v>24</v>
      </c>
      <c r="C5514" s="6" t="s">
        <v>148</v>
      </c>
      <c r="D5514" s="7">
        <v>43800</v>
      </c>
      <c r="E5514" s="7">
        <v>43904</v>
      </c>
      <c r="F5514" s="7">
        <v>43913</v>
      </c>
      <c r="G5514" s="7">
        <v>43916</v>
      </c>
      <c r="H5514" s="6">
        <f t="shared" si="258"/>
        <v>12</v>
      </c>
      <c r="I5514" s="6" t="s">
        <v>215</v>
      </c>
      <c r="J5514" s="6">
        <v>4</v>
      </c>
      <c r="K5514" s="6">
        <v>11</v>
      </c>
      <c r="L5514" s="6">
        <v>26</v>
      </c>
      <c r="M5514" s="6">
        <v>6</v>
      </c>
      <c r="N5514" s="6">
        <v>3</v>
      </c>
      <c r="O5514" s="6">
        <v>0.05</v>
      </c>
      <c r="P5514" s="8">
        <v>2458.9</v>
      </c>
      <c r="Q5514" s="8">
        <v>1327.806</v>
      </c>
      <c r="R5514" s="8">
        <f t="shared" si="259"/>
        <v>3024.4470000000006</v>
      </c>
      <c r="S5514" s="8">
        <f>(((Sales[[#This Row],[Unit Price]]-(Sales[[#This Row],[Discount Applied]]*Sales[[#This Row],[Unit Price]]))-Q5514)/Q5514)*100</f>
        <v>75.925925925925924</v>
      </c>
      <c r="T5514" s="8">
        <f t="shared" si="260"/>
        <v>7007.8650000000007</v>
      </c>
      <c r="U5514" s="8">
        <f>Sales[[#This Row],[Unit Cost]]*Sales[[#This Row],[Order Quantity]]</f>
        <v>3983.4180000000001</v>
      </c>
    </row>
    <row r="5515" spans="1:21" x14ac:dyDescent="0.2">
      <c r="A5515" s="6" t="s">
        <v>5728</v>
      </c>
      <c r="B5515" s="6" t="s">
        <v>24</v>
      </c>
      <c r="C5515" s="6" t="s">
        <v>148</v>
      </c>
      <c r="D5515" s="7">
        <v>43800</v>
      </c>
      <c r="E5515" s="7">
        <v>43904</v>
      </c>
      <c r="F5515" s="7">
        <v>43928</v>
      </c>
      <c r="G5515" s="7">
        <v>43933</v>
      </c>
      <c r="H5515" s="6">
        <f t="shared" si="258"/>
        <v>29</v>
      </c>
      <c r="I5515" s="6" t="s">
        <v>215</v>
      </c>
      <c r="J5515" s="6">
        <v>7</v>
      </c>
      <c r="K5515" s="6">
        <v>27</v>
      </c>
      <c r="L5515" s="6">
        <v>1</v>
      </c>
      <c r="M5515" s="6">
        <v>30</v>
      </c>
      <c r="N5515" s="6">
        <v>2</v>
      </c>
      <c r="O5515" s="6">
        <v>7.4999999999999997E-2</v>
      </c>
      <c r="P5515" s="8">
        <v>2338.3000000000002</v>
      </c>
      <c r="Q5515" s="8">
        <v>1028.8520000000001</v>
      </c>
      <c r="R5515" s="8">
        <f t="shared" si="259"/>
        <v>2268.1510000000003</v>
      </c>
      <c r="S5515" s="8">
        <f>(((Sales[[#This Row],[Unit Price]]-(Sales[[#This Row],[Discount Applied]]*Sales[[#This Row],[Unit Price]]))-Q5515)/Q5515)*100</f>
        <v>110.22727272727273</v>
      </c>
      <c r="T5515" s="8">
        <f t="shared" si="260"/>
        <v>4325.8550000000005</v>
      </c>
      <c r="U5515" s="8">
        <f>Sales[[#This Row],[Unit Cost]]*Sales[[#This Row],[Order Quantity]]</f>
        <v>2057.7040000000002</v>
      </c>
    </row>
    <row r="5516" spans="1:21" x14ac:dyDescent="0.2">
      <c r="A5516" s="6" t="s">
        <v>5729</v>
      </c>
      <c r="B5516" s="6" t="s">
        <v>24</v>
      </c>
      <c r="C5516" s="6" t="s">
        <v>148</v>
      </c>
      <c r="D5516" s="7">
        <v>43800</v>
      </c>
      <c r="E5516" s="7">
        <v>43904</v>
      </c>
      <c r="F5516" s="7">
        <v>43923</v>
      </c>
      <c r="G5516" s="7">
        <v>43932</v>
      </c>
      <c r="H5516" s="6">
        <f t="shared" si="258"/>
        <v>28</v>
      </c>
      <c r="I5516" s="6" t="s">
        <v>215</v>
      </c>
      <c r="J5516" s="6">
        <v>10</v>
      </c>
      <c r="K5516" s="6">
        <v>40</v>
      </c>
      <c r="L5516" s="6">
        <v>4</v>
      </c>
      <c r="M5516" s="6">
        <v>28</v>
      </c>
      <c r="N5516" s="6">
        <v>7</v>
      </c>
      <c r="O5516" s="6">
        <v>0.1</v>
      </c>
      <c r="P5516" s="8">
        <v>3939.6</v>
      </c>
      <c r="Q5516" s="8">
        <v>2087.9880000000003</v>
      </c>
      <c r="R5516" s="8">
        <f t="shared" si="259"/>
        <v>10203.563999999998</v>
      </c>
      <c r="S5516" s="8">
        <f>(((Sales[[#This Row],[Unit Price]]-(Sales[[#This Row],[Discount Applied]]*Sales[[#This Row],[Unit Price]]))-Q5516)/Q5516)*100</f>
        <v>69.811320754716959</v>
      </c>
      <c r="T5516" s="8">
        <f t="shared" si="260"/>
        <v>24819.48</v>
      </c>
      <c r="U5516" s="8">
        <f>Sales[[#This Row],[Unit Cost]]*Sales[[#This Row],[Order Quantity]]</f>
        <v>14615.916000000001</v>
      </c>
    </row>
    <row r="5517" spans="1:21" x14ac:dyDescent="0.2">
      <c r="A5517" s="6" t="s">
        <v>5730</v>
      </c>
      <c r="B5517" s="6" t="s">
        <v>23</v>
      </c>
      <c r="C5517" s="6" t="s">
        <v>148</v>
      </c>
      <c r="D5517" s="7">
        <v>43800</v>
      </c>
      <c r="E5517" s="7">
        <v>43905</v>
      </c>
      <c r="F5517" s="7">
        <v>43924</v>
      </c>
      <c r="G5517" s="7">
        <v>43933</v>
      </c>
      <c r="H5517" s="6">
        <f t="shared" si="258"/>
        <v>28</v>
      </c>
      <c r="I5517" s="6" t="s">
        <v>215</v>
      </c>
      <c r="J5517" s="6">
        <v>23</v>
      </c>
      <c r="K5517" s="6">
        <v>10</v>
      </c>
      <c r="L5517" s="6">
        <v>7</v>
      </c>
      <c r="M5517" s="6">
        <v>39</v>
      </c>
      <c r="N5517" s="6">
        <v>1</v>
      </c>
      <c r="O5517" s="6">
        <v>0.05</v>
      </c>
      <c r="P5517" s="8">
        <v>1996.6000000000001</v>
      </c>
      <c r="Q5517" s="8">
        <v>1557.3480000000002</v>
      </c>
      <c r="R5517" s="8">
        <f t="shared" si="259"/>
        <v>339.42200000000003</v>
      </c>
      <c r="S5517" s="8">
        <f>(((Sales[[#This Row],[Unit Price]]-(Sales[[#This Row],[Discount Applied]]*Sales[[#This Row],[Unit Price]]))-Q5517)/Q5517)*100</f>
        <v>21.794871794871796</v>
      </c>
      <c r="T5517" s="8">
        <f t="shared" si="260"/>
        <v>1896.7700000000002</v>
      </c>
      <c r="U5517" s="8">
        <f>Sales[[#This Row],[Unit Cost]]*Sales[[#This Row],[Order Quantity]]</f>
        <v>1557.3480000000002</v>
      </c>
    </row>
    <row r="5518" spans="1:21" x14ac:dyDescent="0.2">
      <c r="A5518" s="6" t="s">
        <v>5731</v>
      </c>
      <c r="B5518" s="6" t="s">
        <v>25</v>
      </c>
      <c r="C5518" s="6" t="s">
        <v>147</v>
      </c>
      <c r="D5518" s="7">
        <v>43800</v>
      </c>
      <c r="E5518" s="7">
        <v>43905</v>
      </c>
      <c r="F5518" s="7">
        <v>43920</v>
      </c>
      <c r="G5518" s="7">
        <v>43922</v>
      </c>
      <c r="H5518" s="6">
        <f t="shared" si="258"/>
        <v>17</v>
      </c>
      <c r="I5518" s="6" t="s">
        <v>215</v>
      </c>
      <c r="J5518" s="6">
        <v>14</v>
      </c>
      <c r="K5518" s="6">
        <v>31</v>
      </c>
      <c r="L5518" s="6">
        <v>212</v>
      </c>
      <c r="M5518" s="6">
        <v>32</v>
      </c>
      <c r="N5518" s="6">
        <v>4</v>
      </c>
      <c r="O5518" s="6">
        <v>0.1</v>
      </c>
      <c r="P5518" s="8">
        <v>6157.3</v>
      </c>
      <c r="Q5518" s="8">
        <v>4617.9750000000004</v>
      </c>
      <c r="R5518" s="8">
        <f t="shared" si="259"/>
        <v>3694.3799999999974</v>
      </c>
      <c r="S5518" s="8">
        <f>(((Sales[[#This Row],[Unit Price]]-(Sales[[#This Row],[Discount Applied]]*Sales[[#This Row],[Unit Price]]))-Q5518)/Q5518)*100</f>
        <v>19.999999999999986</v>
      </c>
      <c r="T5518" s="8">
        <f t="shared" si="260"/>
        <v>22166.28</v>
      </c>
      <c r="U5518" s="8">
        <f>Sales[[#This Row],[Unit Cost]]*Sales[[#This Row],[Order Quantity]]</f>
        <v>18471.900000000001</v>
      </c>
    </row>
    <row r="5519" spans="1:21" x14ac:dyDescent="0.2">
      <c r="A5519" s="6" t="s">
        <v>5732</v>
      </c>
      <c r="B5519" s="6" t="s">
        <v>24</v>
      </c>
      <c r="C5519" s="6" t="s">
        <v>148</v>
      </c>
      <c r="D5519" s="7">
        <v>43800</v>
      </c>
      <c r="E5519" s="7">
        <v>43905</v>
      </c>
      <c r="F5519" s="7">
        <v>43912</v>
      </c>
      <c r="G5519" s="7">
        <v>43918</v>
      </c>
      <c r="H5519" s="6">
        <f t="shared" si="258"/>
        <v>13</v>
      </c>
      <c r="I5519" s="6" t="s">
        <v>215</v>
      </c>
      <c r="J5519" s="6">
        <v>2</v>
      </c>
      <c r="K5519" s="6">
        <v>50</v>
      </c>
      <c r="L5519" s="6">
        <v>29</v>
      </c>
      <c r="M5519" s="6">
        <v>33</v>
      </c>
      <c r="N5519" s="6">
        <v>2</v>
      </c>
      <c r="O5519" s="6">
        <v>0.1</v>
      </c>
      <c r="P5519" s="8">
        <v>2345</v>
      </c>
      <c r="Q5519" s="8">
        <v>1360.1</v>
      </c>
      <c r="R5519" s="8">
        <f t="shared" si="259"/>
        <v>1500.8000000000002</v>
      </c>
      <c r="S5519" s="8">
        <f>(((Sales[[#This Row],[Unit Price]]-(Sales[[#This Row],[Discount Applied]]*Sales[[#This Row],[Unit Price]]))-Q5519)/Q5519)*100</f>
        <v>55.172413793103459</v>
      </c>
      <c r="T5519" s="8">
        <f t="shared" si="260"/>
        <v>4221</v>
      </c>
      <c r="U5519" s="8">
        <f>Sales[[#This Row],[Unit Cost]]*Sales[[#This Row],[Order Quantity]]</f>
        <v>2720.2</v>
      </c>
    </row>
    <row r="5520" spans="1:21" x14ac:dyDescent="0.2">
      <c r="A5520" s="6" t="s">
        <v>5733</v>
      </c>
      <c r="B5520" s="6" t="s">
        <v>25</v>
      </c>
      <c r="C5520" s="6" t="s">
        <v>144</v>
      </c>
      <c r="D5520" s="7">
        <v>43800</v>
      </c>
      <c r="E5520" s="7">
        <v>43905</v>
      </c>
      <c r="F5520" s="7">
        <v>43919</v>
      </c>
      <c r="G5520" s="7">
        <v>43923</v>
      </c>
      <c r="H5520" s="6">
        <f t="shared" si="258"/>
        <v>18</v>
      </c>
      <c r="I5520" s="6" t="s">
        <v>215</v>
      </c>
      <c r="J5520" s="6">
        <v>20</v>
      </c>
      <c r="K5520" s="6">
        <v>26</v>
      </c>
      <c r="L5520" s="6">
        <v>81</v>
      </c>
      <c r="M5520" s="6">
        <v>15</v>
      </c>
      <c r="N5520" s="6">
        <v>3</v>
      </c>
      <c r="O5520" s="6">
        <v>7.4999999999999997E-2</v>
      </c>
      <c r="P5520" s="8">
        <v>174.20000000000002</v>
      </c>
      <c r="Q5520" s="8">
        <v>121.94</v>
      </c>
      <c r="R5520" s="8">
        <f t="shared" si="259"/>
        <v>117.58500000000004</v>
      </c>
      <c r="S5520" s="8">
        <f>(((Sales[[#This Row],[Unit Price]]-(Sales[[#This Row],[Discount Applied]]*Sales[[#This Row],[Unit Price]]))-Q5520)/Q5520)*100</f>
        <v>32.14285714285716</v>
      </c>
      <c r="T5520" s="8">
        <f t="shared" si="260"/>
        <v>483.40500000000003</v>
      </c>
      <c r="U5520" s="8">
        <f>Sales[[#This Row],[Unit Cost]]*Sales[[#This Row],[Order Quantity]]</f>
        <v>365.82</v>
      </c>
    </row>
    <row r="5521" spans="1:21" x14ac:dyDescent="0.2">
      <c r="A5521" s="6" t="s">
        <v>5734</v>
      </c>
      <c r="B5521" s="6" t="s">
        <v>26</v>
      </c>
      <c r="C5521" s="6" t="s">
        <v>145</v>
      </c>
      <c r="D5521" s="7">
        <v>43800</v>
      </c>
      <c r="E5521" s="7">
        <v>43906</v>
      </c>
      <c r="F5521" s="7">
        <v>43932</v>
      </c>
      <c r="G5521" s="7">
        <v>43939</v>
      </c>
      <c r="H5521" s="6">
        <f t="shared" si="258"/>
        <v>33</v>
      </c>
      <c r="I5521" s="6" t="s">
        <v>215</v>
      </c>
      <c r="J5521" s="6">
        <v>26</v>
      </c>
      <c r="K5521" s="6">
        <v>44</v>
      </c>
      <c r="L5521" s="6">
        <v>106</v>
      </c>
      <c r="M5521" s="6">
        <v>11</v>
      </c>
      <c r="N5521" s="6">
        <v>2</v>
      </c>
      <c r="O5521" s="6">
        <v>0.4</v>
      </c>
      <c r="P5521" s="8">
        <v>1286.4000000000001</v>
      </c>
      <c r="Q5521" s="8">
        <v>630.33600000000001</v>
      </c>
      <c r="R5521" s="8">
        <f t="shared" si="259"/>
        <v>283.00800000000004</v>
      </c>
      <c r="S5521" s="8">
        <f>(((Sales[[#This Row],[Unit Price]]-(Sales[[#This Row],[Discount Applied]]*Sales[[#This Row],[Unit Price]]))-Q5521)/Q5521)*100</f>
        <v>22.448979591836739</v>
      </c>
      <c r="T5521" s="8">
        <f t="shared" si="260"/>
        <v>1543.68</v>
      </c>
      <c r="U5521" s="8">
        <f>Sales[[#This Row],[Unit Cost]]*Sales[[#This Row],[Order Quantity]]</f>
        <v>1260.672</v>
      </c>
    </row>
    <row r="5522" spans="1:21" x14ac:dyDescent="0.2">
      <c r="A5522" s="6" t="s">
        <v>5735</v>
      </c>
      <c r="B5522" s="6" t="s">
        <v>24</v>
      </c>
      <c r="C5522" s="6" t="s">
        <v>145</v>
      </c>
      <c r="D5522" s="7">
        <v>43800</v>
      </c>
      <c r="E5522" s="7">
        <v>43906</v>
      </c>
      <c r="F5522" s="7">
        <v>43919</v>
      </c>
      <c r="G5522" s="7">
        <v>43926</v>
      </c>
      <c r="H5522" s="6">
        <f t="shared" si="258"/>
        <v>20</v>
      </c>
      <c r="I5522" s="6" t="s">
        <v>215</v>
      </c>
      <c r="J5522" s="6">
        <v>4</v>
      </c>
      <c r="K5522" s="6">
        <v>16</v>
      </c>
      <c r="L5522" s="6">
        <v>108</v>
      </c>
      <c r="M5522" s="6">
        <v>9</v>
      </c>
      <c r="N5522" s="6">
        <v>4</v>
      </c>
      <c r="O5522" s="6">
        <v>0.3</v>
      </c>
      <c r="P5522" s="8">
        <v>6023.3</v>
      </c>
      <c r="Q5522" s="8">
        <v>3915.1450000000004</v>
      </c>
      <c r="R5522" s="8">
        <f t="shared" si="259"/>
        <v>1204.6599999999999</v>
      </c>
      <c r="S5522" s="8">
        <f>(((Sales[[#This Row],[Unit Price]]-(Sales[[#This Row],[Discount Applied]]*Sales[[#This Row],[Unit Price]]))-Q5522)/Q5522)*100</f>
        <v>7.6923076923076898</v>
      </c>
      <c r="T5522" s="8">
        <f t="shared" si="260"/>
        <v>16865.240000000002</v>
      </c>
      <c r="U5522" s="8">
        <f>Sales[[#This Row],[Unit Cost]]*Sales[[#This Row],[Order Quantity]]</f>
        <v>15660.580000000002</v>
      </c>
    </row>
    <row r="5523" spans="1:21" x14ac:dyDescent="0.2">
      <c r="A5523" s="6" t="s">
        <v>5736</v>
      </c>
      <c r="B5523" s="6" t="s">
        <v>25</v>
      </c>
      <c r="C5523" s="6" t="s">
        <v>147</v>
      </c>
      <c r="D5523" s="7">
        <v>43800</v>
      </c>
      <c r="E5523" s="7">
        <v>43906</v>
      </c>
      <c r="F5523" s="7">
        <v>43909</v>
      </c>
      <c r="G5523" s="7">
        <v>43918</v>
      </c>
      <c r="H5523" s="6">
        <f t="shared" si="258"/>
        <v>12</v>
      </c>
      <c r="I5523" s="6" t="s">
        <v>215</v>
      </c>
      <c r="J5523" s="6">
        <v>12</v>
      </c>
      <c r="K5523" s="6">
        <v>49</v>
      </c>
      <c r="L5523" s="6">
        <v>220</v>
      </c>
      <c r="M5523" s="6">
        <v>15</v>
      </c>
      <c r="N5523" s="6">
        <v>5</v>
      </c>
      <c r="O5523" s="6">
        <v>0.1</v>
      </c>
      <c r="P5523" s="8">
        <v>2633.1</v>
      </c>
      <c r="Q5523" s="8">
        <v>1922.1629999999998</v>
      </c>
      <c r="R5523" s="8">
        <f t="shared" si="259"/>
        <v>2238.135000000002</v>
      </c>
      <c r="S5523" s="8">
        <f>(((Sales[[#This Row],[Unit Price]]-(Sales[[#This Row],[Discount Applied]]*Sales[[#This Row],[Unit Price]]))-Q5523)/Q5523)*100</f>
        <v>23.287671232876725</v>
      </c>
      <c r="T5523" s="8">
        <f t="shared" si="260"/>
        <v>11848.95</v>
      </c>
      <c r="U5523" s="8">
        <f>Sales[[#This Row],[Unit Cost]]*Sales[[#This Row],[Order Quantity]]</f>
        <v>9610.8149999999987</v>
      </c>
    </row>
    <row r="5524" spans="1:21" x14ac:dyDescent="0.2">
      <c r="A5524" s="6" t="s">
        <v>5737</v>
      </c>
      <c r="B5524" s="6" t="s">
        <v>23</v>
      </c>
      <c r="C5524" s="6" t="s">
        <v>143</v>
      </c>
      <c r="D5524" s="7">
        <v>43800</v>
      </c>
      <c r="E5524" s="7">
        <v>43906</v>
      </c>
      <c r="F5524" s="7">
        <v>43919</v>
      </c>
      <c r="G5524" s="7">
        <v>43921</v>
      </c>
      <c r="H5524" s="6">
        <f t="shared" si="258"/>
        <v>15</v>
      </c>
      <c r="I5524" s="6" t="s">
        <v>215</v>
      </c>
      <c r="J5524" s="6">
        <v>21</v>
      </c>
      <c r="K5524" s="6">
        <v>34</v>
      </c>
      <c r="L5524" s="6">
        <v>336</v>
      </c>
      <c r="M5524" s="6">
        <v>13</v>
      </c>
      <c r="N5524" s="6">
        <v>6</v>
      </c>
      <c r="O5524" s="6">
        <v>0.15</v>
      </c>
      <c r="P5524" s="8">
        <v>201</v>
      </c>
      <c r="Q5524" s="8">
        <v>166.82999999999998</v>
      </c>
      <c r="R5524" s="8">
        <f t="shared" si="259"/>
        <v>24.120000000000005</v>
      </c>
      <c r="S5524" s="8">
        <f>(((Sales[[#This Row],[Unit Price]]-(Sales[[#This Row],[Discount Applied]]*Sales[[#This Row],[Unit Price]]))-Q5524)/Q5524)*100</f>
        <v>2.4096385542168739</v>
      </c>
      <c r="T5524" s="8">
        <f t="shared" si="260"/>
        <v>1025.0999999999999</v>
      </c>
      <c r="U5524" s="8">
        <f>Sales[[#This Row],[Unit Cost]]*Sales[[#This Row],[Order Quantity]]</f>
        <v>1000.9799999999999</v>
      </c>
    </row>
    <row r="5525" spans="1:21" x14ac:dyDescent="0.2">
      <c r="A5525" s="6" t="s">
        <v>5738</v>
      </c>
      <c r="B5525" s="6" t="s">
        <v>25</v>
      </c>
      <c r="C5525" s="6" t="s">
        <v>146</v>
      </c>
      <c r="D5525" s="7">
        <v>43800</v>
      </c>
      <c r="E5525" s="7">
        <v>43906</v>
      </c>
      <c r="F5525" s="7">
        <v>43926</v>
      </c>
      <c r="G5525" s="7">
        <v>43935</v>
      </c>
      <c r="H5525" s="6">
        <f t="shared" si="258"/>
        <v>29</v>
      </c>
      <c r="I5525" s="6" t="s">
        <v>215</v>
      </c>
      <c r="J5525" s="6">
        <v>17</v>
      </c>
      <c r="K5525" s="6">
        <v>18</v>
      </c>
      <c r="L5525" s="6">
        <v>263</v>
      </c>
      <c r="M5525" s="6">
        <v>5</v>
      </c>
      <c r="N5525" s="6">
        <v>3</v>
      </c>
      <c r="O5525" s="6">
        <v>0.05</v>
      </c>
      <c r="P5525" s="8">
        <v>1005</v>
      </c>
      <c r="Q5525" s="8">
        <v>713.55</v>
      </c>
      <c r="R5525" s="8">
        <f t="shared" si="259"/>
        <v>723.60000000000036</v>
      </c>
      <c r="S5525" s="8">
        <f>(((Sales[[#This Row],[Unit Price]]-(Sales[[#This Row],[Discount Applied]]*Sales[[#This Row],[Unit Price]]))-Q5525)/Q5525)*100</f>
        <v>33.802816901408463</v>
      </c>
      <c r="T5525" s="8">
        <f t="shared" si="260"/>
        <v>2864.25</v>
      </c>
      <c r="U5525" s="8">
        <f>Sales[[#This Row],[Unit Cost]]*Sales[[#This Row],[Order Quantity]]</f>
        <v>2140.6499999999996</v>
      </c>
    </row>
    <row r="5526" spans="1:21" x14ac:dyDescent="0.2">
      <c r="A5526" s="6" t="s">
        <v>5739</v>
      </c>
      <c r="B5526" s="6" t="s">
        <v>24</v>
      </c>
      <c r="C5526" s="6" t="s">
        <v>146</v>
      </c>
      <c r="D5526" s="7">
        <v>43800</v>
      </c>
      <c r="E5526" s="7">
        <v>43906</v>
      </c>
      <c r="F5526" s="7">
        <v>43924</v>
      </c>
      <c r="G5526" s="7">
        <v>43932</v>
      </c>
      <c r="H5526" s="6">
        <f t="shared" si="258"/>
        <v>26</v>
      </c>
      <c r="I5526" s="6" t="s">
        <v>215</v>
      </c>
      <c r="J5526" s="6">
        <v>3</v>
      </c>
      <c r="K5526" s="6">
        <v>10</v>
      </c>
      <c r="L5526" s="6">
        <v>274</v>
      </c>
      <c r="M5526" s="6">
        <v>20</v>
      </c>
      <c r="N5526" s="6">
        <v>3</v>
      </c>
      <c r="O5526" s="6">
        <v>7.4999999999999997E-2</v>
      </c>
      <c r="P5526" s="8">
        <v>1005</v>
      </c>
      <c r="Q5526" s="8">
        <v>532.65</v>
      </c>
      <c r="R5526" s="8">
        <f t="shared" si="259"/>
        <v>1190.9250000000002</v>
      </c>
      <c r="S5526" s="8">
        <f>(((Sales[[#This Row],[Unit Price]]-(Sales[[#This Row],[Discount Applied]]*Sales[[#This Row],[Unit Price]]))-Q5526)/Q5526)*100</f>
        <v>74.528301886792462</v>
      </c>
      <c r="T5526" s="8">
        <f t="shared" si="260"/>
        <v>2788.875</v>
      </c>
      <c r="U5526" s="8">
        <f>Sales[[#This Row],[Unit Cost]]*Sales[[#This Row],[Order Quantity]]</f>
        <v>1597.9499999999998</v>
      </c>
    </row>
    <row r="5527" spans="1:21" x14ac:dyDescent="0.2">
      <c r="A5527" s="6" t="s">
        <v>5740</v>
      </c>
      <c r="B5527" s="6" t="s">
        <v>24</v>
      </c>
      <c r="C5527" s="6" t="s">
        <v>145</v>
      </c>
      <c r="D5527" s="7">
        <v>43800</v>
      </c>
      <c r="E5527" s="7">
        <v>43907</v>
      </c>
      <c r="F5527" s="7">
        <v>43918</v>
      </c>
      <c r="G5527" s="7">
        <v>43928</v>
      </c>
      <c r="H5527" s="6">
        <f t="shared" si="258"/>
        <v>21</v>
      </c>
      <c r="I5527" s="6" t="s">
        <v>215</v>
      </c>
      <c r="J5527" s="6">
        <v>1</v>
      </c>
      <c r="K5527" s="6">
        <v>27</v>
      </c>
      <c r="L5527" s="6">
        <v>105</v>
      </c>
      <c r="M5527" s="6">
        <v>9</v>
      </c>
      <c r="N5527" s="6">
        <v>1</v>
      </c>
      <c r="O5527" s="6">
        <v>0.3</v>
      </c>
      <c r="P5527" s="8">
        <v>187.6</v>
      </c>
      <c r="Q5527" s="8">
        <v>93.8</v>
      </c>
      <c r="R5527" s="8">
        <f t="shared" si="259"/>
        <v>37.519999999999996</v>
      </c>
      <c r="S5527" s="8">
        <f>(((Sales[[#This Row],[Unit Price]]-(Sales[[#This Row],[Discount Applied]]*Sales[[#This Row],[Unit Price]]))-Q5527)/Q5527)*100</f>
        <v>40</v>
      </c>
      <c r="T5527" s="8">
        <f t="shared" si="260"/>
        <v>131.32</v>
      </c>
      <c r="U5527" s="8">
        <f>Sales[[#This Row],[Unit Cost]]*Sales[[#This Row],[Order Quantity]]</f>
        <v>93.8</v>
      </c>
    </row>
    <row r="5528" spans="1:21" x14ac:dyDescent="0.2">
      <c r="A5528" s="6" t="s">
        <v>5741</v>
      </c>
      <c r="B5528" s="6" t="s">
        <v>23</v>
      </c>
      <c r="C5528" s="6" t="s">
        <v>143</v>
      </c>
      <c r="D5528" s="7">
        <v>43800</v>
      </c>
      <c r="E5528" s="7">
        <v>43907</v>
      </c>
      <c r="F5528" s="7">
        <v>43929</v>
      </c>
      <c r="G5528" s="7">
        <v>43936</v>
      </c>
      <c r="H5528" s="6">
        <f t="shared" si="258"/>
        <v>29</v>
      </c>
      <c r="I5528" s="6" t="s">
        <v>215</v>
      </c>
      <c r="J5528" s="6">
        <v>22</v>
      </c>
      <c r="K5528" s="6">
        <v>33</v>
      </c>
      <c r="L5528" s="6">
        <v>353</v>
      </c>
      <c r="M5528" s="6">
        <v>11</v>
      </c>
      <c r="N5528" s="6">
        <v>7</v>
      </c>
      <c r="O5528" s="6">
        <v>0.05</v>
      </c>
      <c r="P5528" s="8">
        <v>1232.8</v>
      </c>
      <c r="Q5528" s="8">
        <v>850.63199999999995</v>
      </c>
      <c r="R5528" s="8">
        <f t="shared" si="259"/>
        <v>2243.6960000000008</v>
      </c>
      <c r="S5528" s="8">
        <f>(((Sales[[#This Row],[Unit Price]]-(Sales[[#This Row],[Discount Applied]]*Sales[[#This Row],[Unit Price]]))-Q5528)/Q5528)*100</f>
        <v>37.681159420289845</v>
      </c>
      <c r="T5528" s="8">
        <f t="shared" si="260"/>
        <v>8198.1200000000008</v>
      </c>
      <c r="U5528" s="8">
        <f>Sales[[#This Row],[Unit Cost]]*Sales[[#This Row],[Order Quantity]]</f>
        <v>5954.424</v>
      </c>
    </row>
    <row r="5529" spans="1:21" x14ac:dyDescent="0.2">
      <c r="A5529" s="6" t="s">
        <v>5742</v>
      </c>
      <c r="B5529" s="6" t="s">
        <v>26</v>
      </c>
      <c r="C5529" s="6" t="s">
        <v>145</v>
      </c>
      <c r="D5529" s="7">
        <v>43800</v>
      </c>
      <c r="E5529" s="7">
        <v>43907</v>
      </c>
      <c r="F5529" s="7">
        <v>43909</v>
      </c>
      <c r="G5529" s="7">
        <v>43916</v>
      </c>
      <c r="H5529" s="6">
        <f t="shared" si="258"/>
        <v>9</v>
      </c>
      <c r="I5529" s="6" t="s">
        <v>215</v>
      </c>
      <c r="J5529" s="6">
        <v>27</v>
      </c>
      <c r="K5529" s="6">
        <v>42</v>
      </c>
      <c r="L5529" s="6">
        <v>180</v>
      </c>
      <c r="M5529" s="6">
        <v>41</v>
      </c>
      <c r="N5529" s="6">
        <v>7</v>
      </c>
      <c r="O5529" s="6">
        <v>0.1</v>
      </c>
      <c r="P5529" s="8">
        <v>3892.7000000000003</v>
      </c>
      <c r="Q5529" s="8">
        <v>2257.7660000000001</v>
      </c>
      <c r="R5529" s="8">
        <f t="shared" si="259"/>
        <v>8719.648000000001</v>
      </c>
      <c r="S5529" s="8">
        <f>(((Sales[[#This Row],[Unit Price]]-(Sales[[#This Row],[Discount Applied]]*Sales[[#This Row],[Unit Price]]))-Q5529)/Q5529)*100</f>
        <v>55.172413793103459</v>
      </c>
      <c r="T5529" s="8">
        <f t="shared" si="260"/>
        <v>24524.010000000002</v>
      </c>
      <c r="U5529" s="8">
        <f>Sales[[#This Row],[Unit Cost]]*Sales[[#This Row],[Order Quantity]]</f>
        <v>15804.362000000001</v>
      </c>
    </row>
    <row r="5530" spans="1:21" x14ac:dyDescent="0.2">
      <c r="A5530" s="6" t="s">
        <v>5743</v>
      </c>
      <c r="B5530" s="6" t="s">
        <v>23</v>
      </c>
      <c r="C5530" s="6" t="s">
        <v>143</v>
      </c>
      <c r="D5530" s="7">
        <v>43800</v>
      </c>
      <c r="E5530" s="7">
        <v>43907</v>
      </c>
      <c r="F5530" s="7">
        <v>43926</v>
      </c>
      <c r="G5530" s="7">
        <v>43936</v>
      </c>
      <c r="H5530" s="6">
        <f t="shared" si="258"/>
        <v>29</v>
      </c>
      <c r="I5530" s="6" t="s">
        <v>215</v>
      </c>
      <c r="J5530" s="6">
        <v>21</v>
      </c>
      <c r="K5530" s="6">
        <v>40</v>
      </c>
      <c r="L5530" s="6">
        <v>340</v>
      </c>
      <c r="M5530" s="6">
        <v>27</v>
      </c>
      <c r="N5530" s="6">
        <v>8</v>
      </c>
      <c r="O5530" s="6">
        <v>7.4999999999999997E-2</v>
      </c>
      <c r="P5530" s="8">
        <v>3872.6</v>
      </c>
      <c r="Q5530" s="8">
        <v>3175.5319999999997</v>
      </c>
      <c r="R5530" s="8">
        <f t="shared" si="259"/>
        <v>3252.9840000000004</v>
      </c>
      <c r="S5530" s="8">
        <f>(((Sales[[#This Row],[Unit Price]]-(Sales[[#This Row],[Discount Applied]]*Sales[[#This Row],[Unit Price]]))-Q5530)/Q5530)*100</f>
        <v>12.804878048780491</v>
      </c>
      <c r="T5530" s="8">
        <f t="shared" si="260"/>
        <v>28657.239999999998</v>
      </c>
      <c r="U5530" s="8">
        <f>Sales[[#This Row],[Unit Cost]]*Sales[[#This Row],[Order Quantity]]</f>
        <v>25404.255999999998</v>
      </c>
    </row>
    <row r="5531" spans="1:21" x14ac:dyDescent="0.2">
      <c r="A5531" s="6" t="s">
        <v>5744</v>
      </c>
      <c r="B5531" s="6" t="s">
        <v>24</v>
      </c>
      <c r="C5531" s="6" t="s">
        <v>145</v>
      </c>
      <c r="D5531" s="7">
        <v>43800</v>
      </c>
      <c r="E5531" s="7">
        <v>43907</v>
      </c>
      <c r="F5531" s="7">
        <v>43923</v>
      </c>
      <c r="G5531" s="7">
        <v>43928</v>
      </c>
      <c r="H5531" s="6">
        <f t="shared" si="258"/>
        <v>21</v>
      </c>
      <c r="I5531" s="6" t="s">
        <v>215</v>
      </c>
      <c r="J5531" s="6">
        <v>4</v>
      </c>
      <c r="K5531" s="6">
        <v>46</v>
      </c>
      <c r="L5531" s="6">
        <v>179</v>
      </c>
      <c r="M5531" s="6">
        <v>40</v>
      </c>
      <c r="N5531" s="6">
        <v>3</v>
      </c>
      <c r="O5531" s="6">
        <v>0.05</v>
      </c>
      <c r="P5531" s="8">
        <v>2237.8000000000002</v>
      </c>
      <c r="Q5531" s="8">
        <v>984.63200000000006</v>
      </c>
      <c r="R5531" s="8">
        <f t="shared" si="259"/>
        <v>3423.8340000000003</v>
      </c>
      <c r="S5531" s="8">
        <f>(((Sales[[#This Row],[Unit Price]]-(Sales[[#This Row],[Discount Applied]]*Sales[[#This Row],[Unit Price]]))-Q5531)/Q5531)*100</f>
        <v>115.90909090909092</v>
      </c>
      <c r="T5531" s="8">
        <f t="shared" si="260"/>
        <v>6377.7300000000005</v>
      </c>
      <c r="U5531" s="8">
        <f>Sales[[#This Row],[Unit Cost]]*Sales[[#This Row],[Order Quantity]]</f>
        <v>2953.8960000000002</v>
      </c>
    </row>
    <row r="5532" spans="1:21" x14ac:dyDescent="0.2">
      <c r="A5532" s="6" t="s">
        <v>5745</v>
      </c>
      <c r="B5532" s="6" t="s">
        <v>25</v>
      </c>
      <c r="C5532" s="6" t="s">
        <v>145</v>
      </c>
      <c r="D5532" s="7">
        <v>43800</v>
      </c>
      <c r="E5532" s="7">
        <v>43907</v>
      </c>
      <c r="F5532" s="7">
        <v>43925</v>
      </c>
      <c r="G5532" s="7">
        <v>43932</v>
      </c>
      <c r="H5532" s="6">
        <f t="shared" si="258"/>
        <v>25</v>
      </c>
      <c r="I5532" s="6" t="s">
        <v>215</v>
      </c>
      <c r="J5532" s="6">
        <v>14</v>
      </c>
      <c r="K5532" s="6">
        <v>9</v>
      </c>
      <c r="L5532" s="6">
        <v>144</v>
      </c>
      <c r="M5532" s="6">
        <v>15</v>
      </c>
      <c r="N5532" s="6">
        <v>2</v>
      </c>
      <c r="O5532" s="6">
        <v>0.05</v>
      </c>
      <c r="P5532" s="8">
        <v>2485.7000000000003</v>
      </c>
      <c r="Q5532" s="8">
        <v>1889.1320000000003</v>
      </c>
      <c r="R5532" s="8">
        <f t="shared" si="259"/>
        <v>944.56600000000026</v>
      </c>
      <c r="S5532" s="8">
        <f>(((Sales[[#This Row],[Unit Price]]-(Sales[[#This Row],[Discount Applied]]*Sales[[#This Row],[Unit Price]]))-Q5532)/Q5532)*100</f>
        <v>25.000000000000007</v>
      </c>
      <c r="T5532" s="8">
        <f t="shared" si="260"/>
        <v>4722.8300000000008</v>
      </c>
      <c r="U5532" s="8">
        <f>Sales[[#This Row],[Unit Cost]]*Sales[[#This Row],[Order Quantity]]</f>
        <v>3778.2640000000006</v>
      </c>
    </row>
    <row r="5533" spans="1:21" x14ac:dyDescent="0.2">
      <c r="A5533" s="6" t="s">
        <v>5746</v>
      </c>
      <c r="B5533" s="6" t="s">
        <v>24</v>
      </c>
      <c r="C5533" s="6" t="s">
        <v>145</v>
      </c>
      <c r="D5533" s="7">
        <v>43800</v>
      </c>
      <c r="E5533" s="7">
        <v>43907</v>
      </c>
      <c r="F5533" s="7">
        <v>43925</v>
      </c>
      <c r="G5533" s="7">
        <v>43927</v>
      </c>
      <c r="H5533" s="6">
        <f t="shared" si="258"/>
        <v>20</v>
      </c>
      <c r="I5533" s="6" t="s">
        <v>215</v>
      </c>
      <c r="J5533" s="6">
        <v>3</v>
      </c>
      <c r="K5533" s="6">
        <v>21</v>
      </c>
      <c r="L5533" s="6">
        <v>123</v>
      </c>
      <c r="M5533" s="6">
        <v>29</v>
      </c>
      <c r="N5533" s="6">
        <v>2</v>
      </c>
      <c r="O5533" s="6">
        <v>7.4999999999999997E-2</v>
      </c>
      <c r="P5533" s="8">
        <v>3705.1</v>
      </c>
      <c r="Q5533" s="8">
        <v>2778.8249999999998</v>
      </c>
      <c r="R5533" s="8">
        <f t="shared" si="259"/>
        <v>1296.7849999999999</v>
      </c>
      <c r="S5533" s="8">
        <f>(((Sales[[#This Row],[Unit Price]]-(Sales[[#This Row],[Discount Applied]]*Sales[[#This Row],[Unit Price]]))-Q5533)/Q5533)*100</f>
        <v>23.333333333333332</v>
      </c>
      <c r="T5533" s="8">
        <f t="shared" si="260"/>
        <v>6854.4349999999995</v>
      </c>
      <c r="U5533" s="8">
        <f>Sales[[#This Row],[Unit Cost]]*Sales[[#This Row],[Order Quantity]]</f>
        <v>5557.65</v>
      </c>
    </row>
    <row r="5534" spans="1:21" x14ac:dyDescent="0.2">
      <c r="A5534" s="6" t="s">
        <v>5747</v>
      </c>
      <c r="B5534" s="6" t="s">
        <v>25</v>
      </c>
      <c r="C5534" s="6" t="s">
        <v>144</v>
      </c>
      <c r="D5534" s="7">
        <v>43800</v>
      </c>
      <c r="E5534" s="7">
        <v>43907</v>
      </c>
      <c r="F5534" s="7">
        <v>43911</v>
      </c>
      <c r="G5534" s="7">
        <v>43916</v>
      </c>
      <c r="H5534" s="6">
        <f t="shared" si="258"/>
        <v>9</v>
      </c>
      <c r="I5534" s="6" t="s">
        <v>215</v>
      </c>
      <c r="J5534" s="6">
        <v>17</v>
      </c>
      <c r="K5534" s="6">
        <v>40</v>
      </c>
      <c r="L5534" s="6">
        <v>86</v>
      </c>
      <c r="M5534" s="6">
        <v>25</v>
      </c>
      <c r="N5534" s="6">
        <v>1</v>
      </c>
      <c r="O5534" s="6">
        <v>0.2</v>
      </c>
      <c r="P5534" s="8">
        <v>3443.8</v>
      </c>
      <c r="Q5534" s="8">
        <v>2307.3460000000005</v>
      </c>
      <c r="R5534" s="8">
        <f t="shared" si="259"/>
        <v>447.69399999999951</v>
      </c>
      <c r="S5534" s="8">
        <f>(((Sales[[#This Row],[Unit Price]]-(Sales[[#This Row],[Discount Applied]]*Sales[[#This Row],[Unit Price]]))-Q5534)/Q5534)*100</f>
        <v>19.402985074626841</v>
      </c>
      <c r="T5534" s="8">
        <f t="shared" si="260"/>
        <v>2755.04</v>
      </c>
      <c r="U5534" s="8">
        <f>Sales[[#This Row],[Unit Cost]]*Sales[[#This Row],[Order Quantity]]</f>
        <v>2307.3460000000005</v>
      </c>
    </row>
    <row r="5535" spans="1:21" x14ac:dyDescent="0.2">
      <c r="A5535" s="6" t="s">
        <v>5748</v>
      </c>
      <c r="B5535" s="6" t="s">
        <v>26</v>
      </c>
      <c r="C5535" s="6" t="s">
        <v>145</v>
      </c>
      <c r="D5535" s="7">
        <v>43800</v>
      </c>
      <c r="E5535" s="7">
        <v>43907</v>
      </c>
      <c r="F5535" s="7">
        <v>43924</v>
      </c>
      <c r="G5535" s="7">
        <v>43934</v>
      </c>
      <c r="H5535" s="6">
        <f t="shared" si="258"/>
        <v>27</v>
      </c>
      <c r="I5535" s="6" t="s">
        <v>215</v>
      </c>
      <c r="J5535" s="6">
        <v>26</v>
      </c>
      <c r="K5535" s="6">
        <v>46</v>
      </c>
      <c r="L5535" s="6">
        <v>111</v>
      </c>
      <c r="M5535" s="6">
        <v>26</v>
      </c>
      <c r="N5535" s="6">
        <v>2</v>
      </c>
      <c r="O5535" s="6">
        <v>0.2</v>
      </c>
      <c r="P5535" s="8">
        <v>3872.6</v>
      </c>
      <c r="Q5535" s="8">
        <v>1703.944</v>
      </c>
      <c r="R5535" s="8">
        <f t="shared" si="259"/>
        <v>2788.2719999999999</v>
      </c>
      <c r="S5535" s="8">
        <f>(((Sales[[#This Row],[Unit Price]]-(Sales[[#This Row],[Discount Applied]]*Sales[[#This Row],[Unit Price]]))-Q5535)/Q5535)*100</f>
        <v>81.818181818181827</v>
      </c>
      <c r="T5535" s="8">
        <f t="shared" si="260"/>
        <v>6196.16</v>
      </c>
      <c r="U5535" s="8">
        <f>Sales[[#This Row],[Unit Cost]]*Sales[[#This Row],[Order Quantity]]</f>
        <v>3407.8879999999999</v>
      </c>
    </row>
    <row r="5536" spans="1:21" x14ac:dyDescent="0.2">
      <c r="A5536" s="6" t="s">
        <v>5749</v>
      </c>
      <c r="B5536" s="6" t="s">
        <v>25</v>
      </c>
      <c r="C5536" s="6" t="s">
        <v>143</v>
      </c>
      <c r="D5536" s="7">
        <v>43800</v>
      </c>
      <c r="E5536" s="7">
        <v>43907</v>
      </c>
      <c r="F5536" s="7">
        <v>43935</v>
      </c>
      <c r="G5536" s="7">
        <v>43938</v>
      </c>
      <c r="H5536" s="6">
        <f t="shared" si="258"/>
        <v>31</v>
      </c>
      <c r="I5536" s="6" t="s">
        <v>215</v>
      </c>
      <c r="J5536" s="6">
        <v>14</v>
      </c>
      <c r="K5536" s="6">
        <v>27</v>
      </c>
      <c r="L5536" s="6">
        <v>358</v>
      </c>
      <c r="M5536" s="6">
        <v>29</v>
      </c>
      <c r="N5536" s="6">
        <v>2</v>
      </c>
      <c r="O5536" s="6">
        <v>0.05</v>
      </c>
      <c r="P5536" s="8">
        <v>2519.2000000000003</v>
      </c>
      <c r="Q5536" s="8">
        <v>1058.0640000000001</v>
      </c>
      <c r="R5536" s="8">
        <f t="shared" si="259"/>
        <v>2670.3520000000003</v>
      </c>
      <c r="S5536" s="8">
        <f>(((Sales[[#This Row],[Unit Price]]-(Sales[[#This Row],[Discount Applied]]*Sales[[#This Row],[Unit Price]]))-Q5536)/Q5536)*100</f>
        <v>126.19047619047619</v>
      </c>
      <c r="T5536" s="8">
        <f t="shared" si="260"/>
        <v>4786.4800000000005</v>
      </c>
      <c r="U5536" s="8">
        <f>Sales[[#This Row],[Unit Cost]]*Sales[[#This Row],[Order Quantity]]</f>
        <v>2116.1280000000002</v>
      </c>
    </row>
    <row r="5537" spans="1:21" x14ac:dyDescent="0.2">
      <c r="A5537" s="6" t="s">
        <v>5750</v>
      </c>
      <c r="B5537" s="6" t="s">
        <v>24</v>
      </c>
      <c r="C5537" s="6" t="s">
        <v>146</v>
      </c>
      <c r="D5537" s="7">
        <v>43800</v>
      </c>
      <c r="E5537" s="7">
        <v>43908</v>
      </c>
      <c r="F5537" s="7">
        <v>43925</v>
      </c>
      <c r="G5537" s="7">
        <v>43928</v>
      </c>
      <c r="H5537" s="6">
        <f t="shared" si="258"/>
        <v>20</v>
      </c>
      <c r="I5537" s="6" t="s">
        <v>215</v>
      </c>
      <c r="J5537" s="6">
        <v>8</v>
      </c>
      <c r="K5537" s="6">
        <v>29</v>
      </c>
      <c r="L5537" s="6">
        <v>278</v>
      </c>
      <c r="M5537" s="6">
        <v>32</v>
      </c>
      <c r="N5537" s="6">
        <v>5</v>
      </c>
      <c r="O5537" s="6">
        <v>0.05</v>
      </c>
      <c r="P5537" s="8">
        <v>931.30000000000007</v>
      </c>
      <c r="Q5537" s="8">
        <v>540.154</v>
      </c>
      <c r="R5537" s="8">
        <f t="shared" si="259"/>
        <v>1722.9050000000002</v>
      </c>
      <c r="S5537" s="8">
        <f>(((Sales[[#This Row],[Unit Price]]-(Sales[[#This Row],[Discount Applied]]*Sales[[#This Row],[Unit Price]]))-Q5537)/Q5537)*100</f>
        <v>63.793103448275865</v>
      </c>
      <c r="T5537" s="8">
        <f t="shared" si="260"/>
        <v>4423.6750000000002</v>
      </c>
      <c r="U5537" s="8">
        <f>Sales[[#This Row],[Unit Cost]]*Sales[[#This Row],[Order Quantity]]</f>
        <v>2700.77</v>
      </c>
    </row>
    <row r="5538" spans="1:21" x14ac:dyDescent="0.2">
      <c r="A5538" s="6" t="s">
        <v>5751</v>
      </c>
      <c r="B5538" s="6" t="s">
        <v>23</v>
      </c>
      <c r="C5538" s="6" t="s">
        <v>147</v>
      </c>
      <c r="D5538" s="7">
        <v>43800</v>
      </c>
      <c r="E5538" s="7">
        <v>43908</v>
      </c>
      <c r="F5538" s="7">
        <v>43934</v>
      </c>
      <c r="G5538" s="7">
        <v>43937</v>
      </c>
      <c r="H5538" s="6">
        <f t="shared" si="258"/>
        <v>29</v>
      </c>
      <c r="I5538" s="6" t="s">
        <v>215</v>
      </c>
      <c r="J5538" s="6">
        <v>23</v>
      </c>
      <c r="K5538" s="6">
        <v>43</v>
      </c>
      <c r="L5538" s="6">
        <v>256</v>
      </c>
      <c r="M5538" s="6">
        <v>32</v>
      </c>
      <c r="N5538" s="6">
        <v>2</v>
      </c>
      <c r="O5538" s="6">
        <v>7.4999999999999997E-2</v>
      </c>
      <c r="P5538" s="8">
        <v>1065.3</v>
      </c>
      <c r="Q5538" s="8">
        <v>767.01599999999996</v>
      </c>
      <c r="R5538" s="8">
        <f t="shared" si="259"/>
        <v>436.77299999999991</v>
      </c>
      <c r="S5538" s="8">
        <f>(((Sales[[#This Row],[Unit Price]]-(Sales[[#This Row],[Discount Applied]]*Sales[[#This Row],[Unit Price]]))-Q5538)/Q5538)*100</f>
        <v>28.472222222222214</v>
      </c>
      <c r="T5538" s="8">
        <f t="shared" si="260"/>
        <v>1970.8049999999998</v>
      </c>
      <c r="U5538" s="8">
        <f>Sales[[#This Row],[Unit Cost]]*Sales[[#This Row],[Order Quantity]]</f>
        <v>1534.0319999999999</v>
      </c>
    </row>
    <row r="5539" spans="1:21" x14ac:dyDescent="0.2">
      <c r="A5539" s="6" t="s">
        <v>5752</v>
      </c>
      <c r="B5539" s="6" t="s">
        <v>24</v>
      </c>
      <c r="C5539" s="6" t="s">
        <v>143</v>
      </c>
      <c r="D5539" s="7">
        <v>43800</v>
      </c>
      <c r="E5539" s="7">
        <v>43908</v>
      </c>
      <c r="F5539" s="7">
        <v>43936</v>
      </c>
      <c r="G5539" s="7">
        <v>43946</v>
      </c>
      <c r="H5539" s="6">
        <f t="shared" si="258"/>
        <v>38</v>
      </c>
      <c r="I5539" s="6" t="s">
        <v>215</v>
      </c>
      <c r="J5539" s="6">
        <v>10</v>
      </c>
      <c r="K5539" s="6">
        <v>14</v>
      </c>
      <c r="L5539" s="6">
        <v>357</v>
      </c>
      <c r="M5539" s="6">
        <v>15</v>
      </c>
      <c r="N5539" s="6">
        <v>3</v>
      </c>
      <c r="O5539" s="6">
        <v>0.15</v>
      </c>
      <c r="P5539" s="8">
        <v>2613</v>
      </c>
      <c r="Q5539" s="8">
        <v>1045.2</v>
      </c>
      <c r="R5539" s="8">
        <f t="shared" si="259"/>
        <v>3527.5499999999993</v>
      </c>
      <c r="S5539" s="8">
        <f>(((Sales[[#This Row],[Unit Price]]-(Sales[[#This Row],[Discount Applied]]*Sales[[#This Row],[Unit Price]]))-Q5539)/Q5539)*100</f>
        <v>112.5</v>
      </c>
      <c r="T5539" s="8">
        <f t="shared" si="260"/>
        <v>6663.15</v>
      </c>
      <c r="U5539" s="8">
        <f>Sales[[#This Row],[Unit Cost]]*Sales[[#This Row],[Order Quantity]]</f>
        <v>3135.6000000000004</v>
      </c>
    </row>
    <row r="5540" spans="1:21" x14ac:dyDescent="0.2">
      <c r="A5540" s="6" t="s">
        <v>5753</v>
      </c>
      <c r="B5540" s="6" t="s">
        <v>24</v>
      </c>
      <c r="C5540" s="6" t="s">
        <v>148</v>
      </c>
      <c r="D5540" s="7">
        <v>43800</v>
      </c>
      <c r="E5540" s="7">
        <v>43908</v>
      </c>
      <c r="F5540" s="7">
        <v>43934</v>
      </c>
      <c r="G5540" s="7">
        <v>43936</v>
      </c>
      <c r="H5540" s="6">
        <f t="shared" si="258"/>
        <v>28</v>
      </c>
      <c r="I5540" s="6" t="s">
        <v>215</v>
      </c>
      <c r="J5540" s="6">
        <v>8</v>
      </c>
      <c r="K5540" s="6">
        <v>1</v>
      </c>
      <c r="L5540" s="6">
        <v>15</v>
      </c>
      <c r="M5540" s="6">
        <v>43</v>
      </c>
      <c r="N5540" s="6">
        <v>2</v>
      </c>
      <c r="O5540" s="6">
        <v>7.4999999999999997E-2</v>
      </c>
      <c r="P5540" s="8">
        <v>227.8</v>
      </c>
      <c r="Q5540" s="8">
        <v>186.79599999999999</v>
      </c>
      <c r="R5540" s="8">
        <f t="shared" si="259"/>
        <v>47.838000000000022</v>
      </c>
      <c r="S5540" s="8">
        <f>(((Sales[[#This Row],[Unit Price]]-(Sales[[#This Row],[Discount Applied]]*Sales[[#This Row],[Unit Price]]))-Q5540)/Q5540)*100</f>
        <v>12.804878048780493</v>
      </c>
      <c r="T5540" s="8">
        <f t="shared" si="260"/>
        <v>421.43</v>
      </c>
      <c r="U5540" s="8">
        <f>Sales[[#This Row],[Unit Cost]]*Sales[[#This Row],[Order Quantity]]</f>
        <v>373.59199999999998</v>
      </c>
    </row>
    <row r="5541" spans="1:21" x14ac:dyDescent="0.2">
      <c r="A5541" s="6" t="s">
        <v>5754</v>
      </c>
      <c r="B5541" s="6" t="s">
        <v>24</v>
      </c>
      <c r="C5541" s="6" t="s">
        <v>147</v>
      </c>
      <c r="D5541" s="7">
        <v>43800</v>
      </c>
      <c r="E5541" s="7">
        <v>43908</v>
      </c>
      <c r="F5541" s="7">
        <v>43925</v>
      </c>
      <c r="G5541" s="7">
        <v>43935</v>
      </c>
      <c r="H5541" s="6">
        <f t="shared" si="258"/>
        <v>27</v>
      </c>
      <c r="I5541" s="6" t="s">
        <v>215</v>
      </c>
      <c r="J5541" s="6">
        <v>2</v>
      </c>
      <c r="K5541" s="6">
        <v>38</v>
      </c>
      <c r="L5541" s="6">
        <v>214</v>
      </c>
      <c r="M5541" s="6">
        <v>13</v>
      </c>
      <c r="N5541" s="6">
        <v>4</v>
      </c>
      <c r="O5541" s="6">
        <v>0.4</v>
      </c>
      <c r="P5541" s="8">
        <v>1125.6000000000001</v>
      </c>
      <c r="Q5541" s="8">
        <v>630.33600000000013</v>
      </c>
      <c r="R5541" s="8">
        <f t="shared" si="259"/>
        <v>180.096</v>
      </c>
      <c r="S5541" s="8">
        <f>(((Sales[[#This Row],[Unit Price]]-(Sales[[#This Row],[Discount Applied]]*Sales[[#This Row],[Unit Price]]))-Q5541)/Q5541)*100</f>
        <v>7.1428571428571415</v>
      </c>
      <c r="T5541" s="8">
        <f t="shared" si="260"/>
        <v>2701.4400000000005</v>
      </c>
      <c r="U5541" s="8">
        <f>Sales[[#This Row],[Unit Cost]]*Sales[[#This Row],[Order Quantity]]</f>
        <v>2521.3440000000005</v>
      </c>
    </row>
    <row r="5542" spans="1:21" x14ac:dyDescent="0.2">
      <c r="A5542" s="6" t="s">
        <v>5755</v>
      </c>
      <c r="B5542" s="6" t="s">
        <v>24</v>
      </c>
      <c r="C5542" s="6" t="s">
        <v>145</v>
      </c>
      <c r="D5542" s="7">
        <v>43800</v>
      </c>
      <c r="E5542" s="7">
        <v>43908</v>
      </c>
      <c r="F5542" s="7">
        <v>43928</v>
      </c>
      <c r="G5542" s="7">
        <v>43936</v>
      </c>
      <c r="H5542" s="6">
        <f t="shared" si="258"/>
        <v>28</v>
      </c>
      <c r="I5542" s="6" t="s">
        <v>215</v>
      </c>
      <c r="J5542" s="6">
        <v>11</v>
      </c>
      <c r="K5542" s="6">
        <v>39</v>
      </c>
      <c r="L5542" s="6">
        <v>149</v>
      </c>
      <c r="M5542" s="6">
        <v>32</v>
      </c>
      <c r="N5542" s="6">
        <v>2</v>
      </c>
      <c r="O5542" s="6">
        <v>7.4999999999999997E-2</v>
      </c>
      <c r="P5542" s="8">
        <v>2512.5</v>
      </c>
      <c r="Q5542" s="8">
        <v>1457.25</v>
      </c>
      <c r="R5542" s="8">
        <f t="shared" si="259"/>
        <v>1733.625</v>
      </c>
      <c r="S5542" s="8">
        <f>(((Sales[[#This Row],[Unit Price]]-(Sales[[#This Row],[Discount Applied]]*Sales[[#This Row],[Unit Price]]))-Q5542)/Q5542)*100</f>
        <v>59.482758620689658</v>
      </c>
      <c r="T5542" s="8">
        <f t="shared" si="260"/>
        <v>4648.125</v>
      </c>
      <c r="U5542" s="8">
        <f>Sales[[#This Row],[Unit Cost]]*Sales[[#This Row],[Order Quantity]]</f>
        <v>2914.5</v>
      </c>
    </row>
    <row r="5543" spans="1:21" x14ac:dyDescent="0.2">
      <c r="A5543" s="6" t="s">
        <v>5756</v>
      </c>
      <c r="B5543" s="6" t="s">
        <v>24</v>
      </c>
      <c r="C5543" s="6" t="s">
        <v>145</v>
      </c>
      <c r="D5543" s="7">
        <v>43800</v>
      </c>
      <c r="E5543" s="7">
        <v>43908</v>
      </c>
      <c r="F5543" s="7">
        <v>43933</v>
      </c>
      <c r="G5543" s="7">
        <v>43937</v>
      </c>
      <c r="H5543" s="6">
        <f t="shared" si="258"/>
        <v>29</v>
      </c>
      <c r="I5543" s="6" t="s">
        <v>215</v>
      </c>
      <c r="J5543" s="6">
        <v>1</v>
      </c>
      <c r="K5543" s="6">
        <v>25</v>
      </c>
      <c r="L5543" s="6">
        <v>195</v>
      </c>
      <c r="M5543" s="6">
        <v>11</v>
      </c>
      <c r="N5543" s="6">
        <v>1</v>
      </c>
      <c r="O5543" s="6">
        <v>0.4</v>
      </c>
      <c r="P5543" s="8">
        <v>1085.4000000000001</v>
      </c>
      <c r="Q5543" s="8">
        <v>651.24</v>
      </c>
      <c r="R5543" s="8">
        <f t="shared" si="259"/>
        <v>0</v>
      </c>
      <c r="S5543" s="8">
        <f>(((Sales[[#This Row],[Unit Price]]-(Sales[[#This Row],[Discount Applied]]*Sales[[#This Row],[Unit Price]]))-Q5543)/Q5543)*100</f>
        <v>0</v>
      </c>
      <c r="T5543" s="8">
        <f t="shared" si="260"/>
        <v>651.24</v>
      </c>
      <c r="U5543" s="8">
        <f>Sales[[#This Row],[Unit Cost]]*Sales[[#This Row],[Order Quantity]]</f>
        <v>651.24</v>
      </c>
    </row>
    <row r="5544" spans="1:21" x14ac:dyDescent="0.2">
      <c r="A5544" s="6" t="s">
        <v>5757</v>
      </c>
      <c r="B5544" s="6" t="s">
        <v>24</v>
      </c>
      <c r="C5544" s="6" t="s">
        <v>147</v>
      </c>
      <c r="D5544" s="7">
        <v>43800</v>
      </c>
      <c r="E5544" s="7">
        <v>43908</v>
      </c>
      <c r="F5544" s="7">
        <v>43933</v>
      </c>
      <c r="G5544" s="7">
        <v>43936</v>
      </c>
      <c r="H5544" s="6">
        <f t="shared" si="258"/>
        <v>28</v>
      </c>
      <c r="I5544" s="6" t="s">
        <v>215</v>
      </c>
      <c r="J5544" s="6">
        <v>9</v>
      </c>
      <c r="K5544" s="6">
        <v>32</v>
      </c>
      <c r="L5544" s="6">
        <v>205</v>
      </c>
      <c r="M5544" s="6">
        <v>33</v>
      </c>
      <c r="N5544" s="6">
        <v>5</v>
      </c>
      <c r="O5544" s="6">
        <v>7.4999999999999997E-2</v>
      </c>
      <c r="P5544" s="8">
        <v>167.5</v>
      </c>
      <c r="Q5544" s="8">
        <v>87.100000000000009</v>
      </c>
      <c r="R5544" s="8">
        <f t="shared" si="259"/>
        <v>339.18749999999994</v>
      </c>
      <c r="S5544" s="8">
        <f>(((Sales[[#This Row],[Unit Price]]-(Sales[[#This Row],[Discount Applied]]*Sales[[#This Row],[Unit Price]]))-Q5544)/Q5544)*100</f>
        <v>77.884615384615358</v>
      </c>
      <c r="T5544" s="8">
        <f t="shared" si="260"/>
        <v>774.6875</v>
      </c>
      <c r="U5544" s="8">
        <f>Sales[[#This Row],[Unit Cost]]*Sales[[#This Row],[Order Quantity]]</f>
        <v>435.50000000000006</v>
      </c>
    </row>
    <row r="5545" spans="1:21" x14ac:dyDescent="0.2">
      <c r="A5545" s="6" t="s">
        <v>5758</v>
      </c>
      <c r="B5545" s="6" t="s">
        <v>24</v>
      </c>
      <c r="C5545" s="6" t="s">
        <v>147</v>
      </c>
      <c r="D5545" s="7">
        <v>43800</v>
      </c>
      <c r="E5545" s="7">
        <v>43908</v>
      </c>
      <c r="F5545" s="7">
        <v>43933</v>
      </c>
      <c r="G5545" s="7">
        <v>43936</v>
      </c>
      <c r="H5545" s="6">
        <f t="shared" si="258"/>
        <v>28</v>
      </c>
      <c r="I5545" s="6" t="s">
        <v>215</v>
      </c>
      <c r="J5545" s="6">
        <v>2</v>
      </c>
      <c r="K5545" s="6">
        <v>12</v>
      </c>
      <c r="L5545" s="6">
        <v>261</v>
      </c>
      <c r="M5545" s="6">
        <v>23</v>
      </c>
      <c r="N5545" s="6">
        <v>7</v>
      </c>
      <c r="O5545" s="6">
        <v>7.4999999999999997E-2</v>
      </c>
      <c r="P5545" s="8">
        <v>1185.9000000000001</v>
      </c>
      <c r="Q5545" s="8">
        <v>794.55300000000011</v>
      </c>
      <c r="R5545" s="8">
        <f t="shared" si="259"/>
        <v>2116.8315000000002</v>
      </c>
      <c r="S5545" s="8">
        <f>(((Sales[[#This Row],[Unit Price]]-(Sales[[#This Row],[Discount Applied]]*Sales[[#This Row],[Unit Price]]))-Q5545)/Q5545)*100</f>
        <v>38.059701492537293</v>
      </c>
      <c r="T5545" s="8">
        <f t="shared" si="260"/>
        <v>7678.7025000000012</v>
      </c>
      <c r="U5545" s="8">
        <f>Sales[[#This Row],[Unit Cost]]*Sales[[#This Row],[Order Quantity]]</f>
        <v>5561.871000000001</v>
      </c>
    </row>
    <row r="5546" spans="1:21" x14ac:dyDescent="0.2">
      <c r="A5546" s="6" t="s">
        <v>5759</v>
      </c>
      <c r="B5546" s="6" t="s">
        <v>24</v>
      </c>
      <c r="C5546" s="6" t="s">
        <v>144</v>
      </c>
      <c r="D5546" s="7">
        <v>43800</v>
      </c>
      <c r="E5546" s="7">
        <v>43909</v>
      </c>
      <c r="F5546" s="7">
        <v>43919</v>
      </c>
      <c r="G5546" s="7">
        <v>43920</v>
      </c>
      <c r="H5546" s="6">
        <f t="shared" si="258"/>
        <v>11</v>
      </c>
      <c r="I5546" s="6" t="s">
        <v>215</v>
      </c>
      <c r="J5546" s="6">
        <v>10</v>
      </c>
      <c r="K5546" s="6">
        <v>35</v>
      </c>
      <c r="L5546" s="6">
        <v>85</v>
      </c>
      <c r="M5546" s="6">
        <v>28</v>
      </c>
      <c r="N5546" s="6">
        <v>7</v>
      </c>
      <c r="O5546" s="6">
        <v>7.4999999999999997E-2</v>
      </c>
      <c r="P5546" s="8">
        <v>1132.3</v>
      </c>
      <c r="Q5546" s="8">
        <v>532.18099999999993</v>
      </c>
      <c r="R5546" s="8">
        <f t="shared" si="259"/>
        <v>3606.3755000000006</v>
      </c>
      <c r="S5546" s="8">
        <f>(((Sales[[#This Row],[Unit Price]]-(Sales[[#This Row],[Discount Applied]]*Sales[[#This Row],[Unit Price]]))-Q5546)/Q5546)*100</f>
        <v>96.808510638297903</v>
      </c>
      <c r="T5546" s="8">
        <f t="shared" si="260"/>
        <v>7331.6424999999999</v>
      </c>
      <c r="U5546" s="8">
        <f>Sales[[#This Row],[Unit Cost]]*Sales[[#This Row],[Order Quantity]]</f>
        <v>3725.2669999999994</v>
      </c>
    </row>
    <row r="5547" spans="1:21" x14ac:dyDescent="0.2">
      <c r="A5547" s="6" t="s">
        <v>5760</v>
      </c>
      <c r="B5547" s="6" t="s">
        <v>24</v>
      </c>
      <c r="C5547" s="6" t="s">
        <v>147</v>
      </c>
      <c r="D5547" s="7">
        <v>43800</v>
      </c>
      <c r="E5547" s="7">
        <v>43909</v>
      </c>
      <c r="F5547" s="7">
        <v>43933</v>
      </c>
      <c r="G5547" s="7">
        <v>43940</v>
      </c>
      <c r="H5547" s="6">
        <f t="shared" si="258"/>
        <v>31</v>
      </c>
      <c r="I5547" s="6" t="s">
        <v>215</v>
      </c>
      <c r="J5547" s="6">
        <v>12</v>
      </c>
      <c r="K5547" s="6">
        <v>46</v>
      </c>
      <c r="L5547" s="6">
        <v>250</v>
      </c>
      <c r="M5547" s="6">
        <v>5</v>
      </c>
      <c r="N5547" s="6">
        <v>7</v>
      </c>
      <c r="O5547" s="6">
        <v>0.2</v>
      </c>
      <c r="P5547" s="8">
        <v>1085.4000000000001</v>
      </c>
      <c r="Q5547" s="8">
        <v>445.01400000000001</v>
      </c>
      <c r="R5547" s="8">
        <f t="shared" si="259"/>
        <v>2963.1420000000007</v>
      </c>
      <c r="S5547" s="8">
        <f>(((Sales[[#This Row],[Unit Price]]-(Sales[[#This Row],[Discount Applied]]*Sales[[#This Row],[Unit Price]]))-Q5547)/Q5547)*100</f>
        <v>95.121951219512198</v>
      </c>
      <c r="T5547" s="8">
        <f t="shared" si="260"/>
        <v>6078.2400000000007</v>
      </c>
      <c r="U5547" s="8">
        <f>Sales[[#This Row],[Unit Cost]]*Sales[[#This Row],[Order Quantity]]</f>
        <v>3115.098</v>
      </c>
    </row>
    <row r="5548" spans="1:21" x14ac:dyDescent="0.2">
      <c r="A5548" s="6" t="s">
        <v>5761</v>
      </c>
      <c r="B5548" s="6" t="s">
        <v>25</v>
      </c>
      <c r="C5548" s="6" t="s">
        <v>145</v>
      </c>
      <c r="D5548" s="7">
        <v>43800</v>
      </c>
      <c r="E5548" s="7">
        <v>43909</v>
      </c>
      <c r="F5548" s="7">
        <v>43921</v>
      </c>
      <c r="G5548" s="7">
        <v>43926</v>
      </c>
      <c r="H5548" s="6">
        <f t="shared" si="258"/>
        <v>17</v>
      </c>
      <c r="I5548" s="6" t="s">
        <v>215</v>
      </c>
      <c r="J5548" s="6">
        <v>13</v>
      </c>
      <c r="K5548" s="6">
        <v>2</v>
      </c>
      <c r="L5548" s="6">
        <v>173</v>
      </c>
      <c r="M5548" s="6">
        <v>22</v>
      </c>
      <c r="N5548" s="6">
        <v>5</v>
      </c>
      <c r="O5548" s="6">
        <v>7.4999999999999997E-2</v>
      </c>
      <c r="P5548" s="8">
        <v>2680</v>
      </c>
      <c r="Q5548" s="8">
        <v>1206</v>
      </c>
      <c r="R5548" s="8">
        <f t="shared" si="259"/>
        <v>6365</v>
      </c>
      <c r="S5548" s="8">
        <f>(((Sales[[#This Row],[Unit Price]]-(Sales[[#This Row],[Discount Applied]]*Sales[[#This Row],[Unit Price]]))-Q5548)/Q5548)*100</f>
        <v>105.55555555555556</v>
      </c>
      <c r="T5548" s="8">
        <f t="shared" si="260"/>
        <v>12395</v>
      </c>
      <c r="U5548" s="8">
        <f>Sales[[#This Row],[Unit Cost]]*Sales[[#This Row],[Order Quantity]]</f>
        <v>6030</v>
      </c>
    </row>
    <row r="5549" spans="1:21" x14ac:dyDescent="0.2">
      <c r="A5549" s="6" t="s">
        <v>5762</v>
      </c>
      <c r="B5549" s="6" t="s">
        <v>25</v>
      </c>
      <c r="C5549" s="6" t="s">
        <v>148</v>
      </c>
      <c r="D5549" s="7">
        <v>43800</v>
      </c>
      <c r="E5549" s="7">
        <v>43909</v>
      </c>
      <c r="F5549" s="7">
        <v>43930</v>
      </c>
      <c r="G5549" s="7">
        <v>43933</v>
      </c>
      <c r="H5549" s="6">
        <f t="shared" si="258"/>
        <v>24</v>
      </c>
      <c r="I5549" s="6" t="s">
        <v>215</v>
      </c>
      <c r="J5549" s="6">
        <v>20</v>
      </c>
      <c r="K5549" s="6">
        <v>15</v>
      </c>
      <c r="L5549" s="6">
        <v>47</v>
      </c>
      <c r="M5549" s="6">
        <v>20</v>
      </c>
      <c r="N5549" s="6">
        <v>3</v>
      </c>
      <c r="O5549" s="6">
        <v>0.05</v>
      </c>
      <c r="P5549" s="8">
        <v>2626.4</v>
      </c>
      <c r="Q5549" s="8">
        <v>1785.9520000000002</v>
      </c>
      <c r="R5549" s="8">
        <f t="shared" si="259"/>
        <v>2127.384</v>
      </c>
      <c r="S5549" s="8">
        <f>(((Sales[[#This Row],[Unit Price]]-(Sales[[#This Row],[Discount Applied]]*Sales[[#This Row],[Unit Price]]))-Q5549)/Q5549)*100</f>
        <v>39.705882352941153</v>
      </c>
      <c r="T5549" s="8">
        <f t="shared" si="260"/>
        <v>7485.2400000000007</v>
      </c>
      <c r="U5549" s="8">
        <f>Sales[[#This Row],[Unit Cost]]*Sales[[#This Row],[Order Quantity]]</f>
        <v>5357.8560000000007</v>
      </c>
    </row>
    <row r="5550" spans="1:21" x14ac:dyDescent="0.2">
      <c r="A5550" s="6" t="s">
        <v>5763</v>
      </c>
      <c r="B5550" s="6" t="s">
        <v>24</v>
      </c>
      <c r="C5550" s="6" t="s">
        <v>146</v>
      </c>
      <c r="D5550" s="7">
        <v>43800</v>
      </c>
      <c r="E5550" s="7">
        <v>43909</v>
      </c>
      <c r="F5550" s="7">
        <v>43936</v>
      </c>
      <c r="G5550" s="7">
        <v>43938</v>
      </c>
      <c r="H5550" s="6">
        <f t="shared" si="258"/>
        <v>29</v>
      </c>
      <c r="I5550" s="6" t="s">
        <v>215</v>
      </c>
      <c r="J5550" s="6">
        <v>8</v>
      </c>
      <c r="K5550" s="6">
        <v>40</v>
      </c>
      <c r="L5550" s="6">
        <v>283</v>
      </c>
      <c r="M5550" s="6">
        <v>18</v>
      </c>
      <c r="N5550" s="6">
        <v>3</v>
      </c>
      <c r="O5550" s="6">
        <v>0.05</v>
      </c>
      <c r="P5550" s="8">
        <v>2003.3</v>
      </c>
      <c r="Q5550" s="8">
        <v>1482.442</v>
      </c>
      <c r="R5550" s="8">
        <f t="shared" si="259"/>
        <v>1262.0789999999997</v>
      </c>
      <c r="S5550" s="8">
        <f>(((Sales[[#This Row],[Unit Price]]-(Sales[[#This Row],[Discount Applied]]*Sales[[#This Row],[Unit Price]]))-Q5550)/Q5550)*100</f>
        <v>28.378378378378379</v>
      </c>
      <c r="T5550" s="8">
        <f t="shared" si="260"/>
        <v>5709.4049999999997</v>
      </c>
      <c r="U5550" s="8">
        <f>Sales[[#This Row],[Unit Cost]]*Sales[[#This Row],[Order Quantity]]</f>
        <v>4447.326</v>
      </c>
    </row>
    <row r="5551" spans="1:21" x14ac:dyDescent="0.2">
      <c r="A5551" s="6" t="s">
        <v>5764</v>
      </c>
      <c r="B5551" s="6" t="s">
        <v>24</v>
      </c>
      <c r="C5551" s="6" t="s">
        <v>143</v>
      </c>
      <c r="D5551" s="7">
        <v>43800</v>
      </c>
      <c r="E5551" s="7">
        <v>43909</v>
      </c>
      <c r="F5551" s="7">
        <v>43928</v>
      </c>
      <c r="G5551" s="7">
        <v>43929</v>
      </c>
      <c r="H5551" s="6">
        <f t="shared" si="258"/>
        <v>20</v>
      </c>
      <c r="I5551" s="6" t="s">
        <v>215</v>
      </c>
      <c r="J5551" s="6">
        <v>10</v>
      </c>
      <c r="K5551" s="6">
        <v>43</v>
      </c>
      <c r="L5551" s="6">
        <v>349</v>
      </c>
      <c r="M5551" s="6">
        <v>9</v>
      </c>
      <c r="N5551" s="6">
        <v>4</v>
      </c>
      <c r="O5551" s="6">
        <v>0.15</v>
      </c>
      <c r="P5551" s="8">
        <v>2398.6</v>
      </c>
      <c r="Q5551" s="8">
        <v>1631.048</v>
      </c>
      <c r="R5551" s="8">
        <f t="shared" si="259"/>
        <v>1631.0479999999998</v>
      </c>
      <c r="S5551" s="8">
        <f>(((Sales[[#This Row],[Unit Price]]-(Sales[[#This Row],[Discount Applied]]*Sales[[#This Row],[Unit Price]]))-Q5551)/Q5551)*100</f>
        <v>24.999999999999996</v>
      </c>
      <c r="T5551" s="8">
        <f t="shared" si="260"/>
        <v>8155.24</v>
      </c>
      <c r="U5551" s="8">
        <f>Sales[[#This Row],[Unit Cost]]*Sales[[#This Row],[Order Quantity]]</f>
        <v>6524.192</v>
      </c>
    </row>
    <row r="5552" spans="1:21" x14ac:dyDescent="0.2">
      <c r="A5552" s="6" t="s">
        <v>5765</v>
      </c>
      <c r="B5552" s="6" t="s">
        <v>25</v>
      </c>
      <c r="C5552" s="6" t="s">
        <v>145</v>
      </c>
      <c r="D5552" s="7">
        <v>43800</v>
      </c>
      <c r="E5552" s="7">
        <v>43909</v>
      </c>
      <c r="F5552" s="7">
        <v>43935</v>
      </c>
      <c r="G5552" s="7">
        <v>43942</v>
      </c>
      <c r="H5552" s="6">
        <f t="shared" si="258"/>
        <v>33</v>
      </c>
      <c r="I5552" s="6" t="s">
        <v>215</v>
      </c>
      <c r="J5552" s="6">
        <v>20</v>
      </c>
      <c r="K5552" s="6">
        <v>39</v>
      </c>
      <c r="L5552" s="6">
        <v>98</v>
      </c>
      <c r="M5552" s="6">
        <v>8</v>
      </c>
      <c r="N5552" s="6">
        <v>7</v>
      </c>
      <c r="O5552" s="6">
        <v>0.2</v>
      </c>
      <c r="P5552" s="8">
        <v>1051.9000000000001</v>
      </c>
      <c r="Q5552" s="8">
        <v>704.77300000000014</v>
      </c>
      <c r="R5552" s="8">
        <f t="shared" si="259"/>
        <v>957.22900000000027</v>
      </c>
      <c r="S5552" s="8">
        <f>(((Sales[[#This Row],[Unit Price]]-(Sales[[#This Row],[Discount Applied]]*Sales[[#This Row],[Unit Price]]))-Q5552)/Q5552)*100</f>
        <v>19.402985074626855</v>
      </c>
      <c r="T5552" s="8">
        <f t="shared" si="260"/>
        <v>5890.6400000000012</v>
      </c>
      <c r="U5552" s="8">
        <f>Sales[[#This Row],[Unit Cost]]*Sales[[#This Row],[Order Quantity]]</f>
        <v>4933.411000000001</v>
      </c>
    </row>
    <row r="5553" spans="1:21" x14ac:dyDescent="0.2">
      <c r="A5553" s="6" t="s">
        <v>5766</v>
      </c>
      <c r="B5553" s="6" t="s">
        <v>24</v>
      </c>
      <c r="C5553" s="6" t="s">
        <v>144</v>
      </c>
      <c r="D5553" s="7">
        <v>43800</v>
      </c>
      <c r="E5553" s="7">
        <v>43910</v>
      </c>
      <c r="F5553" s="7">
        <v>43935</v>
      </c>
      <c r="G5553" s="7">
        <v>43937</v>
      </c>
      <c r="H5553" s="6">
        <f t="shared" si="258"/>
        <v>27</v>
      </c>
      <c r="I5553" s="6" t="s">
        <v>215</v>
      </c>
      <c r="J5553" s="6">
        <v>7</v>
      </c>
      <c r="K5553" s="6">
        <v>35</v>
      </c>
      <c r="L5553" s="6">
        <v>66</v>
      </c>
      <c r="M5553" s="6">
        <v>35</v>
      </c>
      <c r="N5553" s="6">
        <v>6</v>
      </c>
      <c r="O5553" s="6">
        <v>0.05</v>
      </c>
      <c r="P5553" s="8">
        <v>3859.2000000000003</v>
      </c>
      <c r="Q5553" s="8">
        <v>2431.2960000000003</v>
      </c>
      <c r="R5553" s="8">
        <f t="shared" si="259"/>
        <v>7409.6640000000007</v>
      </c>
      <c r="S5553" s="8">
        <f>(((Sales[[#This Row],[Unit Price]]-(Sales[[#This Row],[Discount Applied]]*Sales[[#This Row],[Unit Price]]))-Q5553)/Q5553)*100</f>
        <v>50.793650793650791</v>
      </c>
      <c r="T5553" s="8">
        <f t="shared" si="260"/>
        <v>21997.440000000002</v>
      </c>
      <c r="U5553" s="8">
        <f>Sales[[#This Row],[Unit Cost]]*Sales[[#This Row],[Order Quantity]]</f>
        <v>14587.776000000002</v>
      </c>
    </row>
    <row r="5554" spans="1:21" x14ac:dyDescent="0.2">
      <c r="A5554" s="6" t="s">
        <v>5767</v>
      </c>
      <c r="B5554" s="6" t="s">
        <v>24</v>
      </c>
      <c r="C5554" s="6" t="s">
        <v>145</v>
      </c>
      <c r="D5554" s="7">
        <v>43800</v>
      </c>
      <c r="E5554" s="7">
        <v>43911</v>
      </c>
      <c r="F5554" s="7">
        <v>43935</v>
      </c>
      <c r="G5554" s="7">
        <v>43943</v>
      </c>
      <c r="H5554" s="6">
        <f t="shared" si="258"/>
        <v>32</v>
      </c>
      <c r="I5554" s="6" t="s">
        <v>215</v>
      </c>
      <c r="J5554" s="6">
        <v>4</v>
      </c>
      <c r="K5554" s="6">
        <v>2</v>
      </c>
      <c r="L5554" s="6">
        <v>200</v>
      </c>
      <c r="M5554" s="6">
        <v>20</v>
      </c>
      <c r="N5554" s="6">
        <v>8</v>
      </c>
      <c r="O5554" s="6">
        <v>0.15</v>
      </c>
      <c r="P5554" s="8">
        <v>1768.8</v>
      </c>
      <c r="Q5554" s="8">
        <v>884.4</v>
      </c>
      <c r="R5554" s="8">
        <f t="shared" si="259"/>
        <v>4952.6400000000003</v>
      </c>
      <c r="S5554" s="8">
        <f>(((Sales[[#This Row],[Unit Price]]-(Sales[[#This Row],[Discount Applied]]*Sales[[#This Row],[Unit Price]]))-Q5554)/Q5554)*100</f>
        <v>70</v>
      </c>
      <c r="T5554" s="8">
        <f t="shared" si="260"/>
        <v>12027.84</v>
      </c>
      <c r="U5554" s="8">
        <f>Sales[[#This Row],[Unit Cost]]*Sales[[#This Row],[Order Quantity]]</f>
        <v>7075.2</v>
      </c>
    </row>
    <row r="5555" spans="1:21" x14ac:dyDescent="0.2">
      <c r="A5555" s="6" t="s">
        <v>5768</v>
      </c>
      <c r="B5555" s="6" t="s">
        <v>25</v>
      </c>
      <c r="C5555" s="6" t="s">
        <v>148</v>
      </c>
      <c r="D5555" s="7">
        <v>43800</v>
      </c>
      <c r="E5555" s="7">
        <v>43911</v>
      </c>
      <c r="F5555" s="7">
        <v>43938</v>
      </c>
      <c r="G5555" s="7">
        <v>43941</v>
      </c>
      <c r="H5555" s="6">
        <f t="shared" si="258"/>
        <v>30</v>
      </c>
      <c r="I5555" s="6" t="s">
        <v>215</v>
      </c>
      <c r="J5555" s="6">
        <v>17</v>
      </c>
      <c r="K5555" s="6">
        <v>10</v>
      </c>
      <c r="L5555" s="6">
        <v>26</v>
      </c>
      <c r="M5555" s="6">
        <v>16</v>
      </c>
      <c r="N5555" s="6">
        <v>2</v>
      </c>
      <c r="O5555" s="6">
        <v>0.4</v>
      </c>
      <c r="P5555" s="8">
        <v>743.7</v>
      </c>
      <c r="Q5555" s="8">
        <v>632.14499999999998</v>
      </c>
      <c r="R5555" s="8">
        <f t="shared" si="259"/>
        <v>-371.84999999999991</v>
      </c>
      <c r="S5555" s="8">
        <f>(((Sales[[#This Row],[Unit Price]]-(Sales[[#This Row],[Discount Applied]]*Sales[[#This Row],[Unit Price]]))-Q5555)/Q5555)*100</f>
        <v>-29.411764705882348</v>
      </c>
      <c r="T5555" s="8">
        <f t="shared" si="260"/>
        <v>892.44</v>
      </c>
      <c r="U5555" s="8">
        <f>Sales[[#This Row],[Unit Cost]]*Sales[[#This Row],[Order Quantity]]</f>
        <v>1264.29</v>
      </c>
    </row>
    <row r="5556" spans="1:21" x14ac:dyDescent="0.2">
      <c r="A5556" s="6" t="s">
        <v>5769</v>
      </c>
      <c r="B5556" s="6" t="s">
        <v>23</v>
      </c>
      <c r="C5556" s="6" t="s">
        <v>146</v>
      </c>
      <c r="D5556" s="7">
        <v>43800</v>
      </c>
      <c r="E5556" s="7">
        <v>43911</v>
      </c>
      <c r="F5556" s="7">
        <v>43933</v>
      </c>
      <c r="G5556" s="7">
        <v>43937</v>
      </c>
      <c r="H5556" s="6">
        <f t="shared" si="258"/>
        <v>26</v>
      </c>
      <c r="I5556" s="6" t="s">
        <v>215</v>
      </c>
      <c r="J5556" s="6">
        <v>24</v>
      </c>
      <c r="K5556" s="6">
        <v>37</v>
      </c>
      <c r="L5556" s="6">
        <v>298</v>
      </c>
      <c r="M5556" s="6">
        <v>3</v>
      </c>
      <c r="N5556" s="6">
        <v>1</v>
      </c>
      <c r="O5556" s="6">
        <v>0.2</v>
      </c>
      <c r="P5556" s="8">
        <v>1869.3</v>
      </c>
      <c r="Q5556" s="8">
        <v>1028.115</v>
      </c>
      <c r="R5556" s="8">
        <f t="shared" si="259"/>
        <v>467.32500000000005</v>
      </c>
      <c r="S5556" s="8">
        <f>(((Sales[[#This Row],[Unit Price]]-(Sales[[#This Row],[Discount Applied]]*Sales[[#This Row],[Unit Price]]))-Q5556)/Q5556)*100</f>
        <v>45.45454545454546</v>
      </c>
      <c r="T5556" s="8">
        <f t="shared" si="260"/>
        <v>1495.44</v>
      </c>
      <c r="U5556" s="8">
        <f>Sales[[#This Row],[Unit Cost]]*Sales[[#This Row],[Order Quantity]]</f>
        <v>1028.115</v>
      </c>
    </row>
    <row r="5557" spans="1:21" x14ac:dyDescent="0.2">
      <c r="A5557" s="6" t="s">
        <v>5770</v>
      </c>
      <c r="B5557" s="6" t="s">
        <v>24</v>
      </c>
      <c r="C5557" s="6" t="s">
        <v>148</v>
      </c>
      <c r="D5557" s="7">
        <v>43800</v>
      </c>
      <c r="E5557" s="7">
        <v>43911</v>
      </c>
      <c r="F5557" s="7">
        <v>43925</v>
      </c>
      <c r="G5557" s="7">
        <v>43933</v>
      </c>
      <c r="H5557" s="6">
        <f t="shared" si="258"/>
        <v>22</v>
      </c>
      <c r="I5557" s="6" t="s">
        <v>215</v>
      </c>
      <c r="J5557" s="6">
        <v>7</v>
      </c>
      <c r="K5557" s="6">
        <v>5</v>
      </c>
      <c r="L5557" s="6">
        <v>31</v>
      </c>
      <c r="M5557" s="6">
        <v>13</v>
      </c>
      <c r="N5557" s="6">
        <v>2</v>
      </c>
      <c r="O5557" s="6">
        <v>0.1</v>
      </c>
      <c r="P5557" s="8">
        <v>2385.2000000000003</v>
      </c>
      <c r="Q5557" s="8">
        <v>1025.6360000000002</v>
      </c>
      <c r="R5557" s="8">
        <f t="shared" si="259"/>
        <v>2242.0880000000002</v>
      </c>
      <c r="S5557" s="8">
        <f>(((Sales[[#This Row],[Unit Price]]-(Sales[[#This Row],[Discount Applied]]*Sales[[#This Row],[Unit Price]]))-Q5557)/Q5557)*100</f>
        <v>109.30232558139534</v>
      </c>
      <c r="T5557" s="8">
        <f t="shared" si="260"/>
        <v>4293.3600000000006</v>
      </c>
      <c r="U5557" s="8">
        <f>Sales[[#This Row],[Unit Cost]]*Sales[[#This Row],[Order Quantity]]</f>
        <v>2051.2720000000004</v>
      </c>
    </row>
    <row r="5558" spans="1:21" x14ac:dyDescent="0.2">
      <c r="A5558" s="6" t="s">
        <v>5771</v>
      </c>
      <c r="B5558" s="6" t="s">
        <v>24</v>
      </c>
      <c r="C5558" s="6" t="s">
        <v>145</v>
      </c>
      <c r="D5558" s="7">
        <v>43800</v>
      </c>
      <c r="E5558" s="7">
        <v>43911</v>
      </c>
      <c r="F5558" s="7">
        <v>43919</v>
      </c>
      <c r="G5558" s="7">
        <v>43927</v>
      </c>
      <c r="H5558" s="6">
        <f t="shared" si="258"/>
        <v>16</v>
      </c>
      <c r="I5558" s="6" t="s">
        <v>215</v>
      </c>
      <c r="J5558" s="6">
        <v>3</v>
      </c>
      <c r="K5558" s="6">
        <v>15</v>
      </c>
      <c r="L5558" s="6">
        <v>173</v>
      </c>
      <c r="M5558" s="6">
        <v>24</v>
      </c>
      <c r="N5558" s="6">
        <v>4</v>
      </c>
      <c r="O5558" s="6">
        <v>7.4999999999999997E-2</v>
      </c>
      <c r="P5558" s="8">
        <v>3484</v>
      </c>
      <c r="Q5558" s="8">
        <v>2160.08</v>
      </c>
      <c r="R5558" s="8">
        <f t="shared" si="259"/>
        <v>4250.4799999999996</v>
      </c>
      <c r="S5558" s="8">
        <f>(((Sales[[#This Row],[Unit Price]]-(Sales[[#This Row],[Discount Applied]]*Sales[[#This Row],[Unit Price]]))-Q5558)/Q5558)*100</f>
        <v>49.193548387096769</v>
      </c>
      <c r="T5558" s="8">
        <f t="shared" si="260"/>
        <v>12890.8</v>
      </c>
      <c r="U5558" s="8">
        <f>Sales[[#This Row],[Unit Cost]]*Sales[[#This Row],[Order Quantity]]</f>
        <v>8640.32</v>
      </c>
    </row>
    <row r="5559" spans="1:21" x14ac:dyDescent="0.2">
      <c r="A5559" s="6" t="s">
        <v>5772</v>
      </c>
      <c r="B5559" s="6" t="s">
        <v>24</v>
      </c>
      <c r="C5559" s="6" t="s">
        <v>147</v>
      </c>
      <c r="D5559" s="7">
        <v>43800</v>
      </c>
      <c r="E5559" s="7">
        <v>43911</v>
      </c>
      <c r="F5559" s="7">
        <v>43925</v>
      </c>
      <c r="G5559" s="7">
        <v>43934</v>
      </c>
      <c r="H5559" s="6">
        <f t="shared" si="258"/>
        <v>23</v>
      </c>
      <c r="I5559" s="6" t="s">
        <v>215</v>
      </c>
      <c r="J5559" s="6">
        <v>1</v>
      </c>
      <c r="K5559" s="6">
        <v>10</v>
      </c>
      <c r="L5559" s="6">
        <v>229</v>
      </c>
      <c r="M5559" s="6">
        <v>16</v>
      </c>
      <c r="N5559" s="6">
        <v>7</v>
      </c>
      <c r="O5559" s="6">
        <v>0.05</v>
      </c>
      <c r="P5559" s="8">
        <v>3872.6</v>
      </c>
      <c r="Q5559" s="8">
        <v>2517.19</v>
      </c>
      <c r="R5559" s="8">
        <f t="shared" si="259"/>
        <v>8132.4599999999991</v>
      </c>
      <c r="S5559" s="8">
        <f>(((Sales[[#This Row],[Unit Price]]-(Sales[[#This Row],[Discount Applied]]*Sales[[#This Row],[Unit Price]]))-Q5559)/Q5559)*100</f>
        <v>46.153846153846146</v>
      </c>
      <c r="T5559" s="8">
        <f t="shared" si="260"/>
        <v>25752.79</v>
      </c>
      <c r="U5559" s="8">
        <f>Sales[[#This Row],[Unit Cost]]*Sales[[#This Row],[Order Quantity]]</f>
        <v>17620.330000000002</v>
      </c>
    </row>
    <row r="5560" spans="1:21" x14ac:dyDescent="0.2">
      <c r="A5560" s="6" t="s">
        <v>5773</v>
      </c>
      <c r="B5560" s="6" t="s">
        <v>23</v>
      </c>
      <c r="C5560" s="6" t="s">
        <v>145</v>
      </c>
      <c r="D5560" s="7">
        <v>43800</v>
      </c>
      <c r="E5560" s="7">
        <v>43911</v>
      </c>
      <c r="F5560" s="7">
        <v>43927</v>
      </c>
      <c r="G5560" s="7">
        <v>43929</v>
      </c>
      <c r="H5560" s="6">
        <f t="shared" si="258"/>
        <v>18</v>
      </c>
      <c r="I5560" s="6" t="s">
        <v>215</v>
      </c>
      <c r="J5560" s="6">
        <v>23</v>
      </c>
      <c r="K5560" s="6">
        <v>38</v>
      </c>
      <c r="L5560" s="6">
        <v>155</v>
      </c>
      <c r="M5560" s="6">
        <v>30</v>
      </c>
      <c r="N5560" s="6">
        <v>5</v>
      </c>
      <c r="O5560" s="6">
        <v>0.4</v>
      </c>
      <c r="P5560" s="8">
        <v>3142.3</v>
      </c>
      <c r="Q5560" s="8">
        <v>2419.5710000000004</v>
      </c>
      <c r="R5560" s="8">
        <f t="shared" si="259"/>
        <v>-2670.9550000000017</v>
      </c>
      <c r="S5560" s="8">
        <f>(((Sales[[#This Row],[Unit Price]]-(Sales[[#This Row],[Discount Applied]]*Sales[[#This Row],[Unit Price]]))-Q5560)/Q5560)*100</f>
        <v>-22.077922077922086</v>
      </c>
      <c r="T5560" s="8">
        <f t="shared" si="260"/>
        <v>9426.9</v>
      </c>
      <c r="U5560" s="8">
        <f>Sales[[#This Row],[Unit Cost]]*Sales[[#This Row],[Order Quantity]]</f>
        <v>12097.855000000001</v>
      </c>
    </row>
    <row r="5561" spans="1:21" x14ac:dyDescent="0.2">
      <c r="A5561" s="6" t="s">
        <v>5774</v>
      </c>
      <c r="B5561" s="6" t="s">
        <v>26</v>
      </c>
      <c r="C5561" s="6" t="s">
        <v>147</v>
      </c>
      <c r="D5561" s="7">
        <v>43800</v>
      </c>
      <c r="E5561" s="7">
        <v>43911</v>
      </c>
      <c r="F5561" s="7">
        <v>43922</v>
      </c>
      <c r="G5561" s="7">
        <v>43932</v>
      </c>
      <c r="H5561" s="6">
        <f t="shared" si="258"/>
        <v>21</v>
      </c>
      <c r="I5561" s="6" t="s">
        <v>215</v>
      </c>
      <c r="J5561" s="6">
        <v>28</v>
      </c>
      <c r="K5561" s="6">
        <v>11</v>
      </c>
      <c r="L5561" s="6">
        <v>256</v>
      </c>
      <c r="M5561" s="6">
        <v>2</v>
      </c>
      <c r="N5561" s="6">
        <v>3</v>
      </c>
      <c r="O5561" s="6">
        <v>0.1</v>
      </c>
      <c r="P5561" s="8">
        <v>3852.5</v>
      </c>
      <c r="Q5561" s="8">
        <v>2080.3500000000004</v>
      </c>
      <c r="R5561" s="8">
        <f t="shared" si="259"/>
        <v>4160.6999999999989</v>
      </c>
      <c r="S5561" s="8">
        <f>(((Sales[[#This Row],[Unit Price]]-(Sales[[#This Row],[Discount Applied]]*Sales[[#This Row],[Unit Price]]))-Q5561)/Q5561)*100</f>
        <v>66.666666666666643</v>
      </c>
      <c r="T5561" s="8">
        <f t="shared" si="260"/>
        <v>10401.75</v>
      </c>
      <c r="U5561" s="8">
        <f>Sales[[#This Row],[Unit Cost]]*Sales[[#This Row],[Order Quantity]]</f>
        <v>6241.0500000000011</v>
      </c>
    </row>
    <row r="5562" spans="1:21" x14ac:dyDescent="0.2">
      <c r="A5562" s="6" t="s">
        <v>5775</v>
      </c>
      <c r="B5562" s="6" t="s">
        <v>24</v>
      </c>
      <c r="C5562" s="6" t="s">
        <v>145</v>
      </c>
      <c r="D5562" s="7">
        <v>43800</v>
      </c>
      <c r="E5562" s="7">
        <v>43911</v>
      </c>
      <c r="F5562" s="7">
        <v>43918</v>
      </c>
      <c r="G5562" s="7">
        <v>43922</v>
      </c>
      <c r="H5562" s="6">
        <f t="shared" si="258"/>
        <v>11</v>
      </c>
      <c r="I5562" s="6" t="s">
        <v>215</v>
      </c>
      <c r="J5562" s="6">
        <v>3</v>
      </c>
      <c r="K5562" s="6">
        <v>32</v>
      </c>
      <c r="L5562" s="6">
        <v>199</v>
      </c>
      <c r="M5562" s="6">
        <v>41</v>
      </c>
      <c r="N5562" s="6">
        <v>8</v>
      </c>
      <c r="O5562" s="6">
        <v>7.4999999999999997E-2</v>
      </c>
      <c r="P5562" s="8">
        <v>917.9</v>
      </c>
      <c r="Q5562" s="8">
        <v>715.96199999999999</v>
      </c>
      <c r="R5562" s="8">
        <f t="shared" si="259"/>
        <v>1064.7640000000001</v>
      </c>
      <c r="S5562" s="8">
        <f>(((Sales[[#This Row],[Unit Price]]-(Sales[[#This Row],[Discount Applied]]*Sales[[#This Row],[Unit Price]]))-Q5562)/Q5562)*100</f>
        <v>18.589743589743595</v>
      </c>
      <c r="T5562" s="8">
        <f t="shared" si="260"/>
        <v>6792.46</v>
      </c>
      <c r="U5562" s="8">
        <f>Sales[[#This Row],[Unit Cost]]*Sales[[#This Row],[Order Quantity]]</f>
        <v>5727.6959999999999</v>
      </c>
    </row>
    <row r="5563" spans="1:21" x14ac:dyDescent="0.2">
      <c r="A5563" s="6" t="s">
        <v>5776</v>
      </c>
      <c r="B5563" s="6" t="s">
        <v>25</v>
      </c>
      <c r="C5563" s="6" t="s">
        <v>143</v>
      </c>
      <c r="D5563" s="7">
        <v>43800</v>
      </c>
      <c r="E5563" s="7">
        <v>43911</v>
      </c>
      <c r="F5563" s="7">
        <v>43936</v>
      </c>
      <c r="G5563" s="7">
        <v>43942</v>
      </c>
      <c r="H5563" s="6">
        <f t="shared" si="258"/>
        <v>31</v>
      </c>
      <c r="I5563" s="6" t="s">
        <v>215</v>
      </c>
      <c r="J5563" s="6">
        <v>15</v>
      </c>
      <c r="K5563" s="6">
        <v>21</v>
      </c>
      <c r="L5563" s="6">
        <v>341</v>
      </c>
      <c r="M5563" s="6">
        <v>20</v>
      </c>
      <c r="N5563" s="6">
        <v>6</v>
      </c>
      <c r="O5563" s="6">
        <v>0.2</v>
      </c>
      <c r="P5563" s="8">
        <v>234.5</v>
      </c>
      <c r="Q5563" s="8">
        <v>147.73500000000001</v>
      </c>
      <c r="R5563" s="8">
        <f t="shared" si="259"/>
        <v>239.18999999999983</v>
      </c>
      <c r="S5563" s="8">
        <f>(((Sales[[#This Row],[Unit Price]]-(Sales[[#This Row],[Discount Applied]]*Sales[[#This Row],[Unit Price]]))-Q5563)/Q5563)*100</f>
        <v>26.984126984126966</v>
      </c>
      <c r="T5563" s="8">
        <f t="shared" si="260"/>
        <v>1125.5999999999999</v>
      </c>
      <c r="U5563" s="8">
        <f>Sales[[#This Row],[Unit Cost]]*Sales[[#This Row],[Order Quantity]]</f>
        <v>886.41000000000008</v>
      </c>
    </row>
    <row r="5564" spans="1:21" x14ac:dyDescent="0.2">
      <c r="A5564" s="6" t="s">
        <v>5777</v>
      </c>
      <c r="B5564" s="6" t="s">
        <v>26</v>
      </c>
      <c r="C5564" s="6" t="s">
        <v>144</v>
      </c>
      <c r="D5564" s="7">
        <v>43800</v>
      </c>
      <c r="E5564" s="7">
        <v>43911</v>
      </c>
      <c r="F5564" s="7">
        <v>43935</v>
      </c>
      <c r="G5564" s="7">
        <v>43945</v>
      </c>
      <c r="H5564" s="6">
        <f t="shared" si="258"/>
        <v>34</v>
      </c>
      <c r="I5564" s="6" t="s">
        <v>215</v>
      </c>
      <c r="J5564" s="6">
        <v>28</v>
      </c>
      <c r="K5564" s="6">
        <v>36</v>
      </c>
      <c r="L5564" s="6">
        <v>74</v>
      </c>
      <c r="M5564" s="6">
        <v>46</v>
      </c>
      <c r="N5564" s="6">
        <v>5</v>
      </c>
      <c r="O5564" s="6">
        <v>0.2</v>
      </c>
      <c r="P5564" s="8">
        <v>1829.1000000000001</v>
      </c>
      <c r="Q5564" s="8">
        <v>969.42300000000012</v>
      </c>
      <c r="R5564" s="8">
        <f t="shared" si="259"/>
        <v>2469.2849999999989</v>
      </c>
      <c r="S5564" s="8">
        <f>(((Sales[[#This Row],[Unit Price]]-(Sales[[#This Row],[Discount Applied]]*Sales[[#This Row],[Unit Price]]))-Q5564)/Q5564)*100</f>
        <v>50.943396226415096</v>
      </c>
      <c r="T5564" s="8">
        <f t="shared" si="260"/>
        <v>7316.4</v>
      </c>
      <c r="U5564" s="8">
        <f>Sales[[#This Row],[Unit Cost]]*Sales[[#This Row],[Order Quantity]]</f>
        <v>4847.1150000000007</v>
      </c>
    </row>
    <row r="5565" spans="1:21" x14ac:dyDescent="0.2">
      <c r="A5565" s="6" t="s">
        <v>5778</v>
      </c>
      <c r="B5565" s="6" t="s">
        <v>25</v>
      </c>
      <c r="C5565" s="6" t="s">
        <v>145</v>
      </c>
      <c r="D5565" s="7">
        <v>43800</v>
      </c>
      <c r="E5565" s="7">
        <v>43911</v>
      </c>
      <c r="F5565" s="7">
        <v>43921</v>
      </c>
      <c r="G5565" s="7">
        <v>43928</v>
      </c>
      <c r="H5565" s="6">
        <f t="shared" si="258"/>
        <v>17</v>
      </c>
      <c r="I5565" s="6" t="s">
        <v>215</v>
      </c>
      <c r="J5565" s="6">
        <v>13</v>
      </c>
      <c r="K5565" s="6">
        <v>38</v>
      </c>
      <c r="L5565" s="6">
        <v>193</v>
      </c>
      <c r="M5565" s="6">
        <v>20</v>
      </c>
      <c r="N5565" s="6">
        <v>4</v>
      </c>
      <c r="O5565" s="6">
        <v>0.05</v>
      </c>
      <c r="P5565" s="8">
        <v>5125.5</v>
      </c>
      <c r="Q5565" s="8">
        <v>2408.9849999999997</v>
      </c>
      <c r="R5565" s="8">
        <f t="shared" si="259"/>
        <v>9840.9600000000028</v>
      </c>
      <c r="S5565" s="8">
        <f>(((Sales[[#This Row],[Unit Price]]-(Sales[[#This Row],[Discount Applied]]*Sales[[#This Row],[Unit Price]]))-Q5565)/Q5565)*100</f>
        <v>102.12765957446813</v>
      </c>
      <c r="T5565" s="8">
        <f t="shared" si="260"/>
        <v>19476.900000000001</v>
      </c>
      <c r="U5565" s="8">
        <f>Sales[[#This Row],[Unit Cost]]*Sales[[#This Row],[Order Quantity]]</f>
        <v>9635.9399999999987</v>
      </c>
    </row>
    <row r="5566" spans="1:21" x14ac:dyDescent="0.2">
      <c r="A5566" s="6" t="s">
        <v>5779</v>
      </c>
      <c r="B5566" s="6" t="s">
        <v>24</v>
      </c>
      <c r="C5566" s="6" t="s">
        <v>146</v>
      </c>
      <c r="D5566" s="7">
        <v>43800</v>
      </c>
      <c r="E5566" s="7">
        <v>43911</v>
      </c>
      <c r="F5566" s="7">
        <v>43913</v>
      </c>
      <c r="G5566" s="7">
        <v>43918</v>
      </c>
      <c r="H5566" s="6">
        <f t="shared" si="258"/>
        <v>7</v>
      </c>
      <c r="I5566" s="6" t="s">
        <v>215</v>
      </c>
      <c r="J5566" s="6">
        <v>2</v>
      </c>
      <c r="K5566" s="6">
        <v>47</v>
      </c>
      <c r="L5566" s="6">
        <v>293</v>
      </c>
      <c r="M5566" s="6">
        <v>34</v>
      </c>
      <c r="N5566" s="6">
        <v>3</v>
      </c>
      <c r="O5566" s="6">
        <v>7.4999999999999997E-2</v>
      </c>
      <c r="P5566" s="8">
        <v>1963.1000000000001</v>
      </c>
      <c r="Q5566" s="8">
        <v>1531.2180000000001</v>
      </c>
      <c r="R5566" s="8">
        <f t="shared" si="259"/>
        <v>853.94849999999951</v>
      </c>
      <c r="S5566" s="8">
        <f>(((Sales[[#This Row],[Unit Price]]-(Sales[[#This Row],[Discount Applied]]*Sales[[#This Row],[Unit Price]]))-Q5566)/Q5566)*100</f>
        <v>18.589743589743588</v>
      </c>
      <c r="T5566" s="8">
        <f t="shared" si="260"/>
        <v>5447.6025</v>
      </c>
      <c r="U5566" s="8">
        <f>Sales[[#This Row],[Unit Cost]]*Sales[[#This Row],[Order Quantity]]</f>
        <v>4593.6540000000005</v>
      </c>
    </row>
    <row r="5567" spans="1:21" x14ac:dyDescent="0.2">
      <c r="A5567" s="6" t="s">
        <v>5780</v>
      </c>
      <c r="B5567" s="6" t="s">
        <v>23</v>
      </c>
      <c r="C5567" s="6" t="s">
        <v>144</v>
      </c>
      <c r="D5567" s="7">
        <v>43800</v>
      </c>
      <c r="E5567" s="7">
        <v>43911</v>
      </c>
      <c r="F5567" s="7">
        <v>43930</v>
      </c>
      <c r="G5567" s="7">
        <v>43935</v>
      </c>
      <c r="H5567" s="6">
        <f t="shared" si="258"/>
        <v>24</v>
      </c>
      <c r="I5567" s="6" t="s">
        <v>215</v>
      </c>
      <c r="J5567" s="6">
        <v>23</v>
      </c>
      <c r="K5567" s="6">
        <v>1</v>
      </c>
      <c r="L5567" s="6">
        <v>68</v>
      </c>
      <c r="M5567" s="6">
        <v>8</v>
      </c>
      <c r="N5567" s="6">
        <v>4</v>
      </c>
      <c r="O5567" s="6">
        <v>0.3</v>
      </c>
      <c r="P5567" s="8">
        <v>167.5</v>
      </c>
      <c r="Q5567" s="8">
        <v>78.724999999999994</v>
      </c>
      <c r="R5567" s="8">
        <f t="shared" si="259"/>
        <v>154.10000000000002</v>
      </c>
      <c r="S5567" s="8">
        <f>(((Sales[[#This Row],[Unit Price]]-(Sales[[#This Row],[Discount Applied]]*Sales[[#This Row],[Unit Price]]))-Q5567)/Q5567)*100</f>
        <v>48.936170212765965</v>
      </c>
      <c r="T5567" s="8">
        <f t="shared" si="260"/>
        <v>469</v>
      </c>
      <c r="U5567" s="8">
        <f>Sales[[#This Row],[Unit Cost]]*Sales[[#This Row],[Order Quantity]]</f>
        <v>314.89999999999998</v>
      </c>
    </row>
    <row r="5568" spans="1:21" x14ac:dyDescent="0.2">
      <c r="A5568" s="6" t="s">
        <v>5781</v>
      </c>
      <c r="B5568" s="6" t="s">
        <v>23</v>
      </c>
      <c r="C5568" s="6" t="s">
        <v>147</v>
      </c>
      <c r="D5568" s="7">
        <v>43800</v>
      </c>
      <c r="E5568" s="7">
        <v>43912</v>
      </c>
      <c r="F5568" s="7">
        <v>43940</v>
      </c>
      <c r="G5568" s="7">
        <v>43947</v>
      </c>
      <c r="H5568" s="6">
        <f t="shared" si="258"/>
        <v>35</v>
      </c>
      <c r="I5568" s="6" t="s">
        <v>215</v>
      </c>
      <c r="J5568" s="6">
        <v>23</v>
      </c>
      <c r="K5568" s="6">
        <v>34</v>
      </c>
      <c r="L5568" s="6">
        <v>225</v>
      </c>
      <c r="M5568" s="6">
        <v>10</v>
      </c>
      <c r="N5568" s="6">
        <v>4</v>
      </c>
      <c r="O5568" s="6">
        <v>0.1</v>
      </c>
      <c r="P5568" s="8">
        <v>3966.4</v>
      </c>
      <c r="Q5568" s="8">
        <v>2776.48</v>
      </c>
      <c r="R5568" s="8">
        <f t="shared" si="259"/>
        <v>3173.1200000000008</v>
      </c>
      <c r="S5568" s="8">
        <f>(((Sales[[#This Row],[Unit Price]]-(Sales[[#This Row],[Discount Applied]]*Sales[[#This Row],[Unit Price]]))-Q5568)/Q5568)*100</f>
        <v>28.57142857142858</v>
      </c>
      <c r="T5568" s="8">
        <f t="shared" si="260"/>
        <v>14279.04</v>
      </c>
      <c r="U5568" s="8">
        <f>Sales[[#This Row],[Unit Cost]]*Sales[[#This Row],[Order Quantity]]</f>
        <v>11105.92</v>
      </c>
    </row>
    <row r="5569" spans="1:21" x14ac:dyDescent="0.2">
      <c r="A5569" s="6" t="s">
        <v>5782</v>
      </c>
      <c r="B5569" s="6" t="s">
        <v>24</v>
      </c>
      <c r="C5569" s="6" t="s">
        <v>143</v>
      </c>
      <c r="D5569" s="7">
        <v>43800</v>
      </c>
      <c r="E5569" s="7">
        <v>43912</v>
      </c>
      <c r="F5569" s="7">
        <v>43926</v>
      </c>
      <c r="G5569" s="7">
        <v>43932</v>
      </c>
      <c r="H5569" s="6">
        <f t="shared" si="258"/>
        <v>20</v>
      </c>
      <c r="I5569" s="6" t="s">
        <v>215</v>
      </c>
      <c r="J5569" s="6">
        <v>8</v>
      </c>
      <c r="K5569" s="6">
        <v>45</v>
      </c>
      <c r="L5569" s="6">
        <v>367</v>
      </c>
      <c r="M5569" s="6">
        <v>30</v>
      </c>
      <c r="N5569" s="6">
        <v>3</v>
      </c>
      <c r="O5569" s="6">
        <v>7.4999999999999997E-2</v>
      </c>
      <c r="P5569" s="8">
        <v>1031.8</v>
      </c>
      <c r="Q5569" s="8">
        <v>577.80799999999999</v>
      </c>
      <c r="R5569" s="8">
        <f t="shared" si="259"/>
        <v>1129.8209999999999</v>
      </c>
      <c r="S5569" s="8">
        <f>(((Sales[[#This Row],[Unit Price]]-(Sales[[#This Row],[Discount Applied]]*Sales[[#This Row],[Unit Price]]))-Q5569)/Q5569)*100</f>
        <v>65.178571428571416</v>
      </c>
      <c r="T5569" s="8">
        <f t="shared" si="260"/>
        <v>2863.2449999999999</v>
      </c>
      <c r="U5569" s="8">
        <f>Sales[[#This Row],[Unit Cost]]*Sales[[#This Row],[Order Quantity]]</f>
        <v>1733.424</v>
      </c>
    </row>
    <row r="5570" spans="1:21" x14ac:dyDescent="0.2">
      <c r="A5570" s="6" t="s">
        <v>5783</v>
      </c>
      <c r="B5570" s="6" t="s">
        <v>26</v>
      </c>
      <c r="C5570" s="6" t="s">
        <v>145</v>
      </c>
      <c r="D5570" s="7">
        <v>43800</v>
      </c>
      <c r="E5570" s="7">
        <v>43912</v>
      </c>
      <c r="F5570" s="7">
        <v>43935</v>
      </c>
      <c r="G5570" s="7">
        <v>43937</v>
      </c>
      <c r="H5570" s="6">
        <f t="shared" ref="H5570:H5633" si="261">G5570-E5570</f>
        <v>25</v>
      </c>
      <c r="I5570" s="6" t="s">
        <v>215</v>
      </c>
      <c r="J5570" s="6">
        <v>26</v>
      </c>
      <c r="K5570" s="6">
        <v>35</v>
      </c>
      <c r="L5570" s="6">
        <v>190</v>
      </c>
      <c r="M5570" s="6">
        <v>34</v>
      </c>
      <c r="N5570" s="6">
        <v>7</v>
      </c>
      <c r="O5570" s="6">
        <v>0.05</v>
      </c>
      <c r="P5570" s="8">
        <v>227.8</v>
      </c>
      <c r="Q5570" s="8">
        <v>145.792</v>
      </c>
      <c r="R5570" s="8">
        <f t="shared" ref="R5570:R5633" si="262">T5570-(Q5570*N5570)</f>
        <v>494.32600000000014</v>
      </c>
      <c r="S5570" s="8">
        <f>(((Sales[[#This Row],[Unit Price]]-(Sales[[#This Row],[Discount Applied]]*Sales[[#This Row],[Unit Price]]))-Q5570)/Q5570)*100</f>
        <v>48.437500000000014</v>
      </c>
      <c r="T5570" s="8">
        <f t="shared" ref="T5570:T5633" si="263">((P5570*N5570)-(P5570*O5570*N5570))</f>
        <v>1514.8700000000001</v>
      </c>
      <c r="U5570" s="8">
        <f>Sales[[#This Row],[Unit Cost]]*Sales[[#This Row],[Order Quantity]]</f>
        <v>1020.544</v>
      </c>
    </row>
    <row r="5571" spans="1:21" x14ac:dyDescent="0.2">
      <c r="A5571" s="6" t="s">
        <v>5784</v>
      </c>
      <c r="B5571" s="6" t="s">
        <v>23</v>
      </c>
      <c r="C5571" s="6" t="s">
        <v>146</v>
      </c>
      <c r="D5571" s="7">
        <v>43800</v>
      </c>
      <c r="E5571" s="7">
        <v>43912</v>
      </c>
      <c r="F5571" s="7">
        <v>43926</v>
      </c>
      <c r="G5571" s="7">
        <v>43928</v>
      </c>
      <c r="H5571" s="6">
        <f t="shared" si="261"/>
        <v>16</v>
      </c>
      <c r="I5571" s="6" t="s">
        <v>215</v>
      </c>
      <c r="J5571" s="6">
        <v>22</v>
      </c>
      <c r="K5571" s="6">
        <v>15</v>
      </c>
      <c r="L5571" s="6">
        <v>318</v>
      </c>
      <c r="M5571" s="6">
        <v>25</v>
      </c>
      <c r="N5571" s="6">
        <v>8</v>
      </c>
      <c r="O5571" s="6">
        <v>0.1</v>
      </c>
      <c r="P5571" s="8">
        <v>3892.7000000000003</v>
      </c>
      <c r="Q5571" s="8">
        <v>2335.62</v>
      </c>
      <c r="R5571" s="8">
        <f t="shared" si="262"/>
        <v>9342.4800000000032</v>
      </c>
      <c r="S5571" s="8">
        <f>(((Sales[[#This Row],[Unit Price]]-(Sales[[#This Row],[Discount Applied]]*Sales[[#This Row],[Unit Price]]))-Q5571)/Q5571)*100</f>
        <v>50.000000000000021</v>
      </c>
      <c r="T5571" s="8">
        <f t="shared" si="263"/>
        <v>28027.440000000002</v>
      </c>
      <c r="U5571" s="8">
        <f>Sales[[#This Row],[Unit Cost]]*Sales[[#This Row],[Order Quantity]]</f>
        <v>18684.96</v>
      </c>
    </row>
    <row r="5572" spans="1:21" x14ac:dyDescent="0.2">
      <c r="A5572" s="6" t="s">
        <v>5785</v>
      </c>
      <c r="B5572" s="6" t="s">
        <v>23</v>
      </c>
      <c r="C5572" s="6" t="s">
        <v>145</v>
      </c>
      <c r="D5572" s="7">
        <v>43800</v>
      </c>
      <c r="E5572" s="7">
        <v>43912</v>
      </c>
      <c r="F5572" s="7">
        <v>43919</v>
      </c>
      <c r="G5572" s="7">
        <v>43923</v>
      </c>
      <c r="H5572" s="6">
        <f t="shared" si="261"/>
        <v>11</v>
      </c>
      <c r="I5572" s="6" t="s">
        <v>215</v>
      </c>
      <c r="J5572" s="6">
        <v>23</v>
      </c>
      <c r="K5572" s="6">
        <v>15</v>
      </c>
      <c r="L5572" s="6">
        <v>112</v>
      </c>
      <c r="M5572" s="6">
        <v>12</v>
      </c>
      <c r="N5572" s="6">
        <v>2</v>
      </c>
      <c r="O5572" s="6">
        <v>0.1</v>
      </c>
      <c r="P5572" s="8">
        <v>1319.9</v>
      </c>
      <c r="Q5572" s="8">
        <v>1042.7210000000002</v>
      </c>
      <c r="R5572" s="8">
        <f t="shared" si="262"/>
        <v>290.3779999999997</v>
      </c>
      <c r="S5572" s="8">
        <f>(((Sales[[#This Row],[Unit Price]]-(Sales[[#This Row],[Discount Applied]]*Sales[[#This Row],[Unit Price]]))-Q5572)/Q5572)*100</f>
        <v>13.924050632911374</v>
      </c>
      <c r="T5572" s="8">
        <f t="shared" si="263"/>
        <v>2375.8200000000002</v>
      </c>
      <c r="U5572" s="8">
        <f>Sales[[#This Row],[Unit Cost]]*Sales[[#This Row],[Order Quantity]]</f>
        <v>2085.4420000000005</v>
      </c>
    </row>
    <row r="5573" spans="1:21" x14ac:dyDescent="0.2">
      <c r="A5573" s="6" t="s">
        <v>5786</v>
      </c>
      <c r="B5573" s="6" t="s">
        <v>24</v>
      </c>
      <c r="C5573" s="6" t="s">
        <v>143</v>
      </c>
      <c r="D5573" s="7">
        <v>43800</v>
      </c>
      <c r="E5573" s="7">
        <v>43912</v>
      </c>
      <c r="F5573" s="7">
        <v>43938</v>
      </c>
      <c r="G5573" s="7">
        <v>43945</v>
      </c>
      <c r="H5573" s="6">
        <f t="shared" si="261"/>
        <v>33</v>
      </c>
      <c r="I5573" s="6" t="s">
        <v>215</v>
      </c>
      <c r="J5573" s="6">
        <v>3</v>
      </c>
      <c r="K5573" s="6">
        <v>48</v>
      </c>
      <c r="L5573" s="6">
        <v>359</v>
      </c>
      <c r="M5573" s="6">
        <v>18</v>
      </c>
      <c r="N5573" s="6">
        <v>5</v>
      </c>
      <c r="O5573" s="6">
        <v>0.1</v>
      </c>
      <c r="P5573" s="8">
        <v>1313.2</v>
      </c>
      <c r="Q5573" s="8">
        <v>958.63599999999997</v>
      </c>
      <c r="R5573" s="8">
        <f t="shared" si="262"/>
        <v>1116.2199999999993</v>
      </c>
      <c r="S5573" s="8">
        <f>(((Sales[[#This Row],[Unit Price]]-(Sales[[#This Row],[Discount Applied]]*Sales[[#This Row],[Unit Price]]))-Q5573)/Q5573)*100</f>
        <v>23.287671232876729</v>
      </c>
      <c r="T5573" s="8">
        <f t="shared" si="263"/>
        <v>5909.4</v>
      </c>
      <c r="U5573" s="8">
        <f>Sales[[#This Row],[Unit Cost]]*Sales[[#This Row],[Order Quantity]]</f>
        <v>4793.18</v>
      </c>
    </row>
    <row r="5574" spans="1:21" x14ac:dyDescent="0.2">
      <c r="A5574" s="6" t="s">
        <v>5787</v>
      </c>
      <c r="B5574" s="6" t="s">
        <v>24</v>
      </c>
      <c r="C5574" s="6" t="s">
        <v>147</v>
      </c>
      <c r="D5574" s="7">
        <v>43800</v>
      </c>
      <c r="E5574" s="7">
        <v>43912</v>
      </c>
      <c r="F5574" s="7">
        <v>43934</v>
      </c>
      <c r="G5574" s="7">
        <v>43943</v>
      </c>
      <c r="H5574" s="6">
        <f t="shared" si="261"/>
        <v>31</v>
      </c>
      <c r="I5574" s="6" t="s">
        <v>215</v>
      </c>
      <c r="J5574" s="6">
        <v>11</v>
      </c>
      <c r="K5574" s="6">
        <v>8</v>
      </c>
      <c r="L5574" s="6">
        <v>249</v>
      </c>
      <c r="M5574" s="6">
        <v>1</v>
      </c>
      <c r="N5574" s="6">
        <v>2</v>
      </c>
      <c r="O5574" s="6">
        <v>0.2</v>
      </c>
      <c r="P5574" s="8">
        <v>3001.6</v>
      </c>
      <c r="Q5574" s="8">
        <v>2251.1999999999998</v>
      </c>
      <c r="R5574" s="8">
        <f t="shared" si="262"/>
        <v>300.15999999999985</v>
      </c>
      <c r="S5574" s="8">
        <f>(((Sales[[#This Row],[Unit Price]]-(Sales[[#This Row],[Discount Applied]]*Sales[[#This Row],[Unit Price]]))-Q5574)/Q5574)*100</f>
        <v>6.6666666666666634</v>
      </c>
      <c r="T5574" s="8">
        <f t="shared" si="263"/>
        <v>4802.5599999999995</v>
      </c>
      <c r="U5574" s="8">
        <f>Sales[[#This Row],[Unit Cost]]*Sales[[#This Row],[Order Quantity]]</f>
        <v>4502.3999999999996</v>
      </c>
    </row>
    <row r="5575" spans="1:21" x14ac:dyDescent="0.2">
      <c r="A5575" s="6" t="s">
        <v>5788</v>
      </c>
      <c r="B5575" s="6" t="s">
        <v>25</v>
      </c>
      <c r="C5575" s="6" t="s">
        <v>145</v>
      </c>
      <c r="D5575" s="7">
        <v>43800</v>
      </c>
      <c r="E5575" s="7">
        <v>43912</v>
      </c>
      <c r="F5575" s="7">
        <v>43935</v>
      </c>
      <c r="G5575" s="7">
        <v>43943</v>
      </c>
      <c r="H5575" s="6">
        <f t="shared" si="261"/>
        <v>31</v>
      </c>
      <c r="I5575" s="6" t="s">
        <v>215</v>
      </c>
      <c r="J5575" s="6">
        <v>18</v>
      </c>
      <c r="K5575" s="6">
        <v>22</v>
      </c>
      <c r="L5575" s="6">
        <v>129</v>
      </c>
      <c r="M5575" s="6">
        <v>8</v>
      </c>
      <c r="N5575" s="6">
        <v>8</v>
      </c>
      <c r="O5575" s="6">
        <v>0.1</v>
      </c>
      <c r="P5575" s="8">
        <v>234.5</v>
      </c>
      <c r="Q5575" s="8">
        <v>187.60000000000002</v>
      </c>
      <c r="R5575" s="8">
        <f t="shared" si="262"/>
        <v>187.59999999999991</v>
      </c>
      <c r="S5575" s="8">
        <f>(((Sales[[#This Row],[Unit Price]]-(Sales[[#This Row],[Discount Applied]]*Sales[[#This Row],[Unit Price]]))-Q5575)/Q5575)*100</f>
        <v>12.499999999999993</v>
      </c>
      <c r="T5575" s="8">
        <f t="shared" si="263"/>
        <v>1688.4</v>
      </c>
      <c r="U5575" s="8">
        <f>Sales[[#This Row],[Unit Cost]]*Sales[[#This Row],[Order Quantity]]</f>
        <v>1500.8000000000002</v>
      </c>
    </row>
    <row r="5576" spans="1:21" x14ac:dyDescent="0.2">
      <c r="A5576" s="6" t="s">
        <v>5789</v>
      </c>
      <c r="B5576" s="6" t="s">
        <v>25</v>
      </c>
      <c r="C5576" s="6" t="s">
        <v>144</v>
      </c>
      <c r="D5576" s="7">
        <v>43800</v>
      </c>
      <c r="E5576" s="7">
        <v>43912</v>
      </c>
      <c r="F5576" s="7">
        <v>43923</v>
      </c>
      <c r="G5576" s="7">
        <v>43930</v>
      </c>
      <c r="H5576" s="6">
        <f t="shared" si="261"/>
        <v>18</v>
      </c>
      <c r="I5576" s="6" t="s">
        <v>215</v>
      </c>
      <c r="J5576" s="6">
        <v>14</v>
      </c>
      <c r="K5576" s="6">
        <v>29</v>
      </c>
      <c r="L5576" s="6">
        <v>71</v>
      </c>
      <c r="M5576" s="6">
        <v>43</v>
      </c>
      <c r="N5576" s="6">
        <v>4</v>
      </c>
      <c r="O5576" s="6">
        <v>0.05</v>
      </c>
      <c r="P5576" s="8">
        <v>1125.6000000000001</v>
      </c>
      <c r="Q5576" s="8">
        <v>596.5680000000001</v>
      </c>
      <c r="R5576" s="8">
        <f t="shared" si="262"/>
        <v>1891.0080000000003</v>
      </c>
      <c r="S5576" s="8">
        <f>(((Sales[[#This Row],[Unit Price]]-(Sales[[#This Row],[Discount Applied]]*Sales[[#This Row],[Unit Price]]))-Q5576)/Q5576)*100</f>
        <v>79.245283018867923</v>
      </c>
      <c r="T5576" s="8">
        <f t="shared" si="263"/>
        <v>4277.2800000000007</v>
      </c>
      <c r="U5576" s="8">
        <f>Sales[[#This Row],[Unit Cost]]*Sales[[#This Row],[Order Quantity]]</f>
        <v>2386.2720000000004</v>
      </c>
    </row>
    <row r="5577" spans="1:21" x14ac:dyDescent="0.2">
      <c r="A5577" s="6" t="s">
        <v>5790</v>
      </c>
      <c r="B5577" s="6" t="s">
        <v>24</v>
      </c>
      <c r="C5577" s="6" t="s">
        <v>145</v>
      </c>
      <c r="D5577" s="7">
        <v>43800</v>
      </c>
      <c r="E5577" s="7">
        <v>43913</v>
      </c>
      <c r="F5577" s="7">
        <v>43915</v>
      </c>
      <c r="G5577" s="7">
        <v>43916</v>
      </c>
      <c r="H5577" s="6">
        <f t="shared" si="261"/>
        <v>3</v>
      </c>
      <c r="I5577" s="6" t="s">
        <v>215</v>
      </c>
      <c r="J5577" s="6">
        <v>7</v>
      </c>
      <c r="K5577" s="6">
        <v>8</v>
      </c>
      <c r="L5577" s="6">
        <v>192</v>
      </c>
      <c r="M5577" s="6">
        <v>42</v>
      </c>
      <c r="N5577" s="6">
        <v>8</v>
      </c>
      <c r="O5577" s="6">
        <v>0.2</v>
      </c>
      <c r="P5577" s="8">
        <v>1018.4</v>
      </c>
      <c r="Q5577" s="8">
        <v>682.32799999999997</v>
      </c>
      <c r="R5577" s="8">
        <f t="shared" si="262"/>
        <v>1059.1360000000004</v>
      </c>
      <c r="S5577" s="8">
        <f>(((Sales[[#This Row],[Unit Price]]-(Sales[[#This Row],[Discount Applied]]*Sales[[#This Row],[Unit Price]]))-Q5577)/Q5577)*100</f>
        <v>19.402985074626873</v>
      </c>
      <c r="T5577" s="8">
        <f t="shared" si="263"/>
        <v>6517.76</v>
      </c>
      <c r="U5577" s="8">
        <f>Sales[[#This Row],[Unit Cost]]*Sales[[#This Row],[Order Quantity]]</f>
        <v>5458.6239999999998</v>
      </c>
    </row>
    <row r="5578" spans="1:21" x14ac:dyDescent="0.2">
      <c r="A5578" s="6" t="s">
        <v>5791</v>
      </c>
      <c r="B5578" s="6" t="s">
        <v>25</v>
      </c>
      <c r="C5578" s="6" t="s">
        <v>147</v>
      </c>
      <c r="D5578" s="7">
        <v>43800</v>
      </c>
      <c r="E5578" s="7">
        <v>43913</v>
      </c>
      <c r="F5578" s="7">
        <v>43928</v>
      </c>
      <c r="G5578" s="7">
        <v>43930</v>
      </c>
      <c r="H5578" s="6">
        <f t="shared" si="261"/>
        <v>17</v>
      </c>
      <c r="I5578" s="6" t="s">
        <v>215</v>
      </c>
      <c r="J5578" s="6">
        <v>13</v>
      </c>
      <c r="K5578" s="6">
        <v>27</v>
      </c>
      <c r="L5578" s="6">
        <v>241</v>
      </c>
      <c r="M5578" s="6">
        <v>15</v>
      </c>
      <c r="N5578" s="6">
        <v>4</v>
      </c>
      <c r="O5578" s="6">
        <v>7.4999999999999997E-2</v>
      </c>
      <c r="P5578" s="8">
        <v>5587.8</v>
      </c>
      <c r="Q5578" s="8">
        <v>4637.8739999999998</v>
      </c>
      <c r="R5578" s="8">
        <f t="shared" si="262"/>
        <v>2123.3640000000014</v>
      </c>
      <c r="S5578" s="8">
        <f>(((Sales[[#This Row],[Unit Price]]-(Sales[[#This Row],[Discount Applied]]*Sales[[#This Row],[Unit Price]]))-Q5578)/Q5578)*100</f>
        <v>11.445783132530128</v>
      </c>
      <c r="T5578" s="8">
        <f t="shared" si="263"/>
        <v>20674.86</v>
      </c>
      <c r="U5578" s="8">
        <f>Sales[[#This Row],[Unit Cost]]*Sales[[#This Row],[Order Quantity]]</f>
        <v>18551.495999999999</v>
      </c>
    </row>
    <row r="5579" spans="1:21" x14ac:dyDescent="0.2">
      <c r="A5579" s="6" t="s">
        <v>5792</v>
      </c>
      <c r="B5579" s="6" t="s">
        <v>24</v>
      </c>
      <c r="C5579" s="6" t="s">
        <v>146</v>
      </c>
      <c r="D5579" s="7">
        <v>43800</v>
      </c>
      <c r="E5579" s="7">
        <v>43913</v>
      </c>
      <c r="F5579" s="7">
        <v>43938</v>
      </c>
      <c r="G5579" s="7">
        <v>43946</v>
      </c>
      <c r="H5579" s="6">
        <f t="shared" si="261"/>
        <v>33</v>
      </c>
      <c r="I5579" s="6" t="s">
        <v>215</v>
      </c>
      <c r="J5579" s="6">
        <v>5</v>
      </c>
      <c r="K5579" s="6">
        <v>27</v>
      </c>
      <c r="L5579" s="6">
        <v>303</v>
      </c>
      <c r="M5579" s="6">
        <v>4</v>
      </c>
      <c r="N5579" s="6">
        <v>1</v>
      </c>
      <c r="O5579" s="6">
        <v>0.05</v>
      </c>
      <c r="P5579" s="8">
        <v>891.1</v>
      </c>
      <c r="Q5579" s="8">
        <v>543.57100000000003</v>
      </c>
      <c r="R5579" s="8">
        <f t="shared" si="262"/>
        <v>302.97400000000005</v>
      </c>
      <c r="S5579" s="8">
        <f>(((Sales[[#This Row],[Unit Price]]-(Sales[[#This Row],[Discount Applied]]*Sales[[#This Row],[Unit Price]]))-Q5579)/Q5579)*100</f>
        <v>55.73770491803279</v>
      </c>
      <c r="T5579" s="8">
        <f t="shared" si="263"/>
        <v>846.54500000000007</v>
      </c>
      <c r="U5579" s="8">
        <f>Sales[[#This Row],[Unit Cost]]*Sales[[#This Row],[Order Quantity]]</f>
        <v>543.57100000000003</v>
      </c>
    </row>
    <row r="5580" spans="1:21" x14ac:dyDescent="0.2">
      <c r="A5580" s="6" t="s">
        <v>5793</v>
      </c>
      <c r="B5580" s="6" t="s">
        <v>24</v>
      </c>
      <c r="C5580" s="6" t="s">
        <v>146</v>
      </c>
      <c r="D5580" s="7">
        <v>43800</v>
      </c>
      <c r="E5580" s="7">
        <v>43913</v>
      </c>
      <c r="F5580" s="7">
        <v>43924</v>
      </c>
      <c r="G5580" s="7">
        <v>43933</v>
      </c>
      <c r="H5580" s="6">
        <f t="shared" si="261"/>
        <v>20</v>
      </c>
      <c r="I5580" s="6" t="s">
        <v>215</v>
      </c>
      <c r="J5580" s="6">
        <v>1</v>
      </c>
      <c r="K5580" s="6">
        <v>43</v>
      </c>
      <c r="L5580" s="6">
        <v>290</v>
      </c>
      <c r="M5580" s="6">
        <v>3</v>
      </c>
      <c r="N5580" s="6">
        <v>5</v>
      </c>
      <c r="O5580" s="6">
        <v>0.05</v>
      </c>
      <c r="P5580" s="8">
        <v>1118.9000000000001</v>
      </c>
      <c r="Q5580" s="8">
        <v>783.23</v>
      </c>
      <c r="R5580" s="8">
        <f t="shared" si="262"/>
        <v>1398.6249999999995</v>
      </c>
      <c r="S5580" s="8">
        <f>(((Sales[[#This Row],[Unit Price]]-(Sales[[#This Row],[Discount Applied]]*Sales[[#This Row],[Unit Price]]))-Q5580)/Q5580)*100</f>
        <v>35.71428571428573</v>
      </c>
      <c r="T5580" s="8">
        <f t="shared" si="263"/>
        <v>5314.7749999999996</v>
      </c>
      <c r="U5580" s="8">
        <f>Sales[[#This Row],[Unit Cost]]*Sales[[#This Row],[Order Quantity]]</f>
        <v>3916.15</v>
      </c>
    </row>
    <row r="5581" spans="1:21" x14ac:dyDescent="0.2">
      <c r="A5581" s="6" t="s">
        <v>5794</v>
      </c>
      <c r="B5581" s="6" t="s">
        <v>25</v>
      </c>
      <c r="C5581" s="6" t="s">
        <v>143</v>
      </c>
      <c r="D5581" s="7">
        <v>43800</v>
      </c>
      <c r="E5581" s="7">
        <v>43914</v>
      </c>
      <c r="F5581" s="7">
        <v>43939</v>
      </c>
      <c r="G5581" s="7">
        <v>43944</v>
      </c>
      <c r="H5581" s="6">
        <f t="shared" si="261"/>
        <v>30</v>
      </c>
      <c r="I5581" s="6" t="s">
        <v>215</v>
      </c>
      <c r="J5581" s="6">
        <v>13</v>
      </c>
      <c r="K5581" s="6">
        <v>47</v>
      </c>
      <c r="L5581" s="6">
        <v>335</v>
      </c>
      <c r="M5581" s="6">
        <v>2</v>
      </c>
      <c r="N5581" s="6">
        <v>4</v>
      </c>
      <c r="O5581" s="6">
        <v>0.3</v>
      </c>
      <c r="P5581" s="8">
        <v>1768.8</v>
      </c>
      <c r="Q5581" s="8">
        <v>1096.6559999999999</v>
      </c>
      <c r="R5581" s="8">
        <f t="shared" si="262"/>
        <v>566.01599999999962</v>
      </c>
      <c r="S5581" s="8">
        <f>(((Sales[[#This Row],[Unit Price]]-(Sales[[#This Row],[Discount Applied]]*Sales[[#This Row],[Unit Price]]))-Q5581)/Q5581)*100</f>
        <v>12.903225806451605</v>
      </c>
      <c r="T5581" s="8">
        <f t="shared" si="263"/>
        <v>4952.6399999999994</v>
      </c>
      <c r="U5581" s="8">
        <f>Sales[[#This Row],[Unit Cost]]*Sales[[#This Row],[Order Quantity]]</f>
        <v>4386.6239999999998</v>
      </c>
    </row>
    <row r="5582" spans="1:21" x14ac:dyDescent="0.2">
      <c r="A5582" s="6" t="s">
        <v>5795</v>
      </c>
      <c r="B5582" s="6" t="s">
        <v>25</v>
      </c>
      <c r="C5582" s="6" t="s">
        <v>144</v>
      </c>
      <c r="D5582" s="7">
        <v>43800</v>
      </c>
      <c r="E5582" s="7">
        <v>43914</v>
      </c>
      <c r="F5582" s="7">
        <v>43938</v>
      </c>
      <c r="G5582" s="7">
        <v>43939</v>
      </c>
      <c r="H5582" s="6">
        <f t="shared" si="261"/>
        <v>25</v>
      </c>
      <c r="I5582" s="6" t="s">
        <v>215</v>
      </c>
      <c r="J5582" s="6">
        <v>20</v>
      </c>
      <c r="K5582" s="6">
        <v>35</v>
      </c>
      <c r="L5582" s="6">
        <v>66</v>
      </c>
      <c r="M5582" s="6">
        <v>13</v>
      </c>
      <c r="N5582" s="6">
        <v>3</v>
      </c>
      <c r="O5582" s="6">
        <v>0.05</v>
      </c>
      <c r="P5582" s="8">
        <v>984.9</v>
      </c>
      <c r="Q5582" s="8">
        <v>699.279</v>
      </c>
      <c r="R5582" s="8">
        <f t="shared" si="262"/>
        <v>709.1279999999997</v>
      </c>
      <c r="S5582" s="8">
        <f>(((Sales[[#This Row],[Unit Price]]-(Sales[[#This Row],[Discount Applied]]*Sales[[#This Row],[Unit Price]]))-Q5582)/Q5582)*100</f>
        <v>33.802816901408448</v>
      </c>
      <c r="T5582" s="8">
        <f t="shared" si="263"/>
        <v>2806.9649999999997</v>
      </c>
      <c r="U5582" s="8">
        <f>Sales[[#This Row],[Unit Cost]]*Sales[[#This Row],[Order Quantity]]</f>
        <v>2097.837</v>
      </c>
    </row>
    <row r="5583" spans="1:21" x14ac:dyDescent="0.2">
      <c r="A5583" s="6" t="s">
        <v>5796</v>
      </c>
      <c r="B5583" s="6" t="s">
        <v>24</v>
      </c>
      <c r="C5583" s="6" t="s">
        <v>145</v>
      </c>
      <c r="D5583" s="7">
        <v>43800</v>
      </c>
      <c r="E5583" s="7">
        <v>43914</v>
      </c>
      <c r="F5583" s="7">
        <v>43941</v>
      </c>
      <c r="G5583" s="7">
        <v>43951</v>
      </c>
      <c r="H5583" s="6">
        <f t="shared" si="261"/>
        <v>37</v>
      </c>
      <c r="I5583" s="6" t="s">
        <v>215</v>
      </c>
      <c r="J5583" s="6">
        <v>2</v>
      </c>
      <c r="K5583" s="6">
        <v>42</v>
      </c>
      <c r="L5583" s="6">
        <v>152</v>
      </c>
      <c r="M5583" s="6">
        <v>16</v>
      </c>
      <c r="N5583" s="6">
        <v>5</v>
      </c>
      <c r="O5583" s="6">
        <v>0.1</v>
      </c>
      <c r="P5583" s="8">
        <v>1045.2</v>
      </c>
      <c r="Q5583" s="8">
        <v>491.24399999999997</v>
      </c>
      <c r="R5583" s="8">
        <f t="shared" si="262"/>
        <v>2247.1799999999998</v>
      </c>
      <c r="S5583" s="8">
        <f>(((Sales[[#This Row],[Unit Price]]-(Sales[[#This Row],[Discount Applied]]*Sales[[#This Row],[Unit Price]]))-Q5583)/Q5583)*100</f>
        <v>91.489361702127681</v>
      </c>
      <c r="T5583" s="8">
        <f t="shared" si="263"/>
        <v>4703.3999999999996</v>
      </c>
      <c r="U5583" s="8">
        <f>Sales[[#This Row],[Unit Cost]]*Sales[[#This Row],[Order Quantity]]</f>
        <v>2456.2199999999998</v>
      </c>
    </row>
    <row r="5584" spans="1:21" x14ac:dyDescent="0.2">
      <c r="A5584" s="6" t="s">
        <v>5797</v>
      </c>
      <c r="B5584" s="6" t="s">
        <v>25</v>
      </c>
      <c r="C5584" s="6" t="s">
        <v>146</v>
      </c>
      <c r="D5584" s="7">
        <v>43800</v>
      </c>
      <c r="E5584" s="7">
        <v>43914</v>
      </c>
      <c r="F5584" s="7">
        <v>43921</v>
      </c>
      <c r="G5584" s="7">
        <v>43930</v>
      </c>
      <c r="H5584" s="6">
        <f t="shared" si="261"/>
        <v>16</v>
      </c>
      <c r="I5584" s="6" t="s">
        <v>215</v>
      </c>
      <c r="J5584" s="6">
        <v>19</v>
      </c>
      <c r="K5584" s="6">
        <v>45</v>
      </c>
      <c r="L5584" s="6">
        <v>287</v>
      </c>
      <c r="M5584" s="6">
        <v>11</v>
      </c>
      <c r="N5584" s="6">
        <v>7</v>
      </c>
      <c r="O5584" s="6">
        <v>0.05</v>
      </c>
      <c r="P5584" s="8">
        <v>3939.6</v>
      </c>
      <c r="Q5584" s="8">
        <v>3151.6800000000003</v>
      </c>
      <c r="R5584" s="8">
        <f t="shared" si="262"/>
        <v>4136.5799999999981</v>
      </c>
      <c r="S5584" s="8">
        <f>(((Sales[[#This Row],[Unit Price]]-(Sales[[#This Row],[Discount Applied]]*Sales[[#This Row],[Unit Price]]))-Q5584)/Q5584)*100</f>
        <v>18.749999999999986</v>
      </c>
      <c r="T5584" s="8">
        <f t="shared" si="263"/>
        <v>26198.34</v>
      </c>
      <c r="U5584" s="8">
        <f>Sales[[#This Row],[Unit Cost]]*Sales[[#This Row],[Order Quantity]]</f>
        <v>22061.760000000002</v>
      </c>
    </row>
    <row r="5585" spans="1:21" x14ac:dyDescent="0.2">
      <c r="A5585" s="6" t="s">
        <v>5798</v>
      </c>
      <c r="B5585" s="6" t="s">
        <v>26</v>
      </c>
      <c r="C5585" s="6" t="s">
        <v>143</v>
      </c>
      <c r="D5585" s="7">
        <v>43800</v>
      </c>
      <c r="E5585" s="7">
        <v>43914</v>
      </c>
      <c r="F5585" s="7">
        <v>43921</v>
      </c>
      <c r="G5585" s="7">
        <v>43929</v>
      </c>
      <c r="H5585" s="6">
        <f t="shared" si="261"/>
        <v>15</v>
      </c>
      <c r="I5585" s="6" t="s">
        <v>215</v>
      </c>
      <c r="J5585" s="6">
        <v>27</v>
      </c>
      <c r="K5585" s="6">
        <v>11</v>
      </c>
      <c r="L5585" s="6">
        <v>333</v>
      </c>
      <c r="M5585" s="6">
        <v>40</v>
      </c>
      <c r="N5585" s="6">
        <v>2</v>
      </c>
      <c r="O5585" s="6">
        <v>0.1</v>
      </c>
      <c r="P5585" s="8">
        <v>2934.6</v>
      </c>
      <c r="Q5585" s="8">
        <v>1291.2239999999999</v>
      </c>
      <c r="R5585" s="8">
        <f t="shared" si="262"/>
        <v>2699.8319999999999</v>
      </c>
      <c r="S5585" s="8">
        <f>(((Sales[[#This Row],[Unit Price]]-(Sales[[#This Row],[Discount Applied]]*Sales[[#This Row],[Unit Price]]))-Q5585)/Q5585)*100</f>
        <v>104.54545454545455</v>
      </c>
      <c r="T5585" s="8">
        <f t="shared" si="263"/>
        <v>5282.28</v>
      </c>
      <c r="U5585" s="8">
        <f>Sales[[#This Row],[Unit Cost]]*Sales[[#This Row],[Order Quantity]]</f>
        <v>2582.4479999999999</v>
      </c>
    </row>
    <row r="5586" spans="1:21" x14ac:dyDescent="0.2">
      <c r="A5586" s="6" t="s">
        <v>5799</v>
      </c>
      <c r="B5586" s="6" t="s">
        <v>24</v>
      </c>
      <c r="C5586" s="6" t="s">
        <v>145</v>
      </c>
      <c r="D5586" s="7">
        <v>43800</v>
      </c>
      <c r="E5586" s="7">
        <v>43914</v>
      </c>
      <c r="F5586" s="7">
        <v>43941</v>
      </c>
      <c r="G5586" s="7">
        <v>43951</v>
      </c>
      <c r="H5586" s="6">
        <f t="shared" si="261"/>
        <v>37</v>
      </c>
      <c r="I5586" s="6" t="s">
        <v>215</v>
      </c>
      <c r="J5586" s="6">
        <v>7</v>
      </c>
      <c r="K5586" s="6">
        <v>46</v>
      </c>
      <c r="L5586" s="6">
        <v>197</v>
      </c>
      <c r="M5586" s="6">
        <v>5</v>
      </c>
      <c r="N5586" s="6">
        <v>1</v>
      </c>
      <c r="O5586" s="6">
        <v>0.05</v>
      </c>
      <c r="P5586" s="8">
        <v>6271.2</v>
      </c>
      <c r="Q5586" s="8">
        <v>3261.0239999999999</v>
      </c>
      <c r="R5586" s="8">
        <f t="shared" si="262"/>
        <v>2696.6159999999995</v>
      </c>
      <c r="S5586" s="8">
        <f>(((Sales[[#This Row],[Unit Price]]-(Sales[[#This Row],[Discount Applied]]*Sales[[#This Row],[Unit Price]]))-Q5586)/Q5586)*100</f>
        <v>82.692307692307679</v>
      </c>
      <c r="T5586" s="8">
        <f t="shared" si="263"/>
        <v>5957.6399999999994</v>
      </c>
      <c r="U5586" s="8">
        <f>Sales[[#This Row],[Unit Cost]]*Sales[[#This Row],[Order Quantity]]</f>
        <v>3261.0239999999999</v>
      </c>
    </row>
    <row r="5587" spans="1:21" x14ac:dyDescent="0.2">
      <c r="A5587" s="6" t="s">
        <v>5800</v>
      </c>
      <c r="B5587" s="6" t="s">
        <v>25</v>
      </c>
      <c r="C5587" s="6" t="s">
        <v>147</v>
      </c>
      <c r="D5587" s="7">
        <v>43800</v>
      </c>
      <c r="E5587" s="7">
        <v>43914</v>
      </c>
      <c r="F5587" s="7">
        <v>43916</v>
      </c>
      <c r="G5587" s="7">
        <v>43926</v>
      </c>
      <c r="H5587" s="6">
        <f t="shared" si="261"/>
        <v>12</v>
      </c>
      <c r="I5587" s="6" t="s">
        <v>215</v>
      </c>
      <c r="J5587" s="6">
        <v>17</v>
      </c>
      <c r="K5587" s="6">
        <v>14</v>
      </c>
      <c r="L5587" s="6">
        <v>212</v>
      </c>
      <c r="M5587" s="6">
        <v>13</v>
      </c>
      <c r="N5587" s="6">
        <v>4</v>
      </c>
      <c r="O5587" s="6">
        <v>0.05</v>
      </c>
      <c r="P5587" s="8">
        <v>3819</v>
      </c>
      <c r="Q5587" s="8">
        <v>2253.21</v>
      </c>
      <c r="R5587" s="8">
        <f t="shared" si="262"/>
        <v>5499.3600000000006</v>
      </c>
      <c r="S5587" s="8">
        <f>(((Sales[[#This Row],[Unit Price]]-(Sales[[#This Row],[Discount Applied]]*Sales[[#This Row],[Unit Price]]))-Q5587)/Q5587)*100</f>
        <v>61.016949152542374</v>
      </c>
      <c r="T5587" s="8">
        <f t="shared" si="263"/>
        <v>14512.2</v>
      </c>
      <c r="U5587" s="8">
        <f>Sales[[#This Row],[Unit Cost]]*Sales[[#This Row],[Order Quantity]]</f>
        <v>9012.84</v>
      </c>
    </row>
    <row r="5588" spans="1:21" x14ac:dyDescent="0.2">
      <c r="A5588" s="6" t="s">
        <v>5801</v>
      </c>
      <c r="B5588" s="6" t="s">
        <v>23</v>
      </c>
      <c r="C5588" s="6" t="s">
        <v>146</v>
      </c>
      <c r="D5588" s="7">
        <v>43800</v>
      </c>
      <c r="E5588" s="7">
        <v>43914</v>
      </c>
      <c r="F5588" s="7">
        <v>43935</v>
      </c>
      <c r="G5588" s="7">
        <v>43945</v>
      </c>
      <c r="H5588" s="6">
        <f t="shared" si="261"/>
        <v>31</v>
      </c>
      <c r="I5588" s="6" t="s">
        <v>215</v>
      </c>
      <c r="J5588" s="6">
        <v>21</v>
      </c>
      <c r="K5588" s="6">
        <v>23</v>
      </c>
      <c r="L5588" s="6">
        <v>313</v>
      </c>
      <c r="M5588" s="6">
        <v>16</v>
      </c>
      <c r="N5588" s="6">
        <v>8</v>
      </c>
      <c r="O5588" s="6">
        <v>0.05</v>
      </c>
      <c r="P5588" s="8">
        <v>2398.6</v>
      </c>
      <c r="Q5588" s="8">
        <v>1439.1599999999999</v>
      </c>
      <c r="R5588" s="8">
        <f t="shared" si="262"/>
        <v>6716.0800000000017</v>
      </c>
      <c r="S5588" s="8">
        <f>(((Sales[[#This Row],[Unit Price]]-(Sales[[#This Row],[Discount Applied]]*Sales[[#This Row],[Unit Price]]))-Q5588)/Q5588)*100</f>
        <v>58.333333333333357</v>
      </c>
      <c r="T5588" s="8">
        <f t="shared" si="263"/>
        <v>18229.36</v>
      </c>
      <c r="U5588" s="8">
        <f>Sales[[#This Row],[Unit Cost]]*Sales[[#This Row],[Order Quantity]]</f>
        <v>11513.279999999999</v>
      </c>
    </row>
    <row r="5589" spans="1:21" x14ac:dyDescent="0.2">
      <c r="A5589" s="6" t="s">
        <v>5802</v>
      </c>
      <c r="B5589" s="6" t="s">
        <v>23</v>
      </c>
      <c r="C5589" s="6" t="s">
        <v>145</v>
      </c>
      <c r="D5589" s="7">
        <v>43800</v>
      </c>
      <c r="E5589" s="7">
        <v>43914</v>
      </c>
      <c r="F5589" s="7">
        <v>43930</v>
      </c>
      <c r="G5589" s="7">
        <v>43932</v>
      </c>
      <c r="H5589" s="6">
        <f t="shared" si="261"/>
        <v>18</v>
      </c>
      <c r="I5589" s="6" t="s">
        <v>215</v>
      </c>
      <c r="J5589" s="6">
        <v>24</v>
      </c>
      <c r="K5589" s="6">
        <v>3</v>
      </c>
      <c r="L5589" s="6">
        <v>97</v>
      </c>
      <c r="M5589" s="6">
        <v>8</v>
      </c>
      <c r="N5589" s="6">
        <v>6</v>
      </c>
      <c r="O5589" s="6">
        <v>0.4</v>
      </c>
      <c r="P5589" s="8">
        <v>3926.2000000000003</v>
      </c>
      <c r="Q5589" s="8">
        <v>2473.5060000000003</v>
      </c>
      <c r="R5589" s="8">
        <f t="shared" si="262"/>
        <v>-706.71600000000217</v>
      </c>
      <c r="S5589" s="8">
        <f>(((Sales[[#This Row],[Unit Price]]-(Sales[[#This Row],[Discount Applied]]*Sales[[#This Row],[Unit Price]]))-Q5589)/Q5589)*100</f>
        <v>-4.7619047619047636</v>
      </c>
      <c r="T5589" s="8">
        <f t="shared" si="263"/>
        <v>14134.32</v>
      </c>
      <c r="U5589" s="8">
        <f>Sales[[#This Row],[Unit Cost]]*Sales[[#This Row],[Order Quantity]]</f>
        <v>14841.036000000002</v>
      </c>
    </row>
    <row r="5590" spans="1:21" x14ac:dyDescent="0.2">
      <c r="A5590" s="6" t="s">
        <v>5803</v>
      </c>
      <c r="B5590" s="6" t="s">
        <v>25</v>
      </c>
      <c r="C5590" s="6" t="s">
        <v>148</v>
      </c>
      <c r="D5590" s="7">
        <v>43800</v>
      </c>
      <c r="E5590" s="7">
        <v>43914</v>
      </c>
      <c r="F5590" s="7">
        <v>43921</v>
      </c>
      <c r="G5590" s="7">
        <v>43928</v>
      </c>
      <c r="H5590" s="6">
        <f t="shared" si="261"/>
        <v>14</v>
      </c>
      <c r="I5590" s="6" t="s">
        <v>215</v>
      </c>
      <c r="J5590" s="6">
        <v>17</v>
      </c>
      <c r="K5590" s="6">
        <v>1</v>
      </c>
      <c r="L5590" s="6">
        <v>6</v>
      </c>
      <c r="M5590" s="6">
        <v>28</v>
      </c>
      <c r="N5590" s="6">
        <v>1</v>
      </c>
      <c r="O5590" s="6">
        <v>0.05</v>
      </c>
      <c r="P5590" s="8">
        <v>1058.6000000000001</v>
      </c>
      <c r="Q5590" s="8">
        <v>783.36400000000015</v>
      </c>
      <c r="R5590" s="8">
        <f t="shared" si="262"/>
        <v>222.30599999999993</v>
      </c>
      <c r="S5590" s="8">
        <f>(((Sales[[#This Row],[Unit Price]]-(Sales[[#This Row],[Discount Applied]]*Sales[[#This Row],[Unit Price]]))-Q5590)/Q5590)*100</f>
        <v>28.378378378378365</v>
      </c>
      <c r="T5590" s="8">
        <f t="shared" si="263"/>
        <v>1005.6700000000001</v>
      </c>
      <c r="U5590" s="8">
        <f>Sales[[#This Row],[Unit Cost]]*Sales[[#This Row],[Order Quantity]]</f>
        <v>783.36400000000015</v>
      </c>
    </row>
    <row r="5591" spans="1:21" x14ac:dyDescent="0.2">
      <c r="A5591" s="6" t="s">
        <v>5804</v>
      </c>
      <c r="B5591" s="6" t="s">
        <v>23</v>
      </c>
      <c r="C5591" s="6" t="s">
        <v>146</v>
      </c>
      <c r="D5591" s="7">
        <v>43800</v>
      </c>
      <c r="E5591" s="7">
        <v>43914</v>
      </c>
      <c r="F5591" s="7">
        <v>43924</v>
      </c>
      <c r="G5591" s="7">
        <v>43927</v>
      </c>
      <c r="H5591" s="6">
        <f t="shared" si="261"/>
        <v>13</v>
      </c>
      <c r="I5591" s="6" t="s">
        <v>215</v>
      </c>
      <c r="J5591" s="6">
        <v>22</v>
      </c>
      <c r="K5591" s="6">
        <v>13</v>
      </c>
      <c r="L5591" s="6">
        <v>275</v>
      </c>
      <c r="M5591" s="6">
        <v>33</v>
      </c>
      <c r="N5591" s="6">
        <v>2</v>
      </c>
      <c r="O5591" s="6">
        <v>0.1</v>
      </c>
      <c r="P5591" s="8">
        <v>804</v>
      </c>
      <c r="Q5591" s="8">
        <v>683.4</v>
      </c>
      <c r="R5591" s="8">
        <f t="shared" si="262"/>
        <v>80.400000000000091</v>
      </c>
      <c r="S5591" s="8">
        <f>(((Sales[[#This Row],[Unit Price]]-(Sales[[#This Row],[Discount Applied]]*Sales[[#This Row],[Unit Price]]))-Q5591)/Q5591)*100</f>
        <v>5.8823529411764772</v>
      </c>
      <c r="T5591" s="8">
        <f t="shared" si="263"/>
        <v>1447.2</v>
      </c>
      <c r="U5591" s="8">
        <f>Sales[[#This Row],[Unit Cost]]*Sales[[#This Row],[Order Quantity]]</f>
        <v>1366.8</v>
      </c>
    </row>
    <row r="5592" spans="1:21" x14ac:dyDescent="0.2">
      <c r="A5592" s="6" t="s">
        <v>5805</v>
      </c>
      <c r="B5592" s="6" t="s">
        <v>23</v>
      </c>
      <c r="C5592" s="6" t="s">
        <v>146</v>
      </c>
      <c r="D5592" s="7">
        <v>43800</v>
      </c>
      <c r="E5592" s="7">
        <v>43914</v>
      </c>
      <c r="F5592" s="7">
        <v>43916</v>
      </c>
      <c r="G5592" s="7">
        <v>43923</v>
      </c>
      <c r="H5592" s="6">
        <f t="shared" si="261"/>
        <v>9</v>
      </c>
      <c r="I5592" s="6" t="s">
        <v>215</v>
      </c>
      <c r="J5592" s="6">
        <v>21</v>
      </c>
      <c r="K5592" s="6">
        <v>46</v>
      </c>
      <c r="L5592" s="6">
        <v>282</v>
      </c>
      <c r="M5592" s="6">
        <v>30</v>
      </c>
      <c r="N5592" s="6">
        <v>1</v>
      </c>
      <c r="O5592" s="6">
        <v>0.15</v>
      </c>
      <c r="P5592" s="8">
        <v>1125.6000000000001</v>
      </c>
      <c r="Q5592" s="8">
        <v>945.50400000000013</v>
      </c>
      <c r="R5592" s="8">
        <f t="shared" si="262"/>
        <v>11.255999999999972</v>
      </c>
      <c r="S5592" s="8">
        <f>(((Sales[[#This Row],[Unit Price]]-(Sales[[#This Row],[Discount Applied]]*Sales[[#This Row],[Unit Price]]))-Q5592)/Q5592)*100</f>
        <v>1.1904761904761874</v>
      </c>
      <c r="T5592" s="8">
        <f t="shared" si="263"/>
        <v>956.7600000000001</v>
      </c>
      <c r="U5592" s="8">
        <f>Sales[[#This Row],[Unit Cost]]*Sales[[#This Row],[Order Quantity]]</f>
        <v>945.50400000000013</v>
      </c>
    </row>
    <row r="5593" spans="1:21" x14ac:dyDescent="0.2">
      <c r="A5593" s="6" t="s">
        <v>5806</v>
      </c>
      <c r="B5593" s="6" t="s">
        <v>25</v>
      </c>
      <c r="C5593" s="6" t="s">
        <v>145</v>
      </c>
      <c r="D5593" s="7">
        <v>43800</v>
      </c>
      <c r="E5593" s="7">
        <v>43915</v>
      </c>
      <c r="F5593" s="7">
        <v>43918</v>
      </c>
      <c r="G5593" s="7">
        <v>43925</v>
      </c>
      <c r="H5593" s="6">
        <f t="shared" si="261"/>
        <v>10</v>
      </c>
      <c r="I5593" s="6" t="s">
        <v>215</v>
      </c>
      <c r="J5593" s="6">
        <v>17</v>
      </c>
      <c r="K5593" s="6">
        <v>32</v>
      </c>
      <c r="L5593" s="6">
        <v>183</v>
      </c>
      <c r="M5593" s="6">
        <v>31</v>
      </c>
      <c r="N5593" s="6">
        <v>8</v>
      </c>
      <c r="O5593" s="6">
        <v>0.2</v>
      </c>
      <c r="P5593" s="8">
        <v>3504.1</v>
      </c>
      <c r="Q5593" s="8">
        <v>2417.8289999999997</v>
      </c>
      <c r="R5593" s="8">
        <f t="shared" si="262"/>
        <v>3083.6080000000002</v>
      </c>
      <c r="S5593" s="8">
        <f>(((Sales[[#This Row],[Unit Price]]-(Sales[[#This Row],[Discount Applied]]*Sales[[#This Row],[Unit Price]]))-Q5593)/Q5593)*100</f>
        <v>15.942028985507248</v>
      </c>
      <c r="T5593" s="8">
        <f t="shared" si="263"/>
        <v>22426.239999999998</v>
      </c>
      <c r="U5593" s="8">
        <f>Sales[[#This Row],[Unit Cost]]*Sales[[#This Row],[Order Quantity]]</f>
        <v>19342.631999999998</v>
      </c>
    </row>
    <row r="5594" spans="1:21" x14ac:dyDescent="0.2">
      <c r="A5594" s="6" t="s">
        <v>5807</v>
      </c>
      <c r="B5594" s="6" t="s">
        <v>24</v>
      </c>
      <c r="C5594" s="6" t="s">
        <v>147</v>
      </c>
      <c r="D5594" s="7">
        <v>43800</v>
      </c>
      <c r="E5594" s="7">
        <v>43915</v>
      </c>
      <c r="F5594" s="7">
        <v>43940</v>
      </c>
      <c r="G5594" s="7">
        <v>43943</v>
      </c>
      <c r="H5594" s="6">
        <f t="shared" si="261"/>
        <v>28</v>
      </c>
      <c r="I5594" s="6" t="s">
        <v>215</v>
      </c>
      <c r="J5594" s="6">
        <v>2</v>
      </c>
      <c r="K5594" s="6">
        <v>32</v>
      </c>
      <c r="L5594" s="6">
        <v>229</v>
      </c>
      <c r="M5594" s="6">
        <v>4</v>
      </c>
      <c r="N5594" s="6">
        <v>1</v>
      </c>
      <c r="O5594" s="6">
        <v>0.2</v>
      </c>
      <c r="P5594" s="8">
        <v>3082</v>
      </c>
      <c r="Q5594" s="8">
        <v>2311.5</v>
      </c>
      <c r="R5594" s="8">
        <f t="shared" si="262"/>
        <v>154.09999999999991</v>
      </c>
      <c r="S5594" s="8">
        <f>(((Sales[[#This Row],[Unit Price]]-(Sales[[#This Row],[Discount Applied]]*Sales[[#This Row],[Unit Price]]))-Q5594)/Q5594)*100</f>
        <v>6.6666666666666625</v>
      </c>
      <c r="T5594" s="8">
        <f t="shared" si="263"/>
        <v>2465.6</v>
      </c>
      <c r="U5594" s="8">
        <f>Sales[[#This Row],[Unit Cost]]*Sales[[#This Row],[Order Quantity]]</f>
        <v>2311.5</v>
      </c>
    </row>
    <row r="5595" spans="1:21" x14ac:dyDescent="0.2">
      <c r="A5595" s="6" t="s">
        <v>5808</v>
      </c>
      <c r="B5595" s="6" t="s">
        <v>24</v>
      </c>
      <c r="C5595" s="6" t="s">
        <v>144</v>
      </c>
      <c r="D5595" s="7">
        <v>43800</v>
      </c>
      <c r="E5595" s="7">
        <v>43915</v>
      </c>
      <c r="F5595" s="7">
        <v>43919</v>
      </c>
      <c r="G5595" s="7">
        <v>43928</v>
      </c>
      <c r="H5595" s="6">
        <f t="shared" si="261"/>
        <v>13</v>
      </c>
      <c r="I5595" s="6" t="s">
        <v>215</v>
      </c>
      <c r="J5595" s="6">
        <v>8</v>
      </c>
      <c r="K5595" s="6">
        <v>32</v>
      </c>
      <c r="L5595" s="6">
        <v>81</v>
      </c>
      <c r="M5595" s="6">
        <v>28</v>
      </c>
      <c r="N5595" s="6">
        <v>6</v>
      </c>
      <c r="O5595" s="6">
        <v>7.4999999999999997E-2</v>
      </c>
      <c r="P5595" s="8">
        <v>1695.1000000000001</v>
      </c>
      <c r="Q5595" s="8">
        <v>678.04000000000008</v>
      </c>
      <c r="R5595" s="8">
        <f t="shared" si="262"/>
        <v>5339.5649999999996</v>
      </c>
      <c r="S5595" s="8">
        <f>(((Sales[[#This Row],[Unit Price]]-(Sales[[#This Row],[Discount Applied]]*Sales[[#This Row],[Unit Price]]))-Q5595)/Q5595)*100</f>
        <v>131.25</v>
      </c>
      <c r="T5595" s="8">
        <f t="shared" si="263"/>
        <v>9407.8050000000003</v>
      </c>
      <c r="U5595" s="8">
        <f>Sales[[#This Row],[Unit Cost]]*Sales[[#This Row],[Order Quantity]]</f>
        <v>4068.2400000000007</v>
      </c>
    </row>
    <row r="5596" spans="1:21" x14ac:dyDescent="0.2">
      <c r="A5596" s="6" t="s">
        <v>5809</v>
      </c>
      <c r="B5596" s="6" t="s">
        <v>23</v>
      </c>
      <c r="C5596" s="6" t="s">
        <v>147</v>
      </c>
      <c r="D5596" s="7">
        <v>43800</v>
      </c>
      <c r="E5596" s="7">
        <v>43915</v>
      </c>
      <c r="F5596" s="7">
        <v>43927</v>
      </c>
      <c r="G5596" s="7">
        <v>43932</v>
      </c>
      <c r="H5596" s="6">
        <f t="shared" si="261"/>
        <v>17</v>
      </c>
      <c r="I5596" s="6" t="s">
        <v>215</v>
      </c>
      <c r="J5596" s="6">
        <v>23</v>
      </c>
      <c r="K5596" s="6">
        <v>15</v>
      </c>
      <c r="L5596" s="6">
        <v>256</v>
      </c>
      <c r="M5596" s="6">
        <v>7</v>
      </c>
      <c r="N5596" s="6">
        <v>8</v>
      </c>
      <c r="O5596" s="6">
        <v>0.05</v>
      </c>
      <c r="P5596" s="8">
        <v>5406.9000000000005</v>
      </c>
      <c r="Q5596" s="8">
        <v>4055.1750000000002</v>
      </c>
      <c r="R5596" s="8">
        <f t="shared" si="262"/>
        <v>8651.0400000000009</v>
      </c>
      <c r="S5596" s="8">
        <f>(((Sales[[#This Row],[Unit Price]]-(Sales[[#This Row],[Discount Applied]]*Sales[[#This Row],[Unit Price]]))-Q5596)/Q5596)*100</f>
        <v>26.666666666666668</v>
      </c>
      <c r="T5596" s="8">
        <f t="shared" si="263"/>
        <v>41092.44</v>
      </c>
      <c r="U5596" s="8">
        <f>Sales[[#This Row],[Unit Cost]]*Sales[[#This Row],[Order Quantity]]</f>
        <v>32441.4</v>
      </c>
    </row>
    <row r="5597" spans="1:21" x14ac:dyDescent="0.2">
      <c r="A5597" s="6" t="s">
        <v>5810</v>
      </c>
      <c r="B5597" s="6" t="s">
        <v>24</v>
      </c>
      <c r="C5597" s="6" t="s">
        <v>143</v>
      </c>
      <c r="D5597" s="7">
        <v>43800</v>
      </c>
      <c r="E5597" s="7">
        <v>43915</v>
      </c>
      <c r="F5597" s="7">
        <v>43934</v>
      </c>
      <c r="G5597" s="7">
        <v>43937</v>
      </c>
      <c r="H5597" s="6">
        <f t="shared" si="261"/>
        <v>22</v>
      </c>
      <c r="I5597" s="6" t="s">
        <v>215</v>
      </c>
      <c r="J5597" s="6">
        <v>1</v>
      </c>
      <c r="K5597" s="6">
        <v>13</v>
      </c>
      <c r="L5597" s="6">
        <v>335</v>
      </c>
      <c r="M5597" s="6">
        <v>45</v>
      </c>
      <c r="N5597" s="6">
        <v>1</v>
      </c>
      <c r="O5597" s="6">
        <v>0.4</v>
      </c>
      <c r="P5597" s="8">
        <v>1815.7</v>
      </c>
      <c r="Q5597" s="8">
        <v>1434.403</v>
      </c>
      <c r="R5597" s="8">
        <f t="shared" si="262"/>
        <v>-344.98299999999995</v>
      </c>
      <c r="S5597" s="8">
        <f>(((Sales[[#This Row],[Unit Price]]-(Sales[[#This Row],[Discount Applied]]*Sales[[#This Row],[Unit Price]]))-Q5597)/Q5597)*100</f>
        <v>-24.050632911392398</v>
      </c>
      <c r="T5597" s="8">
        <f t="shared" si="263"/>
        <v>1089.42</v>
      </c>
      <c r="U5597" s="8">
        <f>Sales[[#This Row],[Unit Cost]]*Sales[[#This Row],[Order Quantity]]</f>
        <v>1434.403</v>
      </c>
    </row>
    <row r="5598" spans="1:21" x14ac:dyDescent="0.2">
      <c r="A5598" s="6" t="s">
        <v>5811</v>
      </c>
      <c r="B5598" s="6" t="s">
        <v>24</v>
      </c>
      <c r="C5598" s="6" t="s">
        <v>148</v>
      </c>
      <c r="D5598" s="7">
        <v>43800</v>
      </c>
      <c r="E5598" s="7">
        <v>43915</v>
      </c>
      <c r="F5598" s="7">
        <v>43934</v>
      </c>
      <c r="G5598" s="7">
        <v>43940</v>
      </c>
      <c r="H5598" s="6">
        <f t="shared" si="261"/>
        <v>25</v>
      </c>
      <c r="I5598" s="6" t="s">
        <v>215</v>
      </c>
      <c r="J5598" s="6">
        <v>5</v>
      </c>
      <c r="K5598" s="6">
        <v>43</v>
      </c>
      <c r="L5598" s="6">
        <v>12</v>
      </c>
      <c r="M5598" s="6">
        <v>47</v>
      </c>
      <c r="N5598" s="6">
        <v>7</v>
      </c>
      <c r="O5598" s="6">
        <v>0.2</v>
      </c>
      <c r="P5598" s="8">
        <v>1983.2</v>
      </c>
      <c r="Q5598" s="8">
        <v>1189.92</v>
      </c>
      <c r="R5598" s="8">
        <f t="shared" si="262"/>
        <v>2776.4799999999977</v>
      </c>
      <c r="S5598" s="8">
        <f>(((Sales[[#This Row],[Unit Price]]-(Sales[[#This Row],[Discount Applied]]*Sales[[#This Row],[Unit Price]]))-Q5598)/Q5598)*100</f>
        <v>33.333333333333321</v>
      </c>
      <c r="T5598" s="8">
        <f t="shared" si="263"/>
        <v>11105.919999999998</v>
      </c>
      <c r="U5598" s="8">
        <f>Sales[[#This Row],[Unit Cost]]*Sales[[#This Row],[Order Quantity]]</f>
        <v>8329.44</v>
      </c>
    </row>
    <row r="5599" spans="1:21" x14ac:dyDescent="0.2">
      <c r="A5599" s="6" t="s">
        <v>5812</v>
      </c>
      <c r="B5599" s="6" t="s">
        <v>24</v>
      </c>
      <c r="C5599" s="6" t="s">
        <v>145</v>
      </c>
      <c r="D5599" s="7">
        <v>43800</v>
      </c>
      <c r="E5599" s="7">
        <v>43915</v>
      </c>
      <c r="F5599" s="7">
        <v>43940</v>
      </c>
      <c r="G5599" s="7">
        <v>43941</v>
      </c>
      <c r="H5599" s="6">
        <f t="shared" si="261"/>
        <v>26</v>
      </c>
      <c r="I5599" s="6" t="s">
        <v>215</v>
      </c>
      <c r="J5599" s="6">
        <v>3</v>
      </c>
      <c r="K5599" s="6">
        <v>50</v>
      </c>
      <c r="L5599" s="6">
        <v>110</v>
      </c>
      <c r="M5599" s="6">
        <v>37</v>
      </c>
      <c r="N5599" s="6">
        <v>1</v>
      </c>
      <c r="O5599" s="6">
        <v>0.05</v>
      </c>
      <c r="P5599" s="8">
        <v>207.70000000000002</v>
      </c>
      <c r="Q5599" s="8">
        <v>114.23500000000001</v>
      </c>
      <c r="R5599" s="8">
        <f t="shared" si="262"/>
        <v>83.080000000000013</v>
      </c>
      <c r="S5599" s="8">
        <f>(((Sales[[#This Row],[Unit Price]]-(Sales[[#This Row],[Discount Applied]]*Sales[[#This Row],[Unit Price]]))-Q5599)/Q5599)*100</f>
        <v>72.727272727272734</v>
      </c>
      <c r="T5599" s="8">
        <f t="shared" si="263"/>
        <v>197.31500000000003</v>
      </c>
      <c r="U5599" s="8">
        <f>Sales[[#This Row],[Unit Cost]]*Sales[[#This Row],[Order Quantity]]</f>
        <v>114.23500000000001</v>
      </c>
    </row>
    <row r="5600" spans="1:21" x14ac:dyDescent="0.2">
      <c r="A5600" s="6" t="s">
        <v>5813</v>
      </c>
      <c r="B5600" s="6" t="s">
        <v>24</v>
      </c>
      <c r="C5600" s="6" t="s">
        <v>146</v>
      </c>
      <c r="D5600" s="7">
        <v>43800</v>
      </c>
      <c r="E5600" s="7">
        <v>43916</v>
      </c>
      <c r="F5600" s="7">
        <v>43938</v>
      </c>
      <c r="G5600" s="7">
        <v>43947</v>
      </c>
      <c r="H5600" s="6">
        <f t="shared" si="261"/>
        <v>31</v>
      </c>
      <c r="I5600" s="6" t="s">
        <v>215</v>
      </c>
      <c r="J5600" s="6">
        <v>7</v>
      </c>
      <c r="K5600" s="6">
        <v>18</v>
      </c>
      <c r="L5600" s="6">
        <v>293</v>
      </c>
      <c r="M5600" s="6">
        <v>1</v>
      </c>
      <c r="N5600" s="6">
        <v>8</v>
      </c>
      <c r="O5600" s="6">
        <v>7.4999999999999997E-2</v>
      </c>
      <c r="P5600" s="8">
        <v>6371.7</v>
      </c>
      <c r="Q5600" s="8">
        <v>2803.5479999999998</v>
      </c>
      <c r="R5600" s="8">
        <f t="shared" si="262"/>
        <v>24722.196000000004</v>
      </c>
      <c r="S5600" s="8">
        <f>(((Sales[[#This Row],[Unit Price]]-(Sales[[#This Row],[Discount Applied]]*Sales[[#This Row],[Unit Price]]))-Q5600)/Q5600)*100</f>
        <v>110.22727272727275</v>
      </c>
      <c r="T5600" s="8">
        <f t="shared" si="263"/>
        <v>47150.58</v>
      </c>
      <c r="U5600" s="8">
        <f>Sales[[#This Row],[Unit Cost]]*Sales[[#This Row],[Order Quantity]]</f>
        <v>22428.383999999998</v>
      </c>
    </row>
    <row r="5601" spans="1:21" x14ac:dyDescent="0.2">
      <c r="A5601" s="6" t="s">
        <v>5814</v>
      </c>
      <c r="B5601" s="6" t="s">
        <v>24</v>
      </c>
      <c r="C5601" s="6" t="s">
        <v>146</v>
      </c>
      <c r="D5601" s="7">
        <v>43800</v>
      </c>
      <c r="E5601" s="7">
        <v>43916</v>
      </c>
      <c r="F5601" s="7">
        <v>43934</v>
      </c>
      <c r="G5601" s="7">
        <v>43943</v>
      </c>
      <c r="H5601" s="6">
        <f t="shared" si="261"/>
        <v>27</v>
      </c>
      <c r="I5601" s="6" t="s">
        <v>215</v>
      </c>
      <c r="J5601" s="6">
        <v>6</v>
      </c>
      <c r="K5601" s="6">
        <v>41</v>
      </c>
      <c r="L5601" s="6">
        <v>310</v>
      </c>
      <c r="M5601" s="6">
        <v>6</v>
      </c>
      <c r="N5601" s="6">
        <v>5</v>
      </c>
      <c r="O5601" s="6">
        <v>0.05</v>
      </c>
      <c r="P5601" s="8">
        <v>1058.6000000000001</v>
      </c>
      <c r="Q5601" s="8">
        <v>455.19800000000004</v>
      </c>
      <c r="R5601" s="8">
        <f t="shared" si="262"/>
        <v>2752.360000000001</v>
      </c>
      <c r="S5601" s="8">
        <f>(((Sales[[#This Row],[Unit Price]]-(Sales[[#This Row],[Discount Applied]]*Sales[[#This Row],[Unit Price]]))-Q5601)/Q5601)*100</f>
        <v>120.93023255813952</v>
      </c>
      <c r="T5601" s="8">
        <f t="shared" si="263"/>
        <v>5028.3500000000013</v>
      </c>
      <c r="U5601" s="8">
        <f>Sales[[#This Row],[Unit Cost]]*Sales[[#This Row],[Order Quantity]]</f>
        <v>2275.9900000000002</v>
      </c>
    </row>
    <row r="5602" spans="1:21" x14ac:dyDescent="0.2">
      <c r="A5602" s="6" t="s">
        <v>5815</v>
      </c>
      <c r="B5602" s="6" t="s">
        <v>25</v>
      </c>
      <c r="C5602" s="6" t="s">
        <v>146</v>
      </c>
      <c r="D5602" s="7">
        <v>43800</v>
      </c>
      <c r="E5602" s="7">
        <v>43916</v>
      </c>
      <c r="F5602" s="7">
        <v>43934</v>
      </c>
      <c r="G5602" s="7">
        <v>43941</v>
      </c>
      <c r="H5602" s="6">
        <f t="shared" si="261"/>
        <v>25</v>
      </c>
      <c r="I5602" s="6" t="s">
        <v>215</v>
      </c>
      <c r="J5602" s="6">
        <v>12</v>
      </c>
      <c r="K5602" s="6">
        <v>1</v>
      </c>
      <c r="L5602" s="6">
        <v>286</v>
      </c>
      <c r="M5602" s="6">
        <v>17</v>
      </c>
      <c r="N5602" s="6">
        <v>3</v>
      </c>
      <c r="O5602" s="6">
        <v>7.4999999999999997E-2</v>
      </c>
      <c r="P5602" s="8">
        <v>5085.3</v>
      </c>
      <c r="Q5602" s="8">
        <v>2796.9150000000004</v>
      </c>
      <c r="R5602" s="8">
        <f t="shared" si="262"/>
        <v>5720.9625000000015</v>
      </c>
      <c r="S5602" s="8">
        <f>(((Sales[[#This Row],[Unit Price]]-(Sales[[#This Row],[Discount Applied]]*Sales[[#This Row],[Unit Price]]))-Q5602)/Q5602)*100</f>
        <v>68.181818181818159</v>
      </c>
      <c r="T5602" s="8">
        <f t="shared" si="263"/>
        <v>14111.707500000002</v>
      </c>
      <c r="U5602" s="8">
        <f>Sales[[#This Row],[Unit Cost]]*Sales[[#This Row],[Order Quantity]]</f>
        <v>8390.7450000000008</v>
      </c>
    </row>
    <row r="5603" spans="1:21" x14ac:dyDescent="0.2">
      <c r="A5603" s="6" t="s">
        <v>5816</v>
      </c>
      <c r="B5603" s="6" t="s">
        <v>24</v>
      </c>
      <c r="C5603" s="6" t="s">
        <v>147</v>
      </c>
      <c r="D5603" s="7">
        <v>43800</v>
      </c>
      <c r="E5603" s="7">
        <v>43916</v>
      </c>
      <c r="F5603" s="7">
        <v>43929</v>
      </c>
      <c r="G5603" s="7">
        <v>43936</v>
      </c>
      <c r="H5603" s="6">
        <f t="shared" si="261"/>
        <v>20</v>
      </c>
      <c r="I5603" s="6" t="s">
        <v>215</v>
      </c>
      <c r="J5603" s="6">
        <v>6</v>
      </c>
      <c r="K5603" s="6">
        <v>9</v>
      </c>
      <c r="L5603" s="6">
        <v>251</v>
      </c>
      <c r="M5603" s="6">
        <v>11</v>
      </c>
      <c r="N5603" s="6">
        <v>7</v>
      </c>
      <c r="O5603" s="6">
        <v>0.4</v>
      </c>
      <c r="P5603" s="8">
        <v>3912.8</v>
      </c>
      <c r="Q5603" s="8">
        <v>1839.0160000000001</v>
      </c>
      <c r="R5603" s="8">
        <f t="shared" si="262"/>
        <v>3560.648000000001</v>
      </c>
      <c r="S5603" s="8">
        <f>(((Sales[[#This Row],[Unit Price]]-(Sales[[#This Row],[Discount Applied]]*Sales[[#This Row],[Unit Price]]))-Q5603)/Q5603)*100</f>
        <v>27.659574468085118</v>
      </c>
      <c r="T5603" s="8">
        <f t="shared" si="263"/>
        <v>16433.760000000002</v>
      </c>
      <c r="U5603" s="8">
        <f>Sales[[#This Row],[Unit Cost]]*Sales[[#This Row],[Order Quantity]]</f>
        <v>12873.112000000001</v>
      </c>
    </row>
    <row r="5604" spans="1:21" x14ac:dyDescent="0.2">
      <c r="A5604" s="6" t="s">
        <v>5817</v>
      </c>
      <c r="B5604" s="6" t="s">
        <v>25</v>
      </c>
      <c r="C5604" s="6" t="s">
        <v>148</v>
      </c>
      <c r="D5604" s="7">
        <v>43800</v>
      </c>
      <c r="E5604" s="7">
        <v>43917</v>
      </c>
      <c r="F5604" s="7">
        <v>43932</v>
      </c>
      <c r="G5604" s="7">
        <v>43935</v>
      </c>
      <c r="H5604" s="6">
        <f t="shared" si="261"/>
        <v>18</v>
      </c>
      <c r="I5604" s="6" t="s">
        <v>215</v>
      </c>
      <c r="J5604" s="6">
        <v>14</v>
      </c>
      <c r="K5604" s="6">
        <v>10</v>
      </c>
      <c r="L5604" s="6">
        <v>15</v>
      </c>
      <c r="M5604" s="6">
        <v>17</v>
      </c>
      <c r="N5604" s="6">
        <v>7</v>
      </c>
      <c r="O5604" s="6">
        <v>0.1</v>
      </c>
      <c r="P5604" s="8">
        <v>1078.7</v>
      </c>
      <c r="Q5604" s="8">
        <v>571.71100000000001</v>
      </c>
      <c r="R5604" s="8">
        <f t="shared" si="262"/>
        <v>2793.8330000000005</v>
      </c>
      <c r="S5604" s="8">
        <f>(((Sales[[#This Row],[Unit Price]]-(Sales[[#This Row],[Discount Applied]]*Sales[[#This Row],[Unit Price]]))-Q5604)/Q5604)*100</f>
        <v>69.811320754716988</v>
      </c>
      <c r="T5604" s="8">
        <f t="shared" si="263"/>
        <v>6795.81</v>
      </c>
      <c r="U5604" s="8">
        <f>Sales[[#This Row],[Unit Cost]]*Sales[[#This Row],[Order Quantity]]</f>
        <v>4001.9769999999999</v>
      </c>
    </row>
    <row r="5605" spans="1:21" x14ac:dyDescent="0.2">
      <c r="A5605" s="6" t="s">
        <v>5818</v>
      </c>
      <c r="B5605" s="6" t="s">
        <v>23</v>
      </c>
      <c r="C5605" s="6" t="s">
        <v>144</v>
      </c>
      <c r="D5605" s="7">
        <v>43800</v>
      </c>
      <c r="E5605" s="7">
        <v>43917</v>
      </c>
      <c r="F5605" s="7">
        <v>43924</v>
      </c>
      <c r="G5605" s="7">
        <v>43934</v>
      </c>
      <c r="H5605" s="6">
        <f t="shared" si="261"/>
        <v>17</v>
      </c>
      <c r="I5605" s="6" t="s">
        <v>215</v>
      </c>
      <c r="J5605" s="6">
        <v>25</v>
      </c>
      <c r="K5605" s="6">
        <v>25</v>
      </c>
      <c r="L5605" s="6">
        <v>72</v>
      </c>
      <c r="M5605" s="6">
        <v>20</v>
      </c>
      <c r="N5605" s="6">
        <v>8</v>
      </c>
      <c r="O5605" s="6">
        <v>0.2</v>
      </c>
      <c r="P5605" s="8">
        <v>1165.8</v>
      </c>
      <c r="Q5605" s="8">
        <v>920.98199999999997</v>
      </c>
      <c r="R5605" s="8">
        <f t="shared" si="262"/>
        <v>93.264000000000124</v>
      </c>
      <c r="S5605" s="8">
        <f>(((Sales[[#This Row],[Unit Price]]-(Sales[[#This Row],[Discount Applied]]*Sales[[#This Row],[Unit Price]]))-Q5605)/Q5605)*100</f>
        <v>1.2658227848101282</v>
      </c>
      <c r="T5605" s="8">
        <f t="shared" si="263"/>
        <v>7461.12</v>
      </c>
      <c r="U5605" s="8">
        <f>Sales[[#This Row],[Unit Cost]]*Sales[[#This Row],[Order Quantity]]</f>
        <v>7367.8559999999998</v>
      </c>
    </row>
    <row r="5606" spans="1:21" x14ac:dyDescent="0.2">
      <c r="A5606" s="6" t="s">
        <v>5819</v>
      </c>
      <c r="B5606" s="6" t="s">
        <v>24</v>
      </c>
      <c r="C5606" s="6" t="s">
        <v>146</v>
      </c>
      <c r="D5606" s="7">
        <v>43800</v>
      </c>
      <c r="E5606" s="7">
        <v>43917</v>
      </c>
      <c r="F5606" s="7">
        <v>43922</v>
      </c>
      <c r="G5606" s="7">
        <v>43931</v>
      </c>
      <c r="H5606" s="6">
        <f t="shared" si="261"/>
        <v>14</v>
      </c>
      <c r="I5606" s="6" t="s">
        <v>215</v>
      </c>
      <c r="J5606" s="6">
        <v>11</v>
      </c>
      <c r="K5606" s="6">
        <v>37</v>
      </c>
      <c r="L5606" s="6">
        <v>265</v>
      </c>
      <c r="M5606" s="6">
        <v>37</v>
      </c>
      <c r="N5606" s="6">
        <v>5</v>
      </c>
      <c r="O5606" s="6">
        <v>0.1</v>
      </c>
      <c r="P5606" s="8">
        <v>1963.1000000000001</v>
      </c>
      <c r="Q5606" s="8">
        <v>863.76400000000001</v>
      </c>
      <c r="R5606" s="8">
        <f t="shared" si="262"/>
        <v>4515.130000000001</v>
      </c>
      <c r="S5606" s="8">
        <f>(((Sales[[#This Row],[Unit Price]]-(Sales[[#This Row],[Discount Applied]]*Sales[[#This Row],[Unit Price]]))-Q5606)/Q5606)*100</f>
        <v>104.54545454545456</v>
      </c>
      <c r="T5606" s="8">
        <f t="shared" si="263"/>
        <v>8833.9500000000007</v>
      </c>
      <c r="U5606" s="8">
        <f>Sales[[#This Row],[Unit Cost]]*Sales[[#This Row],[Order Quantity]]</f>
        <v>4318.82</v>
      </c>
    </row>
    <row r="5607" spans="1:21" x14ac:dyDescent="0.2">
      <c r="A5607" s="6" t="s">
        <v>5820</v>
      </c>
      <c r="B5607" s="6" t="s">
        <v>25</v>
      </c>
      <c r="C5607" s="6" t="s">
        <v>148</v>
      </c>
      <c r="D5607" s="7">
        <v>43800</v>
      </c>
      <c r="E5607" s="7">
        <v>43917</v>
      </c>
      <c r="F5607" s="7">
        <v>43922</v>
      </c>
      <c r="G5607" s="7">
        <v>43932</v>
      </c>
      <c r="H5607" s="6">
        <f t="shared" si="261"/>
        <v>15</v>
      </c>
      <c r="I5607" s="6" t="s">
        <v>215</v>
      </c>
      <c r="J5607" s="6">
        <v>14</v>
      </c>
      <c r="K5607" s="6">
        <v>1</v>
      </c>
      <c r="L5607" s="6">
        <v>37</v>
      </c>
      <c r="M5607" s="6">
        <v>7</v>
      </c>
      <c r="N5607" s="6">
        <v>3</v>
      </c>
      <c r="O5607" s="6">
        <v>0.2</v>
      </c>
      <c r="P5607" s="8">
        <v>844.2</v>
      </c>
      <c r="Q5607" s="8">
        <v>616.26599999999996</v>
      </c>
      <c r="R5607" s="8">
        <f t="shared" si="262"/>
        <v>177.28200000000061</v>
      </c>
      <c r="S5607" s="8">
        <f>(((Sales[[#This Row],[Unit Price]]-(Sales[[#This Row],[Discount Applied]]*Sales[[#This Row],[Unit Price]]))-Q5607)/Q5607)*100</f>
        <v>9.5890410958904209</v>
      </c>
      <c r="T5607" s="8">
        <f t="shared" si="263"/>
        <v>2026.0800000000004</v>
      </c>
      <c r="U5607" s="8">
        <f>Sales[[#This Row],[Unit Cost]]*Sales[[#This Row],[Order Quantity]]</f>
        <v>1848.7979999999998</v>
      </c>
    </row>
    <row r="5608" spans="1:21" x14ac:dyDescent="0.2">
      <c r="A5608" s="6" t="s">
        <v>5821</v>
      </c>
      <c r="B5608" s="6" t="s">
        <v>24</v>
      </c>
      <c r="C5608" s="6" t="s">
        <v>145</v>
      </c>
      <c r="D5608" s="7">
        <v>43800</v>
      </c>
      <c r="E5608" s="7">
        <v>43917</v>
      </c>
      <c r="F5608" s="7">
        <v>43937</v>
      </c>
      <c r="G5608" s="7">
        <v>43944</v>
      </c>
      <c r="H5608" s="6">
        <f t="shared" si="261"/>
        <v>27</v>
      </c>
      <c r="I5608" s="6" t="s">
        <v>215</v>
      </c>
      <c r="J5608" s="6">
        <v>7</v>
      </c>
      <c r="K5608" s="6">
        <v>41</v>
      </c>
      <c r="L5608" s="6">
        <v>106</v>
      </c>
      <c r="M5608" s="6">
        <v>11</v>
      </c>
      <c r="N5608" s="6">
        <v>4</v>
      </c>
      <c r="O5608" s="6">
        <v>0.15</v>
      </c>
      <c r="P5608" s="8">
        <v>5165.7</v>
      </c>
      <c r="Q5608" s="8">
        <v>2737.8209999999999</v>
      </c>
      <c r="R5608" s="8">
        <f t="shared" si="262"/>
        <v>6612.0960000000014</v>
      </c>
      <c r="S5608" s="8">
        <f>(((Sales[[#This Row],[Unit Price]]-(Sales[[#This Row],[Discount Applied]]*Sales[[#This Row],[Unit Price]]))-Q5608)/Q5608)*100</f>
        <v>60.37735849056606</v>
      </c>
      <c r="T5608" s="8">
        <f t="shared" si="263"/>
        <v>17563.38</v>
      </c>
      <c r="U5608" s="8">
        <f>Sales[[#This Row],[Unit Cost]]*Sales[[#This Row],[Order Quantity]]</f>
        <v>10951.284</v>
      </c>
    </row>
    <row r="5609" spans="1:21" x14ac:dyDescent="0.2">
      <c r="A5609" s="6" t="s">
        <v>5822</v>
      </c>
      <c r="B5609" s="6" t="s">
        <v>24</v>
      </c>
      <c r="C5609" s="6" t="s">
        <v>144</v>
      </c>
      <c r="D5609" s="7">
        <v>43800</v>
      </c>
      <c r="E5609" s="7">
        <v>43917</v>
      </c>
      <c r="F5609" s="7">
        <v>43921</v>
      </c>
      <c r="G5609" s="7">
        <v>43923</v>
      </c>
      <c r="H5609" s="6">
        <f t="shared" si="261"/>
        <v>6</v>
      </c>
      <c r="I5609" s="6" t="s">
        <v>215</v>
      </c>
      <c r="J5609" s="6">
        <v>2</v>
      </c>
      <c r="K5609" s="6">
        <v>25</v>
      </c>
      <c r="L5609" s="6">
        <v>72</v>
      </c>
      <c r="M5609" s="6">
        <v>10</v>
      </c>
      <c r="N5609" s="6">
        <v>2</v>
      </c>
      <c r="O5609" s="6">
        <v>0.15</v>
      </c>
      <c r="P5609" s="8">
        <v>2485.7000000000003</v>
      </c>
      <c r="Q5609" s="8">
        <v>2063.1310000000003</v>
      </c>
      <c r="R5609" s="8">
        <f t="shared" si="262"/>
        <v>99.427999999999884</v>
      </c>
      <c r="S5609" s="8">
        <f>(((Sales[[#This Row],[Unit Price]]-(Sales[[#This Row],[Discount Applied]]*Sales[[#This Row],[Unit Price]]))-Q5609)/Q5609)*100</f>
        <v>2.4096385542168641</v>
      </c>
      <c r="T5609" s="8">
        <f t="shared" si="263"/>
        <v>4225.6900000000005</v>
      </c>
      <c r="U5609" s="8">
        <f>Sales[[#This Row],[Unit Cost]]*Sales[[#This Row],[Order Quantity]]</f>
        <v>4126.2620000000006</v>
      </c>
    </row>
    <row r="5610" spans="1:21" x14ac:dyDescent="0.2">
      <c r="A5610" s="6" t="s">
        <v>5823</v>
      </c>
      <c r="B5610" s="6" t="s">
        <v>26</v>
      </c>
      <c r="C5610" s="6" t="s">
        <v>146</v>
      </c>
      <c r="D5610" s="7">
        <v>43800</v>
      </c>
      <c r="E5610" s="7">
        <v>43918</v>
      </c>
      <c r="F5610" s="7">
        <v>43928</v>
      </c>
      <c r="G5610" s="7">
        <v>43936</v>
      </c>
      <c r="H5610" s="6">
        <f t="shared" si="261"/>
        <v>18</v>
      </c>
      <c r="I5610" s="6" t="s">
        <v>215</v>
      </c>
      <c r="J5610" s="6">
        <v>27</v>
      </c>
      <c r="K5610" s="6">
        <v>19</v>
      </c>
      <c r="L5610" s="6">
        <v>275</v>
      </c>
      <c r="M5610" s="6">
        <v>27</v>
      </c>
      <c r="N5610" s="6">
        <v>3</v>
      </c>
      <c r="O5610" s="6">
        <v>0.1</v>
      </c>
      <c r="P5610" s="8">
        <v>1045.2</v>
      </c>
      <c r="Q5610" s="8">
        <v>846.61200000000008</v>
      </c>
      <c r="R5610" s="8">
        <f t="shared" si="262"/>
        <v>282.20400000000018</v>
      </c>
      <c r="S5610" s="8">
        <f>(((Sales[[#This Row],[Unit Price]]-(Sales[[#This Row],[Discount Applied]]*Sales[[#This Row],[Unit Price]]))-Q5610)/Q5610)*100</f>
        <v>11.111111111111107</v>
      </c>
      <c r="T5610" s="8">
        <f t="shared" si="263"/>
        <v>2822.0400000000004</v>
      </c>
      <c r="U5610" s="8">
        <f>Sales[[#This Row],[Unit Cost]]*Sales[[#This Row],[Order Quantity]]</f>
        <v>2539.8360000000002</v>
      </c>
    </row>
    <row r="5611" spans="1:21" x14ac:dyDescent="0.2">
      <c r="A5611" s="6" t="s">
        <v>5824</v>
      </c>
      <c r="B5611" s="6" t="s">
        <v>26</v>
      </c>
      <c r="C5611" s="6" t="s">
        <v>144</v>
      </c>
      <c r="D5611" s="7">
        <v>43800</v>
      </c>
      <c r="E5611" s="7">
        <v>43918</v>
      </c>
      <c r="F5611" s="7">
        <v>43930</v>
      </c>
      <c r="G5611" s="7">
        <v>43931</v>
      </c>
      <c r="H5611" s="6">
        <f t="shared" si="261"/>
        <v>13</v>
      </c>
      <c r="I5611" s="6" t="s">
        <v>215</v>
      </c>
      <c r="J5611" s="6">
        <v>27</v>
      </c>
      <c r="K5611" s="6">
        <v>20</v>
      </c>
      <c r="L5611" s="6">
        <v>79</v>
      </c>
      <c r="M5611" s="6">
        <v>34</v>
      </c>
      <c r="N5611" s="6">
        <v>2</v>
      </c>
      <c r="O5611" s="6">
        <v>7.4999999999999997E-2</v>
      </c>
      <c r="P5611" s="8">
        <v>2358.4</v>
      </c>
      <c r="Q5611" s="8">
        <v>1532.96</v>
      </c>
      <c r="R5611" s="8">
        <f t="shared" si="262"/>
        <v>1297.1199999999999</v>
      </c>
      <c r="S5611" s="8">
        <f>(((Sales[[#This Row],[Unit Price]]-(Sales[[#This Row],[Discount Applied]]*Sales[[#This Row],[Unit Price]]))-Q5611)/Q5611)*100</f>
        <v>42.307692307692299</v>
      </c>
      <c r="T5611" s="8">
        <f t="shared" si="263"/>
        <v>4363.04</v>
      </c>
      <c r="U5611" s="8">
        <f>Sales[[#This Row],[Unit Cost]]*Sales[[#This Row],[Order Quantity]]</f>
        <v>3065.92</v>
      </c>
    </row>
    <row r="5612" spans="1:21" x14ac:dyDescent="0.2">
      <c r="A5612" s="6" t="s">
        <v>5825</v>
      </c>
      <c r="B5612" s="6" t="s">
        <v>23</v>
      </c>
      <c r="C5612" s="6" t="s">
        <v>147</v>
      </c>
      <c r="D5612" s="7">
        <v>43800</v>
      </c>
      <c r="E5612" s="7">
        <v>43918</v>
      </c>
      <c r="F5612" s="7">
        <v>43939</v>
      </c>
      <c r="G5612" s="7">
        <v>43943</v>
      </c>
      <c r="H5612" s="6">
        <f t="shared" si="261"/>
        <v>25</v>
      </c>
      <c r="I5612" s="6" t="s">
        <v>215</v>
      </c>
      <c r="J5612" s="6">
        <v>23</v>
      </c>
      <c r="K5612" s="6">
        <v>8</v>
      </c>
      <c r="L5612" s="6">
        <v>229</v>
      </c>
      <c r="M5612" s="6">
        <v>44</v>
      </c>
      <c r="N5612" s="6">
        <v>2</v>
      </c>
      <c r="O5612" s="6">
        <v>0.1</v>
      </c>
      <c r="P5612" s="8">
        <v>1252.9000000000001</v>
      </c>
      <c r="Q5612" s="8">
        <v>751.74</v>
      </c>
      <c r="R5612" s="8">
        <f t="shared" si="262"/>
        <v>751.74000000000024</v>
      </c>
      <c r="S5612" s="8">
        <f>(((Sales[[#This Row],[Unit Price]]-(Sales[[#This Row],[Discount Applied]]*Sales[[#This Row],[Unit Price]]))-Q5612)/Q5612)*100</f>
        <v>50.000000000000014</v>
      </c>
      <c r="T5612" s="8">
        <f t="shared" si="263"/>
        <v>2255.2200000000003</v>
      </c>
      <c r="U5612" s="8">
        <f>Sales[[#This Row],[Unit Cost]]*Sales[[#This Row],[Order Quantity]]</f>
        <v>1503.48</v>
      </c>
    </row>
    <row r="5613" spans="1:21" x14ac:dyDescent="0.2">
      <c r="A5613" s="6" t="s">
        <v>5826</v>
      </c>
      <c r="B5613" s="6" t="s">
        <v>23</v>
      </c>
      <c r="C5613" s="6" t="s">
        <v>145</v>
      </c>
      <c r="D5613" s="7">
        <v>43800</v>
      </c>
      <c r="E5613" s="7">
        <v>43918</v>
      </c>
      <c r="F5613" s="7">
        <v>43938</v>
      </c>
      <c r="G5613" s="7">
        <v>43947</v>
      </c>
      <c r="H5613" s="6">
        <f t="shared" si="261"/>
        <v>29</v>
      </c>
      <c r="I5613" s="6" t="s">
        <v>215</v>
      </c>
      <c r="J5613" s="6">
        <v>21</v>
      </c>
      <c r="K5613" s="6">
        <v>18</v>
      </c>
      <c r="L5613" s="6">
        <v>149</v>
      </c>
      <c r="M5613" s="6">
        <v>4</v>
      </c>
      <c r="N5613" s="6">
        <v>3</v>
      </c>
      <c r="O5613" s="6">
        <v>0.05</v>
      </c>
      <c r="P5613" s="8">
        <v>1058.6000000000001</v>
      </c>
      <c r="Q5613" s="8">
        <v>825.70800000000008</v>
      </c>
      <c r="R5613" s="8">
        <f t="shared" si="262"/>
        <v>539.88599999999997</v>
      </c>
      <c r="S5613" s="8">
        <f>(((Sales[[#This Row],[Unit Price]]-(Sales[[#This Row],[Discount Applied]]*Sales[[#This Row],[Unit Price]]))-Q5613)/Q5613)*100</f>
        <v>21.794871794871792</v>
      </c>
      <c r="T5613" s="8">
        <f t="shared" si="263"/>
        <v>3017.01</v>
      </c>
      <c r="U5613" s="8">
        <f>Sales[[#This Row],[Unit Cost]]*Sales[[#This Row],[Order Quantity]]</f>
        <v>2477.1240000000003</v>
      </c>
    </row>
    <row r="5614" spans="1:21" x14ac:dyDescent="0.2">
      <c r="A5614" s="6" t="s">
        <v>5827</v>
      </c>
      <c r="B5614" s="6" t="s">
        <v>23</v>
      </c>
      <c r="C5614" s="6" t="s">
        <v>146</v>
      </c>
      <c r="D5614" s="7">
        <v>43800</v>
      </c>
      <c r="E5614" s="7">
        <v>43918</v>
      </c>
      <c r="F5614" s="7">
        <v>43941</v>
      </c>
      <c r="G5614" s="7">
        <v>43948</v>
      </c>
      <c r="H5614" s="6">
        <f t="shared" si="261"/>
        <v>30</v>
      </c>
      <c r="I5614" s="6" t="s">
        <v>215</v>
      </c>
      <c r="J5614" s="6">
        <v>21</v>
      </c>
      <c r="K5614" s="6">
        <v>22</v>
      </c>
      <c r="L5614" s="6">
        <v>263</v>
      </c>
      <c r="M5614" s="6">
        <v>6</v>
      </c>
      <c r="N5614" s="6">
        <v>7</v>
      </c>
      <c r="O5614" s="6">
        <v>0.2</v>
      </c>
      <c r="P5614" s="8">
        <v>2391.9</v>
      </c>
      <c r="Q5614" s="8">
        <v>1387.3019999999999</v>
      </c>
      <c r="R5614" s="8">
        <f t="shared" si="262"/>
        <v>3683.5259999999998</v>
      </c>
      <c r="S5614" s="8">
        <f>(((Sales[[#This Row],[Unit Price]]-(Sales[[#This Row],[Discount Applied]]*Sales[[#This Row],[Unit Price]]))-Q5614)/Q5614)*100</f>
        <v>37.931034482758633</v>
      </c>
      <c r="T5614" s="8">
        <f t="shared" si="263"/>
        <v>13394.64</v>
      </c>
      <c r="U5614" s="8">
        <f>Sales[[#This Row],[Unit Cost]]*Sales[[#This Row],[Order Quantity]]</f>
        <v>9711.1139999999996</v>
      </c>
    </row>
    <row r="5615" spans="1:21" x14ac:dyDescent="0.2">
      <c r="A5615" s="6" t="s">
        <v>5828</v>
      </c>
      <c r="B5615" s="6" t="s">
        <v>24</v>
      </c>
      <c r="C5615" s="6" t="s">
        <v>146</v>
      </c>
      <c r="D5615" s="7">
        <v>43800</v>
      </c>
      <c r="E5615" s="7">
        <v>43918</v>
      </c>
      <c r="F5615" s="7">
        <v>43931</v>
      </c>
      <c r="G5615" s="7">
        <v>43933</v>
      </c>
      <c r="H5615" s="6">
        <f t="shared" si="261"/>
        <v>15</v>
      </c>
      <c r="I5615" s="6" t="s">
        <v>215</v>
      </c>
      <c r="J5615" s="6">
        <v>4</v>
      </c>
      <c r="K5615" s="6">
        <v>24</v>
      </c>
      <c r="L5615" s="6">
        <v>276</v>
      </c>
      <c r="M5615" s="6">
        <v>40</v>
      </c>
      <c r="N5615" s="6">
        <v>4</v>
      </c>
      <c r="O5615" s="6">
        <v>7.4999999999999997E-2</v>
      </c>
      <c r="P5615" s="8">
        <v>167.5</v>
      </c>
      <c r="Q5615" s="8">
        <v>117.24999999999999</v>
      </c>
      <c r="R5615" s="8">
        <f t="shared" si="262"/>
        <v>150.75000000000006</v>
      </c>
      <c r="S5615" s="8">
        <f>(((Sales[[#This Row],[Unit Price]]-(Sales[[#This Row],[Discount Applied]]*Sales[[#This Row],[Unit Price]]))-Q5615)/Q5615)*100</f>
        <v>32.142857142857153</v>
      </c>
      <c r="T5615" s="8">
        <f t="shared" si="263"/>
        <v>619.75</v>
      </c>
      <c r="U5615" s="8">
        <f>Sales[[#This Row],[Unit Cost]]*Sales[[#This Row],[Order Quantity]]</f>
        <v>468.99999999999994</v>
      </c>
    </row>
    <row r="5616" spans="1:21" x14ac:dyDescent="0.2">
      <c r="A5616" s="6" t="s">
        <v>5829</v>
      </c>
      <c r="B5616" s="6" t="s">
        <v>23</v>
      </c>
      <c r="C5616" s="6" t="s">
        <v>143</v>
      </c>
      <c r="D5616" s="7">
        <v>43800</v>
      </c>
      <c r="E5616" s="7">
        <v>43918</v>
      </c>
      <c r="F5616" s="7">
        <v>43925</v>
      </c>
      <c r="G5616" s="7">
        <v>43932</v>
      </c>
      <c r="H5616" s="6">
        <f t="shared" si="261"/>
        <v>14</v>
      </c>
      <c r="I5616" s="6" t="s">
        <v>215</v>
      </c>
      <c r="J5616" s="6">
        <v>25</v>
      </c>
      <c r="K5616" s="6">
        <v>13</v>
      </c>
      <c r="L5616" s="6">
        <v>340</v>
      </c>
      <c r="M5616" s="6">
        <v>26</v>
      </c>
      <c r="N5616" s="6">
        <v>8</v>
      </c>
      <c r="O5616" s="6">
        <v>0.05</v>
      </c>
      <c r="P5616" s="8">
        <v>187.6</v>
      </c>
      <c r="Q5616" s="8">
        <v>116.312</v>
      </c>
      <c r="R5616" s="8">
        <f t="shared" si="262"/>
        <v>495.26400000000001</v>
      </c>
      <c r="S5616" s="8">
        <f>(((Sales[[#This Row],[Unit Price]]-(Sales[[#This Row],[Discount Applied]]*Sales[[#This Row],[Unit Price]]))-Q5616)/Q5616)*100</f>
        <v>53.225806451612897</v>
      </c>
      <c r="T5616" s="8">
        <f t="shared" si="263"/>
        <v>1425.76</v>
      </c>
      <c r="U5616" s="8">
        <f>Sales[[#This Row],[Unit Cost]]*Sales[[#This Row],[Order Quantity]]</f>
        <v>930.49599999999998</v>
      </c>
    </row>
    <row r="5617" spans="1:21" x14ac:dyDescent="0.2">
      <c r="A5617" s="6" t="s">
        <v>5830</v>
      </c>
      <c r="B5617" s="6" t="s">
        <v>24</v>
      </c>
      <c r="C5617" s="6" t="s">
        <v>148</v>
      </c>
      <c r="D5617" s="7">
        <v>43800</v>
      </c>
      <c r="E5617" s="7">
        <v>43918</v>
      </c>
      <c r="F5617" s="7">
        <v>43937</v>
      </c>
      <c r="G5617" s="7">
        <v>43940</v>
      </c>
      <c r="H5617" s="6">
        <f t="shared" si="261"/>
        <v>22</v>
      </c>
      <c r="I5617" s="6" t="s">
        <v>215</v>
      </c>
      <c r="J5617" s="6">
        <v>5</v>
      </c>
      <c r="K5617" s="6">
        <v>11</v>
      </c>
      <c r="L5617" s="6">
        <v>1</v>
      </c>
      <c r="M5617" s="6">
        <v>22</v>
      </c>
      <c r="N5617" s="6">
        <v>6</v>
      </c>
      <c r="O5617" s="6">
        <v>0.05</v>
      </c>
      <c r="P5617" s="8">
        <v>234.5</v>
      </c>
      <c r="Q5617" s="8">
        <v>189.94500000000002</v>
      </c>
      <c r="R5617" s="8">
        <f t="shared" si="262"/>
        <v>196.98000000000002</v>
      </c>
      <c r="S5617" s="8">
        <f>(((Sales[[#This Row],[Unit Price]]-(Sales[[#This Row],[Discount Applied]]*Sales[[#This Row],[Unit Price]]))-Q5617)/Q5617)*100</f>
        <v>17.283950617283942</v>
      </c>
      <c r="T5617" s="8">
        <f t="shared" si="263"/>
        <v>1336.65</v>
      </c>
      <c r="U5617" s="8">
        <f>Sales[[#This Row],[Unit Cost]]*Sales[[#This Row],[Order Quantity]]</f>
        <v>1139.67</v>
      </c>
    </row>
    <row r="5618" spans="1:21" x14ac:dyDescent="0.2">
      <c r="A5618" s="6" t="s">
        <v>5831</v>
      </c>
      <c r="B5618" s="6" t="s">
        <v>24</v>
      </c>
      <c r="C5618" s="6" t="s">
        <v>147</v>
      </c>
      <c r="D5618" s="7">
        <v>43800</v>
      </c>
      <c r="E5618" s="7">
        <v>43918</v>
      </c>
      <c r="F5618" s="7">
        <v>43933</v>
      </c>
      <c r="G5618" s="7">
        <v>43937</v>
      </c>
      <c r="H5618" s="6">
        <f t="shared" si="261"/>
        <v>19</v>
      </c>
      <c r="I5618" s="6" t="s">
        <v>215</v>
      </c>
      <c r="J5618" s="6">
        <v>1</v>
      </c>
      <c r="K5618" s="6">
        <v>29</v>
      </c>
      <c r="L5618" s="6">
        <v>246</v>
      </c>
      <c r="M5618" s="6">
        <v>24</v>
      </c>
      <c r="N5618" s="6">
        <v>5</v>
      </c>
      <c r="O5618" s="6">
        <v>0.05</v>
      </c>
      <c r="P5618" s="8">
        <v>1829.1000000000001</v>
      </c>
      <c r="Q5618" s="8">
        <v>1518.153</v>
      </c>
      <c r="R5618" s="8">
        <f t="shared" si="262"/>
        <v>1097.46</v>
      </c>
      <c r="S5618" s="8">
        <f>(((Sales[[#This Row],[Unit Price]]-(Sales[[#This Row],[Discount Applied]]*Sales[[#This Row],[Unit Price]]))-Q5618)/Q5618)*100</f>
        <v>14.457831325301218</v>
      </c>
      <c r="T5618" s="8">
        <f t="shared" si="263"/>
        <v>8688.2250000000004</v>
      </c>
      <c r="U5618" s="8">
        <f>Sales[[#This Row],[Unit Cost]]*Sales[[#This Row],[Order Quantity]]</f>
        <v>7590.7650000000003</v>
      </c>
    </row>
    <row r="5619" spans="1:21" x14ac:dyDescent="0.2">
      <c r="A5619" s="6" t="s">
        <v>5832</v>
      </c>
      <c r="B5619" s="6" t="s">
        <v>23</v>
      </c>
      <c r="C5619" s="6" t="s">
        <v>143</v>
      </c>
      <c r="D5619" s="7">
        <v>43800</v>
      </c>
      <c r="E5619" s="7">
        <v>43918</v>
      </c>
      <c r="F5619" s="7">
        <v>43933</v>
      </c>
      <c r="G5619" s="7">
        <v>43939</v>
      </c>
      <c r="H5619" s="6">
        <f t="shared" si="261"/>
        <v>21</v>
      </c>
      <c r="I5619" s="6" t="s">
        <v>215</v>
      </c>
      <c r="J5619" s="6">
        <v>24</v>
      </c>
      <c r="K5619" s="6">
        <v>12</v>
      </c>
      <c r="L5619" s="6">
        <v>331</v>
      </c>
      <c r="M5619" s="6">
        <v>14</v>
      </c>
      <c r="N5619" s="6">
        <v>5</v>
      </c>
      <c r="O5619" s="6">
        <v>7.4999999999999997E-2</v>
      </c>
      <c r="P5619" s="8">
        <v>737</v>
      </c>
      <c r="Q5619" s="8">
        <v>353.76</v>
      </c>
      <c r="R5619" s="8">
        <f t="shared" si="262"/>
        <v>1639.825</v>
      </c>
      <c r="S5619" s="8">
        <f>(((Sales[[#This Row],[Unit Price]]-(Sales[[#This Row],[Discount Applied]]*Sales[[#This Row],[Unit Price]]))-Q5619)/Q5619)*100</f>
        <v>92.708333333333343</v>
      </c>
      <c r="T5619" s="8">
        <f t="shared" si="263"/>
        <v>3408.625</v>
      </c>
      <c r="U5619" s="8">
        <f>Sales[[#This Row],[Unit Cost]]*Sales[[#This Row],[Order Quantity]]</f>
        <v>1768.8</v>
      </c>
    </row>
    <row r="5620" spans="1:21" x14ac:dyDescent="0.2">
      <c r="A5620" s="6" t="s">
        <v>5833</v>
      </c>
      <c r="B5620" s="6" t="s">
        <v>24</v>
      </c>
      <c r="C5620" s="6" t="s">
        <v>147</v>
      </c>
      <c r="D5620" s="7">
        <v>43800</v>
      </c>
      <c r="E5620" s="7">
        <v>43919</v>
      </c>
      <c r="F5620" s="7">
        <v>43935</v>
      </c>
      <c r="G5620" s="7">
        <v>43945</v>
      </c>
      <c r="H5620" s="6">
        <f t="shared" si="261"/>
        <v>26</v>
      </c>
      <c r="I5620" s="6" t="s">
        <v>215</v>
      </c>
      <c r="J5620" s="6">
        <v>5</v>
      </c>
      <c r="K5620" s="6">
        <v>38</v>
      </c>
      <c r="L5620" s="6">
        <v>257</v>
      </c>
      <c r="M5620" s="6">
        <v>30</v>
      </c>
      <c r="N5620" s="6">
        <v>5</v>
      </c>
      <c r="O5620" s="6">
        <v>0.05</v>
      </c>
      <c r="P5620" s="8">
        <v>2231.1</v>
      </c>
      <c r="Q5620" s="8">
        <v>1740.258</v>
      </c>
      <c r="R5620" s="8">
        <f t="shared" si="262"/>
        <v>1896.4349999999995</v>
      </c>
      <c r="S5620" s="8">
        <f>(((Sales[[#This Row],[Unit Price]]-(Sales[[#This Row],[Discount Applied]]*Sales[[#This Row],[Unit Price]]))-Q5620)/Q5620)*100</f>
        <v>21.794871794871796</v>
      </c>
      <c r="T5620" s="8">
        <f t="shared" si="263"/>
        <v>10597.725</v>
      </c>
      <c r="U5620" s="8">
        <f>Sales[[#This Row],[Unit Cost]]*Sales[[#This Row],[Order Quantity]]</f>
        <v>8701.2900000000009</v>
      </c>
    </row>
    <row r="5621" spans="1:21" x14ac:dyDescent="0.2">
      <c r="A5621" s="6" t="s">
        <v>5834</v>
      </c>
      <c r="B5621" s="6" t="s">
        <v>26</v>
      </c>
      <c r="C5621" s="6" t="s">
        <v>145</v>
      </c>
      <c r="D5621" s="7">
        <v>43800</v>
      </c>
      <c r="E5621" s="7">
        <v>43919</v>
      </c>
      <c r="F5621" s="7">
        <v>43934</v>
      </c>
      <c r="G5621" s="7">
        <v>43940</v>
      </c>
      <c r="H5621" s="6">
        <f t="shared" si="261"/>
        <v>21</v>
      </c>
      <c r="I5621" s="6" t="s">
        <v>215</v>
      </c>
      <c r="J5621" s="6">
        <v>28</v>
      </c>
      <c r="K5621" s="6">
        <v>26</v>
      </c>
      <c r="L5621" s="6">
        <v>104</v>
      </c>
      <c r="M5621" s="6">
        <v>11</v>
      </c>
      <c r="N5621" s="6">
        <v>2</v>
      </c>
      <c r="O5621" s="6">
        <v>0.2</v>
      </c>
      <c r="P5621" s="8">
        <v>2680</v>
      </c>
      <c r="Q5621" s="8">
        <v>1608</v>
      </c>
      <c r="R5621" s="8">
        <f t="shared" si="262"/>
        <v>1072</v>
      </c>
      <c r="S5621" s="8">
        <f>(((Sales[[#This Row],[Unit Price]]-(Sales[[#This Row],[Discount Applied]]*Sales[[#This Row],[Unit Price]]))-Q5621)/Q5621)*100</f>
        <v>33.333333333333329</v>
      </c>
      <c r="T5621" s="8">
        <f t="shared" si="263"/>
        <v>4288</v>
      </c>
      <c r="U5621" s="8">
        <f>Sales[[#This Row],[Unit Cost]]*Sales[[#This Row],[Order Quantity]]</f>
        <v>3216</v>
      </c>
    </row>
    <row r="5622" spans="1:21" x14ac:dyDescent="0.2">
      <c r="A5622" s="6" t="s">
        <v>5835</v>
      </c>
      <c r="B5622" s="6" t="s">
        <v>25</v>
      </c>
      <c r="C5622" s="6" t="s">
        <v>145</v>
      </c>
      <c r="D5622" s="7">
        <v>43800</v>
      </c>
      <c r="E5622" s="7">
        <v>43919</v>
      </c>
      <c r="F5622" s="7">
        <v>43923</v>
      </c>
      <c r="G5622" s="7">
        <v>43929</v>
      </c>
      <c r="H5622" s="6">
        <f t="shared" si="261"/>
        <v>10</v>
      </c>
      <c r="I5622" s="6" t="s">
        <v>215</v>
      </c>
      <c r="J5622" s="6">
        <v>18</v>
      </c>
      <c r="K5622" s="6">
        <v>25</v>
      </c>
      <c r="L5622" s="6">
        <v>106</v>
      </c>
      <c r="M5622" s="6">
        <v>22</v>
      </c>
      <c r="N5622" s="6">
        <v>6</v>
      </c>
      <c r="O5622" s="6">
        <v>0.1</v>
      </c>
      <c r="P5622" s="8">
        <v>4006.6</v>
      </c>
      <c r="Q5622" s="8">
        <v>3125.1480000000001</v>
      </c>
      <c r="R5622" s="8">
        <f t="shared" si="262"/>
        <v>2884.7520000000004</v>
      </c>
      <c r="S5622" s="8">
        <f>(((Sales[[#This Row],[Unit Price]]-(Sales[[#This Row],[Discount Applied]]*Sales[[#This Row],[Unit Price]]))-Q5622)/Q5622)*100</f>
        <v>15.38461538461538</v>
      </c>
      <c r="T5622" s="8">
        <f t="shared" si="263"/>
        <v>21635.64</v>
      </c>
      <c r="U5622" s="8">
        <f>Sales[[#This Row],[Unit Cost]]*Sales[[#This Row],[Order Quantity]]</f>
        <v>18750.887999999999</v>
      </c>
    </row>
    <row r="5623" spans="1:21" x14ac:dyDescent="0.2">
      <c r="A5623" s="6" t="s">
        <v>5836</v>
      </c>
      <c r="B5623" s="6" t="s">
        <v>24</v>
      </c>
      <c r="C5623" s="6" t="s">
        <v>143</v>
      </c>
      <c r="D5623" s="7">
        <v>43800</v>
      </c>
      <c r="E5623" s="7">
        <v>43919</v>
      </c>
      <c r="F5623" s="7">
        <v>43928</v>
      </c>
      <c r="G5623" s="7">
        <v>43934</v>
      </c>
      <c r="H5623" s="6">
        <f t="shared" si="261"/>
        <v>15</v>
      </c>
      <c r="I5623" s="6" t="s">
        <v>215</v>
      </c>
      <c r="J5623" s="6">
        <v>6</v>
      </c>
      <c r="K5623" s="6">
        <v>13</v>
      </c>
      <c r="L5623" s="6">
        <v>346</v>
      </c>
      <c r="M5623" s="6">
        <v>45</v>
      </c>
      <c r="N5623" s="6">
        <v>6</v>
      </c>
      <c r="O5623" s="6">
        <v>0.1</v>
      </c>
      <c r="P5623" s="8">
        <v>1038.5</v>
      </c>
      <c r="Q5623" s="8">
        <v>498.47999999999996</v>
      </c>
      <c r="R5623" s="8">
        <f t="shared" si="262"/>
        <v>2617.02</v>
      </c>
      <c r="S5623" s="8">
        <f>(((Sales[[#This Row],[Unit Price]]-(Sales[[#This Row],[Discount Applied]]*Sales[[#This Row],[Unit Price]]))-Q5623)/Q5623)*100</f>
        <v>87.500000000000014</v>
      </c>
      <c r="T5623" s="8">
        <f t="shared" si="263"/>
        <v>5607.9</v>
      </c>
      <c r="U5623" s="8">
        <f>Sales[[#This Row],[Unit Cost]]*Sales[[#This Row],[Order Quantity]]</f>
        <v>2990.8799999999997</v>
      </c>
    </row>
    <row r="5624" spans="1:21" x14ac:dyDescent="0.2">
      <c r="A5624" s="6" t="s">
        <v>5837</v>
      </c>
      <c r="B5624" s="6" t="s">
        <v>23</v>
      </c>
      <c r="C5624" s="6" t="s">
        <v>148</v>
      </c>
      <c r="D5624" s="7">
        <v>43800</v>
      </c>
      <c r="E5624" s="7">
        <v>43919</v>
      </c>
      <c r="F5624" s="7">
        <v>43936</v>
      </c>
      <c r="G5624" s="7">
        <v>43939</v>
      </c>
      <c r="H5624" s="6">
        <f t="shared" si="261"/>
        <v>20</v>
      </c>
      <c r="I5624" s="6" t="s">
        <v>215</v>
      </c>
      <c r="J5624" s="6">
        <v>25</v>
      </c>
      <c r="K5624" s="6">
        <v>29</v>
      </c>
      <c r="L5624" s="6">
        <v>57</v>
      </c>
      <c r="M5624" s="6">
        <v>13</v>
      </c>
      <c r="N5624" s="6">
        <v>8</v>
      </c>
      <c r="O5624" s="6">
        <v>7.4999999999999997E-2</v>
      </c>
      <c r="P5624" s="8">
        <v>187.6</v>
      </c>
      <c r="Q5624" s="8">
        <v>80.667999999999992</v>
      </c>
      <c r="R5624" s="8">
        <f t="shared" si="262"/>
        <v>742.89600000000007</v>
      </c>
      <c r="S5624" s="8">
        <f>(((Sales[[#This Row],[Unit Price]]-(Sales[[#This Row],[Discount Applied]]*Sales[[#This Row],[Unit Price]]))-Q5624)/Q5624)*100</f>
        <v>115.11627906976747</v>
      </c>
      <c r="T5624" s="8">
        <f t="shared" si="263"/>
        <v>1388.24</v>
      </c>
      <c r="U5624" s="8">
        <f>Sales[[#This Row],[Unit Cost]]*Sales[[#This Row],[Order Quantity]]</f>
        <v>645.34399999999994</v>
      </c>
    </row>
    <row r="5625" spans="1:21" x14ac:dyDescent="0.2">
      <c r="A5625" s="6" t="s">
        <v>5838</v>
      </c>
      <c r="B5625" s="6" t="s">
        <v>23</v>
      </c>
      <c r="C5625" s="6" t="s">
        <v>145</v>
      </c>
      <c r="D5625" s="7">
        <v>43800</v>
      </c>
      <c r="E5625" s="7">
        <v>43919</v>
      </c>
      <c r="F5625" s="7">
        <v>43941</v>
      </c>
      <c r="G5625" s="7">
        <v>43942</v>
      </c>
      <c r="H5625" s="6">
        <f t="shared" si="261"/>
        <v>23</v>
      </c>
      <c r="I5625" s="6" t="s">
        <v>215</v>
      </c>
      <c r="J5625" s="6">
        <v>25</v>
      </c>
      <c r="K5625" s="6">
        <v>43</v>
      </c>
      <c r="L5625" s="6">
        <v>157</v>
      </c>
      <c r="M5625" s="6">
        <v>30</v>
      </c>
      <c r="N5625" s="6">
        <v>5</v>
      </c>
      <c r="O5625" s="6">
        <v>0.1</v>
      </c>
      <c r="P5625" s="8">
        <v>757.1</v>
      </c>
      <c r="Q5625" s="8">
        <v>386.12100000000004</v>
      </c>
      <c r="R5625" s="8">
        <f t="shared" si="262"/>
        <v>1476.3449999999996</v>
      </c>
      <c r="S5625" s="8">
        <f>(((Sales[[#This Row],[Unit Price]]-(Sales[[#This Row],[Discount Applied]]*Sales[[#This Row],[Unit Price]]))-Q5625)/Q5625)*100</f>
        <v>76.470588235294102</v>
      </c>
      <c r="T5625" s="8">
        <f t="shared" si="263"/>
        <v>3406.95</v>
      </c>
      <c r="U5625" s="8">
        <f>Sales[[#This Row],[Unit Cost]]*Sales[[#This Row],[Order Quantity]]</f>
        <v>1930.6050000000002</v>
      </c>
    </row>
    <row r="5626" spans="1:21" x14ac:dyDescent="0.2">
      <c r="A5626" s="6" t="s">
        <v>5839</v>
      </c>
      <c r="B5626" s="6" t="s">
        <v>24</v>
      </c>
      <c r="C5626" s="6" t="s">
        <v>147</v>
      </c>
      <c r="D5626" s="7">
        <v>43800</v>
      </c>
      <c r="E5626" s="7">
        <v>43919</v>
      </c>
      <c r="F5626" s="7">
        <v>43934</v>
      </c>
      <c r="G5626" s="7">
        <v>43940</v>
      </c>
      <c r="H5626" s="6">
        <f t="shared" si="261"/>
        <v>21</v>
      </c>
      <c r="I5626" s="6" t="s">
        <v>215</v>
      </c>
      <c r="J5626" s="6">
        <v>7</v>
      </c>
      <c r="K5626" s="6">
        <v>23</v>
      </c>
      <c r="L5626" s="6">
        <v>212</v>
      </c>
      <c r="M5626" s="6">
        <v>22</v>
      </c>
      <c r="N5626" s="6">
        <v>3</v>
      </c>
      <c r="O5626" s="6">
        <v>0.2</v>
      </c>
      <c r="P5626" s="8">
        <v>857.6</v>
      </c>
      <c r="Q5626" s="8">
        <v>360.19200000000001</v>
      </c>
      <c r="R5626" s="8">
        <f t="shared" si="262"/>
        <v>977.66400000000021</v>
      </c>
      <c r="S5626" s="8">
        <f>(((Sales[[#This Row],[Unit Price]]-(Sales[[#This Row],[Discount Applied]]*Sales[[#This Row],[Unit Price]]))-Q5626)/Q5626)*100</f>
        <v>90.476190476190482</v>
      </c>
      <c r="T5626" s="8">
        <f t="shared" si="263"/>
        <v>2058.2400000000002</v>
      </c>
      <c r="U5626" s="8">
        <f>Sales[[#This Row],[Unit Cost]]*Sales[[#This Row],[Order Quantity]]</f>
        <v>1080.576</v>
      </c>
    </row>
    <row r="5627" spans="1:21" x14ac:dyDescent="0.2">
      <c r="A5627" s="6" t="s">
        <v>5840</v>
      </c>
      <c r="B5627" s="6" t="s">
        <v>25</v>
      </c>
      <c r="C5627" s="6" t="s">
        <v>148</v>
      </c>
      <c r="D5627" s="7">
        <v>43800</v>
      </c>
      <c r="E5627" s="7">
        <v>43919</v>
      </c>
      <c r="F5627" s="7">
        <v>43923</v>
      </c>
      <c r="G5627" s="7">
        <v>43924</v>
      </c>
      <c r="H5627" s="6">
        <f t="shared" si="261"/>
        <v>5</v>
      </c>
      <c r="I5627" s="6" t="s">
        <v>215</v>
      </c>
      <c r="J5627" s="6">
        <v>19</v>
      </c>
      <c r="K5627" s="6">
        <v>33</v>
      </c>
      <c r="L5627" s="6">
        <v>56</v>
      </c>
      <c r="M5627" s="6">
        <v>23</v>
      </c>
      <c r="N5627" s="6">
        <v>7</v>
      </c>
      <c r="O5627" s="6">
        <v>7.4999999999999997E-2</v>
      </c>
      <c r="P5627" s="8">
        <v>5768.7</v>
      </c>
      <c r="Q5627" s="8">
        <v>4268.8379999999997</v>
      </c>
      <c r="R5627" s="8">
        <f t="shared" si="262"/>
        <v>7470.4665000000059</v>
      </c>
      <c r="S5627" s="8">
        <f>(((Sales[[#This Row],[Unit Price]]-(Sales[[#This Row],[Discount Applied]]*Sales[[#This Row],[Unit Price]]))-Q5627)/Q5627)*100</f>
        <v>25</v>
      </c>
      <c r="T5627" s="8">
        <f t="shared" si="263"/>
        <v>37352.332500000004</v>
      </c>
      <c r="U5627" s="8">
        <f>Sales[[#This Row],[Unit Cost]]*Sales[[#This Row],[Order Quantity]]</f>
        <v>29881.865999999998</v>
      </c>
    </row>
    <row r="5628" spans="1:21" x14ac:dyDescent="0.2">
      <c r="A5628" s="6" t="s">
        <v>5841</v>
      </c>
      <c r="B5628" s="6" t="s">
        <v>23</v>
      </c>
      <c r="C5628" s="6" t="s">
        <v>145</v>
      </c>
      <c r="D5628" s="7">
        <v>43800</v>
      </c>
      <c r="E5628" s="7">
        <v>43919</v>
      </c>
      <c r="F5628" s="7">
        <v>43925</v>
      </c>
      <c r="G5628" s="7">
        <v>43934</v>
      </c>
      <c r="H5628" s="6">
        <f t="shared" si="261"/>
        <v>15</v>
      </c>
      <c r="I5628" s="6" t="s">
        <v>215</v>
      </c>
      <c r="J5628" s="6">
        <v>22</v>
      </c>
      <c r="K5628" s="6">
        <v>40</v>
      </c>
      <c r="L5628" s="6">
        <v>196</v>
      </c>
      <c r="M5628" s="6">
        <v>18</v>
      </c>
      <c r="N5628" s="6">
        <v>4</v>
      </c>
      <c r="O5628" s="6">
        <v>0.05</v>
      </c>
      <c r="P5628" s="8">
        <v>2291.4</v>
      </c>
      <c r="Q5628" s="8">
        <v>1695.636</v>
      </c>
      <c r="R5628" s="8">
        <f t="shared" si="262"/>
        <v>1924.7759999999998</v>
      </c>
      <c r="S5628" s="8">
        <f>(((Sales[[#This Row],[Unit Price]]-(Sales[[#This Row],[Discount Applied]]*Sales[[#This Row],[Unit Price]]))-Q5628)/Q5628)*100</f>
        <v>28.378378378378379</v>
      </c>
      <c r="T5628" s="8">
        <f t="shared" si="263"/>
        <v>8707.32</v>
      </c>
      <c r="U5628" s="8">
        <f>Sales[[#This Row],[Unit Cost]]*Sales[[#This Row],[Order Quantity]]</f>
        <v>6782.5439999999999</v>
      </c>
    </row>
    <row r="5629" spans="1:21" x14ac:dyDescent="0.2">
      <c r="A5629" s="6" t="s">
        <v>5842</v>
      </c>
      <c r="B5629" s="6" t="s">
        <v>25</v>
      </c>
      <c r="C5629" s="6" t="s">
        <v>145</v>
      </c>
      <c r="D5629" s="7">
        <v>43800</v>
      </c>
      <c r="E5629" s="7">
        <v>43919</v>
      </c>
      <c r="F5629" s="7">
        <v>43945</v>
      </c>
      <c r="G5629" s="7">
        <v>43950</v>
      </c>
      <c r="H5629" s="6">
        <f t="shared" si="261"/>
        <v>31</v>
      </c>
      <c r="I5629" s="6" t="s">
        <v>215</v>
      </c>
      <c r="J5629" s="6">
        <v>13</v>
      </c>
      <c r="K5629" s="6">
        <v>9</v>
      </c>
      <c r="L5629" s="6">
        <v>192</v>
      </c>
      <c r="M5629" s="6">
        <v>28</v>
      </c>
      <c r="N5629" s="6">
        <v>4</v>
      </c>
      <c r="O5629" s="6">
        <v>0.1</v>
      </c>
      <c r="P5629" s="8">
        <v>871</v>
      </c>
      <c r="Q5629" s="8">
        <v>444.21</v>
      </c>
      <c r="R5629" s="8">
        <f t="shared" si="262"/>
        <v>1358.76</v>
      </c>
      <c r="S5629" s="8">
        <f>(((Sales[[#This Row],[Unit Price]]-(Sales[[#This Row],[Discount Applied]]*Sales[[#This Row],[Unit Price]]))-Q5629)/Q5629)*100</f>
        <v>76.47058823529413</v>
      </c>
      <c r="T5629" s="8">
        <f t="shared" si="263"/>
        <v>3135.6</v>
      </c>
      <c r="U5629" s="8">
        <f>Sales[[#This Row],[Unit Cost]]*Sales[[#This Row],[Order Quantity]]</f>
        <v>1776.84</v>
      </c>
    </row>
    <row r="5630" spans="1:21" x14ac:dyDescent="0.2">
      <c r="A5630" s="6" t="s">
        <v>5843</v>
      </c>
      <c r="B5630" s="6" t="s">
        <v>26</v>
      </c>
      <c r="C5630" s="6" t="s">
        <v>146</v>
      </c>
      <c r="D5630" s="7">
        <v>43800</v>
      </c>
      <c r="E5630" s="7">
        <v>43919</v>
      </c>
      <c r="F5630" s="7">
        <v>43929</v>
      </c>
      <c r="G5630" s="7">
        <v>43939</v>
      </c>
      <c r="H5630" s="6">
        <f t="shared" si="261"/>
        <v>20</v>
      </c>
      <c r="I5630" s="6" t="s">
        <v>215</v>
      </c>
      <c r="J5630" s="6">
        <v>26</v>
      </c>
      <c r="K5630" s="6">
        <v>36</v>
      </c>
      <c r="L5630" s="6">
        <v>311</v>
      </c>
      <c r="M5630" s="6">
        <v>6</v>
      </c>
      <c r="N5630" s="6">
        <v>2</v>
      </c>
      <c r="O5630" s="6">
        <v>0.4</v>
      </c>
      <c r="P5630" s="8">
        <v>3825.7000000000003</v>
      </c>
      <c r="Q5630" s="8">
        <v>1836.336</v>
      </c>
      <c r="R5630" s="8">
        <f t="shared" si="262"/>
        <v>918.16800000000012</v>
      </c>
      <c r="S5630" s="8">
        <f>(((Sales[[#This Row],[Unit Price]]-(Sales[[#This Row],[Discount Applied]]*Sales[[#This Row],[Unit Price]]))-Q5630)/Q5630)*100</f>
        <v>25.000000000000007</v>
      </c>
      <c r="T5630" s="8">
        <f t="shared" si="263"/>
        <v>4590.84</v>
      </c>
      <c r="U5630" s="8">
        <f>Sales[[#This Row],[Unit Cost]]*Sales[[#This Row],[Order Quantity]]</f>
        <v>3672.672</v>
      </c>
    </row>
    <row r="5631" spans="1:21" x14ac:dyDescent="0.2">
      <c r="A5631" s="6" t="s">
        <v>5844</v>
      </c>
      <c r="B5631" s="6" t="s">
        <v>25</v>
      </c>
      <c r="C5631" s="6" t="s">
        <v>143</v>
      </c>
      <c r="D5631" s="7">
        <v>43800</v>
      </c>
      <c r="E5631" s="7">
        <v>43919</v>
      </c>
      <c r="F5631" s="7">
        <v>43947</v>
      </c>
      <c r="G5631" s="7">
        <v>43952</v>
      </c>
      <c r="H5631" s="6">
        <f t="shared" si="261"/>
        <v>33</v>
      </c>
      <c r="I5631" s="6" t="s">
        <v>215</v>
      </c>
      <c r="J5631" s="6">
        <v>19</v>
      </c>
      <c r="K5631" s="6">
        <v>22</v>
      </c>
      <c r="L5631" s="6">
        <v>342</v>
      </c>
      <c r="M5631" s="6">
        <v>4</v>
      </c>
      <c r="N5631" s="6">
        <v>6</v>
      </c>
      <c r="O5631" s="6">
        <v>0.4</v>
      </c>
      <c r="P5631" s="8">
        <v>6184.1</v>
      </c>
      <c r="Q5631" s="8">
        <v>3339.4140000000002</v>
      </c>
      <c r="R5631" s="8">
        <f t="shared" si="262"/>
        <v>2226.2760000000017</v>
      </c>
      <c r="S5631" s="8">
        <f>(((Sales[[#This Row],[Unit Price]]-(Sales[[#This Row],[Discount Applied]]*Sales[[#This Row],[Unit Price]]))-Q5631)/Q5631)*100</f>
        <v>11.111111111111105</v>
      </c>
      <c r="T5631" s="8">
        <f t="shared" si="263"/>
        <v>22262.760000000002</v>
      </c>
      <c r="U5631" s="8">
        <f>Sales[[#This Row],[Unit Cost]]*Sales[[#This Row],[Order Quantity]]</f>
        <v>20036.484</v>
      </c>
    </row>
    <row r="5632" spans="1:21" x14ac:dyDescent="0.2">
      <c r="A5632" s="6" t="s">
        <v>5845</v>
      </c>
      <c r="B5632" s="6" t="s">
        <v>24</v>
      </c>
      <c r="C5632" s="6" t="s">
        <v>147</v>
      </c>
      <c r="D5632" s="7">
        <v>43800</v>
      </c>
      <c r="E5632" s="7">
        <v>43919</v>
      </c>
      <c r="F5632" s="7">
        <v>43921</v>
      </c>
      <c r="G5632" s="7">
        <v>43931</v>
      </c>
      <c r="H5632" s="6">
        <f t="shared" si="261"/>
        <v>12</v>
      </c>
      <c r="I5632" s="6" t="s">
        <v>215</v>
      </c>
      <c r="J5632" s="6">
        <v>2</v>
      </c>
      <c r="K5632" s="6">
        <v>1</v>
      </c>
      <c r="L5632" s="6">
        <v>252</v>
      </c>
      <c r="M5632" s="6">
        <v>5</v>
      </c>
      <c r="N5632" s="6">
        <v>3</v>
      </c>
      <c r="O5632" s="6">
        <v>7.4999999999999997E-2</v>
      </c>
      <c r="P5632" s="8">
        <v>2874.3</v>
      </c>
      <c r="Q5632" s="8">
        <v>1667.0940000000001</v>
      </c>
      <c r="R5632" s="8">
        <f t="shared" si="262"/>
        <v>2974.9005000000016</v>
      </c>
      <c r="S5632" s="8">
        <f>(((Sales[[#This Row],[Unit Price]]-(Sales[[#This Row],[Discount Applied]]*Sales[[#This Row],[Unit Price]]))-Q5632)/Q5632)*100</f>
        <v>59.482758620689644</v>
      </c>
      <c r="T5632" s="8">
        <f t="shared" si="263"/>
        <v>7976.1825000000017</v>
      </c>
      <c r="U5632" s="8">
        <f>Sales[[#This Row],[Unit Cost]]*Sales[[#This Row],[Order Quantity]]</f>
        <v>5001.2820000000002</v>
      </c>
    </row>
    <row r="5633" spans="1:21" x14ac:dyDescent="0.2">
      <c r="A5633" s="6" t="s">
        <v>5846</v>
      </c>
      <c r="B5633" s="6" t="s">
        <v>24</v>
      </c>
      <c r="C5633" s="6" t="s">
        <v>146</v>
      </c>
      <c r="D5633" s="7">
        <v>43800</v>
      </c>
      <c r="E5633" s="7">
        <v>43920</v>
      </c>
      <c r="F5633" s="7">
        <v>43922</v>
      </c>
      <c r="G5633" s="7">
        <v>43929</v>
      </c>
      <c r="H5633" s="6">
        <f t="shared" si="261"/>
        <v>9</v>
      </c>
      <c r="I5633" s="6" t="s">
        <v>215</v>
      </c>
      <c r="J5633" s="6">
        <v>7</v>
      </c>
      <c r="K5633" s="6">
        <v>6</v>
      </c>
      <c r="L5633" s="6">
        <v>303</v>
      </c>
      <c r="M5633" s="6">
        <v>4</v>
      </c>
      <c r="N5633" s="6">
        <v>2</v>
      </c>
      <c r="O5633" s="6">
        <v>0.05</v>
      </c>
      <c r="P5633" s="8">
        <v>1996.6000000000001</v>
      </c>
      <c r="Q5633" s="8">
        <v>1197.96</v>
      </c>
      <c r="R5633" s="8">
        <f t="shared" si="262"/>
        <v>1397.6200000000003</v>
      </c>
      <c r="S5633" s="8">
        <f>(((Sales[[#This Row],[Unit Price]]-(Sales[[#This Row],[Discount Applied]]*Sales[[#This Row],[Unit Price]]))-Q5633)/Q5633)*100</f>
        <v>58.33333333333335</v>
      </c>
      <c r="T5633" s="8">
        <f t="shared" si="263"/>
        <v>3793.5400000000004</v>
      </c>
      <c r="U5633" s="8">
        <f>Sales[[#This Row],[Unit Cost]]*Sales[[#This Row],[Order Quantity]]</f>
        <v>2395.92</v>
      </c>
    </row>
    <row r="5634" spans="1:21" x14ac:dyDescent="0.2">
      <c r="A5634" s="6" t="s">
        <v>5847</v>
      </c>
      <c r="B5634" s="6" t="s">
        <v>23</v>
      </c>
      <c r="C5634" s="6" t="s">
        <v>146</v>
      </c>
      <c r="D5634" s="7">
        <v>43800</v>
      </c>
      <c r="E5634" s="7">
        <v>43920</v>
      </c>
      <c r="F5634" s="7">
        <v>43927</v>
      </c>
      <c r="G5634" s="7">
        <v>43931</v>
      </c>
      <c r="H5634" s="6">
        <f t="shared" ref="H5634:H5697" si="264">G5634-E5634</f>
        <v>11</v>
      </c>
      <c r="I5634" s="6" t="s">
        <v>215</v>
      </c>
      <c r="J5634" s="6">
        <v>25</v>
      </c>
      <c r="K5634" s="6">
        <v>22</v>
      </c>
      <c r="L5634" s="6">
        <v>326</v>
      </c>
      <c r="M5634" s="6">
        <v>40</v>
      </c>
      <c r="N5634" s="6">
        <v>7</v>
      </c>
      <c r="O5634" s="6">
        <v>7.4999999999999997E-2</v>
      </c>
      <c r="P5634" s="8">
        <v>2726.9</v>
      </c>
      <c r="Q5634" s="8">
        <v>1636.14</v>
      </c>
      <c r="R5634" s="8">
        <f t="shared" ref="R5634:R5697" si="265">T5634-(Q5634*N5634)</f>
        <v>6203.6974999999966</v>
      </c>
      <c r="S5634" s="8">
        <f>(((Sales[[#This Row],[Unit Price]]-(Sales[[#This Row],[Discount Applied]]*Sales[[#This Row],[Unit Price]]))-Q5634)/Q5634)*100</f>
        <v>54.166666666666664</v>
      </c>
      <c r="T5634" s="8">
        <f t="shared" ref="T5634:T5697" si="266">((P5634*N5634)-(P5634*O5634*N5634))</f>
        <v>17656.677499999998</v>
      </c>
      <c r="U5634" s="8">
        <f>Sales[[#This Row],[Unit Cost]]*Sales[[#This Row],[Order Quantity]]</f>
        <v>11452.980000000001</v>
      </c>
    </row>
    <row r="5635" spans="1:21" x14ac:dyDescent="0.2">
      <c r="A5635" s="6" t="s">
        <v>5848</v>
      </c>
      <c r="B5635" s="6" t="s">
        <v>24</v>
      </c>
      <c r="C5635" s="6" t="s">
        <v>144</v>
      </c>
      <c r="D5635" s="7">
        <v>43800</v>
      </c>
      <c r="E5635" s="7">
        <v>43920</v>
      </c>
      <c r="F5635" s="7">
        <v>43946</v>
      </c>
      <c r="G5635" s="7">
        <v>43953</v>
      </c>
      <c r="H5635" s="6">
        <f t="shared" si="264"/>
        <v>33</v>
      </c>
      <c r="I5635" s="6" t="s">
        <v>215</v>
      </c>
      <c r="J5635" s="6">
        <v>3</v>
      </c>
      <c r="K5635" s="6">
        <v>49</v>
      </c>
      <c r="L5635" s="6">
        <v>76</v>
      </c>
      <c r="M5635" s="6">
        <v>28</v>
      </c>
      <c r="N5635" s="6">
        <v>3</v>
      </c>
      <c r="O5635" s="6">
        <v>7.4999999999999997E-2</v>
      </c>
      <c r="P5635" s="8">
        <v>917.9</v>
      </c>
      <c r="Q5635" s="8">
        <v>468.12900000000002</v>
      </c>
      <c r="R5635" s="8">
        <f t="shared" si="265"/>
        <v>1142.7854999999995</v>
      </c>
      <c r="S5635" s="8">
        <f>(((Sales[[#This Row],[Unit Price]]-(Sales[[#This Row],[Discount Applied]]*Sales[[#This Row],[Unit Price]]))-Q5635)/Q5635)*100</f>
        <v>81.372549019607831</v>
      </c>
      <c r="T5635" s="8">
        <f t="shared" si="266"/>
        <v>2547.1724999999997</v>
      </c>
      <c r="U5635" s="8">
        <f>Sales[[#This Row],[Unit Cost]]*Sales[[#This Row],[Order Quantity]]</f>
        <v>1404.3870000000002</v>
      </c>
    </row>
    <row r="5636" spans="1:21" x14ac:dyDescent="0.2">
      <c r="A5636" s="6" t="s">
        <v>5849</v>
      </c>
      <c r="B5636" s="6" t="s">
        <v>24</v>
      </c>
      <c r="C5636" s="6" t="s">
        <v>143</v>
      </c>
      <c r="D5636" s="7">
        <v>43800</v>
      </c>
      <c r="E5636" s="7">
        <v>43920</v>
      </c>
      <c r="F5636" s="7">
        <v>43942</v>
      </c>
      <c r="G5636" s="7">
        <v>43943</v>
      </c>
      <c r="H5636" s="6">
        <f t="shared" si="264"/>
        <v>23</v>
      </c>
      <c r="I5636" s="6" t="s">
        <v>215</v>
      </c>
      <c r="J5636" s="6">
        <v>4</v>
      </c>
      <c r="K5636" s="6">
        <v>32</v>
      </c>
      <c r="L5636" s="6">
        <v>334</v>
      </c>
      <c r="M5636" s="6">
        <v>36</v>
      </c>
      <c r="N5636" s="6">
        <v>2</v>
      </c>
      <c r="O5636" s="6">
        <v>0.05</v>
      </c>
      <c r="P5636" s="8">
        <v>1085.4000000000001</v>
      </c>
      <c r="Q5636" s="8">
        <v>803.19600000000003</v>
      </c>
      <c r="R5636" s="8">
        <f t="shared" si="265"/>
        <v>455.86800000000017</v>
      </c>
      <c r="S5636" s="8">
        <f>(((Sales[[#This Row],[Unit Price]]-(Sales[[#This Row],[Discount Applied]]*Sales[[#This Row],[Unit Price]]))-Q5636)/Q5636)*100</f>
        <v>28.37837837837839</v>
      </c>
      <c r="T5636" s="8">
        <f t="shared" si="266"/>
        <v>2062.2600000000002</v>
      </c>
      <c r="U5636" s="8">
        <f>Sales[[#This Row],[Unit Cost]]*Sales[[#This Row],[Order Quantity]]</f>
        <v>1606.3920000000001</v>
      </c>
    </row>
    <row r="5637" spans="1:21" x14ac:dyDescent="0.2">
      <c r="A5637" s="6" t="s">
        <v>5850</v>
      </c>
      <c r="B5637" s="6" t="s">
        <v>24</v>
      </c>
      <c r="C5637" s="6" t="s">
        <v>145</v>
      </c>
      <c r="D5637" s="7">
        <v>43800</v>
      </c>
      <c r="E5637" s="7">
        <v>43920</v>
      </c>
      <c r="F5637" s="7">
        <v>43929</v>
      </c>
      <c r="G5637" s="7">
        <v>43933</v>
      </c>
      <c r="H5637" s="6">
        <f t="shared" si="264"/>
        <v>13</v>
      </c>
      <c r="I5637" s="6" t="s">
        <v>215</v>
      </c>
      <c r="J5637" s="6">
        <v>2</v>
      </c>
      <c r="K5637" s="6">
        <v>34</v>
      </c>
      <c r="L5637" s="6">
        <v>101</v>
      </c>
      <c r="M5637" s="6">
        <v>40</v>
      </c>
      <c r="N5637" s="6">
        <v>2</v>
      </c>
      <c r="O5637" s="6">
        <v>0.1</v>
      </c>
      <c r="P5637" s="8">
        <v>180.9</v>
      </c>
      <c r="Q5637" s="8">
        <v>86.831999999999994</v>
      </c>
      <c r="R5637" s="8">
        <f t="shared" si="265"/>
        <v>151.95600000000002</v>
      </c>
      <c r="S5637" s="8">
        <f>(((Sales[[#This Row],[Unit Price]]-(Sales[[#This Row],[Discount Applied]]*Sales[[#This Row],[Unit Price]]))-Q5637)/Q5637)*100</f>
        <v>87.500000000000014</v>
      </c>
      <c r="T5637" s="8">
        <f t="shared" si="266"/>
        <v>325.62</v>
      </c>
      <c r="U5637" s="8">
        <f>Sales[[#This Row],[Unit Cost]]*Sales[[#This Row],[Order Quantity]]</f>
        <v>173.66399999999999</v>
      </c>
    </row>
    <row r="5638" spans="1:21" x14ac:dyDescent="0.2">
      <c r="A5638" s="6" t="s">
        <v>5851</v>
      </c>
      <c r="B5638" s="6" t="s">
        <v>25</v>
      </c>
      <c r="C5638" s="6" t="s">
        <v>145</v>
      </c>
      <c r="D5638" s="7">
        <v>43800</v>
      </c>
      <c r="E5638" s="7">
        <v>43920</v>
      </c>
      <c r="F5638" s="7">
        <v>43939</v>
      </c>
      <c r="G5638" s="7">
        <v>43948</v>
      </c>
      <c r="H5638" s="6">
        <f t="shared" si="264"/>
        <v>28</v>
      </c>
      <c r="I5638" s="6" t="s">
        <v>215</v>
      </c>
      <c r="J5638" s="6">
        <v>13</v>
      </c>
      <c r="K5638" s="6">
        <v>34</v>
      </c>
      <c r="L5638" s="6">
        <v>164</v>
      </c>
      <c r="M5638" s="6">
        <v>34</v>
      </c>
      <c r="N5638" s="6">
        <v>5</v>
      </c>
      <c r="O5638" s="6">
        <v>0.05</v>
      </c>
      <c r="P5638" s="8">
        <v>3564.4</v>
      </c>
      <c r="Q5638" s="8">
        <v>1639.624</v>
      </c>
      <c r="R5638" s="8">
        <f t="shared" si="265"/>
        <v>8732.7800000000007</v>
      </c>
      <c r="S5638" s="8">
        <f>(((Sales[[#This Row],[Unit Price]]-(Sales[[#This Row],[Discount Applied]]*Sales[[#This Row],[Unit Price]]))-Q5638)/Q5638)*100</f>
        <v>106.5217391304348</v>
      </c>
      <c r="T5638" s="8">
        <f t="shared" si="266"/>
        <v>16930.900000000001</v>
      </c>
      <c r="U5638" s="8">
        <f>Sales[[#This Row],[Unit Cost]]*Sales[[#This Row],[Order Quantity]]</f>
        <v>8198.1200000000008</v>
      </c>
    </row>
    <row r="5639" spans="1:21" x14ac:dyDescent="0.2">
      <c r="A5639" s="6" t="s">
        <v>5852</v>
      </c>
      <c r="B5639" s="6" t="s">
        <v>25</v>
      </c>
      <c r="C5639" s="6" t="s">
        <v>148</v>
      </c>
      <c r="D5639" s="7">
        <v>43800</v>
      </c>
      <c r="E5639" s="7">
        <v>43920</v>
      </c>
      <c r="F5639" s="7">
        <v>43941</v>
      </c>
      <c r="G5639" s="7">
        <v>43946</v>
      </c>
      <c r="H5639" s="6">
        <f t="shared" si="264"/>
        <v>26</v>
      </c>
      <c r="I5639" s="6" t="s">
        <v>215</v>
      </c>
      <c r="J5639" s="6">
        <v>14</v>
      </c>
      <c r="K5639" s="6">
        <v>40</v>
      </c>
      <c r="L5639" s="6">
        <v>22</v>
      </c>
      <c r="M5639" s="6">
        <v>39</v>
      </c>
      <c r="N5639" s="6">
        <v>7</v>
      </c>
      <c r="O5639" s="6">
        <v>7.4999999999999997E-2</v>
      </c>
      <c r="P5639" s="8">
        <v>2479</v>
      </c>
      <c r="Q5639" s="8">
        <v>1735.3</v>
      </c>
      <c r="R5639" s="8">
        <f t="shared" si="265"/>
        <v>3904.4249999999993</v>
      </c>
      <c r="S5639" s="8">
        <f>(((Sales[[#This Row],[Unit Price]]-(Sales[[#This Row],[Discount Applied]]*Sales[[#This Row],[Unit Price]]))-Q5639)/Q5639)*100</f>
        <v>32.142857142857132</v>
      </c>
      <c r="T5639" s="8">
        <f t="shared" si="266"/>
        <v>16051.525</v>
      </c>
      <c r="U5639" s="8">
        <f>Sales[[#This Row],[Unit Cost]]*Sales[[#This Row],[Order Quantity]]</f>
        <v>12147.1</v>
      </c>
    </row>
    <row r="5640" spans="1:21" x14ac:dyDescent="0.2">
      <c r="A5640" s="6" t="s">
        <v>5853</v>
      </c>
      <c r="B5640" s="6" t="s">
        <v>23</v>
      </c>
      <c r="C5640" s="6" t="s">
        <v>148</v>
      </c>
      <c r="D5640" s="7">
        <v>43800</v>
      </c>
      <c r="E5640" s="7">
        <v>43920</v>
      </c>
      <c r="F5640" s="7">
        <v>43939</v>
      </c>
      <c r="G5640" s="7">
        <v>43946</v>
      </c>
      <c r="H5640" s="6">
        <f t="shared" si="264"/>
        <v>26</v>
      </c>
      <c r="I5640" s="6" t="s">
        <v>215</v>
      </c>
      <c r="J5640" s="6">
        <v>23</v>
      </c>
      <c r="K5640" s="6">
        <v>37</v>
      </c>
      <c r="L5640" s="6">
        <v>2</v>
      </c>
      <c r="M5640" s="6">
        <v>33</v>
      </c>
      <c r="N5640" s="6">
        <v>2</v>
      </c>
      <c r="O5640" s="6">
        <v>7.4999999999999997E-2</v>
      </c>
      <c r="P5640" s="8">
        <v>1132.3</v>
      </c>
      <c r="Q5640" s="8">
        <v>600.11900000000003</v>
      </c>
      <c r="R5640" s="8">
        <f t="shared" si="265"/>
        <v>894.51700000000005</v>
      </c>
      <c r="S5640" s="8">
        <f>(((Sales[[#This Row],[Unit Price]]-(Sales[[#This Row],[Discount Applied]]*Sales[[#This Row],[Unit Price]]))-Q5640)/Q5640)*100</f>
        <v>74.528301886792462</v>
      </c>
      <c r="T5640" s="8">
        <f t="shared" si="266"/>
        <v>2094.7550000000001</v>
      </c>
      <c r="U5640" s="8">
        <f>Sales[[#This Row],[Unit Cost]]*Sales[[#This Row],[Order Quantity]]</f>
        <v>1200.2380000000001</v>
      </c>
    </row>
    <row r="5641" spans="1:21" x14ac:dyDescent="0.2">
      <c r="A5641" s="6" t="s">
        <v>5854</v>
      </c>
      <c r="B5641" s="6" t="s">
        <v>25</v>
      </c>
      <c r="C5641" s="6" t="s">
        <v>145</v>
      </c>
      <c r="D5641" s="7">
        <v>43800</v>
      </c>
      <c r="E5641" s="7">
        <v>43920</v>
      </c>
      <c r="F5641" s="7">
        <v>43943</v>
      </c>
      <c r="G5641" s="7">
        <v>43948</v>
      </c>
      <c r="H5641" s="6">
        <f t="shared" si="264"/>
        <v>28</v>
      </c>
      <c r="I5641" s="6" t="s">
        <v>215</v>
      </c>
      <c r="J5641" s="6">
        <v>18</v>
      </c>
      <c r="K5641" s="6">
        <v>3</v>
      </c>
      <c r="L5641" s="6">
        <v>96</v>
      </c>
      <c r="M5641" s="6">
        <v>15</v>
      </c>
      <c r="N5641" s="6">
        <v>4</v>
      </c>
      <c r="O5641" s="6">
        <v>7.4999999999999997E-2</v>
      </c>
      <c r="P5641" s="8">
        <v>2311.5</v>
      </c>
      <c r="Q5641" s="8">
        <v>1502.4750000000001</v>
      </c>
      <c r="R5641" s="8">
        <f t="shared" si="265"/>
        <v>2542.6499999999987</v>
      </c>
      <c r="S5641" s="8">
        <f>(((Sales[[#This Row],[Unit Price]]-(Sales[[#This Row],[Discount Applied]]*Sales[[#This Row],[Unit Price]]))-Q5641)/Q5641)*100</f>
        <v>42.307692307692285</v>
      </c>
      <c r="T5641" s="8">
        <f t="shared" si="266"/>
        <v>8552.5499999999993</v>
      </c>
      <c r="U5641" s="8">
        <f>Sales[[#This Row],[Unit Cost]]*Sales[[#This Row],[Order Quantity]]</f>
        <v>6009.9000000000005</v>
      </c>
    </row>
    <row r="5642" spans="1:21" x14ac:dyDescent="0.2">
      <c r="A5642" s="6" t="s">
        <v>5855</v>
      </c>
      <c r="B5642" s="6" t="s">
        <v>24</v>
      </c>
      <c r="C5642" s="6" t="s">
        <v>143</v>
      </c>
      <c r="D5642" s="7">
        <v>43800</v>
      </c>
      <c r="E5642" s="7">
        <v>43920</v>
      </c>
      <c r="F5642" s="7">
        <v>43934</v>
      </c>
      <c r="G5642" s="7">
        <v>43944</v>
      </c>
      <c r="H5642" s="6">
        <f t="shared" si="264"/>
        <v>24</v>
      </c>
      <c r="I5642" s="6" t="s">
        <v>215</v>
      </c>
      <c r="J5642" s="6">
        <v>12</v>
      </c>
      <c r="K5642" s="6">
        <v>43</v>
      </c>
      <c r="L5642" s="6">
        <v>336</v>
      </c>
      <c r="M5642" s="6">
        <v>31</v>
      </c>
      <c r="N5642" s="6">
        <v>2</v>
      </c>
      <c r="O5642" s="6">
        <v>0.3</v>
      </c>
      <c r="P5642" s="8">
        <v>4013.3</v>
      </c>
      <c r="Q5642" s="8">
        <v>2207.3150000000001</v>
      </c>
      <c r="R5642" s="8">
        <f t="shared" si="265"/>
        <v>1203.9900000000007</v>
      </c>
      <c r="S5642" s="8">
        <f>(((Sales[[#This Row],[Unit Price]]-(Sales[[#This Row],[Discount Applied]]*Sales[[#This Row],[Unit Price]]))-Q5642)/Q5642)*100</f>
        <v>27.272727272727288</v>
      </c>
      <c r="T5642" s="8">
        <f t="shared" si="266"/>
        <v>5618.6200000000008</v>
      </c>
      <c r="U5642" s="8">
        <f>Sales[[#This Row],[Unit Cost]]*Sales[[#This Row],[Order Quantity]]</f>
        <v>4414.63</v>
      </c>
    </row>
    <row r="5643" spans="1:21" x14ac:dyDescent="0.2">
      <c r="A5643" s="6" t="s">
        <v>5856</v>
      </c>
      <c r="B5643" s="6" t="s">
        <v>24</v>
      </c>
      <c r="C5643" s="6" t="s">
        <v>147</v>
      </c>
      <c r="D5643" s="7">
        <v>43800</v>
      </c>
      <c r="E5643" s="7">
        <v>43921</v>
      </c>
      <c r="F5643" s="7">
        <v>43931</v>
      </c>
      <c r="G5643" s="7">
        <v>43940</v>
      </c>
      <c r="H5643" s="6">
        <f t="shared" si="264"/>
        <v>19</v>
      </c>
      <c r="I5643" s="6" t="s">
        <v>215</v>
      </c>
      <c r="J5643" s="6">
        <v>4</v>
      </c>
      <c r="K5643" s="6">
        <v>27</v>
      </c>
      <c r="L5643" s="6">
        <v>232</v>
      </c>
      <c r="M5643" s="6">
        <v>8</v>
      </c>
      <c r="N5643" s="6">
        <v>5</v>
      </c>
      <c r="O5643" s="6">
        <v>7.4999999999999997E-2</v>
      </c>
      <c r="P5643" s="8">
        <v>1996.6000000000001</v>
      </c>
      <c r="Q5643" s="8">
        <v>1217.9260000000002</v>
      </c>
      <c r="R5643" s="8">
        <f t="shared" si="265"/>
        <v>3144.6449999999986</v>
      </c>
      <c r="S5643" s="8">
        <f>(((Sales[[#This Row],[Unit Price]]-(Sales[[#This Row],[Discount Applied]]*Sales[[#This Row],[Unit Price]]))-Q5643)/Q5643)*100</f>
        <v>51.639344262295062</v>
      </c>
      <c r="T5643" s="8">
        <f t="shared" si="266"/>
        <v>9234.2749999999996</v>
      </c>
      <c r="U5643" s="8">
        <f>Sales[[#This Row],[Unit Cost]]*Sales[[#This Row],[Order Quantity]]</f>
        <v>6089.630000000001</v>
      </c>
    </row>
    <row r="5644" spans="1:21" x14ac:dyDescent="0.2">
      <c r="A5644" s="6" t="s">
        <v>5857</v>
      </c>
      <c r="B5644" s="6" t="s">
        <v>25</v>
      </c>
      <c r="C5644" s="6" t="s">
        <v>147</v>
      </c>
      <c r="D5644" s="7">
        <v>43800</v>
      </c>
      <c r="E5644" s="7">
        <v>43921</v>
      </c>
      <c r="F5644" s="7">
        <v>43936</v>
      </c>
      <c r="G5644" s="7">
        <v>43939</v>
      </c>
      <c r="H5644" s="6">
        <f t="shared" si="264"/>
        <v>18</v>
      </c>
      <c r="I5644" s="6" t="s">
        <v>215</v>
      </c>
      <c r="J5644" s="6">
        <v>18</v>
      </c>
      <c r="K5644" s="6">
        <v>42</v>
      </c>
      <c r="L5644" s="6">
        <v>231</v>
      </c>
      <c r="M5644" s="6">
        <v>30</v>
      </c>
      <c r="N5644" s="6">
        <v>5</v>
      </c>
      <c r="O5644" s="6">
        <v>0.05</v>
      </c>
      <c r="P5644" s="8">
        <v>1232.8</v>
      </c>
      <c r="Q5644" s="8">
        <v>493.12</v>
      </c>
      <c r="R5644" s="8">
        <f t="shared" si="265"/>
        <v>3390.2000000000003</v>
      </c>
      <c r="S5644" s="8">
        <f>(((Sales[[#This Row],[Unit Price]]-(Sales[[#This Row],[Discount Applied]]*Sales[[#This Row],[Unit Price]]))-Q5644)/Q5644)*100</f>
        <v>137.49999999999997</v>
      </c>
      <c r="T5644" s="8">
        <f t="shared" si="266"/>
        <v>5855.8</v>
      </c>
      <c r="U5644" s="8">
        <f>Sales[[#This Row],[Unit Cost]]*Sales[[#This Row],[Order Quantity]]</f>
        <v>2465.6</v>
      </c>
    </row>
    <row r="5645" spans="1:21" x14ac:dyDescent="0.2">
      <c r="A5645" s="6" t="s">
        <v>5858</v>
      </c>
      <c r="B5645" s="6" t="s">
        <v>24</v>
      </c>
      <c r="C5645" s="6" t="s">
        <v>147</v>
      </c>
      <c r="D5645" s="7">
        <v>43800</v>
      </c>
      <c r="E5645" s="7">
        <v>43921</v>
      </c>
      <c r="F5645" s="7">
        <v>43941</v>
      </c>
      <c r="G5645" s="7">
        <v>43951</v>
      </c>
      <c r="H5645" s="6">
        <f t="shared" si="264"/>
        <v>30</v>
      </c>
      <c r="I5645" s="6" t="s">
        <v>215</v>
      </c>
      <c r="J5645" s="6">
        <v>7</v>
      </c>
      <c r="K5645" s="6">
        <v>44</v>
      </c>
      <c r="L5645" s="6">
        <v>235</v>
      </c>
      <c r="M5645" s="6">
        <v>45</v>
      </c>
      <c r="N5645" s="6">
        <v>2</v>
      </c>
      <c r="O5645" s="6">
        <v>0.1</v>
      </c>
      <c r="P5645" s="8">
        <v>3155.7000000000003</v>
      </c>
      <c r="Q5645" s="8">
        <v>1388.508</v>
      </c>
      <c r="R5645" s="8">
        <f t="shared" si="265"/>
        <v>2903.2440000000001</v>
      </c>
      <c r="S5645" s="8">
        <f>(((Sales[[#This Row],[Unit Price]]-(Sales[[#This Row],[Discount Applied]]*Sales[[#This Row],[Unit Price]]))-Q5645)/Q5645)*100</f>
        <v>104.54545454545455</v>
      </c>
      <c r="T5645" s="8">
        <f t="shared" si="266"/>
        <v>5680.26</v>
      </c>
      <c r="U5645" s="8">
        <f>Sales[[#This Row],[Unit Cost]]*Sales[[#This Row],[Order Quantity]]</f>
        <v>2777.0160000000001</v>
      </c>
    </row>
    <row r="5646" spans="1:21" x14ac:dyDescent="0.2">
      <c r="A5646" s="6" t="s">
        <v>5859</v>
      </c>
      <c r="B5646" s="6" t="s">
        <v>25</v>
      </c>
      <c r="C5646" s="6" t="s">
        <v>145</v>
      </c>
      <c r="D5646" s="7">
        <v>43800</v>
      </c>
      <c r="E5646" s="7">
        <v>43921</v>
      </c>
      <c r="F5646" s="7">
        <v>43947</v>
      </c>
      <c r="G5646" s="7">
        <v>43950</v>
      </c>
      <c r="H5646" s="6">
        <f t="shared" si="264"/>
        <v>29</v>
      </c>
      <c r="I5646" s="6" t="s">
        <v>215</v>
      </c>
      <c r="J5646" s="6">
        <v>13</v>
      </c>
      <c r="K5646" s="6">
        <v>11</v>
      </c>
      <c r="L5646" s="6">
        <v>105</v>
      </c>
      <c r="M5646" s="6">
        <v>34</v>
      </c>
      <c r="N5646" s="6">
        <v>2</v>
      </c>
      <c r="O5646" s="6">
        <v>0.05</v>
      </c>
      <c r="P5646" s="8">
        <v>710.2</v>
      </c>
      <c r="Q5646" s="8">
        <v>497.14</v>
      </c>
      <c r="R5646" s="8">
        <f t="shared" si="265"/>
        <v>355.10000000000014</v>
      </c>
      <c r="S5646" s="8">
        <f>(((Sales[[#This Row],[Unit Price]]-(Sales[[#This Row],[Discount Applied]]*Sales[[#This Row],[Unit Price]]))-Q5646)/Q5646)*100</f>
        <v>35.71428571428573</v>
      </c>
      <c r="T5646" s="8">
        <f t="shared" si="266"/>
        <v>1349.38</v>
      </c>
      <c r="U5646" s="8">
        <f>Sales[[#This Row],[Unit Cost]]*Sales[[#This Row],[Order Quantity]]</f>
        <v>994.28</v>
      </c>
    </row>
    <row r="5647" spans="1:21" x14ac:dyDescent="0.2">
      <c r="A5647" s="6" t="s">
        <v>5860</v>
      </c>
      <c r="B5647" s="6" t="s">
        <v>25</v>
      </c>
      <c r="C5647" s="6" t="s">
        <v>145</v>
      </c>
      <c r="D5647" s="7">
        <v>43800</v>
      </c>
      <c r="E5647" s="7">
        <v>43921</v>
      </c>
      <c r="F5647" s="7">
        <v>43926</v>
      </c>
      <c r="G5647" s="7">
        <v>43935</v>
      </c>
      <c r="H5647" s="6">
        <f t="shared" si="264"/>
        <v>14</v>
      </c>
      <c r="I5647" s="6" t="s">
        <v>215</v>
      </c>
      <c r="J5647" s="6">
        <v>12</v>
      </c>
      <c r="K5647" s="6">
        <v>16</v>
      </c>
      <c r="L5647" s="6">
        <v>91</v>
      </c>
      <c r="M5647" s="6">
        <v>15</v>
      </c>
      <c r="N5647" s="6">
        <v>7</v>
      </c>
      <c r="O5647" s="6">
        <v>0.05</v>
      </c>
      <c r="P5647" s="8">
        <v>5058.5</v>
      </c>
      <c r="Q5647" s="8">
        <v>3844.46</v>
      </c>
      <c r="R5647" s="8">
        <f t="shared" si="265"/>
        <v>6727.8050000000003</v>
      </c>
      <c r="S5647" s="8">
        <f>(((Sales[[#This Row],[Unit Price]]-(Sales[[#This Row],[Discount Applied]]*Sales[[#This Row],[Unit Price]]))-Q5647)/Q5647)*100</f>
        <v>24.999999999999993</v>
      </c>
      <c r="T5647" s="8">
        <f t="shared" si="266"/>
        <v>33639.025000000001</v>
      </c>
      <c r="U5647" s="8">
        <f>Sales[[#This Row],[Unit Cost]]*Sales[[#This Row],[Order Quantity]]</f>
        <v>26911.22</v>
      </c>
    </row>
    <row r="5648" spans="1:21" x14ac:dyDescent="0.2">
      <c r="A5648" s="6" t="s">
        <v>5861</v>
      </c>
      <c r="B5648" s="6" t="s">
        <v>25</v>
      </c>
      <c r="C5648" s="6" t="s">
        <v>146</v>
      </c>
      <c r="D5648" s="7">
        <v>43800</v>
      </c>
      <c r="E5648" s="7">
        <v>43921</v>
      </c>
      <c r="F5648" s="7">
        <v>43938</v>
      </c>
      <c r="G5648" s="7">
        <v>43941</v>
      </c>
      <c r="H5648" s="6">
        <f t="shared" si="264"/>
        <v>20</v>
      </c>
      <c r="I5648" s="6" t="s">
        <v>215</v>
      </c>
      <c r="J5648" s="6">
        <v>17</v>
      </c>
      <c r="K5648" s="6">
        <v>14</v>
      </c>
      <c r="L5648" s="6">
        <v>313</v>
      </c>
      <c r="M5648" s="6">
        <v>8</v>
      </c>
      <c r="N5648" s="6">
        <v>7</v>
      </c>
      <c r="O5648" s="6">
        <v>0.05</v>
      </c>
      <c r="P5648" s="8">
        <v>1206</v>
      </c>
      <c r="Q5648" s="8">
        <v>747.72</v>
      </c>
      <c r="R5648" s="8">
        <f t="shared" si="265"/>
        <v>2785.8599999999997</v>
      </c>
      <c r="S5648" s="8">
        <f>(((Sales[[#This Row],[Unit Price]]-(Sales[[#This Row],[Discount Applied]]*Sales[[#This Row],[Unit Price]]))-Q5648)/Q5648)*100</f>
        <v>53.225806451612897</v>
      </c>
      <c r="T5648" s="8">
        <f t="shared" si="266"/>
        <v>8019.9</v>
      </c>
      <c r="U5648" s="8">
        <f>Sales[[#This Row],[Unit Cost]]*Sales[[#This Row],[Order Quantity]]</f>
        <v>5234.04</v>
      </c>
    </row>
    <row r="5649" spans="1:21" x14ac:dyDescent="0.2">
      <c r="A5649" s="6" t="s">
        <v>5862</v>
      </c>
      <c r="B5649" s="6" t="s">
        <v>24</v>
      </c>
      <c r="C5649" s="6" t="s">
        <v>143</v>
      </c>
      <c r="D5649" s="7">
        <v>43800</v>
      </c>
      <c r="E5649" s="7">
        <v>43921</v>
      </c>
      <c r="F5649" s="7">
        <v>43946</v>
      </c>
      <c r="G5649" s="7">
        <v>43954</v>
      </c>
      <c r="H5649" s="6">
        <f t="shared" si="264"/>
        <v>33</v>
      </c>
      <c r="I5649" s="6" t="s">
        <v>215</v>
      </c>
      <c r="J5649" s="6">
        <v>3</v>
      </c>
      <c r="K5649" s="6">
        <v>25</v>
      </c>
      <c r="L5649" s="6">
        <v>367</v>
      </c>
      <c r="M5649" s="6">
        <v>23</v>
      </c>
      <c r="N5649" s="6">
        <v>1</v>
      </c>
      <c r="O5649" s="6">
        <v>0.2</v>
      </c>
      <c r="P5649" s="8">
        <v>194.3</v>
      </c>
      <c r="Q5649" s="8">
        <v>149.61100000000002</v>
      </c>
      <c r="R5649" s="8">
        <f t="shared" si="265"/>
        <v>5.8289999999999793</v>
      </c>
      <c r="S5649" s="8">
        <f>(((Sales[[#This Row],[Unit Price]]-(Sales[[#This Row],[Discount Applied]]*Sales[[#This Row],[Unit Price]]))-Q5649)/Q5649)*100</f>
        <v>3.8961038961038823</v>
      </c>
      <c r="T5649" s="8">
        <f t="shared" si="266"/>
        <v>155.44</v>
      </c>
      <c r="U5649" s="8">
        <f>Sales[[#This Row],[Unit Cost]]*Sales[[#This Row],[Order Quantity]]</f>
        <v>149.61100000000002</v>
      </c>
    </row>
    <row r="5650" spans="1:21" x14ac:dyDescent="0.2">
      <c r="A5650" s="6" t="s">
        <v>5863</v>
      </c>
      <c r="B5650" s="6" t="s">
        <v>24</v>
      </c>
      <c r="C5650" s="6" t="s">
        <v>145</v>
      </c>
      <c r="D5650" s="7">
        <v>43800</v>
      </c>
      <c r="E5650" s="7">
        <v>43922</v>
      </c>
      <c r="F5650" s="7">
        <v>43950</v>
      </c>
      <c r="G5650" s="7">
        <v>43951</v>
      </c>
      <c r="H5650" s="6">
        <f t="shared" si="264"/>
        <v>29</v>
      </c>
      <c r="I5650" s="6" t="s">
        <v>215</v>
      </c>
      <c r="J5650" s="6">
        <v>1</v>
      </c>
      <c r="K5650" s="6">
        <v>34</v>
      </c>
      <c r="L5650" s="6">
        <v>131</v>
      </c>
      <c r="M5650" s="6">
        <v>43</v>
      </c>
      <c r="N5650" s="6">
        <v>4</v>
      </c>
      <c r="O5650" s="6">
        <v>0.05</v>
      </c>
      <c r="P5650" s="8">
        <v>1005</v>
      </c>
      <c r="Q5650" s="8">
        <v>643.20000000000005</v>
      </c>
      <c r="R5650" s="8">
        <f t="shared" si="265"/>
        <v>1246.1999999999998</v>
      </c>
      <c r="S5650" s="8">
        <f>(((Sales[[#This Row],[Unit Price]]-(Sales[[#This Row],[Discount Applied]]*Sales[[#This Row],[Unit Price]]))-Q5650)/Q5650)*100</f>
        <v>48.437499999999986</v>
      </c>
      <c r="T5650" s="8">
        <f t="shared" si="266"/>
        <v>3819</v>
      </c>
      <c r="U5650" s="8">
        <f>Sales[[#This Row],[Unit Cost]]*Sales[[#This Row],[Order Quantity]]</f>
        <v>2572.8000000000002</v>
      </c>
    </row>
    <row r="5651" spans="1:21" x14ac:dyDescent="0.2">
      <c r="A5651" s="6" t="s">
        <v>5864</v>
      </c>
      <c r="B5651" s="6" t="s">
        <v>23</v>
      </c>
      <c r="C5651" s="6" t="s">
        <v>146</v>
      </c>
      <c r="D5651" s="7">
        <v>43800</v>
      </c>
      <c r="E5651" s="7">
        <v>43922</v>
      </c>
      <c r="F5651" s="7">
        <v>43944</v>
      </c>
      <c r="G5651" s="7">
        <v>43953</v>
      </c>
      <c r="H5651" s="6">
        <f t="shared" si="264"/>
        <v>31</v>
      </c>
      <c r="I5651" s="6" t="s">
        <v>215</v>
      </c>
      <c r="J5651" s="6">
        <v>21</v>
      </c>
      <c r="K5651" s="6">
        <v>7</v>
      </c>
      <c r="L5651" s="6">
        <v>301</v>
      </c>
      <c r="M5651" s="6">
        <v>25</v>
      </c>
      <c r="N5651" s="6">
        <v>7</v>
      </c>
      <c r="O5651" s="6">
        <v>7.4999999999999997E-2</v>
      </c>
      <c r="P5651" s="8">
        <v>1058.6000000000001</v>
      </c>
      <c r="Q5651" s="8">
        <v>624.57400000000007</v>
      </c>
      <c r="R5651" s="8">
        <f t="shared" si="265"/>
        <v>2482.4170000000004</v>
      </c>
      <c r="S5651" s="8">
        <f>(((Sales[[#This Row],[Unit Price]]-(Sales[[#This Row],[Discount Applied]]*Sales[[#This Row],[Unit Price]]))-Q5651)/Q5651)*100</f>
        <v>56.779661016949156</v>
      </c>
      <c r="T5651" s="8">
        <f t="shared" si="266"/>
        <v>6854.4350000000004</v>
      </c>
      <c r="U5651" s="8">
        <f>Sales[[#This Row],[Unit Cost]]*Sales[[#This Row],[Order Quantity]]</f>
        <v>4372.018</v>
      </c>
    </row>
    <row r="5652" spans="1:21" x14ac:dyDescent="0.2">
      <c r="A5652" s="6" t="s">
        <v>5865</v>
      </c>
      <c r="B5652" s="6" t="s">
        <v>26</v>
      </c>
      <c r="C5652" s="6" t="s">
        <v>148</v>
      </c>
      <c r="D5652" s="7">
        <v>43800</v>
      </c>
      <c r="E5652" s="7">
        <v>43922</v>
      </c>
      <c r="F5652" s="7">
        <v>43939</v>
      </c>
      <c r="G5652" s="7">
        <v>43949</v>
      </c>
      <c r="H5652" s="6">
        <f t="shared" si="264"/>
        <v>27</v>
      </c>
      <c r="I5652" s="6" t="s">
        <v>215</v>
      </c>
      <c r="J5652" s="6">
        <v>27</v>
      </c>
      <c r="K5652" s="6">
        <v>29</v>
      </c>
      <c r="L5652" s="6">
        <v>2</v>
      </c>
      <c r="M5652" s="6">
        <v>24</v>
      </c>
      <c r="N5652" s="6">
        <v>8</v>
      </c>
      <c r="O5652" s="6">
        <v>0.05</v>
      </c>
      <c r="P5652" s="8">
        <v>1943</v>
      </c>
      <c r="Q5652" s="8">
        <v>1651.55</v>
      </c>
      <c r="R5652" s="8">
        <f t="shared" si="265"/>
        <v>1554.3999999999996</v>
      </c>
      <c r="S5652" s="8">
        <f>(((Sales[[#This Row],[Unit Price]]-(Sales[[#This Row],[Discount Applied]]*Sales[[#This Row],[Unit Price]]))-Q5652)/Q5652)*100</f>
        <v>11.764705882352938</v>
      </c>
      <c r="T5652" s="8">
        <f t="shared" si="266"/>
        <v>14766.8</v>
      </c>
      <c r="U5652" s="8">
        <f>Sales[[#This Row],[Unit Cost]]*Sales[[#This Row],[Order Quantity]]</f>
        <v>13212.4</v>
      </c>
    </row>
    <row r="5653" spans="1:21" x14ac:dyDescent="0.2">
      <c r="A5653" s="6" t="s">
        <v>5866</v>
      </c>
      <c r="B5653" s="6" t="s">
        <v>24</v>
      </c>
      <c r="C5653" s="6" t="s">
        <v>144</v>
      </c>
      <c r="D5653" s="7">
        <v>43800</v>
      </c>
      <c r="E5653" s="7">
        <v>43922</v>
      </c>
      <c r="F5653" s="7">
        <v>43925</v>
      </c>
      <c r="G5653" s="7">
        <v>43927</v>
      </c>
      <c r="H5653" s="6">
        <f t="shared" si="264"/>
        <v>5</v>
      </c>
      <c r="I5653" s="6" t="s">
        <v>215</v>
      </c>
      <c r="J5653" s="6">
        <v>11</v>
      </c>
      <c r="K5653" s="6">
        <v>37</v>
      </c>
      <c r="L5653" s="6">
        <v>64</v>
      </c>
      <c r="M5653" s="6">
        <v>39</v>
      </c>
      <c r="N5653" s="6">
        <v>3</v>
      </c>
      <c r="O5653" s="6">
        <v>0.05</v>
      </c>
      <c r="P5653" s="8">
        <v>2525.9</v>
      </c>
      <c r="Q5653" s="8">
        <v>1288.2090000000001</v>
      </c>
      <c r="R5653" s="8">
        <f t="shared" si="265"/>
        <v>3334.1880000000001</v>
      </c>
      <c r="S5653" s="8">
        <f>(((Sales[[#This Row],[Unit Price]]-(Sales[[#This Row],[Discount Applied]]*Sales[[#This Row],[Unit Price]]))-Q5653)/Q5653)*100</f>
        <v>86.274509803921561</v>
      </c>
      <c r="T5653" s="8">
        <f t="shared" si="266"/>
        <v>7198.8150000000005</v>
      </c>
      <c r="U5653" s="8">
        <f>Sales[[#This Row],[Unit Cost]]*Sales[[#This Row],[Order Quantity]]</f>
        <v>3864.6270000000004</v>
      </c>
    </row>
    <row r="5654" spans="1:21" x14ac:dyDescent="0.2">
      <c r="A5654" s="6" t="s">
        <v>5867</v>
      </c>
      <c r="B5654" s="6" t="s">
        <v>24</v>
      </c>
      <c r="C5654" s="6" t="s">
        <v>144</v>
      </c>
      <c r="D5654" s="7">
        <v>43800</v>
      </c>
      <c r="E5654" s="7">
        <v>43922</v>
      </c>
      <c r="F5654" s="7">
        <v>43924</v>
      </c>
      <c r="G5654" s="7">
        <v>43931</v>
      </c>
      <c r="H5654" s="6">
        <f t="shared" si="264"/>
        <v>9</v>
      </c>
      <c r="I5654" s="6" t="s">
        <v>215</v>
      </c>
      <c r="J5654" s="6">
        <v>6</v>
      </c>
      <c r="K5654" s="6">
        <v>46</v>
      </c>
      <c r="L5654" s="6">
        <v>71</v>
      </c>
      <c r="M5654" s="6">
        <v>43</v>
      </c>
      <c r="N5654" s="6">
        <v>6</v>
      </c>
      <c r="O5654" s="6">
        <v>7.4999999999999997E-2</v>
      </c>
      <c r="P5654" s="8">
        <v>5735.2</v>
      </c>
      <c r="Q5654" s="8">
        <v>3670.5279999999998</v>
      </c>
      <c r="R5654" s="8">
        <f t="shared" si="265"/>
        <v>9807.1919999999991</v>
      </c>
      <c r="S5654" s="8">
        <f>(((Sales[[#This Row],[Unit Price]]-(Sales[[#This Row],[Discount Applied]]*Sales[[#This Row],[Unit Price]]))-Q5654)/Q5654)*100</f>
        <v>44.531249999999993</v>
      </c>
      <c r="T5654" s="8">
        <f t="shared" si="266"/>
        <v>31830.359999999997</v>
      </c>
      <c r="U5654" s="8">
        <f>Sales[[#This Row],[Unit Cost]]*Sales[[#This Row],[Order Quantity]]</f>
        <v>22023.167999999998</v>
      </c>
    </row>
    <row r="5655" spans="1:21" x14ac:dyDescent="0.2">
      <c r="A5655" s="6" t="s">
        <v>5868</v>
      </c>
      <c r="B5655" s="6" t="s">
        <v>24</v>
      </c>
      <c r="C5655" s="6" t="s">
        <v>145</v>
      </c>
      <c r="D5655" s="7">
        <v>43800</v>
      </c>
      <c r="E5655" s="7">
        <v>43922</v>
      </c>
      <c r="F5655" s="7">
        <v>43924</v>
      </c>
      <c r="G5655" s="7">
        <v>43928</v>
      </c>
      <c r="H5655" s="6">
        <f t="shared" si="264"/>
        <v>6</v>
      </c>
      <c r="I5655" s="6" t="s">
        <v>215</v>
      </c>
      <c r="J5655" s="6">
        <v>7</v>
      </c>
      <c r="K5655" s="6">
        <v>35</v>
      </c>
      <c r="L5655" s="6">
        <v>179</v>
      </c>
      <c r="M5655" s="6">
        <v>34</v>
      </c>
      <c r="N5655" s="6">
        <v>3</v>
      </c>
      <c r="O5655" s="6">
        <v>0.05</v>
      </c>
      <c r="P5655" s="8">
        <v>1058.6000000000001</v>
      </c>
      <c r="Q5655" s="8">
        <v>793.95</v>
      </c>
      <c r="R5655" s="8">
        <f t="shared" si="265"/>
        <v>635.15999999999985</v>
      </c>
      <c r="S5655" s="8">
        <f>(((Sales[[#This Row],[Unit Price]]-(Sales[[#This Row],[Discount Applied]]*Sales[[#This Row],[Unit Price]]))-Q5655)/Q5655)*100</f>
        <v>26.666666666666668</v>
      </c>
      <c r="T5655" s="8">
        <f t="shared" si="266"/>
        <v>3017.01</v>
      </c>
      <c r="U5655" s="8">
        <f>Sales[[#This Row],[Unit Cost]]*Sales[[#This Row],[Order Quantity]]</f>
        <v>2381.8500000000004</v>
      </c>
    </row>
    <row r="5656" spans="1:21" x14ac:dyDescent="0.2">
      <c r="A5656" s="6" t="s">
        <v>5869</v>
      </c>
      <c r="B5656" s="6" t="s">
        <v>25</v>
      </c>
      <c r="C5656" s="6" t="s">
        <v>146</v>
      </c>
      <c r="D5656" s="7">
        <v>43800</v>
      </c>
      <c r="E5656" s="7">
        <v>43922</v>
      </c>
      <c r="F5656" s="7">
        <v>43927</v>
      </c>
      <c r="G5656" s="7">
        <v>43932</v>
      </c>
      <c r="H5656" s="6">
        <f t="shared" si="264"/>
        <v>10</v>
      </c>
      <c r="I5656" s="6" t="s">
        <v>215</v>
      </c>
      <c r="J5656" s="6">
        <v>13</v>
      </c>
      <c r="K5656" s="6">
        <v>5</v>
      </c>
      <c r="L5656" s="6">
        <v>271</v>
      </c>
      <c r="M5656" s="6">
        <v>27</v>
      </c>
      <c r="N5656" s="6">
        <v>8</v>
      </c>
      <c r="O5656" s="6">
        <v>0.4</v>
      </c>
      <c r="P5656" s="8">
        <v>1239.5</v>
      </c>
      <c r="Q5656" s="8">
        <v>607.35500000000002</v>
      </c>
      <c r="R5656" s="8">
        <f t="shared" si="265"/>
        <v>1090.7600000000002</v>
      </c>
      <c r="S5656" s="8">
        <f>(((Sales[[#This Row],[Unit Price]]-(Sales[[#This Row],[Discount Applied]]*Sales[[#This Row],[Unit Price]]))-Q5656)/Q5656)*100</f>
        <v>22.448979591836739</v>
      </c>
      <c r="T5656" s="8">
        <f t="shared" si="266"/>
        <v>5949.6</v>
      </c>
      <c r="U5656" s="8">
        <f>Sales[[#This Row],[Unit Cost]]*Sales[[#This Row],[Order Quantity]]</f>
        <v>4858.84</v>
      </c>
    </row>
    <row r="5657" spans="1:21" x14ac:dyDescent="0.2">
      <c r="A5657" s="6" t="s">
        <v>5870</v>
      </c>
      <c r="B5657" s="6" t="s">
        <v>24</v>
      </c>
      <c r="C5657" s="6" t="s">
        <v>148</v>
      </c>
      <c r="D5657" s="7">
        <v>43800</v>
      </c>
      <c r="E5657" s="7">
        <v>43922</v>
      </c>
      <c r="F5657" s="7">
        <v>43948</v>
      </c>
      <c r="G5657" s="7">
        <v>43952</v>
      </c>
      <c r="H5657" s="6">
        <f t="shared" si="264"/>
        <v>30</v>
      </c>
      <c r="I5657" s="6" t="s">
        <v>215</v>
      </c>
      <c r="J5657" s="6">
        <v>1</v>
      </c>
      <c r="K5657" s="6">
        <v>34</v>
      </c>
      <c r="L5657" s="6">
        <v>4</v>
      </c>
      <c r="M5657" s="6">
        <v>42</v>
      </c>
      <c r="N5657" s="6">
        <v>2</v>
      </c>
      <c r="O5657" s="6">
        <v>7.4999999999999997E-2</v>
      </c>
      <c r="P5657" s="8">
        <v>3631.4</v>
      </c>
      <c r="Q5657" s="8">
        <v>1561.502</v>
      </c>
      <c r="R5657" s="8">
        <f t="shared" si="265"/>
        <v>3595.0860000000002</v>
      </c>
      <c r="S5657" s="8">
        <f>(((Sales[[#This Row],[Unit Price]]-(Sales[[#This Row],[Discount Applied]]*Sales[[#This Row],[Unit Price]]))-Q5657)/Q5657)*100</f>
        <v>115.11627906976744</v>
      </c>
      <c r="T5657" s="8">
        <f t="shared" si="266"/>
        <v>6718.09</v>
      </c>
      <c r="U5657" s="8">
        <f>Sales[[#This Row],[Unit Cost]]*Sales[[#This Row],[Order Quantity]]</f>
        <v>3123.0039999999999</v>
      </c>
    </row>
    <row r="5658" spans="1:21" x14ac:dyDescent="0.2">
      <c r="A5658" s="6" t="s">
        <v>5871</v>
      </c>
      <c r="B5658" s="6" t="s">
        <v>24</v>
      </c>
      <c r="C5658" s="6" t="s">
        <v>146</v>
      </c>
      <c r="D5658" s="7">
        <v>43800</v>
      </c>
      <c r="E5658" s="7">
        <v>43923</v>
      </c>
      <c r="F5658" s="7">
        <v>43926</v>
      </c>
      <c r="G5658" s="7">
        <v>43931</v>
      </c>
      <c r="H5658" s="6">
        <f t="shared" si="264"/>
        <v>8</v>
      </c>
      <c r="I5658" s="6" t="s">
        <v>215</v>
      </c>
      <c r="J5658" s="6">
        <v>4</v>
      </c>
      <c r="K5658" s="6">
        <v>39</v>
      </c>
      <c r="L5658" s="6">
        <v>297</v>
      </c>
      <c r="M5658" s="6">
        <v>14</v>
      </c>
      <c r="N5658" s="6">
        <v>4</v>
      </c>
      <c r="O5658" s="6">
        <v>0.1</v>
      </c>
      <c r="P5658" s="8">
        <v>971.5</v>
      </c>
      <c r="Q5658" s="8">
        <v>816.06</v>
      </c>
      <c r="R5658" s="8">
        <f t="shared" si="265"/>
        <v>233.16000000000031</v>
      </c>
      <c r="S5658" s="8">
        <f>(((Sales[[#This Row],[Unit Price]]-(Sales[[#This Row],[Discount Applied]]*Sales[[#This Row],[Unit Price]]))-Q5658)/Q5658)*100</f>
        <v>7.1428571428571521</v>
      </c>
      <c r="T5658" s="8">
        <f t="shared" si="266"/>
        <v>3497.4</v>
      </c>
      <c r="U5658" s="8">
        <f>Sales[[#This Row],[Unit Cost]]*Sales[[#This Row],[Order Quantity]]</f>
        <v>3264.24</v>
      </c>
    </row>
    <row r="5659" spans="1:21" x14ac:dyDescent="0.2">
      <c r="A5659" s="6" t="s">
        <v>5872</v>
      </c>
      <c r="B5659" s="6" t="s">
        <v>24</v>
      </c>
      <c r="C5659" s="6" t="s">
        <v>145</v>
      </c>
      <c r="D5659" s="7">
        <v>43800</v>
      </c>
      <c r="E5659" s="7">
        <v>43923</v>
      </c>
      <c r="F5659" s="7">
        <v>43947</v>
      </c>
      <c r="G5659" s="7">
        <v>43952</v>
      </c>
      <c r="H5659" s="6">
        <f t="shared" si="264"/>
        <v>29</v>
      </c>
      <c r="I5659" s="6" t="s">
        <v>215</v>
      </c>
      <c r="J5659" s="6">
        <v>6</v>
      </c>
      <c r="K5659" s="6">
        <v>23</v>
      </c>
      <c r="L5659" s="6">
        <v>183</v>
      </c>
      <c r="M5659" s="6">
        <v>13</v>
      </c>
      <c r="N5659" s="6">
        <v>2</v>
      </c>
      <c r="O5659" s="6">
        <v>7.4999999999999997E-2</v>
      </c>
      <c r="P5659" s="8">
        <v>5266.2</v>
      </c>
      <c r="Q5659" s="8">
        <v>4212.96</v>
      </c>
      <c r="R5659" s="8">
        <f t="shared" si="265"/>
        <v>1316.5499999999993</v>
      </c>
      <c r="S5659" s="8">
        <f>(((Sales[[#This Row],[Unit Price]]-(Sales[[#This Row],[Discount Applied]]*Sales[[#This Row],[Unit Price]]))-Q5659)/Q5659)*100</f>
        <v>15.624999999999991</v>
      </c>
      <c r="T5659" s="8">
        <f t="shared" si="266"/>
        <v>9742.4699999999993</v>
      </c>
      <c r="U5659" s="8">
        <f>Sales[[#This Row],[Unit Cost]]*Sales[[#This Row],[Order Quantity]]</f>
        <v>8425.92</v>
      </c>
    </row>
    <row r="5660" spans="1:21" x14ac:dyDescent="0.2">
      <c r="A5660" s="6" t="s">
        <v>5873</v>
      </c>
      <c r="B5660" s="6" t="s">
        <v>25</v>
      </c>
      <c r="C5660" s="6" t="s">
        <v>145</v>
      </c>
      <c r="D5660" s="7">
        <v>43800</v>
      </c>
      <c r="E5660" s="7">
        <v>43923</v>
      </c>
      <c r="F5660" s="7">
        <v>43937</v>
      </c>
      <c r="G5660" s="7">
        <v>43940</v>
      </c>
      <c r="H5660" s="6">
        <f t="shared" si="264"/>
        <v>17</v>
      </c>
      <c r="I5660" s="6" t="s">
        <v>215</v>
      </c>
      <c r="J5660" s="6">
        <v>18</v>
      </c>
      <c r="K5660" s="6">
        <v>7</v>
      </c>
      <c r="L5660" s="6">
        <v>135</v>
      </c>
      <c r="M5660" s="6">
        <v>7</v>
      </c>
      <c r="N5660" s="6">
        <v>2</v>
      </c>
      <c r="O5660" s="6">
        <v>7.4999999999999997E-2</v>
      </c>
      <c r="P5660" s="8">
        <v>3919.5</v>
      </c>
      <c r="Q5660" s="8">
        <v>2978.82</v>
      </c>
      <c r="R5660" s="8">
        <f t="shared" si="265"/>
        <v>1293.4349999999995</v>
      </c>
      <c r="S5660" s="8">
        <f>(((Sales[[#This Row],[Unit Price]]-(Sales[[#This Row],[Discount Applied]]*Sales[[#This Row],[Unit Price]]))-Q5660)/Q5660)*100</f>
        <v>21.710526315789462</v>
      </c>
      <c r="T5660" s="8">
        <f t="shared" si="266"/>
        <v>7251.0749999999998</v>
      </c>
      <c r="U5660" s="8">
        <f>Sales[[#This Row],[Unit Cost]]*Sales[[#This Row],[Order Quantity]]</f>
        <v>5957.64</v>
      </c>
    </row>
    <row r="5661" spans="1:21" x14ac:dyDescent="0.2">
      <c r="A5661" s="6" t="s">
        <v>5874</v>
      </c>
      <c r="B5661" s="6" t="s">
        <v>24</v>
      </c>
      <c r="C5661" s="6" t="s">
        <v>145</v>
      </c>
      <c r="D5661" s="7">
        <v>43800</v>
      </c>
      <c r="E5661" s="7">
        <v>43923</v>
      </c>
      <c r="F5661" s="7">
        <v>43943</v>
      </c>
      <c r="G5661" s="7">
        <v>43952</v>
      </c>
      <c r="H5661" s="6">
        <f t="shared" si="264"/>
        <v>29</v>
      </c>
      <c r="I5661" s="6" t="s">
        <v>215</v>
      </c>
      <c r="J5661" s="6">
        <v>12</v>
      </c>
      <c r="K5661" s="6">
        <v>42</v>
      </c>
      <c r="L5661" s="6">
        <v>142</v>
      </c>
      <c r="M5661" s="6">
        <v>37</v>
      </c>
      <c r="N5661" s="6">
        <v>2</v>
      </c>
      <c r="O5661" s="6">
        <v>0.2</v>
      </c>
      <c r="P5661" s="8">
        <v>2398.6</v>
      </c>
      <c r="Q5661" s="8">
        <v>1750.9779999999998</v>
      </c>
      <c r="R5661" s="8">
        <f t="shared" si="265"/>
        <v>335.80400000000009</v>
      </c>
      <c r="S5661" s="8">
        <f>(((Sales[[#This Row],[Unit Price]]-(Sales[[#This Row],[Discount Applied]]*Sales[[#This Row],[Unit Price]]))-Q5661)/Q5661)*100</f>
        <v>9.5890410958904138</v>
      </c>
      <c r="T5661" s="8">
        <f t="shared" si="266"/>
        <v>3837.7599999999998</v>
      </c>
      <c r="U5661" s="8">
        <f>Sales[[#This Row],[Unit Cost]]*Sales[[#This Row],[Order Quantity]]</f>
        <v>3501.9559999999997</v>
      </c>
    </row>
    <row r="5662" spans="1:21" x14ac:dyDescent="0.2">
      <c r="A5662" s="6" t="s">
        <v>5875</v>
      </c>
      <c r="B5662" s="6" t="s">
        <v>24</v>
      </c>
      <c r="C5662" s="6" t="s">
        <v>148</v>
      </c>
      <c r="D5662" s="7">
        <v>43800</v>
      </c>
      <c r="E5662" s="7">
        <v>43923</v>
      </c>
      <c r="F5662" s="7">
        <v>43939</v>
      </c>
      <c r="G5662" s="7">
        <v>43942</v>
      </c>
      <c r="H5662" s="6">
        <f t="shared" si="264"/>
        <v>19</v>
      </c>
      <c r="I5662" s="6" t="s">
        <v>215</v>
      </c>
      <c r="J5662" s="6">
        <v>10</v>
      </c>
      <c r="K5662" s="6">
        <v>34</v>
      </c>
      <c r="L5662" s="6">
        <v>53</v>
      </c>
      <c r="M5662" s="6">
        <v>43</v>
      </c>
      <c r="N5662" s="6">
        <v>5</v>
      </c>
      <c r="O5662" s="6">
        <v>7.4999999999999997E-2</v>
      </c>
      <c r="P5662" s="8">
        <v>1078.7</v>
      </c>
      <c r="Q5662" s="8">
        <v>862.96</v>
      </c>
      <c r="R5662" s="8">
        <f t="shared" si="265"/>
        <v>674.1875</v>
      </c>
      <c r="S5662" s="8">
        <f>(((Sales[[#This Row],[Unit Price]]-(Sales[[#This Row],[Discount Applied]]*Sales[[#This Row],[Unit Price]]))-Q5662)/Q5662)*100</f>
        <v>15.624999999999996</v>
      </c>
      <c r="T5662" s="8">
        <f t="shared" si="266"/>
        <v>4988.9875000000002</v>
      </c>
      <c r="U5662" s="8">
        <f>Sales[[#This Row],[Unit Cost]]*Sales[[#This Row],[Order Quantity]]</f>
        <v>4314.8</v>
      </c>
    </row>
    <row r="5663" spans="1:21" x14ac:dyDescent="0.2">
      <c r="A5663" s="6" t="s">
        <v>5876</v>
      </c>
      <c r="B5663" s="6" t="s">
        <v>24</v>
      </c>
      <c r="C5663" s="6" t="s">
        <v>145</v>
      </c>
      <c r="D5663" s="7">
        <v>43800</v>
      </c>
      <c r="E5663" s="7">
        <v>43923</v>
      </c>
      <c r="F5663" s="7">
        <v>43950</v>
      </c>
      <c r="G5663" s="7">
        <v>43955</v>
      </c>
      <c r="H5663" s="6">
        <f t="shared" si="264"/>
        <v>32</v>
      </c>
      <c r="I5663" s="6" t="s">
        <v>215</v>
      </c>
      <c r="J5663" s="6">
        <v>12</v>
      </c>
      <c r="K5663" s="6">
        <v>41</v>
      </c>
      <c r="L5663" s="6">
        <v>132</v>
      </c>
      <c r="M5663" s="6">
        <v>32</v>
      </c>
      <c r="N5663" s="6">
        <v>2</v>
      </c>
      <c r="O5663" s="6">
        <v>0.05</v>
      </c>
      <c r="P5663" s="8">
        <v>3865.9</v>
      </c>
      <c r="Q5663" s="8">
        <v>2860.7660000000001</v>
      </c>
      <c r="R5663" s="8">
        <f t="shared" si="265"/>
        <v>1623.6779999999999</v>
      </c>
      <c r="S5663" s="8">
        <f>(((Sales[[#This Row],[Unit Price]]-(Sales[[#This Row],[Discount Applied]]*Sales[[#This Row],[Unit Price]]))-Q5663)/Q5663)*100</f>
        <v>28.378378378378379</v>
      </c>
      <c r="T5663" s="8">
        <f t="shared" si="266"/>
        <v>7345.21</v>
      </c>
      <c r="U5663" s="8">
        <f>Sales[[#This Row],[Unit Cost]]*Sales[[#This Row],[Order Quantity]]</f>
        <v>5721.5320000000002</v>
      </c>
    </row>
    <row r="5664" spans="1:21" x14ac:dyDescent="0.2">
      <c r="A5664" s="6" t="s">
        <v>5877</v>
      </c>
      <c r="B5664" s="6" t="s">
        <v>25</v>
      </c>
      <c r="C5664" s="6" t="s">
        <v>145</v>
      </c>
      <c r="D5664" s="7">
        <v>43800</v>
      </c>
      <c r="E5664" s="7">
        <v>43923</v>
      </c>
      <c r="F5664" s="7">
        <v>43944</v>
      </c>
      <c r="G5664" s="7">
        <v>43946</v>
      </c>
      <c r="H5664" s="6">
        <f t="shared" si="264"/>
        <v>23</v>
      </c>
      <c r="I5664" s="6" t="s">
        <v>215</v>
      </c>
      <c r="J5664" s="6">
        <v>15</v>
      </c>
      <c r="K5664" s="6">
        <v>1</v>
      </c>
      <c r="L5664" s="6">
        <v>161</v>
      </c>
      <c r="M5664" s="6">
        <v>23</v>
      </c>
      <c r="N5664" s="6">
        <v>3</v>
      </c>
      <c r="O5664" s="6">
        <v>7.4999999999999997E-2</v>
      </c>
      <c r="P5664" s="8">
        <v>3879.3</v>
      </c>
      <c r="Q5664" s="8">
        <v>2599.1310000000003</v>
      </c>
      <c r="R5664" s="8">
        <f t="shared" si="265"/>
        <v>2967.6644999999999</v>
      </c>
      <c r="S5664" s="8">
        <f>(((Sales[[#This Row],[Unit Price]]-(Sales[[#This Row],[Discount Applied]]*Sales[[#This Row],[Unit Price]]))-Q5664)/Q5664)*100</f>
        <v>38.059701492537293</v>
      </c>
      <c r="T5664" s="8">
        <f t="shared" si="266"/>
        <v>10765.057500000001</v>
      </c>
      <c r="U5664" s="8">
        <f>Sales[[#This Row],[Unit Cost]]*Sales[[#This Row],[Order Quantity]]</f>
        <v>7797.3930000000009</v>
      </c>
    </row>
    <row r="5665" spans="1:21" x14ac:dyDescent="0.2">
      <c r="A5665" s="6" t="s">
        <v>5878</v>
      </c>
      <c r="B5665" s="6" t="s">
        <v>25</v>
      </c>
      <c r="C5665" s="6" t="s">
        <v>145</v>
      </c>
      <c r="D5665" s="7">
        <v>43800</v>
      </c>
      <c r="E5665" s="7">
        <v>43923</v>
      </c>
      <c r="F5665" s="7">
        <v>43947</v>
      </c>
      <c r="G5665" s="7">
        <v>43956</v>
      </c>
      <c r="H5665" s="6">
        <f t="shared" si="264"/>
        <v>33</v>
      </c>
      <c r="I5665" s="6" t="s">
        <v>215</v>
      </c>
      <c r="J5665" s="6">
        <v>16</v>
      </c>
      <c r="K5665" s="6">
        <v>29</v>
      </c>
      <c r="L5665" s="6">
        <v>172</v>
      </c>
      <c r="M5665" s="6">
        <v>20</v>
      </c>
      <c r="N5665" s="6">
        <v>3</v>
      </c>
      <c r="O5665" s="6">
        <v>0.2</v>
      </c>
      <c r="P5665" s="8">
        <v>1011.7</v>
      </c>
      <c r="Q5665" s="8">
        <v>566.55200000000013</v>
      </c>
      <c r="R5665" s="8">
        <f t="shared" si="265"/>
        <v>728.42399999999998</v>
      </c>
      <c r="S5665" s="8">
        <f>(((Sales[[#This Row],[Unit Price]]-(Sales[[#This Row],[Discount Applied]]*Sales[[#This Row],[Unit Price]]))-Q5665)/Q5665)*100</f>
        <v>42.857142857142826</v>
      </c>
      <c r="T5665" s="8">
        <f t="shared" si="266"/>
        <v>2428.0800000000004</v>
      </c>
      <c r="U5665" s="8">
        <f>Sales[[#This Row],[Unit Cost]]*Sales[[#This Row],[Order Quantity]]</f>
        <v>1699.6560000000004</v>
      </c>
    </row>
    <row r="5666" spans="1:21" x14ac:dyDescent="0.2">
      <c r="A5666" s="6" t="s">
        <v>5879</v>
      </c>
      <c r="B5666" s="6" t="s">
        <v>23</v>
      </c>
      <c r="C5666" s="6" t="s">
        <v>145</v>
      </c>
      <c r="D5666" s="7">
        <v>43800</v>
      </c>
      <c r="E5666" s="7">
        <v>43923</v>
      </c>
      <c r="F5666" s="7">
        <v>43930</v>
      </c>
      <c r="G5666" s="7">
        <v>43939</v>
      </c>
      <c r="H5666" s="6">
        <f t="shared" si="264"/>
        <v>16</v>
      </c>
      <c r="I5666" s="6" t="s">
        <v>215</v>
      </c>
      <c r="J5666" s="6">
        <v>23</v>
      </c>
      <c r="K5666" s="6">
        <v>31</v>
      </c>
      <c r="L5666" s="6">
        <v>93</v>
      </c>
      <c r="M5666" s="6">
        <v>24</v>
      </c>
      <c r="N5666" s="6">
        <v>1</v>
      </c>
      <c r="O5666" s="6">
        <v>7.4999999999999997E-2</v>
      </c>
      <c r="P5666" s="8">
        <v>5688.3</v>
      </c>
      <c r="Q5666" s="8">
        <v>2502.8520000000003</v>
      </c>
      <c r="R5666" s="8">
        <f t="shared" si="265"/>
        <v>2758.8254999999995</v>
      </c>
      <c r="S5666" s="8">
        <f>(((Sales[[#This Row],[Unit Price]]-(Sales[[#This Row],[Discount Applied]]*Sales[[#This Row],[Unit Price]]))-Q5666)/Q5666)*100</f>
        <v>110.22727272727269</v>
      </c>
      <c r="T5666" s="8">
        <f t="shared" si="266"/>
        <v>5261.6774999999998</v>
      </c>
      <c r="U5666" s="8">
        <f>Sales[[#This Row],[Unit Cost]]*Sales[[#This Row],[Order Quantity]]</f>
        <v>2502.8520000000003</v>
      </c>
    </row>
    <row r="5667" spans="1:21" x14ac:dyDescent="0.2">
      <c r="A5667" s="6" t="s">
        <v>5880</v>
      </c>
      <c r="B5667" s="6" t="s">
        <v>23</v>
      </c>
      <c r="C5667" s="6" t="s">
        <v>144</v>
      </c>
      <c r="D5667" s="7">
        <v>43800</v>
      </c>
      <c r="E5667" s="7">
        <v>43923</v>
      </c>
      <c r="F5667" s="7">
        <v>43928</v>
      </c>
      <c r="G5667" s="7">
        <v>43929</v>
      </c>
      <c r="H5667" s="6">
        <f t="shared" si="264"/>
        <v>6</v>
      </c>
      <c r="I5667" s="6" t="s">
        <v>215</v>
      </c>
      <c r="J5667" s="6">
        <v>23</v>
      </c>
      <c r="K5667" s="6">
        <v>35</v>
      </c>
      <c r="L5667" s="6">
        <v>80</v>
      </c>
      <c r="M5667" s="6">
        <v>35</v>
      </c>
      <c r="N5667" s="6">
        <v>4</v>
      </c>
      <c r="O5667" s="6">
        <v>0.05</v>
      </c>
      <c r="P5667" s="8">
        <v>964.80000000000007</v>
      </c>
      <c r="Q5667" s="8">
        <v>791.13599999999997</v>
      </c>
      <c r="R5667" s="8">
        <f t="shared" si="265"/>
        <v>501.69600000000037</v>
      </c>
      <c r="S5667" s="8">
        <f>(((Sales[[#This Row],[Unit Price]]-(Sales[[#This Row],[Discount Applied]]*Sales[[#This Row],[Unit Price]]))-Q5667)/Q5667)*100</f>
        <v>15.853658536585376</v>
      </c>
      <c r="T5667" s="8">
        <f t="shared" si="266"/>
        <v>3666.2400000000002</v>
      </c>
      <c r="U5667" s="8">
        <f>Sales[[#This Row],[Unit Cost]]*Sales[[#This Row],[Order Quantity]]</f>
        <v>3164.5439999999999</v>
      </c>
    </row>
    <row r="5668" spans="1:21" x14ac:dyDescent="0.2">
      <c r="A5668" s="6" t="s">
        <v>5881</v>
      </c>
      <c r="B5668" s="6" t="s">
        <v>25</v>
      </c>
      <c r="C5668" s="6" t="s">
        <v>147</v>
      </c>
      <c r="D5668" s="7">
        <v>43800</v>
      </c>
      <c r="E5668" s="7">
        <v>43924</v>
      </c>
      <c r="F5668" s="7">
        <v>43928</v>
      </c>
      <c r="G5668" s="7">
        <v>43935</v>
      </c>
      <c r="H5668" s="6">
        <f t="shared" si="264"/>
        <v>11</v>
      </c>
      <c r="I5668" s="6" t="s">
        <v>215</v>
      </c>
      <c r="J5668" s="6">
        <v>15</v>
      </c>
      <c r="K5668" s="6">
        <v>27</v>
      </c>
      <c r="L5668" s="6">
        <v>207</v>
      </c>
      <c r="M5668" s="6">
        <v>46</v>
      </c>
      <c r="N5668" s="6">
        <v>4</v>
      </c>
      <c r="O5668" s="6">
        <v>0.05</v>
      </c>
      <c r="P5668" s="8">
        <v>2901.1</v>
      </c>
      <c r="Q5668" s="8">
        <v>2146.8139999999999</v>
      </c>
      <c r="R5668" s="8">
        <f t="shared" si="265"/>
        <v>2436.9240000000009</v>
      </c>
      <c r="S5668" s="8">
        <f>(((Sales[[#This Row],[Unit Price]]-(Sales[[#This Row],[Discount Applied]]*Sales[[#This Row],[Unit Price]]))-Q5668)/Q5668)*100</f>
        <v>28.37837837837839</v>
      </c>
      <c r="T5668" s="8">
        <f t="shared" si="266"/>
        <v>11024.18</v>
      </c>
      <c r="U5668" s="8">
        <f>Sales[[#This Row],[Unit Cost]]*Sales[[#This Row],[Order Quantity]]</f>
        <v>8587.2559999999994</v>
      </c>
    </row>
    <row r="5669" spans="1:21" x14ac:dyDescent="0.2">
      <c r="A5669" s="6" t="s">
        <v>5882</v>
      </c>
      <c r="B5669" s="6" t="s">
        <v>24</v>
      </c>
      <c r="C5669" s="6" t="s">
        <v>145</v>
      </c>
      <c r="D5669" s="7">
        <v>43800</v>
      </c>
      <c r="E5669" s="7">
        <v>43924</v>
      </c>
      <c r="F5669" s="7">
        <v>43941</v>
      </c>
      <c r="G5669" s="7">
        <v>43942</v>
      </c>
      <c r="H5669" s="6">
        <f t="shared" si="264"/>
        <v>18</v>
      </c>
      <c r="I5669" s="6" t="s">
        <v>215</v>
      </c>
      <c r="J5669" s="6">
        <v>10</v>
      </c>
      <c r="K5669" s="6">
        <v>38</v>
      </c>
      <c r="L5669" s="6">
        <v>88</v>
      </c>
      <c r="M5669" s="6">
        <v>1</v>
      </c>
      <c r="N5669" s="6">
        <v>7</v>
      </c>
      <c r="O5669" s="6">
        <v>0.1</v>
      </c>
      <c r="P5669" s="8">
        <v>1145.7</v>
      </c>
      <c r="Q5669" s="8">
        <v>492.65100000000001</v>
      </c>
      <c r="R5669" s="8">
        <f t="shared" si="265"/>
        <v>3769.3530000000005</v>
      </c>
      <c r="S5669" s="8">
        <f>(((Sales[[#This Row],[Unit Price]]-(Sales[[#This Row],[Discount Applied]]*Sales[[#This Row],[Unit Price]]))-Q5669)/Q5669)*100</f>
        <v>109.30232558139537</v>
      </c>
      <c r="T5669" s="8">
        <f t="shared" si="266"/>
        <v>7217.9100000000008</v>
      </c>
      <c r="U5669" s="8">
        <f>Sales[[#This Row],[Unit Cost]]*Sales[[#This Row],[Order Quantity]]</f>
        <v>3448.5570000000002</v>
      </c>
    </row>
    <row r="5670" spans="1:21" x14ac:dyDescent="0.2">
      <c r="A5670" s="6" t="s">
        <v>5883</v>
      </c>
      <c r="B5670" s="6" t="s">
        <v>25</v>
      </c>
      <c r="C5670" s="6" t="s">
        <v>146</v>
      </c>
      <c r="D5670" s="7">
        <v>43800</v>
      </c>
      <c r="E5670" s="7">
        <v>43924</v>
      </c>
      <c r="F5670" s="7">
        <v>43951</v>
      </c>
      <c r="G5670" s="7">
        <v>43956</v>
      </c>
      <c r="H5670" s="6">
        <f t="shared" si="264"/>
        <v>32</v>
      </c>
      <c r="I5670" s="6" t="s">
        <v>215</v>
      </c>
      <c r="J5670" s="6">
        <v>16</v>
      </c>
      <c r="K5670" s="6">
        <v>7</v>
      </c>
      <c r="L5670" s="6">
        <v>279</v>
      </c>
      <c r="M5670" s="6">
        <v>30</v>
      </c>
      <c r="N5670" s="6">
        <v>6</v>
      </c>
      <c r="O5670" s="6">
        <v>7.4999999999999997E-2</v>
      </c>
      <c r="P5670" s="8">
        <v>924.6</v>
      </c>
      <c r="Q5670" s="8">
        <v>656.46600000000001</v>
      </c>
      <c r="R5670" s="8">
        <f t="shared" si="265"/>
        <v>1192.7340000000004</v>
      </c>
      <c r="S5670" s="8">
        <f>(((Sales[[#This Row],[Unit Price]]-(Sales[[#This Row],[Discount Applied]]*Sales[[#This Row],[Unit Price]]))-Q5670)/Q5670)*100</f>
        <v>30.281690140845068</v>
      </c>
      <c r="T5670" s="8">
        <f t="shared" si="266"/>
        <v>5131.5300000000007</v>
      </c>
      <c r="U5670" s="8">
        <f>Sales[[#This Row],[Unit Cost]]*Sales[[#This Row],[Order Quantity]]</f>
        <v>3938.7960000000003</v>
      </c>
    </row>
    <row r="5671" spans="1:21" x14ac:dyDescent="0.2">
      <c r="A5671" s="6" t="s">
        <v>5884</v>
      </c>
      <c r="B5671" s="6" t="s">
        <v>25</v>
      </c>
      <c r="C5671" s="6" t="s">
        <v>145</v>
      </c>
      <c r="D5671" s="7">
        <v>43800</v>
      </c>
      <c r="E5671" s="7">
        <v>43924</v>
      </c>
      <c r="F5671" s="7">
        <v>43946</v>
      </c>
      <c r="G5671" s="7">
        <v>43955</v>
      </c>
      <c r="H5671" s="6">
        <f t="shared" si="264"/>
        <v>31</v>
      </c>
      <c r="I5671" s="6" t="s">
        <v>215</v>
      </c>
      <c r="J5671" s="6">
        <v>16</v>
      </c>
      <c r="K5671" s="6">
        <v>14</v>
      </c>
      <c r="L5671" s="6">
        <v>188</v>
      </c>
      <c r="M5671" s="6">
        <v>40</v>
      </c>
      <c r="N5671" s="6">
        <v>2</v>
      </c>
      <c r="O5671" s="6">
        <v>0.1</v>
      </c>
      <c r="P5671" s="8">
        <v>6378.4000000000005</v>
      </c>
      <c r="Q5671" s="8">
        <v>3508.1200000000008</v>
      </c>
      <c r="R5671" s="8">
        <f t="shared" si="265"/>
        <v>4464.8799999999992</v>
      </c>
      <c r="S5671" s="8">
        <f>(((Sales[[#This Row],[Unit Price]]-(Sales[[#This Row],[Discount Applied]]*Sales[[#This Row],[Unit Price]]))-Q5671)/Q5671)*100</f>
        <v>63.636363636363612</v>
      </c>
      <c r="T5671" s="8">
        <f t="shared" si="266"/>
        <v>11481.12</v>
      </c>
      <c r="U5671" s="8">
        <f>Sales[[#This Row],[Unit Cost]]*Sales[[#This Row],[Order Quantity]]</f>
        <v>7016.2400000000016</v>
      </c>
    </row>
    <row r="5672" spans="1:21" x14ac:dyDescent="0.2">
      <c r="A5672" s="6" t="s">
        <v>5885</v>
      </c>
      <c r="B5672" s="6" t="s">
        <v>25</v>
      </c>
      <c r="C5672" s="6" t="s">
        <v>145</v>
      </c>
      <c r="D5672" s="7">
        <v>43800</v>
      </c>
      <c r="E5672" s="7">
        <v>43924</v>
      </c>
      <c r="F5672" s="7">
        <v>43940</v>
      </c>
      <c r="G5672" s="7">
        <v>43942</v>
      </c>
      <c r="H5672" s="6">
        <f t="shared" si="264"/>
        <v>18</v>
      </c>
      <c r="I5672" s="6" t="s">
        <v>215</v>
      </c>
      <c r="J5672" s="6">
        <v>14</v>
      </c>
      <c r="K5672" s="6">
        <v>37</v>
      </c>
      <c r="L5672" s="6">
        <v>182</v>
      </c>
      <c r="M5672" s="6">
        <v>16</v>
      </c>
      <c r="N5672" s="6">
        <v>3</v>
      </c>
      <c r="O5672" s="6">
        <v>0.1</v>
      </c>
      <c r="P5672" s="8">
        <v>1092.1000000000001</v>
      </c>
      <c r="Q5672" s="8">
        <v>589.73400000000015</v>
      </c>
      <c r="R5672" s="8">
        <f t="shared" si="265"/>
        <v>1179.4679999999996</v>
      </c>
      <c r="S5672" s="8">
        <f>(((Sales[[#This Row],[Unit Price]]-(Sales[[#This Row],[Discount Applied]]*Sales[[#This Row],[Unit Price]]))-Q5672)/Q5672)*100</f>
        <v>66.666666666666643</v>
      </c>
      <c r="T5672" s="8">
        <f t="shared" si="266"/>
        <v>2948.67</v>
      </c>
      <c r="U5672" s="8">
        <f>Sales[[#This Row],[Unit Cost]]*Sales[[#This Row],[Order Quantity]]</f>
        <v>1769.2020000000005</v>
      </c>
    </row>
    <row r="5673" spans="1:21" x14ac:dyDescent="0.2">
      <c r="A5673" s="6" t="s">
        <v>5886</v>
      </c>
      <c r="B5673" s="6" t="s">
        <v>24</v>
      </c>
      <c r="C5673" s="6" t="s">
        <v>145</v>
      </c>
      <c r="D5673" s="7">
        <v>43800</v>
      </c>
      <c r="E5673" s="7">
        <v>43924</v>
      </c>
      <c r="F5673" s="7">
        <v>43937</v>
      </c>
      <c r="G5673" s="7">
        <v>43940</v>
      </c>
      <c r="H5673" s="6">
        <f t="shared" si="264"/>
        <v>16</v>
      </c>
      <c r="I5673" s="6" t="s">
        <v>215</v>
      </c>
      <c r="J5673" s="6">
        <v>3</v>
      </c>
      <c r="K5673" s="6">
        <v>29</v>
      </c>
      <c r="L5673" s="6">
        <v>91</v>
      </c>
      <c r="M5673" s="6">
        <v>8</v>
      </c>
      <c r="N5673" s="6">
        <v>7</v>
      </c>
      <c r="O5673" s="6">
        <v>0.15</v>
      </c>
      <c r="P5673" s="8">
        <v>3470.6</v>
      </c>
      <c r="Q5673" s="8">
        <v>1874.124</v>
      </c>
      <c r="R5673" s="8">
        <f t="shared" si="265"/>
        <v>7531.2019999999993</v>
      </c>
      <c r="S5673" s="8">
        <f>(((Sales[[#This Row],[Unit Price]]-(Sales[[#This Row],[Discount Applied]]*Sales[[#This Row],[Unit Price]]))-Q5673)/Q5673)*100</f>
        <v>57.407407407407419</v>
      </c>
      <c r="T5673" s="8">
        <f t="shared" si="266"/>
        <v>20650.07</v>
      </c>
      <c r="U5673" s="8">
        <f>Sales[[#This Row],[Unit Cost]]*Sales[[#This Row],[Order Quantity]]</f>
        <v>13118.868</v>
      </c>
    </row>
    <row r="5674" spans="1:21" x14ac:dyDescent="0.2">
      <c r="A5674" s="6" t="s">
        <v>5887</v>
      </c>
      <c r="B5674" s="6" t="s">
        <v>24</v>
      </c>
      <c r="C5674" s="6" t="s">
        <v>147</v>
      </c>
      <c r="D5674" s="7">
        <v>43800</v>
      </c>
      <c r="E5674" s="7">
        <v>43924</v>
      </c>
      <c r="F5674" s="7">
        <v>43932</v>
      </c>
      <c r="G5674" s="7">
        <v>43942</v>
      </c>
      <c r="H5674" s="6">
        <f t="shared" si="264"/>
        <v>18</v>
      </c>
      <c r="I5674" s="6" t="s">
        <v>215</v>
      </c>
      <c r="J5674" s="6">
        <v>10</v>
      </c>
      <c r="K5674" s="6">
        <v>33</v>
      </c>
      <c r="L5674" s="6">
        <v>206</v>
      </c>
      <c r="M5674" s="6">
        <v>38</v>
      </c>
      <c r="N5674" s="6">
        <v>8</v>
      </c>
      <c r="O5674" s="6">
        <v>0.1</v>
      </c>
      <c r="P5674" s="8">
        <v>3939.6</v>
      </c>
      <c r="Q5674" s="8">
        <v>2481.9479999999999</v>
      </c>
      <c r="R5674" s="8">
        <f t="shared" si="265"/>
        <v>8509.5360000000001</v>
      </c>
      <c r="S5674" s="8">
        <f>(((Sales[[#This Row],[Unit Price]]-(Sales[[#This Row],[Discount Applied]]*Sales[[#This Row],[Unit Price]]))-Q5674)/Q5674)*100</f>
        <v>42.857142857142861</v>
      </c>
      <c r="T5674" s="8">
        <f t="shared" si="266"/>
        <v>28365.119999999999</v>
      </c>
      <c r="U5674" s="8">
        <f>Sales[[#This Row],[Unit Cost]]*Sales[[#This Row],[Order Quantity]]</f>
        <v>19855.583999999999</v>
      </c>
    </row>
    <row r="5675" spans="1:21" x14ac:dyDescent="0.2">
      <c r="A5675" s="6" t="s">
        <v>5888</v>
      </c>
      <c r="B5675" s="6" t="s">
        <v>24</v>
      </c>
      <c r="C5675" s="6" t="s">
        <v>146</v>
      </c>
      <c r="D5675" s="7">
        <v>43800</v>
      </c>
      <c r="E5675" s="7">
        <v>43924</v>
      </c>
      <c r="F5675" s="7">
        <v>43926</v>
      </c>
      <c r="G5675" s="7">
        <v>43933</v>
      </c>
      <c r="H5675" s="6">
        <f t="shared" si="264"/>
        <v>9</v>
      </c>
      <c r="I5675" s="6" t="s">
        <v>215</v>
      </c>
      <c r="J5675" s="6">
        <v>4</v>
      </c>
      <c r="K5675" s="6">
        <v>1</v>
      </c>
      <c r="L5675" s="6">
        <v>314</v>
      </c>
      <c r="M5675" s="6">
        <v>27</v>
      </c>
      <c r="N5675" s="6">
        <v>3</v>
      </c>
      <c r="O5675" s="6">
        <v>0.2</v>
      </c>
      <c r="P5675" s="8">
        <v>214.4</v>
      </c>
      <c r="Q5675" s="8">
        <v>122.208</v>
      </c>
      <c r="R5675" s="8">
        <f t="shared" si="265"/>
        <v>147.93600000000004</v>
      </c>
      <c r="S5675" s="8">
        <f>(((Sales[[#This Row],[Unit Price]]-(Sales[[#This Row],[Discount Applied]]*Sales[[#This Row],[Unit Price]]))-Q5675)/Q5675)*100</f>
        <v>40.350877192982466</v>
      </c>
      <c r="T5675" s="8">
        <f t="shared" si="266"/>
        <v>514.56000000000006</v>
      </c>
      <c r="U5675" s="8">
        <f>Sales[[#This Row],[Unit Cost]]*Sales[[#This Row],[Order Quantity]]</f>
        <v>366.62400000000002</v>
      </c>
    </row>
    <row r="5676" spans="1:21" x14ac:dyDescent="0.2">
      <c r="A5676" s="6" t="s">
        <v>5889</v>
      </c>
      <c r="B5676" s="6" t="s">
        <v>24</v>
      </c>
      <c r="C5676" s="6" t="s">
        <v>145</v>
      </c>
      <c r="D5676" s="7">
        <v>43800</v>
      </c>
      <c r="E5676" s="7">
        <v>43924</v>
      </c>
      <c r="F5676" s="7">
        <v>43941</v>
      </c>
      <c r="G5676" s="7">
        <v>43951</v>
      </c>
      <c r="H5676" s="6">
        <f t="shared" si="264"/>
        <v>27</v>
      </c>
      <c r="I5676" s="6" t="s">
        <v>215</v>
      </c>
      <c r="J5676" s="6">
        <v>8</v>
      </c>
      <c r="K5676" s="6">
        <v>41</v>
      </c>
      <c r="L5676" s="6">
        <v>168</v>
      </c>
      <c r="M5676" s="6">
        <v>31</v>
      </c>
      <c r="N5676" s="6">
        <v>7</v>
      </c>
      <c r="O5676" s="6">
        <v>0.3</v>
      </c>
      <c r="P5676" s="8">
        <v>1956.4</v>
      </c>
      <c r="Q5676" s="8">
        <v>1584.6840000000002</v>
      </c>
      <c r="R5676" s="8">
        <f t="shared" si="265"/>
        <v>-1506.4279999999999</v>
      </c>
      <c r="S5676" s="8">
        <f>(((Sales[[#This Row],[Unit Price]]-(Sales[[#This Row],[Discount Applied]]*Sales[[#This Row],[Unit Price]]))-Q5676)/Q5676)*100</f>
        <v>-13.580246913580257</v>
      </c>
      <c r="T5676" s="8">
        <f t="shared" si="266"/>
        <v>9586.36</v>
      </c>
      <c r="U5676" s="8">
        <f>Sales[[#This Row],[Unit Cost]]*Sales[[#This Row],[Order Quantity]]</f>
        <v>11092.788</v>
      </c>
    </row>
    <row r="5677" spans="1:21" x14ac:dyDescent="0.2">
      <c r="A5677" s="6" t="s">
        <v>5890</v>
      </c>
      <c r="B5677" s="6" t="s">
        <v>25</v>
      </c>
      <c r="C5677" s="6" t="s">
        <v>147</v>
      </c>
      <c r="D5677" s="7">
        <v>43800</v>
      </c>
      <c r="E5677" s="7">
        <v>43924</v>
      </c>
      <c r="F5677" s="7">
        <v>43950</v>
      </c>
      <c r="G5677" s="7">
        <v>43952</v>
      </c>
      <c r="H5677" s="6">
        <f t="shared" si="264"/>
        <v>28</v>
      </c>
      <c r="I5677" s="6" t="s">
        <v>215</v>
      </c>
      <c r="J5677" s="6">
        <v>17</v>
      </c>
      <c r="K5677" s="6">
        <v>37</v>
      </c>
      <c r="L5677" s="6">
        <v>236</v>
      </c>
      <c r="M5677" s="6">
        <v>3</v>
      </c>
      <c r="N5677" s="6">
        <v>6</v>
      </c>
      <c r="O5677" s="6">
        <v>0.05</v>
      </c>
      <c r="P5677" s="8">
        <v>1105.5</v>
      </c>
      <c r="Q5677" s="8">
        <v>784.90499999999997</v>
      </c>
      <c r="R5677" s="8">
        <f t="shared" si="265"/>
        <v>1591.92</v>
      </c>
      <c r="S5677" s="8">
        <f>(((Sales[[#This Row],[Unit Price]]-(Sales[[#This Row],[Discount Applied]]*Sales[[#This Row],[Unit Price]]))-Q5677)/Q5677)*100</f>
        <v>33.802816901408441</v>
      </c>
      <c r="T5677" s="8">
        <f t="shared" si="266"/>
        <v>6301.35</v>
      </c>
      <c r="U5677" s="8">
        <f>Sales[[#This Row],[Unit Cost]]*Sales[[#This Row],[Order Quantity]]</f>
        <v>4709.43</v>
      </c>
    </row>
    <row r="5678" spans="1:21" x14ac:dyDescent="0.2">
      <c r="A5678" s="6" t="s">
        <v>5891</v>
      </c>
      <c r="B5678" s="6" t="s">
        <v>23</v>
      </c>
      <c r="C5678" s="6" t="s">
        <v>146</v>
      </c>
      <c r="D5678" s="7">
        <v>43800</v>
      </c>
      <c r="E5678" s="7">
        <v>43924</v>
      </c>
      <c r="F5678" s="7">
        <v>43930</v>
      </c>
      <c r="G5678" s="7">
        <v>43939</v>
      </c>
      <c r="H5678" s="6">
        <f t="shared" si="264"/>
        <v>15</v>
      </c>
      <c r="I5678" s="6" t="s">
        <v>215</v>
      </c>
      <c r="J5678" s="6">
        <v>25</v>
      </c>
      <c r="K5678" s="6">
        <v>8</v>
      </c>
      <c r="L5678" s="6">
        <v>290</v>
      </c>
      <c r="M5678" s="6">
        <v>41</v>
      </c>
      <c r="N5678" s="6">
        <v>8</v>
      </c>
      <c r="O5678" s="6">
        <v>7.4999999999999997E-2</v>
      </c>
      <c r="P5678" s="8">
        <v>1078.7</v>
      </c>
      <c r="Q5678" s="8">
        <v>539.35</v>
      </c>
      <c r="R5678" s="8">
        <f t="shared" si="265"/>
        <v>3667.58</v>
      </c>
      <c r="S5678" s="8">
        <f>(((Sales[[#This Row],[Unit Price]]-(Sales[[#This Row],[Discount Applied]]*Sales[[#This Row],[Unit Price]]))-Q5678)/Q5678)*100</f>
        <v>85</v>
      </c>
      <c r="T5678" s="8">
        <f t="shared" si="266"/>
        <v>7982.38</v>
      </c>
      <c r="U5678" s="8">
        <f>Sales[[#This Row],[Unit Cost]]*Sales[[#This Row],[Order Quantity]]</f>
        <v>4314.8</v>
      </c>
    </row>
    <row r="5679" spans="1:21" x14ac:dyDescent="0.2">
      <c r="A5679" s="6" t="s">
        <v>5892</v>
      </c>
      <c r="B5679" s="6" t="s">
        <v>23</v>
      </c>
      <c r="C5679" s="6" t="s">
        <v>144</v>
      </c>
      <c r="D5679" s="7">
        <v>43800</v>
      </c>
      <c r="E5679" s="7">
        <v>43924</v>
      </c>
      <c r="F5679" s="7">
        <v>43947</v>
      </c>
      <c r="G5679" s="7">
        <v>43948</v>
      </c>
      <c r="H5679" s="6">
        <f t="shared" si="264"/>
        <v>24</v>
      </c>
      <c r="I5679" s="6" t="s">
        <v>215</v>
      </c>
      <c r="J5679" s="6">
        <v>25</v>
      </c>
      <c r="K5679" s="6">
        <v>44</v>
      </c>
      <c r="L5679" s="6">
        <v>65</v>
      </c>
      <c r="M5679" s="6">
        <v>22</v>
      </c>
      <c r="N5679" s="6">
        <v>4</v>
      </c>
      <c r="O5679" s="6">
        <v>7.4999999999999997E-2</v>
      </c>
      <c r="P5679" s="8">
        <v>3986.5</v>
      </c>
      <c r="Q5679" s="8">
        <v>1913.52</v>
      </c>
      <c r="R5679" s="8">
        <f t="shared" si="265"/>
        <v>7095.9699999999993</v>
      </c>
      <c r="S5679" s="8">
        <f>(((Sales[[#This Row],[Unit Price]]-(Sales[[#This Row],[Discount Applied]]*Sales[[#This Row],[Unit Price]]))-Q5679)/Q5679)*100</f>
        <v>92.708333333333329</v>
      </c>
      <c r="T5679" s="8">
        <f t="shared" si="266"/>
        <v>14750.05</v>
      </c>
      <c r="U5679" s="8">
        <f>Sales[[#This Row],[Unit Cost]]*Sales[[#This Row],[Order Quantity]]</f>
        <v>7654.08</v>
      </c>
    </row>
    <row r="5680" spans="1:21" x14ac:dyDescent="0.2">
      <c r="A5680" s="6" t="s">
        <v>5893</v>
      </c>
      <c r="B5680" s="6" t="s">
        <v>24</v>
      </c>
      <c r="C5680" s="6" t="s">
        <v>146</v>
      </c>
      <c r="D5680" s="7">
        <v>43800</v>
      </c>
      <c r="E5680" s="7">
        <v>43925</v>
      </c>
      <c r="F5680" s="7">
        <v>43953</v>
      </c>
      <c r="G5680" s="7">
        <v>43963</v>
      </c>
      <c r="H5680" s="6">
        <f t="shared" si="264"/>
        <v>38</v>
      </c>
      <c r="I5680" s="6" t="s">
        <v>215</v>
      </c>
      <c r="J5680" s="6">
        <v>4</v>
      </c>
      <c r="K5680" s="6">
        <v>19</v>
      </c>
      <c r="L5680" s="6">
        <v>264</v>
      </c>
      <c r="M5680" s="6">
        <v>3</v>
      </c>
      <c r="N5680" s="6">
        <v>1</v>
      </c>
      <c r="O5680" s="6">
        <v>7.4999999999999997E-2</v>
      </c>
      <c r="P5680" s="8">
        <v>1018.4</v>
      </c>
      <c r="Q5680" s="8">
        <v>814.72</v>
      </c>
      <c r="R5680" s="8">
        <f t="shared" si="265"/>
        <v>127.29999999999995</v>
      </c>
      <c r="S5680" s="8">
        <f>(((Sales[[#This Row],[Unit Price]]-(Sales[[#This Row],[Discount Applied]]*Sales[[#This Row],[Unit Price]]))-Q5680)/Q5680)*100</f>
        <v>15.624999999999995</v>
      </c>
      <c r="T5680" s="8">
        <f t="shared" si="266"/>
        <v>942.02</v>
      </c>
      <c r="U5680" s="8">
        <f>Sales[[#This Row],[Unit Cost]]*Sales[[#This Row],[Order Quantity]]</f>
        <v>814.72</v>
      </c>
    </row>
    <row r="5681" spans="1:21" x14ac:dyDescent="0.2">
      <c r="A5681" s="6" t="s">
        <v>5894</v>
      </c>
      <c r="B5681" s="6" t="s">
        <v>23</v>
      </c>
      <c r="C5681" s="6" t="s">
        <v>145</v>
      </c>
      <c r="D5681" s="7">
        <v>43800</v>
      </c>
      <c r="E5681" s="7">
        <v>43925</v>
      </c>
      <c r="F5681" s="7">
        <v>43927</v>
      </c>
      <c r="G5681" s="7">
        <v>43931</v>
      </c>
      <c r="H5681" s="6">
        <f t="shared" si="264"/>
        <v>6</v>
      </c>
      <c r="I5681" s="6" t="s">
        <v>215</v>
      </c>
      <c r="J5681" s="6">
        <v>23</v>
      </c>
      <c r="K5681" s="6">
        <v>42</v>
      </c>
      <c r="L5681" s="6">
        <v>156</v>
      </c>
      <c r="M5681" s="6">
        <v>40</v>
      </c>
      <c r="N5681" s="6">
        <v>4</v>
      </c>
      <c r="O5681" s="6">
        <v>0.2</v>
      </c>
      <c r="P5681" s="8">
        <v>1078.7</v>
      </c>
      <c r="Q5681" s="8">
        <v>787.45100000000002</v>
      </c>
      <c r="R5681" s="8">
        <f t="shared" si="265"/>
        <v>302.03600000000006</v>
      </c>
      <c r="S5681" s="8">
        <f>(((Sales[[#This Row],[Unit Price]]-(Sales[[#This Row],[Discount Applied]]*Sales[[#This Row],[Unit Price]]))-Q5681)/Q5681)*100</f>
        <v>9.5890410958904138</v>
      </c>
      <c r="T5681" s="8">
        <f t="shared" si="266"/>
        <v>3451.84</v>
      </c>
      <c r="U5681" s="8">
        <f>Sales[[#This Row],[Unit Cost]]*Sales[[#This Row],[Order Quantity]]</f>
        <v>3149.8040000000001</v>
      </c>
    </row>
    <row r="5682" spans="1:21" x14ac:dyDescent="0.2">
      <c r="A5682" s="6" t="s">
        <v>5895</v>
      </c>
      <c r="B5682" s="6" t="s">
        <v>23</v>
      </c>
      <c r="C5682" s="6" t="s">
        <v>148</v>
      </c>
      <c r="D5682" s="7">
        <v>43800</v>
      </c>
      <c r="E5682" s="7">
        <v>43925</v>
      </c>
      <c r="F5682" s="7">
        <v>43933</v>
      </c>
      <c r="G5682" s="7">
        <v>43943</v>
      </c>
      <c r="H5682" s="6">
        <f t="shared" si="264"/>
        <v>18</v>
      </c>
      <c r="I5682" s="6" t="s">
        <v>215</v>
      </c>
      <c r="J5682" s="6">
        <v>21</v>
      </c>
      <c r="K5682" s="6">
        <v>44</v>
      </c>
      <c r="L5682" s="6">
        <v>1</v>
      </c>
      <c r="M5682" s="6">
        <v>29</v>
      </c>
      <c r="N5682" s="6">
        <v>6</v>
      </c>
      <c r="O5682" s="6">
        <v>0.2</v>
      </c>
      <c r="P5682" s="8">
        <v>2291.4</v>
      </c>
      <c r="Q5682" s="8">
        <v>1260.2700000000002</v>
      </c>
      <c r="R5682" s="8">
        <f t="shared" si="265"/>
        <v>3437.1000000000004</v>
      </c>
      <c r="S5682" s="8">
        <f>(((Sales[[#This Row],[Unit Price]]-(Sales[[#This Row],[Discount Applied]]*Sales[[#This Row],[Unit Price]]))-Q5682)/Q5682)*100</f>
        <v>45.454545454545439</v>
      </c>
      <c r="T5682" s="8">
        <f t="shared" si="266"/>
        <v>10998.720000000001</v>
      </c>
      <c r="U5682" s="8">
        <f>Sales[[#This Row],[Unit Cost]]*Sales[[#This Row],[Order Quantity]]</f>
        <v>7561.6200000000008</v>
      </c>
    </row>
    <row r="5683" spans="1:21" x14ac:dyDescent="0.2">
      <c r="A5683" s="6" t="s">
        <v>5896</v>
      </c>
      <c r="B5683" s="6" t="s">
        <v>25</v>
      </c>
      <c r="C5683" s="6" t="s">
        <v>148</v>
      </c>
      <c r="D5683" s="7">
        <v>43800</v>
      </c>
      <c r="E5683" s="7">
        <v>43925</v>
      </c>
      <c r="F5683" s="7">
        <v>43935</v>
      </c>
      <c r="G5683" s="7">
        <v>43938</v>
      </c>
      <c r="H5683" s="6">
        <f t="shared" si="264"/>
        <v>13</v>
      </c>
      <c r="I5683" s="6" t="s">
        <v>215</v>
      </c>
      <c r="J5683" s="6">
        <v>18</v>
      </c>
      <c r="K5683" s="6">
        <v>48</v>
      </c>
      <c r="L5683" s="6">
        <v>44</v>
      </c>
      <c r="M5683" s="6">
        <v>7</v>
      </c>
      <c r="N5683" s="6">
        <v>4</v>
      </c>
      <c r="O5683" s="6">
        <v>0.15</v>
      </c>
      <c r="P5683" s="8">
        <v>1132.3</v>
      </c>
      <c r="Q5683" s="8">
        <v>611.44200000000001</v>
      </c>
      <c r="R5683" s="8">
        <f t="shared" si="265"/>
        <v>1404.0519999999997</v>
      </c>
      <c r="S5683" s="8">
        <f>(((Sales[[#This Row],[Unit Price]]-(Sales[[#This Row],[Discount Applied]]*Sales[[#This Row],[Unit Price]]))-Q5683)/Q5683)*100</f>
        <v>57.407407407407398</v>
      </c>
      <c r="T5683" s="8">
        <f t="shared" si="266"/>
        <v>3849.8199999999997</v>
      </c>
      <c r="U5683" s="8">
        <f>Sales[[#This Row],[Unit Cost]]*Sales[[#This Row],[Order Quantity]]</f>
        <v>2445.768</v>
      </c>
    </row>
    <row r="5684" spans="1:21" x14ac:dyDescent="0.2">
      <c r="A5684" s="6" t="s">
        <v>5897</v>
      </c>
      <c r="B5684" s="6" t="s">
        <v>23</v>
      </c>
      <c r="C5684" s="6" t="s">
        <v>145</v>
      </c>
      <c r="D5684" s="7">
        <v>43800</v>
      </c>
      <c r="E5684" s="7">
        <v>43925</v>
      </c>
      <c r="F5684" s="7">
        <v>43951</v>
      </c>
      <c r="G5684" s="7">
        <v>43959</v>
      </c>
      <c r="H5684" s="6">
        <f t="shared" si="264"/>
        <v>34</v>
      </c>
      <c r="I5684" s="6" t="s">
        <v>215</v>
      </c>
      <c r="J5684" s="6">
        <v>25</v>
      </c>
      <c r="K5684" s="6">
        <v>39</v>
      </c>
      <c r="L5684" s="6">
        <v>156</v>
      </c>
      <c r="M5684" s="6">
        <v>23</v>
      </c>
      <c r="N5684" s="6">
        <v>4</v>
      </c>
      <c r="O5684" s="6">
        <v>0.05</v>
      </c>
      <c r="P5684" s="8">
        <v>1132.3</v>
      </c>
      <c r="Q5684" s="8">
        <v>702.02599999999995</v>
      </c>
      <c r="R5684" s="8">
        <f t="shared" si="265"/>
        <v>1494.636</v>
      </c>
      <c r="S5684" s="8">
        <f>(((Sales[[#This Row],[Unit Price]]-(Sales[[#This Row],[Discount Applied]]*Sales[[#This Row],[Unit Price]]))-Q5684)/Q5684)*100</f>
        <v>53.225806451612897</v>
      </c>
      <c r="T5684" s="8">
        <f t="shared" si="266"/>
        <v>4302.74</v>
      </c>
      <c r="U5684" s="8">
        <f>Sales[[#This Row],[Unit Cost]]*Sales[[#This Row],[Order Quantity]]</f>
        <v>2808.1039999999998</v>
      </c>
    </row>
    <row r="5685" spans="1:21" x14ac:dyDescent="0.2">
      <c r="A5685" s="6" t="s">
        <v>5898</v>
      </c>
      <c r="B5685" s="6" t="s">
        <v>25</v>
      </c>
      <c r="C5685" s="6" t="s">
        <v>143</v>
      </c>
      <c r="D5685" s="7">
        <v>43800</v>
      </c>
      <c r="E5685" s="7">
        <v>43925</v>
      </c>
      <c r="F5685" s="7">
        <v>43944</v>
      </c>
      <c r="G5685" s="7">
        <v>43945</v>
      </c>
      <c r="H5685" s="6">
        <f t="shared" si="264"/>
        <v>20</v>
      </c>
      <c r="I5685" s="6" t="s">
        <v>215</v>
      </c>
      <c r="J5685" s="6">
        <v>19</v>
      </c>
      <c r="K5685" s="6">
        <v>1</v>
      </c>
      <c r="L5685" s="6">
        <v>356</v>
      </c>
      <c r="M5685" s="6">
        <v>20</v>
      </c>
      <c r="N5685" s="6">
        <v>5</v>
      </c>
      <c r="O5685" s="6">
        <v>7.4999999999999997E-2</v>
      </c>
      <c r="P5685" s="8">
        <v>1025.1000000000001</v>
      </c>
      <c r="Q5685" s="8">
        <v>563.80500000000018</v>
      </c>
      <c r="R5685" s="8">
        <f t="shared" si="265"/>
        <v>1922.0624999999995</v>
      </c>
      <c r="S5685" s="8">
        <f>(((Sales[[#This Row],[Unit Price]]-(Sales[[#This Row],[Discount Applied]]*Sales[[#This Row],[Unit Price]]))-Q5685)/Q5685)*100</f>
        <v>68.181818181818144</v>
      </c>
      <c r="T5685" s="8">
        <f t="shared" si="266"/>
        <v>4741.0875000000005</v>
      </c>
      <c r="U5685" s="8">
        <f>Sales[[#This Row],[Unit Cost]]*Sales[[#This Row],[Order Quantity]]</f>
        <v>2819.025000000001</v>
      </c>
    </row>
    <row r="5686" spans="1:21" x14ac:dyDescent="0.2">
      <c r="A5686" s="6" t="s">
        <v>5899</v>
      </c>
      <c r="B5686" s="6" t="s">
        <v>24</v>
      </c>
      <c r="C5686" s="6" t="s">
        <v>147</v>
      </c>
      <c r="D5686" s="7">
        <v>43800</v>
      </c>
      <c r="E5686" s="7">
        <v>43925</v>
      </c>
      <c r="F5686" s="7">
        <v>43951</v>
      </c>
      <c r="G5686" s="7">
        <v>43960</v>
      </c>
      <c r="H5686" s="6">
        <f t="shared" si="264"/>
        <v>35</v>
      </c>
      <c r="I5686" s="6" t="s">
        <v>215</v>
      </c>
      <c r="J5686" s="6">
        <v>11</v>
      </c>
      <c r="K5686" s="6">
        <v>22</v>
      </c>
      <c r="L5686" s="6">
        <v>234</v>
      </c>
      <c r="M5686" s="6">
        <v>34</v>
      </c>
      <c r="N5686" s="6">
        <v>5</v>
      </c>
      <c r="O5686" s="6">
        <v>0.05</v>
      </c>
      <c r="P5686" s="8">
        <v>2351.7000000000003</v>
      </c>
      <c r="Q5686" s="8">
        <v>1599.1560000000004</v>
      </c>
      <c r="R5686" s="8">
        <f t="shared" si="265"/>
        <v>3174.7950000000001</v>
      </c>
      <c r="S5686" s="8">
        <f>(((Sales[[#This Row],[Unit Price]]-(Sales[[#This Row],[Discount Applied]]*Sales[[#This Row],[Unit Price]]))-Q5686)/Q5686)*100</f>
        <v>39.70588235294116</v>
      </c>
      <c r="T5686" s="8">
        <f t="shared" si="266"/>
        <v>11170.575000000003</v>
      </c>
      <c r="U5686" s="8">
        <f>Sales[[#This Row],[Unit Cost]]*Sales[[#This Row],[Order Quantity]]</f>
        <v>7995.7800000000025</v>
      </c>
    </row>
    <row r="5687" spans="1:21" x14ac:dyDescent="0.2">
      <c r="A5687" s="6" t="s">
        <v>5900</v>
      </c>
      <c r="B5687" s="6" t="s">
        <v>23</v>
      </c>
      <c r="C5687" s="6" t="s">
        <v>147</v>
      </c>
      <c r="D5687" s="7">
        <v>43800</v>
      </c>
      <c r="E5687" s="7">
        <v>43925</v>
      </c>
      <c r="F5687" s="7">
        <v>43947</v>
      </c>
      <c r="G5687" s="7">
        <v>43955</v>
      </c>
      <c r="H5687" s="6">
        <f t="shared" si="264"/>
        <v>30</v>
      </c>
      <c r="I5687" s="6" t="s">
        <v>215</v>
      </c>
      <c r="J5687" s="6">
        <v>22</v>
      </c>
      <c r="K5687" s="6">
        <v>6</v>
      </c>
      <c r="L5687" s="6">
        <v>244</v>
      </c>
      <c r="M5687" s="6">
        <v>32</v>
      </c>
      <c r="N5687" s="6">
        <v>7</v>
      </c>
      <c r="O5687" s="6">
        <v>0.05</v>
      </c>
      <c r="P5687" s="8">
        <v>3450.5</v>
      </c>
      <c r="Q5687" s="8">
        <v>2070.2999999999997</v>
      </c>
      <c r="R5687" s="8">
        <f t="shared" si="265"/>
        <v>8453.7250000000022</v>
      </c>
      <c r="S5687" s="8">
        <f>(((Sales[[#This Row],[Unit Price]]-(Sales[[#This Row],[Discount Applied]]*Sales[[#This Row],[Unit Price]]))-Q5687)/Q5687)*100</f>
        <v>58.33333333333335</v>
      </c>
      <c r="T5687" s="8">
        <f t="shared" si="266"/>
        <v>22945.825000000001</v>
      </c>
      <c r="U5687" s="8">
        <f>Sales[[#This Row],[Unit Cost]]*Sales[[#This Row],[Order Quantity]]</f>
        <v>14492.099999999999</v>
      </c>
    </row>
    <row r="5688" spans="1:21" x14ac:dyDescent="0.2">
      <c r="A5688" s="6" t="s">
        <v>5901</v>
      </c>
      <c r="B5688" s="6" t="s">
        <v>23</v>
      </c>
      <c r="C5688" s="6" t="s">
        <v>147</v>
      </c>
      <c r="D5688" s="7">
        <v>43800</v>
      </c>
      <c r="E5688" s="7">
        <v>43925</v>
      </c>
      <c r="F5688" s="7">
        <v>43944</v>
      </c>
      <c r="G5688" s="7">
        <v>43948</v>
      </c>
      <c r="H5688" s="6">
        <f t="shared" si="264"/>
        <v>23</v>
      </c>
      <c r="I5688" s="6" t="s">
        <v>215</v>
      </c>
      <c r="J5688" s="6">
        <v>23</v>
      </c>
      <c r="K5688" s="6">
        <v>47</v>
      </c>
      <c r="L5688" s="6">
        <v>248</v>
      </c>
      <c r="M5688" s="6">
        <v>27</v>
      </c>
      <c r="N5688" s="6">
        <v>5</v>
      </c>
      <c r="O5688" s="6">
        <v>0.05</v>
      </c>
      <c r="P5688" s="8">
        <v>2003.3</v>
      </c>
      <c r="Q5688" s="8">
        <v>1121.8480000000002</v>
      </c>
      <c r="R5688" s="8">
        <f t="shared" si="265"/>
        <v>3906.4349999999986</v>
      </c>
      <c r="S5688" s="8">
        <f>(((Sales[[#This Row],[Unit Price]]-(Sales[[#This Row],[Discount Applied]]*Sales[[#This Row],[Unit Price]]))-Q5688)/Q5688)*100</f>
        <v>69.64285714285711</v>
      </c>
      <c r="T5688" s="8">
        <f t="shared" si="266"/>
        <v>9515.6749999999993</v>
      </c>
      <c r="U5688" s="8">
        <f>Sales[[#This Row],[Unit Cost]]*Sales[[#This Row],[Order Quantity]]</f>
        <v>5609.2400000000007</v>
      </c>
    </row>
    <row r="5689" spans="1:21" x14ac:dyDescent="0.2">
      <c r="A5689" s="6" t="s">
        <v>5902</v>
      </c>
      <c r="B5689" s="6" t="s">
        <v>24</v>
      </c>
      <c r="C5689" s="6" t="s">
        <v>146</v>
      </c>
      <c r="D5689" s="7">
        <v>43800</v>
      </c>
      <c r="E5689" s="7">
        <v>43925</v>
      </c>
      <c r="F5689" s="7">
        <v>43928</v>
      </c>
      <c r="G5689" s="7">
        <v>43929</v>
      </c>
      <c r="H5689" s="6">
        <f t="shared" si="264"/>
        <v>4</v>
      </c>
      <c r="I5689" s="6" t="s">
        <v>215</v>
      </c>
      <c r="J5689" s="6">
        <v>5</v>
      </c>
      <c r="K5689" s="6">
        <v>43</v>
      </c>
      <c r="L5689" s="6">
        <v>288</v>
      </c>
      <c r="M5689" s="6">
        <v>14</v>
      </c>
      <c r="N5689" s="6">
        <v>1</v>
      </c>
      <c r="O5689" s="6">
        <v>0.05</v>
      </c>
      <c r="P5689" s="8">
        <v>2606.3000000000002</v>
      </c>
      <c r="Q5689" s="8">
        <v>1068.5830000000001</v>
      </c>
      <c r="R5689" s="8">
        <f t="shared" si="265"/>
        <v>1407.402</v>
      </c>
      <c r="S5689" s="8">
        <f>(((Sales[[#This Row],[Unit Price]]-(Sales[[#This Row],[Discount Applied]]*Sales[[#This Row],[Unit Price]]))-Q5689)/Q5689)*100</f>
        <v>131.70731707317071</v>
      </c>
      <c r="T5689" s="8">
        <f t="shared" si="266"/>
        <v>2475.9850000000001</v>
      </c>
      <c r="U5689" s="8">
        <f>Sales[[#This Row],[Unit Cost]]*Sales[[#This Row],[Order Quantity]]</f>
        <v>1068.5830000000001</v>
      </c>
    </row>
    <row r="5690" spans="1:21" x14ac:dyDescent="0.2">
      <c r="A5690" s="6" t="s">
        <v>5903</v>
      </c>
      <c r="B5690" s="6" t="s">
        <v>24</v>
      </c>
      <c r="C5690" s="6" t="s">
        <v>146</v>
      </c>
      <c r="D5690" s="7">
        <v>43800</v>
      </c>
      <c r="E5690" s="7">
        <v>43925</v>
      </c>
      <c r="F5690" s="7">
        <v>43949</v>
      </c>
      <c r="G5690" s="7">
        <v>43954</v>
      </c>
      <c r="H5690" s="6">
        <f t="shared" si="264"/>
        <v>29</v>
      </c>
      <c r="I5690" s="6" t="s">
        <v>215</v>
      </c>
      <c r="J5690" s="6">
        <v>7</v>
      </c>
      <c r="K5690" s="6">
        <v>12</v>
      </c>
      <c r="L5690" s="6">
        <v>266</v>
      </c>
      <c r="M5690" s="6">
        <v>41</v>
      </c>
      <c r="N5690" s="6">
        <v>5</v>
      </c>
      <c r="O5690" s="6">
        <v>0.05</v>
      </c>
      <c r="P5690" s="8">
        <v>1902.8</v>
      </c>
      <c r="Q5690" s="8">
        <v>1427.1</v>
      </c>
      <c r="R5690" s="8">
        <f t="shared" si="265"/>
        <v>1902.7999999999993</v>
      </c>
      <c r="S5690" s="8">
        <f>(((Sales[[#This Row],[Unit Price]]-(Sales[[#This Row],[Discount Applied]]*Sales[[#This Row],[Unit Price]]))-Q5690)/Q5690)*100</f>
        <v>26.666666666666668</v>
      </c>
      <c r="T5690" s="8">
        <f t="shared" si="266"/>
        <v>9038.2999999999993</v>
      </c>
      <c r="U5690" s="8">
        <f>Sales[[#This Row],[Unit Cost]]*Sales[[#This Row],[Order Quantity]]</f>
        <v>7135.5</v>
      </c>
    </row>
    <row r="5691" spans="1:21" x14ac:dyDescent="0.2">
      <c r="A5691" s="6" t="s">
        <v>5904</v>
      </c>
      <c r="B5691" s="6" t="s">
        <v>24</v>
      </c>
      <c r="C5691" s="6" t="s">
        <v>148</v>
      </c>
      <c r="D5691" s="7">
        <v>43800</v>
      </c>
      <c r="E5691" s="7">
        <v>43925</v>
      </c>
      <c r="F5691" s="7">
        <v>43938</v>
      </c>
      <c r="G5691" s="7">
        <v>43948</v>
      </c>
      <c r="H5691" s="6">
        <f t="shared" si="264"/>
        <v>23</v>
      </c>
      <c r="I5691" s="6" t="s">
        <v>215</v>
      </c>
      <c r="J5691" s="6">
        <v>8</v>
      </c>
      <c r="K5691" s="6">
        <v>5</v>
      </c>
      <c r="L5691" s="6">
        <v>17</v>
      </c>
      <c r="M5691" s="6">
        <v>5</v>
      </c>
      <c r="N5691" s="6">
        <v>2</v>
      </c>
      <c r="O5691" s="6">
        <v>0.05</v>
      </c>
      <c r="P5691" s="8">
        <v>2371.8000000000002</v>
      </c>
      <c r="Q5691" s="8">
        <v>1565.3880000000001</v>
      </c>
      <c r="R5691" s="8">
        <f t="shared" si="265"/>
        <v>1375.6439999999998</v>
      </c>
      <c r="S5691" s="8">
        <f>(((Sales[[#This Row],[Unit Price]]-(Sales[[#This Row],[Discount Applied]]*Sales[[#This Row],[Unit Price]]))-Q5691)/Q5691)*100</f>
        <v>43.939393939393931</v>
      </c>
      <c r="T5691" s="8">
        <f t="shared" si="266"/>
        <v>4506.42</v>
      </c>
      <c r="U5691" s="8">
        <f>Sales[[#This Row],[Unit Cost]]*Sales[[#This Row],[Order Quantity]]</f>
        <v>3130.7760000000003</v>
      </c>
    </row>
    <row r="5692" spans="1:21" x14ac:dyDescent="0.2">
      <c r="A5692" s="6" t="s">
        <v>5905</v>
      </c>
      <c r="B5692" s="6" t="s">
        <v>24</v>
      </c>
      <c r="C5692" s="6" t="s">
        <v>146</v>
      </c>
      <c r="D5692" s="7">
        <v>43800</v>
      </c>
      <c r="E5692" s="7">
        <v>43926</v>
      </c>
      <c r="F5692" s="7">
        <v>43945</v>
      </c>
      <c r="G5692" s="7">
        <v>43947</v>
      </c>
      <c r="H5692" s="6">
        <f t="shared" si="264"/>
        <v>21</v>
      </c>
      <c r="I5692" s="6" t="s">
        <v>215</v>
      </c>
      <c r="J5692" s="6">
        <v>6</v>
      </c>
      <c r="K5692" s="6">
        <v>12</v>
      </c>
      <c r="L5692" s="6">
        <v>315</v>
      </c>
      <c r="M5692" s="6">
        <v>2</v>
      </c>
      <c r="N5692" s="6">
        <v>4</v>
      </c>
      <c r="O5692" s="6">
        <v>0.05</v>
      </c>
      <c r="P5692" s="8">
        <v>3162.4</v>
      </c>
      <c r="Q5692" s="8">
        <v>1865.816</v>
      </c>
      <c r="R5692" s="8">
        <f t="shared" si="265"/>
        <v>4553.8560000000007</v>
      </c>
      <c r="S5692" s="8">
        <f>(((Sales[[#This Row],[Unit Price]]-(Sales[[#This Row],[Discount Applied]]*Sales[[#This Row],[Unit Price]]))-Q5692)/Q5692)*100</f>
        <v>61.016949152542374</v>
      </c>
      <c r="T5692" s="8">
        <f t="shared" si="266"/>
        <v>12017.12</v>
      </c>
      <c r="U5692" s="8">
        <f>Sales[[#This Row],[Unit Cost]]*Sales[[#This Row],[Order Quantity]]</f>
        <v>7463.2640000000001</v>
      </c>
    </row>
    <row r="5693" spans="1:21" x14ac:dyDescent="0.2">
      <c r="A5693" s="6" t="s">
        <v>5906</v>
      </c>
      <c r="B5693" s="6" t="s">
        <v>25</v>
      </c>
      <c r="C5693" s="6" t="s">
        <v>145</v>
      </c>
      <c r="D5693" s="7">
        <v>43800</v>
      </c>
      <c r="E5693" s="7">
        <v>43926</v>
      </c>
      <c r="F5693" s="7">
        <v>43932</v>
      </c>
      <c r="G5693" s="7">
        <v>43933</v>
      </c>
      <c r="H5693" s="6">
        <f t="shared" si="264"/>
        <v>7</v>
      </c>
      <c r="I5693" s="6" t="s">
        <v>215</v>
      </c>
      <c r="J5693" s="6">
        <v>16</v>
      </c>
      <c r="K5693" s="6">
        <v>24</v>
      </c>
      <c r="L5693" s="6">
        <v>198</v>
      </c>
      <c r="M5693" s="6">
        <v>44</v>
      </c>
      <c r="N5693" s="6">
        <v>8</v>
      </c>
      <c r="O5693" s="6">
        <v>0.1</v>
      </c>
      <c r="P5693" s="8">
        <v>221.1</v>
      </c>
      <c r="Q5693" s="8">
        <v>161.40299999999999</v>
      </c>
      <c r="R5693" s="8">
        <f t="shared" si="265"/>
        <v>300.69600000000014</v>
      </c>
      <c r="S5693" s="8">
        <f>(((Sales[[#This Row],[Unit Price]]-(Sales[[#This Row],[Discount Applied]]*Sales[[#This Row],[Unit Price]]))-Q5693)/Q5693)*100</f>
        <v>23.287671232876725</v>
      </c>
      <c r="T5693" s="8">
        <f t="shared" si="266"/>
        <v>1591.92</v>
      </c>
      <c r="U5693" s="8">
        <f>Sales[[#This Row],[Unit Cost]]*Sales[[#This Row],[Order Quantity]]</f>
        <v>1291.2239999999999</v>
      </c>
    </row>
    <row r="5694" spans="1:21" x14ac:dyDescent="0.2">
      <c r="A5694" s="6" t="s">
        <v>5907</v>
      </c>
      <c r="B5694" s="6" t="s">
        <v>25</v>
      </c>
      <c r="C5694" s="6" t="s">
        <v>146</v>
      </c>
      <c r="D5694" s="7">
        <v>43800</v>
      </c>
      <c r="E5694" s="7">
        <v>43926</v>
      </c>
      <c r="F5694" s="7">
        <v>43928</v>
      </c>
      <c r="G5694" s="7">
        <v>43931</v>
      </c>
      <c r="H5694" s="6">
        <f t="shared" si="264"/>
        <v>5</v>
      </c>
      <c r="I5694" s="6" t="s">
        <v>215</v>
      </c>
      <c r="J5694" s="6">
        <v>15</v>
      </c>
      <c r="K5694" s="6">
        <v>45</v>
      </c>
      <c r="L5694" s="6">
        <v>306</v>
      </c>
      <c r="M5694" s="6">
        <v>5</v>
      </c>
      <c r="N5694" s="6">
        <v>5</v>
      </c>
      <c r="O5694" s="6">
        <v>0.15</v>
      </c>
      <c r="P5694" s="8">
        <v>1118.9000000000001</v>
      </c>
      <c r="Q5694" s="8">
        <v>593.01700000000005</v>
      </c>
      <c r="R5694" s="8">
        <f t="shared" si="265"/>
        <v>1790.2399999999998</v>
      </c>
      <c r="S5694" s="8">
        <f>(((Sales[[#This Row],[Unit Price]]-(Sales[[#This Row],[Discount Applied]]*Sales[[#This Row],[Unit Price]]))-Q5694)/Q5694)*100</f>
        <v>60.377358490566039</v>
      </c>
      <c r="T5694" s="8">
        <f t="shared" si="266"/>
        <v>4755.3249999999998</v>
      </c>
      <c r="U5694" s="8">
        <f>Sales[[#This Row],[Unit Cost]]*Sales[[#This Row],[Order Quantity]]</f>
        <v>2965.085</v>
      </c>
    </row>
    <row r="5695" spans="1:21" x14ac:dyDescent="0.2">
      <c r="A5695" s="6" t="s">
        <v>5908</v>
      </c>
      <c r="B5695" s="6" t="s">
        <v>24</v>
      </c>
      <c r="C5695" s="6" t="s">
        <v>146</v>
      </c>
      <c r="D5695" s="7">
        <v>43800</v>
      </c>
      <c r="E5695" s="7">
        <v>43926</v>
      </c>
      <c r="F5695" s="7">
        <v>43936</v>
      </c>
      <c r="G5695" s="7">
        <v>43941</v>
      </c>
      <c r="H5695" s="6">
        <f t="shared" si="264"/>
        <v>15</v>
      </c>
      <c r="I5695" s="6" t="s">
        <v>215</v>
      </c>
      <c r="J5695" s="6">
        <v>8</v>
      </c>
      <c r="K5695" s="6">
        <v>35</v>
      </c>
      <c r="L5695" s="6">
        <v>317</v>
      </c>
      <c r="M5695" s="6">
        <v>12</v>
      </c>
      <c r="N5695" s="6">
        <v>4</v>
      </c>
      <c r="O5695" s="6">
        <v>7.4999999999999997E-2</v>
      </c>
      <c r="P5695" s="8">
        <v>2626.4</v>
      </c>
      <c r="Q5695" s="8">
        <v>1391.9920000000002</v>
      </c>
      <c r="R5695" s="8">
        <f t="shared" si="265"/>
        <v>4149.7119999999995</v>
      </c>
      <c r="S5695" s="8">
        <f>(((Sales[[#This Row],[Unit Price]]-(Sales[[#This Row],[Discount Applied]]*Sales[[#This Row],[Unit Price]]))-Q5695)/Q5695)*100</f>
        <v>74.528301886792434</v>
      </c>
      <c r="T5695" s="8">
        <f t="shared" si="266"/>
        <v>9717.68</v>
      </c>
      <c r="U5695" s="8">
        <f>Sales[[#This Row],[Unit Cost]]*Sales[[#This Row],[Order Quantity]]</f>
        <v>5567.9680000000008</v>
      </c>
    </row>
    <row r="5696" spans="1:21" x14ac:dyDescent="0.2">
      <c r="A5696" s="6" t="s">
        <v>5909</v>
      </c>
      <c r="B5696" s="6" t="s">
        <v>26</v>
      </c>
      <c r="C5696" s="6" t="s">
        <v>144</v>
      </c>
      <c r="D5696" s="7">
        <v>43800</v>
      </c>
      <c r="E5696" s="7">
        <v>43926</v>
      </c>
      <c r="F5696" s="7">
        <v>43950</v>
      </c>
      <c r="G5696" s="7">
        <v>43953</v>
      </c>
      <c r="H5696" s="6">
        <f t="shared" si="264"/>
        <v>27</v>
      </c>
      <c r="I5696" s="6" t="s">
        <v>215</v>
      </c>
      <c r="J5696" s="6">
        <v>27</v>
      </c>
      <c r="K5696" s="6">
        <v>40</v>
      </c>
      <c r="L5696" s="6">
        <v>77</v>
      </c>
      <c r="M5696" s="6">
        <v>9</v>
      </c>
      <c r="N5696" s="6">
        <v>5</v>
      </c>
      <c r="O5696" s="6">
        <v>0.1</v>
      </c>
      <c r="P5696" s="8">
        <v>750.4</v>
      </c>
      <c r="Q5696" s="8">
        <v>547.79199999999992</v>
      </c>
      <c r="R5696" s="8">
        <f t="shared" si="265"/>
        <v>637.8400000000006</v>
      </c>
      <c r="S5696" s="8">
        <f>(((Sales[[#This Row],[Unit Price]]-(Sales[[#This Row],[Discount Applied]]*Sales[[#This Row],[Unit Price]]))-Q5696)/Q5696)*100</f>
        <v>23.287671232876733</v>
      </c>
      <c r="T5696" s="8">
        <f t="shared" si="266"/>
        <v>3376.8</v>
      </c>
      <c r="U5696" s="8">
        <f>Sales[[#This Row],[Unit Cost]]*Sales[[#This Row],[Order Quantity]]</f>
        <v>2738.9599999999996</v>
      </c>
    </row>
    <row r="5697" spans="1:21" x14ac:dyDescent="0.2">
      <c r="A5697" s="6" t="s">
        <v>5910</v>
      </c>
      <c r="B5697" s="6" t="s">
        <v>24</v>
      </c>
      <c r="C5697" s="6" t="s">
        <v>145</v>
      </c>
      <c r="D5697" s="7">
        <v>43800</v>
      </c>
      <c r="E5697" s="7">
        <v>43926</v>
      </c>
      <c r="F5697" s="7">
        <v>43931</v>
      </c>
      <c r="G5697" s="7">
        <v>43934</v>
      </c>
      <c r="H5697" s="6">
        <f t="shared" si="264"/>
        <v>8</v>
      </c>
      <c r="I5697" s="6" t="s">
        <v>215</v>
      </c>
      <c r="J5697" s="6">
        <v>8</v>
      </c>
      <c r="K5697" s="6">
        <v>49</v>
      </c>
      <c r="L5697" s="6">
        <v>114</v>
      </c>
      <c r="M5697" s="6">
        <v>1</v>
      </c>
      <c r="N5697" s="6">
        <v>8</v>
      </c>
      <c r="O5697" s="6">
        <v>0.15</v>
      </c>
      <c r="P5697" s="8">
        <v>1051.9000000000001</v>
      </c>
      <c r="Q5697" s="8">
        <v>788.92500000000007</v>
      </c>
      <c r="R5697" s="8">
        <f t="shared" si="265"/>
        <v>841.52000000000044</v>
      </c>
      <c r="S5697" s="8">
        <f>(((Sales[[#This Row],[Unit Price]]-(Sales[[#This Row],[Discount Applied]]*Sales[[#This Row],[Unit Price]]))-Q5697)/Q5697)*100</f>
        <v>13.333333333333339</v>
      </c>
      <c r="T5697" s="8">
        <f t="shared" si="266"/>
        <v>7152.920000000001</v>
      </c>
      <c r="U5697" s="8">
        <f>Sales[[#This Row],[Unit Cost]]*Sales[[#This Row],[Order Quantity]]</f>
        <v>6311.4000000000005</v>
      </c>
    </row>
    <row r="5698" spans="1:21" x14ac:dyDescent="0.2">
      <c r="A5698" s="6" t="s">
        <v>5911</v>
      </c>
      <c r="B5698" s="6" t="s">
        <v>23</v>
      </c>
      <c r="C5698" s="6" t="s">
        <v>145</v>
      </c>
      <c r="D5698" s="7">
        <v>43800</v>
      </c>
      <c r="E5698" s="7">
        <v>43926</v>
      </c>
      <c r="F5698" s="7">
        <v>43949</v>
      </c>
      <c r="G5698" s="7">
        <v>43953</v>
      </c>
      <c r="H5698" s="6">
        <f t="shared" ref="H5698:H5761" si="267">G5698-E5698</f>
        <v>27</v>
      </c>
      <c r="I5698" s="6" t="s">
        <v>215</v>
      </c>
      <c r="J5698" s="6">
        <v>20</v>
      </c>
      <c r="K5698" s="6">
        <v>12</v>
      </c>
      <c r="L5698" s="6">
        <v>102</v>
      </c>
      <c r="M5698" s="6">
        <v>27</v>
      </c>
      <c r="N5698" s="6">
        <v>2</v>
      </c>
      <c r="O5698" s="6">
        <v>7.4999999999999997E-2</v>
      </c>
      <c r="P5698" s="8">
        <v>3999.9</v>
      </c>
      <c r="Q5698" s="8">
        <v>2719.9320000000002</v>
      </c>
      <c r="R5698" s="8">
        <f t="shared" ref="R5698:R5761" si="268">T5698-(Q5698*N5698)</f>
        <v>1959.951</v>
      </c>
      <c r="S5698" s="8">
        <f>(((Sales[[#This Row],[Unit Price]]-(Sales[[#This Row],[Discount Applied]]*Sales[[#This Row],[Unit Price]]))-Q5698)/Q5698)*100</f>
        <v>36.029411764705884</v>
      </c>
      <c r="T5698" s="8">
        <f t="shared" ref="T5698:T5761" si="269">((P5698*N5698)-(P5698*O5698*N5698))</f>
        <v>7399.8150000000005</v>
      </c>
      <c r="U5698" s="8">
        <f>Sales[[#This Row],[Unit Cost]]*Sales[[#This Row],[Order Quantity]]</f>
        <v>5439.8640000000005</v>
      </c>
    </row>
    <row r="5699" spans="1:21" x14ac:dyDescent="0.2">
      <c r="A5699" s="6" t="s">
        <v>5912</v>
      </c>
      <c r="B5699" s="6" t="s">
        <v>23</v>
      </c>
      <c r="C5699" s="6" t="s">
        <v>145</v>
      </c>
      <c r="D5699" s="7">
        <v>43800</v>
      </c>
      <c r="E5699" s="7">
        <v>43926</v>
      </c>
      <c r="F5699" s="7">
        <v>43950</v>
      </c>
      <c r="G5699" s="7">
        <v>43958</v>
      </c>
      <c r="H5699" s="6">
        <f t="shared" si="267"/>
        <v>32</v>
      </c>
      <c r="I5699" s="6" t="s">
        <v>215</v>
      </c>
      <c r="J5699" s="6">
        <v>22</v>
      </c>
      <c r="K5699" s="6">
        <v>20</v>
      </c>
      <c r="L5699" s="6">
        <v>183</v>
      </c>
      <c r="M5699" s="6">
        <v>41</v>
      </c>
      <c r="N5699" s="6">
        <v>5</v>
      </c>
      <c r="O5699" s="6">
        <v>0.05</v>
      </c>
      <c r="P5699" s="8">
        <v>6110.4000000000005</v>
      </c>
      <c r="Q5699" s="8">
        <v>3299.6160000000004</v>
      </c>
      <c r="R5699" s="8">
        <f t="shared" si="268"/>
        <v>12526.320000000003</v>
      </c>
      <c r="S5699" s="8">
        <f>(((Sales[[#This Row],[Unit Price]]-(Sales[[#This Row],[Discount Applied]]*Sales[[#This Row],[Unit Price]]))-Q5699)/Q5699)*100</f>
        <v>75.92592592592591</v>
      </c>
      <c r="T5699" s="8">
        <f t="shared" si="269"/>
        <v>29024.400000000005</v>
      </c>
      <c r="U5699" s="8">
        <f>Sales[[#This Row],[Unit Cost]]*Sales[[#This Row],[Order Quantity]]</f>
        <v>16498.080000000002</v>
      </c>
    </row>
    <row r="5700" spans="1:21" x14ac:dyDescent="0.2">
      <c r="A5700" s="6" t="s">
        <v>5913</v>
      </c>
      <c r="B5700" s="6" t="s">
        <v>24</v>
      </c>
      <c r="C5700" s="6" t="s">
        <v>147</v>
      </c>
      <c r="D5700" s="7">
        <v>43800</v>
      </c>
      <c r="E5700" s="7">
        <v>43927</v>
      </c>
      <c r="F5700" s="7">
        <v>43933</v>
      </c>
      <c r="G5700" s="7">
        <v>43935</v>
      </c>
      <c r="H5700" s="6">
        <f t="shared" si="267"/>
        <v>8</v>
      </c>
      <c r="I5700" s="6" t="s">
        <v>215</v>
      </c>
      <c r="J5700" s="6">
        <v>12</v>
      </c>
      <c r="K5700" s="6">
        <v>39</v>
      </c>
      <c r="L5700" s="6">
        <v>244</v>
      </c>
      <c r="M5700" s="6">
        <v>27</v>
      </c>
      <c r="N5700" s="6">
        <v>8</v>
      </c>
      <c r="O5700" s="6">
        <v>0.05</v>
      </c>
      <c r="P5700" s="8">
        <v>167.5</v>
      </c>
      <c r="Q5700" s="8">
        <v>132.32500000000002</v>
      </c>
      <c r="R5700" s="8">
        <f t="shared" si="268"/>
        <v>214.39999999999986</v>
      </c>
      <c r="S5700" s="8">
        <f>(((Sales[[#This Row],[Unit Price]]-(Sales[[#This Row],[Discount Applied]]*Sales[[#This Row],[Unit Price]]))-Q5700)/Q5700)*100</f>
        <v>20.253164556962012</v>
      </c>
      <c r="T5700" s="8">
        <f t="shared" si="269"/>
        <v>1273</v>
      </c>
      <c r="U5700" s="8">
        <f>Sales[[#This Row],[Unit Cost]]*Sales[[#This Row],[Order Quantity]]</f>
        <v>1058.6000000000001</v>
      </c>
    </row>
    <row r="5701" spans="1:21" x14ac:dyDescent="0.2">
      <c r="A5701" s="6" t="s">
        <v>5914</v>
      </c>
      <c r="B5701" s="6" t="s">
        <v>24</v>
      </c>
      <c r="C5701" s="6" t="s">
        <v>148</v>
      </c>
      <c r="D5701" s="7">
        <v>43800</v>
      </c>
      <c r="E5701" s="7">
        <v>43927</v>
      </c>
      <c r="F5701" s="7">
        <v>43949</v>
      </c>
      <c r="G5701" s="7">
        <v>43951</v>
      </c>
      <c r="H5701" s="6">
        <f t="shared" si="267"/>
        <v>24</v>
      </c>
      <c r="I5701" s="6" t="s">
        <v>215</v>
      </c>
      <c r="J5701" s="6">
        <v>9</v>
      </c>
      <c r="K5701" s="6">
        <v>3</v>
      </c>
      <c r="L5701" s="6">
        <v>45</v>
      </c>
      <c r="M5701" s="6">
        <v>16</v>
      </c>
      <c r="N5701" s="6">
        <v>4</v>
      </c>
      <c r="O5701" s="6">
        <v>7.4999999999999997E-2</v>
      </c>
      <c r="P5701" s="8">
        <v>4006.6</v>
      </c>
      <c r="Q5701" s="8">
        <v>3325.4779999999996</v>
      </c>
      <c r="R5701" s="8">
        <f t="shared" si="268"/>
        <v>1522.5080000000016</v>
      </c>
      <c r="S5701" s="8">
        <f>(((Sales[[#This Row],[Unit Price]]-(Sales[[#This Row],[Discount Applied]]*Sales[[#This Row],[Unit Price]]))-Q5701)/Q5701)*100</f>
        <v>11.445783132530133</v>
      </c>
      <c r="T5701" s="8">
        <f t="shared" si="269"/>
        <v>14824.42</v>
      </c>
      <c r="U5701" s="8">
        <f>Sales[[#This Row],[Unit Cost]]*Sales[[#This Row],[Order Quantity]]</f>
        <v>13301.911999999998</v>
      </c>
    </row>
    <row r="5702" spans="1:21" x14ac:dyDescent="0.2">
      <c r="A5702" s="6" t="s">
        <v>5915</v>
      </c>
      <c r="B5702" s="6" t="s">
        <v>23</v>
      </c>
      <c r="C5702" s="6" t="s">
        <v>147</v>
      </c>
      <c r="D5702" s="7">
        <v>43800</v>
      </c>
      <c r="E5702" s="7">
        <v>43927</v>
      </c>
      <c r="F5702" s="7">
        <v>43931</v>
      </c>
      <c r="G5702" s="7">
        <v>43941</v>
      </c>
      <c r="H5702" s="6">
        <f t="shared" si="267"/>
        <v>14</v>
      </c>
      <c r="I5702" s="6" t="s">
        <v>215</v>
      </c>
      <c r="J5702" s="6">
        <v>22</v>
      </c>
      <c r="K5702" s="6">
        <v>12</v>
      </c>
      <c r="L5702" s="6">
        <v>207</v>
      </c>
      <c r="M5702" s="6">
        <v>14</v>
      </c>
      <c r="N5702" s="6">
        <v>3</v>
      </c>
      <c r="O5702" s="6">
        <v>0.3</v>
      </c>
      <c r="P5702" s="8">
        <v>3966.4</v>
      </c>
      <c r="Q5702" s="8">
        <v>2498.8319999999999</v>
      </c>
      <c r="R5702" s="8">
        <f t="shared" si="268"/>
        <v>832.94400000000132</v>
      </c>
      <c r="S5702" s="8">
        <f>(((Sales[[#This Row],[Unit Price]]-(Sales[[#This Row],[Discount Applied]]*Sales[[#This Row],[Unit Price]]))-Q5702)/Q5702)*100</f>
        <v>11.111111111111118</v>
      </c>
      <c r="T5702" s="8">
        <f t="shared" si="269"/>
        <v>8329.44</v>
      </c>
      <c r="U5702" s="8">
        <f>Sales[[#This Row],[Unit Cost]]*Sales[[#This Row],[Order Quantity]]</f>
        <v>7496.4959999999992</v>
      </c>
    </row>
    <row r="5703" spans="1:21" x14ac:dyDescent="0.2">
      <c r="A5703" s="6" t="s">
        <v>5916</v>
      </c>
      <c r="B5703" s="6" t="s">
        <v>25</v>
      </c>
      <c r="C5703" s="6" t="s">
        <v>146</v>
      </c>
      <c r="D5703" s="7">
        <v>43800</v>
      </c>
      <c r="E5703" s="7">
        <v>43927</v>
      </c>
      <c r="F5703" s="7">
        <v>43935</v>
      </c>
      <c r="G5703" s="7">
        <v>43944</v>
      </c>
      <c r="H5703" s="6">
        <f t="shared" si="267"/>
        <v>17</v>
      </c>
      <c r="I5703" s="6" t="s">
        <v>215</v>
      </c>
      <c r="J5703" s="6">
        <v>16</v>
      </c>
      <c r="K5703" s="6">
        <v>2</v>
      </c>
      <c r="L5703" s="6">
        <v>270</v>
      </c>
      <c r="M5703" s="6">
        <v>43</v>
      </c>
      <c r="N5703" s="6">
        <v>4</v>
      </c>
      <c r="O5703" s="6">
        <v>0.05</v>
      </c>
      <c r="P5703" s="8">
        <v>971.5</v>
      </c>
      <c r="Q5703" s="8">
        <v>573.18499999999995</v>
      </c>
      <c r="R5703" s="8">
        <f t="shared" si="268"/>
        <v>1398.96</v>
      </c>
      <c r="S5703" s="8">
        <f>(((Sales[[#This Row],[Unit Price]]-(Sales[[#This Row],[Discount Applied]]*Sales[[#This Row],[Unit Price]]))-Q5703)/Q5703)*100</f>
        <v>61.016949152542374</v>
      </c>
      <c r="T5703" s="8">
        <f t="shared" si="269"/>
        <v>3691.7</v>
      </c>
      <c r="U5703" s="8">
        <f>Sales[[#This Row],[Unit Cost]]*Sales[[#This Row],[Order Quantity]]</f>
        <v>2292.7399999999998</v>
      </c>
    </row>
    <row r="5704" spans="1:21" x14ac:dyDescent="0.2">
      <c r="A5704" s="6" t="s">
        <v>5917</v>
      </c>
      <c r="B5704" s="6" t="s">
        <v>25</v>
      </c>
      <c r="C5704" s="6" t="s">
        <v>143</v>
      </c>
      <c r="D5704" s="7">
        <v>43800</v>
      </c>
      <c r="E5704" s="7">
        <v>43927</v>
      </c>
      <c r="F5704" s="7">
        <v>43954</v>
      </c>
      <c r="G5704" s="7">
        <v>43963</v>
      </c>
      <c r="H5704" s="6">
        <f t="shared" si="267"/>
        <v>36</v>
      </c>
      <c r="I5704" s="6" t="s">
        <v>215</v>
      </c>
      <c r="J5704" s="6">
        <v>16</v>
      </c>
      <c r="K5704" s="6">
        <v>12</v>
      </c>
      <c r="L5704" s="6">
        <v>338</v>
      </c>
      <c r="M5704" s="6">
        <v>9</v>
      </c>
      <c r="N5704" s="6">
        <v>4</v>
      </c>
      <c r="O5704" s="6">
        <v>7.4999999999999997E-2</v>
      </c>
      <c r="P5704" s="8">
        <v>991.6</v>
      </c>
      <c r="Q5704" s="8">
        <v>565.21199999999999</v>
      </c>
      <c r="R5704" s="8">
        <f t="shared" si="268"/>
        <v>1408.0720000000001</v>
      </c>
      <c r="S5704" s="8">
        <f>(((Sales[[#This Row],[Unit Price]]-(Sales[[#This Row],[Discount Applied]]*Sales[[#This Row],[Unit Price]]))-Q5704)/Q5704)*100</f>
        <v>62.280701754385973</v>
      </c>
      <c r="T5704" s="8">
        <f t="shared" si="269"/>
        <v>3668.92</v>
      </c>
      <c r="U5704" s="8">
        <f>Sales[[#This Row],[Unit Cost]]*Sales[[#This Row],[Order Quantity]]</f>
        <v>2260.848</v>
      </c>
    </row>
    <row r="5705" spans="1:21" x14ac:dyDescent="0.2">
      <c r="A5705" s="6" t="s">
        <v>5918</v>
      </c>
      <c r="B5705" s="6" t="s">
        <v>25</v>
      </c>
      <c r="C5705" s="6" t="s">
        <v>147</v>
      </c>
      <c r="D5705" s="7">
        <v>43800</v>
      </c>
      <c r="E5705" s="7">
        <v>43927</v>
      </c>
      <c r="F5705" s="7">
        <v>43941</v>
      </c>
      <c r="G5705" s="7">
        <v>43943</v>
      </c>
      <c r="H5705" s="6">
        <f t="shared" si="267"/>
        <v>16</v>
      </c>
      <c r="I5705" s="6" t="s">
        <v>215</v>
      </c>
      <c r="J5705" s="6">
        <v>19</v>
      </c>
      <c r="K5705" s="6">
        <v>43</v>
      </c>
      <c r="L5705" s="6">
        <v>253</v>
      </c>
      <c r="M5705" s="6">
        <v>30</v>
      </c>
      <c r="N5705" s="6">
        <v>3</v>
      </c>
      <c r="O5705" s="6">
        <v>0.1</v>
      </c>
      <c r="P5705" s="8">
        <v>2646.5</v>
      </c>
      <c r="Q5705" s="8">
        <v>1243.855</v>
      </c>
      <c r="R5705" s="8">
        <f t="shared" si="268"/>
        <v>3413.9850000000001</v>
      </c>
      <c r="S5705" s="8">
        <f>(((Sales[[#This Row],[Unit Price]]-(Sales[[#This Row],[Discount Applied]]*Sales[[#This Row],[Unit Price]]))-Q5705)/Q5705)*100</f>
        <v>91.489361702127653</v>
      </c>
      <c r="T5705" s="8">
        <f t="shared" si="269"/>
        <v>7145.55</v>
      </c>
      <c r="U5705" s="8">
        <f>Sales[[#This Row],[Unit Cost]]*Sales[[#This Row],[Order Quantity]]</f>
        <v>3731.5650000000001</v>
      </c>
    </row>
    <row r="5706" spans="1:21" x14ac:dyDescent="0.2">
      <c r="A5706" s="6" t="s">
        <v>5919</v>
      </c>
      <c r="B5706" s="6" t="s">
        <v>24</v>
      </c>
      <c r="C5706" s="6" t="s">
        <v>148</v>
      </c>
      <c r="D5706" s="7">
        <v>43800</v>
      </c>
      <c r="E5706" s="7">
        <v>43927</v>
      </c>
      <c r="F5706" s="7">
        <v>43944</v>
      </c>
      <c r="G5706" s="7">
        <v>43948</v>
      </c>
      <c r="H5706" s="6">
        <f t="shared" si="267"/>
        <v>21</v>
      </c>
      <c r="I5706" s="6" t="s">
        <v>215</v>
      </c>
      <c r="J5706" s="6">
        <v>8</v>
      </c>
      <c r="K5706" s="6">
        <v>22</v>
      </c>
      <c r="L5706" s="6">
        <v>36</v>
      </c>
      <c r="M5706" s="6">
        <v>17</v>
      </c>
      <c r="N5706" s="6">
        <v>5</v>
      </c>
      <c r="O5706" s="6">
        <v>0.15</v>
      </c>
      <c r="P5706" s="8">
        <v>3718.5</v>
      </c>
      <c r="Q5706" s="8">
        <v>2751.69</v>
      </c>
      <c r="R5706" s="8">
        <f t="shared" si="268"/>
        <v>2045.1749999999993</v>
      </c>
      <c r="S5706" s="8">
        <f>(((Sales[[#This Row],[Unit Price]]-(Sales[[#This Row],[Discount Applied]]*Sales[[#This Row],[Unit Price]]))-Q5706)/Q5706)*100</f>
        <v>14.86486486486486</v>
      </c>
      <c r="T5706" s="8">
        <f t="shared" si="269"/>
        <v>15803.625</v>
      </c>
      <c r="U5706" s="8">
        <f>Sales[[#This Row],[Unit Cost]]*Sales[[#This Row],[Order Quantity]]</f>
        <v>13758.45</v>
      </c>
    </row>
    <row r="5707" spans="1:21" x14ac:dyDescent="0.2">
      <c r="A5707" s="6" t="s">
        <v>5920</v>
      </c>
      <c r="B5707" s="6" t="s">
        <v>24</v>
      </c>
      <c r="C5707" s="6" t="s">
        <v>147</v>
      </c>
      <c r="D5707" s="7">
        <v>43800</v>
      </c>
      <c r="E5707" s="7">
        <v>43927</v>
      </c>
      <c r="F5707" s="7">
        <v>43941</v>
      </c>
      <c r="G5707" s="7">
        <v>43942</v>
      </c>
      <c r="H5707" s="6">
        <f t="shared" si="267"/>
        <v>15</v>
      </c>
      <c r="I5707" s="6" t="s">
        <v>215</v>
      </c>
      <c r="J5707" s="6">
        <v>10</v>
      </c>
      <c r="K5707" s="6">
        <v>42</v>
      </c>
      <c r="L5707" s="6">
        <v>245</v>
      </c>
      <c r="M5707" s="6">
        <v>6</v>
      </c>
      <c r="N5707" s="6">
        <v>8</v>
      </c>
      <c r="O5707" s="6">
        <v>0.05</v>
      </c>
      <c r="P5707" s="8">
        <v>2278</v>
      </c>
      <c r="Q5707" s="8">
        <v>1321.24</v>
      </c>
      <c r="R5707" s="8">
        <f t="shared" si="268"/>
        <v>6742.8799999999992</v>
      </c>
      <c r="S5707" s="8">
        <f>(((Sales[[#This Row],[Unit Price]]-(Sales[[#This Row],[Discount Applied]]*Sales[[#This Row],[Unit Price]]))-Q5707)/Q5707)*100</f>
        <v>63.793103448275858</v>
      </c>
      <c r="T5707" s="8">
        <f t="shared" si="269"/>
        <v>17312.8</v>
      </c>
      <c r="U5707" s="8">
        <f>Sales[[#This Row],[Unit Cost]]*Sales[[#This Row],[Order Quantity]]</f>
        <v>10569.92</v>
      </c>
    </row>
    <row r="5708" spans="1:21" x14ac:dyDescent="0.2">
      <c r="A5708" s="6" t="s">
        <v>5921</v>
      </c>
      <c r="B5708" s="6" t="s">
        <v>25</v>
      </c>
      <c r="C5708" s="6" t="s">
        <v>146</v>
      </c>
      <c r="D5708" s="7">
        <v>43800</v>
      </c>
      <c r="E5708" s="7">
        <v>43927</v>
      </c>
      <c r="F5708" s="7">
        <v>43930</v>
      </c>
      <c r="G5708" s="7">
        <v>43934</v>
      </c>
      <c r="H5708" s="6">
        <f t="shared" si="267"/>
        <v>7</v>
      </c>
      <c r="I5708" s="6" t="s">
        <v>215</v>
      </c>
      <c r="J5708" s="6">
        <v>13</v>
      </c>
      <c r="K5708" s="6">
        <v>1</v>
      </c>
      <c r="L5708" s="6">
        <v>283</v>
      </c>
      <c r="M5708" s="6">
        <v>25</v>
      </c>
      <c r="N5708" s="6">
        <v>1</v>
      </c>
      <c r="O5708" s="6">
        <v>0.1</v>
      </c>
      <c r="P5708" s="8">
        <v>1708.5</v>
      </c>
      <c r="Q5708" s="8">
        <v>1178.865</v>
      </c>
      <c r="R5708" s="8">
        <f t="shared" si="268"/>
        <v>358.78500000000008</v>
      </c>
      <c r="S5708" s="8">
        <f>(((Sales[[#This Row],[Unit Price]]-(Sales[[#This Row],[Discount Applied]]*Sales[[#This Row],[Unit Price]]))-Q5708)/Q5708)*100</f>
        <v>30.434782608695659</v>
      </c>
      <c r="T5708" s="8">
        <f t="shared" si="269"/>
        <v>1537.65</v>
      </c>
      <c r="U5708" s="8">
        <f>Sales[[#This Row],[Unit Cost]]*Sales[[#This Row],[Order Quantity]]</f>
        <v>1178.865</v>
      </c>
    </row>
    <row r="5709" spans="1:21" x14ac:dyDescent="0.2">
      <c r="A5709" s="6" t="s">
        <v>5922</v>
      </c>
      <c r="B5709" s="6" t="s">
        <v>25</v>
      </c>
      <c r="C5709" s="6" t="s">
        <v>145</v>
      </c>
      <c r="D5709" s="7">
        <v>43800</v>
      </c>
      <c r="E5709" s="7">
        <v>43927</v>
      </c>
      <c r="F5709" s="7">
        <v>43930</v>
      </c>
      <c r="G5709" s="7">
        <v>43939</v>
      </c>
      <c r="H5709" s="6">
        <f t="shared" si="267"/>
        <v>12</v>
      </c>
      <c r="I5709" s="6" t="s">
        <v>215</v>
      </c>
      <c r="J5709" s="6">
        <v>12</v>
      </c>
      <c r="K5709" s="6">
        <v>12</v>
      </c>
      <c r="L5709" s="6">
        <v>165</v>
      </c>
      <c r="M5709" s="6">
        <v>39</v>
      </c>
      <c r="N5709" s="6">
        <v>4</v>
      </c>
      <c r="O5709" s="6">
        <v>7.4999999999999997E-2</v>
      </c>
      <c r="P5709" s="8">
        <v>5902.7</v>
      </c>
      <c r="Q5709" s="8">
        <v>4958.268</v>
      </c>
      <c r="R5709" s="8">
        <f t="shared" si="268"/>
        <v>2006.9179999999978</v>
      </c>
      <c r="S5709" s="8">
        <f>(((Sales[[#This Row],[Unit Price]]-(Sales[[#This Row],[Discount Applied]]*Sales[[#This Row],[Unit Price]]))-Q5709)/Q5709)*100</f>
        <v>10.119047619047608</v>
      </c>
      <c r="T5709" s="8">
        <f t="shared" si="269"/>
        <v>21839.989999999998</v>
      </c>
      <c r="U5709" s="8">
        <f>Sales[[#This Row],[Unit Cost]]*Sales[[#This Row],[Order Quantity]]</f>
        <v>19833.072</v>
      </c>
    </row>
    <row r="5710" spans="1:21" x14ac:dyDescent="0.2">
      <c r="A5710" s="6" t="s">
        <v>5923</v>
      </c>
      <c r="B5710" s="6" t="s">
        <v>24</v>
      </c>
      <c r="C5710" s="6" t="s">
        <v>148</v>
      </c>
      <c r="D5710" s="7">
        <v>43800</v>
      </c>
      <c r="E5710" s="7">
        <v>43928</v>
      </c>
      <c r="F5710" s="7">
        <v>43951</v>
      </c>
      <c r="G5710" s="7">
        <v>43961</v>
      </c>
      <c r="H5710" s="6">
        <f t="shared" si="267"/>
        <v>33</v>
      </c>
      <c r="I5710" s="6" t="s">
        <v>215</v>
      </c>
      <c r="J5710" s="6">
        <v>1</v>
      </c>
      <c r="K5710" s="6">
        <v>22</v>
      </c>
      <c r="L5710" s="6">
        <v>51</v>
      </c>
      <c r="M5710" s="6">
        <v>16</v>
      </c>
      <c r="N5710" s="6">
        <v>4</v>
      </c>
      <c r="O5710" s="6">
        <v>7.4999999999999997E-2</v>
      </c>
      <c r="P5710" s="8">
        <v>227.8</v>
      </c>
      <c r="Q5710" s="8">
        <v>184.51800000000003</v>
      </c>
      <c r="R5710" s="8">
        <f t="shared" si="268"/>
        <v>104.7879999999999</v>
      </c>
      <c r="S5710" s="8">
        <f>(((Sales[[#This Row],[Unit Price]]-(Sales[[#This Row],[Discount Applied]]*Sales[[#This Row],[Unit Price]]))-Q5710)/Q5710)*100</f>
        <v>14.197530864197514</v>
      </c>
      <c r="T5710" s="8">
        <f t="shared" si="269"/>
        <v>842.86</v>
      </c>
      <c r="U5710" s="8">
        <f>Sales[[#This Row],[Unit Cost]]*Sales[[#This Row],[Order Quantity]]</f>
        <v>738.07200000000012</v>
      </c>
    </row>
    <row r="5711" spans="1:21" x14ac:dyDescent="0.2">
      <c r="A5711" s="6" t="s">
        <v>5924</v>
      </c>
      <c r="B5711" s="6" t="s">
        <v>24</v>
      </c>
      <c r="C5711" s="6" t="s">
        <v>146</v>
      </c>
      <c r="D5711" s="7">
        <v>43800</v>
      </c>
      <c r="E5711" s="7">
        <v>43928</v>
      </c>
      <c r="F5711" s="7">
        <v>43948</v>
      </c>
      <c r="G5711" s="7">
        <v>43952</v>
      </c>
      <c r="H5711" s="6">
        <f t="shared" si="267"/>
        <v>24</v>
      </c>
      <c r="I5711" s="6" t="s">
        <v>215</v>
      </c>
      <c r="J5711" s="6">
        <v>11</v>
      </c>
      <c r="K5711" s="6">
        <v>36</v>
      </c>
      <c r="L5711" s="6">
        <v>303</v>
      </c>
      <c r="M5711" s="6">
        <v>42</v>
      </c>
      <c r="N5711" s="6">
        <v>2</v>
      </c>
      <c r="O5711" s="6">
        <v>0.3</v>
      </c>
      <c r="P5711" s="8">
        <v>1902.8</v>
      </c>
      <c r="Q5711" s="8">
        <v>1217.7919999999999</v>
      </c>
      <c r="R5711" s="8">
        <f t="shared" si="268"/>
        <v>228.33600000000024</v>
      </c>
      <c r="S5711" s="8">
        <f>(((Sales[[#This Row],[Unit Price]]-(Sales[[#This Row],[Discount Applied]]*Sales[[#This Row],[Unit Price]]))-Q5711)/Q5711)*100</f>
        <v>9.3750000000000107</v>
      </c>
      <c r="T5711" s="8">
        <f t="shared" si="269"/>
        <v>2663.92</v>
      </c>
      <c r="U5711" s="8">
        <f>Sales[[#This Row],[Unit Cost]]*Sales[[#This Row],[Order Quantity]]</f>
        <v>2435.5839999999998</v>
      </c>
    </row>
    <row r="5712" spans="1:21" x14ac:dyDescent="0.2">
      <c r="A5712" s="6" t="s">
        <v>5925</v>
      </c>
      <c r="B5712" s="6" t="s">
        <v>23</v>
      </c>
      <c r="C5712" s="6" t="s">
        <v>147</v>
      </c>
      <c r="D5712" s="7">
        <v>43800</v>
      </c>
      <c r="E5712" s="7">
        <v>43928</v>
      </c>
      <c r="F5712" s="7">
        <v>43944</v>
      </c>
      <c r="G5712" s="7">
        <v>43952</v>
      </c>
      <c r="H5712" s="6">
        <f t="shared" si="267"/>
        <v>24</v>
      </c>
      <c r="I5712" s="6" t="s">
        <v>215</v>
      </c>
      <c r="J5712" s="6">
        <v>21</v>
      </c>
      <c r="K5712" s="6">
        <v>47</v>
      </c>
      <c r="L5712" s="6">
        <v>250</v>
      </c>
      <c r="M5712" s="6">
        <v>15</v>
      </c>
      <c r="N5712" s="6">
        <v>4</v>
      </c>
      <c r="O5712" s="6">
        <v>7.4999999999999997E-2</v>
      </c>
      <c r="P5712" s="8">
        <v>3966.4</v>
      </c>
      <c r="Q5712" s="8">
        <v>2895.4720000000002</v>
      </c>
      <c r="R5712" s="8">
        <f t="shared" si="268"/>
        <v>3093.7919999999995</v>
      </c>
      <c r="S5712" s="8">
        <f>(((Sales[[#This Row],[Unit Price]]-(Sales[[#This Row],[Discount Applied]]*Sales[[#This Row],[Unit Price]]))-Q5712)/Q5712)*100</f>
        <v>26.712328767123282</v>
      </c>
      <c r="T5712" s="8">
        <f t="shared" si="269"/>
        <v>14675.68</v>
      </c>
      <c r="U5712" s="8">
        <f>Sales[[#This Row],[Unit Cost]]*Sales[[#This Row],[Order Quantity]]</f>
        <v>11581.888000000001</v>
      </c>
    </row>
    <row r="5713" spans="1:21" x14ac:dyDescent="0.2">
      <c r="A5713" s="6" t="s">
        <v>5926</v>
      </c>
      <c r="B5713" s="6" t="s">
        <v>25</v>
      </c>
      <c r="C5713" s="6" t="s">
        <v>146</v>
      </c>
      <c r="D5713" s="7">
        <v>43800</v>
      </c>
      <c r="E5713" s="7">
        <v>43928</v>
      </c>
      <c r="F5713" s="7">
        <v>43930</v>
      </c>
      <c r="G5713" s="7">
        <v>43938</v>
      </c>
      <c r="H5713" s="6">
        <f t="shared" si="267"/>
        <v>10</v>
      </c>
      <c r="I5713" s="6" t="s">
        <v>215</v>
      </c>
      <c r="J5713" s="6">
        <v>16</v>
      </c>
      <c r="K5713" s="6">
        <v>50</v>
      </c>
      <c r="L5713" s="6">
        <v>299</v>
      </c>
      <c r="M5713" s="6">
        <v>20</v>
      </c>
      <c r="N5713" s="6">
        <v>7</v>
      </c>
      <c r="O5713" s="6">
        <v>0.1</v>
      </c>
      <c r="P5713" s="8">
        <v>1085.4000000000001</v>
      </c>
      <c r="Q5713" s="8">
        <v>716.36400000000015</v>
      </c>
      <c r="R5713" s="8">
        <f t="shared" si="268"/>
        <v>1823.4719999999998</v>
      </c>
      <c r="S5713" s="8">
        <f>(((Sales[[#This Row],[Unit Price]]-(Sales[[#This Row],[Discount Applied]]*Sales[[#This Row],[Unit Price]]))-Q5713)/Q5713)*100</f>
        <v>36.363636363636353</v>
      </c>
      <c r="T5713" s="8">
        <f t="shared" si="269"/>
        <v>6838.02</v>
      </c>
      <c r="U5713" s="8">
        <f>Sales[[#This Row],[Unit Cost]]*Sales[[#This Row],[Order Quantity]]</f>
        <v>5014.5480000000007</v>
      </c>
    </row>
    <row r="5714" spans="1:21" x14ac:dyDescent="0.2">
      <c r="A5714" s="6" t="s">
        <v>5927</v>
      </c>
      <c r="B5714" s="6" t="s">
        <v>23</v>
      </c>
      <c r="C5714" s="6" t="s">
        <v>148</v>
      </c>
      <c r="D5714" s="7">
        <v>43800</v>
      </c>
      <c r="E5714" s="7">
        <v>43928</v>
      </c>
      <c r="F5714" s="7">
        <v>43950</v>
      </c>
      <c r="G5714" s="7">
        <v>43958</v>
      </c>
      <c r="H5714" s="6">
        <f t="shared" si="267"/>
        <v>30</v>
      </c>
      <c r="I5714" s="6" t="s">
        <v>215</v>
      </c>
      <c r="J5714" s="6">
        <v>21</v>
      </c>
      <c r="K5714" s="6">
        <v>41</v>
      </c>
      <c r="L5714" s="6">
        <v>3</v>
      </c>
      <c r="M5714" s="6">
        <v>42</v>
      </c>
      <c r="N5714" s="6">
        <v>1</v>
      </c>
      <c r="O5714" s="6">
        <v>0.2</v>
      </c>
      <c r="P5714" s="8">
        <v>1159.1000000000001</v>
      </c>
      <c r="Q5714" s="8">
        <v>788.1880000000001</v>
      </c>
      <c r="R5714" s="8">
        <f t="shared" si="268"/>
        <v>139.09199999999998</v>
      </c>
      <c r="S5714" s="8">
        <f>(((Sales[[#This Row],[Unit Price]]-(Sales[[#This Row],[Discount Applied]]*Sales[[#This Row],[Unit Price]]))-Q5714)/Q5714)*100</f>
        <v>17.647058823529406</v>
      </c>
      <c r="T5714" s="8">
        <f t="shared" si="269"/>
        <v>927.28000000000009</v>
      </c>
      <c r="U5714" s="8">
        <f>Sales[[#This Row],[Unit Cost]]*Sales[[#This Row],[Order Quantity]]</f>
        <v>788.1880000000001</v>
      </c>
    </row>
    <row r="5715" spans="1:21" x14ac:dyDescent="0.2">
      <c r="A5715" s="6" t="s">
        <v>5928</v>
      </c>
      <c r="B5715" s="6" t="s">
        <v>24</v>
      </c>
      <c r="C5715" s="6" t="s">
        <v>147</v>
      </c>
      <c r="D5715" s="7">
        <v>43800</v>
      </c>
      <c r="E5715" s="7">
        <v>43928</v>
      </c>
      <c r="F5715" s="7">
        <v>43954</v>
      </c>
      <c r="G5715" s="7">
        <v>43956</v>
      </c>
      <c r="H5715" s="6">
        <f t="shared" si="267"/>
        <v>28</v>
      </c>
      <c r="I5715" s="6" t="s">
        <v>215</v>
      </c>
      <c r="J5715" s="6">
        <v>1</v>
      </c>
      <c r="K5715" s="6">
        <v>39</v>
      </c>
      <c r="L5715" s="6">
        <v>212</v>
      </c>
      <c r="M5715" s="6">
        <v>15</v>
      </c>
      <c r="N5715" s="6">
        <v>7</v>
      </c>
      <c r="O5715" s="6">
        <v>0.3</v>
      </c>
      <c r="P5715" s="8">
        <v>5226</v>
      </c>
      <c r="Q5715" s="8">
        <v>4442.0999999999995</v>
      </c>
      <c r="R5715" s="8">
        <f t="shared" si="268"/>
        <v>-5487.2999999999956</v>
      </c>
      <c r="S5715" s="8">
        <f>(((Sales[[#This Row],[Unit Price]]-(Sales[[#This Row],[Discount Applied]]*Sales[[#This Row],[Unit Price]]))-Q5715)/Q5715)*100</f>
        <v>-17.647058823529406</v>
      </c>
      <c r="T5715" s="8">
        <f t="shared" si="269"/>
        <v>25607.4</v>
      </c>
      <c r="U5715" s="8">
        <f>Sales[[#This Row],[Unit Cost]]*Sales[[#This Row],[Order Quantity]]</f>
        <v>31094.699999999997</v>
      </c>
    </row>
    <row r="5716" spans="1:21" x14ac:dyDescent="0.2">
      <c r="A5716" s="6" t="s">
        <v>5929</v>
      </c>
      <c r="B5716" s="6" t="s">
        <v>25</v>
      </c>
      <c r="C5716" s="6" t="s">
        <v>147</v>
      </c>
      <c r="D5716" s="7">
        <v>43800</v>
      </c>
      <c r="E5716" s="7">
        <v>43928</v>
      </c>
      <c r="F5716" s="7">
        <v>43935</v>
      </c>
      <c r="G5716" s="7">
        <v>43944</v>
      </c>
      <c r="H5716" s="6">
        <f t="shared" si="267"/>
        <v>16</v>
      </c>
      <c r="I5716" s="6" t="s">
        <v>215</v>
      </c>
      <c r="J5716" s="6">
        <v>20</v>
      </c>
      <c r="K5716" s="6">
        <v>14</v>
      </c>
      <c r="L5716" s="6">
        <v>226</v>
      </c>
      <c r="M5716" s="6">
        <v>4</v>
      </c>
      <c r="N5716" s="6">
        <v>2</v>
      </c>
      <c r="O5716" s="6">
        <v>7.4999999999999997E-2</v>
      </c>
      <c r="P5716" s="8">
        <v>1849.2</v>
      </c>
      <c r="Q5716" s="8">
        <v>1423.884</v>
      </c>
      <c r="R5716" s="8">
        <f t="shared" si="268"/>
        <v>573.25199999999995</v>
      </c>
      <c r="S5716" s="8">
        <f>(((Sales[[#This Row],[Unit Price]]-(Sales[[#This Row],[Discount Applied]]*Sales[[#This Row],[Unit Price]]))-Q5716)/Q5716)*100</f>
        <v>20.129870129870127</v>
      </c>
      <c r="T5716" s="8">
        <f t="shared" si="269"/>
        <v>3421.02</v>
      </c>
      <c r="U5716" s="8">
        <f>Sales[[#This Row],[Unit Cost]]*Sales[[#This Row],[Order Quantity]]</f>
        <v>2847.768</v>
      </c>
    </row>
    <row r="5717" spans="1:21" x14ac:dyDescent="0.2">
      <c r="A5717" s="6" t="s">
        <v>5930</v>
      </c>
      <c r="B5717" s="6" t="s">
        <v>25</v>
      </c>
      <c r="C5717" s="6" t="s">
        <v>147</v>
      </c>
      <c r="D5717" s="7">
        <v>43800</v>
      </c>
      <c r="E5717" s="7">
        <v>43928</v>
      </c>
      <c r="F5717" s="7">
        <v>43944</v>
      </c>
      <c r="G5717" s="7">
        <v>43953</v>
      </c>
      <c r="H5717" s="6">
        <f t="shared" si="267"/>
        <v>25</v>
      </c>
      <c r="I5717" s="6" t="s">
        <v>215</v>
      </c>
      <c r="J5717" s="6">
        <v>14</v>
      </c>
      <c r="K5717" s="6">
        <v>32</v>
      </c>
      <c r="L5717" s="6">
        <v>257</v>
      </c>
      <c r="M5717" s="6">
        <v>17</v>
      </c>
      <c r="N5717" s="6">
        <v>5</v>
      </c>
      <c r="O5717" s="6">
        <v>0.1</v>
      </c>
      <c r="P5717" s="8">
        <v>1989.9</v>
      </c>
      <c r="Q5717" s="8">
        <v>895.45500000000004</v>
      </c>
      <c r="R5717" s="8">
        <f t="shared" si="268"/>
        <v>4477.2749999999987</v>
      </c>
      <c r="S5717" s="8">
        <f>(((Sales[[#This Row],[Unit Price]]-(Sales[[#This Row],[Discount Applied]]*Sales[[#This Row],[Unit Price]]))-Q5717)/Q5717)*100</f>
        <v>100</v>
      </c>
      <c r="T5717" s="8">
        <f t="shared" si="269"/>
        <v>8954.5499999999993</v>
      </c>
      <c r="U5717" s="8">
        <f>Sales[[#This Row],[Unit Cost]]*Sales[[#This Row],[Order Quantity]]</f>
        <v>4477.2750000000005</v>
      </c>
    </row>
    <row r="5718" spans="1:21" x14ac:dyDescent="0.2">
      <c r="A5718" s="6" t="s">
        <v>5931</v>
      </c>
      <c r="B5718" s="6" t="s">
        <v>24</v>
      </c>
      <c r="C5718" s="6" t="s">
        <v>145</v>
      </c>
      <c r="D5718" s="7">
        <v>43800</v>
      </c>
      <c r="E5718" s="7">
        <v>43928</v>
      </c>
      <c r="F5718" s="7">
        <v>43956</v>
      </c>
      <c r="G5718" s="7">
        <v>43960</v>
      </c>
      <c r="H5718" s="6">
        <f t="shared" si="267"/>
        <v>32</v>
      </c>
      <c r="I5718" s="6" t="s">
        <v>215</v>
      </c>
      <c r="J5718" s="6">
        <v>4</v>
      </c>
      <c r="K5718" s="6">
        <v>10</v>
      </c>
      <c r="L5718" s="6">
        <v>193</v>
      </c>
      <c r="M5718" s="6">
        <v>31</v>
      </c>
      <c r="N5718" s="6">
        <v>5</v>
      </c>
      <c r="O5718" s="6">
        <v>0.05</v>
      </c>
      <c r="P5718" s="8">
        <v>3959.7000000000003</v>
      </c>
      <c r="Q5718" s="8">
        <v>3167.76</v>
      </c>
      <c r="R5718" s="8">
        <f t="shared" si="268"/>
        <v>2969.7749999999996</v>
      </c>
      <c r="S5718" s="8">
        <f>(((Sales[[#This Row],[Unit Price]]-(Sales[[#This Row],[Discount Applied]]*Sales[[#This Row],[Unit Price]]))-Q5718)/Q5718)*100</f>
        <v>18.749999999999996</v>
      </c>
      <c r="T5718" s="8">
        <f t="shared" si="269"/>
        <v>18808.575000000001</v>
      </c>
      <c r="U5718" s="8">
        <f>Sales[[#This Row],[Unit Cost]]*Sales[[#This Row],[Order Quantity]]</f>
        <v>15838.800000000001</v>
      </c>
    </row>
    <row r="5719" spans="1:21" x14ac:dyDescent="0.2">
      <c r="A5719" s="6" t="s">
        <v>5932</v>
      </c>
      <c r="B5719" s="6" t="s">
        <v>23</v>
      </c>
      <c r="C5719" s="6" t="s">
        <v>146</v>
      </c>
      <c r="D5719" s="7">
        <v>43800</v>
      </c>
      <c r="E5719" s="7">
        <v>43928</v>
      </c>
      <c r="F5719" s="7">
        <v>43945</v>
      </c>
      <c r="G5719" s="7">
        <v>43950</v>
      </c>
      <c r="H5719" s="6">
        <f t="shared" si="267"/>
        <v>22</v>
      </c>
      <c r="I5719" s="6" t="s">
        <v>215</v>
      </c>
      <c r="J5719" s="6">
        <v>20</v>
      </c>
      <c r="K5719" s="6">
        <v>4</v>
      </c>
      <c r="L5719" s="6">
        <v>278</v>
      </c>
      <c r="M5719" s="6">
        <v>23</v>
      </c>
      <c r="N5719" s="6">
        <v>7</v>
      </c>
      <c r="O5719" s="6">
        <v>0.1</v>
      </c>
      <c r="P5719" s="8">
        <v>221.1</v>
      </c>
      <c r="Q5719" s="8">
        <v>172.458</v>
      </c>
      <c r="R5719" s="8">
        <f t="shared" si="268"/>
        <v>185.72400000000016</v>
      </c>
      <c r="S5719" s="8">
        <f>(((Sales[[#This Row],[Unit Price]]-(Sales[[#This Row],[Discount Applied]]*Sales[[#This Row],[Unit Price]]))-Q5719)/Q5719)*100</f>
        <v>15.38461538461539</v>
      </c>
      <c r="T5719" s="8">
        <f t="shared" si="269"/>
        <v>1392.93</v>
      </c>
      <c r="U5719" s="8">
        <f>Sales[[#This Row],[Unit Cost]]*Sales[[#This Row],[Order Quantity]]</f>
        <v>1207.2059999999999</v>
      </c>
    </row>
    <row r="5720" spans="1:21" x14ac:dyDescent="0.2">
      <c r="A5720" s="6" t="s">
        <v>5933</v>
      </c>
      <c r="B5720" s="6" t="s">
        <v>24</v>
      </c>
      <c r="C5720" s="6" t="s">
        <v>148</v>
      </c>
      <c r="D5720" s="7">
        <v>43800</v>
      </c>
      <c r="E5720" s="7">
        <v>43928</v>
      </c>
      <c r="F5720" s="7">
        <v>43937</v>
      </c>
      <c r="G5720" s="7">
        <v>43938</v>
      </c>
      <c r="H5720" s="6">
        <f t="shared" si="267"/>
        <v>10</v>
      </c>
      <c r="I5720" s="6" t="s">
        <v>215</v>
      </c>
      <c r="J5720" s="6">
        <v>5</v>
      </c>
      <c r="K5720" s="6">
        <v>23</v>
      </c>
      <c r="L5720" s="6">
        <v>46</v>
      </c>
      <c r="M5720" s="6">
        <v>14</v>
      </c>
      <c r="N5720" s="6">
        <v>5</v>
      </c>
      <c r="O5720" s="6">
        <v>0.05</v>
      </c>
      <c r="P5720" s="8">
        <v>3711.8</v>
      </c>
      <c r="Q5720" s="8">
        <v>2524.0240000000003</v>
      </c>
      <c r="R5720" s="8">
        <f t="shared" si="268"/>
        <v>5010.9299999999967</v>
      </c>
      <c r="S5720" s="8">
        <f>(((Sales[[#This Row],[Unit Price]]-(Sales[[#This Row],[Discount Applied]]*Sales[[#This Row],[Unit Price]]))-Q5720)/Q5720)*100</f>
        <v>39.70588235294116</v>
      </c>
      <c r="T5720" s="8">
        <f t="shared" si="269"/>
        <v>17631.05</v>
      </c>
      <c r="U5720" s="8">
        <f>Sales[[#This Row],[Unit Cost]]*Sales[[#This Row],[Order Quantity]]</f>
        <v>12620.120000000003</v>
      </c>
    </row>
    <row r="5721" spans="1:21" x14ac:dyDescent="0.2">
      <c r="A5721" s="6" t="s">
        <v>5934</v>
      </c>
      <c r="B5721" s="6" t="s">
        <v>25</v>
      </c>
      <c r="C5721" s="6" t="s">
        <v>145</v>
      </c>
      <c r="D5721" s="7">
        <v>43800</v>
      </c>
      <c r="E5721" s="7">
        <v>43928</v>
      </c>
      <c r="F5721" s="7">
        <v>43955</v>
      </c>
      <c r="G5721" s="7">
        <v>43965</v>
      </c>
      <c r="H5721" s="6">
        <f t="shared" si="267"/>
        <v>37</v>
      </c>
      <c r="I5721" s="6" t="s">
        <v>215</v>
      </c>
      <c r="J5721" s="6">
        <v>13</v>
      </c>
      <c r="K5721" s="6">
        <v>10</v>
      </c>
      <c r="L5721" s="6">
        <v>103</v>
      </c>
      <c r="M5721" s="6">
        <v>38</v>
      </c>
      <c r="N5721" s="6">
        <v>1</v>
      </c>
      <c r="O5721" s="6">
        <v>0.05</v>
      </c>
      <c r="P5721" s="8">
        <v>3939.6</v>
      </c>
      <c r="Q5721" s="8">
        <v>3348.66</v>
      </c>
      <c r="R5721" s="8">
        <f t="shared" si="268"/>
        <v>393.96000000000004</v>
      </c>
      <c r="S5721" s="8">
        <f>(((Sales[[#This Row],[Unit Price]]-(Sales[[#This Row],[Discount Applied]]*Sales[[#This Row],[Unit Price]]))-Q5721)/Q5721)*100</f>
        <v>11.764705882352942</v>
      </c>
      <c r="T5721" s="8">
        <f t="shared" si="269"/>
        <v>3742.62</v>
      </c>
      <c r="U5721" s="8">
        <f>Sales[[#This Row],[Unit Cost]]*Sales[[#This Row],[Order Quantity]]</f>
        <v>3348.66</v>
      </c>
    </row>
    <row r="5722" spans="1:21" x14ac:dyDescent="0.2">
      <c r="A5722" s="6" t="s">
        <v>5935</v>
      </c>
      <c r="B5722" s="6" t="s">
        <v>24</v>
      </c>
      <c r="C5722" s="6" t="s">
        <v>146</v>
      </c>
      <c r="D5722" s="7">
        <v>43800</v>
      </c>
      <c r="E5722" s="7">
        <v>43928</v>
      </c>
      <c r="F5722" s="7">
        <v>43942</v>
      </c>
      <c r="G5722" s="7">
        <v>43944</v>
      </c>
      <c r="H5722" s="6">
        <f t="shared" si="267"/>
        <v>16</v>
      </c>
      <c r="I5722" s="6" t="s">
        <v>215</v>
      </c>
      <c r="J5722" s="6">
        <v>4</v>
      </c>
      <c r="K5722" s="6">
        <v>24</v>
      </c>
      <c r="L5722" s="6">
        <v>268</v>
      </c>
      <c r="M5722" s="6">
        <v>21</v>
      </c>
      <c r="N5722" s="6">
        <v>4</v>
      </c>
      <c r="O5722" s="6">
        <v>0.2</v>
      </c>
      <c r="P5722" s="8">
        <v>180.9</v>
      </c>
      <c r="Q5722" s="8">
        <v>133.86600000000001</v>
      </c>
      <c r="R5722" s="8">
        <f t="shared" si="268"/>
        <v>43.41599999999994</v>
      </c>
      <c r="S5722" s="8">
        <f>(((Sales[[#This Row],[Unit Price]]-(Sales[[#This Row],[Discount Applied]]*Sales[[#This Row],[Unit Price]]))-Q5722)/Q5722)*100</f>
        <v>8.1081081081080963</v>
      </c>
      <c r="T5722" s="8">
        <f t="shared" si="269"/>
        <v>578.88</v>
      </c>
      <c r="U5722" s="8">
        <f>Sales[[#This Row],[Unit Cost]]*Sales[[#This Row],[Order Quantity]]</f>
        <v>535.46400000000006</v>
      </c>
    </row>
    <row r="5723" spans="1:21" x14ac:dyDescent="0.2">
      <c r="A5723" s="6" t="s">
        <v>5936</v>
      </c>
      <c r="B5723" s="6" t="s">
        <v>24</v>
      </c>
      <c r="C5723" s="6" t="s">
        <v>147</v>
      </c>
      <c r="D5723" s="7">
        <v>43800</v>
      </c>
      <c r="E5723" s="7">
        <v>43929</v>
      </c>
      <c r="F5723" s="7">
        <v>43953</v>
      </c>
      <c r="G5723" s="7">
        <v>43958</v>
      </c>
      <c r="H5723" s="6">
        <f t="shared" si="267"/>
        <v>29</v>
      </c>
      <c r="I5723" s="6" t="s">
        <v>215</v>
      </c>
      <c r="J5723" s="6">
        <v>7</v>
      </c>
      <c r="K5723" s="6">
        <v>30</v>
      </c>
      <c r="L5723" s="6">
        <v>210</v>
      </c>
      <c r="M5723" s="6">
        <v>7</v>
      </c>
      <c r="N5723" s="6">
        <v>1</v>
      </c>
      <c r="O5723" s="6">
        <v>0.15</v>
      </c>
      <c r="P5723" s="8">
        <v>1045.2</v>
      </c>
      <c r="Q5723" s="8">
        <v>888.42</v>
      </c>
      <c r="R5723" s="8">
        <f t="shared" si="268"/>
        <v>0</v>
      </c>
      <c r="S5723" s="8">
        <f>(((Sales[[#This Row],[Unit Price]]-(Sales[[#This Row],[Discount Applied]]*Sales[[#This Row],[Unit Price]]))-Q5723)/Q5723)*100</f>
        <v>1.279651940766935E-14</v>
      </c>
      <c r="T5723" s="8">
        <f t="shared" si="269"/>
        <v>888.42000000000007</v>
      </c>
      <c r="U5723" s="8">
        <f>Sales[[#This Row],[Unit Cost]]*Sales[[#This Row],[Order Quantity]]</f>
        <v>888.42</v>
      </c>
    </row>
    <row r="5724" spans="1:21" x14ac:dyDescent="0.2">
      <c r="A5724" s="6" t="s">
        <v>5937</v>
      </c>
      <c r="B5724" s="6" t="s">
        <v>24</v>
      </c>
      <c r="C5724" s="6" t="s">
        <v>147</v>
      </c>
      <c r="D5724" s="7">
        <v>43800</v>
      </c>
      <c r="E5724" s="7">
        <v>43929</v>
      </c>
      <c r="F5724" s="7">
        <v>43951</v>
      </c>
      <c r="G5724" s="7">
        <v>43961</v>
      </c>
      <c r="H5724" s="6">
        <f t="shared" si="267"/>
        <v>32</v>
      </c>
      <c r="I5724" s="6" t="s">
        <v>215</v>
      </c>
      <c r="J5724" s="6">
        <v>7</v>
      </c>
      <c r="K5724" s="6">
        <v>50</v>
      </c>
      <c r="L5724" s="6">
        <v>241</v>
      </c>
      <c r="M5724" s="6">
        <v>27</v>
      </c>
      <c r="N5724" s="6">
        <v>2</v>
      </c>
      <c r="O5724" s="6">
        <v>0.4</v>
      </c>
      <c r="P5724" s="8">
        <v>958.1</v>
      </c>
      <c r="Q5724" s="8">
        <v>440.72600000000006</v>
      </c>
      <c r="R5724" s="8">
        <f t="shared" si="268"/>
        <v>268.26799999999992</v>
      </c>
      <c r="S5724" s="8">
        <f>(((Sales[[#This Row],[Unit Price]]-(Sales[[#This Row],[Discount Applied]]*Sales[[#This Row],[Unit Price]]))-Q5724)/Q5724)*100</f>
        <v>30.434782608695638</v>
      </c>
      <c r="T5724" s="8">
        <f t="shared" si="269"/>
        <v>1149.72</v>
      </c>
      <c r="U5724" s="8">
        <f>Sales[[#This Row],[Unit Cost]]*Sales[[#This Row],[Order Quantity]]</f>
        <v>881.45200000000011</v>
      </c>
    </row>
    <row r="5725" spans="1:21" x14ac:dyDescent="0.2">
      <c r="A5725" s="6" t="s">
        <v>5938</v>
      </c>
      <c r="B5725" s="6" t="s">
        <v>25</v>
      </c>
      <c r="C5725" s="6" t="s">
        <v>148</v>
      </c>
      <c r="D5725" s="7">
        <v>43800</v>
      </c>
      <c r="E5725" s="7">
        <v>43929</v>
      </c>
      <c r="F5725" s="7">
        <v>43946</v>
      </c>
      <c r="G5725" s="7">
        <v>43956</v>
      </c>
      <c r="H5725" s="6">
        <f t="shared" si="267"/>
        <v>27</v>
      </c>
      <c r="I5725" s="6" t="s">
        <v>215</v>
      </c>
      <c r="J5725" s="6">
        <v>15</v>
      </c>
      <c r="K5725" s="6">
        <v>21</v>
      </c>
      <c r="L5725" s="6">
        <v>3</v>
      </c>
      <c r="M5725" s="6">
        <v>19</v>
      </c>
      <c r="N5725" s="6">
        <v>1</v>
      </c>
      <c r="O5725" s="6">
        <v>7.4999999999999997E-2</v>
      </c>
      <c r="P5725" s="8">
        <v>1112.2</v>
      </c>
      <c r="Q5725" s="8">
        <v>778.54</v>
      </c>
      <c r="R5725" s="8">
        <f t="shared" si="268"/>
        <v>250.24500000000012</v>
      </c>
      <c r="S5725" s="8">
        <f>(((Sales[[#This Row],[Unit Price]]-(Sales[[#This Row],[Discount Applied]]*Sales[[#This Row],[Unit Price]]))-Q5725)/Q5725)*100</f>
        <v>32.14285714285716</v>
      </c>
      <c r="T5725" s="8">
        <f t="shared" si="269"/>
        <v>1028.7850000000001</v>
      </c>
      <c r="U5725" s="8">
        <f>Sales[[#This Row],[Unit Cost]]*Sales[[#This Row],[Order Quantity]]</f>
        <v>778.54</v>
      </c>
    </row>
    <row r="5726" spans="1:21" x14ac:dyDescent="0.2">
      <c r="A5726" s="6" t="s">
        <v>5939</v>
      </c>
      <c r="B5726" s="6" t="s">
        <v>25</v>
      </c>
      <c r="C5726" s="6" t="s">
        <v>146</v>
      </c>
      <c r="D5726" s="7">
        <v>43800</v>
      </c>
      <c r="E5726" s="7">
        <v>43930</v>
      </c>
      <c r="F5726" s="7">
        <v>43947</v>
      </c>
      <c r="G5726" s="7">
        <v>43948</v>
      </c>
      <c r="H5726" s="6">
        <f t="shared" si="267"/>
        <v>18</v>
      </c>
      <c r="I5726" s="6" t="s">
        <v>215</v>
      </c>
      <c r="J5726" s="6">
        <v>12</v>
      </c>
      <c r="K5726" s="6">
        <v>26</v>
      </c>
      <c r="L5726" s="6">
        <v>301</v>
      </c>
      <c r="M5726" s="6">
        <v>25</v>
      </c>
      <c r="N5726" s="6">
        <v>4</v>
      </c>
      <c r="O5726" s="6">
        <v>0.1</v>
      </c>
      <c r="P5726" s="8">
        <v>1889.4</v>
      </c>
      <c r="Q5726" s="8">
        <v>906.91200000000003</v>
      </c>
      <c r="R5726" s="8">
        <f t="shared" si="268"/>
        <v>3174.192</v>
      </c>
      <c r="S5726" s="8">
        <f>(((Sales[[#This Row],[Unit Price]]-(Sales[[#This Row],[Discount Applied]]*Sales[[#This Row],[Unit Price]]))-Q5726)/Q5726)*100</f>
        <v>87.5</v>
      </c>
      <c r="T5726" s="8">
        <f t="shared" si="269"/>
        <v>6801.84</v>
      </c>
      <c r="U5726" s="8">
        <f>Sales[[#This Row],[Unit Cost]]*Sales[[#This Row],[Order Quantity]]</f>
        <v>3627.6480000000001</v>
      </c>
    </row>
    <row r="5727" spans="1:21" x14ac:dyDescent="0.2">
      <c r="A5727" s="6" t="s">
        <v>5940</v>
      </c>
      <c r="B5727" s="6" t="s">
        <v>24</v>
      </c>
      <c r="C5727" s="6" t="s">
        <v>146</v>
      </c>
      <c r="D5727" s="7">
        <v>43800</v>
      </c>
      <c r="E5727" s="7">
        <v>43930</v>
      </c>
      <c r="F5727" s="7">
        <v>43933</v>
      </c>
      <c r="G5727" s="7">
        <v>43934</v>
      </c>
      <c r="H5727" s="6">
        <f t="shared" si="267"/>
        <v>4</v>
      </c>
      <c r="I5727" s="6" t="s">
        <v>215</v>
      </c>
      <c r="J5727" s="6">
        <v>5</v>
      </c>
      <c r="K5727" s="6">
        <v>31</v>
      </c>
      <c r="L5727" s="6">
        <v>267</v>
      </c>
      <c r="M5727" s="6">
        <v>22</v>
      </c>
      <c r="N5727" s="6">
        <v>1</v>
      </c>
      <c r="O5727" s="6">
        <v>7.4999999999999997E-2</v>
      </c>
      <c r="P5727" s="8">
        <v>1112.2</v>
      </c>
      <c r="Q5727" s="8">
        <v>745.17400000000009</v>
      </c>
      <c r="R5727" s="8">
        <f t="shared" si="268"/>
        <v>283.61099999999999</v>
      </c>
      <c r="S5727" s="8">
        <f>(((Sales[[#This Row],[Unit Price]]-(Sales[[#This Row],[Discount Applied]]*Sales[[#This Row],[Unit Price]]))-Q5727)/Q5727)*100</f>
        <v>38.059701492537307</v>
      </c>
      <c r="T5727" s="8">
        <f t="shared" si="269"/>
        <v>1028.7850000000001</v>
      </c>
      <c r="U5727" s="8">
        <f>Sales[[#This Row],[Unit Cost]]*Sales[[#This Row],[Order Quantity]]</f>
        <v>745.17400000000009</v>
      </c>
    </row>
    <row r="5728" spans="1:21" x14ac:dyDescent="0.2">
      <c r="A5728" s="6" t="s">
        <v>5941</v>
      </c>
      <c r="B5728" s="6" t="s">
        <v>25</v>
      </c>
      <c r="C5728" s="6" t="s">
        <v>148</v>
      </c>
      <c r="D5728" s="7">
        <v>43800</v>
      </c>
      <c r="E5728" s="7">
        <v>43930</v>
      </c>
      <c r="F5728" s="7">
        <v>43955</v>
      </c>
      <c r="G5728" s="7">
        <v>43959</v>
      </c>
      <c r="H5728" s="6">
        <f t="shared" si="267"/>
        <v>29</v>
      </c>
      <c r="I5728" s="6" t="s">
        <v>215</v>
      </c>
      <c r="J5728" s="6">
        <v>17</v>
      </c>
      <c r="K5728" s="6">
        <v>37</v>
      </c>
      <c r="L5728" s="6">
        <v>56</v>
      </c>
      <c r="M5728" s="6">
        <v>11</v>
      </c>
      <c r="N5728" s="6">
        <v>6</v>
      </c>
      <c r="O5728" s="6">
        <v>0.15</v>
      </c>
      <c r="P5728" s="8">
        <v>268</v>
      </c>
      <c r="Q5728" s="8">
        <v>203.68</v>
      </c>
      <c r="R5728" s="8">
        <f t="shared" si="268"/>
        <v>144.72000000000003</v>
      </c>
      <c r="S5728" s="8">
        <f>(((Sales[[#This Row],[Unit Price]]-(Sales[[#This Row],[Discount Applied]]*Sales[[#This Row],[Unit Price]]))-Q5728)/Q5728)*100</f>
        <v>11.842105263157897</v>
      </c>
      <c r="T5728" s="8">
        <f t="shared" si="269"/>
        <v>1366.8</v>
      </c>
      <c r="U5728" s="8">
        <f>Sales[[#This Row],[Unit Cost]]*Sales[[#This Row],[Order Quantity]]</f>
        <v>1222.08</v>
      </c>
    </row>
    <row r="5729" spans="1:21" x14ac:dyDescent="0.2">
      <c r="A5729" s="6" t="s">
        <v>5942</v>
      </c>
      <c r="B5729" s="6" t="s">
        <v>25</v>
      </c>
      <c r="C5729" s="6" t="s">
        <v>146</v>
      </c>
      <c r="D5729" s="7">
        <v>43800</v>
      </c>
      <c r="E5729" s="7">
        <v>43930</v>
      </c>
      <c r="F5729" s="7">
        <v>43938</v>
      </c>
      <c r="G5729" s="7">
        <v>43945</v>
      </c>
      <c r="H5729" s="6">
        <f t="shared" si="267"/>
        <v>15</v>
      </c>
      <c r="I5729" s="6" t="s">
        <v>215</v>
      </c>
      <c r="J5729" s="6">
        <v>16</v>
      </c>
      <c r="K5729" s="6">
        <v>5</v>
      </c>
      <c r="L5729" s="6">
        <v>323</v>
      </c>
      <c r="M5729" s="6">
        <v>38</v>
      </c>
      <c r="N5729" s="6">
        <v>1</v>
      </c>
      <c r="O5729" s="6">
        <v>0.4</v>
      </c>
      <c r="P5729" s="8">
        <v>3437.1</v>
      </c>
      <c r="Q5729" s="8">
        <v>2199.7440000000001</v>
      </c>
      <c r="R5729" s="8">
        <f t="shared" si="268"/>
        <v>-137.48400000000038</v>
      </c>
      <c r="S5729" s="8">
        <f>(((Sales[[#This Row],[Unit Price]]-(Sales[[#This Row],[Discount Applied]]*Sales[[#This Row],[Unit Price]]))-Q5729)/Q5729)*100</f>
        <v>-6.2500000000000169</v>
      </c>
      <c r="T5729" s="8">
        <f t="shared" si="269"/>
        <v>2062.2599999999998</v>
      </c>
      <c r="U5729" s="8">
        <f>Sales[[#This Row],[Unit Cost]]*Sales[[#This Row],[Order Quantity]]</f>
        <v>2199.7440000000001</v>
      </c>
    </row>
    <row r="5730" spans="1:21" x14ac:dyDescent="0.2">
      <c r="A5730" s="6" t="s">
        <v>5943</v>
      </c>
      <c r="B5730" s="6" t="s">
        <v>24</v>
      </c>
      <c r="C5730" s="6" t="s">
        <v>145</v>
      </c>
      <c r="D5730" s="7">
        <v>43800</v>
      </c>
      <c r="E5730" s="7">
        <v>43930</v>
      </c>
      <c r="F5730" s="7">
        <v>43958</v>
      </c>
      <c r="G5730" s="7">
        <v>43961</v>
      </c>
      <c r="H5730" s="6">
        <f t="shared" si="267"/>
        <v>31</v>
      </c>
      <c r="I5730" s="6" t="s">
        <v>215</v>
      </c>
      <c r="J5730" s="6">
        <v>5</v>
      </c>
      <c r="K5730" s="6">
        <v>47</v>
      </c>
      <c r="L5730" s="6">
        <v>135</v>
      </c>
      <c r="M5730" s="6">
        <v>17</v>
      </c>
      <c r="N5730" s="6">
        <v>7</v>
      </c>
      <c r="O5730" s="6">
        <v>0.15</v>
      </c>
      <c r="P5730" s="8">
        <v>1125.6000000000001</v>
      </c>
      <c r="Q5730" s="8">
        <v>574.05600000000004</v>
      </c>
      <c r="R5730" s="8">
        <f t="shared" si="268"/>
        <v>2678.9280000000003</v>
      </c>
      <c r="S5730" s="8">
        <f>(((Sales[[#This Row],[Unit Price]]-(Sales[[#This Row],[Discount Applied]]*Sales[[#This Row],[Unit Price]]))-Q5730)/Q5730)*100</f>
        <v>66.666666666666671</v>
      </c>
      <c r="T5730" s="8">
        <f t="shared" si="269"/>
        <v>6697.3200000000006</v>
      </c>
      <c r="U5730" s="8">
        <f>Sales[[#This Row],[Unit Cost]]*Sales[[#This Row],[Order Quantity]]</f>
        <v>4018.3920000000003</v>
      </c>
    </row>
    <row r="5731" spans="1:21" x14ac:dyDescent="0.2">
      <c r="A5731" s="6" t="s">
        <v>5944</v>
      </c>
      <c r="B5731" s="6" t="s">
        <v>24</v>
      </c>
      <c r="C5731" s="6" t="s">
        <v>146</v>
      </c>
      <c r="D5731" s="7">
        <v>43800</v>
      </c>
      <c r="E5731" s="7">
        <v>43930</v>
      </c>
      <c r="F5731" s="7">
        <v>43948</v>
      </c>
      <c r="G5731" s="7">
        <v>43958</v>
      </c>
      <c r="H5731" s="6">
        <f t="shared" si="267"/>
        <v>28</v>
      </c>
      <c r="I5731" s="6" t="s">
        <v>215</v>
      </c>
      <c r="J5731" s="6">
        <v>12</v>
      </c>
      <c r="K5731" s="6">
        <v>5</v>
      </c>
      <c r="L5731" s="6">
        <v>304</v>
      </c>
      <c r="M5731" s="6">
        <v>5</v>
      </c>
      <c r="N5731" s="6">
        <v>1</v>
      </c>
      <c r="O5731" s="6">
        <v>0.15</v>
      </c>
      <c r="P5731" s="8">
        <v>1078.7</v>
      </c>
      <c r="Q5731" s="8">
        <v>722.72900000000004</v>
      </c>
      <c r="R5731" s="8">
        <f t="shared" si="268"/>
        <v>194.16599999999994</v>
      </c>
      <c r="S5731" s="8">
        <f>(((Sales[[#This Row],[Unit Price]]-(Sales[[#This Row],[Discount Applied]]*Sales[[#This Row],[Unit Price]]))-Q5731)/Q5731)*100</f>
        <v>26.865671641791032</v>
      </c>
      <c r="T5731" s="8">
        <f t="shared" si="269"/>
        <v>916.89499999999998</v>
      </c>
      <c r="U5731" s="8">
        <f>Sales[[#This Row],[Unit Cost]]*Sales[[#This Row],[Order Quantity]]</f>
        <v>722.72900000000004</v>
      </c>
    </row>
    <row r="5732" spans="1:21" x14ac:dyDescent="0.2">
      <c r="A5732" s="6" t="s">
        <v>5945</v>
      </c>
      <c r="B5732" s="6" t="s">
        <v>25</v>
      </c>
      <c r="C5732" s="6" t="s">
        <v>146</v>
      </c>
      <c r="D5732" s="7">
        <v>43800</v>
      </c>
      <c r="E5732" s="7">
        <v>43931</v>
      </c>
      <c r="F5732" s="7">
        <v>43957</v>
      </c>
      <c r="G5732" s="7">
        <v>43958</v>
      </c>
      <c r="H5732" s="6">
        <f t="shared" si="267"/>
        <v>27</v>
      </c>
      <c r="I5732" s="6" t="s">
        <v>215</v>
      </c>
      <c r="J5732" s="6">
        <v>17</v>
      </c>
      <c r="K5732" s="6">
        <v>14</v>
      </c>
      <c r="L5732" s="6">
        <v>317</v>
      </c>
      <c r="M5732" s="6">
        <v>3</v>
      </c>
      <c r="N5732" s="6">
        <v>6</v>
      </c>
      <c r="O5732" s="6">
        <v>0.1</v>
      </c>
      <c r="P5732" s="8">
        <v>268</v>
      </c>
      <c r="Q5732" s="8">
        <v>176.88</v>
      </c>
      <c r="R5732" s="8">
        <f t="shared" si="268"/>
        <v>385.92000000000007</v>
      </c>
      <c r="S5732" s="8">
        <f>(((Sales[[#This Row],[Unit Price]]-(Sales[[#This Row],[Discount Applied]]*Sales[[#This Row],[Unit Price]]))-Q5732)/Q5732)*100</f>
        <v>36.36363636363636</v>
      </c>
      <c r="T5732" s="8">
        <f t="shared" si="269"/>
        <v>1447.2</v>
      </c>
      <c r="U5732" s="8">
        <f>Sales[[#This Row],[Unit Cost]]*Sales[[#This Row],[Order Quantity]]</f>
        <v>1061.28</v>
      </c>
    </row>
    <row r="5733" spans="1:21" x14ac:dyDescent="0.2">
      <c r="A5733" s="6" t="s">
        <v>5946</v>
      </c>
      <c r="B5733" s="6" t="s">
        <v>25</v>
      </c>
      <c r="C5733" s="6" t="s">
        <v>143</v>
      </c>
      <c r="D5733" s="7">
        <v>43800</v>
      </c>
      <c r="E5733" s="7">
        <v>43931</v>
      </c>
      <c r="F5733" s="7">
        <v>43952</v>
      </c>
      <c r="G5733" s="7">
        <v>43962</v>
      </c>
      <c r="H5733" s="6">
        <f t="shared" si="267"/>
        <v>31</v>
      </c>
      <c r="I5733" s="6" t="s">
        <v>215</v>
      </c>
      <c r="J5733" s="6">
        <v>18</v>
      </c>
      <c r="K5733" s="6">
        <v>41</v>
      </c>
      <c r="L5733" s="6">
        <v>351</v>
      </c>
      <c r="M5733" s="6">
        <v>12</v>
      </c>
      <c r="N5733" s="6">
        <v>4</v>
      </c>
      <c r="O5733" s="6">
        <v>0.05</v>
      </c>
      <c r="P5733" s="8">
        <v>2244.5</v>
      </c>
      <c r="Q5733" s="8">
        <v>1122.25</v>
      </c>
      <c r="R5733" s="8">
        <f t="shared" si="268"/>
        <v>4040.1000000000004</v>
      </c>
      <c r="S5733" s="8">
        <f>(((Sales[[#This Row],[Unit Price]]-(Sales[[#This Row],[Discount Applied]]*Sales[[#This Row],[Unit Price]]))-Q5733)/Q5733)*100</f>
        <v>90.000000000000014</v>
      </c>
      <c r="T5733" s="8">
        <f t="shared" si="269"/>
        <v>8529.1</v>
      </c>
      <c r="U5733" s="8">
        <f>Sales[[#This Row],[Unit Cost]]*Sales[[#This Row],[Order Quantity]]</f>
        <v>4489</v>
      </c>
    </row>
    <row r="5734" spans="1:21" x14ac:dyDescent="0.2">
      <c r="A5734" s="6" t="s">
        <v>5947</v>
      </c>
      <c r="B5734" s="6" t="s">
        <v>24</v>
      </c>
      <c r="C5734" s="6" t="s">
        <v>146</v>
      </c>
      <c r="D5734" s="7">
        <v>43800</v>
      </c>
      <c r="E5734" s="7">
        <v>43931</v>
      </c>
      <c r="F5734" s="7">
        <v>43947</v>
      </c>
      <c r="G5734" s="7">
        <v>43952</v>
      </c>
      <c r="H5734" s="6">
        <f t="shared" si="267"/>
        <v>21</v>
      </c>
      <c r="I5734" s="6" t="s">
        <v>215</v>
      </c>
      <c r="J5734" s="6">
        <v>4</v>
      </c>
      <c r="K5734" s="6">
        <v>9</v>
      </c>
      <c r="L5734" s="6">
        <v>281</v>
      </c>
      <c r="M5734" s="6">
        <v>22</v>
      </c>
      <c r="N5734" s="6">
        <v>8</v>
      </c>
      <c r="O5734" s="6">
        <v>7.4999999999999997E-2</v>
      </c>
      <c r="P5734" s="8">
        <v>2914.5</v>
      </c>
      <c r="Q5734" s="8">
        <v>1690.4099999999999</v>
      </c>
      <c r="R5734" s="8">
        <f t="shared" si="268"/>
        <v>8044.02</v>
      </c>
      <c r="S5734" s="8">
        <f>(((Sales[[#This Row],[Unit Price]]-(Sales[[#This Row],[Discount Applied]]*Sales[[#This Row],[Unit Price]]))-Q5734)/Q5734)*100</f>
        <v>59.482758620689665</v>
      </c>
      <c r="T5734" s="8">
        <f t="shared" si="269"/>
        <v>21567.3</v>
      </c>
      <c r="U5734" s="8">
        <f>Sales[[#This Row],[Unit Cost]]*Sales[[#This Row],[Order Quantity]]</f>
        <v>13523.279999999999</v>
      </c>
    </row>
    <row r="5735" spans="1:21" x14ac:dyDescent="0.2">
      <c r="A5735" s="6" t="s">
        <v>5948</v>
      </c>
      <c r="B5735" s="6" t="s">
        <v>24</v>
      </c>
      <c r="C5735" s="6" t="s">
        <v>148</v>
      </c>
      <c r="D5735" s="7">
        <v>43800</v>
      </c>
      <c r="E5735" s="7">
        <v>43931</v>
      </c>
      <c r="F5735" s="7">
        <v>43951</v>
      </c>
      <c r="G5735" s="7">
        <v>43960</v>
      </c>
      <c r="H5735" s="6">
        <f t="shared" si="267"/>
        <v>29</v>
      </c>
      <c r="I5735" s="6" t="s">
        <v>215</v>
      </c>
      <c r="J5735" s="6">
        <v>12</v>
      </c>
      <c r="K5735" s="6">
        <v>28</v>
      </c>
      <c r="L5735" s="6">
        <v>5</v>
      </c>
      <c r="M5735" s="6">
        <v>30</v>
      </c>
      <c r="N5735" s="6">
        <v>1</v>
      </c>
      <c r="O5735" s="6">
        <v>7.4999999999999997E-2</v>
      </c>
      <c r="P5735" s="8">
        <v>3906.1</v>
      </c>
      <c r="Q5735" s="8">
        <v>2538.9650000000001</v>
      </c>
      <c r="R5735" s="8">
        <f t="shared" si="268"/>
        <v>1074.1774999999998</v>
      </c>
      <c r="S5735" s="8">
        <f>(((Sales[[#This Row],[Unit Price]]-(Sales[[#This Row],[Discount Applied]]*Sales[[#This Row],[Unit Price]]))-Q5735)/Q5735)*100</f>
        <v>42.307692307692299</v>
      </c>
      <c r="T5735" s="8">
        <f t="shared" si="269"/>
        <v>3613.1424999999999</v>
      </c>
      <c r="U5735" s="8">
        <f>Sales[[#This Row],[Unit Cost]]*Sales[[#This Row],[Order Quantity]]</f>
        <v>2538.9650000000001</v>
      </c>
    </row>
    <row r="5736" spans="1:21" x14ac:dyDescent="0.2">
      <c r="A5736" s="6" t="s">
        <v>5949</v>
      </c>
      <c r="B5736" s="6" t="s">
        <v>24</v>
      </c>
      <c r="C5736" s="6" t="s">
        <v>145</v>
      </c>
      <c r="D5736" s="7">
        <v>43800</v>
      </c>
      <c r="E5736" s="7">
        <v>43931</v>
      </c>
      <c r="F5736" s="7">
        <v>43937</v>
      </c>
      <c r="G5736" s="7">
        <v>43946</v>
      </c>
      <c r="H5736" s="6">
        <f t="shared" si="267"/>
        <v>15</v>
      </c>
      <c r="I5736" s="6" t="s">
        <v>215</v>
      </c>
      <c r="J5736" s="6">
        <v>9</v>
      </c>
      <c r="K5736" s="6">
        <v>32</v>
      </c>
      <c r="L5736" s="6">
        <v>159</v>
      </c>
      <c r="M5736" s="6">
        <v>13</v>
      </c>
      <c r="N5736" s="6">
        <v>2</v>
      </c>
      <c r="O5736" s="6">
        <v>0.3</v>
      </c>
      <c r="P5736" s="8">
        <v>1092.1000000000001</v>
      </c>
      <c r="Q5736" s="8">
        <v>709.86500000000012</v>
      </c>
      <c r="R5736" s="8">
        <f t="shared" si="268"/>
        <v>109.20999999999981</v>
      </c>
      <c r="S5736" s="8">
        <f>(((Sales[[#This Row],[Unit Price]]-(Sales[[#This Row],[Discount Applied]]*Sales[[#This Row],[Unit Price]]))-Q5736)/Q5736)*100</f>
        <v>7.6923076923076774</v>
      </c>
      <c r="T5736" s="8">
        <f t="shared" si="269"/>
        <v>1528.94</v>
      </c>
      <c r="U5736" s="8">
        <f>Sales[[#This Row],[Unit Cost]]*Sales[[#This Row],[Order Quantity]]</f>
        <v>1419.7300000000002</v>
      </c>
    </row>
    <row r="5737" spans="1:21" x14ac:dyDescent="0.2">
      <c r="A5737" s="6" t="s">
        <v>5950</v>
      </c>
      <c r="B5737" s="6" t="s">
        <v>25</v>
      </c>
      <c r="C5737" s="6" t="s">
        <v>148</v>
      </c>
      <c r="D5737" s="7">
        <v>43800</v>
      </c>
      <c r="E5737" s="7">
        <v>43931</v>
      </c>
      <c r="F5737" s="7">
        <v>43949</v>
      </c>
      <c r="G5737" s="7">
        <v>43959</v>
      </c>
      <c r="H5737" s="6">
        <f t="shared" si="267"/>
        <v>28</v>
      </c>
      <c r="I5737" s="6" t="s">
        <v>215</v>
      </c>
      <c r="J5737" s="6">
        <v>14</v>
      </c>
      <c r="K5737" s="6">
        <v>35</v>
      </c>
      <c r="L5737" s="6">
        <v>43</v>
      </c>
      <c r="M5737" s="6">
        <v>30</v>
      </c>
      <c r="N5737" s="6">
        <v>1</v>
      </c>
      <c r="O5737" s="6">
        <v>0.2</v>
      </c>
      <c r="P5737" s="8">
        <v>670</v>
      </c>
      <c r="Q5737" s="8">
        <v>569.5</v>
      </c>
      <c r="R5737" s="8">
        <f t="shared" si="268"/>
        <v>-33.5</v>
      </c>
      <c r="S5737" s="8">
        <f>(((Sales[[#This Row],[Unit Price]]-(Sales[[#This Row],[Discount Applied]]*Sales[[#This Row],[Unit Price]]))-Q5737)/Q5737)*100</f>
        <v>-5.8823529411764701</v>
      </c>
      <c r="T5737" s="8">
        <f t="shared" si="269"/>
        <v>536</v>
      </c>
      <c r="U5737" s="8">
        <f>Sales[[#This Row],[Unit Cost]]*Sales[[#This Row],[Order Quantity]]</f>
        <v>569.5</v>
      </c>
    </row>
    <row r="5738" spans="1:21" x14ac:dyDescent="0.2">
      <c r="A5738" s="6" t="s">
        <v>5951</v>
      </c>
      <c r="B5738" s="6" t="s">
        <v>23</v>
      </c>
      <c r="C5738" s="6" t="s">
        <v>143</v>
      </c>
      <c r="D5738" s="7">
        <v>43800</v>
      </c>
      <c r="E5738" s="7">
        <v>43931</v>
      </c>
      <c r="F5738" s="7">
        <v>43937</v>
      </c>
      <c r="G5738" s="7">
        <v>43939</v>
      </c>
      <c r="H5738" s="6">
        <f t="shared" si="267"/>
        <v>8</v>
      </c>
      <c r="I5738" s="6" t="s">
        <v>215</v>
      </c>
      <c r="J5738" s="6">
        <v>22</v>
      </c>
      <c r="K5738" s="6">
        <v>41</v>
      </c>
      <c r="L5738" s="6">
        <v>339</v>
      </c>
      <c r="M5738" s="6">
        <v>26</v>
      </c>
      <c r="N5738" s="6">
        <v>8</v>
      </c>
      <c r="O5738" s="6">
        <v>7.4999999999999997E-2</v>
      </c>
      <c r="P5738" s="8">
        <v>1246.2</v>
      </c>
      <c r="Q5738" s="8">
        <v>660.4860000000001</v>
      </c>
      <c r="R5738" s="8">
        <f t="shared" si="268"/>
        <v>3937.9920000000002</v>
      </c>
      <c r="S5738" s="8">
        <f>(((Sales[[#This Row],[Unit Price]]-(Sales[[#This Row],[Discount Applied]]*Sales[[#This Row],[Unit Price]]))-Q5738)/Q5738)*100</f>
        <v>74.528301886792448</v>
      </c>
      <c r="T5738" s="8">
        <f t="shared" si="269"/>
        <v>9221.880000000001</v>
      </c>
      <c r="U5738" s="8">
        <f>Sales[[#This Row],[Unit Cost]]*Sales[[#This Row],[Order Quantity]]</f>
        <v>5283.8880000000008</v>
      </c>
    </row>
    <row r="5739" spans="1:21" x14ac:dyDescent="0.2">
      <c r="A5739" s="6" t="s">
        <v>5952</v>
      </c>
      <c r="B5739" s="6" t="s">
        <v>24</v>
      </c>
      <c r="C5739" s="6" t="s">
        <v>146</v>
      </c>
      <c r="D5739" s="7">
        <v>43800</v>
      </c>
      <c r="E5739" s="7">
        <v>43931</v>
      </c>
      <c r="F5739" s="7">
        <v>43949</v>
      </c>
      <c r="G5739" s="7">
        <v>43950</v>
      </c>
      <c r="H5739" s="6">
        <f t="shared" si="267"/>
        <v>19</v>
      </c>
      <c r="I5739" s="6" t="s">
        <v>215</v>
      </c>
      <c r="J5739" s="6">
        <v>6</v>
      </c>
      <c r="K5739" s="6">
        <v>2</v>
      </c>
      <c r="L5739" s="6">
        <v>313</v>
      </c>
      <c r="M5739" s="6">
        <v>45</v>
      </c>
      <c r="N5739" s="6">
        <v>4</v>
      </c>
      <c r="O5739" s="6">
        <v>0.1</v>
      </c>
      <c r="P5739" s="8">
        <v>3859.2000000000003</v>
      </c>
      <c r="Q5739" s="8">
        <v>2817.2160000000003</v>
      </c>
      <c r="R5739" s="8">
        <f t="shared" si="268"/>
        <v>2624.2559999999994</v>
      </c>
      <c r="S5739" s="8">
        <f>(((Sales[[#This Row],[Unit Price]]-(Sales[[#This Row],[Discount Applied]]*Sales[[#This Row],[Unit Price]]))-Q5739)/Q5739)*100</f>
        <v>23.287671232876704</v>
      </c>
      <c r="T5739" s="8">
        <f t="shared" si="269"/>
        <v>13893.12</v>
      </c>
      <c r="U5739" s="8">
        <f>Sales[[#This Row],[Unit Cost]]*Sales[[#This Row],[Order Quantity]]</f>
        <v>11268.864000000001</v>
      </c>
    </row>
    <row r="5740" spans="1:21" x14ac:dyDescent="0.2">
      <c r="A5740" s="6" t="s">
        <v>5953</v>
      </c>
      <c r="B5740" s="6" t="s">
        <v>24</v>
      </c>
      <c r="C5740" s="6" t="s">
        <v>144</v>
      </c>
      <c r="D5740" s="7">
        <v>43800</v>
      </c>
      <c r="E5740" s="7">
        <v>43931</v>
      </c>
      <c r="F5740" s="7">
        <v>43933</v>
      </c>
      <c r="G5740" s="7">
        <v>43936</v>
      </c>
      <c r="H5740" s="6">
        <f t="shared" si="267"/>
        <v>5</v>
      </c>
      <c r="I5740" s="6" t="s">
        <v>215</v>
      </c>
      <c r="J5740" s="6">
        <v>1</v>
      </c>
      <c r="K5740" s="6">
        <v>16</v>
      </c>
      <c r="L5740" s="6">
        <v>82</v>
      </c>
      <c r="M5740" s="6">
        <v>39</v>
      </c>
      <c r="N5740" s="6">
        <v>5</v>
      </c>
      <c r="O5740" s="6">
        <v>7.4999999999999997E-2</v>
      </c>
      <c r="P5740" s="8">
        <v>3872.6</v>
      </c>
      <c r="Q5740" s="8">
        <v>2865.7239999999997</v>
      </c>
      <c r="R5740" s="8">
        <f t="shared" si="268"/>
        <v>3582.1550000000025</v>
      </c>
      <c r="S5740" s="8">
        <f>(((Sales[[#This Row],[Unit Price]]-(Sales[[#This Row],[Discount Applied]]*Sales[[#This Row],[Unit Price]]))-Q5740)/Q5740)*100</f>
        <v>25.000000000000007</v>
      </c>
      <c r="T5740" s="8">
        <f t="shared" si="269"/>
        <v>17910.775000000001</v>
      </c>
      <c r="U5740" s="8">
        <f>Sales[[#This Row],[Unit Cost]]*Sales[[#This Row],[Order Quantity]]</f>
        <v>14328.619999999999</v>
      </c>
    </row>
    <row r="5741" spans="1:21" x14ac:dyDescent="0.2">
      <c r="A5741" s="6" t="s">
        <v>5954</v>
      </c>
      <c r="B5741" s="6" t="s">
        <v>25</v>
      </c>
      <c r="C5741" s="6" t="s">
        <v>148</v>
      </c>
      <c r="D5741" s="7">
        <v>43800</v>
      </c>
      <c r="E5741" s="7">
        <v>43931</v>
      </c>
      <c r="F5741" s="7">
        <v>43955</v>
      </c>
      <c r="G5741" s="7">
        <v>43964</v>
      </c>
      <c r="H5741" s="6">
        <f t="shared" si="267"/>
        <v>33</v>
      </c>
      <c r="I5741" s="6" t="s">
        <v>215</v>
      </c>
      <c r="J5741" s="6">
        <v>12</v>
      </c>
      <c r="K5741" s="6">
        <v>33</v>
      </c>
      <c r="L5741" s="6">
        <v>33</v>
      </c>
      <c r="M5741" s="6">
        <v>29</v>
      </c>
      <c r="N5741" s="6">
        <v>7</v>
      </c>
      <c r="O5741" s="6">
        <v>7.4999999999999997E-2</v>
      </c>
      <c r="P5741" s="8">
        <v>857.6</v>
      </c>
      <c r="Q5741" s="8">
        <v>488.83199999999999</v>
      </c>
      <c r="R5741" s="8">
        <f t="shared" si="268"/>
        <v>2131.136</v>
      </c>
      <c r="S5741" s="8">
        <f>(((Sales[[#This Row],[Unit Price]]-(Sales[[#This Row],[Discount Applied]]*Sales[[#This Row],[Unit Price]]))-Q5741)/Q5741)*100</f>
        <v>62.280701754385959</v>
      </c>
      <c r="T5741" s="8">
        <f t="shared" si="269"/>
        <v>5552.96</v>
      </c>
      <c r="U5741" s="8">
        <f>Sales[[#This Row],[Unit Cost]]*Sales[[#This Row],[Order Quantity]]</f>
        <v>3421.8240000000001</v>
      </c>
    </row>
    <row r="5742" spans="1:21" x14ac:dyDescent="0.2">
      <c r="A5742" s="6" t="s">
        <v>5955</v>
      </c>
      <c r="B5742" s="6" t="s">
        <v>26</v>
      </c>
      <c r="C5742" s="6" t="s">
        <v>145</v>
      </c>
      <c r="D5742" s="7">
        <v>43800</v>
      </c>
      <c r="E5742" s="7">
        <v>43932</v>
      </c>
      <c r="F5742" s="7">
        <v>43944</v>
      </c>
      <c r="G5742" s="7">
        <v>43947</v>
      </c>
      <c r="H5742" s="6">
        <f t="shared" si="267"/>
        <v>15</v>
      </c>
      <c r="I5742" s="6" t="s">
        <v>215</v>
      </c>
      <c r="J5742" s="6">
        <v>27</v>
      </c>
      <c r="K5742" s="6">
        <v>10</v>
      </c>
      <c r="L5742" s="6">
        <v>88</v>
      </c>
      <c r="M5742" s="6">
        <v>42</v>
      </c>
      <c r="N5742" s="6">
        <v>1</v>
      </c>
      <c r="O5742" s="6">
        <v>0.3</v>
      </c>
      <c r="P5742" s="8">
        <v>268</v>
      </c>
      <c r="Q5742" s="8">
        <v>163.47999999999999</v>
      </c>
      <c r="R5742" s="8">
        <f t="shared" si="268"/>
        <v>24.120000000000033</v>
      </c>
      <c r="S5742" s="8">
        <f>(((Sales[[#This Row],[Unit Price]]-(Sales[[#This Row],[Discount Applied]]*Sales[[#This Row],[Unit Price]]))-Q5742)/Q5742)*100</f>
        <v>14.75409836065576</v>
      </c>
      <c r="T5742" s="8">
        <f t="shared" si="269"/>
        <v>187.60000000000002</v>
      </c>
      <c r="U5742" s="8">
        <f>Sales[[#This Row],[Unit Cost]]*Sales[[#This Row],[Order Quantity]]</f>
        <v>163.47999999999999</v>
      </c>
    </row>
    <row r="5743" spans="1:21" x14ac:dyDescent="0.2">
      <c r="A5743" s="6" t="s">
        <v>5956</v>
      </c>
      <c r="B5743" s="6" t="s">
        <v>23</v>
      </c>
      <c r="C5743" s="6" t="s">
        <v>145</v>
      </c>
      <c r="D5743" s="7">
        <v>43800</v>
      </c>
      <c r="E5743" s="7">
        <v>43932</v>
      </c>
      <c r="F5743" s="7">
        <v>43935</v>
      </c>
      <c r="G5743" s="7">
        <v>43939</v>
      </c>
      <c r="H5743" s="6">
        <f t="shared" si="267"/>
        <v>7</v>
      </c>
      <c r="I5743" s="6" t="s">
        <v>215</v>
      </c>
      <c r="J5743" s="6">
        <v>24</v>
      </c>
      <c r="K5743" s="6">
        <v>17</v>
      </c>
      <c r="L5743" s="6">
        <v>174</v>
      </c>
      <c r="M5743" s="6">
        <v>14</v>
      </c>
      <c r="N5743" s="6">
        <v>6</v>
      </c>
      <c r="O5743" s="6">
        <v>0.05</v>
      </c>
      <c r="P5743" s="8">
        <v>254.6</v>
      </c>
      <c r="Q5743" s="8">
        <v>155.30599999999998</v>
      </c>
      <c r="R5743" s="8">
        <f t="shared" si="268"/>
        <v>519.3839999999999</v>
      </c>
      <c r="S5743" s="8">
        <f>(((Sales[[#This Row],[Unit Price]]-(Sales[[#This Row],[Discount Applied]]*Sales[[#This Row],[Unit Price]]))-Q5743)/Q5743)*100</f>
        <v>55.737704918032804</v>
      </c>
      <c r="T5743" s="8">
        <f t="shared" si="269"/>
        <v>1451.2199999999998</v>
      </c>
      <c r="U5743" s="8">
        <f>Sales[[#This Row],[Unit Cost]]*Sales[[#This Row],[Order Quantity]]</f>
        <v>931.8359999999999</v>
      </c>
    </row>
    <row r="5744" spans="1:21" x14ac:dyDescent="0.2">
      <c r="A5744" s="6" t="s">
        <v>5957</v>
      </c>
      <c r="B5744" s="6" t="s">
        <v>23</v>
      </c>
      <c r="C5744" s="6" t="s">
        <v>146</v>
      </c>
      <c r="D5744" s="7">
        <v>43800</v>
      </c>
      <c r="E5744" s="7">
        <v>43932</v>
      </c>
      <c r="F5744" s="7">
        <v>43948</v>
      </c>
      <c r="G5744" s="7">
        <v>43957</v>
      </c>
      <c r="H5744" s="6">
        <f t="shared" si="267"/>
        <v>25</v>
      </c>
      <c r="I5744" s="6" t="s">
        <v>215</v>
      </c>
      <c r="J5744" s="6">
        <v>21</v>
      </c>
      <c r="K5744" s="6">
        <v>19</v>
      </c>
      <c r="L5744" s="6">
        <v>329</v>
      </c>
      <c r="M5744" s="6">
        <v>44</v>
      </c>
      <c r="N5744" s="6">
        <v>5</v>
      </c>
      <c r="O5744" s="6">
        <v>0.15</v>
      </c>
      <c r="P5744" s="8">
        <v>2479</v>
      </c>
      <c r="Q5744" s="8">
        <v>1041.18</v>
      </c>
      <c r="R5744" s="8">
        <f t="shared" si="268"/>
        <v>5329.8499999999995</v>
      </c>
      <c r="S5744" s="8">
        <f>(((Sales[[#This Row],[Unit Price]]-(Sales[[#This Row],[Discount Applied]]*Sales[[#This Row],[Unit Price]]))-Q5744)/Q5744)*100</f>
        <v>102.38095238095238</v>
      </c>
      <c r="T5744" s="8">
        <f t="shared" si="269"/>
        <v>10535.75</v>
      </c>
      <c r="U5744" s="8">
        <f>Sales[[#This Row],[Unit Cost]]*Sales[[#This Row],[Order Quantity]]</f>
        <v>5205.9000000000005</v>
      </c>
    </row>
    <row r="5745" spans="1:21" x14ac:dyDescent="0.2">
      <c r="A5745" s="6" t="s">
        <v>5958</v>
      </c>
      <c r="B5745" s="6" t="s">
        <v>25</v>
      </c>
      <c r="C5745" s="6" t="s">
        <v>147</v>
      </c>
      <c r="D5745" s="7">
        <v>43800</v>
      </c>
      <c r="E5745" s="7">
        <v>43932</v>
      </c>
      <c r="F5745" s="7">
        <v>43936</v>
      </c>
      <c r="G5745" s="7">
        <v>43938</v>
      </c>
      <c r="H5745" s="6">
        <f t="shared" si="267"/>
        <v>6</v>
      </c>
      <c r="I5745" s="6" t="s">
        <v>215</v>
      </c>
      <c r="J5745" s="6">
        <v>13</v>
      </c>
      <c r="K5745" s="6">
        <v>39</v>
      </c>
      <c r="L5745" s="6">
        <v>256</v>
      </c>
      <c r="M5745" s="6">
        <v>7</v>
      </c>
      <c r="N5745" s="6">
        <v>2</v>
      </c>
      <c r="O5745" s="6">
        <v>7.4999999999999997E-2</v>
      </c>
      <c r="P5745" s="8">
        <v>2211</v>
      </c>
      <c r="Q5745" s="8">
        <v>1127.6100000000001</v>
      </c>
      <c r="R5745" s="8">
        <f t="shared" si="268"/>
        <v>1835.1299999999997</v>
      </c>
      <c r="S5745" s="8">
        <f>(((Sales[[#This Row],[Unit Price]]-(Sales[[#This Row],[Discount Applied]]*Sales[[#This Row],[Unit Price]]))-Q5745)/Q5745)*100</f>
        <v>81.372549019607817</v>
      </c>
      <c r="T5745" s="8">
        <f t="shared" si="269"/>
        <v>4090.35</v>
      </c>
      <c r="U5745" s="8">
        <f>Sales[[#This Row],[Unit Cost]]*Sales[[#This Row],[Order Quantity]]</f>
        <v>2255.2200000000003</v>
      </c>
    </row>
    <row r="5746" spans="1:21" x14ac:dyDescent="0.2">
      <c r="A5746" s="6" t="s">
        <v>5959</v>
      </c>
      <c r="B5746" s="6" t="s">
        <v>25</v>
      </c>
      <c r="C5746" s="6" t="s">
        <v>146</v>
      </c>
      <c r="D5746" s="7">
        <v>43800</v>
      </c>
      <c r="E5746" s="7">
        <v>43932</v>
      </c>
      <c r="F5746" s="7">
        <v>43955</v>
      </c>
      <c r="G5746" s="7">
        <v>43959</v>
      </c>
      <c r="H5746" s="6">
        <f t="shared" si="267"/>
        <v>27</v>
      </c>
      <c r="I5746" s="6" t="s">
        <v>215</v>
      </c>
      <c r="J5746" s="6">
        <v>16</v>
      </c>
      <c r="K5746" s="6">
        <v>10</v>
      </c>
      <c r="L5746" s="6">
        <v>288</v>
      </c>
      <c r="M5746" s="6">
        <v>1</v>
      </c>
      <c r="N5746" s="6">
        <v>4</v>
      </c>
      <c r="O5746" s="6">
        <v>0.05</v>
      </c>
      <c r="P5746" s="8">
        <v>2412</v>
      </c>
      <c r="Q5746" s="8">
        <v>1688.3999999999999</v>
      </c>
      <c r="R5746" s="8">
        <f t="shared" si="268"/>
        <v>2412.0000000000009</v>
      </c>
      <c r="S5746" s="8">
        <f>(((Sales[[#This Row],[Unit Price]]-(Sales[[#This Row],[Discount Applied]]*Sales[[#This Row],[Unit Price]]))-Q5746)/Q5746)*100</f>
        <v>35.71428571428573</v>
      </c>
      <c r="T5746" s="8">
        <f t="shared" si="269"/>
        <v>9165.6</v>
      </c>
      <c r="U5746" s="8">
        <f>Sales[[#This Row],[Unit Cost]]*Sales[[#This Row],[Order Quantity]]</f>
        <v>6753.5999999999995</v>
      </c>
    </row>
    <row r="5747" spans="1:21" x14ac:dyDescent="0.2">
      <c r="A5747" s="6" t="s">
        <v>5960</v>
      </c>
      <c r="B5747" s="6" t="s">
        <v>24</v>
      </c>
      <c r="C5747" s="6" t="s">
        <v>143</v>
      </c>
      <c r="D5747" s="7">
        <v>43800</v>
      </c>
      <c r="E5747" s="7">
        <v>43932</v>
      </c>
      <c r="F5747" s="7">
        <v>43941</v>
      </c>
      <c r="G5747" s="7">
        <v>43944</v>
      </c>
      <c r="H5747" s="6">
        <f t="shared" si="267"/>
        <v>12</v>
      </c>
      <c r="I5747" s="6" t="s">
        <v>215</v>
      </c>
      <c r="J5747" s="6">
        <v>7</v>
      </c>
      <c r="K5747" s="6">
        <v>31</v>
      </c>
      <c r="L5747" s="6">
        <v>358</v>
      </c>
      <c r="M5747" s="6">
        <v>8</v>
      </c>
      <c r="N5747" s="6">
        <v>1</v>
      </c>
      <c r="O5747" s="6">
        <v>7.4999999999999997E-2</v>
      </c>
      <c r="P5747" s="8">
        <v>1855.9</v>
      </c>
      <c r="Q5747" s="8">
        <v>1280.5709999999999</v>
      </c>
      <c r="R5747" s="8">
        <f t="shared" si="268"/>
        <v>436.13650000000007</v>
      </c>
      <c r="S5747" s="8">
        <f>(((Sales[[#This Row],[Unit Price]]-(Sales[[#This Row],[Discount Applied]]*Sales[[#This Row],[Unit Price]]))-Q5747)/Q5747)*100</f>
        <v>34.057971014492757</v>
      </c>
      <c r="T5747" s="8">
        <f t="shared" si="269"/>
        <v>1716.7075</v>
      </c>
      <c r="U5747" s="8">
        <f>Sales[[#This Row],[Unit Cost]]*Sales[[#This Row],[Order Quantity]]</f>
        <v>1280.5709999999999</v>
      </c>
    </row>
    <row r="5748" spans="1:21" x14ac:dyDescent="0.2">
      <c r="A5748" s="6" t="s">
        <v>5961</v>
      </c>
      <c r="B5748" s="6" t="s">
        <v>24</v>
      </c>
      <c r="C5748" s="6" t="s">
        <v>144</v>
      </c>
      <c r="D5748" s="7">
        <v>43800</v>
      </c>
      <c r="E5748" s="7">
        <v>43932</v>
      </c>
      <c r="F5748" s="7">
        <v>43937</v>
      </c>
      <c r="G5748" s="7">
        <v>43939</v>
      </c>
      <c r="H5748" s="6">
        <f t="shared" si="267"/>
        <v>7</v>
      </c>
      <c r="I5748" s="6" t="s">
        <v>215</v>
      </c>
      <c r="J5748" s="6">
        <v>5</v>
      </c>
      <c r="K5748" s="6">
        <v>50</v>
      </c>
      <c r="L5748" s="6">
        <v>87</v>
      </c>
      <c r="M5748" s="6">
        <v>39</v>
      </c>
      <c r="N5748" s="6">
        <v>2</v>
      </c>
      <c r="O5748" s="6">
        <v>7.4999999999999997E-2</v>
      </c>
      <c r="P5748" s="8">
        <v>3819</v>
      </c>
      <c r="Q5748" s="8">
        <v>2482.35</v>
      </c>
      <c r="R5748" s="8">
        <f t="shared" si="268"/>
        <v>2100.4499999999998</v>
      </c>
      <c r="S5748" s="8">
        <f>(((Sales[[#This Row],[Unit Price]]-(Sales[[#This Row],[Discount Applied]]*Sales[[#This Row],[Unit Price]]))-Q5748)/Q5748)*100</f>
        <v>42.307692307692307</v>
      </c>
      <c r="T5748" s="8">
        <f t="shared" si="269"/>
        <v>7065.15</v>
      </c>
      <c r="U5748" s="8">
        <f>Sales[[#This Row],[Unit Cost]]*Sales[[#This Row],[Order Quantity]]</f>
        <v>4964.7</v>
      </c>
    </row>
    <row r="5749" spans="1:21" x14ac:dyDescent="0.2">
      <c r="A5749" s="6" t="s">
        <v>5962</v>
      </c>
      <c r="B5749" s="6" t="s">
        <v>25</v>
      </c>
      <c r="C5749" s="6" t="s">
        <v>145</v>
      </c>
      <c r="D5749" s="7">
        <v>43800</v>
      </c>
      <c r="E5749" s="7">
        <v>43932</v>
      </c>
      <c r="F5749" s="7">
        <v>43944</v>
      </c>
      <c r="G5749" s="7">
        <v>43951</v>
      </c>
      <c r="H5749" s="6">
        <f t="shared" si="267"/>
        <v>19</v>
      </c>
      <c r="I5749" s="6" t="s">
        <v>215</v>
      </c>
      <c r="J5749" s="6">
        <v>14</v>
      </c>
      <c r="K5749" s="6">
        <v>43</v>
      </c>
      <c r="L5749" s="6">
        <v>145</v>
      </c>
      <c r="M5749" s="6">
        <v>4</v>
      </c>
      <c r="N5749" s="6">
        <v>6</v>
      </c>
      <c r="O5749" s="6">
        <v>0.1</v>
      </c>
      <c r="P5749" s="8">
        <v>917.9</v>
      </c>
      <c r="Q5749" s="8">
        <v>780.21499999999992</v>
      </c>
      <c r="R5749" s="8">
        <f t="shared" si="268"/>
        <v>275.3700000000008</v>
      </c>
      <c r="S5749" s="8">
        <f>(((Sales[[#This Row],[Unit Price]]-(Sales[[#This Row],[Discount Applied]]*Sales[[#This Row],[Unit Price]]))-Q5749)/Q5749)*100</f>
        <v>5.8823529411764834</v>
      </c>
      <c r="T5749" s="8">
        <f t="shared" si="269"/>
        <v>4956.66</v>
      </c>
      <c r="U5749" s="8">
        <f>Sales[[#This Row],[Unit Cost]]*Sales[[#This Row],[Order Quantity]]</f>
        <v>4681.2899999999991</v>
      </c>
    </row>
    <row r="5750" spans="1:21" x14ac:dyDescent="0.2">
      <c r="A5750" s="6" t="s">
        <v>5963</v>
      </c>
      <c r="B5750" s="6" t="s">
        <v>25</v>
      </c>
      <c r="C5750" s="6" t="s">
        <v>146</v>
      </c>
      <c r="D5750" s="7">
        <v>43800</v>
      </c>
      <c r="E5750" s="7">
        <v>43932</v>
      </c>
      <c r="F5750" s="7">
        <v>43955</v>
      </c>
      <c r="G5750" s="7">
        <v>43958</v>
      </c>
      <c r="H5750" s="6">
        <f t="shared" si="267"/>
        <v>26</v>
      </c>
      <c r="I5750" s="6" t="s">
        <v>215</v>
      </c>
      <c r="J5750" s="6">
        <v>16</v>
      </c>
      <c r="K5750" s="6">
        <v>18</v>
      </c>
      <c r="L5750" s="6">
        <v>282</v>
      </c>
      <c r="M5750" s="6">
        <v>25</v>
      </c>
      <c r="N5750" s="6">
        <v>2</v>
      </c>
      <c r="O5750" s="6">
        <v>0.1</v>
      </c>
      <c r="P5750" s="8">
        <v>3778.8</v>
      </c>
      <c r="Q5750" s="8">
        <v>1662.672</v>
      </c>
      <c r="R5750" s="8">
        <f t="shared" si="268"/>
        <v>3476.4960000000001</v>
      </c>
      <c r="S5750" s="8">
        <f>(((Sales[[#This Row],[Unit Price]]-(Sales[[#This Row],[Discount Applied]]*Sales[[#This Row],[Unit Price]]))-Q5750)/Q5750)*100</f>
        <v>104.54545454545455</v>
      </c>
      <c r="T5750" s="8">
        <f t="shared" si="269"/>
        <v>6801.84</v>
      </c>
      <c r="U5750" s="8">
        <f>Sales[[#This Row],[Unit Cost]]*Sales[[#This Row],[Order Quantity]]</f>
        <v>3325.3440000000001</v>
      </c>
    </row>
    <row r="5751" spans="1:21" x14ac:dyDescent="0.2">
      <c r="A5751" s="6" t="s">
        <v>5964</v>
      </c>
      <c r="B5751" s="6" t="s">
        <v>26</v>
      </c>
      <c r="C5751" s="6" t="s">
        <v>148</v>
      </c>
      <c r="D5751" s="7">
        <v>43800</v>
      </c>
      <c r="E5751" s="7">
        <v>43933</v>
      </c>
      <c r="F5751" s="7">
        <v>43942</v>
      </c>
      <c r="G5751" s="7">
        <v>43951</v>
      </c>
      <c r="H5751" s="6">
        <f t="shared" si="267"/>
        <v>18</v>
      </c>
      <c r="I5751" s="6" t="s">
        <v>215</v>
      </c>
      <c r="J5751" s="6">
        <v>28</v>
      </c>
      <c r="K5751" s="6">
        <v>3</v>
      </c>
      <c r="L5751" s="6">
        <v>16</v>
      </c>
      <c r="M5751" s="6">
        <v>37</v>
      </c>
      <c r="N5751" s="6">
        <v>4</v>
      </c>
      <c r="O5751" s="6">
        <v>0.15</v>
      </c>
      <c r="P5751" s="8">
        <v>3919.5</v>
      </c>
      <c r="Q5751" s="8">
        <v>2665.26</v>
      </c>
      <c r="R5751" s="8">
        <f t="shared" si="268"/>
        <v>2665.2599999999984</v>
      </c>
      <c r="S5751" s="8">
        <f>(((Sales[[#This Row],[Unit Price]]-(Sales[[#This Row],[Discount Applied]]*Sales[[#This Row],[Unit Price]]))-Q5751)/Q5751)*100</f>
        <v>24.999999999999982</v>
      </c>
      <c r="T5751" s="8">
        <f t="shared" si="269"/>
        <v>13326.3</v>
      </c>
      <c r="U5751" s="8">
        <f>Sales[[#This Row],[Unit Cost]]*Sales[[#This Row],[Order Quantity]]</f>
        <v>10661.04</v>
      </c>
    </row>
    <row r="5752" spans="1:21" x14ac:dyDescent="0.2">
      <c r="A5752" s="6" t="s">
        <v>5965</v>
      </c>
      <c r="B5752" s="6" t="s">
        <v>23</v>
      </c>
      <c r="C5752" s="6" t="s">
        <v>145</v>
      </c>
      <c r="D5752" s="7">
        <v>43800</v>
      </c>
      <c r="E5752" s="7">
        <v>43933</v>
      </c>
      <c r="F5752" s="7">
        <v>43960</v>
      </c>
      <c r="G5752" s="7">
        <v>43970</v>
      </c>
      <c r="H5752" s="6">
        <f t="shared" si="267"/>
        <v>37</v>
      </c>
      <c r="I5752" s="6" t="s">
        <v>215</v>
      </c>
      <c r="J5752" s="6">
        <v>24</v>
      </c>
      <c r="K5752" s="6">
        <v>5</v>
      </c>
      <c r="L5752" s="6">
        <v>88</v>
      </c>
      <c r="M5752" s="6">
        <v>36</v>
      </c>
      <c r="N5752" s="6">
        <v>6</v>
      </c>
      <c r="O5752" s="6">
        <v>7.4999999999999997E-2</v>
      </c>
      <c r="P5752" s="8">
        <v>1092.1000000000001</v>
      </c>
      <c r="Q5752" s="8">
        <v>917.36400000000003</v>
      </c>
      <c r="R5752" s="8">
        <f t="shared" si="268"/>
        <v>556.97100000000046</v>
      </c>
      <c r="S5752" s="8">
        <f>(((Sales[[#This Row],[Unit Price]]-(Sales[[#This Row],[Discount Applied]]*Sales[[#This Row],[Unit Price]]))-Q5752)/Q5752)*100</f>
        <v>10.119047619047628</v>
      </c>
      <c r="T5752" s="8">
        <f t="shared" si="269"/>
        <v>6061.1550000000007</v>
      </c>
      <c r="U5752" s="8">
        <f>Sales[[#This Row],[Unit Cost]]*Sales[[#This Row],[Order Quantity]]</f>
        <v>5504.1840000000002</v>
      </c>
    </row>
    <row r="5753" spans="1:21" x14ac:dyDescent="0.2">
      <c r="A5753" s="6" t="s">
        <v>5966</v>
      </c>
      <c r="B5753" s="6" t="s">
        <v>24</v>
      </c>
      <c r="C5753" s="6" t="s">
        <v>148</v>
      </c>
      <c r="D5753" s="7">
        <v>43800</v>
      </c>
      <c r="E5753" s="7">
        <v>43933</v>
      </c>
      <c r="F5753" s="7">
        <v>43950</v>
      </c>
      <c r="G5753" s="7">
        <v>43957</v>
      </c>
      <c r="H5753" s="6">
        <f t="shared" si="267"/>
        <v>24</v>
      </c>
      <c r="I5753" s="6" t="s">
        <v>215</v>
      </c>
      <c r="J5753" s="6">
        <v>2</v>
      </c>
      <c r="K5753" s="6">
        <v>23</v>
      </c>
      <c r="L5753" s="6">
        <v>9</v>
      </c>
      <c r="M5753" s="6">
        <v>13</v>
      </c>
      <c r="N5753" s="6">
        <v>2</v>
      </c>
      <c r="O5753" s="6">
        <v>0.05</v>
      </c>
      <c r="P5753" s="8">
        <v>938</v>
      </c>
      <c r="Q5753" s="8">
        <v>750.40000000000009</v>
      </c>
      <c r="R5753" s="8">
        <f t="shared" si="268"/>
        <v>281.39999999999986</v>
      </c>
      <c r="S5753" s="8">
        <f>(((Sales[[#This Row],[Unit Price]]-(Sales[[#This Row],[Discount Applied]]*Sales[[#This Row],[Unit Price]]))-Q5753)/Q5753)*100</f>
        <v>18.749999999999989</v>
      </c>
      <c r="T5753" s="8">
        <f t="shared" si="269"/>
        <v>1782.2</v>
      </c>
      <c r="U5753" s="8">
        <f>Sales[[#This Row],[Unit Cost]]*Sales[[#This Row],[Order Quantity]]</f>
        <v>1500.8000000000002</v>
      </c>
    </row>
    <row r="5754" spans="1:21" x14ac:dyDescent="0.2">
      <c r="A5754" s="6" t="s">
        <v>5967</v>
      </c>
      <c r="B5754" s="6" t="s">
        <v>24</v>
      </c>
      <c r="C5754" s="6" t="s">
        <v>144</v>
      </c>
      <c r="D5754" s="7">
        <v>43800</v>
      </c>
      <c r="E5754" s="7">
        <v>43933</v>
      </c>
      <c r="F5754" s="7">
        <v>43953</v>
      </c>
      <c r="G5754" s="7">
        <v>43956</v>
      </c>
      <c r="H5754" s="6">
        <f t="shared" si="267"/>
        <v>23</v>
      </c>
      <c r="I5754" s="6" t="s">
        <v>215</v>
      </c>
      <c r="J5754" s="6">
        <v>10</v>
      </c>
      <c r="K5754" s="6">
        <v>9</v>
      </c>
      <c r="L5754" s="6">
        <v>85</v>
      </c>
      <c r="M5754" s="6">
        <v>15</v>
      </c>
      <c r="N5754" s="6">
        <v>1</v>
      </c>
      <c r="O5754" s="6">
        <v>0.15</v>
      </c>
      <c r="P5754" s="8">
        <v>2244.5</v>
      </c>
      <c r="Q5754" s="8">
        <v>1077.3599999999999</v>
      </c>
      <c r="R5754" s="8">
        <f t="shared" si="268"/>
        <v>830.46500000000015</v>
      </c>
      <c r="S5754" s="8">
        <f>(((Sales[[#This Row],[Unit Price]]-(Sales[[#This Row],[Discount Applied]]*Sales[[#This Row],[Unit Price]]))-Q5754)/Q5754)*100</f>
        <v>77.083333333333357</v>
      </c>
      <c r="T5754" s="8">
        <f t="shared" si="269"/>
        <v>1907.825</v>
      </c>
      <c r="U5754" s="8">
        <f>Sales[[#This Row],[Unit Cost]]*Sales[[#This Row],[Order Quantity]]</f>
        <v>1077.3599999999999</v>
      </c>
    </row>
    <row r="5755" spans="1:21" x14ac:dyDescent="0.2">
      <c r="A5755" s="6" t="s">
        <v>5968</v>
      </c>
      <c r="B5755" s="6" t="s">
        <v>25</v>
      </c>
      <c r="C5755" s="6" t="s">
        <v>146</v>
      </c>
      <c r="D5755" s="7">
        <v>43800</v>
      </c>
      <c r="E5755" s="7">
        <v>43933</v>
      </c>
      <c r="F5755" s="7">
        <v>43955</v>
      </c>
      <c r="G5755" s="7">
        <v>43961</v>
      </c>
      <c r="H5755" s="6">
        <f t="shared" si="267"/>
        <v>28</v>
      </c>
      <c r="I5755" s="6" t="s">
        <v>215</v>
      </c>
      <c r="J5755" s="6">
        <v>16</v>
      </c>
      <c r="K5755" s="6">
        <v>50</v>
      </c>
      <c r="L5755" s="6">
        <v>315</v>
      </c>
      <c r="M5755" s="6">
        <v>26</v>
      </c>
      <c r="N5755" s="6">
        <v>1</v>
      </c>
      <c r="O5755" s="6">
        <v>0.05</v>
      </c>
      <c r="P5755" s="8">
        <v>2338.3000000000002</v>
      </c>
      <c r="Q5755" s="8">
        <v>1215.9160000000002</v>
      </c>
      <c r="R5755" s="8">
        <f t="shared" si="268"/>
        <v>1005.4690000000001</v>
      </c>
      <c r="S5755" s="8">
        <f>(((Sales[[#This Row],[Unit Price]]-(Sales[[#This Row],[Discount Applied]]*Sales[[#This Row],[Unit Price]]))-Q5755)/Q5755)*100</f>
        <v>82.692307692307693</v>
      </c>
      <c r="T5755" s="8">
        <f t="shared" si="269"/>
        <v>2221.3850000000002</v>
      </c>
      <c r="U5755" s="8">
        <f>Sales[[#This Row],[Unit Cost]]*Sales[[#This Row],[Order Quantity]]</f>
        <v>1215.9160000000002</v>
      </c>
    </row>
    <row r="5756" spans="1:21" x14ac:dyDescent="0.2">
      <c r="A5756" s="6" t="s">
        <v>5969</v>
      </c>
      <c r="B5756" s="6" t="s">
        <v>25</v>
      </c>
      <c r="C5756" s="6" t="s">
        <v>145</v>
      </c>
      <c r="D5756" s="7">
        <v>43800</v>
      </c>
      <c r="E5756" s="7">
        <v>43933</v>
      </c>
      <c r="F5756" s="7">
        <v>43946</v>
      </c>
      <c r="G5756" s="7">
        <v>43951</v>
      </c>
      <c r="H5756" s="6">
        <f t="shared" si="267"/>
        <v>18</v>
      </c>
      <c r="I5756" s="6" t="s">
        <v>215</v>
      </c>
      <c r="J5756" s="6">
        <v>15</v>
      </c>
      <c r="K5756" s="6">
        <v>16</v>
      </c>
      <c r="L5756" s="6">
        <v>156</v>
      </c>
      <c r="M5756" s="6">
        <v>12</v>
      </c>
      <c r="N5756" s="6">
        <v>7</v>
      </c>
      <c r="O5756" s="6">
        <v>0.05</v>
      </c>
      <c r="P5756" s="8">
        <v>3899.4</v>
      </c>
      <c r="Q5756" s="8">
        <v>2456.6220000000003</v>
      </c>
      <c r="R5756" s="8">
        <f t="shared" si="268"/>
        <v>8734.6559999999954</v>
      </c>
      <c r="S5756" s="8">
        <f>(((Sales[[#This Row],[Unit Price]]-(Sales[[#This Row],[Discount Applied]]*Sales[[#This Row],[Unit Price]]))-Q5756)/Q5756)*100</f>
        <v>50.793650793650791</v>
      </c>
      <c r="T5756" s="8">
        <f t="shared" si="269"/>
        <v>25931.01</v>
      </c>
      <c r="U5756" s="8">
        <f>Sales[[#This Row],[Unit Cost]]*Sales[[#This Row],[Order Quantity]]</f>
        <v>17196.354000000003</v>
      </c>
    </row>
    <row r="5757" spans="1:21" x14ac:dyDescent="0.2">
      <c r="A5757" s="6" t="s">
        <v>5970</v>
      </c>
      <c r="B5757" s="6" t="s">
        <v>26</v>
      </c>
      <c r="C5757" s="6" t="s">
        <v>146</v>
      </c>
      <c r="D5757" s="7">
        <v>43800</v>
      </c>
      <c r="E5757" s="7">
        <v>43933</v>
      </c>
      <c r="F5757" s="7">
        <v>43948</v>
      </c>
      <c r="G5757" s="7">
        <v>43949</v>
      </c>
      <c r="H5757" s="6">
        <f t="shared" si="267"/>
        <v>16</v>
      </c>
      <c r="I5757" s="6" t="s">
        <v>215</v>
      </c>
      <c r="J5757" s="6">
        <v>28</v>
      </c>
      <c r="K5757" s="6">
        <v>45</v>
      </c>
      <c r="L5757" s="6">
        <v>303</v>
      </c>
      <c r="M5757" s="6">
        <v>30</v>
      </c>
      <c r="N5757" s="6">
        <v>1</v>
      </c>
      <c r="O5757" s="6">
        <v>7.4999999999999997E-2</v>
      </c>
      <c r="P5757" s="8">
        <v>1051.9000000000001</v>
      </c>
      <c r="Q5757" s="8">
        <v>852.0390000000001</v>
      </c>
      <c r="R5757" s="8">
        <f t="shared" si="268"/>
        <v>120.96849999999995</v>
      </c>
      <c r="S5757" s="8">
        <f>(((Sales[[#This Row],[Unit Price]]-(Sales[[#This Row],[Discount Applied]]*Sales[[#This Row],[Unit Price]]))-Q5757)/Q5757)*100</f>
        <v>14.197530864197525</v>
      </c>
      <c r="T5757" s="8">
        <f t="shared" si="269"/>
        <v>973.00750000000005</v>
      </c>
      <c r="U5757" s="8">
        <f>Sales[[#This Row],[Unit Cost]]*Sales[[#This Row],[Order Quantity]]</f>
        <v>852.0390000000001</v>
      </c>
    </row>
    <row r="5758" spans="1:21" x14ac:dyDescent="0.2">
      <c r="A5758" s="6" t="s">
        <v>5971</v>
      </c>
      <c r="B5758" s="6" t="s">
        <v>24</v>
      </c>
      <c r="C5758" s="6" t="s">
        <v>148</v>
      </c>
      <c r="D5758" s="7">
        <v>43800</v>
      </c>
      <c r="E5758" s="7">
        <v>43933</v>
      </c>
      <c r="F5758" s="7">
        <v>43936</v>
      </c>
      <c r="G5758" s="7">
        <v>43946</v>
      </c>
      <c r="H5758" s="6">
        <f t="shared" si="267"/>
        <v>13</v>
      </c>
      <c r="I5758" s="6" t="s">
        <v>215</v>
      </c>
      <c r="J5758" s="6">
        <v>3</v>
      </c>
      <c r="K5758" s="6">
        <v>36</v>
      </c>
      <c r="L5758" s="6">
        <v>4</v>
      </c>
      <c r="M5758" s="6">
        <v>43</v>
      </c>
      <c r="N5758" s="6">
        <v>5</v>
      </c>
      <c r="O5758" s="6">
        <v>0.2</v>
      </c>
      <c r="P5758" s="8">
        <v>1072</v>
      </c>
      <c r="Q5758" s="8">
        <v>600.32000000000005</v>
      </c>
      <c r="R5758" s="8">
        <f t="shared" si="268"/>
        <v>1286.3999999999996</v>
      </c>
      <c r="S5758" s="8">
        <f>(((Sales[[#This Row],[Unit Price]]-(Sales[[#This Row],[Discount Applied]]*Sales[[#This Row],[Unit Price]]))-Q5758)/Q5758)*100</f>
        <v>42.857142857142847</v>
      </c>
      <c r="T5758" s="8">
        <f t="shared" si="269"/>
        <v>4288</v>
      </c>
      <c r="U5758" s="8">
        <f>Sales[[#This Row],[Unit Cost]]*Sales[[#This Row],[Order Quantity]]</f>
        <v>3001.6000000000004</v>
      </c>
    </row>
    <row r="5759" spans="1:21" x14ac:dyDescent="0.2">
      <c r="A5759" s="6" t="s">
        <v>5972</v>
      </c>
      <c r="B5759" s="6" t="s">
        <v>26</v>
      </c>
      <c r="C5759" s="6" t="s">
        <v>144</v>
      </c>
      <c r="D5759" s="7">
        <v>43800</v>
      </c>
      <c r="E5759" s="7">
        <v>43934</v>
      </c>
      <c r="F5759" s="7">
        <v>43949</v>
      </c>
      <c r="G5759" s="7">
        <v>43951</v>
      </c>
      <c r="H5759" s="6">
        <f t="shared" si="267"/>
        <v>17</v>
      </c>
      <c r="I5759" s="6" t="s">
        <v>215</v>
      </c>
      <c r="J5759" s="6">
        <v>27</v>
      </c>
      <c r="K5759" s="6">
        <v>4</v>
      </c>
      <c r="L5759" s="6">
        <v>84</v>
      </c>
      <c r="M5759" s="6">
        <v>45</v>
      </c>
      <c r="N5759" s="6">
        <v>8</v>
      </c>
      <c r="O5759" s="6">
        <v>0.1</v>
      </c>
      <c r="P5759" s="8">
        <v>1768.8</v>
      </c>
      <c r="Q5759" s="8">
        <v>955.15200000000004</v>
      </c>
      <c r="R5759" s="8">
        <f t="shared" si="268"/>
        <v>5094.1440000000002</v>
      </c>
      <c r="S5759" s="8">
        <f>(((Sales[[#This Row],[Unit Price]]-(Sales[[#This Row],[Discount Applied]]*Sales[[#This Row],[Unit Price]]))-Q5759)/Q5759)*100</f>
        <v>66.666666666666657</v>
      </c>
      <c r="T5759" s="8">
        <f t="shared" si="269"/>
        <v>12735.36</v>
      </c>
      <c r="U5759" s="8">
        <f>Sales[[#This Row],[Unit Cost]]*Sales[[#This Row],[Order Quantity]]</f>
        <v>7641.2160000000003</v>
      </c>
    </row>
    <row r="5760" spans="1:21" x14ac:dyDescent="0.2">
      <c r="A5760" s="6" t="s">
        <v>5973</v>
      </c>
      <c r="B5760" s="6" t="s">
        <v>23</v>
      </c>
      <c r="C5760" s="6" t="s">
        <v>145</v>
      </c>
      <c r="D5760" s="7">
        <v>43800</v>
      </c>
      <c r="E5760" s="7">
        <v>43934</v>
      </c>
      <c r="F5760" s="7">
        <v>43957</v>
      </c>
      <c r="G5760" s="7">
        <v>43965</v>
      </c>
      <c r="H5760" s="6">
        <f t="shared" si="267"/>
        <v>31</v>
      </c>
      <c r="I5760" s="6" t="s">
        <v>215</v>
      </c>
      <c r="J5760" s="6">
        <v>21</v>
      </c>
      <c r="K5760" s="6">
        <v>14</v>
      </c>
      <c r="L5760" s="6">
        <v>157</v>
      </c>
      <c r="M5760" s="6">
        <v>32</v>
      </c>
      <c r="N5760" s="6">
        <v>4</v>
      </c>
      <c r="O5760" s="6">
        <v>0.15</v>
      </c>
      <c r="P5760" s="8">
        <v>180.9</v>
      </c>
      <c r="Q5760" s="8">
        <v>144.72</v>
      </c>
      <c r="R5760" s="8">
        <f t="shared" si="268"/>
        <v>36.180000000000064</v>
      </c>
      <c r="S5760" s="8">
        <f>(((Sales[[#This Row],[Unit Price]]-(Sales[[#This Row],[Discount Applied]]*Sales[[#This Row],[Unit Price]]))-Q5760)/Q5760)*100</f>
        <v>6.2500000000000107</v>
      </c>
      <c r="T5760" s="8">
        <f t="shared" si="269"/>
        <v>615.06000000000006</v>
      </c>
      <c r="U5760" s="8">
        <f>Sales[[#This Row],[Unit Cost]]*Sales[[#This Row],[Order Quantity]]</f>
        <v>578.88</v>
      </c>
    </row>
    <row r="5761" spans="1:21" x14ac:dyDescent="0.2">
      <c r="A5761" s="6" t="s">
        <v>5974</v>
      </c>
      <c r="B5761" s="6" t="s">
        <v>25</v>
      </c>
      <c r="C5761" s="6" t="s">
        <v>147</v>
      </c>
      <c r="D5761" s="7">
        <v>43800</v>
      </c>
      <c r="E5761" s="7">
        <v>43934</v>
      </c>
      <c r="F5761" s="7">
        <v>43956</v>
      </c>
      <c r="G5761" s="7">
        <v>43958</v>
      </c>
      <c r="H5761" s="6">
        <f t="shared" si="267"/>
        <v>24</v>
      </c>
      <c r="I5761" s="6" t="s">
        <v>215</v>
      </c>
      <c r="J5761" s="6">
        <v>17</v>
      </c>
      <c r="K5761" s="6">
        <v>36</v>
      </c>
      <c r="L5761" s="6">
        <v>260</v>
      </c>
      <c r="M5761" s="6">
        <v>32</v>
      </c>
      <c r="N5761" s="6">
        <v>7</v>
      </c>
      <c r="O5761" s="6">
        <v>0.2</v>
      </c>
      <c r="P5761" s="8">
        <v>241.20000000000002</v>
      </c>
      <c r="Q5761" s="8">
        <v>161.60400000000001</v>
      </c>
      <c r="R5761" s="8">
        <f t="shared" si="268"/>
        <v>219.49199999999996</v>
      </c>
      <c r="S5761" s="8">
        <f>(((Sales[[#This Row],[Unit Price]]-(Sales[[#This Row],[Discount Applied]]*Sales[[#This Row],[Unit Price]]))-Q5761)/Q5761)*100</f>
        <v>19.402985074626862</v>
      </c>
      <c r="T5761" s="8">
        <f t="shared" si="269"/>
        <v>1350.72</v>
      </c>
      <c r="U5761" s="8">
        <f>Sales[[#This Row],[Unit Cost]]*Sales[[#This Row],[Order Quantity]]</f>
        <v>1131.2280000000001</v>
      </c>
    </row>
    <row r="5762" spans="1:21" x14ac:dyDescent="0.2">
      <c r="A5762" s="6" t="s">
        <v>5975</v>
      </c>
      <c r="B5762" s="6" t="s">
        <v>25</v>
      </c>
      <c r="C5762" s="6" t="s">
        <v>143</v>
      </c>
      <c r="D5762" s="7">
        <v>43800</v>
      </c>
      <c r="E5762" s="7">
        <v>43934</v>
      </c>
      <c r="F5762" s="7">
        <v>43962</v>
      </c>
      <c r="G5762" s="7">
        <v>43965</v>
      </c>
      <c r="H5762" s="6">
        <f t="shared" ref="H5762:H5825" si="270">G5762-E5762</f>
        <v>31</v>
      </c>
      <c r="I5762" s="6" t="s">
        <v>215</v>
      </c>
      <c r="J5762" s="6">
        <v>20</v>
      </c>
      <c r="K5762" s="6">
        <v>20</v>
      </c>
      <c r="L5762" s="6">
        <v>342</v>
      </c>
      <c r="M5762" s="6">
        <v>6</v>
      </c>
      <c r="N5762" s="6">
        <v>1</v>
      </c>
      <c r="O5762" s="6">
        <v>7.4999999999999997E-2</v>
      </c>
      <c r="P5762" s="8">
        <v>1869.3</v>
      </c>
      <c r="Q5762" s="8">
        <v>972.03600000000006</v>
      </c>
      <c r="R5762" s="8">
        <f t="shared" ref="R5762:R5825" si="271">T5762-(Q5762*N5762)</f>
        <v>757.06649999999991</v>
      </c>
      <c r="S5762" s="8">
        <f>(((Sales[[#This Row],[Unit Price]]-(Sales[[#This Row],[Discount Applied]]*Sales[[#This Row],[Unit Price]]))-Q5762)/Q5762)*100</f>
        <v>77.884615384615373</v>
      </c>
      <c r="T5762" s="8">
        <f t="shared" ref="T5762:T5825" si="272">((P5762*N5762)-(P5762*O5762*N5762))</f>
        <v>1729.1025</v>
      </c>
      <c r="U5762" s="8">
        <f>Sales[[#This Row],[Unit Cost]]*Sales[[#This Row],[Order Quantity]]</f>
        <v>972.03600000000006</v>
      </c>
    </row>
    <row r="5763" spans="1:21" x14ac:dyDescent="0.2">
      <c r="A5763" s="6" t="s">
        <v>5976</v>
      </c>
      <c r="B5763" s="6" t="s">
        <v>24</v>
      </c>
      <c r="C5763" s="6" t="s">
        <v>143</v>
      </c>
      <c r="D5763" s="7">
        <v>43800</v>
      </c>
      <c r="E5763" s="7">
        <v>43934</v>
      </c>
      <c r="F5763" s="7">
        <v>43951</v>
      </c>
      <c r="G5763" s="7">
        <v>43960</v>
      </c>
      <c r="H5763" s="6">
        <f t="shared" si="270"/>
        <v>26</v>
      </c>
      <c r="I5763" s="6" t="s">
        <v>215</v>
      </c>
      <c r="J5763" s="6">
        <v>3</v>
      </c>
      <c r="K5763" s="6">
        <v>41</v>
      </c>
      <c r="L5763" s="6">
        <v>363</v>
      </c>
      <c r="M5763" s="6">
        <v>30</v>
      </c>
      <c r="N5763" s="6">
        <v>2</v>
      </c>
      <c r="O5763" s="6">
        <v>7.4999999999999997E-2</v>
      </c>
      <c r="P5763" s="8">
        <v>2921.2000000000003</v>
      </c>
      <c r="Q5763" s="8">
        <v>2366.1720000000005</v>
      </c>
      <c r="R5763" s="8">
        <f t="shared" si="271"/>
        <v>671.87599999999929</v>
      </c>
      <c r="S5763" s="8">
        <f>(((Sales[[#This Row],[Unit Price]]-(Sales[[#This Row],[Discount Applied]]*Sales[[#This Row],[Unit Price]]))-Q5763)/Q5763)*100</f>
        <v>14.197530864197514</v>
      </c>
      <c r="T5763" s="8">
        <f t="shared" si="272"/>
        <v>5404.22</v>
      </c>
      <c r="U5763" s="8">
        <f>Sales[[#This Row],[Unit Cost]]*Sales[[#This Row],[Order Quantity]]</f>
        <v>4732.344000000001</v>
      </c>
    </row>
    <row r="5764" spans="1:21" x14ac:dyDescent="0.2">
      <c r="A5764" s="6" t="s">
        <v>5977</v>
      </c>
      <c r="B5764" s="6" t="s">
        <v>23</v>
      </c>
      <c r="C5764" s="6" t="s">
        <v>146</v>
      </c>
      <c r="D5764" s="7">
        <v>43900</v>
      </c>
      <c r="E5764" s="7">
        <v>43935</v>
      </c>
      <c r="F5764" s="7">
        <v>43939</v>
      </c>
      <c r="G5764" s="7">
        <v>43949</v>
      </c>
      <c r="H5764" s="6">
        <f t="shared" si="270"/>
        <v>14</v>
      </c>
      <c r="I5764" s="6" t="s">
        <v>215</v>
      </c>
      <c r="J5764" s="6">
        <v>24</v>
      </c>
      <c r="K5764" s="6">
        <v>47</v>
      </c>
      <c r="L5764" s="6">
        <v>300</v>
      </c>
      <c r="M5764" s="6">
        <v>46</v>
      </c>
      <c r="N5764" s="6">
        <v>7</v>
      </c>
      <c r="O5764" s="6">
        <v>0.05</v>
      </c>
      <c r="P5764" s="8">
        <v>1795.6000000000001</v>
      </c>
      <c r="Q5764" s="8">
        <v>1059.404</v>
      </c>
      <c r="R5764" s="8">
        <f t="shared" si="271"/>
        <v>4524.9120000000003</v>
      </c>
      <c r="S5764" s="8">
        <f>(((Sales[[#This Row],[Unit Price]]-(Sales[[#This Row],[Discount Applied]]*Sales[[#This Row],[Unit Price]]))-Q5764)/Q5764)*100</f>
        <v>61.016949152542388</v>
      </c>
      <c r="T5764" s="8">
        <f t="shared" si="272"/>
        <v>11940.74</v>
      </c>
      <c r="U5764" s="8">
        <f>Sales[[#This Row],[Unit Cost]]*Sales[[#This Row],[Order Quantity]]</f>
        <v>7415.8279999999995</v>
      </c>
    </row>
    <row r="5765" spans="1:21" x14ac:dyDescent="0.2">
      <c r="A5765" s="6" t="s">
        <v>5978</v>
      </c>
      <c r="B5765" s="6" t="s">
        <v>24</v>
      </c>
      <c r="C5765" s="6" t="s">
        <v>146</v>
      </c>
      <c r="D5765" s="7">
        <v>43800</v>
      </c>
      <c r="E5765" s="7">
        <v>43935</v>
      </c>
      <c r="F5765" s="7">
        <v>43937</v>
      </c>
      <c r="G5765" s="7">
        <v>43940</v>
      </c>
      <c r="H5765" s="6">
        <f t="shared" si="270"/>
        <v>5</v>
      </c>
      <c r="I5765" s="6" t="s">
        <v>215</v>
      </c>
      <c r="J5765" s="6">
        <v>1</v>
      </c>
      <c r="K5765" s="6">
        <v>17</v>
      </c>
      <c r="L5765" s="6">
        <v>284</v>
      </c>
      <c r="M5765" s="6">
        <v>7</v>
      </c>
      <c r="N5765" s="6">
        <v>3</v>
      </c>
      <c r="O5765" s="6">
        <v>0.1</v>
      </c>
      <c r="P5765" s="8">
        <v>911.2</v>
      </c>
      <c r="Q5765" s="8">
        <v>492.04800000000006</v>
      </c>
      <c r="R5765" s="8">
        <f t="shared" si="271"/>
        <v>984.096</v>
      </c>
      <c r="S5765" s="8">
        <f>(((Sales[[#This Row],[Unit Price]]-(Sales[[#This Row],[Discount Applied]]*Sales[[#This Row],[Unit Price]]))-Q5765)/Q5765)*100</f>
        <v>66.666666666666657</v>
      </c>
      <c r="T5765" s="8">
        <f t="shared" si="272"/>
        <v>2460.2400000000002</v>
      </c>
      <c r="U5765" s="8">
        <f>Sales[[#This Row],[Unit Cost]]*Sales[[#This Row],[Order Quantity]]</f>
        <v>1476.1440000000002</v>
      </c>
    </row>
    <row r="5766" spans="1:21" x14ac:dyDescent="0.2">
      <c r="A5766" s="6" t="s">
        <v>5979</v>
      </c>
      <c r="B5766" s="6" t="s">
        <v>25</v>
      </c>
      <c r="C5766" s="6" t="s">
        <v>145</v>
      </c>
      <c r="D5766" s="7">
        <v>43800</v>
      </c>
      <c r="E5766" s="7">
        <v>43935</v>
      </c>
      <c r="F5766" s="7">
        <v>43946</v>
      </c>
      <c r="G5766" s="7">
        <v>43951</v>
      </c>
      <c r="H5766" s="6">
        <f t="shared" si="270"/>
        <v>16</v>
      </c>
      <c r="I5766" s="6" t="s">
        <v>215</v>
      </c>
      <c r="J5766" s="6">
        <v>18</v>
      </c>
      <c r="K5766" s="6">
        <v>5</v>
      </c>
      <c r="L5766" s="6">
        <v>100</v>
      </c>
      <c r="M5766" s="6">
        <v>45</v>
      </c>
      <c r="N5766" s="6">
        <v>7</v>
      </c>
      <c r="O5766" s="6">
        <v>0.05</v>
      </c>
      <c r="P5766" s="8">
        <v>5601.2</v>
      </c>
      <c r="Q5766" s="8">
        <v>2632.5639999999999</v>
      </c>
      <c r="R5766" s="8">
        <f t="shared" si="271"/>
        <v>18820.032000000003</v>
      </c>
      <c r="S5766" s="8">
        <f>(((Sales[[#This Row],[Unit Price]]-(Sales[[#This Row],[Discount Applied]]*Sales[[#This Row],[Unit Price]]))-Q5766)/Q5766)*100</f>
        <v>102.12765957446808</v>
      </c>
      <c r="T5766" s="8">
        <f t="shared" si="272"/>
        <v>37247.980000000003</v>
      </c>
      <c r="U5766" s="8">
        <f>Sales[[#This Row],[Unit Cost]]*Sales[[#This Row],[Order Quantity]]</f>
        <v>18427.948</v>
      </c>
    </row>
    <row r="5767" spans="1:21" x14ac:dyDescent="0.2">
      <c r="A5767" s="6" t="s">
        <v>5980</v>
      </c>
      <c r="B5767" s="6" t="s">
        <v>24</v>
      </c>
      <c r="C5767" s="6" t="s">
        <v>147</v>
      </c>
      <c r="D5767" s="7">
        <v>43800</v>
      </c>
      <c r="E5767" s="7">
        <v>43935</v>
      </c>
      <c r="F5767" s="7">
        <v>43958</v>
      </c>
      <c r="G5767" s="7">
        <v>43962</v>
      </c>
      <c r="H5767" s="6">
        <f t="shared" si="270"/>
        <v>27</v>
      </c>
      <c r="I5767" s="6" t="s">
        <v>215</v>
      </c>
      <c r="J5767" s="6">
        <v>1</v>
      </c>
      <c r="K5767" s="6">
        <v>20</v>
      </c>
      <c r="L5767" s="6">
        <v>230</v>
      </c>
      <c r="M5767" s="6">
        <v>32</v>
      </c>
      <c r="N5767" s="6">
        <v>2</v>
      </c>
      <c r="O5767" s="6">
        <v>0.05</v>
      </c>
      <c r="P5767" s="8">
        <v>5313.1</v>
      </c>
      <c r="Q5767" s="8">
        <v>3028.4670000000001</v>
      </c>
      <c r="R5767" s="8">
        <f t="shared" si="271"/>
        <v>4037.956000000001</v>
      </c>
      <c r="S5767" s="8">
        <f>(((Sales[[#This Row],[Unit Price]]-(Sales[[#This Row],[Discount Applied]]*Sales[[#This Row],[Unit Price]]))-Q5767)/Q5767)*100</f>
        <v>66.666666666666686</v>
      </c>
      <c r="T5767" s="8">
        <f t="shared" si="272"/>
        <v>10094.890000000001</v>
      </c>
      <c r="U5767" s="8">
        <f>Sales[[#This Row],[Unit Cost]]*Sales[[#This Row],[Order Quantity]]</f>
        <v>6056.9340000000002</v>
      </c>
    </row>
    <row r="5768" spans="1:21" x14ac:dyDescent="0.2">
      <c r="A5768" s="6" t="s">
        <v>5981</v>
      </c>
      <c r="B5768" s="6" t="s">
        <v>26</v>
      </c>
      <c r="C5768" s="6" t="s">
        <v>144</v>
      </c>
      <c r="D5768" s="7">
        <v>43800</v>
      </c>
      <c r="E5768" s="7">
        <v>43935</v>
      </c>
      <c r="F5768" s="7">
        <v>43959</v>
      </c>
      <c r="G5768" s="7">
        <v>43967</v>
      </c>
      <c r="H5768" s="6">
        <f t="shared" si="270"/>
        <v>32</v>
      </c>
      <c r="I5768" s="6" t="s">
        <v>215</v>
      </c>
      <c r="J5768" s="6">
        <v>28</v>
      </c>
      <c r="K5768" s="6">
        <v>18</v>
      </c>
      <c r="L5768" s="6">
        <v>69</v>
      </c>
      <c r="M5768" s="6">
        <v>30</v>
      </c>
      <c r="N5768" s="6">
        <v>4</v>
      </c>
      <c r="O5768" s="6">
        <v>0.2</v>
      </c>
      <c r="P5768" s="8">
        <v>991.6</v>
      </c>
      <c r="Q5768" s="8">
        <v>773.44800000000009</v>
      </c>
      <c r="R5768" s="8">
        <f t="shared" si="271"/>
        <v>79.32799999999952</v>
      </c>
      <c r="S5768" s="8">
        <f>(((Sales[[#This Row],[Unit Price]]-(Sales[[#This Row],[Discount Applied]]*Sales[[#This Row],[Unit Price]]))-Q5768)/Q5768)*100</f>
        <v>2.5641025641025483</v>
      </c>
      <c r="T5768" s="8">
        <f t="shared" si="272"/>
        <v>3173.12</v>
      </c>
      <c r="U5768" s="8">
        <f>Sales[[#This Row],[Unit Cost]]*Sales[[#This Row],[Order Quantity]]</f>
        <v>3093.7920000000004</v>
      </c>
    </row>
    <row r="5769" spans="1:21" x14ac:dyDescent="0.2">
      <c r="A5769" s="6" t="s">
        <v>5982</v>
      </c>
      <c r="B5769" s="6" t="s">
        <v>25</v>
      </c>
      <c r="C5769" s="6" t="s">
        <v>148</v>
      </c>
      <c r="D5769" s="7">
        <v>43800</v>
      </c>
      <c r="E5769" s="7">
        <v>43935</v>
      </c>
      <c r="F5769" s="7">
        <v>43948</v>
      </c>
      <c r="G5769" s="7">
        <v>43951</v>
      </c>
      <c r="H5769" s="6">
        <f t="shared" si="270"/>
        <v>16</v>
      </c>
      <c r="I5769" s="6" t="s">
        <v>215</v>
      </c>
      <c r="J5769" s="6">
        <v>19</v>
      </c>
      <c r="K5769" s="6">
        <v>42</v>
      </c>
      <c r="L5769" s="6">
        <v>23</v>
      </c>
      <c r="M5769" s="6">
        <v>4</v>
      </c>
      <c r="N5769" s="6">
        <v>8</v>
      </c>
      <c r="O5769" s="6">
        <v>0.05</v>
      </c>
      <c r="P5769" s="8">
        <v>2994.9</v>
      </c>
      <c r="Q5769" s="8">
        <v>2126.3789999999999</v>
      </c>
      <c r="R5769" s="8">
        <f t="shared" si="271"/>
        <v>5750.2080000000024</v>
      </c>
      <c r="S5769" s="8">
        <f>(((Sales[[#This Row],[Unit Price]]-(Sales[[#This Row],[Discount Applied]]*Sales[[#This Row],[Unit Price]]))-Q5769)/Q5769)*100</f>
        <v>33.80281690140847</v>
      </c>
      <c r="T5769" s="8">
        <f t="shared" si="272"/>
        <v>22761.24</v>
      </c>
      <c r="U5769" s="8">
        <f>Sales[[#This Row],[Unit Cost]]*Sales[[#This Row],[Order Quantity]]</f>
        <v>17011.031999999999</v>
      </c>
    </row>
    <row r="5770" spans="1:21" x14ac:dyDescent="0.2">
      <c r="A5770" s="6" t="s">
        <v>5983</v>
      </c>
      <c r="B5770" s="6" t="s">
        <v>24</v>
      </c>
      <c r="C5770" s="6" t="s">
        <v>145</v>
      </c>
      <c r="D5770" s="7">
        <v>43800</v>
      </c>
      <c r="E5770" s="7">
        <v>43935</v>
      </c>
      <c r="F5770" s="7">
        <v>43948</v>
      </c>
      <c r="G5770" s="7">
        <v>43951</v>
      </c>
      <c r="H5770" s="6">
        <f t="shared" si="270"/>
        <v>16</v>
      </c>
      <c r="I5770" s="6" t="s">
        <v>215</v>
      </c>
      <c r="J5770" s="6">
        <v>9</v>
      </c>
      <c r="K5770" s="6">
        <v>25</v>
      </c>
      <c r="L5770" s="6">
        <v>166</v>
      </c>
      <c r="M5770" s="6">
        <v>32</v>
      </c>
      <c r="N5770" s="6">
        <v>8</v>
      </c>
      <c r="O5770" s="6">
        <v>0.05</v>
      </c>
      <c r="P5770" s="8">
        <v>2003.3</v>
      </c>
      <c r="Q5770" s="8">
        <v>1201.98</v>
      </c>
      <c r="R5770" s="8">
        <f t="shared" si="271"/>
        <v>5609.24</v>
      </c>
      <c r="S5770" s="8">
        <f>(((Sales[[#This Row],[Unit Price]]-(Sales[[#This Row],[Discount Applied]]*Sales[[#This Row],[Unit Price]]))-Q5770)/Q5770)*100</f>
        <v>58.333333333333329</v>
      </c>
      <c r="T5770" s="8">
        <f t="shared" si="272"/>
        <v>15225.08</v>
      </c>
      <c r="U5770" s="8">
        <f>Sales[[#This Row],[Unit Cost]]*Sales[[#This Row],[Order Quantity]]</f>
        <v>9615.84</v>
      </c>
    </row>
    <row r="5771" spans="1:21" x14ac:dyDescent="0.2">
      <c r="A5771" s="6" t="s">
        <v>5984</v>
      </c>
      <c r="B5771" s="6" t="s">
        <v>24</v>
      </c>
      <c r="C5771" s="6" t="s">
        <v>144</v>
      </c>
      <c r="D5771" s="7">
        <v>43800</v>
      </c>
      <c r="E5771" s="7">
        <v>43935</v>
      </c>
      <c r="F5771" s="7">
        <v>43959</v>
      </c>
      <c r="G5771" s="7">
        <v>43962</v>
      </c>
      <c r="H5771" s="6">
        <f t="shared" si="270"/>
        <v>27</v>
      </c>
      <c r="I5771" s="6" t="s">
        <v>215</v>
      </c>
      <c r="J5771" s="6">
        <v>2</v>
      </c>
      <c r="K5771" s="6">
        <v>32</v>
      </c>
      <c r="L5771" s="6">
        <v>69</v>
      </c>
      <c r="M5771" s="6">
        <v>10</v>
      </c>
      <c r="N5771" s="6">
        <v>3</v>
      </c>
      <c r="O5771" s="6">
        <v>0.05</v>
      </c>
      <c r="P5771" s="8">
        <v>1132.3</v>
      </c>
      <c r="Q5771" s="8">
        <v>713.34899999999993</v>
      </c>
      <c r="R5771" s="8">
        <f t="shared" si="271"/>
        <v>1087.0080000000003</v>
      </c>
      <c r="S5771" s="8">
        <f>(((Sales[[#This Row],[Unit Price]]-(Sales[[#This Row],[Discount Applied]]*Sales[[#This Row],[Unit Price]]))-Q5771)/Q5771)*100</f>
        <v>50.793650793650805</v>
      </c>
      <c r="T5771" s="8">
        <f t="shared" si="272"/>
        <v>3227.0549999999998</v>
      </c>
      <c r="U5771" s="8">
        <f>Sales[[#This Row],[Unit Cost]]*Sales[[#This Row],[Order Quantity]]</f>
        <v>2140.0469999999996</v>
      </c>
    </row>
    <row r="5772" spans="1:21" x14ac:dyDescent="0.2">
      <c r="A5772" s="6" t="s">
        <v>5985</v>
      </c>
      <c r="B5772" s="6" t="s">
        <v>23</v>
      </c>
      <c r="C5772" s="6" t="s">
        <v>145</v>
      </c>
      <c r="D5772" s="7">
        <v>43800</v>
      </c>
      <c r="E5772" s="7">
        <v>43935</v>
      </c>
      <c r="F5772" s="7">
        <v>43952</v>
      </c>
      <c r="G5772" s="7">
        <v>43954</v>
      </c>
      <c r="H5772" s="6">
        <f t="shared" si="270"/>
        <v>19</v>
      </c>
      <c r="I5772" s="6" t="s">
        <v>215</v>
      </c>
      <c r="J5772" s="6">
        <v>21</v>
      </c>
      <c r="K5772" s="6">
        <v>32</v>
      </c>
      <c r="L5772" s="6">
        <v>172</v>
      </c>
      <c r="M5772" s="6">
        <v>2</v>
      </c>
      <c r="N5772" s="6">
        <v>3</v>
      </c>
      <c r="O5772" s="6">
        <v>0.2</v>
      </c>
      <c r="P5772" s="8">
        <v>991.6</v>
      </c>
      <c r="Q5772" s="8">
        <v>743.7</v>
      </c>
      <c r="R5772" s="8">
        <f t="shared" si="271"/>
        <v>148.73999999999978</v>
      </c>
      <c r="S5772" s="8">
        <f>(((Sales[[#This Row],[Unit Price]]-(Sales[[#This Row],[Discount Applied]]*Sales[[#This Row],[Unit Price]]))-Q5772)/Q5772)*100</f>
        <v>6.6666666666666572</v>
      </c>
      <c r="T5772" s="8">
        <f t="shared" si="272"/>
        <v>2379.84</v>
      </c>
      <c r="U5772" s="8">
        <f>Sales[[#This Row],[Unit Cost]]*Sales[[#This Row],[Order Quantity]]</f>
        <v>2231.1000000000004</v>
      </c>
    </row>
    <row r="5773" spans="1:21" x14ac:dyDescent="0.2">
      <c r="A5773" s="6" t="s">
        <v>5986</v>
      </c>
      <c r="B5773" s="6" t="s">
        <v>24</v>
      </c>
      <c r="C5773" s="6" t="s">
        <v>147</v>
      </c>
      <c r="D5773" s="7">
        <v>43800</v>
      </c>
      <c r="E5773" s="7">
        <v>43935</v>
      </c>
      <c r="F5773" s="7">
        <v>43942</v>
      </c>
      <c r="G5773" s="7">
        <v>43943</v>
      </c>
      <c r="H5773" s="6">
        <f t="shared" si="270"/>
        <v>8</v>
      </c>
      <c r="I5773" s="6" t="s">
        <v>215</v>
      </c>
      <c r="J5773" s="6">
        <v>7</v>
      </c>
      <c r="K5773" s="6">
        <v>14</v>
      </c>
      <c r="L5773" s="6">
        <v>218</v>
      </c>
      <c r="M5773" s="6">
        <v>42</v>
      </c>
      <c r="N5773" s="6">
        <v>4</v>
      </c>
      <c r="O5773" s="6">
        <v>0.15</v>
      </c>
      <c r="P5773" s="8">
        <v>1018.4</v>
      </c>
      <c r="Q5773" s="8">
        <v>549.93600000000004</v>
      </c>
      <c r="R5773" s="8">
        <f t="shared" si="271"/>
        <v>1262.8159999999998</v>
      </c>
      <c r="S5773" s="8">
        <f>(((Sales[[#This Row],[Unit Price]]-(Sales[[#This Row],[Discount Applied]]*Sales[[#This Row],[Unit Price]]))-Q5773)/Q5773)*100</f>
        <v>57.407407407407398</v>
      </c>
      <c r="T5773" s="8">
        <f t="shared" si="272"/>
        <v>3462.56</v>
      </c>
      <c r="U5773" s="8">
        <f>Sales[[#This Row],[Unit Cost]]*Sales[[#This Row],[Order Quantity]]</f>
        <v>2199.7440000000001</v>
      </c>
    </row>
    <row r="5774" spans="1:21" x14ac:dyDescent="0.2">
      <c r="A5774" s="6" t="s">
        <v>5987</v>
      </c>
      <c r="B5774" s="6" t="s">
        <v>25</v>
      </c>
      <c r="C5774" s="6" t="s">
        <v>143</v>
      </c>
      <c r="D5774" s="7">
        <v>43800</v>
      </c>
      <c r="E5774" s="7">
        <v>43935</v>
      </c>
      <c r="F5774" s="7">
        <v>43943</v>
      </c>
      <c r="G5774" s="7">
        <v>43953</v>
      </c>
      <c r="H5774" s="6">
        <f t="shared" si="270"/>
        <v>18</v>
      </c>
      <c r="I5774" s="6" t="s">
        <v>215</v>
      </c>
      <c r="J5774" s="6">
        <v>19</v>
      </c>
      <c r="K5774" s="6">
        <v>30</v>
      </c>
      <c r="L5774" s="6">
        <v>366</v>
      </c>
      <c r="M5774" s="6">
        <v>15</v>
      </c>
      <c r="N5774" s="6">
        <v>2</v>
      </c>
      <c r="O5774" s="6">
        <v>7.4999999999999997E-2</v>
      </c>
      <c r="P5774" s="8">
        <v>690.1</v>
      </c>
      <c r="Q5774" s="8">
        <v>496.87200000000001</v>
      </c>
      <c r="R5774" s="8">
        <f t="shared" si="271"/>
        <v>282.94099999999992</v>
      </c>
      <c r="S5774" s="8">
        <f>(((Sales[[#This Row],[Unit Price]]-(Sales[[#This Row],[Discount Applied]]*Sales[[#This Row],[Unit Price]]))-Q5774)/Q5774)*100</f>
        <v>28.472222222222214</v>
      </c>
      <c r="T5774" s="8">
        <f t="shared" si="272"/>
        <v>1276.6849999999999</v>
      </c>
      <c r="U5774" s="8">
        <f>Sales[[#This Row],[Unit Cost]]*Sales[[#This Row],[Order Quantity]]</f>
        <v>993.74400000000003</v>
      </c>
    </row>
    <row r="5775" spans="1:21" x14ac:dyDescent="0.2">
      <c r="A5775" s="6" t="s">
        <v>5988</v>
      </c>
      <c r="B5775" s="6" t="s">
        <v>24</v>
      </c>
      <c r="C5775" s="6" t="s">
        <v>145</v>
      </c>
      <c r="D5775" s="7">
        <v>43800</v>
      </c>
      <c r="E5775" s="7">
        <v>43936</v>
      </c>
      <c r="F5775" s="7">
        <v>43958</v>
      </c>
      <c r="G5775" s="7">
        <v>43964</v>
      </c>
      <c r="H5775" s="6">
        <f t="shared" si="270"/>
        <v>28</v>
      </c>
      <c r="I5775" s="6" t="s">
        <v>215</v>
      </c>
      <c r="J5775" s="6">
        <v>5</v>
      </c>
      <c r="K5775" s="6">
        <v>14</v>
      </c>
      <c r="L5775" s="6">
        <v>148</v>
      </c>
      <c r="M5775" s="6">
        <v>14</v>
      </c>
      <c r="N5775" s="6">
        <v>8</v>
      </c>
      <c r="O5775" s="6">
        <v>0.1</v>
      </c>
      <c r="P5775" s="8">
        <v>1849.2</v>
      </c>
      <c r="Q5775" s="8">
        <v>1275.9479999999999</v>
      </c>
      <c r="R5775" s="8">
        <f t="shared" si="271"/>
        <v>3106.6560000000009</v>
      </c>
      <c r="S5775" s="8">
        <f>(((Sales[[#This Row],[Unit Price]]-(Sales[[#This Row],[Discount Applied]]*Sales[[#This Row],[Unit Price]]))-Q5775)/Q5775)*100</f>
        <v>30.434782608695667</v>
      </c>
      <c r="T5775" s="8">
        <f t="shared" si="272"/>
        <v>13314.24</v>
      </c>
      <c r="U5775" s="8">
        <f>Sales[[#This Row],[Unit Cost]]*Sales[[#This Row],[Order Quantity]]</f>
        <v>10207.583999999999</v>
      </c>
    </row>
    <row r="5776" spans="1:21" x14ac:dyDescent="0.2">
      <c r="A5776" s="6" t="s">
        <v>5989</v>
      </c>
      <c r="B5776" s="6" t="s">
        <v>24</v>
      </c>
      <c r="C5776" s="6" t="s">
        <v>145</v>
      </c>
      <c r="D5776" s="7">
        <v>43900</v>
      </c>
      <c r="E5776" s="7">
        <v>43936</v>
      </c>
      <c r="F5776" s="7">
        <v>43940</v>
      </c>
      <c r="G5776" s="7">
        <v>43949</v>
      </c>
      <c r="H5776" s="6">
        <f t="shared" si="270"/>
        <v>13</v>
      </c>
      <c r="I5776" s="6" t="s">
        <v>215</v>
      </c>
      <c r="J5776" s="6">
        <v>11</v>
      </c>
      <c r="K5776" s="6">
        <v>6</v>
      </c>
      <c r="L5776" s="6">
        <v>190</v>
      </c>
      <c r="M5776" s="6">
        <v>46</v>
      </c>
      <c r="N5776" s="6">
        <v>1</v>
      </c>
      <c r="O5776" s="6">
        <v>7.4999999999999997E-2</v>
      </c>
      <c r="P5776" s="8">
        <v>2378.5</v>
      </c>
      <c r="Q5776" s="8">
        <v>1902.8000000000002</v>
      </c>
      <c r="R5776" s="8">
        <f t="shared" si="271"/>
        <v>297.3125</v>
      </c>
      <c r="S5776" s="8">
        <f>(((Sales[[#This Row],[Unit Price]]-(Sales[[#This Row],[Discount Applied]]*Sales[[#This Row],[Unit Price]]))-Q5776)/Q5776)*100</f>
        <v>15.624999999999996</v>
      </c>
      <c r="T5776" s="8">
        <f t="shared" si="272"/>
        <v>2200.1125000000002</v>
      </c>
      <c r="U5776" s="8">
        <f>Sales[[#This Row],[Unit Cost]]*Sales[[#This Row],[Order Quantity]]</f>
        <v>1902.8000000000002</v>
      </c>
    </row>
    <row r="5777" spans="1:21" x14ac:dyDescent="0.2">
      <c r="A5777" s="6" t="s">
        <v>5990</v>
      </c>
      <c r="B5777" s="6" t="s">
        <v>25</v>
      </c>
      <c r="C5777" s="6" t="s">
        <v>147</v>
      </c>
      <c r="D5777" s="7">
        <v>43900</v>
      </c>
      <c r="E5777" s="7">
        <v>43936</v>
      </c>
      <c r="F5777" s="7">
        <v>43942</v>
      </c>
      <c r="G5777" s="7">
        <v>43946</v>
      </c>
      <c r="H5777" s="6">
        <f t="shared" si="270"/>
        <v>10</v>
      </c>
      <c r="I5777" s="6" t="s">
        <v>215</v>
      </c>
      <c r="J5777" s="6">
        <v>19</v>
      </c>
      <c r="K5777" s="6">
        <v>47</v>
      </c>
      <c r="L5777" s="6">
        <v>222</v>
      </c>
      <c r="M5777" s="6">
        <v>42</v>
      </c>
      <c r="N5777" s="6">
        <v>6</v>
      </c>
      <c r="O5777" s="6">
        <v>7.4999999999999997E-2</v>
      </c>
      <c r="P5777" s="8">
        <v>3953</v>
      </c>
      <c r="Q5777" s="8">
        <v>2767.1</v>
      </c>
      <c r="R5777" s="8">
        <f t="shared" si="271"/>
        <v>5336.5500000000029</v>
      </c>
      <c r="S5777" s="8">
        <f>(((Sales[[#This Row],[Unit Price]]-(Sales[[#This Row],[Discount Applied]]*Sales[[#This Row],[Unit Price]]))-Q5777)/Q5777)*100</f>
        <v>32.142857142857153</v>
      </c>
      <c r="T5777" s="8">
        <f t="shared" si="272"/>
        <v>21939.15</v>
      </c>
      <c r="U5777" s="8">
        <f>Sales[[#This Row],[Unit Cost]]*Sales[[#This Row],[Order Quantity]]</f>
        <v>16602.599999999999</v>
      </c>
    </row>
    <row r="5778" spans="1:21" x14ac:dyDescent="0.2">
      <c r="A5778" s="6" t="s">
        <v>5991</v>
      </c>
      <c r="B5778" s="6" t="s">
        <v>25</v>
      </c>
      <c r="C5778" s="6" t="s">
        <v>146</v>
      </c>
      <c r="D5778" s="7">
        <v>43800</v>
      </c>
      <c r="E5778" s="7">
        <v>43936</v>
      </c>
      <c r="F5778" s="7">
        <v>43948</v>
      </c>
      <c r="G5778" s="7">
        <v>43956</v>
      </c>
      <c r="H5778" s="6">
        <f t="shared" si="270"/>
        <v>20</v>
      </c>
      <c r="I5778" s="6" t="s">
        <v>215</v>
      </c>
      <c r="J5778" s="6">
        <v>19</v>
      </c>
      <c r="K5778" s="6">
        <v>32</v>
      </c>
      <c r="L5778" s="6">
        <v>271</v>
      </c>
      <c r="M5778" s="6">
        <v>12</v>
      </c>
      <c r="N5778" s="6">
        <v>8</v>
      </c>
      <c r="O5778" s="6">
        <v>0.3</v>
      </c>
      <c r="P5778" s="8">
        <v>1072</v>
      </c>
      <c r="Q5778" s="8">
        <v>793.28</v>
      </c>
      <c r="R5778" s="8">
        <f t="shared" si="271"/>
        <v>-343.03999999999905</v>
      </c>
      <c r="S5778" s="8">
        <f>(((Sales[[#This Row],[Unit Price]]-(Sales[[#This Row],[Discount Applied]]*Sales[[#This Row],[Unit Price]]))-Q5778)/Q5778)*100</f>
        <v>-5.4054054054053902</v>
      </c>
      <c r="T5778" s="8">
        <f t="shared" si="272"/>
        <v>6003.2000000000007</v>
      </c>
      <c r="U5778" s="8">
        <f>Sales[[#This Row],[Unit Cost]]*Sales[[#This Row],[Order Quantity]]</f>
        <v>6346.24</v>
      </c>
    </row>
    <row r="5779" spans="1:21" x14ac:dyDescent="0.2">
      <c r="A5779" s="6" t="s">
        <v>5992</v>
      </c>
      <c r="B5779" s="6" t="s">
        <v>23</v>
      </c>
      <c r="C5779" s="6" t="s">
        <v>148</v>
      </c>
      <c r="D5779" s="7">
        <v>43800</v>
      </c>
      <c r="E5779" s="7">
        <v>43936</v>
      </c>
      <c r="F5779" s="7">
        <v>43963</v>
      </c>
      <c r="G5779" s="7">
        <v>43967</v>
      </c>
      <c r="H5779" s="6">
        <f t="shared" si="270"/>
        <v>31</v>
      </c>
      <c r="I5779" s="6" t="s">
        <v>215</v>
      </c>
      <c r="J5779" s="6">
        <v>21</v>
      </c>
      <c r="K5779" s="6">
        <v>24</v>
      </c>
      <c r="L5779" s="6">
        <v>35</v>
      </c>
      <c r="M5779" s="6">
        <v>42</v>
      </c>
      <c r="N5779" s="6">
        <v>5</v>
      </c>
      <c r="O5779" s="6">
        <v>0.2</v>
      </c>
      <c r="P5779" s="8">
        <v>207.70000000000002</v>
      </c>
      <c r="Q5779" s="8">
        <v>120.46600000000001</v>
      </c>
      <c r="R5779" s="8">
        <f t="shared" si="271"/>
        <v>228.46999999999991</v>
      </c>
      <c r="S5779" s="8">
        <f>(((Sales[[#This Row],[Unit Price]]-(Sales[[#This Row],[Discount Applied]]*Sales[[#This Row],[Unit Price]]))-Q5779)/Q5779)*100</f>
        <v>37.931034482758633</v>
      </c>
      <c r="T5779" s="8">
        <f t="shared" si="272"/>
        <v>830.8</v>
      </c>
      <c r="U5779" s="8">
        <f>Sales[[#This Row],[Unit Cost]]*Sales[[#This Row],[Order Quantity]]</f>
        <v>602.33000000000004</v>
      </c>
    </row>
    <row r="5780" spans="1:21" x14ac:dyDescent="0.2">
      <c r="A5780" s="6" t="s">
        <v>5993</v>
      </c>
      <c r="B5780" s="6" t="s">
        <v>24</v>
      </c>
      <c r="C5780" s="6" t="s">
        <v>143</v>
      </c>
      <c r="D5780" s="7">
        <v>43800</v>
      </c>
      <c r="E5780" s="7">
        <v>43936</v>
      </c>
      <c r="F5780" s="7">
        <v>43948</v>
      </c>
      <c r="G5780" s="7">
        <v>43949</v>
      </c>
      <c r="H5780" s="6">
        <f t="shared" si="270"/>
        <v>13</v>
      </c>
      <c r="I5780" s="6" t="s">
        <v>215</v>
      </c>
      <c r="J5780" s="6">
        <v>4</v>
      </c>
      <c r="K5780" s="6">
        <v>42</v>
      </c>
      <c r="L5780" s="6">
        <v>345</v>
      </c>
      <c r="M5780" s="6">
        <v>13</v>
      </c>
      <c r="N5780" s="6">
        <v>6</v>
      </c>
      <c r="O5780" s="6">
        <v>7.4999999999999997E-2</v>
      </c>
      <c r="P5780" s="8">
        <v>227.8</v>
      </c>
      <c r="Q5780" s="8">
        <v>109.34400000000001</v>
      </c>
      <c r="R5780" s="8">
        <f t="shared" si="271"/>
        <v>608.22600000000011</v>
      </c>
      <c r="S5780" s="8">
        <f>(((Sales[[#This Row],[Unit Price]]-(Sales[[#This Row],[Discount Applied]]*Sales[[#This Row],[Unit Price]]))-Q5780)/Q5780)*100</f>
        <v>92.708333333333329</v>
      </c>
      <c r="T5780" s="8">
        <f t="shared" si="272"/>
        <v>1264.2900000000002</v>
      </c>
      <c r="U5780" s="8">
        <f>Sales[[#This Row],[Unit Cost]]*Sales[[#This Row],[Order Quantity]]</f>
        <v>656.06400000000008</v>
      </c>
    </row>
    <row r="5781" spans="1:21" x14ac:dyDescent="0.2">
      <c r="A5781" s="6" t="s">
        <v>5994</v>
      </c>
      <c r="B5781" s="6" t="s">
        <v>24</v>
      </c>
      <c r="C5781" s="6" t="s">
        <v>148</v>
      </c>
      <c r="D5781" s="7">
        <v>43800</v>
      </c>
      <c r="E5781" s="7">
        <v>43936</v>
      </c>
      <c r="F5781" s="7">
        <v>43962</v>
      </c>
      <c r="G5781" s="7">
        <v>43964</v>
      </c>
      <c r="H5781" s="6">
        <f t="shared" si="270"/>
        <v>28</v>
      </c>
      <c r="I5781" s="6" t="s">
        <v>215</v>
      </c>
      <c r="J5781" s="6">
        <v>11</v>
      </c>
      <c r="K5781" s="6">
        <v>50</v>
      </c>
      <c r="L5781" s="6">
        <v>33</v>
      </c>
      <c r="M5781" s="6">
        <v>47</v>
      </c>
      <c r="N5781" s="6">
        <v>5</v>
      </c>
      <c r="O5781" s="6">
        <v>0.4</v>
      </c>
      <c r="P5781" s="8">
        <v>2365.1</v>
      </c>
      <c r="Q5781" s="8">
        <v>1348.1069999999997</v>
      </c>
      <c r="R5781" s="8">
        <f t="shared" si="271"/>
        <v>354.76500000000124</v>
      </c>
      <c r="S5781" s="8">
        <f>(((Sales[[#This Row],[Unit Price]]-(Sales[[#This Row],[Discount Applied]]*Sales[[#This Row],[Unit Price]]))-Q5781)/Q5781)*100</f>
        <v>5.2631578947368576</v>
      </c>
      <c r="T5781" s="8">
        <f t="shared" si="272"/>
        <v>7095.3</v>
      </c>
      <c r="U5781" s="8">
        <f>Sales[[#This Row],[Unit Cost]]*Sales[[#This Row],[Order Quantity]]</f>
        <v>6740.5349999999989</v>
      </c>
    </row>
    <row r="5782" spans="1:21" x14ac:dyDescent="0.2">
      <c r="A5782" s="6" t="s">
        <v>5995</v>
      </c>
      <c r="B5782" s="6" t="s">
        <v>25</v>
      </c>
      <c r="C5782" s="6" t="s">
        <v>145</v>
      </c>
      <c r="D5782" s="7">
        <v>43800</v>
      </c>
      <c r="E5782" s="7">
        <v>43937</v>
      </c>
      <c r="F5782" s="7">
        <v>43943</v>
      </c>
      <c r="G5782" s="7">
        <v>43948</v>
      </c>
      <c r="H5782" s="6">
        <f t="shared" si="270"/>
        <v>11</v>
      </c>
      <c r="I5782" s="6" t="s">
        <v>215</v>
      </c>
      <c r="J5782" s="6">
        <v>19</v>
      </c>
      <c r="K5782" s="6">
        <v>3</v>
      </c>
      <c r="L5782" s="6">
        <v>98</v>
      </c>
      <c r="M5782" s="6">
        <v>4</v>
      </c>
      <c r="N5782" s="6">
        <v>8</v>
      </c>
      <c r="O5782" s="6">
        <v>0.05</v>
      </c>
      <c r="P5782" s="8">
        <v>5118.8</v>
      </c>
      <c r="Q5782" s="8">
        <v>2149.8960000000002</v>
      </c>
      <c r="R5782" s="8">
        <f t="shared" si="271"/>
        <v>21703.712000000003</v>
      </c>
      <c r="S5782" s="8">
        <f>(((Sales[[#This Row],[Unit Price]]-(Sales[[#This Row],[Discount Applied]]*Sales[[#This Row],[Unit Price]]))-Q5782)/Q5782)*100</f>
        <v>126.1904761904762</v>
      </c>
      <c r="T5782" s="8">
        <f t="shared" si="272"/>
        <v>38902.880000000005</v>
      </c>
      <c r="U5782" s="8">
        <f>Sales[[#This Row],[Unit Cost]]*Sales[[#This Row],[Order Quantity]]</f>
        <v>17199.168000000001</v>
      </c>
    </row>
    <row r="5783" spans="1:21" x14ac:dyDescent="0.2">
      <c r="A5783" s="6" t="s">
        <v>5996</v>
      </c>
      <c r="B5783" s="6" t="s">
        <v>25</v>
      </c>
      <c r="C5783" s="6" t="s">
        <v>146</v>
      </c>
      <c r="D5783" s="7">
        <v>43800</v>
      </c>
      <c r="E5783" s="7">
        <v>43937</v>
      </c>
      <c r="F5783" s="7">
        <v>43950</v>
      </c>
      <c r="G5783" s="7">
        <v>43953</v>
      </c>
      <c r="H5783" s="6">
        <f t="shared" si="270"/>
        <v>16</v>
      </c>
      <c r="I5783" s="6" t="s">
        <v>215</v>
      </c>
      <c r="J5783" s="6">
        <v>13</v>
      </c>
      <c r="K5783" s="6">
        <v>32</v>
      </c>
      <c r="L5783" s="6">
        <v>295</v>
      </c>
      <c r="M5783" s="6">
        <v>11</v>
      </c>
      <c r="N5783" s="6">
        <v>1</v>
      </c>
      <c r="O5783" s="6">
        <v>7.4999999999999997E-2</v>
      </c>
      <c r="P5783" s="8">
        <v>6344.9000000000005</v>
      </c>
      <c r="Q5783" s="8">
        <v>3743.491</v>
      </c>
      <c r="R5783" s="8">
        <f t="shared" si="271"/>
        <v>2125.5415000000003</v>
      </c>
      <c r="S5783" s="8">
        <f>(((Sales[[#This Row],[Unit Price]]-(Sales[[#This Row],[Discount Applied]]*Sales[[#This Row],[Unit Price]]))-Q5783)/Q5783)*100</f>
        <v>56.779661016949156</v>
      </c>
      <c r="T5783" s="8">
        <f t="shared" si="272"/>
        <v>5869.0325000000003</v>
      </c>
      <c r="U5783" s="8">
        <f>Sales[[#This Row],[Unit Cost]]*Sales[[#This Row],[Order Quantity]]</f>
        <v>3743.491</v>
      </c>
    </row>
    <row r="5784" spans="1:21" x14ac:dyDescent="0.2">
      <c r="A5784" s="6" t="s">
        <v>5997</v>
      </c>
      <c r="B5784" s="6" t="s">
        <v>24</v>
      </c>
      <c r="C5784" s="6" t="s">
        <v>144</v>
      </c>
      <c r="D5784" s="7">
        <v>43900</v>
      </c>
      <c r="E5784" s="7">
        <v>43937</v>
      </c>
      <c r="F5784" s="7">
        <v>43957</v>
      </c>
      <c r="G5784" s="7">
        <v>43967</v>
      </c>
      <c r="H5784" s="6">
        <f t="shared" si="270"/>
        <v>30</v>
      </c>
      <c r="I5784" s="6" t="s">
        <v>215</v>
      </c>
      <c r="J5784" s="6">
        <v>4</v>
      </c>
      <c r="K5784" s="6">
        <v>12</v>
      </c>
      <c r="L5784" s="6">
        <v>64</v>
      </c>
      <c r="M5784" s="6">
        <v>1</v>
      </c>
      <c r="N5784" s="6">
        <v>3</v>
      </c>
      <c r="O5784" s="6">
        <v>0.05</v>
      </c>
      <c r="P5784" s="8">
        <v>2566.1</v>
      </c>
      <c r="Q5784" s="8">
        <v>1539.6599999999999</v>
      </c>
      <c r="R5784" s="8">
        <f t="shared" si="271"/>
        <v>2694.4049999999997</v>
      </c>
      <c r="S5784" s="8">
        <f>(((Sales[[#This Row],[Unit Price]]-(Sales[[#This Row],[Discount Applied]]*Sales[[#This Row],[Unit Price]]))-Q5784)/Q5784)*100</f>
        <v>58.33333333333335</v>
      </c>
      <c r="T5784" s="8">
        <f t="shared" si="272"/>
        <v>7313.3849999999993</v>
      </c>
      <c r="U5784" s="8">
        <f>Sales[[#This Row],[Unit Cost]]*Sales[[#This Row],[Order Quantity]]</f>
        <v>4618.9799999999996</v>
      </c>
    </row>
    <row r="5785" spans="1:21" x14ac:dyDescent="0.2">
      <c r="A5785" s="6" t="s">
        <v>5998</v>
      </c>
      <c r="B5785" s="6" t="s">
        <v>24</v>
      </c>
      <c r="C5785" s="6" t="s">
        <v>145</v>
      </c>
      <c r="D5785" s="7">
        <v>43800</v>
      </c>
      <c r="E5785" s="7">
        <v>43937</v>
      </c>
      <c r="F5785" s="7">
        <v>43962</v>
      </c>
      <c r="G5785" s="7">
        <v>43968</v>
      </c>
      <c r="H5785" s="6">
        <f t="shared" si="270"/>
        <v>31</v>
      </c>
      <c r="I5785" s="6" t="s">
        <v>215</v>
      </c>
      <c r="J5785" s="6">
        <v>4</v>
      </c>
      <c r="K5785" s="6">
        <v>22</v>
      </c>
      <c r="L5785" s="6">
        <v>202</v>
      </c>
      <c r="M5785" s="6">
        <v>31</v>
      </c>
      <c r="N5785" s="6">
        <v>5</v>
      </c>
      <c r="O5785" s="6">
        <v>0.15</v>
      </c>
      <c r="P5785" s="8">
        <v>1735.3</v>
      </c>
      <c r="Q5785" s="8">
        <v>1180.0040000000001</v>
      </c>
      <c r="R5785" s="8">
        <f t="shared" si="271"/>
        <v>1475.0049999999992</v>
      </c>
      <c r="S5785" s="8">
        <f>(((Sales[[#This Row],[Unit Price]]-(Sales[[#This Row],[Discount Applied]]*Sales[[#This Row],[Unit Price]]))-Q5785)/Q5785)*100</f>
        <v>24.999999999999993</v>
      </c>
      <c r="T5785" s="8">
        <f t="shared" si="272"/>
        <v>7375.0249999999996</v>
      </c>
      <c r="U5785" s="8">
        <f>Sales[[#This Row],[Unit Cost]]*Sales[[#This Row],[Order Quantity]]</f>
        <v>5900.02</v>
      </c>
    </row>
    <row r="5786" spans="1:21" x14ac:dyDescent="0.2">
      <c r="A5786" s="6" t="s">
        <v>5999</v>
      </c>
      <c r="B5786" s="6" t="s">
        <v>24</v>
      </c>
      <c r="C5786" s="6" t="s">
        <v>147</v>
      </c>
      <c r="D5786" s="7">
        <v>43900</v>
      </c>
      <c r="E5786" s="7">
        <v>43937</v>
      </c>
      <c r="F5786" s="7">
        <v>43954</v>
      </c>
      <c r="G5786" s="7">
        <v>43962</v>
      </c>
      <c r="H5786" s="6">
        <f t="shared" si="270"/>
        <v>25</v>
      </c>
      <c r="I5786" s="6" t="s">
        <v>215</v>
      </c>
      <c r="J5786" s="6">
        <v>11</v>
      </c>
      <c r="K5786" s="6">
        <v>49</v>
      </c>
      <c r="L5786" s="6">
        <v>233</v>
      </c>
      <c r="M5786" s="6">
        <v>37</v>
      </c>
      <c r="N5786" s="6">
        <v>2</v>
      </c>
      <c r="O5786" s="6">
        <v>0.05</v>
      </c>
      <c r="P5786" s="8">
        <v>1132.3</v>
      </c>
      <c r="Q5786" s="8">
        <v>634.08800000000008</v>
      </c>
      <c r="R5786" s="8">
        <f t="shared" si="271"/>
        <v>883.19399999999973</v>
      </c>
      <c r="S5786" s="8">
        <f>(((Sales[[#This Row],[Unit Price]]-(Sales[[#This Row],[Discount Applied]]*Sales[[#This Row],[Unit Price]]))-Q5786)/Q5786)*100</f>
        <v>69.64285714285711</v>
      </c>
      <c r="T5786" s="8">
        <f t="shared" si="272"/>
        <v>2151.37</v>
      </c>
      <c r="U5786" s="8">
        <f>Sales[[#This Row],[Unit Cost]]*Sales[[#This Row],[Order Quantity]]</f>
        <v>1268.1760000000002</v>
      </c>
    </row>
    <row r="5787" spans="1:21" x14ac:dyDescent="0.2">
      <c r="A5787" s="6" t="s">
        <v>6000</v>
      </c>
      <c r="B5787" s="6" t="s">
        <v>25</v>
      </c>
      <c r="C5787" s="6" t="s">
        <v>147</v>
      </c>
      <c r="D5787" s="7">
        <v>43800</v>
      </c>
      <c r="E5787" s="7">
        <v>43938</v>
      </c>
      <c r="F5787" s="7">
        <v>43954</v>
      </c>
      <c r="G5787" s="7">
        <v>43955</v>
      </c>
      <c r="H5787" s="6">
        <f t="shared" si="270"/>
        <v>17</v>
      </c>
      <c r="I5787" s="6" t="s">
        <v>215</v>
      </c>
      <c r="J5787" s="6">
        <v>18</v>
      </c>
      <c r="K5787" s="6">
        <v>16</v>
      </c>
      <c r="L5787" s="6">
        <v>252</v>
      </c>
      <c r="M5787" s="6">
        <v>22</v>
      </c>
      <c r="N5787" s="6">
        <v>5</v>
      </c>
      <c r="O5787" s="6">
        <v>7.4999999999999997E-2</v>
      </c>
      <c r="P5787" s="8">
        <v>221.1</v>
      </c>
      <c r="Q5787" s="8">
        <v>145.92600000000002</v>
      </c>
      <c r="R5787" s="8">
        <f t="shared" si="271"/>
        <v>292.95749999999987</v>
      </c>
      <c r="S5787" s="8">
        <f>(((Sales[[#This Row],[Unit Price]]-(Sales[[#This Row],[Discount Applied]]*Sales[[#This Row],[Unit Price]]))-Q5787)/Q5787)*100</f>
        <v>40.151515151515127</v>
      </c>
      <c r="T5787" s="8">
        <f t="shared" si="272"/>
        <v>1022.5875</v>
      </c>
      <c r="U5787" s="8">
        <f>Sales[[#This Row],[Unit Cost]]*Sales[[#This Row],[Order Quantity]]</f>
        <v>729.63000000000011</v>
      </c>
    </row>
    <row r="5788" spans="1:21" x14ac:dyDescent="0.2">
      <c r="A5788" s="6" t="s">
        <v>6001</v>
      </c>
      <c r="B5788" s="6" t="s">
        <v>23</v>
      </c>
      <c r="C5788" s="6" t="s">
        <v>146</v>
      </c>
      <c r="D5788" s="7">
        <v>43800</v>
      </c>
      <c r="E5788" s="7">
        <v>43938</v>
      </c>
      <c r="F5788" s="7">
        <v>43953</v>
      </c>
      <c r="G5788" s="7">
        <v>43954</v>
      </c>
      <c r="H5788" s="6">
        <f t="shared" si="270"/>
        <v>16</v>
      </c>
      <c r="I5788" s="6" t="s">
        <v>215</v>
      </c>
      <c r="J5788" s="6">
        <v>24</v>
      </c>
      <c r="K5788" s="6">
        <v>6</v>
      </c>
      <c r="L5788" s="6">
        <v>299</v>
      </c>
      <c r="M5788" s="6">
        <v>30</v>
      </c>
      <c r="N5788" s="6">
        <v>3</v>
      </c>
      <c r="O5788" s="6">
        <v>7.4999999999999997E-2</v>
      </c>
      <c r="P5788" s="8">
        <v>1226.1000000000001</v>
      </c>
      <c r="Q5788" s="8">
        <v>514.96199999999999</v>
      </c>
      <c r="R5788" s="8">
        <f t="shared" si="271"/>
        <v>1857.5415000000003</v>
      </c>
      <c r="S5788" s="8">
        <f>(((Sales[[#This Row],[Unit Price]]-(Sales[[#This Row],[Discount Applied]]*Sales[[#This Row],[Unit Price]]))-Q5788)/Q5788)*100</f>
        <v>120.23809523809528</v>
      </c>
      <c r="T5788" s="8">
        <f t="shared" si="272"/>
        <v>3402.4275000000002</v>
      </c>
      <c r="U5788" s="8">
        <f>Sales[[#This Row],[Unit Cost]]*Sales[[#This Row],[Order Quantity]]</f>
        <v>1544.886</v>
      </c>
    </row>
    <row r="5789" spans="1:21" x14ac:dyDescent="0.2">
      <c r="A5789" s="6" t="s">
        <v>6002</v>
      </c>
      <c r="B5789" s="6" t="s">
        <v>25</v>
      </c>
      <c r="C5789" s="6" t="s">
        <v>148</v>
      </c>
      <c r="D5789" s="7">
        <v>43800</v>
      </c>
      <c r="E5789" s="7">
        <v>43938</v>
      </c>
      <c r="F5789" s="7">
        <v>43966</v>
      </c>
      <c r="G5789" s="7">
        <v>43976</v>
      </c>
      <c r="H5789" s="6">
        <f t="shared" si="270"/>
        <v>38</v>
      </c>
      <c r="I5789" s="6" t="s">
        <v>215</v>
      </c>
      <c r="J5789" s="6">
        <v>17</v>
      </c>
      <c r="K5789" s="6">
        <v>12</v>
      </c>
      <c r="L5789" s="6">
        <v>8</v>
      </c>
      <c r="M5789" s="6">
        <v>2</v>
      </c>
      <c r="N5789" s="6">
        <v>6</v>
      </c>
      <c r="O5789" s="6">
        <v>0.05</v>
      </c>
      <c r="P5789" s="8">
        <v>3926.2000000000003</v>
      </c>
      <c r="Q5789" s="8">
        <v>3140.9600000000005</v>
      </c>
      <c r="R5789" s="8">
        <f t="shared" si="271"/>
        <v>3533.5799999999981</v>
      </c>
      <c r="S5789" s="8">
        <f>(((Sales[[#This Row],[Unit Price]]-(Sales[[#This Row],[Discount Applied]]*Sales[[#This Row],[Unit Price]]))-Q5789)/Q5789)*100</f>
        <v>18.749999999999993</v>
      </c>
      <c r="T5789" s="8">
        <f t="shared" si="272"/>
        <v>22379.34</v>
      </c>
      <c r="U5789" s="8">
        <f>Sales[[#This Row],[Unit Cost]]*Sales[[#This Row],[Order Quantity]]</f>
        <v>18845.760000000002</v>
      </c>
    </row>
    <row r="5790" spans="1:21" x14ac:dyDescent="0.2">
      <c r="A5790" s="6" t="s">
        <v>6003</v>
      </c>
      <c r="B5790" s="6" t="s">
        <v>25</v>
      </c>
      <c r="C5790" s="6" t="s">
        <v>145</v>
      </c>
      <c r="D5790" s="7">
        <v>43800</v>
      </c>
      <c r="E5790" s="7">
        <v>43938</v>
      </c>
      <c r="F5790" s="7">
        <v>43965</v>
      </c>
      <c r="G5790" s="7">
        <v>43971</v>
      </c>
      <c r="H5790" s="6">
        <f t="shared" si="270"/>
        <v>33</v>
      </c>
      <c r="I5790" s="6" t="s">
        <v>215</v>
      </c>
      <c r="J5790" s="6">
        <v>17</v>
      </c>
      <c r="K5790" s="6">
        <v>31</v>
      </c>
      <c r="L5790" s="6">
        <v>114</v>
      </c>
      <c r="M5790" s="6">
        <v>4</v>
      </c>
      <c r="N5790" s="6">
        <v>5</v>
      </c>
      <c r="O5790" s="6">
        <v>0.05</v>
      </c>
      <c r="P5790" s="8">
        <v>2532.6</v>
      </c>
      <c r="Q5790" s="8">
        <v>1696.8420000000001</v>
      </c>
      <c r="R5790" s="8">
        <f t="shared" si="271"/>
        <v>3545.6399999999994</v>
      </c>
      <c r="S5790" s="8">
        <f>(((Sales[[#This Row],[Unit Price]]-(Sales[[#This Row],[Discount Applied]]*Sales[[#This Row],[Unit Price]]))-Q5790)/Q5790)*100</f>
        <v>41.791044776119385</v>
      </c>
      <c r="T5790" s="8">
        <f t="shared" si="272"/>
        <v>12029.85</v>
      </c>
      <c r="U5790" s="8">
        <f>Sales[[#This Row],[Unit Cost]]*Sales[[#This Row],[Order Quantity]]</f>
        <v>8484.2100000000009</v>
      </c>
    </row>
    <row r="5791" spans="1:21" x14ac:dyDescent="0.2">
      <c r="A5791" s="6" t="s">
        <v>6004</v>
      </c>
      <c r="B5791" s="6" t="s">
        <v>25</v>
      </c>
      <c r="C5791" s="6" t="s">
        <v>147</v>
      </c>
      <c r="D5791" s="7">
        <v>43800</v>
      </c>
      <c r="E5791" s="7">
        <v>43938</v>
      </c>
      <c r="F5791" s="7">
        <v>43959</v>
      </c>
      <c r="G5791" s="7">
        <v>43961</v>
      </c>
      <c r="H5791" s="6">
        <f t="shared" si="270"/>
        <v>23</v>
      </c>
      <c r="I5791" s="6" t="s">
        <v>215</v>
      </c>
      <c r="J5791" s="6">
        <v>16</v>
      </c>
      <c r="K5791" s="6">
        <v>31</v>
      </c>
      <c r="L5791" s="6">
        <v>240</v>
      </c>
      <c r="M5791" s="6">
        <v>19</v>
      </c>
      <c r="N5791" s="6">
        <v>7</v>
      </c>
      <c r="O5791" s="6">
        <v>7.4999999999999997E-2</v>
      </c>
      <c r="P5791" s="8">
        <v>2003.3</v>
      </c>
      <c r="Q5791" s="8">
        <v>901.48500000000001</v>
      </c>
      <c r="R5791" s="8">
        <f t="shared" si="271"/>
        <v>6660.9724999999999</v>
      </c>
      <c r="S5791" s="8">
        <f>(((Sales[[#This Row],[Unit Price]]-(Sales[[#This Row],[Discount Applied]]*Sales[[#This Row],[Unit Price]]))-Q5791)/Q5791)*100</f>
        <v>105.55555555555556</v>
      </c>
      <c r="T5791" s="8">
        <f t="shared" si="272"/>
        <v>12971.3675</v>
      </c>
      <c r="U5791" s="8">
        <f>Sales[[#This Row],[Unit Cost]]*Sales[[#This Row],[Order Quantity]]</f>
        <v>6310.3950000000004</v>
      </c>
    </row>
    <row r="5792" spans="1:21" x14ac:dyDescent="0.2">
      <c r="A5792" s="6" t="s">
        <v>6005</v>
      </c>
      <c r="B5792" s="6" t="s">
        <v>25</v>
      </c>
      <c r="C5792" s="6" t="s">
        <v>144</v>
      </c>
      <c r="D5792" s="7">
        <v>43800</v>
      </c>
      <c r="E5792" s="7">
        <v>43938</v>
      </c>
      <c r="F5792" s="7">
        <v>43960</v>
      </c>
      <c r="G5792" s="7">
        <v>43963</v>
      </c>
      <c r="H5792" s="6">
        <f t="shared" si="270"/>
        <v>25</v>
      </c>
      <c r="I5792" s="6" t="s">
        <v>215</v>
      </c>
      <c r="J5792" s="6">
        <v>19</v>
      </c>
      <c r="K5792" s="6">
        <v>40</v>
      </c>
      <c r="L5792" s="6">
        <v>69</v>
      </c>
      <c r="M5792" s="6">
        <v>26</v>
      </c>
      <c r="N5792" s="6">
        <v>4</v>
      </c>
      <c r="O5792" s="6">
        <v>0.1</v>
      </c>
      <c r="P5792" s="8">
        <v>1969.8</v>
      </c>
      <c r="Q5792" s="8">
        <v>1654.6319999999998</v>
      </c>
      <c r="R5792" s="8">
        <f t="shared" si="271"/>
        <v>472.75200000000041</v>
      </c>
      <c r="S5792" s="8">
        <f>(((Sales[[#This Row],[Unit Price]]-(Sales[[#This Row],[Discount Applied]]*Sales[[#This Row],[Unit Price]]))-Q5792)/Q5792)*100</f>
        <v>7.1428571428571495</v>
      </c>
      <c r="T5792" s="8">
        <f t="shared" si="272"/>
        <v>7091.28</v>
      </c>
      <c r="U5792" s="8">
        <f>Sales[[#This Row],[Unit Cost]]*Sales[[#This Row],[Order Quantity]]</f>
        <v>6618.5279999999993</v>
      </c>
    </row>
    <row r="5793" spans="1:21" x14ac:dyDescent="0.2">
      <c r="A5793" s="6" t="s">
        <v>6006</v>
      </c>
      <c r="B5793" s="6" t="s">
        <v>25</v>
      </c>
      <c r="C5793" s="6" t="s">
        <v>145</v>
      </c>
      <c r="D5793" s="7">
        <v>43800</v>
      </c>
      <c r="E5793" s="7">
        <v>43938</v>
      </c>
      <c r="F5793" s="7">
        <v>43956</v>
      </c>
      <c r="G5793" s="7">
        <v>43961</v>
      </c>
      <c r="H5793" s="6">
        <f t="shared" si="270"/>
        <v>23</v>
      </c>
      <c r="I5793" s="6" t="s">
        <v>215</v>
      </c>
      <c r="J5793" s="6">
        <v>14</v>
      </c>
      <c r="K5793" s="6">
        <v>32</v>
      </c>
      <c r="L5793" s="6">
        <v>120</v>
      </c>
      <c r="M5793" s="6">
        <v>25</v>
      </c>
      <c r="N5793" s="6">
        <v>1</v>
      </c>
      <c r="O5793" s="6">
        <v>0.1</v>
      </c>
      <c r="P5793" s="8">
        <v>247.9</v>
      </c>
      <c r="Q5793" s="8">
        <v>193.36200000000002</v>
      </c>
      <c r="R5793" s="8">
        <f t="shared" si="271"/>
        <v>29.74799999999999</v>
      </c>
      <c r="S5793" s="8">
        <f>(((Sales[[#This Row],[Unit Price]]-(Sales[[#This Row],[Discount Applied]]*Sales[[#This Row],[Unit Price]]))-Q5793)/Q5793)*100</f>
        <v>15.384615384615378</v>
      </c>
      <c r="T5793" s="8">
        <f t="shared" si="272"/>
        <v>223.11</v>
      </c>
      <c r="U5793" s="8">
        <f>Sales[[#This Row],[Unit Cost]]*Sales[[#This Row],[Order Quantity]]</f>
        <v>193.36200000000002</v>
      </c>
    </row>
    <row r="5794" spans="1:21" x14ac:dyDescent="0.2">
      <c r="A5794" s="6" t="s">
        <v>6007</v>
      </c>
      <c r="B5794" s="6" t="s">
        <v>23</v>
      </c>
      <c r="C5794" s="6" t="s">
        <v>145</v>
      </c>
      <c r="D5794" s="7">
        <v>43800</v>
      </c>
      <c r="E5794" s="7">
        <v>43938</v>
      </c>
      <c r="F5794" s="7">
        <v>43961</v>
      </c>
      <c r="G5794" s="7">
        <v>43962</v>
      </c>
      <c r="H5794" s="6">
        <f t="shared" si="270"/>
        <v>24</v>
      </c>
      <c r="I5794" s="6" t="s">
        <v>215</v>
      </c>
      <c r="J5794" s="6">
        <v>23</v>
      </c>
      <c r="K5794" s="6">
        <v>12</v>
      </c>
      <c r="L5794" s="6">
        <v>138</v>
      </c>
      <c r="M5794" s="6">
        <v>9</v>
      </c>
      <c r="N5794" s="6">
        <v>7</v>
      </c>
      <c r="O5794" s="6">
        <v>0.1</v>
      </c>
      <c r="P5794" s="8">
        <v>1782.2</v>
      </c>
      <c r="Q5794" s="8">
        <v>1514.87</v>
      </c>
      <c r="R5794" s="8">
        <f t="shared" si="271"/>
        <v>623.76999999999862</v>
      </c>
      <c r="S5794" s="8">
        <f>(((Sales[[#This Row],[Unit Price]]-(Sales[[#This Row],[Discount Applied]]*Sales[[#This Row],[Unit Price]]))-Q5794)/Q5794)*100</f>
        <v>5.8823529411764799</v>
      </c>
      <c r="T5794" s="8">
        <f t="shared" si="272"/>
        <v>11227.859999999999</v>
      </c>
      <c r="U5794" s="8">
        <f>Sales[[#This Row],[Unit Cost]]*Sales[[#This Row],[Order Quantity]]</f>
        <v>10604.09</v>
      </c>
    </row>
    <row r="5795" spans="1:21" x14ac:dyDescent="0.2">
      <c r="A5795" s="6" t="s">
        <v>6008</v>
      </c>
      <c r="B5795" s="6" t="s">
        <v>24</v>
      </c>
      <c r="C5795" s="6" t="s">
        <v>146</v>
      </c>
      <c r="D5795" s="7">
        <v>43800</v>
      </c>
      <c r="E5795" s="7">
        <v>43939</v>
      </c>
      <c r="F5795" s="7">
        <v>43952</v>
      </c>
      <c r="G5795" s="7">
        <v>43955</v>
      </c>
      <c r="H5795" s="6">
        <f t="shared" si="270"/>
        <v>16</v>
      </c>
      <c r="I5795" s="6" t="s">
        <v>215</v>
      </c>
      <c r="J5795" s="6">
        <v>7</v>
      </c>
      <c r="K5795" s="6">
        <v>30</v>
      </c>
      <c r="L5795" s="6">
        <v>280</v>
      </c>
      <c r="M5795" s="6">
        <v>27</v>
      </c>
      <c r="N5795" s="6">
        <v>3</v>
      </c>
      <c r="O5795" s="6">
        <v>0.1</v>
      </c>
      <c r="P5795" s="8">
        <v>3852.5</v>
      </c>
      <c r="Q5795" s="8">
        <v>2234.4499999999998</v>
      </c>
      <c r="R5795" s="8">
        <f t="shared" si="271"/>
        <v>3698.4000000000005</v>
      </c>
      <c r="S5795" s="8">
        <f>(((Sales[[#This Row],[Unit Price]]-(Sales[[#This Row],[Discount Applied]]*Sales[[#This Row],[Unit Price]]))-Q5795)/Q5795)*100</f>
        <v>55.172413793103459</v>
      </c>
      <c r="T5795" s="8">
        <f t="shared" si="272"/>
        <v>10401.75</v>
      </c>
      <c r="U5795" s="8">
        <f>Sales[[#This Row],[Unit Cost]]*Sales[[#This Row],[Order Quantity]]</f>
        <v>6703.3499999999995</v>
      </c>
    </row>
    <row r="5796" spans="1:21" x14ac:dyDescent="0.2">
      <c r="A5796" s="6" t="s">
        <v>6009</v>
      </c>
      <c r="B5796" s="6" t="s">
        <v>26</v>
      </c>
      <c r="C5796" s="6" t="s">
        <v>144</v>
      </c>
      <c r="D5796" s="7">
        <v>43800</v>
      </c>
      <c r="E5796" s="7">
        <v>43939</v>
      </c>
      <c r="F5796" s="7">
        <v>43963</v>
      </c>
      <c r="G5796" s="7">
        <v>43964</v>
      </c>
      <c r="H5796" s="6">
        <f t="shared" si="270"/>
        <v>25</v>
      </c>
      <c r="I5796" s="6" t="s">
        <v>215</v>
      </c>
      <c r="J5796" s="6">
        <v>27</v>
      </c>
      <c r="K5796" s="6">
        <v>34</v>
      </c>
      <c r="L5796" s="6">
        <v>68</v>
      </c>
      <c r="M5796" s="6">
        <v>39</v>
      </c>
      <c r="N5796" s="6">
        <v>5</v>
      </c>
      <c r="O5796" s="6">
        <v>0.3</v>
      </c>
      <c r="P5796" s="8">
        <v>5721.8</v>
      </c>
      <c r="Q5796" s="8">
        <v>4863.53</v>
      </c>
      <c r="R5796" s="8">
        <f t="shared" si="271"/>
        <v>-4291.3499999999985</v>
      </c>
      <c r="S5796" s="8">
        <f>(((Sales[[#This Row],[Unit Price]]-(Sales[[#This Row],[Discount Applied]]*Sales[[#This Row],[Unit Price]]))-Q5796)/Q5796)*100</f>
        <v>-17.647058823529402</v>
      </c>
      <c r="T5796" s="8">
        <f t="shared" si="272"/>
        <v>20026.3</v>
      </c>
      <c r="U5796" s="8">
        <f>Sales[[#This Row],[Unit Cost]]*Sales[[#This Row],[Order Quantity]]</f>
        <v>24317.649999999998</v>
      </c>
    </row>
    <row r="5797" spans="1:21" x14ac:dyDescent="0.2">
      <c r="A5797" s="6" t="s">
        <v>6010</v>
      </c>
      <c r="B5797" s="6" t="s">
        <v>24</v>
      </c>
      <c r="C5797" s="6" t="s">
        <v>147</v>
      </c>
      <c r="D5797" s="7">
        <v>43800</v>
      </c>
      <c r="E5797" s="7">
        <v>43939</v>
      </c>
      <c r="F5797" s="7">
        <v>43955</v>
      </c>
      <c r="G5797" s="7">
        <v>43956</v>
      </c>
      <c r="H5797" s="6">
        <f t="shared" si="270"/>
        <v>17</v>
      </c>
      <c r="I5797" s="6" t="s">
        <v>215</v>
      </c>
      <c r="J5797" s="6">
        <v>2</v>
      </c>
      <c r="K5797" s="6">
        <v>44</v>
      </c>
      <c r="L5797" s="6">
        <v>221</v>
      </c>
      <c r="M5797" s="6">
        <v>21</v>
      </c>
      <c r="N5797" s="6">
        <v>7</v>
      </c>
      <c r="O5797" s="6">
        <v>0.05</v>
      </c>
      <c r="P5797" s="8">
        <v>2452.2000000000003</v>
      </c>
      <c r="Q5797" s="8">
        <v>1642.9740000000004</v>
      </c>
      <c r="R5797" s="8">
        <f t="shared" si="271"/>
        <v>4806.3119999999981</v>
      </c>
      <c r="S5797" s="8">
        <f>(((Sales[[#This Row],[Unit Price]]-(Sales[[#This Row],[Discount Applied]]*Sales[[#This Row],[Unit Price]]))-Q5797)/Q5797)*100</f>
        <v>41.791044776119378</v>
      </c>
      <c r="T5797" s="8">
        <f t="shared" si="272"/>
        <v>16307.130000000001</v>
      </c>
      <c r="U5797" s="8">
        <f>Sales[[#This Row],[Unit Cost]]*Sales[[#This Row],[Order Quantity]]</f>
        <v>11500.818000000003</v>
      </c>
    </row>
    <row r="5798" spans="1:21" x14ac:dyDescent="0.2">
      <c r="A5798" s="6" t="s">
        <v>6011</v>
      </c>
      <c r="B5798" s="6" t="s">
        <v>24</v>
      </c>
      <c r="C5798" s="6" t="s">
        <v>143</v>
      </c>
      <c r="D5798" s="7">
        <v>43800</v>
      </c>
      <c r="E5798" s="7">
        <v>43939</v>
      </c>
      <c r="F5798" s="7">
        <v>43956</v>
      </c>
      <c r="G5798" s="7">
        <v>43959</v>
      </c>
      <c r="H5798" s="6">
        <f t="shared" si="270"/>
        <v>20</v>
      </c>
      <c r="I5798" s="6" t="s">
        <v>215</v>
      </c>
      <c r="J5798" s="6">
        <v>9</v>
      </c>
      <c r="K5798" s="6">
        <v>8</v>
      </c>
      <c r="L5798" s="6">
        <v>364</v>
      </c>
      <c r="M5798" s="6">
        <v>25</v>
      </c>
      <c r="N5798" s="6">
        <v>3</v>
      </c>
      <c r="O5798" s="6">
        <v>7.4999999999999997E-2</v>
      </c>
      <c r="P5798" s="8">
        <v>857.6</v>
      </c>
      <c r="Q5798" s="8">
        <v>548.86400000000003</v>
      </c>
      <c r="R5798" s="8">
        <f t="shared" si="271"/>
        <v>733.24800000000005</v>
      </c>
      <c r="S5798" s="8">
        <f>(((Sales[[#This Row],[Unit Price]]-(Sales[[#This Row],[Discount Applied]]*Sales[[#This Row],[Unit Price]]))-Q5798)/Q5798)*100</f>
        <v>44.531249999999986</v>
      </c>
      <c r="T5798" s="8">
        <f t="shared" si="272"/>
        <v>2379.84</v>
      </c>
      <c r="U5798" s="8">
        <f>Sales[[#This Row],[Unit Cost]]*Sales[[#This Row],[Order Quantity]]</f>
        <v>1646.5920000000001</v>
      </c>
    </row>
    <row r="5799" spans="1:21" x14ac:dyDescent="0.2">
      <c r="A5799" s="6" t="s">
        <v>6012</v>
      </c>
      <c r="B5799" s="6" t="s">
        <v>24</v>
      </c>
      <c r="C5799" s="6" t="s">
        <v>146</v>
      </c>
      <c r="D5799" s="7">
        <v>43800</v>
      </c>
      <c r="E5799" s="7">
        <v>43939</v>
      </c>
      <c r="F5799" s="7">
        <v>43966</v>
      </c>
      <c r="G5799" s="7">
        <v>43973</v>
      </c>
      <c r="H5799" s="6">
        <f t="shared" si="270"/>
        <v>34</v>
      </c>
      <c r="I5799" s="6" t="s">
        <v>215</v>
      </c>
      <c r="J5799" s="6">
        <v>10</v>
      </c>
      <c r="K5799" s="6">
        <v>4</v>
      </c>
      <c r="L5799" s="6">
        <v>315</v>
      </c>
      <c r="M5799" s="6">
        <v>33</v>
      </c>
      <c r="N5799" s="6">
        <v>2</v>
      </c>
      <c r="O5799" s="6">
        <v>0.1</v>
      </c>
      <c r="P5799" s="8">
        <v>261.3</v>
      </c>
      <c r="Q5799" s="8">
        <v>175.07100000000003</v>
      </c>
      <c r="R5799" s="8">
        <f t="shared" si="271"/>
        <v>120.19799999999998</v>
      </c>
      <c r="S5799" s="8">
        <f>(((Sales[[#This Row],[Unit Price]]-(Sales[[#This Row],[Discount Applied]]*Sales[[#This Row],[Unit Price]]))-Q5799)/Q5799)*100</f>
        <v>34.328358208955208</v>
      </c>
      <c r="T5799" s="8">
        <f t="shared" si="272"/>
        <v>470.34000000000003</v>
      </c>
      <c r="U5799" s="8">
        <f>Sales[[#This Row],[Unit Cost]]*Sales[[#This Row],[Order Quantity]]</f>
        <v>350.14200000000005</v>
      </c>
    </row>
    <row r="5800" spans="1:21" x14ac:dyDescent="0.2">
      <c r="A5800" s="6" t="s">
        <v>6013</v>
      </c>
      <c r="B5800" s="6" t="s">
        <v>26</v>
      </c>
      <c r="C5800" s="6" t="s">
        <v>145</v>
      </c>
      <c r="D5800" s="7">
        <v>43800</v>
      </c>
      <c r="E5800" s="7">
        <v>43939</v>
      </c>
      <c r="F5800" s="7">
        <v>43947</v>
      </c>
      <c r="G5800" s="7">
        <v>43953</v>
      </c>
      <c r="H5800" s="6">
        <f t="shared" si="270"/>
        <v>14</v>
      </c>
      <c r="I5800" s="6" t="s">
        <v>215</v>
      </c>
      <c r="J5800" s="6">
        <v>26</v>
      </c>
      <c r="K5800" s="6">
        <v>39</v>
      </c>
      <c r="L5800" s="6">
        <v>127</v>
      </c>
      <c r="M5800" s="6">
        <v>14</v>
      </c>
      <c r="N5800" s="6">
        <v>5</v>
      </c>
      <c r="O5800" s="6">
        <v>0.05</v>
      </c>
      <c r="P5800" s="8">
        <v>5266.2</v>
      </c>
      <c r="Q5800" s="8">
        <v>2791.0860000000002</v>
      </c>
      <c r="R5800" s="8">
        <f t="shared" si="271"/>
        <v>11059.02</v>
      </c>
      <c r="S5800" s="8">
        <f>(((Sales[[#This Row],[Unit Price]]-(Sales[[#This Row],[Discount Applied]]*Sales[[#This Row],[Unit Price]]))-Q5800)/Q5800)*100</f>
        <v>79.24528301886788</v>
      </c>
      <c r="T5800" s="8">
        <f t="shared" si="272"/>
        <v>25014.45</v>
      </c>
      <c r="U5800" s="8">
        <f>Sales[[#This Row],[Unit Cost]]*Sales[[#This Row],[Order Quantity]]</f>
        <v>13955.43</v>
      </c>
    </row>
    <row r="5801" spans="1:21" x14ac:dyDescent="0.2">
      <c r="A5801" s="6" t="s">
        <v>6014</v>
      </c>
      <c r="B5801" s="6" t="s">
        <v>25</v>
      </c>
      <c r="C5801" s="6" t="s">
        <v>148</v>
      </c>
      <c r="D5801" s="7">
        <v>43800</v>
      </c>
      <c r="E5801" s="7">
        <v>43939</v>
      </c>
      <c r="F5801" s="7">
        <v>43946</v>
      </c>
      <c r="G5801" s="7">
        <v>43949</v>
      </c>
      <c r="H5801" s="6">
        <f t="shared" si="270"/>
        <v>10</v>
      </c>
      <c r="I5801" s="6" t="s">
        <v>215</v>
      </c>
      <c r="J5801" s="6">
        <v>12</v>
      </c>
      <c r="K5801" s="6">
        <v>5</v>
      </c>
      <c r="L5801" s="6">
        <v>21</v>
      </c>
      <c r="M5801" s="6">
        <v>41</v>
      </c>
      <c r="N5801" s="6">
        <v>1</v>
      </c>
      <c r="O5801" s="6">
        <v>0.05</v>
      </c>
      <c r="P5801" s="8">
        <v>5936.2</v>
      </c>
      <c r="Q5801" s="8">
        <v>2849.3759999999997</v>
      </c>
      <c r="R5801" s="8">
        <f t="shared" si="271"/>
        <v>2790.0139999999997</v>
      </c>
      <c r="S5801" s="8">
        <f>(((Sales[[#This Row],[Unit Price]]-(Sales[[#This Row],[Discount Applied]]*Sales[[#This Row],[Unit Price]]))-Q5801)/Q5801)*100</f>
        <v>97.916666666666657</v>
      </c>
      <c r="T5801" s="8">
        <f t="shared" si="272"/>
        <v>5639.3899999999994</v>
      </c>
      <c r="U5801" s="8">
        <f>Sales[[#This Row],[Unit Cost]]*Sales[[#This Row],[Order Quantity]]</f>
        <v>2849.3759999999997</v>
      </c>
    </row>
    <row r="5802" spans="1:21" x14ac:dyDescent="0.2">
      <c r="A5802" s="6" t="s">
        <v>6015</v>
      </c>
      <c r="B5802" s="6" t="s">
        <v>25</v>
      </c>
      <c r="C5802" s="6" t="s">
        <v>148</v>
      </c>
      <c r="D5802" s="7">
        <v>43800</v>
      </c>
      <c r="E5802" s="7">
        <v>43939</v>
      </c>
      <c r="F5802" s="7">
        <v>43956</v>
      </c>
      <c r="G5802" s="7">
        <v>43957</v>
      </c>
      <c r="H5802" s="6">
        <f t="shared" si="270"/>
        <v>18</v>
      </c>
      <c r="I5802" s="6" t="s">
        <v>215</v>
      </c>
      <c r="J5802" s="6">
        <v>14</v>
      </c>
      <c r="K5802" s="6">
        <v>5</v>
      </c>
      <c r="L5802" s="6">
        <v>31</v>
      </c>
      <c r="M5802" s="6">
        <v>1</v>
      </c>
      <c r="N5802" s="6">
        <v>4</v>
      </c>
      <c r="O5802" s="6">
        <v>0.1</v>
      </c>
      <c r="P5802" s="8">
        <v>3021.7000000000003</v>
      </c>
      <c r="Q5802" s="8">
        <v>1843.2370000000001</v>
      </c>
      <c r="R5802" s="8">
        <f t="shared" si="271"/>
        <v>3505.1720000000005</v>
      </c>
      <c r="S5802" s="8">
        <f>(((Sales[[#This Row],[Unit Price]]-(Sales[[#This Row],[Discount Applied]]*Sales[[#This Row],[Unit Price]]))-Q5802)/Q5802)*100</f>
        <v>47.540983606557383</v>
      </c>
      <c r="T5802" s="8">
        <f t="shared" si="272"/>
        <v>10878.12</v>
      </c>
      <c r="U5802" s="8">
        <f>Sales[[#This Row],[Unit Cost]]*Sales[[#This Row],[Order Quantity]]</f>
        <v>7372.9480000000003</v>
      </c>
    </row>
    <row r="5803" spans="1:21" x14ac:dyDescent="0.2">
      <c r="A5803" s="6" t="s">
        <v>6016</v>
      </c>
      <c r="B5803" s="6" t="s">
        <v>24</v>
      </c>
      <c r="C5803" s="6" t="s">
        <v>145</v>
      </c>
      <c r="D5803" s="7">
        <v>43800</v>
      </c>
      <c r="E5803" s="7">
        <v>43939</v>
      </c>
      <c r="F5803" s="7">
        <v>43962</v>
      </c>
      <c r="G5803" s="7">
        <v>43965</v>
      </c>
      <c r="H5803" s="6">
        <f t="shared" si="270"/>
        <v>26</v>
      </c>
      <c r="I5803" s="6" t="s">
        <v>215</v>
      </c>
      <c r="J5803" s="6">
        <v>11</v>
      </c>
      <c r="K5803" s="6">
        <v>35</v>
      </c>
      <c r="L5803" s="6">
        <v>167</v>
      </c>
      <c r="M5803" s="6">
        <v>4</v>
      </c>
      <c r="N5803" s="6">
        <v>6</v>
      </c>
      <c r="O5803" s="6">
        <v>0.2</v>
      </c>
      <c r="P5803" s="8">
        <v>1005</v>
      </c>
      <c r="Q5803" s="8">
        <v>804</v>
      </c>
      <c r="R5803" s="8">
        <f t="shared" si="271"/>
        <v>0</v>
      </c>
      <c r="S5803" s="8">
        <f>(((Sales[[#This Row],[Unit Price]]-(Sales[[#This Row],[Discount Applied]]*Sales[[#This Row],[Unit Price]]))-Q5803)/Q5803)*100</f>
        <v>0</v>
      </c>
      <c r="T5803" s="8">
        <f t="shared" si="272"/>
        <v>4824</v>
      </c>
      <c r="U5803" s="8">
        <f>Sales[[#This Row],[Unit Cost]]*Sales[[#This Row],[Order Quantity]]</f>
        <v>4824</v>
      </c>
    </row>
    <row r="5804" spans="1:21" x14ac:dyDescent="0.2">
      <c r="A5804" s="6" t="s">
        <v>6017</v>
      </c>
      <c r="B5804" s="6" t="s">
        <v>24</v>
      </c>
      <c r="C5804" s="6" t="s">
        <v>144</v>
      </c>
      <c r="D5804" s="7">
        <v>43800</v>
      </c>
      <c r="E5804" s="7">
        <v>43940</v>
      </c>
      <c r="F5804" s="7">
        <v>43962</v>
      </c>
      <c r="G5804" s="7">
        <v>43969</v>
      </c>
      <c r="H5804" s="6">
        <f t="shared" si="270"/>
        <v>29</v>
      </c>
      <c r="I5804" s="6" t="s">
        <v>215</v>
      </c>
      <c r="J5804" s="6">
        <v>10</v>
      </c>
      <c r="K5804" s="6">
        <v>44</v>
      </c>
      <c r="L5804" s="6">
        <v>62</v>
      </c>
      <c r="M5804" s="6">
        <v>34</v>
      </c>
      <c r="N5804" s="6">
        <v>5</v>
      </c>
      <c r="O5804" s="6">
        <v>7.4999999999999997E-2</v>
      </c>
      <c r="P5804" s="8">
        <v>2472.3000000000002</v>
      </c>
      <c r="Q5804" s="8">
        <v>1236.1500000000001</v>
      </c>
      <c r="R5804" s="8">
        <f t="shared" si="271"/>
        <v>5253.6375000000007</v>
      </c>
      <c r="S5804" s="8">
        <f>(((Sales[[#This Row],[Unit Price]]-(Sales[[#This Row],[Discount Applied]]*Sales[[#This Row],[Unit Price]]))-Q5804)/Q5804)*100</f>
        <v>84.999999999999986</v>
      </c>
      <c r="T5804" s="8">
        <f t="shared" si="272"/>
        <v>11434.387500000001</v>
      </c>
      <c r="U5804" s="8">
        <f>Sales[[#This Row],[Unit Cost]]*Sales[[#This Row],[Order Quantity]]</f>
        <v>6180.75</v>
      </c>
    </row>
    <row r="5805" spans="1:21" x14ac:dyDescent="0.2">
      <c r="A5805" s="6" t="s">
        <v>6018</v>
      </c>
      <c r="B5805" s="6" t="s">
        <v>25</v>
      </c>
      <c r="C5805" s="6" t="s">
        <v>143</v>
      </c>
      <c r="D5805" s="7">
        <v>43800</v>
      </c>
      <c r="E5805" s="7">
        <v>43940</v>
      </c>
      <c r="F5805" s="7">
        <v>43965</v>
      </c>
      <c r="G5805" s="7">
        <v>43968</v>
      </c>
      <c r="H5805" s="6">
        <f t="shared" si="270"/>
        <v>28</v>
      </c>
      <c r="I5805" s="6" t="s">
        <v>215</v>
      </c>
      <c r="J5805" s="6">
        <v>16</v>
      </c>
      <c r="K5805" s="6">
        <v>20</v>
      </c>
      <c r="L5805" s="6">
        <v>364</v>
      </c>
      <c r="M5805" s="6">
        <v>1</v>
      </c>
      <c r="N5805" s="6">
        <v>7</v>
      </c>
      <c r="O5805" s="6">
        <v>7.4999999999999997E-2</v>
      </c>
      <c r="P5805" s="8">
        <v>1031.8</v>
      </c>
      <c r="Q5805" s="8">
        <v>495.26399999999995</v>
      </c>
      <c r="R5805" s="8">
        <f t="shared" si="271"/>
        <v>3214.0570000000002</v>
      </c>
      <c r="S5805" s="8">
        <f>(((Sales[[#This Row],[Unit Price]]-(Sales[[#This Row],[Discount Applied]]*Sales[[#This Row],[Unit Price]]))-Q5805)/Q5805)*100</f>
        <v>92.708333333333343</v>
      </c>
      <c r="T5805" s="8">
        <f t="shared" si="272"/>
        <v>6680.9049999999997</v>
      </c>
      <c r="U5805" s="8">
        <f>Sales[[#This Row],[Unit Cost]]*Sales[[#This Row],[Order Quantity]]</f>
        <v>3466.8479999999995</v>
      </c>
    </row>
    <row r="5806" spans="1:21" x14ac:dyDescent="0.2">
      <c r="A5806" s="6" t="s">
        <v>6019</v>
      </c>
      <c r="B5806" s="6" t="s">
        <v>24</v>
      </c>
      <c r="C5806" s="6" t="s">
        <v>145</v>
      </c>
      <c r="D5806" s="7">
        <v>43800</v>
      </c>
      <c r="E5806" s="7">
        <v>43940</v>
      </c>
      <c r="F5806" s="7">
        <v>43953</v>
      </c>
      <c r="G5806" s="7">
        <v>43963</v>
      </c>
      <c r="H5806" s="6">
        <f t="shared" si="270"/>
        <v>23</v>
      </c>
      <c r="I5806" s="6" t="s">
        <v>215</v>
      </c>
      <c r="J5806" s="6">
        <v>5</v>
      </c>
      <c r="K5806" s="6">
        <v>40</v>
      </c>
      <c r="L5806" s="6">
        <v>116</v>
      </c>
      <c r="M5806" s="6">
        <v>20</v>
      </c>
      <c r="N5806" s="6">
        <v>3</v>
      </c>
      <c r="O5806" s="6">
        <v>0.2</v>
      </c>
      <c r="P5806" s="8">
        <v>1011.7</v>
      </c>
      <c r="Q5806" s="8">
        <v>576.66899999999998</v>
      </c>
      <c r="R5806" s="8">
        <f t="shared" si="271"/>
        <v>698.07300000000032</v>
      </c>
      <c r="S5806" s="8">
        <f>(((Sales[[#This Row],[Unit Price]]-(Sales[[#This Row],[Discount Applied]]*Sales[[#This Row],[Unit Price]]))-Q5806)/Q5806)*100</f>
        <v>40.350877192982466</v>
      </c>
      <c r="T5806" s="8">
        <f t="shared" si="272"/>
        <v>2428.0800000000004</v>
      </c>
      <c r="U5806" s="8">
        <f>Sales[[#This Row],[Unit Cost]]*Sales[[#This Row],[Order Quantity]]</f>
        <v>1730.0070000000001</v>
      </c>
    </row>
    <row r="5807" spans="1:21" x14ac:dyDescent="0.2">
      <c r="A5807" s="6" t="s">
        <v>6020</v>
      </c>
      <c r="B5807" s="6" t="s">
        <v>24</v>
      </c>
      <c r="C5807" s="6" t="s">
        <v>146</v>
      </c>
      <c r="D5807" s="7">
        <v>43800</v>
      </c>
      <c r="E5807" s="7">
        <v>43940</v>
      </c>
      <c r="F5807" s="7">
        <v>43964</v>
      </c>
      <c r="G5807" s="7">
        <v>43973</v>
      </c>
      <c r="H5807" s="6">
        <f t="shared" si="270"/>
        <v>33</v>
      </c>
      <c r="I5807" s="6" t="s">
        <v>215</v>
      </c>
      <c r="J5807" s="6">
        <v>8</v>
      </c>
      <c r="K5807" s="6">
        <v>3</v>
      </c>
      <c r="L5807" s="6">
        <v>328</v>
      </c>
      <c r="M5807" s="6">
        <v>27</v>
      </c>
      <c r="N5807" s="6">
        <v>4</v>
      </c>
      <c r="O5807" s="6">
        <v>0.3</v>
      </c>
      <c r="P5807" s="8">
        <v>2217.7000000000003</v>
      </c>
      <c r="Q5807" s="8">
        <v>1618.921</v>
      </c>
      <c r="R5807" s="8">
        <f t="shared" si="271"/>
        <v>-266.12399999999889</v>
      </c>
      <c r="S5807" s="8">
        <f>(((Sales[[#This Row],[Unit Price]]-(Sales[[#This Row],[Discount Applied]]*Sales[[#This Row],[Unit Price]]))-Q5807)/Q5807)*100</f>
        <v>-4.1095890410958731</v>
      </c>
      <c r="T5807" s="8">
        <f t="shared" si="272"/>
        <v>6209.5600000000013</v>
      </c>
      <c r="U5807" s="8">
        <f>Sales[[#This Row],[Unit Cost]]*Sales[[#This Row],[Order Quantity]]</f>
        <v>6475.6840000000002</v>
      </c>
    </row>
    <row r="5808" spans="1:21" x14ac:dyDescent="0.2">
      <c r="A5808" s="6" t="s">
        <v>6021</v>
      </c>
      <c r="B5808" s="6" t="s">
        <v>26</v>
      </c>
      <c r="C5808" s="6" t="s">
        <v>147</v>
      </c>
      <c r="D5808" s="7">
        <v>43900</v>
      </c>
      <c r="E5808" s="7">
        <v>43940</v>
      </c>
      <c r="F5808" s="7">
        <v>43966</v>
      </c>
      <c r="G5808" s="7">
        <v>43972</v>
      </c>
      <c r="H5808" s="6">
        <f t="shared" si="270"/>
        <v>32</v>
      </c>
      <c r="I5808" s="6" t="s">
        <v>215</v>
      </c>
      <c r="J5808" s="6">
        <v>26</v>
      </c>
      <c r="K5808" s="6">
        <v>27</v>
      </c>
      <c r="L5808" s="6">
        <v>259</v>
      </c>
      <c r="M5808" s="6">
        <v>20</v>
      </c>
      <c r="N5808" s="6">
        <v>5</v>
      </c>
      <c r="O5808" s="6">
        <v>7.4999999999999997E-2</v>
      </c>
      <c r="P5808" s="8">
        <v>1045.2</v>
      </c>
      <c r="Q5808" s="8">
        <v>533.05200000000002</v>
      </c>
      <c r="R5808" s="8">
        <f t="shared" si="271"/>
        <v>2168.79</v>
      </c>
      <c r="S5808" s="8">
        <f>(((Sales[[#This Row],[Unit Price]]-(Sales[[#This Row],[Discount Applied]]*Sales[[#This Row],[Unit Price]]))-Q5808)/Q5808)*100</f>
        <v>81.372549019607845</v>
      </c>
      <c r="T5808" s="8">
        <f t="shared" si="272"/>
        <v>4834.05</v>
      </c>
      <c r="U5808" s="8">
        <f>Sales[[#This Row],[Unit Cost]]*Sales[[#This Row],[Order Quantity]]</f>
        <v>2665.26</v>
      </c>
    </row>
    <row r="5809" spans="1:21" x14ac:dyDescent="0.2">
      <c r="A5809" s="6" t="s">
        <v>6022</v>
      </c>
      <c r="B5809" s="6" t="s">
        <v>24</v>
      </c>
      <c r="C5809" s="6" t="s">
        <v>148</v>
      </c>
      <c r="D5809" s="7">
        <v>43800</v>
      </c>
      <c r="E5809" s="7">
        <v>43941</v>
      </c>
      <c r="F5809" s="7">
        <v>43948</v>
      </c>
      <c r="G5809" s="7">
        <v>43958</v>
      </c>
      <c r="H5809" s="6">
        <f t="shared" si="270"/>
        <v>17</v>
      </c>
      <c r="I5809" s="6" t="s">
        <v>215</v>
      </c>
      <c r="J5809" s="6">
        <v>9</v>
      </c>
      <c r="K5809" s="6">
        <v>14</v>
      </c>
      <c r="L5809" s="6">
        <v>25</v>
      </c>
      <c r="M5809" s="6">
        <v>28</v>
      </c>
      <c r="N5809" s="6">
        <v>3</v>
      </c>
      <c r="O5809" s="6">
        <v>0.4</v>
      </c>
      <c r="P5809" s="8">
        <v>1313.2</v>
      </c>
      <c r="Q5809" s="8">
        <v>945.50400000000002</v>
      </c>
      <c r="R5809" s="8">
        <f t="shared" si="271"/>
        <v>-472.75199999999995</v>
      </c>
      <c r="S5809" s="8">
        <f>(((Sales[[#This Row],[Unit Price]]-(Sales[[#This Row],[Discount Applied]]*Sales[[#This Row],[Unit Price]]))-Q5809)/Q5809)*100</f>
        <v>-16.666666666666671</v>
      </c>
      <c r="T5809" s="8">
        <f t="shared" si="272"/>
        <v>2363.7600000000002</v>
      </c>
      <c r="U5809" s="8">
        <f>Sales[[#This Row],[Unit Cost]]*Sales[[#This Row],[Order Quantity]]</f>
        <v>2836.5120000000002</v>
      </c>
    </row>
    <row r="5810" spans="1:21" x14ac:dyDescent="0.2">
      <c r="A5810" s="6" t="s">
        <v>6023</v>
      </c>
      <c r="B5810" s="6" t="s">
        <v>25</v>
      </c>
      <c r="C5810" s="6" t="s">
        <v>145</v>
      </c>
      <c r="D5810" s="7">
        <v>43800</v>
      </c>
      <c r="E5810" s="7">
        <v>43941</v>
      </c>
      <c r="F5810" s="7">
        <v>43965</v>
      </c>
      <c r="G5810" s="7">
        <v>43968</v>
      </c>
      <c r="H5810" s="6">
        <f t="shared" si="270"/>
        <v>27</v>
      </c>
      <c r="I5810" s="6" t="s">
        <v>215</v>
      </c>
      <c r="J5810" s="6">
        <v>19</v>
      </c>
      <c r="K5810" s="6">
        <v>40</v>
      </c>
      <c r="L5810" s="6">
        <v>100</v>
      </c>
      <c r="M5810" s="6">
        <v>44</v>
      </c>
      <c r="N5810" s="6">
        <v>3</v>
      </c>
      <c r="O5810" s="6">
        <v>7.4999999999999997E-2</v>
      </c>
      <c r="P5810" s="8">
        <v>3859.2000000000003</v>
      </c>
      <c r="Q5810" s="8">
        <v>1813.8240000000001</v>
      </c>
      <c r="R5810" s="8">
        <f t="shared" si="271"/>
        <v>5267.8080000000009</v>
      </c>
      <c r="S5810" s="8">
        <f>(((Sales[[#This Row],[Unit Price]]-(Sales[[#This Row],[Discount Applied]]*Sales[[#This Row],[Unit Price]]))-Q5810)/Q5810)*100</f>
        <v>96.808510638297875</v>
      </c>
      <c r="T5810" s="8">
        <f t="shared" si="272"/>
        <v>10709.28</v>
      </c>
      <c r="U5810" s="8">
        <f>Sales[[#This Row],[Unit Cost]]*Sales[[#This Row],[Order Quantity]]</f>
        <v>5441.4719999999998</v>
      </c>
    </row>
    <row r="5811" spans="1:21" x14ac:dyDescent="0.2">
      <c r="A5811" s="6" t="s">
        <v>6024</v>
      </c>
      <c r="B5811" s="6" t="s">
        <v>23</v>
      </c>
      <c r="C5811" s="6" t="s">
        <v>146</v>
      </c>
      <c r="D5811" s="7">
        <v>43900</v>
      </c>
      <c r="E5811" s="7">
        <v>43941</v>
      </c>
      <c r="F5811" s="7">
        <v>43963</v>
      </c>
      <c r="G5811" s="7">
        <v>43973</v>
      </c>
      <c r="H5811" s="6">
        <f t="shared" si="270"/>
        <v>32</v>
      </c>
      <c r="I5811" s="6" t="s">
        <v>215</v>
      </c>
      <c r="J5811" s="6">
        <v>25</v>
      </c>
      <c r="K5811" s="6">
        <v>22</v>
      </c>
      <c r="L5811" s="6">
        <v>263</v>
      </c>
      <c r="M5811" s="6">
        <v>29</v>
      </c>
      <c r="N5811" s="6">
        <v>6</v>
      </c>
      <c r="O5811" s="6">
        <v>0.1</v>
      </c>
      <c r="P5811" s="8">
        <v>6552.6</v>
      </c>
      <c r="Q5811" s="8">
        <v>3866.0340000000001</v>
      </c>
      <c r="R5811" s="8">
        <f t="shared" si="271"/>
        <v>12187.836000000007</v>
      </c>
      <c r="S5811" s="8">
        <f>(((Sales[[#This Row],[Unit Price]]-(Sales[[#This Row],[Discount Applied]]*Sales[[#This Row],[Unit Price]]))-Q5811)/Q5811)*100</f>
        <v>52.542372881355938</v>
      </c>
      <c r="T5811" s="8">
        <f t="shared" si="272"/>
        <v>35384.040000000008</v>
      </c>
      <c r="U5811" s="8">
        <f>Sales[[#This Row],[Unit Cost]]*Sales[[#This Row],[Order Quantity]]</f>
        <v>23196.204000000002</v>
      </c>
    </row>
    <row r="5812" spans="1:21" x14ac:dyDescent="0.2">
      <c r="A5812" s="6" t="s">
        <v>6025</v>
      </c>
      <c r="B5812" s="6" t="s">
        <v>24</v>
      </c>
      <c r="C5812" s="6" t="s">
        <v>145</v>
      </c>
      <c r="D5812" s="7">
        <v>43800</v>
      </c>
      <c r="E5812" s="7">
        <v>43941</v>
      </c>
      <c r="F5812" s="7">
        <v>43944</v>
      </c>
      <c r="G5812" s="7">
        <v>43953</v>
      </c>
      <c r="H5812" s="6">
        <f t="shared" si="270"/>
        <v>12</v>
      </c>
      <c r="I5812" s="6" t="s">
        <v>215</v>
      </c>
      <c r="J5812" s="6">
        <v>10</v>
      </c>
      <c r="K5812" s="6">
        <v>35</v>
      </c>
      <c r="L5812" s="6">
        <v>142</v>
      </c>
      <c r="M5812" s="6">
        <v>44</v>
      </c>
      <c r="N5812" s="6">
        <v>8</v>
      </c>
      <c r="O5812" s="6">
        <v>0.05</v>
      </c>
      <c r="P5812" s="8">
        <v>1855.9</v>
      </c>
      <c r="Q5812" s="8">
        <v>965.0680000000001</v>
      </c>
      <c r="R5812" s="8">
        <f t="shared" si="271"/>
        <v>6384.2959999999994</v>
      </c>
      <c r="S5812" s="8">
        <f>(((Sales[[#This Row],[Unit Price]]-(Sales[[#This Row],[Discount Applied]]*Sales[[#This Row],[Unit Price]]))-Q5812)/Q5812)*100</f>
        <v>82.692307692307679</v>
      </c>
      <c r="T5812" s="8">
        <f t="shared" si="272"/>
        <v>14104.84</v>
      </c>
      <c r="U5812" s="8">
        <f>Sales[[#This Row],[Unit Cost]]*Sales[[#This Row],[Order Quantity]]</f>
        <v>7720.5440000000008</v>
      </c>
    </row>
    <row r="5813" spans="1:21" x14ac:dyDescent="0.2">
      <c r="A5813" s="6" t="s">
        <v>6026</v>
      </c>
      <c r="B5813" s="6" t="s">
        <v>23</v>
      </c>
      <c r="C5813" s="6" t="s">
        <v>146</v>
      </c>
      <c r="D5813" s="7">
        <v>43800</v>
      </c>
      <c r="E5813" s="7">
        <v>43941</v>
      </c>
      <c r="F5813" s="7">
        <v>43968</v>
      </c>
      <c r="G5813" s="7">
        <v>43974</v>
      </c>
      <c r="H5813" s="6">
        <f t="shared" si="270"/>
        <v>33</v>
      </c>
      <c r="I5813" s="6" t="s">
        <v>215</v>
      </c>
      <c r="J5813" s="6">
        <v>22</v>
      </c>
      <c r="K5813" s="6">
        <v>15</v>
      </c>
      <c r="L5813" s="6">
        <v>298</v>
      </c>
      <c r="M5813" s="6">
        <v>24</v>
      </c>
      <c r="N5813" s="6">
        <v>7</v>
      </c>
      <c r="O5813" s="6">
        <v>0.1</v>
      </c>
      <c r="P5813" s="8">
        <v>214.4</v>
      </c>
      <c r="Q5813" s="8">
        <v>150.07999999999998</v>
      </c>
      <c r="R5813" s="8">
        <f t="shared" si="271"/>
        <v>300.16000000000008</v>
      </c>
      <c r="S5813" s="8">
        <f>(((Sales[[#This Row],[Unit Price]]-(Sales[[#This Row],[Discount Applied]]*Sales[[#This Row],[Unit Price]]))-Q5813)/Q5813)*100</f>
        <v>28.571428571428591</v>
      </c>
      <c r="T5813" s="8">
        <f t="shared" si="272"/>
        <v>1350.72</v>
      </c>
      <c r="U5813" s="8">
        <f>Sales[[#This Row],[Unit Cost]]*Sales[[#This Row],[Order Quantity]]</f>
        <v>1050.56</v>
      </c>
    </row>
    <row r="5814" spans="1:21" x14ac:dyDescent="0.2">
      <c r="A5814" s="6" t="s">
        <v>6027</v>
      </c>
      <c r="B5814" s="6" t="s">
        <v>25</v>
      </c>
      <c r="C5814" s="6" t="s">
        <v>143</v>
      </c>
      <c r="D5814" s="7">
        <v>43900</v>
      </c>
      <c r="E5814" s="7">
        <v>43941</v>
      </c>
      <c r="F5814" s="7">
        <v>43947</v>
      </c>
      <c r="G5814" s="7">
        <v>43951</v>
      </c>
      <c r="H5814" s="6">
        <f t="shared" si="270"/>
        <v>10</v>
      </c>
      <c r="I5814" s="6" t="s">
        <v>215</v>
      </c>
      <c r="J5814" s="6">
        <v>13</v>
      </c>
      <c r="K5814" s="6">
        <v>25</v>
      </c>
      <c r="L5814" s="6">
        <v>342</v>
      </c>
      <c r="M5814" s="6">
        <v>6</v>
      </c>
      <c r="N5814" s="6">
        <v>1</v>
      </c>
      <c r="O5814" s="6">
        <v>0.2</v>
      </c>
      <c r="P5814" s="8">
        <v>1051.9000000000001</v>
      </c>
      <c r="Q5814" s="8">
        <v>673.21600000000012</v>
      </c>
      <c r="R5814" s="8">
        <f t="shared" si="271"/>
        <v>168.30399999999997</v>
      </c>
      <c r="S5814" s="8">
        <f>(((Sales[[#This Row],[Unit Price]]-(Sales[[#This Row],[Discount Applied]]*Sales[[#This Row],[Unit Price]]))-Q5814)/Q5814)*100</f>
        <v>24.999999999999993</v>
      </c>
      <c r="T5814" s="8">
        <f t="shared" si="272"/>
        <v>841.5200000000001</v>
      </c>
      <c r="U5814" s="8">
        <f>Sales[[#This Row],[Unit Cost]]*Sales[[#This Row],[Order Quantity]]</f>
        <v>673.21600000000012</v>
      </c>
    </row>
    <row r="5815" spans="1:21" x14ac:dyDescent="0.2">
      <c r="A5815" s="6" t="s">
        <v>6028</v>
      </c>
      <c r="B5815" s="6" t="s">
        <v>24</v>
      </c>
      <c r="C5815" s="6" t="s">
        <v>145</v>
      </c>
      <c r="D5815" s="7">
        <v>43900</v>
      </c>
      <c r="E5815" s="7">
        <v>43941</v>
      </c>
      <c r="F5815" s="7">
        <v>43964</v>
      </c>
      <c r="G5815" s="7">
        <v>43969</v>
      </c>
      <c r="H5815" s="6">
        <f t="shared" si="270"/>
        <v>28</v>
      </c>
      <c r="I5815" s="6" t="s">
        <v>215</v>
      </c>
      <c r="J5815" s="6">
        <v>2</v>
      </c>
      <c r="K5815" s="6">
        <v>16</v>
      </c>
      <c r="L5815" s="6">
        <v>118</v>
      </c>
      <c r="M5815" s="6">
        <v>24</v>
      </c>
      <c r="N5815" s="6">
        <v>6</v>
      </c>
      <c r="O5815" s="6">
        <v>0.2</v>
      </c>
      <c r="P5815" s="8">
        <v>1212.7</v>
      </c>
      <c r="Q5815" s="8">
        <v>1006.5409999999999</v>
      </c>
      <c r="R5815" s="8">
        <f t="shared" si="271"/>
        <v>-218.28599999999824</v>
      </c>
      <c r="S5815" s="8">
        <f>(((Sales[[#This Row],[Unit Price]]-(Sales[[#This Row],[Discount Applied]]*Sales[[#This Row],[Unit Price]]))-Q5815)/Q5815)*100</f>
        <v>-3.6144578313252871</v>
      </c>
      <c r="T5815" s="8">
        <f t="shared" si="272"/>
        <v>5820.9600000000009</v>
      </c>
      <c r="U5815" s="8">
        <f>Sales[[#This Row],[Unit Cost]]*Sales[[#This Row],[Order Quantity]]</f>
        <v>6039.2459999999992</v>
      </c>
    </row>
    <row r="5816" spans="1:21" x14ac:dyDescent="0.2">
      <c r="A5816" s="6" t="s">
        <v>6029</v>
      </c>
      <c r="B5816" s="6" t="s">
        <v>24</v>
      </c>
      <c r="C5816" s="6" t="s">
        <v>148</v>
      </c>
      <c r="D5816" s="7">
        <v>43800</v>
      </c>
      <c r="E5816" s="7">
        <v>43941</v>
      </c>
      <c r="F5816" s="7">
        <v>43969</v>
      </c>
      <c r="G5816" s="7">
        <v>43971</v>
      </c>
      <c r="H5816" s="6">
        <f t="shared" si="270"/>
        <v>30</v>
      </c>
      <c r="I5816" s="6" t="s">
        <v>215</v>
      </c>
      <c r="J5816" s="6">
        <v>8</v>
      </c>
      <c r="K5816" s="6">
        <v>15</v>
      </c>
      <c r="L5816" s="6">
        <v>33</v>
      </c>
      <c r="M5816" s="6">
        <v>4</v>
      </c>
      <c r="N5816" s="6">
        <v>4</v>
      </c>
      <c r="O5816" s="6">
        <v>7.4999999999999997E-2</v>
      </c>
      <c r="P5816" s="8">
        <v>3886</v>
      </c>
      <c r="Q5816" s="8">
        <v>1748.7</v>
      </c>
      <c r="R5816" s="8">
        <f t="shared" si="271"/>
        <v>7383.4000000000005</v>
      </c>
      <c r="S5816" s="8">
        <f>(((Sales[[#This Row],[Unit Price]]-(Sales[[#This Row],[Discount Applied]]*Sales[[#This Row],[Unit Price]]))-Q5816)/Q5816)*100</f>
        <v>105.55555555555556</v>
      </c>
      <c r="T5816" s="8">
        <f t="shared" si="272"/>
        <v>14378.2</v>
      </c>
      <c r="U5816" s="8">
        <f>Sales[[#This Row],[Unit Cost]]*Sales[[#This Row],[Order Quantity]]</f>
        <v>6994.8</v>
      </c>
    </row>
    <row r="5817" spans="1:21" x14ac:dyDescent="0.2">
      <c r="A5817" s="6" t="s">
        <v>6030</v>
      </c>
      <c r="B5817" s="6" t="s">
        <v>23</v>
      </c>
      <c r="C5817" s="6" t="s">
        <v>145</v>
      </c>
      <c r="D5817" s="7">
        <v>43900</v>
      </c>
      <c r="E5817" s="7">
        <v>43941</v>
      </c>
      <c r="F5817" s="7">
        <v>43956</v>
      </c>
      <c r="G5817" s="7">
        <v>43964</v>
      </c>
      <c r="H5817" s="6">
        <f t="shared" si="270"/>
        <v>23</v>
      </c>
      <c r="I5817" s="6" t="s">
        <v>215</v>
      </c>
      <c r="J5817" s="6">
        <v>24</v>
      </c>
      <c r="K5817" s="6">
        <v>46</v>
      </c>
      <c r="L5817" s="6">
        <v>144</v>
      </c>
      <c r="M5817" s="6">
        <v>39</v>
      </c>
      <c r="N5817" s="6">
        <v>3</v>
      </c>
      <c r="O5817" s="6">
        <v>0.15</v>
      </c>
      <c r="P5817" s="8">
        <v>5808.9000000000005</v>
      </c>
      <c r="Q5817" s="8">
        <v>2555.9160000000002</v>
      </c>
      <c r="R5817" s="8">
        <f t="shared" si="271"/>
        <v>7144.9469999999992</v>
      </c>
      <c r="S5817" s="8">
        <f>(((Sales[[#This Row],[Unit Price]]-(Sales[[#This Row],[Discount Applied]]*Sales[[#This Row],[Unit Price]]))-Q5817)/Q5817)*100</f>
        <v>93.181818181818187</v>
      </c>
      <c r="T5817" s="8">
        <f t="shared" si="272"/>
        <v>14812.695</v>
      </c>
      <c r="U5817" s="8">
        <f>Sales[[#This Row],[Unit Cost]]*Sales[[#This Row],[Order Quantity]]</f>
        <v>7667.7480000000005</v>
      </c>
    </row>
    <row r="5818" spans="1:21" x14ac:dyDescent="0.2">
      <c r="A5818" s="6" t="s">
        <v>6031</v>
      </c>
      <c r="B5818" s="6" t="s">
        <v>23</v>
      </c>
      <c r="C5818" s="6" t="s">
        <v>145</v>
      </c>
      <c r="D5818" s="7">
        <v>43800</v>
      </c>
      <c r="E5818" s="7">
        <v>43942</v>
      </c>
      <c r="F5818" s="7">
        <v>43948</v>
      </c>
      <c r="G5818" s="7">
        <v>43954</v>
      </c>
      <c r="H5818" s="6">
        <f t="shared" si="270"/>
        <v>12</v>
      </c>
      <c r="I5818" s="6" t="s">
        <v>215</v>
      </c>
      <c r="J5818" s="6">
        <v>23</v>
      </c>
      <c r="K5818" s="6">
        <v>28</v>
      </c>
      <c r="L5818" s="6">
        <v>128</v>
      </c>
      <c r="M5818" s="6">
        <v>4</v>
      </c>
      <c r="N5818" s="6">
        <v>7</v>
      </c>
      <c r="O5818" s="6">
        <v>0.15</v>
      </c>
      <c r="P5818" s="8">
        <v>194.3</v>
      </c>
      <c r="Q5818" s="8">
        <v>126.29500000000002</v>
      </c>
      <c r="R5818" s="8">
        <f t="shared" si="271"/>
        <v>272.02</v>
      </c>
      <c r="S5818" s="8">
        <f>(((Sales[[#This Row],[Unit Price]]-(Sales[[#This Row],[Discount Applied]]*Sales[[#This Row],[Unit Price]]))-Q5818)/Q5818)*100</f>
        <v>30.769230769230756</v>
      </c>
      <c r="T5818" s="8">
        <f t="shared" si="272"/>
        <v>1156.085</v>
      </c>
      <c r="U5818" s="8">
        <f>Sales[[#This Row],[Unit Cost]]*Sales[[#This Row],[Order Quantity]]</f>
        <v>884.06500000000005</v>
      </c>
    </row>
    <row r="5819" spans="1:21" x14ac:dyDescent="0.2">
      <c r="A5819" s="6" t="s">
        <v>6032</v>
      </c>
      <c r="B5819" s="6" t="s">
        <v>23</v>
      </c>
      <c r="C5819" s="6" t="s">
        <v>146</v>
      </c>
      <c r="D5819" s="7">
        <v>43900</v>
      </c>
      <c r="E5819" s="7">
        <v>43942</v>
      </c>
      <c r="F5819" s="7">
        <v>43964</v>
      </c>
      <c r="G5819" s="7">
        <v>43972</v>
      </c>
      <c r="H5819" s="6">
        <f t="shared" si="270"/>
        <v>30</v>
      </c>
      <c r="I5819" s="6" t="s">
        <v>215</v>
      </c>
      <c r="J5819" s="6">
        <v>23</v>
      </c>
      <c r="K5819" s="6">
        <v>31</v>
      </c>
      <c r="L5819" s="6">
        <v>308</v>
      </c>
      <c r="M5819" s="6">
        <v>3</v>
      </c>
      <c r="N5819" s="6">
        <v>7</v>
      </c>
      <c r="O5819" s="6">
        <v>0.1</v>
      </c>
      <c r="P5819" s="8">
        <v>1768.8</v>
      </c>
      <c r="Q5819" s="8">
        <v>760.58399999999995</v>
      </c>
      <c r="R5819" s="8">
        <f t="shared" si="271"/>
        <v>5819.3520000000008</v>
      </c>
      <c r="S5819" s="8">
        <f>(((Sales[[#This Row],[Unit Price]]-(Sales[[#This Row],[Discount Applied]]*Sales[[#This Row],[Unit Price]]))-Q5819)/Q5819)*100</f>
        <v>109.30232558139537</v>
      </c>
      <c r="T5819" s="8">
        <f t="shared" si="272"/>
        <v>11143.44</v>
      </c>
      <c r="U5819" s="8">
        <f>Sales[[#This Row],[Unit Cost]]*Sales[[#This Row],[Order Quantity]]</f>
        <v>5324.0879999999997</v>
      </c>
    </row>
    <row r="5820" spans="1:21" x14ac:dyDescent="0.2">
      <c r="A5820" s="6" t="s">
        <v>6033</v>
      </c>
      <c r="B5820" s="6" t="s">
        <v>26</v>
      </c>
      <c r="C5820" s="6" t="s">
        <v>145</v>
      </c>
      <c r="D5820" s="7">
        <v>43900</v>
      </c>
      <c r="E5820" s="7">
        <v>43942</v>
      </c>
      <c r="F5820" s="7">
        <v>43949</v>
      </c>
      <c r="G5820" s="7">
        <v>43958</v>
      </c>
      <c r="H5820" s="6">
        <f t="shared" si="270"/>
        <v>16</v>
      </c>
      <c r="I5820" s="6" t="s">
        <v>215</v>
      </c>
      <c r="J5820" s="6">
        <v>28</v>
      </c>
      <c r="K5820" s="6">
        <v>14</v>
      </c>
      <c r="L5820" s="6">
        <v>178</v>
      </c>
      <c r="M5820" s="6">
        <v>12</v>
      </c>
      <c r="N5820" s="6">
        <v>8</v>
      </c>
      <c r="O5820" s="6">
        <v>0.1</v>
      </c>
      <c r="P5820" s="8">
        <v>3999.9</v>
      </c>
      <c r="Q5820" s="8">
        <v>2159.9460000000004</v>
      </c>
      <c r="R5820" s="8">
        <f t="shared" si="271"/>
        <v>11519.711999999996</v>
      </c>
      <c r="S5820" s="8">
        <f>(((Sales[[#This Row],[Unit Price]]-(Sales[[#This Row],[Discount Applied]]*Sales[[#This Row],[Unit Price]]))-Q5820)/Q5820)*100</f>
        <v>66.666666666666629</v>
      </c>
      <c r="T5820" s="8">
        <f t="shared" si="272"/>
        <v>28799.279999999999</v>
      </c>
      <c r="U5820" s="8">
        <f>Sales[[#This Row],[Unit Cost]]*Sales[[#This Row],[Order Quantity]]</f>
        <v>17279.568000000003</v>
      </c>
    </row>
    <row r="5821" spans="1:21" x14ac:dyDescent="0.2">
      <c r="A5821" s="6" t="s">
        <v>6034</v>
      </c>
      <c r="B5821" s="6" t="s">
        <v>26</v>
      </c>
      <c r="C5821" s="6" t="s">
        <v>147</v>
      </c>
      <c r="D5821" s="7">
        <v>43900</v>
      </c>
      <c r="E5821" s="7">
        <v>43942</v>
      </c>
      <c r="F5821" s="7">
        <v>43955</v>
      </c>
      <c r="G5821" s="7">
        <v>43965</v>
      </c>
      <c r="H5821" s="6">
        <f t="shared" si="270"/>
        <v>23</v>
      </c>
      <c r="I5821" s="6" t="s">
        <v>215</v>
      </c>
      <c r="J5821" s="6">
        <v>28</v>
      </c>
      <c r="K5821" s="6">
        <v>35</v>
      </c>
      <c r="L5821" s="6">
        <v>232</v>
      </c>
      <c r="M5821" s="6">
        <v>47</v>
      </c>
      <c r="N5821" s="6">
        <v>3</v>
      </c>
      <c r="O5821" s="6">
        <v>7.4999999999999997E-2</v>
      </c>
      <c r="P5821" s="8">
        <v>3242.8</v>
      </c>
      <c r="Q5821" s="8">
        <v>2756.38</v>
      </c>
      <c r="R5821" s="8">
        <f t="shared" si="271"/>
        <v>729.63000000000284</v>
      </c>
      <c r="S5821" s="8">
        <f>(((Sales[[#This Row],[Unit Price]]-(Sales[[#This Row],[Discount Applied]]*Sales[[#This Row],[Unit Price]]))-Q5821)/Q5821)*100</f>
        <v>8.8235294117647065</v>
      </c>
      <c r="T5821" s="8">
        <f t="shared" si="272"/>
        <v>8998.7700000000023</v>
      </c>
      <c r="U5821" s="8">
        <f>Sales[[#This Row],[Unit Cost]]*Sales[[#This Row],[Order Quantity]]</f>
        <v>8269.14</v>
      </c>
    </row>
    <row r="5822" spans="1:21" x14ac:dyDescent="0.2">
      <c r="A5822" s="6" t="s">
        <v>6035</v>
      </c>
      <c r="B5822" s="6" t="s">
        <v>26</v>
      </c>
      <c r="C5822" s="6" t="s">
        <v>147</v>
      </c>
      <c r="D5822" s="7">
        <v>43900</v>
      </c>
      <c r="E5822" s="7">
        <v>43942</v>
      </c>
      <c r="F5822" s="7">
        <v>43961</v>
      </c>
      <c r="G5822" s="7">
        <v>43965</v>
      </c>
      <c r="H5822" s="6">
        <f t="shared" si="270"/>
        <v>23</v>
      </c>
      <c r="I5822" s="6" t="s">
        <v>215</v>
      </c>
      <c r="J5822" s="6">
        <v>26</v>
      </c>
      <c r="K5822" s="6">
        <v>20</v>
      </c>
      <c r="L5822" s="6">
        <v>229</v>
      </c>
      <c r="M5822" s="6">
        <v>38</v>
      </c>
      <c r="N5822" s="6">
        <v>6</v>
      </c>
      <c r="O5822" s="6">
        <v>0.15</v>
      </c>
      <c r="P5822" s="8">
        <v>2566.1</v>
      </c>
      <c r="Q5822" s="8">
        <v>1796.2699999999998</v>
      </c>
      <c r="R5822" s="8">
        <f t="shared" si="271"/>
        <v>2309.4899999999998</v>
      </c>
      <c r="S5822" s="8">
        <f>(((Sales[[#This Row],[Unit Price]]-(Sales[[#This Row],[Discount Applied]]*Sales[[#This Row],[Unit Price]]))-Q5822)/Q5822)*100</f>
        <v>21.428571428571441</v>
      </c>
      <c r="T5822" s="8">
        <f t="shared" si="272"/>
        <v>13087.109999999999</v>
      </c>
      <c r="U5822" s="8">
        <f>Sales[[#This Row],[Unit Cost]]*Sales[[#This Row],[Order Quantity]]</f>
        <v>10777.619999999999</v>
      </c>
    </row>
    <row r="5823" spans="1:21" x14ac:dyDescent="0.2">
      <c r="A5823" s="6" t="s">
        <v>6036</v>
      </c>
      <c r="B5823" s="6" t="s">
        <v>23</v>
      </c>
      <c r="C5823" s="6" t="s">
        <v>145</v>
      </c>
      <c r="D5823" s="7">
        <v>43800</v>
      </c>
      <c r="E5823" s="7">
        <v>43943</v>
      </c>
      <c r="F5823" s="7">
        <v>43963</v>
      </c>
      <c r="G5823" s="7">
        <v>43970</v>
      </c>
      <c r="H5823" s="6">
        <f t="shared" si="270"/>
        <v>27</v>
      </c>
      <c r="I5823" s="6" t="s">
        <v>215</v>
      </c>
      <c r="J5823" s="6">
        <v>25</v>
      </c>
      <c r="K5823" s="6">
        <v>40</v>
      </c>
      <c r="L5823" s="6">
        <v>103</v>
      </c>
      <c r="M5823" s="6">
        <v>21</v>
      </c>
      <c r="N5823" s="6">
        <v>5</v>
      </c>
      <c r="O5823" s="6">
        <v>0.15</v>
      </c>
      <c r="P5823" s="8">
        <v>1011.7</v>
      </c>
      <c r="Q5823" s="8">
        <v>708.18999999999994</v>
      </c>
      <c r="R5823" s="8">
        <f t="shared" si="271"/>
        <v>758.77500000000055</v>
      </c>
      <c r="S5823" s="8">
        <f>(((Sales[[#This Row],[Unit Price]]-(Sales[[#This Row],[Discount Applied]]*Sales[[#This Row],[Unit Price]]))-Q5823)/Q5823)*100</f>
        <v>21.428571428571448</v>
      </c>
      <c r="T5823" s="8">
        <f t="shared" si="272"/>
        <v>4299.7250000000004</v>
      </c>
      <c r="U5823" s="8">
        <f>Sales[[#This Row],[Unit Cost]]*Sales[[#This Row],[Order Quantity]]</f>
        <v>3540.95</v>
      </c>
    </row>
    <row r="5824" spans="1:21" x14ac:dyDescent="0.2">
      <c r="A5824" s="6" t="s">
        <v>6037</v>
      </c>
      <c r="B5824" s="6" t="s">
        <v>25</v>
      </c>
      <c r="C5824" s="6" t="s">
        <v>147</v>
      </c>
      <c r="D5824" s="7">
        <v>43900</v>
      </c>
      <c r="E5824" s="7">
        <v>43943</v>
      </c>
      <c r="F5824" s="7">
        <v>43947</v>
      </c>
      <c r="G5824" s="7">
        <v>43954</v>
      </c>
      <c r="H5824" s="6">
        <f t="shared" si="270"/>
        <v>11</v>
      </c>
      <c r="I5824" s="6" t="s">
        <v>215</v>
      </c>
      <c r="J5824" s="6">
        <v>19</v>
      </c>
      <c r="K5824" s="6">
        <v>36</v>
      </c>
      <c r="L5824" s="6">
        <v>217</v>
      </c>
      <c r="M5824" s="6">
        <v>41</v>
      </c>
      <c r="N5824" s="6">
        <v>2</v>
      </c>
      <c r="O5824" s="6">
        <v>0.05</v>
      </c>
      <c r="P5824" s="8">
        <v>971.5</v>
      </c>
      <c r="Q5824" s="8">
        <v>437.17500000000001</v>
      </c>
      <c r="R5824" s="8">
        <f t="shared" si="271"/>
        <v>971.49999999999989</v>
      </c>
      <c r="S5824" s="8">
        <f>(((Sales[[#This Row],[Unit Price]]-(Sales[[#This Row],[Discount Applied]]*Sales[[#This Row],[Unit Price]]))-Q5824)/Q5824)*100</f>
        <v>111.1111111111111</v>
      </c>
      <c r="T5824" s="8">
        <f t="shared" si="272"/>
        <v>1845.85</v>
      </c>
      <c r="U5824" s="8">
        <f>Sales[[#This Row],[Unit Cost]]*Sales[[#This Row],[Order Quantity]]</f>
        <v>874.35</v>
      </c>
    </row>
    <row r="5825" spans="1:21" x14ac:dyDescent="0.2">
      <c r="A5825" s="6" t="s">
        <v>6038</v>
      </c>
      <c r="B5825" s="6" t="s">
        <v>25</v>
      </c>
      <c r="C5825" s="6" t="s">
        <v>145</v>
      </c>
      <c r="D5825" s="7">
        <v>43800</v>
      </c>
      <c r="E5825" s="7">
        <v>43943</v>
      </c>
      <c r="F5825" s="7">
        <v>43956</v>
      </c>
      <c r="G5825" s="7">
        <v>43957</v>
      </c>
      <c r="H5825" s="6">
        <f t="shared" si="270"/>
        <v>14</v>
      </c>
      <c r="I5825" s="6" t="s">
        <v>215</v>
      </c>
      <c r="J5825" s="6">
        <v>13</v>
      </c>
      <c r="K5825" s="6">
        <v>30</v>
      </c>
      <c r="L5825" s="6">
        <v>98</v>
      </c>
      <c r="M5825" s="6">
        <v>14</v>
      </c>
      <c r="N5825" s="6">
        <v>1</v>
      </c>
      <c r="O5825" s="6">
        <v>7.4999999999999997E-2</v>
      </c>
      <c r="P5825" s="8">
        <v>5179.1000000000004</v>
      </c>
      <c r="Q5825" s="8">
        <v>2434.1770000000001</v>
      </c>
      <c r="R5825" s="8">
        <f t="shared" si="271"/>
        <v>2356.4905000000003</v>
      </c>
      <c r="S5825" s="8">
        <f>(((Sales[[#This Row],[Unit Price]]-(Sales[[#This Row],[Discount Applied]]*Sales[[#This Row],[Unit Price]]))-Q5825)/Q5825)*100</f>
        <v>96.808510638297889</v>
      </c>
      <c r="T5825" s="8">
        <f t="shared" si="272"/>
        <v>4790.6675000000005</v>
      </c>
      <c r="U5825" s="8">
        <f>Sales[[#This Row],[Unit Cost]]*Sales[[#This Row],[Order Quantity]]</f>
        <v>2434.1770000000001</v>
      </c>
    </row>
    <row r="5826" spans="1:21" x14ac:dyDescent="0.2">
      <c r="A5826" s="6" t="s">
        <v>6039</v>
      </c>
      <c r="B5826" s="6" t="s">
        <v>24</v>
      </c>
      <c r="C5826" s="6" t="s">
        <v>148</v>
      </c>
      <c r="D5826" s="7">
        <v>43800</v>
      </c>
      <c r="E5826" s="7">
        <v>43943</v>
      </c>
      <c r="F5826" s="7">
        <v>43951</v>
      </c>
      <c r="G5826" s="7">
        <v>43957</v>
      </c>
      <c r="H5826" s="6">
        <f t="shared" ref="H5826:H5889" si="273">G5826-E5826</f>
        <v>14</v>
      </c>
      <c r="I5826" s="6" t="s">
        <v>215</v>
      </c>
      <c r="J5826" s="6">
        <v>2</v>
      </c>
      <c r="K5826" s="6">
        <v>7</v>
      </c>
      <c r="L5826" s="6">
        <v>38</v>
      </c>
      <c r="M5826" s="6">
        <v>37</v>
      </c>
      <c r="N5826" s="6">
        <v>7</v>
      </c>
      <c r="O5826" s="6">
        <v>7.4999999999999997E-2</v>
      </c>
      <c r="P5826" s="8">
        <v>1045.2</v>
      </c>
      <c r="Q5826" s="8">
        <v>742.09199999999998</v>
      </c>
      <c r="R5826" s="8">
        <f t="shared" ref="R5826:R5889" si="274">T5826-(Q5826*N5826)</f>
        <v>1573.0259999999998</v>
      </c>
      <c r="S5826" s="8">
        <f>(((Sales[[#This Row],[Unit Price]]-(Sales[[#This Row],[Discount Applied]]*Sales[[#This Row],[Unit Price]]))-Q5826)/Q5826)*100</f>
        <v>30.281690140845079</v>
      </c>
      <c r="T5826" s="8">
        <f t="shared" ref="T5826:T5889" si="275">((P5826*N5826)-(P5826*O5826*N5826))</f>
        <v>6767.67</v>
      </c>
      <c r="U5826" s="8">
        <f>Sales[[#This Row],[Unit Cost]]*Sales[[#This Row],[Order Quantity]]</f>
        <v>5194.6440000000002</v>
      </c>
    </row>
    <row r="5827" spans="1:21" x14ac:dyDescent="0.2">
      <c r="A5827" s="6" t="s">
        <v>6040</v>
      </c>
      <c r="B5827" s="6" t="s">
        <v>24</v>
      </c>
      <c r="C5827" s="6" t="s">
        <v>143</v>
      </c>
      <c r="D5827" s="7">
        <v>43800</v>
      </c>
      <c r="E5827" s="7">
        <v>43943</v>
      </c>
      <c r="F5827" s="7">
        <v>43966</v>
      </c>
      <c r="G5827" s="7">
        <v>43972</v>
      </c>
      <c r="H5827" s="6">
        <f t="shared" si="273"/>
        <v>29</v>
      </c>
      <c r="I5827" s="6" t="s">
        <v>215</v>
      </c>
      <c r="J5827" s="6">
        <v>7</v>
      </c>
      <c r="K5827" s="6">
        <v>24</v>
      </c>
      <c r="L5827" s="6">
        <v>342</v>
      </c>
      <c r="M5827" s="6">
        <v>6</v>
      </c>
      <c r="N5827" s="6">
        <v>4</v>
      </c>
      <c r="O5827" s="6">
        <v>0.05</v>
      </c>
      <c r="P5827" s="8">
        <v>5494</v>
      </c>
      <c r="Q5827" s="8">
        <v>2747</v>
      </c>
      <c r="R5827" s="8">
        <f t="shared" si="274"/>
        <v>9889.2000000000007</v>
      </c>
      <c r="S5827" s="8">
        <f>(((Sales[[#This Row],[Unit Price]]-(Sales[[#This Row],[Discount Applied]]*Sales[[#This Row],[Unit Price]]))-Q5827)/Q5827)*100</f>
        <v>90</v>
      </c>
      <c r="T5827" s="8">
        <f t="shared" si="275"/>
        <v>20877.2</v>
      </c>
      <c r="U5827" s="8">
        <f>Sales[[#This Row],[Unit Cost]]*Sales[[#This Row],[Order Quantity]]</f>
        <v>10988</v>
      </c>
    </row>
    <row r="5828" spans="1:21" x14ac:dyDescent="0.2">
      <c r="A5828" s="6" t="s">
        <v>6041</v>
      </c>
      <c r="B5828" s="6" t="s">
        <v>25</v>
      </c>
      <c r="C5828" s="6" t="s">
        <v>147</v>
      </c>
      <c r="D5828" s="7">
        <v>43800</v>
      </c>
      <c r="E5828" s="7">
        <v>43943</v>
      </c>
      <c r="F5828" s="7">
        <v>43966</v>
      </c>
      <c r="G5828" s="7">
        <v>43974</v>
      </c>
      <c r="H5828" s="6">
        <f t="shared" si="273"/>
        <v>31</v>
      </c>
      <c r="I5828" s="6" t="s">
        <v>215</v>
      </c>
      <c r="J5828" s="6">
        <v>19</v>
      </c>
      <c r="K5828" s="6">
        <v>19</v>
      </c>
      <c r="L5828" s="6">
        <v>228</v>
      </c>
      <c r="M5828" s="6">
        <v>8</v>
      </c>
      <c r="N5828" s="6">
        <v>8</v>
      </c>
      <c r="O5828" s="6">
        <v>7.4999999999999997E-2</v>
      </c>
      <c r="P5828" s="8">
        <v>221.1</v>
      </c>
      <c r="Q5828" s="8">
        <v>161.40299999999999</v>
      </c>
      <c r="R5828" s="8">
        <f t="shared" si="274"/>
        <v>344.91599999999994</v>
      </c>
      <c r="S5828" s="8">
        <f>(((Sales[[#This Row],[Unit Price]]-(Sales[[#This Row],[Discount Applied]]*Sales[[#This Row],[Unit Price]]))-Q5828)/Q5828)*100</f>
        <v>26.712328767123282</v>
      </c>
      <c r="T5828" s="8">
        <f t="shared" si="275"/>
        <v>1636.1399999999999</v>
      </c>
      <c r="U5828" s="8">
        <f>Sales[[#This Row],[Unit Cost]]*Sales[[#This Row],[Order Quantity]]</f>
        <v>1291.2239999999999</v>
      </c>
    </row>
    <row r="5829" spans="1:21" x14ac:dyDescent="0.2">
      <c r="A5829" s="6" t="s">
        <v>6042</v>
      </c>
      <c r="B5829" s="6" t="s">
        <v>25</v>
      </c>
      <c r="C5829" s="6" t="s">
        <v>145</v>
      </c>
      <c r="D5829" s="7">
        <v>43900</v>
      </c>
      <c r="E5829" s="7">
        <v>43943</v>
      </c>
      <c r="F5829" s="7">
        <v>43955</v>
      </c>
      <c r="G5829" s="7">
        <v>43963</v>
      </c>
      <c r="H5829" s="6">
        <f t="shared" si="273"/>
        <v>20</v>
      </c>
      <c r="I5829" s="6" t="s">
        <v>215</v>
      </c>
      <c r="J5829" s="6">
        <v>13</v>
      </c>
      <c r="K5829" s="6">
        <v>38</v>
      </c>
      <c r="L5829" s="6">
        <v>174</v>
      </c>
      <c r="M5829" s="6">
        <v>24</v>
      </c>
      <c r="N5829" s="6">
        <v>3</v>
      </c>
      <c r="O5829" s="6">
        <v>0.4</v>
      </c>
      <c r="P5829" s="8">
        <v>3906.1</v>
      </c>
      <c r="Q5829" s="8">
        <v>2421.7820000000002</v>
      </c>
      <c r="R5829" s="8">
        <f t="shared" si="274"/>
        <v>-234.36600000000089</v>
      </c>
      <c r="S5829" s="8">
        <f>(((Sales[[#This Row],[Unit Price]]-(Sales[[#This Row],[Discount Applied]]*Sales[[#This Row],[Unit Price]]))-Q5829)/Q5829)*100</f>
        <v>-3.2258064516129155</v>
      </c>
      <c r="T5829" s="8">
        <f t="shared" si="275"/>
        <v>7030.98</v>
      </c>
      <c r="U5829" s="8">
        <f>Sales[[#This Row],[Unit Cost]]*Sales[[#This Row],[Order Quantity]]</f>
        <v>7265.3460000000005</v>
      </c>
    </row>
    <row r="5830" spans="1:21" x14ac:dyDescent="0.2">
      <c r="A5830" s="6" t="s">
        <v>6043</v>
      </c>
      <c r="B5830" s="6" t="s">
        <v>24</v>
      </c>
      <c r="C5830" s="6" t="s">
        <v>146</v>
      </c>
      <c r="D5830" s="7">
        <v>43800</v>
      </c>
      <c r="E5830" s="7">
        <v>43943</v>
      </c>
      <c r="F5830" s="7">
        <v>43968</v>
      </c>
      <c r="G5830" s="7">
        <v>43978</v>
      </c>
      <c r="H5830" s="6">
        <f t="shared" si="273"/>
        <v>35</v>
      </c>
      <c r="I5830" s="6" t="s">
        <v>215</v>
      </c>
      <c r="J5830" s="6">
        <v>7</v>
      </c>
      <c r="K5830" s="6">
        <v>25</v>
      </c>
      <c r="L5830" s="6">
        <v>303</v>
      </c>
      <c r="M5830" s="6">
        <v>46</v>
      </c>
      <c r="N5830" s="6">
        <v>1</v>
      </c>
      <c r="O5830" s="6">
        <v>7.4999999999999997E-2</v>
      </c>
      <c r="P5830" s="8">
        <v>241.20000000000002</v>
      </c>
      <c r="Q5830" s="8">
        <v>130.24800000000002</v>
      </c>
      <c r="R5830" s="8">
        <f t="shared" si="274"/>
        <v>92.861999999999995</v>
      </c>
      <c r="S5830" s="8">
        <f>(((Sales[[#This Row],[Unit Price]]-(Sales[[#This Row],[Discount Applied]]*Sales[[#This Row],[Unit Price]]))-Q5830)/Q5830)*100</f>
        <v>71.296296296296276</v>
      </c>
      <c r="T5830" s="8">
        <f t="shared" si="275"/>
        <v>223.11</v>
      </c>
      <c r="U5830" s="8">
        <f>Sales[[#This Row],[Unit Cost]]*Sales[[#This Row],[Order Quantity]]</f>
        <v>130.24800000000002</v>
      </c>
    </row>
    <row r="5831" spans="1:21" x14ac:dyDescent="0.2">
      <c r="A5831" s="6" t="s">
        <v>6044</v>
      </c>
      <c r="B5831" s="6" t="s">
        <v>24</v>
      </c>
      <c r="C5831" s="6" t="s">
        <v>143</v>
      </c>
      <c r="D5831" s="7">
        <v>43800</v>
      </c>
      <c r="E5831" s="7">
        <v>43944</v>
      </c>
      <c r="F5831" s="7">
        <v>43948</v>
      </c>
      <c r="G5831" s="7">
        <v>43957</v>
      </c>
      <c r="H5831" s="6">
        <f t="shared" si="273"/>
        <v>13</v>
      </c>
      <c r="I5831" s="6" t="s">
        <v>215</v>
      </c>
      <c r="J5831" s="6">
        <v>6</v>
      </c>
      <c r="K5831" s="6">
        <v>7</v>
      </c>
      <c r="L5831" s="6">
        <v>361</v>
      </c>
      <c r="M5831" s="6">
        <v>17</v>
      </c>
      <c r="N5831" s="6">
        <v>2</v>
      </c>
      <c r="O5831" s="6">
        <v>0.1</v>
      </c>
      <c r="P5831" s="8">
        <v>1132.3</v>
      </c>
      <c r="Q5831" s="8">
        <v>871.87099999999998</v>
      </c>
      <c r="R5831" s="8">
        <f t="shared" si="274"/>
        <v>294.39799999999991</v>
      </c>
      <c r="S5831" s="8">
        <f>(((Sales[[#This Row],[Unit Price]]-(Sales[[#This Row],[Discount Applied]]*Sales[[#This Row],[Unit Price]]))-Q5831)/Q5831)*100</f>
        <v>16.883116883116877</v>
      </c>
      <c r="T5831" s="8">
        <f t="shared" si="275"/>
        <v>2038.1399999999999</v>
      </c>
      <c r="U5831" s="8">
        <f>Sales[[#This Row],[Unit Cost]]*Sales[[#This Row],[Order Quantity]]</f>
        <v>1743.742</v>
      </c>
    </row>
    <row r="5832" spans="1:21" x14ac:dyDescent="0.2">
      <c r="A5832" s="6" t="s">
        <v>6045</v>
      </c>
      <c r="B5832" s="6" t="s">
        <v>24</v>
      </c>
      <c r="C5832" s="6" t="s">
        <v>148</v>
      </c>
      <c r="D5832" s="7">
        <v>43900</v>
      </c>
      <c r="E5832" s="7">
        <v>43944</v>
      </c>
      <c r="F5832" s="7">
        <v>43946</v>
      </c>
      <c r="G5832" s="7">
        <v>43952</v>
      </c>
      <c r="H5832" s="6">
        <f t="shared" si="273"/>
        <v>8</v>
      </c>
      <c r="I5832" s="6" t="s">
        <v>215</v>
      </c>
      <c r="J5832" s="6">
        <v>11</v>
      </c>
      <c r="K5832" s="6">
        <v>17</v>
      </c>
      <c r="L5832" s="6">
        <v>22</v>
      </c>
      <c r="M5832" s="6">
        <v>14</v>
      </c>
      <c r="N5832" s="6">
        <v>4</v>
      </c>
      <c r="O5832" s="6">
        <v>0.2</v>
      </c>
      <c r="P5832" s="8">
        <v>1139</v>
      </c>
      <c r="Q5832" s="8">
        <v>933.9799999999999</v>
      </c>
      <c r="R5832" s="8">
        <f t="shared" si="274"/>
        <v>-91.119999999999436</v>
      </c>
      <c r="S5832" s="8">
        <f>(((Sales[[#This Row],[Unit Price]]-(Sales[[#This Row],[Discount Applied]]*Sales[[#This Row],[Unit Price]]))-Q5832)/Q5832)*100</f>
        <v>-2.4390243902438877</v>
      </c>
      <c r="T5832" s="8">
        <f t="shared" si="275"/>
        <v>3644.8</v>
      </c>
      <c r="U5832" s="8">
        <f>Sales[[#This Row],[Unit Cost]]*Sales[[#This Row],[Order Quantity]]</f>
        <v>3735.9199999999996</v>
      </c>
    </row>
    <row r="5833" spans="1:21" x14ac:dyDescent="0.2">
      <c r="A5833" s="6" t="s">
        <v>6046</v>
      </c>
      <c r="B5833" s="6" t="s">
        <v>23</v>
      </c>
      <c r="C5833" s="6" t="s">
        <v>147</v>
      </c>
      <c r="D5833" s="7">
        <v>43800</v>
      </c>
      <c r="E5833" s="7">
        <v>43944</v>
      </c>
      <c r="F5833" s="7">
        <v>43967</v>
      </c>
      <c r="G5833" s="7">
        <v>43969</v>
      </c>
      <c r="H5833" s="6">
        <f t="shared" si="273"/>
        <v>25</v>
      </c>
      <c r="I5833" s="6" t="s">
        <v>215</v>
      </c>
      <c r="J5833" s="6">
        <v>25</v>
      </c>
      <c r="K5833" s="6">
        <v>12</v>
      </c>
      <c r="L5833" s="6">
        <v>231</v>
      </c>
      <c r="M5833" s="6">
        <v>42</v>
      </c>
      <c r="N5833" s="6">
        <v>4</v>
      </c>
      <c r="O5833" s="6">
        <v>0.2</v>
      </c>
      <c r="P5833" s="8">
        <v>6344.9000000000005</v>
      </c>
      <c r="Q5833" s="8">
        <v>3616.5929999999998</v>
      </c>
      <c r="R5833" s="8">
        <f t="shared" si="274"/>
        <v>5837.3080000000009</v>
      </c>
      <c r="S5833" s="8">
        <f>(((Sales[[#This Row],[Unit Price]]-(Sales[[#This Row],[Discount Applied]]*Sales[[#This Row],[Unit Price]]))-Q5833)/Q5833)*100</f>
        <v>40.350877192982466</v>
      </c>
      <c r="T5833" s="8">
        <f t="shared" si="275"/>
        <v>20303.68</v>
      </c>
      <c r="U5833" s="8">
        <f>Sales[[#This Row],[Unit Cost]]*Sales[[#This Row],[Order Quantity]]</f>
        <v>14466.371999999999</v>
      </c>
    </row>
    <row r="5834" spans="1:21" x14ac:dyDescent="0.2">
      <c r="A5834" s="6" t="s">
        <v>6047</v>
      </c>
      <c r="B5834" s="6" t="s">
        <v>23</v>
      </c>
      <c r="C5834" s="6" t="s">
        <v>144</v>
      </c>
      <c r="D5834" s="7">
        <v>43900</v>
      </c>
      <c r="E5834" s="7">
        <v>43944</v>
      </c>
      <c r="F5834" s="7">
        <v>43951</v>
      </c>
      <c r="G5834" s="7">
        <v>43955</v>
      </c>
      <c r="H5834" s="6">
        <f t="shared" si="273"/>
        <v>11</v>
      </c>
      <c r="I5834" s="6" t="s">
        <v>215</v>
      </c>
      <c r="J5834" s="6">
        <v>22</v>
      </c>
      <c r="K5834" s="6">
        <v>15</v>
      </c>
      <c r="L5834" s="6">
        <v>84</v>
      </c>
      <c r="M5834" s="6">
        <v>41</v>
      </c>
      <c r="N5834" s="6">
        <v>5</v>
      </c>
      <c r="O5834" s="6">
        <v>0.05</v>
      </c>
      <c r="P5834" s="8">
        <v>971.5</v>
      </c>
      <c r="Q5834" s="8">
        <v>680.05</v>
      </c>
      <c r="R5834" s="8">
        <f t="shared" si="274"/>
        <v>1214.375</v>
      </c>
      <c r="S5834" s="8">
        <f>(((Sales[[#This Row],[Unit Price]]-(Sales[[#This Row],[Discount Applied]]*Sales[[#This Row],[Unit Price]]))-Q5834)/Q5834)*100</f>
        <v>35.714285714285715</v>
      </c>
      <c r="T5834" s="8">
        <f t="shared" si="275"/>
        <v>4614.625</v>
      </c>
      <c r="U5834" s="8">
        <f>Sales[[#This Row],[Unit Cost]]*Sales[[#This Row],[Order Quantity]]</f>
        <v>3400.25</v>
      </c>
    </row>
    <row r="5835" spans="1:21" x14ac:dyDescent="0.2">
      <c r="A5835" s="6" t="s">
        <v>6048</v>
      </c>
      <c r="B5835" s="6" t="s">
        <v>25</v>
      </c>
      <c r="C5835" s="6" t="s">
        <v>145</v>
      </c>
      <c r="D5835" s="7">
        <v>43900</v>
      </c>
      <c r="E5835" s="7">
        <v>43944</v>
      </c>
      <c r="F5835" s="7">
        <v>43948</v>
      </c>
      <c r="G5835" s="7">
        <v>43956</v>
      </c>
      <c r="H5835" s="6">
        <f t="shared" si="273"/>
        <v>12</v>
      </c>
      <c r="I5835" s="6" t="s">
        <v>215</v>
      </c>
      <c r="J5835" s="6">
        <v>16</v>
      </c>
      <c r="K5835" s="6">
        <v>11</v>
      </c>
      <c r="L5835" s="6">
        <v>160</v>
      </c>
      <c r="M5835" s="6">
        <v>33</v>
      </c>
      <c r="N5835" s="6">
        <v>1</v>
      </c>
      <c r="O5835" s="6">
        <v>0.1</v>
      </c>
      <c r="P5835" s="8">
        <v>3865.9</v>
      </c>
      <c r="Q5835" s="8">
        <v>1585.019</v>
      </c>
      <c r="R5835" s="8">
        <f t="shared" si="274"/>
        <v>1894.2909999999999</v>
      </c>
      <c r="S5835" s="8">
        <f>(((Sales[[#This Row],[Unit Price]]-(Sales[[#This Row],[Discount Applied]]*Sales[[#This Row],[Unit Price]]))-Q5835)/Q5835)*100</f>
        <v>119.51219512195121</v>
      </c>
      <c r="T5835" s="8">
        <f t="shared" si="275"/>
        <v>3479.31</v>
      </c>
      <c r="U5835" s="8">
        <f>Sales[[#This Row],[Unit Cost]]*Sales[[#This Row],[Order Quantity]]</f>
        <v>1585.019</v>
      </c>
    </row>
    <row r="5836" spans="1:21" x14ac:dyDescent="0.2">
      <c r="A5836" s="6" t="s">
        <v>6049</v>
      </c>
      <c r="B5836" s="6" t="s">
        <v>25</v>
      </c>
      <c r="C5836" s="6" t="s">
        <v>143</v>
      </c>
      <c r="D5836" s="7">
        <v>43800</v>
      </c>
      <c r="E5836" s="7">
        <v>43944</v>
      </c>
      <c r="F5836" s="7">
        <v>43952</v>
      </c>
      <c r="G5836" s="7">
        <v>43960</v>
      </c>
      <c r="H5836" s="6">
        <f t="shared" si="273"/>
        <v>16</v>
      </c>
      <c r="I5836" s="6" t="s">
        <v>215</v>
      </c>
      <c r="J5836" s="6">
        <v>20</v>
      </c>
      <c r="K5836" s="6">
        <v>47</v>
      </c>
      <c r="L5836" s="6">
        <v>357</v>
      </c>
      <c r="M5836" s="6">
        <v>19</v>
      </c>
      <c r="N5836" s="6">
        <v>4</v>
      </c>
      <c r="O5836" s="6">
        <v>7.4999999999999997E-2</v>
      </c>
      <c r="P5836" s="8">
        <v>268</v>
      </c>
      <c r="Q5836" s="8">
        <v>184.92</v>
      </c>
      <c r="R5836" s="8">
        <f t="shared" si="274"/>
        <v>251.92000000000007</v>
      </c>
      <c r="S5836" s="8">
        <f>(((Sales[[#This Row],[Unit Price]]-(Sales[[#This Row],[Discount Applied]]*Sales[[#This Row],[Unit Price]]))-Q5836)/Q5836)*100</f>
        <v>34.057971014492765</v>
      </c>
      <c r="T5836" s="8">
        <f t="shared" si="275"/>
        <v>991.6</v>
      </c>
      <c r="U5836" s="8">
        <f>Sales[[#This Row],[Unit Cost]]*Sales[[#This Row],[Order Quantity]]</f>
        <v>739.68</v>
      </c>
    </row>
    <row r="5837" spans="1:21" x14ac:dyDescent="0.2">
      <c r="A5837" s="6" t="s">
        <v>6050</v>
      </c>
      <c r="B5837" s="6" t="s">
        <v>26</v>
      </c>
      <c r="C5837" s="6" t="s">
        <v>145</v>
      </c>
      <c r="D5837" s="7">
        <v>43800</v>
      </c>
      <c r="E5837" s="7">
        <v>43944</v>
      </c>
      <c r="F5837" s="7">
        <v>43968</v>
      </c>
      <c r="G5837" s="7">
        <v>43972</v>
      </c>
      <c r="H5837" s="6">
        <f t="shared" si="273"/>
        <v>28</v>
      </c>
      <c r="I5837" s="6" t="s">
        <v>215</v>
      </c>
      <c r="J5837" s="6">
        <v>28</v>
      </c>
      <c r="K5837" s="6">
        <v>14</v>
      </c>
      <c r="L5837" s="6">
        <v>117</v>
      </c>
      <c r="M5837" s="6">
        <v>20</v>
      </c>
      <c r="N5837" s="6">
        <v>5</v>
      </c>
      <c r="O5837" s="6">
        <v>0.15</v>
      </c>
      <c r="P5837" s="8">
        <v>1051.9000000000001</v>
      </c>
      <c r="Q5837" s="8">
        <v>599.58299999999997</v>
      </c>
      <c r="R5837" s="8">
        <f t="shared" si="274"/>
        <v>1472.6599999999999</v>
      </c>
      <c r="S5837" s="8">
        <f>(((Sales[[#This Row],[Unit Price]]-(Sales[[#This Row],[Discount Applied]]*Sales[[#This Row],[Unit Price]]))-Q5837)/Q5837)*100</f>
        <v>49.122807017543892</v>
      </c>
      <c r="T5837" s="8">
        <f t="shared" si="275"/>
        <v>4470.5749999999998</v>
      </c>
      <c r="U5837" s="8">
        <f>Sales[[#This Row],[Unit Cost]]*Sales[[#This Row],[Order Quantity]]</f>
        <v>2997.915</v>
      </c>
    </row>
    <row r="5838" spans="1:21" x14ac:dyDescent="0.2">
      <c r="A5838" s="6" t="s">
        <v>6051</v>
      </c>
      <c r="B5838" s="6" t="s">
        <v>25</v>
      </c>
      <c r="C5838" s="6" t="s">
        <v>148</v>
      </c>
      <c r="D5838" s="7">
        <v>43800</v>
      </c>
      <c r="E5838" s="7">
        <v>43944</v>
      </c>
      <c r="F5838" s="7">
        <v>43954</v>
      </c>
      <c r="G5838" s="7">
        <v>43964</v>
      </c>
      <c r="H5838" s="6">
        <f t="shared" si="273"/>
        <v>20</v>
      </c>
      <c r="I5838" s="6" t="s">
        <v>215</v>
      </c>
      <c r="J5838" s="6">
        <v>16</v>
      </c>
      <c r="K5838" s="6">
        <v>48</v>
      </c>
      <c r="L5838" s="6">
        <v>38</v>
      </c>
      <c r="M5838" s="6">
        <v>45</v>
      </c>
      <c r="N5838" s="6">
        <v>7</v>
      </c>
      <c r="O5838" s="6">
        <v>0.1</v>
      </c>
      <c r="P5838" s="8">
        <v>1058.6000000000001</v>
      </c>
      <c r="Q5838" s="8">
        <v>561.05800000000011</v>
      </c>
      <c r="R5838" s="8">
        <f t="shared" si="274"/>
        <v>2741.7739999999994</v>
      </c>
      <c r="S5838" s="8">
        <f>(((Sales[[#This Row],[Unit Price]]-(Sales[[#This Row],[Discount Applied]]*Sales[[#This Row],[Unit Price]]))-Q5838)/Q5838)*100</f>
        <v>69.811320754716959</v>
      </c>
      <c r="T5838" s="8">
        <f t="shared" si="275"/>
        <v>6669.18</v>
      </c>
      <c r="U5838" s="8">
        <f>Sales[[#This Row],[Unit Cost]]*Sales[[#This Row],[Order Quantity]]</f>
        <v>3927.4060000000009</v>
      </c>
    </row>
    <row r="5839" spans="1:21" x14ac:dyDescent="0.2">
      <c r="A5839" s="6" t="s">
        <v>6052</v>
      </c>
      <c r="B5839" s="6" t="s">
        <v>24</v>
      </c>
      <c r="C5839" s="6" t="s">
        <v>144</v>
      </c>
      <c r="D5839" s="7">
        <v>43800</v>
      </c>
      <c r="E5839" s="7">
        <v>43944</v>
      </c>
      <c r="F5839" s="7">
        <v>43970</v>
      </c>
      <c r="G5839" s="7">
        <v>43972</v>
      </c>
      <c r="H5839" s="6">
        <f t="shared" si="273"/>
        <v>28</v>
      </c>
      <c r="I5839" s="6" t="s">
        <v>215</v>
      </c>
      <c r="J5839" s="6">
        <v>2</v>
      </c>
      <c r="K5839" s="6">
        <v>12</v>
      </c>
      <c r="L5839" s="6">
        <v>83</v>
      </c>
      <c r="M5839" s="6">
        <v>37</v>
      </c>
      <c r="N5839" s="6">
        <v>2</v>
      </c>
      <c r="O5839" s="6">
        <v>0.05</v>
      </c>
      <c r="P5839" s="8">
        <v>1025.1000000000001</v>
      </c>
      <c r="Q5839" s="8">
        <v>584.30700000000002</v>
      </c>
      <c r="R5839" s="8">
        <f t="shared" si="274"/>
        <v>779.07600000000025</v>
      </c>
      <c r="S5839" s="8">
        <f>(((Sales[[#This Row],[Unit Price]]-(Sales[[#This Row],[Discount Applied]]*Sales[[#This Row],[Unit Price]]))-Q5839)/Q5839)*100</f>
        <v>66.666666666666686</v>
      </c>
      <c r="T5839" s="8">
        <f t="shared" si="275"/>
        <v>1947.6900000000003</v>
      </c>
      <c r="U5839" s="8">
        <f>Sales[[#This Row],[Unit Cost]]*Sales[[#This Row],[Order Quantity]]</f>
        <v>1168.614</v>
      </c>
    </row>
    <row r="5840" spans="1:21" x14ac:dyDescent="0.2">
      <c r="A5840" s="6" t="s">
        <v>6053</v>
      </c>
      <c r="B5840" s="6" t="s">
        <v>25</v>
      </c>
      <c r="C5840" s="6" t="s">
        <v>147</v>
      </c>
      <c r="D5840" s="7">
        <v>43900</v>
      </c>
      <c r="E5840" s="7">
        <v>43944</v>
      </c>
      <c r="F5840" s="7">
        <v>43968</v>
      </c>
      <c r="G5840" s="7">
        <v>43974</v>
      </c>
      <c r="H5840" s="6">
        <f t="shared" si="273"/>
        <v>30</v>
      </c>
      <c r="I5840" s="6" t="s">
        <v>215</v>
      </c>
      <c r="J5840" s="6">
        <v>20</v>
      </c>
      <c r="K5840" s="6">
        <v>3</v>
      </c>
      <c r="L5840" s="6">
        <v>225</v>
      </c>
      <c r="M5840" s="6">
        <v>17</v>
      </c>
      <c r="N5840" s="6">
        <v>7</v>
      </c>
      <c r="O5840" s="6">
        <v>7.4999999999999997E-2</v>
      </c>
      <c r="P5840" s="8">
        <v>241.20000000000002</v>
      </c>
      <c r="Q5840" s="8">
        <v>115.77600000000001</v>
      </c>
      <c r="R5840" s="8">
        <f t="shared" si="274"/>
        <v>751.33799999999997</v>
      </c>
      <c r="S5840" s="8">
        <f>(((Sales[[#This Row],[Unit Price]]-(Sales[[#This Row],[Discount Applied]]*Sales[[#This Row],[Unit Price]]))-Q5840)/Q5840)*100</f>
        <v>92.708333333333329</v>
      </c>
      <c r="T5840" s="8">
        <f t="shared" si="275"/>
        <v>1561.77</v>
      </c>
      <c r="U5840" s="8">
        <f>Sales[[#This Row],[Unit Cost]]*Sales[[#This Row],[Order Quantity]]</f>
        <v>810.43200000000002</v>
      </c>
    </row>
    <row r="5841" spans="1:21" x14ac:dyDescent="0.2">
      <c r="A5841" s="6" t="s">
        <v>6054</v>
      </c>
      <c r="B5841" s="6" t="s">
        <v>25</v>
      </c>
      <c r="C5841" s="6" t="s">
        <v>147</v>
      </c>
      <c r="D5841" s="7">
        <v>43800</v>
      </c>
      <c r="E5841" s="7">
        <v>43944</v>
      </c>
      <c r="F5841" s="7">
        <v>43967</v>
      </c>
      <c r="G5841" s="7">
        <v>43976</v>
      </c>
      <c r="H5841" s="6">
        <f t="shared" si="273"/>
        <v>32</v>
      </c>
      <c r="I5841" s="6" t="s">
        <v>215</v>
      </c>
      <c r="J5841" s="6">
        <v>17</v>
      </c>
      <c r="K5841" s="6">
        <v>29</v>
      </c>
      <c r="L5841" s="6">
        <v>227</v>
      </c>
      <c r="M5841" s="6">
        <v>7</v>
      </c>
      <c r="N5841" s="6">
        <v>1</v>
      </c>
      <c r="O5841" s="6">
        <v>7.4999999999999997E-2</v>
      </c>
      <c r="P5841" s="8">
        <v>5212.6000000000004</v>
      </c>
      <c r="Q5841" s="8">
        <v>2814.8040000000005</v>
      </c>
      <c r="R5841" s="8">
        <f t="shared" si="274"/>
        <v>2006.8510000000001</v>
      </c>
      <c r="S5841" s="8">
        <f>(((Sales[[#This Row],[Unit Price]]-(Sales[[#This Row],[Discount Applied]]*Sales[[#This Row],[Unit Price]]))-Q5841)/Q5841)*100</f>
        <v>71.296296296296291</v>
      </c>
      <c r="T5841" s="8">
        <f t="shared" si="275"/>
        <v>4821.6550000000007</v>
      </c>
      <c r="U5841" s="8">
        <f>Sales[[#This Row],[Unit Cost]]*Sales[[#This Row],[Order Quantity]]</f>
        <v>2814.8040000000005</v>
      </c>
    </row>
    <row r="5842" spans="1:21" x14ac:dyDescent="0.2">
      <c r="A5842" s="6" t="s">
        <v>6055</v>
      </c>
      <c r="B5842" s="6" t="s">
        <v>24</v>
      </c>
      <c r="C5842" s="6" t="s">
        <v>146</v>
      </c>
      <c r="D5842" s="7">
        <v>43800</v>
      </c>
      <c r="E5842" s="7">
        <v>43944</v>
      </c>
      <c r="F5842" s="7">
        <v>43964</v>
      </c>
      <c r="G5842" s="7">
        <v>43971</v>
      </c>
      <c r="H5842" s="6">
        <f t="shared" si="273"/>
        <v>27</v>
      </c>
      <c r="I5842" s="6" t="s">
        <v>215</v>
      </c>
      <c r="J5842" s="6">
        <v>1</v>
      </c>
      <c r="K5842" s="6">
        <v>17</v>
      </c>
      <c r="L5842" s="6">
        <v>292</v>
      </c>
      <c r="M5842" s="6">
        <v>14</v>
      </c>
      <c r="N5842" s="6">
        <v>5</v>
      </c>
      <c r="O5842" s="6">
        <v>7.4999999999999997E-2</v>
      </c>
      <c r="P5842" s="8">
        <v>1943</v>
      </c>
      <c r="Q5842" s="8">
        <v>952.06999999999994</v>
      </c>
      <c r="R5842" s="8">
        <f t="shared" si="274"/>
        <v>4226.0250000000005</v>
      </c>
      <c r="S5842" s="8">
        <f>(((Sales[[#This Row],[Unit Price]]-(Sales[[#This Row],[Discount Applied]]*Sales[[#This Row],[Unit Price]]))-Q5842)/Q5842)*100</f>
        <v>88.775510204081655</v>
      </c>
      <c r="T5842" s="8">
        <f t="shared" si="275"/>
        <v>8986.375</v>
      </c>
      <c r="U5842" s="8">
        <f>Sales[[#This Row],[Unit Cost]]*Sales[[#This Row],[Order Quantity]]</f>
        <v>4760.3499999999995</v>
      </c>
    </row>
    <row r="5843" spans="1:21" x14ac:dyDescent="0.2">
      <c r="A5843" s="6" t="s">
        <v>6056</v>
      </c>
      <c r="B5843" s="6" t="s">
        <v>24</v>
      </c>
      <c r="C5843" s="6" t="s">
        <v>147</v>
      </c>
      <c r="D5843" s="7">
        <v>43800</v>
      </c>
      <c r="E5843" s="7">
        <v>43944</v>
      </c>
      <c r="F5843" s="7">
        <v>43946</v>
      </c>
      <c r="G5843" s="7">
        <v>43954</v>
      </c>
      <c r="H5843" s="6">
        <f t="shared" si="273"/>
        <v>10</v>
      </c>
      <c r="I5843" s="6" t="s">
        <v>215</v>
      </c>
      <c r="J5843" s="6">
        <v>3</v>
      </c>
      <c r="K5843" s="6">
        <v>24</v>
      </c>
      <c r="L5843" s="6">
        <v>230</v>
      </c>
      <c r="M5843" s="6">
        <v>24</v>
      </c>
      <c r="N5843" s="6">
        <v>5</v>
      </c>
      <c r="O5843" s="6">
        <v>7.4999999999999997E-2</v>
      </c>
      <c r="P5843" s="8">
        <v>5822.3</v>
      </c>
      <c r="Q5843" s="8">
        <v>4599.6170000000002</v>
      </c>
      <c r="R5843" s="8">
        <f t="shared" si="274"/>
        <v>3930.0525000000016</v>
      </c>
      <c r="S5843" s="8">
        <f>(((Sales[[#This Row],[Unit Price]]-(Sales[[#This Row],[Discount Applied]]*Sales[[#This Row],[Unit Price]]))-Q5843)/Q5843)*100</f>
        <v>17.088607594936715</v>
      </c>
      <c r="T5843" s="8">
        <f t="shared" si="275"/>
        <v>26928.137500000001</v>
      </c>
      <c r="U5843" s="8">
        <f>Sales[[#This Row],[Unit Cost]]*Sales[[#This Row],[Order Quantity]]</f>
        <v>22998.084999999999</v>
      </c>
    </row>
    <row r="5844" spans="1:21" x14ac:dyDescent="0.2">
      <c r="A5844" s="6" t="s">
        <v>6057</v>
      </c>
      <c r="B5844" s="6" t="s">
        <v>25</v>
      </c>
      <c r="C5844" s="6" t="s">
        <v>144</v>
      </c>
      <c r="D5844" s="7">
        <v>43800</v>
      </c>
      <c r="E5844" s="7">
        <v>43944</v>
      </c>
      <c r="F5844" s="7">
        <v>43948</v>
      </c>
      <c r="G5844" s="7">
        <v>43950</v>
      </c>
      <c r="H5844" s="6">
        <f t="shared" si="273"/>
        <v>6</v>
      </c>
      <c r="I5844" s="6" t="s">
        <v>215</v>
      </c>
      <c r="J5844" s="6">
        <v>16</v>
      </c>
      <c r="K5844" s="6">
        <v>24</v>
      </c>
      <c r="L5844" s="6">
        <v>84</v>
      </c>
      <c r="M5844" s="6">
        <v>17</v>
      </c>
      <c r="N5844" s="6">
        <v>8</v>
      </c>
      <c r="O5844" s="6">
        <v>7.4999999999999997E-2</v>
      </c>
      <c r="P5844" s="8">
        <v>696.80000000000007</v>
      </c>
      <c r="Q5844" s="8">
        <v>383.24000000000007</v>
      </c>
      <c r="R5844" s="8">
        <f t="shared" si="274"/>
        <v>2090.4</v>
      </c>
      <c r="S5844" s="8">
        <f>(((Sales[[#This Row],[Unit Price]]-(Sales[[#This Row],[Discount Applied]]*Sales[[#This Row],[Unit Price]]))-Q5844)/Q5844)*100</f>
        <v>68.181818181818173</v>
      </c>
      <c r="T5844" s="8">
        <f t="shared" si="275"/>
        <v>5156.3200000000006</v>
      </c>
      <c r="U5844" s="8">
        <f>Sales[[#This Row],[Unit Cost]]*Sales[[#This Row],[Order Quantity]]</f>
        <v>3065.9200000000005</v>
      </c>
    </row>
    <row r="5845" spans="1:21" x14ac:dyDescent="0.2">
      <c r="A5845" s="6" t="s">
        <v>6058</v>
      </c>
      <c r="B5845" s="6" t="s">
        <v>24</v>
      </c>
      <c r="C5845" s="6" t="s">
        <v>147</v>
      </c>
      <c r="D5845" s="7">
        <v>43800</v>
      </c>
      <c r="E5845" s="7">
        <v>43945</v>
      </c>
      <c r="F5845" s="7">
        <v>43953</v>
      </c>
      <c r="G5845" s="7">
        <v>43959</v>
      </c>
      <c r="H5845" s="6">
        <f t="shared" si="273"/>
        <v>14</v>
      </c>
      <c r="I5845" s="6" t="s">
        <v>215</v>
      </c>
      <c r="J5845" s="6">
        <v>10</v>
      </c>
      <c r="K5845" s="6">
        <v>3</v>
      </c>
      <c r="L5845" s="6">
        <v>218</v>
      </c>
      <c r="M5845" s="6">
        <v>47</v>
      </c>
      <c r="N5845" s="6">
        <v>7</v>
      </c>
      <c r="O5845" s="6">
        <v>0.05</v>
      </c>
      <c r="P5845" s="8">
        <v>3993.2000000000003</v>
      </c>
      <c r="Q5845" s="8">
        <v>2076.4640000000004</v>
      </c>
      <c r="R5845" s="8">
        <f t="shared" si="274"/>
        <v>12019.531999999999</v>
      </c>
      <c r="S5845" s="8">
        <f>(((Sales[[#This Row],[Unit Price]]-(Sales[[#This Row],[Discount Applied]]*Sales[[#This Row],[Unit Price]]))-Q5845)/Q5845)*100</f>
        <v>82.692307692307679</v>
      </c>
      <c r="T5845" s="8">
        <f t="shared" si="275"/>
        <v>26554.780000000002</v>
      </c>
      <c r="U5845" s="8">
        <f>Sales[[#This Row],[Unit Cost]]*Sales[[#This Row],[Order Quantity]]</f>
        <v>14535.248000000003</v>
      </c>
    </row>
    <row r="5846" spans="1:21" x14ac:dyDescent="0.2">
      <c r="A5846" s="6" t="s">
        <v>6059</v>
      </c>
      <c r="B5846" s="6" t="s">
        <v>24</v>
      </c>
      <c r="C5846" s="6" t="s">
        <v>147</v>
      </c>
      <c r="D5846" s="7">
        <v>43800</v>
      </c>
      <c r="E5846" s="7">
        <v>43945</v>
      </c>
      <c r="F5846" s="7">
        <v>43957</v>
      </c>
      <c r="G5846" s="7">
        <v>43964</v>
      </c>
      <c r="H5846" s="6">
        <f t="shared" si="273"/>
        <v>19</v>
      </c>
      <c r="I5846" s="6" t="s">
        <v>215</v>
      </c>
      <c r="J5846" s="6">
        <v>1</v>
      </c>
      <c r="K5846" s="6">
        <v>40</v>
      </c>
      <c r="L5846" s="6">
        <v>244</v>
      </c>
      <c r="M5846" s="6">
        <v>20</v>
      </c>
      <c r="N5846" s="6">
        <v>8</v>
      </c>
      <c r="O5846" s="6">
        <v>0.3</v>
      </c>
      <c r="P5846" s="8">
        <v>5956.3</v>
      </c>
      <c r="Q5846" s="8">
        <v>3216.4020000000005</v>
      </c>
      <c r="R5846" s="8">
        <f t="shared" si="274"/>
        <v>7624.0639999999948</v>
      </c>
      <c r="S5846" s="8">
        <f>(((Sales[[#This Row],[Unit Price]]-(Sales[[#This Row],[Discount Applied]]*Sales[[#This Row],[Unit Price]]))-Q5846)/Q5846)*100</f>
        <v>29.629629629629605</v>
      </c>
      <c r="T5846" s="8">
        <f t="shared" si="275"/>
        <v>33355.279999999999</v>
      </c>
      <c r="U5846" s="8">
        <f>Sales[[#This Row],[Unit Cost]]*Sales[[#This Row],[Order Quantity]]</f>
        <v>25731.216000000004</v>
      </c>
    </row>
    <row r="5847" spans="1:21" x14ac:dyDescent="0.2">
      <c r="A5847" s="6" t="s">
        <v>6060</v>
      </c>
      <c r="B5847" s="6" t="s">
        <v>25</v>
      </c>
      <c r="C5847" s="6" t="s">
        <v>146</v>
      </c>
      <c r="D5847" s="7">
        <v>43800</v>
      </c>
      <c r="E5847" s="7">
        <v>43945</v>
      </c>
      <c r="F5847" s="7">
        <v>43967</v>
      </c>
      <c r="G5847" s="7">
        <v>43976</v>
      </c>
      <c r="H5847" s="6">
        <f t="shared" si="273"/>
        <v>31</v>
      </c>
      <c r="I5847" s="6" t="s">
        <v>215</v>
      </c>
      <c r="J5847" s="6">
        <v>19</v>
      </c>
      <c r="K5847" s="6">
        <v>32</v>
      </c>
      <c r="L5847" s="6">
        <v>323</v>
      </c>
      <c r="M5847" s="6">
        <v>11</v>
      </c>
      <c r="N5847" s="6">
        <v>2</v>
      </c>
      <c r="O5847" s="6">
        <v>0.2</v>
      </c>
      <c r="P5847" s="8">
        <v>2505.8000000000002</v>
      </c>
      <c r="Q5847" s="8">
        <v>1904.4080000000001</v>
      </c>
      <c r="R5847" s="8">
        <f t="shared" si="274"/>
        <v>200.46399999999994</v>
      </c>
      <c r="S5847" s="8">
        <f>(((Sales[[#This Row],[Unit Price]]-(Sales[[#This Row],[Discount Applied]]*Sales[[#This Row],[Unit Price]]))-Q5847)/Q5847)*100</f>
        <v>5.2631578947368407</v>
      </c>
      <c r="T5847" s="8">
        <f t="shared" si="275"/>
        <v>4009.28</v>
      </c>
      <c r="U5847" s="8">
        <f>Sales[[#This Row],[Unit Cost]]*Sales[[#This Row],[Order Quantity]]</f>
        <v>3808.8160000000003</v>
      </c>
    </row>
    <row r="5848" spans="1:21" x14ac:dyDescent="0.2">
      <c r="A5848" s="6" t="s">
        <v>6061</v>
      </c>
      <c r="B5848" s="6" t="s">
        <v>25</v>
      </c>
      <c r="C5848" s="6" t="s">
        <v>148</v>
      </c>
      <c r="D5848" s="7">
        <v>43800</v>
      </c>
      <c r="E5848" s="7">
        <v>43945</v>
      </c>
      <c r="F5848" s="7">
        <v>43953</v>
      </c>
      <c r="G5848" s="7">
        <v>43954</v>
      </c>
      <c r="H5848" s="6">
        <f t="shared" si="273"/>
        <v>9</v>
      </c>
      <c r="I5848" s="6" t="s">
        <v>215</v>
      </c>
      <c r="J5848" s="6">
        <v>17</v>
      </c>
      <c r="K5848" s="6">
        <v>34</v>
      </c>
      <c r="L5848" s="6">
        <v>52</v>
      </c>
      <c r="M5848" s="6">
        <v>1</v>
      </c>
      <c r="N5848" s="6">
        <v>4</v>
      </c>
      <c r="O5848" s="6">
        <v>0.1</v>
      </c>
      <c r="P5848" s="8">
        <v>3463.9</v>
      </c>
      <c r="Q5848" s="8">
        <v>2909.6759999999999</v>
      </c>
      <c r="R5848" s="8">
        <f t="shared" si="274"/>
        <v>831.33600000000115</v>
      </c>
      <c r="S5848" s="8">
        <f>(((Sales[[#This Row],[Unit Price]]-(Sales[[#This Row],[Discount Applied]]*Sales[[#This Row],[Unit Price]]))-Q5848)/Q5848)*100</f>
        <v>7.1428571428571539</v>
      </c>
      <c r="T5848" s="8">
        <f t="shared" si="275"/>
        <v>12470.04</v>
      </c>
      <c r="U5848" s="8">
        <f>Sales[[#This Row],[Unit Cost]]*Sales[[#This Row],[Order Quantity]]</f>
        <v>11638.704</v>
      </c>
    </row>
    <row r="5849" spans="1:21" x14ac:dyDescent="0.2">
      <c r="A5849" s="6" t="s">
        <v>6062</v>
      </c>
      <c r="B5849" s="6" t="s">
        <v>24</v>
      </c>
      <c r="C5849" s="6" t="s">
        <v>148</v>
      </c>
      <c r="D5849" s="7">
        <v>43800</v>
      </c>
      <c r="E5849" s="7">
        <v>43945</v>
      </c>
      <c r="F5849" s="7">
        <v>43966</v>
      </c>
      <c r="G5849" s="7">
        <v>43973</v>
      </c>
      <c r="H5849" s="6">
        <f t="shared" si="273"/>
        <v>28</v>
      </c>
      <c r="I5849" s="6" t="s">
        <v>215</v>
      </c>
      <c r="J5849" s="6">
        <v>9</v>
      </c>
      <c r="K5849" s="6">
        <v>34</v>
      </c>
      <c r="L5849" s="6">
        <v>29</v>
      </c>
      <c r="M5849" s="6">
        <v>33</v>
      </c>
      <c r="N5849" s="6">
        <v>2</v>
      </c>
      <c r="O5849" s="6">
        <v>7.4999999999999997E-2</v>
      </c>
      <c r="P5849" s="8">
        <v>5835.7</v>
      </c>
      <c r="Q5849" s="8">
        <v>2917.85</v>
      </c>
      <c r="R5849" s="8">
        <f t="shared" si="274"/>
        <v>4960.3450000000003</v>
      </c>
      <c r="S5849" s="8">
        <f>(((Sales[[#This Row],[Unit Price]]-(Sales[[#This Row],[Discount Applied]]*Sales[[#This Row],[Unit Price]]))-Q5849)/Q5849)*100</f>
        <v>85.000000000000014</v>
      </c>
      <c r="T5849" s="8">
        <f t="shared" si="275"/>
        <v>10796.045</v>
      </c>
      <c r="U5849" s="8">
        <f>Sales[[#This Row],[Unit Cost]]*Sales[[#This Row],[Order Quantity]]</f>
        <v>5835.7</v>
      </c>
    </row>
    <row r="5850" spans="1:21" x14ac:dyDescent="0.2">
      <c r="A5850" s="6" t="s">
        <v>6063</v>
      </c>
      <c r="B5850" s="6" t="s">
        <v>24</v>
      </c>
      <c r="C5850" s="6" t="s">
        <v>146</v>
      </c>
      <c r="D5850" s="7">
        <v>43800</v>
      </c>
      <c r="E5850" s="7">
        <v>43945</v>
      </c>
      <c r="F5850" s="7">
        <v>43967</v>
      </c>
      <c r="G5850" s="7">
        <v>43976</v>
      </c>
      <c r="H5850" s="6">
        <f t="shared" si="273"/>
        <v>31</v>
      </c>
      <c r="I5850" s="6" t="s">
        <v>215</v>
      </c>
      <c r="J5850" s="6">
        <v>3</v>
      </c>
      <c r="K5850" s="6">
        <v>27</v>
      </c>
      <c r="L5850" s="6">
        <v>285</v>
      </c>
      <c r="M5850" s="6">
        <v>25</v>
      </c>
      <c r="N5850" s="6">
        <v>8</v>
      </c>
      <c r="O5850" s="6">
        <v>0.05</v>
      </c>
      <c r="P5850" s="8">
        <v>2211</v>
      </c>
      <c r="Q5850" s="8">
        <v>950.73</v>
      </c>
      <c r="R5850" s="8">
        <f t="shared" si="274"/>
        <v>9197.7599999999984</v>
      </c>
      <c r="S5850" s="8">
        <f>(((Sales[[#This Row],[Unit Price]]-(Sales[[#This Row],[Discount Applied]]*Sales[[#This Row],[Unit Price]]))-Q5850)/Q5850)*100</f>
        <v>120.93023255813951</v>
      </c>
      <c r="T5850" s="8">
        <f t="shared" si="275"/>
        <v>16803.599999999999</v>
      </c>
      <c r="U5850" s="8">
        <f>Sales[[#This Row],[Unit Cost]]*Sales[[#This Row],[Order Quantity]]</f>
        <v>7605.84</v>
      </c>
    </row>
    <row r="5851" spans="1:21" x14ac:dyDescent="0.2">
      <c r="A5851" s="6" t="s">
        <v>6064</v>
      </c>
      <c r="B5851" s="6" t="s">
        <v>25</v>
      </c>
      <c r="C5851" s="6" t="s">
        <v>148</v>
      </c>
      <c r="D5851" s="7">
        <v>43800</v>
      </c>
      <c r="E5851" s="7">
        <v>43945</v>
      </c>
      <c r="F5851" s="7">
        <v>43958</v>
      </c>
      <c r="G5851" s="7">
        <v>43960</v>
      </c>
      <c r="H5851" s="6">
        <f t="shared" si="273"/>
        <v>15</v>
      </c>
      <c r="I5851" s="6" t="s">
        <v>215</v>
      </c>
      <c r="J5851" s="6">
        <v>16</v>
      </c>
      <c r="K5851" s="6">
        <v>44</v>
      </c>
      <c r="L5851" s="6">
        <v>35</v>
      </c>
      <c r="M5851" s="6">
        <v>23</v>
      </c>
      <c r="N5851" s="6">
        <v>1</v>
      </c>
      <c r="O5851" s="6">
        <v>0.2</v>
      </c>
      <c r="P5851" s="8">
        <v>3691.7000000000003</v>
      </c>
      <c r="Q5851" s="8">
        <v>2990.2770000000005</v>
      </c>
      <c r="R5851" s="8">
        <f t="shared" si="274"/>
        <v>-36.917000000000371</v>
      </c>
      <c r="S5851" s="8">
        <f>(((Sales[[#This Row],[Unit Price]]-(Sales[[#This Row],[Discount Applied]]*Sales[[#This Row],[Unit Price]]))-Q5851)/Q5851)*100</f>
        <v>-1.23456790123458</v>
      </c>
      <c r="T5851" s="8">
        <f t="shared" si="275"/>
        <v>2953.36</v>
      </c>
      <c r="U5851" s="8">
        <f>Sales[[#This Row],[Unit Cost]]*Sales[[#This Row],[Order Quantity]]</f>
        <v>2990.2770000000005</v>
      </c>
    </row>
    <row r="5852" spans="1:21" x14ac:dyDescent="0.2">
      <c r="A5852" s="6" t="s">
        <v>6065</v>
      </c>
      <c r="B5852" s="6" t="s">
        <v>25</v>
      </c>
      <c r="C5852" s="6" t="s">
        <v>148</v>
      </c>
      <c r="D5852" s="7">
        <v>43900</v>
      </c>
      <c r="E5852" s="7">
        <v>43946</v>
      </c>
      <c r="F5852" s="7">
        <v>43951</v>
      </c>
      <c r="G5852" s="7">
        <v>43960</v>
      </c>
      <c r="H5852" s="6">
        <f t="shared" si="273"/>
        <v>14</v>
      </c>
      <c r="I5852" s="6" t="s">
        <v>215</v>
      </c>
      <c r="J5852" s="6">
        <v>20</v>
      </c>
      <c r="K5852" s="6">
        <v>36</v>
      </c>
      <c r="L5852" s="6">
        <v>33</v>
      </c>
      <c r="M5852" s="6">
        <v>29</v>
      </c>
      <c r="N5852" s="6">
        <v>6</v>
      </c>
      <c r="O5852" s="6">
        <v>7.4999999999999997E-2</v>
      </c>
      <c r="P5852" s="8">
        <v>3819</v>
      </c>
      <c r="Q5852" s="8">
        <v>2902.44</v>
      </c>
      <c r="R5852" s="8">
        <f t="shared" si="274"/>
        <v>3780.8100000000013</v>
      </c>
      <c r="S5852" s="8">
        <f>(((Sales[[#This Row],[Unit Price]]-(Sales[[#This Row],[Discount Applied]]*Sales[[#This Row],[Unit Price]]))-Q5852)/Q5852)*100</f>
        <v>21.710526315789465</v>
      </c>
      <c r="T5852" s="8">
        <f t="shared" si="275"/>
        <v>21195.45</v>
      </c>
      <c r="U5852" s="8">
        <f>Sales[[#This Row],[Unit Cost]]*Sales[[#This Row],[Order Quantity]]</f>
        <v>17414.64</v>
      </c>
    </row>
    <row r="5853" spans="1:21" x14ac:dyDescent="0.2">
      <c r="A5853" s="6" t="s">
        <v>6066</v>
      </c>
      <c r="B5853" s="6" t="s">
        <v>23</v>
      </c>
      <c r="C5853" s="6" t="s">
        <v>147</v>
      </c>
      <c r="D5853" s="7">
        <v>43900</v>
      </c>
      <c r="E5853" s="7">
        <v>43946</v>
      </c>
      <c r="F5853" s="7">
        <v>43971</v>
      </c>
      <c r="G5853" s="7">
        <v>43977</v>
      </c>
      <c r="H5853" s="6">
        <f t="shared" si="273"/>
        <v>31</v>
      </c>
      <c r="I5853" s="6" t="s">
        <v>215</v>
      </c>
      <c r="J5853" s="6">
        <v>24</v>
      </c>
      <c r="K5853" s="6">
        <v>28</v>
      </c>
      <c r="L5853" s="6">
        <v>251</v>
      </c>
      <c r="M5853" s="6">
        <v>44</v>
      </c>
      <c r="N5853" s="6">
        <v>4</v>
      </c>
      <c r="O5853" s="6">
        <v>0.05</v>
      </c>
      <c r="P5853" s="8">
        <v>1889.4</v>
      </c>
      <c r="Q5853" s="8">
        <v>1322.58</v>
      </c>
      <c r="R5853" s="8">
        <f t="shared" si="274"/>
        <v>1889.4000000000005</v>
      </c>
      <c r="S5853" s="8">
        <f>(((Sales[[#This Row],[Unit Price]]-(Sales[[#This Row],[Discount Applied]]*Sales[[#This Row],[Unit Price]]))-Q5853)/Q5853)*100</f>
        <v>35.71428571428573</v>
      </c>
      <c r="T5853" s="8">
        <f t="shared" si="275"/>
        <v>7179.72</v>
      </c>
      <c r="U5853" s="8">
        <f>Sales[[#This Row],[Unit Cost]]*Sales[[#This Row],[Order Quantity]]</f>
        <v>5290.32</v>
      </c>
    </row>
    <row r="5854" spans="1:21" x14ac:dyDescent="0.2">
      <c r="A5854" s="6" t="s">
        <v>6067</v>
      </c>
      <c r="B5854" s="6" t="s">
        <v>24</v>
      </c>
      <c r="C5854" s="6" t="s">
        <v>146</v>
      </c>
      <c r="D5854" s="7">
        <v>43900</v>
      </c>
      <c r="E5854" s="7">
        <v>43946</v>
      </c>
      <c r="F5854" s="7">
        <v>43962</v>
      </c>
      <c r="G5854" s="7">
        <v>43967</v>
      </c>
      <c r="H5854" s="6">
        <f t="shared" si="273"/>
        <v>21</v>
      </c>
      <c r="I5854" s="6" t="s">
        <v>215</v>
      </c>
      <c r="J5854" s="6">
        <v>4</v>
      </c>
      <c r="K5854" s="6">
        <v>11</v>
      </c>
      <c r="L5854" s="6">
        <v>317</v>
      </c>
      <c r="M5854" s="6">
        <v>40</v>
      </c>
      <c r="N5854" s="6">
        <v>3</v>
      </c>
      <c r="O5854" s="6">
        <v>0.1</v>
      </c>
      <c r="P5854" s="8">
        <v>2211</v>
      </c>
      <c r="Q5854" s="8">
        <v>1238.1600000000001</v>
      </c>
      <c r="R5854" s="8">
        <f t="shared" si="274"/>
        <v>2255.2199999999993</v>
      </c>
      <c r="S5854" s="8">
        <f>(((Sales[[#This Row],[Unit Price]]-(Sales[[#This Row],[Discount Applied]]*Sales[[#This Row],[Unit Price]]))-Q5854)/Q5854)*100</f>
        <v>60.714285714285708</v>
      </c>
      <c r="T5854" s="8">
        <f t="shared" si="275"/>
        <v>5969.7</v>
      </c>
      <c r="U5854" s="8">
        <f>Sales[[#This Row],[Unit Cost]]*Sales[[#This Row],[Order Quantity]]</f>
        <v>3714.4800000000005</v>
      </c>
    </row>
    <row r="5855" spans="1:21" x14ac:dyDescent="0.2">
      <c r="A5855" s="6" t="s">
        <v>6068</v>
      </c>
      <c r="B5855" s="6" t="s">
        <v>23</v>
      </c>
      <c r="C5855" s="6" t="s">
        <v>145</v>
      </c>
      <c r="D5855" s="7">
        <v>43900</v>
      </c>
      <c r="E5855" s="7">
        <v>43946</v>
      </c>
      <c r="F5855" s="7">
        <v>43969</v>
      </c>
      <c r="G5855" s="7">
        <v>43973</v>
      </c>
      <c r="H5855" s="6">
        <f t="shared" si="273"/>
        <v>27</v>
      </c>
      <c r="I5855" s="6" t="s">
        <v>215</v>
      </c>
      <c r="J5855" s="6">
        <v>24</v>
      </c>
      <c r="K5855" s="6">
        <v>6</v>
      </c>
      <c r="L5855" s="6">
        <v>143</v>
      </c>
      <c r="M5855" s="6">
        <v>34</v>
      </c>
      <c r="N5855" s="6">
        <v>7</v>
      </c>
      <c r="O5855" s="6">
        <v>0.1</v>
      </c>
      <c r="P5855" s="8">
        <v>1259.6000000000001</v>
      </c>
      <c r="Q5855" s="8">
        <v>831.33600000000013</v>
      </c>
      <c r="R5855" s="8">
        <f t="shared" si="274"/>
        <v>2116.1279999999997</v>
      </c>
      <c r="S5855" s="8">
        <f>(((Sales[[#This Row],[Unit Price]]-(Sales[[#This Row],[Discount Applied]]*Sales[[#This Row],[Unit Price]]))-Q5855)/Q5855)*100</f>
        <v>36.363636363636353</v>
      </c>
      <c r="T5855" s="8">
        <f t="shared" si="275"/>
        <v>7935.4800000000005</v>
      </c>
      <c r="U5855" s="8">
        <f>Sales[[#This Row],[Unit Cost]]*Sales[[#This Row],[Order Quantity]]</f>
        <v>5819.3520000000008</v>
      </c>
    </row>
    <row r="5856" spans="1:21" x14ac:dyDescent="0.2">
      <c r="A5856" s="6" t="s">
        <v>6069</v>
      </c>
      <c r="B5856" s="6" t="s">
        <v>24</v>
      </c>
      <c r="C5856" s="6" t="s">
        <v>146</v>
      </c>
      <c r="D5856" s="7">
        <v>43800</v>
      </c>
      <c r="E5856" s="7">
        <v>43946</v>
      </c>
      <c r="F5856" s="7">
        <v>43961</v>
      </c>
      <c r="G5856" s="7">
        <v>43963</v>
      </c>
      <c r="H5856" s="6">
        <f t="shared" si="273"/>
        <v>17</v>
      </c>
      <c r="I5856" s="6" t="s">
        <v>215</v>
      </c>
      <c r="J5856" s="6">
        <v>1</v>
      </c>
      <c r="K5856" s="6">
        <v>22</v>
      </c>
      <c r="L5856" s="6">
        <v>291</v>
      </c>
      <c r="M5856" s="6">
        <v>31</v>
      </c>
      <c r="N5856" s="6">
        <v>5</v>
      </c>
      <c r="O5856" s="6">
        <v>0.05</v>
      </c>
      <c r="P5856" s="8">
        <v>268</v>
      </c>
      <c r="Q5856" s="8">
        <v>147.4</v>
      </c>
      <c r="R5856" s="8">
        <f t="shared" si="274"/>
        <v>536</v>
      </c>
      <c r="S5856" s="8">
        <f>(((Sales[[#This Row],[Unit Price]]-(Sales[[#This Row],[Discount Applied]]*Sales[[#This Row],[Unit Price]]))-Q5856)/Q5856)*100</f>
        <v>72.72727272727272</v>
      </c>
      <c r="T5856" s="8">
        <f t="shared" si="275"/>
        <v>1273</v>
      </c>
      <c r="U5856" s="8">
        <f>Sales[[#This Row],[Unit Cost]]*Sales[[#This Row],[Order Quantity]]</f>
        <v>737</v>
      </c>
    </row>
    <row r="5857" spans="1:21" x14ac:dyDescent="0.2">
      <c r="A5857" s="6" t="s">
        <v>6070</v>
      </c>
      <c r="B5857" s="6" t="s">
        <v>25</v>
      </c>
      <c r="C5857" s="6" t="s">
        <v>148</v>
      </c>
      <c r="D5857" s="7">
        <v>43800</v>
      </c>
      <c r="E5857" s="7">
        <v>43946</v>
      </c>
      <c r="F5857" s="7">
        <v>43956</v>
      </c>
      <c r="G5857" s="7">
        <v>43962</v>
      </c>
      <c r="H5857" s="6">
        <f t="shared" si="273"/>
        <v>16</v>
      </c>
      <c r="I5857" s="6" t="s">
        <v>215</v>
      </c>
      <c r="J5857" s="6">
        <v>17</v>
      </c>
      <c r="K5857" s="6">
        <v>21</v>
      </c>
      <c r="L5857" s="6">
        <v>22</v>
      </c>
      <c r="M5857" s="6">
        <v>41</v>
      </c>
      <c r="N5857" s="6">
        <v>6</v>
      </c>
      <c r="O5857" s="6">
        <v>0.3</v>
      </c>
      <c r="P5857" s="8">
        <v>3892.7000000000003</v>
      </c>
      <c r="Q5857" s="8">
        <v>2452.4010000000003</v>
      </c>
      <c r="R5857" s="8">
        <f t="shared" si="274"/>
        <v>1634.9339999999975</v>
      </c>
      <c r="S5857" s="8">
        <f>(((Sales[[#This Row],[Unit Price]]-(Sales[[#This Row],[Discount Applied]]*Sales[[#This Row],[Unit Price]]))-Q5857)/Q5857)*100</f>
        <v>11.111111111111111</v>
      </c>
      <c r="T5857" s="8">
        <f t="shared" si="275"/>
        <v>16349.34</v>
      </c>
      <c r="U5857" s="8">
        <f>Sales[[#This Row],[Unit Cost]]*Sales[[#This Row],[Order Quantity]]</f>
        <v>14714.406000000003</v>
      </c>
    </row>
    <row r="5858" spans="1:21" x14ac:dyDescent="0.2">
      <c r="A5858" s="6" t="s">
        <v>6071</v>
      </c>
      <c r="B5858" s="6" t="s">
        <v>26</v>
      </c>
      <c r="C5858" s="6" t="s">
        <v>145</v>
      </c>
      <c r="D5858" s="7">
        <v>43800</v>
      </c>
      <c r="E5858" s="7">
        <v>43946</v>
      </c>
      <c r="F5858" s="7">
        <v>43951</v>
      </c>
      <c r="G5858" s="7">
        <v>43954</v>
      </c>
      <c r="H5858" s="6">
        <f t="shared" si="273"/>
        <v>8</v>
      </c>
      <c r="I5858" s="6" t="s">
        <v>215</v>
      </c>
      <c r="J5858" s="6">
        <v>27</v>
      </c>
      <c r="K5858" s="6">
        <v>37</v>
      </c>
      <c r="L5858" s="6">
        <v>193</v>
      </c>
      <c r="M5858" s="6">
        <v>10</v>
      </c>
      <c r="N5858" s="6">
        <v>1</v>
      </c>
      <c r="O5858" s="6">
        <v>0.05</v>
      </c>
      <c r="P5858" s="8">
        <v>3986.5</v>
      </c>
      <c r="Q5858" s="8">
        <v>2710.82</v>
      </c>
      <c r="R5858" s="8">
        <f t="shared" si="274"/>
        <v>1076.355</v>
      </c>
      <c r="S5858" s="8">
        <f>(((Sales[[#This Row],[Unit Price]]-(Sales[[#This Row],[Discount Applied]]*Sales[[#This Row],[Unit Price]]))-Q5858)/Q5858)*100</f>
        <v>39.705882352941174</v>
      </c>
      <c r="T5858" s="8">
        <f t="shared" si="275"/>
        <v>3787.1750000000002</v>
      </c>
      <c r="U5858" s="8">
        <f>Sales[[#This Row],[Unit Cost]]*Sales[[#This Row],[Order Quantity]]</f>
        <v>2710.82</v>
      </c>
    </row>
    <row r="5859" spans="1:21" x14ac:dyDescent="0.2">
      <c r="A5859" s="6" t="s">
        <v>6072</v>
      </c>
      <c r="B5859" s="6" t="s">
        <v>25</v>
      </c>
      <c r="C5859" s="6" t="s">
        <v>145</v>
      </c>
      <c r="D5859" s="7">
        <v>43800</v>
      </c>
      <c r="E5859" s="7">
        <v>43946</v>
      </c>
      <c r="F5859" s="7">
        <v>43955</v>
      </c>
      <c r="G5859" s="7">
        <v>43960</v>
      </c>
      <c r="H5859" s="6">
        <f t="shared" si="273"/>
        <v>14</v>
      </c>
      <c r="I5859" s="6" t="s">
        <v>215</v>
      </c>
      <c r="J5859" s="6">
        <v>15</v>
      </c>
      <c r="K5859" s="6">
        <v>24</v>
      </c>
      <c r="L5859" s="6">
        <v>101</v>
      </c>
      <c r="M5859" s="6">
        <v>19</v>
      </c>
      <c r="N5859" s="6">
        <v>1</v>
      </c>
      <c r="O5859" s="6">
        <v>7.4999999999999997E-2</v>
      </c>
      <c r="P5859" s="8">
        <v>1681.7</v>
      </c>
      <c r="Q5859" s="8">
        <v>1109.922</v>
      </c>
      <c r="R5859" s="8">
        <f t="shared" si="274"/>
        <v>445.65049999999997</v>
      </c>
      <c r="S5859" s="8">
        <f>(((Sales[[#This Row],[Unit Price]]-(Sales[[#This Row],[Discount Applied]]*Sales[[#This Row],[Unit Price]]))-Q5859)/Q5859)*100</f>
        <v>40.151515151515149</v>
      </c>
      <c r="T5859" s="8">
        <f t="shared" si="275"/>
        <v>1555.5725</v>
      </c>
      <c r="U5859" s="8">
        <f>Sales[[#This Row],[Unit Cost]]*Sales[[#This Row],[Order Quantity]]</f>
        <v>1109.922</v>
      </c>
    </row>
    <row r="5860" spans="1:21" x14ac:dyDescent="0.2">
      <c r="A5860" s="6" t="s">
        <v>6073</v>
      </c>
      <c r="B5860" s="6" t="s">
        <v>23</v>
      </c>
      <c r="C5860" s="6" t="s">
        <v>146</v>
      </c>
      <c r="D5860" s="7">
        <v>43800</v>
      </c>
      <c r="E5860" s="7">
        <v>43946</v>
      </c>
      <c r="F5860" s="7">
        <v>43960</v>
      </c>
      <c r="G5860" s="7">
        <v>43968</v>
      </c>
      <c r="H5860" s="6">
        <f t="shared" si="273"/>
        <v>22</v>
      </c>
      <c r="I5860" s="6" t="s">
        <v>215</v>
      </c>
      <c r="J5860" s="6">
        <v>24</v>
      </c>
      <c r="K5860" s="6">
        <v>49</v>
      </c>
      <c r="L5860" s="6">
        <v>288</v>
      </c>
      <c r="M5860" s="6">
        <v>25</v>
      </c>
      <c r="N5860" s="6">
        <v>3</v>
      </c>
      <c r="O5860" s="6">
        <v>0.05</v>
      </c>
      <c r="P5860" s="8">
        <v>1112.2</v>
      </c>
      <c r="Q5860" s="8">
        <v>567.22199999999998</v>
      </c>
      <c r="R5860" s="8">
        <f t="shared" si="274"/>
        <v>1468.1040000000005</v>
      </c>
      <c r="S5860" s="8">
        <f>(((Sales[[#This Row],[Unit Price]]-(Sales[[#This Row],[Discount Applied]]*Sales[[#This Row],[Unit Price]]))-Q5860)/Q5860)*100</f>
        <v>86.274509803921603</v>
      </c>
      <c r="T5860" s="8">
        <f t="shared" si="275"/>
        <v>3169.7700000000004</v>
      </c>
      <c r="U5860" s="8">
        <f>Sales[[#This Row],[Unit Cost]]*Sales[[#This Row],[Order Quantity]]</f>
        <v>1701.6659999999999</v>
      </c>
    </row>
    <row r="5861" spans="1:21" x14ac:dyDescent="0.2">
      <c r="A5861" s="6" t="s">
        <v>6074</v>
      </c>
      <c r="B5861" s="6" t="s">
        <v>23</v>
      </c>
      <c r="C5861" s="6" t="s">
        <v>145</v>
      </c>
      <c r="D5861" s="7">
        <v>43800</v>
      </c>
      <c r="E5861" s="7">
        <v>43946</v>
      </c>
      <c r="F5861" s="7">
        <v>43974</v>
      </c>
      <c r="G5861" s="7">
        <v>43976</v>
      </c>
      <c r="H5861" s="6">
        <f t="shared" si="273"/>
        <v>30</v>
      </c>
      <c r="I5861" s="6" t="s">
        <v>215</v>
      </c>
      <c r="J5861" s="6">
        <v>24</v>
      </c>
      <c r="K5861" s="6">
        <v>12</v>
      </c>
      <c r="L5861" s="6">
        <v>155</v>
      </c>
      <c r="M5861" s="6">
        <v>37</v>
      </c>
      <c r="N5861" s="6">
        <v>4</v>
      </c>
      <c r="O5861" s="6">
        <v>0.1</v>
      </c>
      <c r="P5861" s="8">
        <v>2539.3000000000002</v>
      </c>
      <c r="Q5861" s="8">
        <v>1498.1870000000001</v>
      </c>
      <c r="R5861" s="8">
        <f t="shared" si="274"/>
        <v>3148.7320000000009</v>
      </c>
      <c r="S5861" s="8">
        <f>(((Sales[[#This Row],[Unit Price]]-(Sales[[#This Row],[Discount Applied]]*Sales[[#This Row],[Unit Price]]))-Q5861)/Q5861)*100</f>
        <v>52.542372881355945</v>
      </c>
      <c r="T5861" s="8">
        <f t="shared" si="275"/>
        <v>9141.4800000000014</v>
      </c>
      <c r="U5861" s="8">
        <f>Sales[[#This Row],[Unit Cost]]*Sales[[#This Row],[Order Quantity]]</f>
        <v>5992.7480000000005</v>
      </c>
    </row>
    <row r="5862" spans="1:21" x14ac:dyDescent="0.2">
      <c r="A5862" s="6" t="s">
        <v>6075</v>
      </c>
      <c r="B5862" s="6" t="s">
        <v>25</v>
      </c>
      <c r="C5862" s="6" t="s">
        <v>147</v>
      </c>
      <c r="D5862" s="7">
        <v>43800</v>
      </c>
      <c r="E5862" s="7">
        <v>43946</v>
      </c>
      <c r="F5862" s="7">
        <v>43952</v>
      </c>
      <c r="G5862" s="7">
        <v>43961</v>
      </c>
      <c r="H5862" s="6">
        <f t="shared" si="273"/>
        <v>15</v>
      </c>
      <c r="I5862" s="6" t="s">
        <v>215</v>
      </c>
      <c r="J5862" s="6">
        <v>12</v>
      </c>
      <c r="K5862" s="6">
        <v>14</v>
      </c>
      <c r="L5862" s="6">
        <v>252</v>
      </c>
      <c r="M5862" s="6">
        <v>3</v>
      </c>
      <c r="N5862" s="6">
        <v>3</v>
      </c>
      <c r="O5862" s="6">
        <v>0.2</v>
      </c>
      <c r="P5862" s="8">
        <v>1829.1000000000001</v>
      </c>
      <c r="Q5862" s="8">
        <v>951.13200000000006</v>
      </c>
      <c r="R5862" s="8">
        <f t="shared" si="274"/>
        <v>1536.444</v>
      </c>
      <c r="S5862" s="8">
        <f>(((Sales[[#This Row],[Unit Price]]-(Sales[[#This Row],[Discount Applied]]*Sales[[#This Row],[Unit Price]]))-Q5862)/Q5862)*100</f>
        <v>53.846153846153854</v>
      </c>
      <c r="T5862" s="8">
        <f t="shared" si="275"/>
        <v>4389.84</v>
      </c>
      <c r="U5862" s="8">
        <f>Sales[[#This Row],[Unit Cost]]*Sales[[#This Row],[Order Quantity]]</f>
        <v>2853.3960000000002</v>
      </c>
    </row>
    <row r="5863" spans="1:21" x14ac:dyDescent="0.2">
      <c r="A5863" s="6" t="s">
        <v>6076</v>
      </c>
      <c r="B5863" s="6" t="s">
        <v>25</v>
      </c>
      <c r="C5863" s="6" t="s">
        <v>145</v>
      </c>
      <c r="D5863" s="7">
        <v>43900</v>
      </c>
      <c r="E5863" s="7">
        <v>43947</v>
      </c>
      <c r="F5863" s="7">
        <v>43972</v>
      </c>
      <c r="G5863" s="7">
        <v>43977</v>
      </c>
      <c r="H5863" s="6">
        <f t="shared" si="273"/>
        <v>30</v>
      </c>
      <c r="I5863" s="6" t="s">
        <v>215</v>
      </c>
      <c r="J5863" s="6">
        <v>16</v>
      </c>
      <c r="K5863" s="6">
        <v>6</v>
      </c>
      <c r="L5863" s="6">
        <v>107</v>
      </c>
      <c r="M5863" s="6">
        <v>15</v>
      </c>
      <c r="N5863" s="6">
        <v>7</v>
      </c>
      <c r="O5863" s="6">
        <v>7.4999999999999997E-2</v>
      </c>
      <c r="P5863" s="8">
        <v>5594.5</v>
      </c>
      <c r="Q5863" s="8">
        <v>4083.9850000000001</v>
      </c>
      <c r="R5863" s="8">
        <f t="shared" si="274"/>
        <v>7636.4924999999967</v>
      </c>
      <c r="S5863" s="8">
        <f>(((Sales[[#This Row],[Unit Price]]-(Sales[[#This Row],[Discount Applied]]*Sales[[#This Row],[Unit Price]]))-Q5863)/Q5863)*100</f>
        <v>26.712328767123296</v>
      </c>
      <c r="T5863" s="8">
        <f t="shared" si="275"/>
        <v>36224.387499999997</v>
      </c>
      <c r="U5863" s="8">
        <f>Sales[[#This Row],[Unit Cost]]*Sales[[#This Row],[Order Quantity]]</f>
        <v>28587.895</v>
      </c>
    </row>
    <row r="5864" spans="1:21" x14ac:dyDescent="0.2">
      <c r="A5864" s="6" t="s">
        <v>6077</v>
      </c>
      <c r="B5864" s="6" t="s">
        <v>25</v>
      </c>
      <c r="C5864" s="6" t="s">
        <v>145</v>
      </c>
      <c r="D5864" s="7">
        <v>43900</v>
      </c>
      <c r="E5864" s="7">
        <v>43947</v>
      </c>
      <c r="F5864" s="7">
        <v>43968</v>
      </c>
      <c r="G5864" s="7">
        <v>43973</v>
      </c>
      <c r="H5864" s="6">
        <f t="shared" si="273"/>
        <v>26</v>
      </c>
      <c r="I5864" s="6" t="s">
        <v>215</v>
      </c>
      <c r="J5864" s="6">
        <v>18</v>
      </c>
      <c r="K5864" s="6">
        <v>21</v>
      </c>
      <c r="L5864" s="6">
        <v>178</v>
      </c>
      <c r="M5864" s="6">
        <v>30</v>
      </c>
      <c r="N5864" s="6">
        <v>5</v>
      </c>
      <c r="O5864" s="6">
        <v>0.1</v>
      </c>
      <c r="P5864" s="8">
        <v>174.20000000000002</v>
      </c>
      <c r="Q5864" s="8">
        <v>130.65</v>
      </c>
      <c r="R5864" s="8">
        <f t="shared" si="274"/>
        <v>130.65000000000009</v>
      </c>
      <c r="S5864" s="8">
        <f>(((Sales[[#This Row],[Unit Price]]-(Sales[[#This Row],[Discount Applied]]*Sales[[#This Row],[Unit Price]]))-Q5864)/Q5864)*100</f>
        <v>20.000000000000018</v>
      </c>
      <c r="T5864" s="8">
        <f t="shared" si="275"/>
        <v>783.90000000000009</v>
      </c>
      <c r="U5864" s="8">
        <f>Sales[[#This Row],[Unit Cost]]*Sales[[#This Row],[Order Quantity]]</f>
        <v>653.25</v>
      </c>
    </row>
    <row r="5865" spans="1:21" x14ac:dyDescent="0.2">
      <c r="A5865" s="6" t="s">
        <v>6078</v>
      </c>
      <c r="B5865" s="6" t="s">
        <v>24</v>
      </c>
      <c r="C5865" s="6" t="s">
        <v>145</v>
      </c>
      <c r="D5865" s="7">
        <v>43800</v>
      </c>
      <c r="E5865" s="7">
        <v>43947</v>
      </c>
      <c r="F5865" s="7">
        <v>43969</v>
      </c>
      <c r="G5865" s="7">
        <v>43978</v>
      </c>
      <c r="H5865" s="6">
        <f t="shared" si="273"/>
        <v>31</v>
      </c>
      <c r="I5865" s="6" t="s">
        <v>215</v>
      </c>
      <c r="J5865" s="6">
        <v>6</v>
      </c>
      <c r="K5865" s="6">
        <v>3</v>
      </c>
      <c r="L5865" s="6">
        <v>114</v>
      </c>
      <c r="M5865" s="6">
        <v>4</v>
      </c>
      <c r="N5865" s="6">
        <v>2</v>
      </c>
      <c r="O5865" s="6">
        <v>0.05</v>
      </c>
      <c r="P5865" s="8">
        <v>5688.3</v>
      </c>
      <c r="Q5865" s="8">
        <v>2673.5009999999997</v>
      </c>
      <c r="R5865" s="8">
        <f t="shared" si="274"/>
        <v>5460.7680000000009</v>
      </c>
      <c r="S5865" s="8">
        <f>(((Sales[[#This Row],[Unit Price]]-(Sales[[#This Row],[Discount Applied]]*Sales[[#This Row],[Unit Price]]))-Q5865)/Q5865)*100</f>
        <v>102.12765957446813</v>
      </c>
      <c r="T5865" s="8">
        <f t="shared" si="275"/>
        <v>10807.77</v>
      </c>
      <c r="U5865" s="8">
        <f>Sales[[#This Row],[Unit Cost]]*Sales[[#This Row],[Order Quantity]]</f>
        <v>5347.0019999999995</v>
      </c>
    </row>
    <row r="5866" spans="1:21" x14ac:dyDescent="0.2">
      <c r="A5866" s="6" t="s">
        <v>6079</v>
      </c>
      <c r="B5866" s="6" t="s">
        <v>23</v>
      </c>
      <c r="C5866" s="6" t="s">
        <v>145</v>
      </c>
      <c r="D5866" s="7">
        <v>43800</v>
      </c>
      <c r="E5866" s="7">
        <v>43947</v>
      </c>
      <c r="F5866" s="7">
        <v>43954</v>
      </c>
      <c r="G5866" s="7">
        <v>43960</v>
      </c>
      <c r="H5866" s="6">
        <f t="shared" si="273"/>
        <v>13</v>
      </c>
      <c r="I5866" s="6" t="s">
        <v>215</v>
      </c>
      <c r="J5866" s="6">
        <v>21</v>
      </c>
      <c r="K5866" s="6">
        <v>37</v>
      </c>
      <c r="L5866" s="6">
        <v>107</v>
      </c>
      <c r="M5866" s="6">
        <v>24</v>
      </c>
      <c r="N5866" s="6">
        <v>8</v>
      </c>
      <c r="O5866" s="6">
        <v>0.05</v>
      </c>
      <c r="P5866" s="8">
        <v>1748.7</v>
      </c>
      <c r="Q5866" s="8">
        <v>944.29800000000012</v>
      </c>
      <c r="R5866" s="8">
        <f t="shared" si="274"/>
        <v>5735.7359999999999</v>
      </c>
      <c r="S5866" s="8">
        <f>(((Sales[[#This Row],[Unit Price]]-(Sales[[#This Row],[Discount Applied]]*Sales[[#This Row],[Unit Price]]))-Q5866)/Q5866)*100</f>
        <v>75.925925925925924</v>
      </c>
      <c r="T5866" s="8">
        <f t="shared" si="275"/>
        <v>13290.12</v>
      </c>
      <c r="U5866" s="8">
        <f>Sales[[#This Row],[Unit Cost]]*Sales[[#This Row],[Order Quantity]]</f>
        <v>7554.3840000000009</v>
      </c>
    </row>
    <row r="5867" spans="1:21" x14ac:dyDescent="0.2">
      <c r="A5867" s="6" t="s">
        <v>6080</v>
      </c>
      <c r="B5867" s="6" t="s">
        <v>26</v>
      </c>
      <c r="C5867" s="6" t="s">
        <v>143</v>
      </c>
      <c r="D5867" s="7">
        <v>43900</v>
      </c>
      <c r="E5867" s="7">
        <v>43947</v>
      </c>
      <c r="F5867" s="7">
        <v>43951</v>
      </c>
      <c r="G5867" s="7">
        <v>43961</v>
      </c>
      <c r="H5867" s="6">
        <f t="shared" si="273"/>
        <v>14</v>
      </c>
      <c r="I5867" s="6" t="s">
        <v>215</v>
      </c>
      <c r="J5867" s="6">
        <v>28</v>
      </c>
      <c r="K5867" s="6">
        <v>12</v>
      </c>
      <c r="L5867" s="6">
        <v>335</v>
      </c>
      <c r="M5867" s="6">
        <v>11</v>
      </c>
      <c r="N5867" s="6">
        <v>5</v>
      </c>
      <c r="O5867" s="6">
        <v>0.2</v>
      </c>
      <c r="P5867" s="8">
        <v>1795.6000000000001</v>
      </c>
      <c r="Q5867" s="8">
        <v>772.10800000000006</v>
      </c>
      <c r="R5867" s="8">
        <f t="shared" si="274"/>
        <v>3321.8599999999992</v>
      </c>
      <c r="S5867" s="8">
        <f>(((Sales[[#This Row],[Unit Price]]-(Sales[[#This Row],[Discount Applied]]*Sales[[#This Row],[Unit Price]]))-Q5867)/Q5867)*100</f>
        <v>86.046511627906966</v>
      </c>
      <c r="T5867" s="8">
        <f t="shared" si="275"/>
        <v>7182.4</v>
      </c>
      <c r="U5867" s="8">
        <f>Sales[[#This Row],[Unit Cost]]*Sales[[#This Row],[Order Quantity]]</f>
        <v>3860.5400000000004</v>
      </c>
    </row>
    <row r="5868" spans="1:21" x14ac:dyDescent="0.2">
      <c r="A5868" s="6" t="s">
        <v>6081</v>
      </c>
      <c r="B5868" s="6" t="s">
        <v>25</v>
      </c>
      <c r="C5868" s="6" t="s">
        <v>145</v>
      </c>
      <c r="D5868" s="7">
        <v>43800</v>
      </c>
      <c r="E5868" s="7">
        <v>43947</v>
      </c>
      <c r="F5868" s="7">
        <v>43951</v>
      </c>
      <c r="G5868" s="7">
        <v>43959</v>
      </c>
      <c r="H5868" s="6">
        <f t="shared" si="273"/>
        <v>12</v>
      </c>
      <c r="I5868" s="6" t="s">
        <v>215</v>
      </c>
      <c r="J5868" s="6">
        <v>15</v>
      </c>
      <c r="K5868" s="6">
        <v>37</v>
      </c>
      <c r="L5868" s="6">
        <v>199</v>
      </c>
      <c r="M5868" s="6">
        <v>28</v>
      </c>
      <c r="N5868" s="6">
        <v>2</v>
      </c>
      <c r="O5868" s="6">
        <v>0.05</v>
      </c>
      <c r="P5868" s="8">
        <v>1051.9000000000001</v>
      </c>
      <c r="Q5868" s="8">
        <v>694.25400000000013</v>
      </c>
      <c r="R5868" s="8">
        <f t="shared" si="274"/>
        <v>610.10199999999986</v>
      </c>
      <c r="S5868" s="8">
        <f>(((Sales[[#This Row],[Unit Price]]-(Sales[[#This Row],[Discount Applied]]*Sales[[#This Row],[Unit Price]]))-Q5868)/Q5868)*100</f>
        <v>43.939393939393923</v>
      </c>
      <c r="T5868" s="8">
        <f t="shared" si="275"/>
        <v>1998.6100000000001</v>
      </c>
      <c r="U5868" s="8">
        <f>Sales[[#This Row],[Unit Cost]]*Sales[[#This Row],[Order Quantity]]</f>
        <v>1388.5080000000003</v>
      </c>
    </row>
    <row r="5869" spans="1:21" x14ac:dyDescent="0.2">
      <c r="A5869" s="6" t="s">
        <v>6082</v>
      </c>
      <c r="B5869" s="6" t="s">
        <v>24</v>
      </c>
      <c r="C5869" s="6" t="s">
        <v>147</v>
      </c>
      <c r="D5869" s="7">
        <v>43900</v>
      </c>
      <c r="E5869" s="7">
        <v>43947</v>
      </c>
      <c r="F5869" s="7">
        <v>43966</v>
      </c>
      <c r="G5869" s="7">
        <v>43971</v>
      </c>
      <c r="H5869" s="6">
        <f t="shared" si="273"/>
        <v>24</v>
      </c>
      <c r="I5869" s="6" t="s">
        <v>215</v>
      </c>
      <c r="J5869" s="6">
        <v>6</v>
      </c>
      <c r="K5869" s="6">
        <v>10</v>
      </c>
      <c r="L5869" s="6">
        <v>221</v>
      </c>
      <c r="M5869" s="6">
        <v>23</v>
      </c>
      <c r="N5869" s="6">
        <v>1</v>
      </c>
      <c r="O5869" s="6">
        <v>0.4</v>
      </c>
      <c r="P5869" s="8">
        <v>194.3</v>
      </c>
      <c r="Q5869" s="8">
        <v>106.86500000000001</v>
      </c>
      <c r="R5869" s="8">
        <f t="shared" si="274"/>
        <v>9.7149999999999892</v>
      </c>
      <c r="S5869" s="8">
        <f>(((Sales[[#This Row],[Unit Price]]-(Sales[[#This Row],[Discount Applied]]*Sales[[#This Row],[Unit Price]]))-Q5869)/Q5869)*100</f>
        <v>9.0909090909090793</v>
      </c>
      <c r="T5869" s="8">
        <f t="shared" si="275"/>
        <v>116.58</v>
      </c>
      <c r="U5869" s="8">
        <f>Sales[[#This Row],[Unit Cost]]*Sales[[#This Row],[Order Quantity]]</f>
        <v>106.86500000000001</v>
      </c>
    </row>
    <row r="5870" spans="1:21" x14ac:dyDescent="0.2">
      <c r="A5870" s="6" t="s">
        <v>6083</v>
      </c>
      <c r="B5870" s="6" t="s">
        <v>23</v>
      </c>
      <c r="C5870" s="6" t="s">
        <v>145</v>
      </c>
      <c r="D5870" s="7">
        <v>43800</v>
      </c>
      <c r="E5870" s="7">
        <v>43947</v>
      </c>
      <c r="F5870" s="7">
        <v>43957</v>
      </c>
      <c r="G5870" s="7">
        <v>43959</v>
      </c>
      <c r="H5870" s="6">
        <f t="shared" si="273"/>
        <v>12</v>
      </c>
      <c r="I5870" s="6" t="s">
        <v>215</v>
      </c>
      <c r="J5870" s="6">
        <v>24</v>
      </c>
      <c r="K5870" s="6">
        <v>11</v>
      </c>
      <c r="L5870" s="6">
        <v>98</v>
      </c>
      <c r="M5870" s="6">
        <v>34</v>
      </c>
      <c r="N5870" s="6">
        <v>1</v>
      </c>
      <c r="O5870" s="6">
        <v>7.4999999999999997E-2</v>
      </c>
      <c r="P5870" s="8">
        <v>1721.9</v>
      </c>
      <c r="Q5870" s="8">
        <v>843.73099999999999</v>
      </c>
      <c r="R5870" s="8">
        <f t="shared" si="274"/>
        <v>749.02650000000017</v>
      </c>
      <c r="S5870" s="8">
        <f>(((Sales[[#This Row],[Unit Price]]-(Sales[[#This Row],[Discount Applied]]*Sales[[#This Row],[Unit Price]]))-Q5870)/Q5870)*100</f>
        <v>88.775510204081655</v>
      </c>
      <c r="T5870" s="8">
        <f t="shared" si="275"/>
        <v>1592.7575000000002</v>
      </c>
      <c r="U5870" s="8">
        <f>Sales[[#This Row],[Unit Cost]]*Sales[[#This Row],[Order Quantity]]</f>
        <v>843.73099999999999</v>
      </c>
    </row>
    <row r="5871" spans="1:21" x14ac:dyDescent="0.2">
      <c r="A5871" s="6" t="s">
        <v>6084</v>
      </c>
      <c r="B5871" s="6" t="s">
        <v>25</v>
      </c>
      <c r="C5871" s="6" t="s">
        <v>147</v>
      </c>
      <c r="D5871" s="7">
        <v>43800</v>
      </c>
      <c r="E5871" s="7">
        <v>43948</v>
      </c>
      <c r="F5871" s="7">
        <v>43959</v>
      </c>
      <c r="G5871" s="7">
        <v>43967</v>
      </c>
      <c r="H5871" s="6">
        <f t="shared" si="273"/>
        <v>19</v>
      </c>
      <c r="I5871" s="6" t="s">
        <v>215</v>
      </c>
      <c r="J5871" s="6">
        <v>13</v>
      </c>
      <c r="K5871" s="6">
        <v>17</v>
      </c>
      <c r="L5871" s="6">
        <v>251</v>
      </c>
      <c r="M5871" s="6">
        <v>28</v>
      </c>
      <c r="N5871" s="6">
        <v>8</v>
      </c>
      <c r="O5871" s="6">
        <v>0.1</v>
      </c>
      <c r="P5871" s="8">
        <v>944.7</v>
      </c>
      <c r="Q5871" s="8">
        <v>472.35</v>
      </c>
      <c r="R5871" s="8">
        <f t="shared" si="274"/>
        <v>3023.04</v>
      </c>
      <c r="S5871" s="8">
        <f>(((Sales[[#This Row],[Unit Price]]-(Sales[[#This Row],[Discount Applied]]*Sales[[#This Row],[Unit Price]]))-Q5871)/Q5871)*100</f>
        <v>80</v>
      </c>
      <c r="T5871" s="8">
        <f t="shared" si="275"/>
        <v>6801.84</v>
      </c>
      <c r="U5871" s="8">
        <f>Sales[[#This Row],[Unit Cost]]*Sales[[#This Row],[Order Quantity]]</f>
        <v>3778.8</v>
      </c>
    </row>
    <row r="5872" spans="1:21" x14ac:dyDescent="0.2">
      <c r="A5872" s="6" t="s">
        <v>6085</v>
      </c>
      <c r="B5872" s="6" t="s">
        <v>26</v>
      </c>
      <c r="C5872" s="6" t="s">
        <v>145</v>
      </c>
      <c r="D5872" s="7">
        <v>43800</v>
      </c>
      <c r="E5872" s="7">
        <v>43948</v>
      </c>
      <c r="F5872" s="7">
        <v>43968</v>
      </c>
      <c r="G5872" s="7">
        <v>43974</v>
      </c>
      <c r="H5872" s="6">
        <f t="shared" si="273"/>
        <v>26</v>
      </c>
      <c r="I5872" s="6" t="s">
        <v>215</v>
      </c>
      <c r="J5872" s="6">
        <v>27</v>
      </c>
      <c r="K5872" s="6">
        <v>4</v>
      </c>
      <c r="L5872" s="6">
        <v>147</v>
      </c>
      <c r="M5872" s="6">
        <v>37</v>
      </c>
      <c r="N5872" s="6">
        <v>4</v>
      </c>
      <c r="O5872" s="6">
        <v>0.1</v>
      </c>
      <c r="P5872" s="8">
        <v>1112.2</v>
      </c>
      <c r="Q5872" s="8">
        <v>800.78399999999999</v>
      </c>
      <c r="R5872" s="8">
        <f t="shared" si="274"/>
        <v>800.78400000000011</v>
      </c>
      <c r="S5872" s="8">
        <f>(((Sales[[#This Row],[Unit Price]]-(Sales[[#This Row],[Discount Applied]]*Sales[[#This Row],[Unit Price]]))-Q5872)/Q5872)*100</f>
        <v>25.000000000000007</v>
      </c>
      <c r="T5872" s="8">
        <f t="shared" si="275"/>
        <v>4003.92</v>
      </c>
      <c r="U5872" s="8">
        <f>Sales[[#This Row],[Unit Cost]]*Sales[[#This Row],[Order Quantity]]</f>
        <v>3203.136</v>
      </c>
    </row>
    <row r="5873" spans="1:21" x14ac:dyDescent="0.2">
      <c r="A5873" s="6" t="s">
        <v>6086</v>
      </c>
      <c r="B5873" s="6" t="s">
        <v>25</v>
      </c>
      <c r="C5873" s="6" t="s">
        <v>146</v>
      </c>
      <c r="D5873" s="7">
        <v>43800</v>
      </c>
      <c r="E5873" s="7">
        <v>43948</v>
      </c>
      <c r="F5873" s="7">
        <v>43965</v>
      </c>
      <c r="G5873" s="7">
        <v>43969</v>
      </c>
      <c r="H5873" s="6">
        <f t="shared" si="273"/>
        <v>21</v>
      </c>
      <c r="I5873" s="6" t="s">
        <v>215</v>
      </c>
      <c r="J5873" s="6">
        <v>18</v>
      </c>
      <c r="K5873" s="6">
        <v>31</v>
      </c>
      <c r="L5873" s="6">
        <v>288</v>
      </c>
      <c r="M5873" s="6">
        <v>21</v>
      </c>
      <c r="N5873" s="6">
        <v>1</v>
      </c>
      <c r="O5873" s="6">
        <v>0.2</v>
      </c>
      <c r="P5873" s="8">
        <v>3035.1</v>
      </c>
      <c r="Q5873" s="8">
        <v>1699.6560000000002</v>
      </c>
      <c r="R5873" s="8">
        <f t="shared" si="274"/>
        <v>728.42399999999975</v>
      </c>
      <c r="S5873" s="8">
        <f>(((Sales[[#This Row],[Unit Price]]-(Sales[[#This Row],[Discount Applied]]*Sales[[#This Row],[Unit Price]]))-Q5873)/Q5873)*100</f>
        <v>42.85714285714284</v>
      </c>
      <c r="T5873" s="8">
        <f t="shared" si="275"/>
        <v>2428.08</v>
      </c>
      <c r="U5873" s="8">
        <f>Sales[[#This Row],[Unit Cost]]*Sales[[#This Row],[Order Quantity]]</f>
        <v>1699.6560000000002</v>
      </c>
    </row>
    <row r="5874" spans="1:21" x14ac:dyDescent="0.2">
      <c r="A5874" s="6" t="s">
        <v>6087</v>
      </c>
      <c r="B5874" s="6" t="s">
        <v>24</v>
      </c>
      <c r="C5874" s="6" t="s">
        <v>146</v>
      </c>
      <c r="D5874" s="7">
        <v>43900</v>
      </c>
      <c r="E5874" s="7">
        <v>43948</v>
      </c>
      <c r="F5874" s="7">
        <v>43951</v>
      </c>
      <c r="G5874" s="7">
        <v>43961</v>
      </c>
      <c r="H5874" s="6">
        <f t="shared" si="273"/>
        <v>13</v>
      </c>
      <c r="I5874" s="6" t="s">
        <v>215</v>
      </c>
      <c r="J5874" s="6">
        <v>10</v>
      </c>
      <c r="K5874" s="6">
        <v>46</v>
      </c>
      <c r="L5874" s="6">
        <v>262</v>
      </c>
      <c r="M5874" s="6">
        <v>29</v>
      </c>
      <c r="N5874" s="6">
        <v>4</v>
      </c>
      <c r="O5874" s="6">
        <v>7.4999999999999997E-2</v>
      </c>
      <c r="P5874" s="8">
        <v>3229.4</v>
      </c>
      <c r="Q5874" s="8">
        <v>1453.23</v>
      </c>
      <c r="R5874" s="8">
        <f t="shared" si="274"/>
        <v>6135.8600000000006</v>
      </c>
      <c r="S5874" s="8">
        <f>(((Sales[[#This Row],[Unit Price]]-(Sales[[#This Row],[Discount Applied]]*Sales[[#This Row],[Unit Price]]))-Q5874)/Q5874)*100</f>
        <v>105.55555555555556</v>
      </c>
      <c r="T5874" s="8">
        <f t="shared" si="275"/>
        <v>11948.78</v>
      </c>
      <c r="U5874" s="8">
        <f>Sales[[#This Row],[Unit Cost]]*Sales[[#This Row],[Order Quantity]]</f>
        <v>5812.92</v>
      </c>
    </row>
    <row r="5875" spans="1:21" x14ac:dyDescent="0.2">
      <c r="A5875" s="6" t="s">
        <v>6088</v>
      </c>
      <c r="B5875" s="6" t="s">
        <v>23</v>
      </c>
      <c r="C5875" s="6" t="s">
        <v>147</v>
      </c>
      <c r="D5875" s="7">
        <v>43900</v>
      </c>
      <c r="E5875" s="7">
        <v>43948</v>
      </c>
      <c r="F5875" s="7">
        <v>43973</v>
      </c>
      <c r="G5875" s="7">
        <v>43980</v>
      </c>
      <c r="H5875" s="6">
        <f t="shared" si="273"/>
        <v>32</v>
      </c>
      <c r="I5875" s="6" t="s">
        <v>215</v>
      </c>
      <c r="J5875" s="6">
        <v>23</v>
      </c>
      <c r="K5875" s="6">
        <v>34</v>
      </c>
      <c r="L5875" s="6">
        <v>220</v>
      </c>
      <c r="M5875" s="6">
        <v>34</v>
      </c>
      <c r="N5875" s="6">
        <v>5</v>
      </c>
      <c r="O5875" s="6">
        <v>0.15</v>
      </c>
      <c r="P5875" s="8">
        <v>3865.9</v>
      </c>
      <c r="Q5875" s="8">
        <v>3092.7200000000003</v>
      </c>
      <c r="R5875" s="8">
        <f t="shared" si="274"/>
        <v>966.47499999999854</v>
      </c>
      <c r="S5875" s="8">
        <f>(((Sales[[#This Row],[Unit Price]]-(Sales[[#This Row],[Discount Applied]]*Sales[[#This Row],[Unit Price]]))-Q5875)/Q5875)*100</f>
        <v>6.2500000000000018</v>
      </c>
      <c r="T5875" s="8">
        <f t="shared" si="275"/>
        <v>16430.075000000001</v>
      </c>
      <c r="U5875" s="8">
        <f>Sales[[#This Row],[Unit Cost]]*Sales[[#This Row],[Order Quantity]]</f>
        <v>15463.600000000002</v>
      </c>
    </row>
    <row r="5876" spans="1:21" x14ac:dyDescent="0.2">
      <c r="A5876" s="6" t="s">
        <v>6089</v>
      </c>
      <c r="B5876" s="6" t="s">
        <v>25</v>
      </c>
      <c r="C5876" s="6" t="s">
        <v>148</v>
      </c>
      <c r="D5876" s="7">
        <v>43800</v>
      </c>
      <c r="E5876" s="7">
        <v>43948</v>
      </c>
      <c r="F5876" s="7">
        <v>43971</v>
      </c>
      <c r="G5876" s="7">
        <v>43977</v>
      </c>
      <c r="H5876" s="6">
        <f t="shared" si="273"/>
        <v>29</v>
      </c>
      <c r="I5876" s="6" t="s">
        <v>215</v>
      </c>
      <c r="J5876" s="6">
        <v>17</v>
      </c>
      <c r="K5876" s="6">
        <v>5</v>
      </c>
      <c r="L5876" s="6">
        <v>45</v>
      </c>
      <c r="M5876" s="6">
        <v>2</v>
      </c>
      <c r="N5876" s="6">
        <v>8</v>
      </c>
      <c r="O5876" s="6">
        <v>7.4999999999999997E-2</v>
      </c>
      <c r="P5876" s="8">
        <v>931.30000000000007</v>
      </c>
      <c r="Q5876" s="8">
        <v>754.35300000000007</v>
      </c>
      <c r="R5876" s="8">
        <f t="shared" si="274"/>
        <v>856.79600000000028</v>
      </c>
      <c r="S5876" s="8">
        <f>(((Sales[[#This Row],[Unit Price]]-(Sales[[#This Row],[Discount Applied]]*Sales[[#This Row],[Unit Price]]))-Q5876)/Q5876)*100</f>
        <v>14.197530864197534</v>
      </c>
      <c r="T5876" s="8">
        <f t="shared" si="275"/>
        <v>6891.6200000000008</v>
      </c>
      <c r="U5876" s="8">
        <f>Sales[[#This Row],[Unit Cost]]*Sales[[#This Row],[Order Quantity]]</f>
        <v>6034.8240000000005</v>
      </c>
    </row>
    <row r="5877" spans="1:21" x14ac:dyDescent="0.2">
      <c r="A5877" s="6" t="s">
        <v>6090</v>
      </c>
      <c r="B5877" s="6" t="s">
        <v>23</v>
      </c>
      <c r="C5877" s="6" t="s">
        <v>145</v>
      </c>
      <c r="D5877" s="7">
        <v>43800</v>
      </c>
      <c r="E5877" s="7">
        <v>43948</v>
      </c>
      <c r="F5877" s="7">
        <v>43954</v>
      </c>
      <c r="G5877" s="7">
        <v>43960</v>
      </c>
      <c r="H5877" s="6">
        <f t="shared" si="273"/>
        <v>12</v>
      </c>
      <c r="I5877" s="6" t="s">
        <v>215</v>
      </c>
      <c r="J5877" s="6">
        <v>21</v>
      </c>
      <c r="K5877" s="6">
        <v>29</v>
      </c>
      <c r="L5877" s="6">
        <v>171</v>
      </c>
      <c r="M5877" s="6">
        <v>42</v>
      </c>
      <c r="N5877" s="6">
        <v>1</v>
      </c>
      <c r="O5877" s="6">
        <v>0.1</v>
      </c>
      <c r="P5877" s="8">
        <v>1212.7</v>
      </c>
      <c r="Q5877" s="8">
        <v>812.50900000000013</v>
      </c>
      <c r="R5877" s="8">
        <f t="shared" si="274"/>
        <v>278.92099999999994</v>
      </c>
      <c r="S5877" s="8">
        <f>(((Sales[[#This Row],[Unit Price]]-(Sales[[#This Row],[Discount Applied]]*Sales[[#This Row],[Unit Price]]))-Q5877)/Q5877)*100</f>
        <v>34.328358208955208</v>
      </c>
      <c r="T5877" s="8">
        <f t="shared" si="275"/>
        <v>1091.43</v>
      </c>
      <c r="U5877" s="8">
        <f>Sales[[#This Row],[Unit Cost]]*Sales[[#This Row],[Order Quantity]]</f>
        <v>812.50900000000013</v>
      </c>
    </row>
    <row r="5878" spans="1:21" x14ac:dyDescent="0.2">
      <c r="A5878" s="6" t="s">
        <v>6091</v>
      </c>
      <c r="B5878" s="6" t="s">
        <v>24</v>
      </c>
      <c r="C5878" s="6" t="s">
        <v>145</v>
      </c>
      <c r="D5878" s="7">
        <v>43900</v>
      </c>
      <c r="E5878" s="7">
        <v>43948</v>
      </c>
      <c r="F5878" s="7">
        <v>43976</v>
      </c>
      <c r="G5878" s="7">
        <v>43980</v>
      </c>
      <c r="H5878" s="6">
        <f t="shared" si="273"/>
        <v>32</v>
      </c>
      <c r="I5878" s="6" t="s">
        <v>215</v>
      </c>
      <c r="J5878" s="6">
        <v>10</v>
      </c>
      <c r="K5878" s="6">
        <v>6</v>
      </c>
      <c r="L5878" s="6">
        <v>138</v>
      </c>
      <c r="M5878" s="6">
        <v>36</v>
      </c>
      <c r="N5878" s="6">
        <v>2</v>
      </c>
      <c r="O5878" s="6">
        <v>0.15</v>
      </c>
      <c r="P5878" s="8">
        <v>5695</v>
      </c>
      <c r="Q5878" s="8">
        <v>2676.6499999999996</v>
      </c>
      <c r="R5878" s="8">
        <f t="shared" si="274"/>
        <v>4328.2000000000007</v>
      </c>
      <c r="S5878" s="8">
        <f>(((Sales[[#This Row],[Unit Price]]-(Sales[[#This Row],[Discount Applied]]*Sales[[#This Row],[Unit Price]]))-Q5878)/Q5878)*100</f>
        <v>80.851063829787265</v>
      </c>
      <c r="T5878" s="8">
        <f t="shared" si="275"/>
        <v>9681.5</v>
      </c>
      <c r="U5878" s="8">
        <f>Sales[[#This Row],[Unit Cost]]*Sales[[#This Row],[Order Quantity]]</f>
        <v>5353.2999999999993</v>
      </c>
    </row>
    <row r="5879" spans="1:21" x14ac:dyDescent="0.2">
      <c r="A5879" s="6" t="s">
        <v>6092</v>
      </c>
      <c r="B5879" s="6" t="s">
        <v>24</v>
      </c>
      <c r="C5879" s="6" t="s">
        <v>146</v>
      </c>
      <c r="D5879" s="7">
        <v>43800</v>
      </c>
      <c r="E5879" s="7">
        <v>43948</v>
      </c>
      <c r="F5879" s="7">
        <v>43970</v>
      </c>
      <c r="G5879" s="7">
        <v>43978</v>
      </c>
      <c r="H5879" s="6">
        <f t="shared" si="273"/>
        <v>30</v>
      </c>
      <c r="I5879" s="6" t="s">
        <v>215</v>
      </c>
      <c r="J5879" s="6">
        <v>7</v>
      </c>
      <c r="K5879" s="6">
        <v>7</v>
      </c>
      <c r="L5879" s="6">
        <v>277</v>
      </c>
      <c r="M5879" s="6">
        <v>4</v>
      </c>
      <c r="N5879" s="6">
        <v>2</v>
      </c>
      <c r="O5879" s="6">
        <v>0.1</v>
      </c>
      <c r="P5879" s="8">
        <v>3926.2000000000003</v>
      </c>
      <c r="Q5879" s="8">
        <v>2748.34</v>
      </c>
      <c r="R5879" s="8">
        <f t="shared" si="274"/>
        <v>1570.4800000000005</v>
      </c>
      <c r="S5879" s="8">
        <f>(((Sales[[#This Row],[Unit Price]]-(Sales[[#This Row],[Discount Applied]]*Sales[[#This Row],[Unit Price]]))-Q5879)/Q5879)*100</f>
        <v>28.57142857142858</v>
      </c>
      <c r="T5879" s="8">
        <f t="shared" si="275"/>
        <v>7067.1600000000008</v>
      </c>
      <c r="U5879" s="8">
        <f>Sales[[#This Row],[Unit Cost]]*Sales[[#This Row],[Order Quantity]]</f>
        <v>5496.68</v>
      </c>
    </row>
    <row r="5880" spans="1:21" x14ac:dyDescent="0.2">
      <c r="A5880" s="6" t="s">
        <v>6093</v>
      </c>
      <c r="B5880" s="6" t="s">
        <v>24</v>
      </c>
      <c r="C5880" s="6" t="s">
        <v>145</v>
      </c>
      <c r="D5880" s="7">
        <v>43800</v>
      </c>
      <c r="E5880" s="7">
        <v>43949</v>
      </c>
      <c r="F5880" s="7">
        <v>43959</v>
      </c>
      <c r="G5880" s="7">
        <v>43960</v>
      </c>
      <c r="H5880" s="6">
        <f t="shared" si="273"/>
        <v>11</v>
      </c>
      <c r="I5880" s="6" t="s">
        <v>215</v>
      </c>
      <c r="J5880" s="6">
        <v>10</v>
      </c>
      <c r="K5880" s="6">
        <v>40</v>
      </c>
      <c r="L5880" s="6">
        <v>178</v>
      </c>
      <c r="M5880" s="6">
        <v>38</v>
      </c>
      <c r="N5880" s="6">
        <v>2</v>
      </c>
      <c r="O5880" s="6">
        <v>0.05</v>
      </c>
      <c r="P5880" s="8">
        <v>1172.5</v>
      </c>
      <c r="Q5880" s="8">
        <v>492.45</v>
      </c>
      <c r="R5880" s="8">
        <f t="shared" si="274"/>
        <v>1242.8499999999999</v>
      </c>
      <c r="S5880" s="8">
        <f>(((Sales[[#This Row],[Unit Price]]-(Sales[[#This Row],[Discount Applied]]*Sales[[#This Row],[Unit Price]]))-Q5880)/Q5880)*100</f>
        <v>126.19047619047619</v>
      </c>
      <c r="T5880" s="8">
        <f t="shared" si="275"/>
        <v>2227.75</v>
      </c>
      <c r="U5880" s="8">
        <f>Sales[[#This Row],[Unit Cost]]*Sales[[#This Row],[Order Quantity]]</f>
        <v>984.9</v>
      </c>
    </row>
    <row r="5881" spans="1:21" x14ac:dyDescent="0.2">
      <c r="A5881" s="6" t="s">
        <v>6094</v>
      </c>
      <c r="B5881" s="6" t="s">
        <v>23</v>
      </c>
      <c r="C5881" s="6" t="s">
        <v>148</v>
      </c>
      <c r="D5881" s="7">
        <v>43800</v>
      </c>
      <c r="E5881" s="7">
        <v>43949</v>
      </c>
      <c r="F5881" s="7">
        <v>43953</v>
      </c>
      <c r="G5881" s="7">
        <v>43959</v>
      </c>
      <c r="H5881" s="6">
        <f t="shared" si="273"/>
        <v>10</v>
      </c>
      <c r="I5881" s="6" t="s">
        <v>215</v>
      </c>
      <c r="J5881" s="6">
        <v>21</v>
      </c>
      <c r="K5881" s="6">
        <v>24</v>
      </c>
      <c r="L5881" s="6">
        <v>52</v>
      </c>
      <c r="M5881" s="6">
        <v>9</v>
      </c>
      <c r="N5881" s="6">
        <v>4</v>
      </c>
      <c r="O5881" s="6">
        <v>0.1</v>
      </c>
      <c r="P5881" s="8">
        <v>998.30000000000007</v>
      </c>
      <c r="Q5881" s="8">
        <v>808.62300000000016</v>
      </c>
      <c r="R5881" s="8">
        <f t="shared" si="274"/>
        <v>359.38799999999947</v>
      </c>
      <c r="S5881" s="8">
        <f>(((Sales[[#This Row],[Unit Price]]-(Sales[[#This Row],[Discount Applied]]*Sales[[#This Row],[Unit Price]]))-Q5881)/Q5881)*100</f>
        <v>11.111111111111093</v>
      </c>
      <c r="T5881" s="8">
        <f t="shared" si="275"/>
        <v>3593.88</v>
      </c>
      <c r="U5881" s="8">
        <f>Sales[[#This Row],[Unit Cost]]*Sales[[#This Row],[Order Quantity]]</f>
        <v>3234.4920000000006</v>
      </c>
    </row>
    <row r="5882" spans="1:21" x14ac:dyDescent="0.2">
      <c r="A5882" s="6" t="s">
        <v>6095</v>
      </c>
      <c r="B5882" s="6" t="s">
        <v>23</v>
      </c>
      <c r="C5882" s="6" t="s">
        <v>145</v>
      </c>
      <c r="D5882" s="7">
        <v>43800</v>
      </c>
      <c r="E5882" s="7">
        <v>43949</v>
      </c>
      <c r="F5882" s="7">
        <v>43952</v>
      </c>
      <c r="G5882" s="7">
        <v>43961</v>
      </c>
      <c r="H5882" s="6">
        <f t="shared" si="273"/>
        <v>12</v>
      </c>
      <c r="I5882" s="6" t="s">
        <v>215</v>
      </c>
      <c r="J5882" s="6">
        <v>24</v>
      </c>
      <c r="K5882" s="6">
        <v>30</v>
      </c>
      <c r="L5882" s="6">
        <v>119</v>
      </c>
      <c r="M5882" s="6">
        <v>19</v>
      </c>
      <c r="N5882" s="6">
        <v>3</v>
      </c>
      <c r="O5882" s="6">
        <v>0.1</v>
      </c>
      <c r="P5882" s="8">
        <v>2311.5</v>
      </c>
      <c r="Q5882" s="8">
        <v>1086.405</v>
      </c>
      <c r="R5882" s="8">
        <f t="shared" si="274"/>
        <v>2981.835</v>
      </c>
      <c r="S5882" s="8">
        <f>(((Sales[[#This Row],[Unit Price]]-(Sales[[#This Row],[Discount Applied]]*Sales[[#This Row],[Unit Price]]))-Q5882)/Q5882)*100</f>
        <v>91.489361702127653</v>
      </c>
      <c r="T5882" s="8">
        <f t="shared" si="275"/>
        <v>6241.05</v>
      </c>
      <c r="U5882" s="8">
        <f>Sales[[#This Row],[Unit Cost]]*Sales[[#This Row],[Order Quantity]]</f>
        <v>3259.2150000000001</v>
      </c>
    </row>
    <row r="5883" spans="1:21" x14ac:dyDescent="0.2">
      <c r="A5883" s="6" t="s">
        <v>6096</v>
      </c>
      <c r="B5883" s="6" t="s">
        <v>24</v>
      </c>
      <c r="C5883" s="6" t="s">
        <v>145</v>
      </c>
      <c r="D5883" s="7">
        <v>43800</v>
      </c>
      <c r="E5883" s="7">
        <v>43949</v>
      </c>
      <c r="F5883" s="7">
        <v>43958</v>
      </c>
      <c r="G5883" s="7">
        <v>43962</v>
      </c>
      <c r="H5883" s="6">
        <f t="shared" si="273"/>
        <v>13</v>
      </c>
      <c r="I5883" s="6" t="s">
        <v>215</v>
      </c>
      <c r="J5883" s="6">
        <v>8</v>
      </c>
      <c r="K5883" s="6">
        <v>9</v>
      </c>
      <c r="L5883" s="6">
        <v>88</v>
      </c>
      <c r="M5883" s="6">
        <v>43</v>
      </c>
      <c r="N5883" s="6">
        <v>5</v>
      </c>
      <c r="O5883" s="6">
        <v>0.3</v>
      </c>
      <c r="P5883" s="8">
        <v>5554.3</v>
      </c>
      <c r="Q5883" s="8">
        <v>2777.15</v>
      </c>
      <c r="R5883" s="8">
        <f t="shared" si="274"/>
        <v>5554.2999999999993</v>
      </c>
      <c r="S5883" s="8">
        <f>(((Sales[[#This Row],[Unit Price]]-(Sales[[#This Row],[Discount Applied]]*Sales[[#This Row],[Unit Price]]))-Q5883)/Q5883)*100</f>
        <v>40</v>
      </c>
      <c r="T5883" s="8">
        <f t="shared" si="275"/>
        <v>19440.05</v>
      </c>
      <c r="U5883" s="8">
        <f>Sales[[#This Row],[Unit Cost]]*Sales[[#This Row],[Order Quantity]]</f>
        <v>13885.75</v>
      </c>
    </row>
    <row r="5884" spans="1:21" x14ac:dyDescent="0.2">
      <c r="A5884" s="6" t="s">
        <v>6097</v>
      </c>
      <c r="B5884" s="6" t="s">
        <v>23</v>
      </c>
      <c r="C5884" s="6" t="s">
        <v>145</v>
      </c>
      <c r="D5884" s="7">
        <v>43800</v>
      </c>
      <c r="E5884" s="7">
        <v>43949</v>
      </c>
      <c r="F5884" s="7">
        <v>43965</v>
      </c>
      <c r="G5884" s="7">
        <v>43967</v>
      </c>
      <c r="H5884" s="6">
        <f t="shared" si="273"/>
        <v>18</v>
      </c>
      <c r="I5884" s="6" t="s">
        <v>215</v>
      </c>
      <c r="J5884" s="6">
        <v>23</v>
      </c>
      <c r="K5884" s="6">
        <v>18</v>
      </c>
      <c r="L5884" s="6">
        <v>106</v>
      </c>
      <c r="M5884" s="6">
        <v>13</v>
      </c>
      <c r="N5884" s="6">
        <v>7</v>
      </c>
      <c r="O5884" s="6">
        <v>7.4999999999999997E-2</v>
      </c>
      <c r="P5884" s="8">
        <v>167.5</v>
      </c>
      <c r="Q5884" s="8">
        <v>70.349999999999994</v>
      </c>
      <c r="R5884" s="8">
        <f t="shared" si="274"/>
        <v>592.11250000000007</v>
      </c>
      <c r="S5884" s="8">
        <f>(((Sales[[#This Row],[Unit Price]]-(Sales[[#This Row],[Discount Applied]]*Sales[[#This Row],[Unit Price]]))-Q5884)/Q5884)*100</f>
        <v>120.23809523809526</v>
      </c>
      <c r="T5884" s="8">
        <f t="shared" si="275"/>
        <v>1084.5625</v>
      </c>
      <c r="U5884" s="8">
        <f>Sales[[#This Row],[Unit Cost]]*Sales[[#This Row],[Order Quantity]]</f>
        <v>492.44999999999993</v>
      </c>
    </row>
    <row r="5885" spans="1:21" x14ac:dyDescent="0.2">
      <c r="A5885" s="6" t="s">
        <v>6098</v>
      </c>
      <c r="B5885" s="6" t="s">
        <v>23</v>
      </c>
      <c r="C5885" s="6" t="s">
        <v>144</v>
      </c>
      <c r="D5885" s="7">
        <v>43800</v>
      </c>
      <c r="E5885" s="7">
        <v>43949</v>
      </c>
      <c r="F5885" s="7">
        <v>43966</v>
      </c>
      <c r="G5885" s="7">
        <v>43971</v>
      </c>
      <c r="H5885" s="6">
        <f t="shared" si="273"/>
        <v>22</v>
      </c>
      <c r="I5885" s="6" t="s">
        <v>215</v>
      </c>
      <c r="J5885" s="6">
        <v>24</v>
      </c>
      <c r="K5885" s="6">
        <v>5</v>
      </c>
      <c r="L5885" s="6">
        <v>77</v>
      </c>
      <c r="M5885" s="6">
        <v>12</v>
      </c>
      <c r="N5885" s="6">
        <v>7</v>
      </c>
      <c r="O5885" s="6">
        <v>0.15</v>
      </c>
      <c r="P5885" s="8">
        <v>2505.8000000000002</v>
      </c>
      <c r="Q5885" s="8">
        <v>1303.0160000000001</v>
      </c>
      <c r="R5885" s="8">
        <f t="shared" si="274"/>
        <v>5788.398000000001</v>
      </c>
      <c r="S5885" s="8">
        <f>(((Sales[[#This Row],[Unit Price]]-(Sales[[#This Row],[Discount Applied]]*Sales[[#This Row],[Unit Price]]))-Q5885)/Q5885)*100</f>
        <v>63.461538461538467</v>
      </c>
      <c r="T5885" s="8">
        <f t="shared" si="275"/>
        <v>14909.510000000002</v>
      </c>
      <c r="U5885" s="8">
        <f>Sales[[#This Row],[Unit Cost]]*Sales[[#This Row],[Order Quantity]]</f>
        <v>9121.112000000001</v>
      </c>
    </row>
    <row r="5886" spans="1:21" x14ac:dyDescent="0.2">
      <c r="A5886" s="6" t="s">
        <v>6099</v>
      </c>
      <c r="B5886" s="6" t="s">
        <v>24</v>
      </c>
      <c r="C5886" s="6" t="s">
        <v>143</v>
      </c>
      <c r="D5886" s="7">
        <v>43800</v>
      </c>
      <c r="E5886" s="7">
        <v>43949</v>
      </c>
      <c r="F5886" s="7">
        <v>43960</v>
      </c>
      <c r="G5886" s="7">
        <v>43964</v>
      </c>
      <c r="H5886" s="6">
        <f t="shared" si="273"/>
        <v>15</v>
      </c>
      <c r="I5886" s="6" t="s">
        <v>215</v>
      </c>
      <c r="J5886" s="6">
        <v>7</v>
      </c>
      <c r="K5886" s="6">
        <v>12</v>
      </c>
      <c r="L5886" s="6">
        <v>341</v>
      </c>
      <c r="M5886" s="6">
        <v>1</v>
      </c>
      <c r="N5886" s="6">
        <v>1</v>
      </c>
      <c r="O5886" s="6">
        <v>0.1</v>
      </c>
      <c r="P5886" s="8">
        <v>1139</v>
      </c>
      <c r="Q5886" s="8">
        <v>683.4</v>
      </c>
      <c r="R5886" s="8">
        <f t="shared" si="274"/>
        <v>341.69999999999993</v>
      </c>
      <c r="S5886" s="8">
        <f>(((Sales[[#This Row],[Unit Price]]-(Sales[[#This Row],[Discount Applied]]*Sales[[#This Row],[Unit Price]]))-Q5886)/Q5886)*100</f>
        <v>49.999999999999993</v>
      </c>
      <c r="T5886" s="8">
        <f t="shared" si="275"/>
        <v>1025.0999999999999</v>
      </c>
      <c r="U5886" s="8">
        <f>Sales[[#This Row],[Unit Cost]]*Sales[[#This Row],[Order Quantity]]</f>
        <v>683.4</v>
      </c>
    </row>
    <row r="5887" spans="1:21" x14ac:dyDescent="0.2">
      <c r="A5887" s="6" t="s">
        <v>6100</v>
      </c>
      <c r="B5887" s="6" t="s">
        <v>24</v>
      </c>
      <c r="C5887" s="6" t="s">
        <v>145</v>
      </c>
      <c r="D5887" s="7">
        <v>43800</v>
      </c>
      <c r="E5887" s="7">
        <v>43949</v>
      </c>
      <c r="F5887" s="7">
        <v>43966</v>
      </c>
      <c r="G5887" s="7">
        <v>43972</v>
      </c>
      <c r="H5887" s="6">
        <f t="shared" si="273"/>
        <v>23</v>
      </c>
      <c r="I5887" s="6" t="s">
        <v>215</v>
      </c>
      <c r="J5887" s="6">
        <v>10</v>
      </c>
      <c r="K5887" s="6">
        <v>6</v>
      </c>
      <c r="L5887" s="6">
        <v>98</v>
      </c>
      <c r="M5887" s="6">
        <v>44</v>
      </c>
      <c r="N5887" s="6">
        <v>4</v>
      </c>
      <c r="O5887" s="6">
        <v>0.05</v>
      </c>
      <c r="P5887" s="8">
        <v>3939.6</v>
      </c>
      <c r="Q5887" s="8">
        <v>2560.7400000000002</v>
      </c>
      <c r="R5887" s="8">
        <f t="shared" si="274"/>
        <v>4727.5199999999986</v>
      </c>
      <c r="S5887" s="8">
        <f>(((Sales[[#This Row],[Unit Price]]-(Sales[[#This Row],[Discount Applied]]*Sales[[#This Row],[Unit Price]]))-Q5887)/Q5887)*100</f>
        <v>46.153846153846132</v>
      </c>
      <c r="T5887" s="8">
        <f t="shared" si="275"/>
        <v>14970.48</v>
      </c>
      <c r="U5887" s="8">
        <f>Sales[[#This Row],[Unit Cost]]*Sales[[#This Row],[Order Quantity]]</f>
        <v>10242.960000000001</v>
      </c>
    </row>
    <row r="5888" spans="1:21" x14ac:dyDescent="0.2">
      <c r="A5888" s="6" t="s">
        <v>6101</v>
      </c>
      <c r="B5888" s="6" t="s">
        <v>24</v>
      </c>
      <c r="C5888" s="6" t="s">
        <v>143</v>
      </c>
      <c r="D5888" s="7">
        <v>43800</v>
      </c>
      <c r="E5888" s="7">
        <v>43949</v>
      </c>
      <c r="F5888" s="7">
        <v>43961</v>
      </c>
      <c r="G5888" s="7">
        <v>43971</v>
      </c>
      <c r="H5888" s="6">
        <f t="shared" si="273"/>
        <v>22</v>
      </c>
      <c r="I5888" s="6" t="s">
        <v>215</v>
      </c>
      <c r="J5888" s="6">
        <v>1</v>
      </c>
      <c r="K5888" s="6">
        <v>18</v>
      </c>
      <c r="L5888" s="6">
        <v>349</v>
      </c>
      <c r="M5888" s="6">
        <v>46</v>
      </c>
      <c r="N5888" s="6">
        <v>1</v>
      </c>
      <c r="O5888" s="6">
        <v>0.2</v>
      </c>
      <c r="P5888" s="8">
        <v>1969.8</v>
      </c>
      <c r="Q5888" s="8">
        <v>1398.558</v>
      </c>
      <c r="R5888" s="8">
        <f t="shared" si="274"/>
        <v>177.28199999999993</v>
      </c>
      <c r="S5888" s="8">
        <f>(((Sales[[#This Row],[Unit Price]]-(Sales[[#This Row],[Discount Applied]]*Sales[[#This Row],[Unit Price]]))-Q5888)/Q5888)*100</f>
        <v>12.676056338028163</v>
      </c>
      <c r="T5888" s="8">
        <f t="shared" si="275"/>
        <v>1575.84</v>
      </c>
      <c r="U5888" s="8">
        <f>Sales[[#This Row],[Unit Cost]]*Sales[[#This Row],[Order Quantity]]</f>
        <v>1398.558</v>
      </c>
    </row>
    <row r="5889" spans="1:21" x14ac:dyDescent="0.2">
      <c r="A5889" s="6" t="s">
        <v>6102</v>
      </c>
      <c r="B5889" s="6" t="s">
        <v>24</v>
      </c>
      <c r="C5889" s="6" t="s">
        <v>144</v>
      </c>
      <c r="D5889" s="7">
        <v>43800</v>
      </c>
      <c r="E5889" s="7">
        <v>43949</v>
      </c>
      <c r="F5889" s="7">
        <v>43967</v>
      </c>
      <c r="G5889" s="7">
        <v>43971</v>
      </c>
      <c r="H5889" s="6">
        <f t="shared" si="273"/>
        <v>22</v>
      </c>
      <c r="I5889" s="6" t="s">
        <v>215</v>
      </c>
      <c r="J5889" s="6">
        <v>3</v>
      </c>
      <c r="K5889" s="6">
        <v>44</v>
      </c>
      <c r="L5889" s="6">
        <v>87</v>
      </c>
      <c r="M5889" s="6">
        <v>7</v>
      </c>
      <c r="N5889" s="6">
        <v>8</v>
      </c>
      <c r="O5889" s="6">
        <v>0.05</v>
      </c>
      <c r="P5889" s="8">
        <v>1005</v>
      </c>
      <c r="Q5889" s="8">
        <v>743.7</v>
      </c>
      <c r="R5889" s="8">
        <f t="shared" si="274"/>
        <v>1688.3999999999996</v>
      </c>
      <c r="S5889" s="8">
        <f>(((Sales[[#This Row],[Unit Price]]-(Sales[[#This Row],[Discount Applied]]*Sales[[#This Row],[Unit Price]]))-Q5889)/Q5889)*100</f>
        <v>28.378378378378372</v>
      </c>
      <c r="T5889" s="8">
        <f t="shared" si="275"/>
        <v>7638</v>
      </c>
      <c r="U5889" s="8">
        <f>Sales[[#This Row],[Unit Cost]]*Sales[[#This Row],[Order Quantity]]</f>
        <v>5949.6</v>
      </c>
    </row>
    <row r="5890" spans="1:21" x14ac:dyDescent="0.2">
      <c r="A5890" s="6" t="s">
        <v>6103</v>
      </c>
      <c r="B5890" s="6" t="s">
        <v>24</v>
      </c>
      <c r="C5890" s="6" t="s">
        <v>148</v>
      </c>
      <c r="D5890" s="7">
        <v>43800</v>
      </c>
      <c r="E5890" s="7">
        <v>43949</v>
      </c>
      <c r="F5890" s="7">
        <v>43957</v>
      </c>
      <c r="G5890" s="7">
        <v>43961</v>
      </c>
      <c r="H5890" s="6">
        <f t="shared" ref="H5890:H5953" si="276">G5890-E5890</f>
        <v>12</v>
      </c>
      <c r="I5890" s="6" t="s">
        <v>215</v>
      </c>
      <c r="J5890" s="6">
        <v>1</v>
      </c>
      <c r="K5890" s="6">
        <v>35</v>
      </c>
      <c r="L5890" s="6">
        <v>16</v>
      </c>
      <c r="M5890" s="6">
        <v>37</v>
      </c>
      <c r="N5890" s="6">
        <v>5</v>
      </c>
      <c r="O5890" s="6">
        <v>0.15</v>
      </c>
      <c r="P5890" s="8">
        <v>864.30000000000007</v>
      </c>
      <c r="Q5890" s="8">
        <v>380.29200000000003</v>
      </c>
      <c r="R5890" s="8">
        <f t="shared" ref="R5890:R5953" si="277">T5890-(Q5890*N5890)</f>
        <v>1771.8150000000001</v>
      </c>
      <c r="S5890" s="8">
        <f>(((Sales[[#This Row],[Unit Price]]-(Sales[[#This Row],[Discount Applied]]*Sales[[#This Row],[Unit Price]]))-Q5890)/Q5890)*100</f>
        <v>93.181818181818187</v>
      </c>
      <c r="T5890" s="8">
        <f t="shared" ref="T5890:T5953" si="278">((P5890*N5890)-(P5890*O5890*N5890))</f>
        <v>3673.2750000000001</v>
      </c>
      <c r="U5890" s="8">
        <f>Sales[[#This Row],[Unit Cost]]*Sales[[#This Row],[Order Quantity]]</f>
        <v>1901.46</v>
      </c>
    </row>
    <row r="5891" spans="1:21" x14ac:dyDescent="0.2">
      <c r="A5891" s="6" t="s">
        <v>6104</v>
      </c>
      <c r="B5891" s="6" t="s">
        <v>25</v>
      </c>
      <c r="C5891" s="6" t="s">
        <v>147</v>
      </c>
      <c r="D5891" s="7">
        <v>43800</v>
      </c>
      <c r="E5891" s="7">
        <v>43949</v>
      </c>
      <c r="F5891" s="7">
        <v>43951</v>
      </c>
      <c r="G5891" s="7">
        <v>43954</v>
      </c>
      <c r="H5891" s="6">
        <f t="shared" si="276"/>
        <v>5</v>
      </c>
      <c r="I5891" s="6" t="s">
        <v>215</v>
      </c>
      <c r="J5891" s="6">
        <v>15</v>
      </c>
      <c r="K5891" s="6">
        <v>31</v>
      </c>
      <c r="L5891" s="6">
        <v>210</v>
      </c>
      <c r="M5891" s="6">
        <v>28</v>
      </c>
      <c r="N5891" s="6">
        <v>4</v>
      </c>
      <c r="O5891" s="6">
        <v>0.15</v>
      </c>
      <c r="P5891" s="8">
        <v>227.8</v>
      </c>
      <c r="Q5891" s="8">
        <v>150.34800000000001</v>
      </c>
      <c r="R5891" s="8">
        <f t="shared" si="277"/>
        <v>173.12799999999993</v>
      </c>
      <c r="S5891" s="8">
        <f>(((Sales[[#This Row],[Unit Price]]-(Sales[[#This Row],[Discount Applied]]*Sales[[#This Row],[Unit Price]]))-Q5891)/Q5891)*100</f>
        <v>28.787878787878775</v>
      </c>
      <c r="T5891" s="8">
        <f t="shared" si="278"/>
        <v>774.52</v>
      </c>
      <c r="U5891" s="8">
        <f>Sales[[#This Row],[Unit Cost]]*Sales[[#This Row],[Order Quantity]]</f>
        <v>601.39200000000005</v>
      </c>
    </row>
    <row r="5892" spans="1:21" x14ac:dyDescent="0.2">
      <c r="A5892" s="6" t="s">
        <v>6105</v>
      </c>
      <c r="B5892" s="6" t="s">
        <v>24</v>
      </c>
      <c r="C5892" s="6" t="s">
        <v>145</v>
      </c>
      <c r="D5892" s="7">
        <v>43800</v>
      </c>
      <c r="E5892" s="7">
        <v>43949</v>
      </c>
      <c r="F5892" s="7">
        <v>43967</v>
      </c>
      <c r="G5892" s="7">
        <v>43970</v>
      </c>
      <c r="H5892" s="6">
        <f t="shared" si="276"/>
        <v>21</v>
      </c>
      <c r="I5892" s="6" t="s">
        <v>215</v>
      </c>
      <c r="J5892" s="6">
        <v>6</v>
      </c>
      <c r="K5892" s="6">
        <v>18</v>
      </c>
      <c r="L5892" s="6">
        <v>120</v>
      </c>
      <c r="M5892" s="6">
        <v>21</v>
      </c>
      <c r="N5892" s="6">
        <v>6</v>
      </c>
      <c r="O5892" s="6">
        <v>0.05</v>
      </c>
      <c r="P5892" s="8">
        <v>1072</v>
      </c>
      <c r="Q5892" s="8">
        <v>428.8</v>
      </c>
      <c r="R5892" s="8">
        <f t="shared" si="277"/>
        <v>3537.5999999999995</v>
      </c>
      <c r="S5892" s="8">
        <f>(((Sales[[#This Row],[Unit Price]]-(Sales[[#This Row],[Discount Applied]]*Sales[[#This Row],[Unit Price]]))-Q5892)/Q5892)*100</f>
        <v>137.49999999999997</v>
      </c>
      <c r="T5892" s="8">
        <f t="shared" si="278"/>
        <v>6110.4</v>
      </c>
      <c r="U5892" s="8">
        <f>Sales[[#This Row],[Unit Cost]]*Sales[[#This Row],[Order Quantity]]</f>
        <v>2572.8000000000002</v>
      </c>
    </row>
    <row r="5893" spans="1:21" x14ac:dyDescent="0.2">
      <c r="A5893" s="6" t="s">
        <v>6106</v>
      </c>
      <c r="B5893" s="6" t="s">
        <v>26</v>
      </c>
      <c r="C5893" s="6" t="s">
        <v>145</v>
      </c>
      <c r="D5893" s="7">
        <v>43800</v>
      </c>
      <c r="E5893" s="7">
        <v>43950</v>
      </c>
      <c r="F5893" s="7">
        <v>43963</v>
      </c>
      <c r="G5893" s="7">
        <v>43971</v>
      </c>
      <c r="H5893" s="6">
        <f t="shared" si="276"/>
        <v>21</v>
      </c>
      <c r="I5893" s="6" t="s">
        <v>215</v>
      </c>
      <c r="J5893" s="6">
        <v>26</v>
      </c>
      <c r="K5893" s="6">
        <v>30</v>
      </c>
      <c r="L5893" s="6">
        <v>176</v>
      </c>
      <c r="M5893" s="6">
        <v>31</v>
      </c>
      <c r="N5893" s="6">
        <v>6</v>
      </c>
      <c r="O5893" s="6">
        <v>0.05</v>
      </c>
      <c r="P5893" s="8">
        <v>743.7</v>
      </c>
      <c r="Q5893" s="8">
        <v>557.77500000000009</v>
      </c>
      <c r="R5893" s="8">
        <f t="shared" si="277"/>
        <v>892.44000000000051</v>
      </c>
      <c r="S5893" s="8">
        <f>(((Sales[[#This Row],[Unit Price]]-(Sales[[#This Row],[Discount Applied]]*Sales[[#This Row],[Unit Price]]))-Q5893)/Q5893)*100</f>
        <v>26.666666666666668</v>
      </c>
      <c r="T5893" s="8">
        <f t="shared" si="278"/>
        <v>4239.0900000000011</v>
      </c>
      <c r="U5893" s="8">
        <f>Sales[[#This Row],[Unit Cost]]*Sales[[#This Row],[Order Quantity]]</f>
        <v>3346.6500000000005</v>
      </c>
    </row>
    <row r="5894" spans="1:21" x14ac:dyDescent="0.2">
      <c r="A5894" s="6" t="s">
        <v>6107</v>
      </c>
      <c r="B5894" s="6" t="s">
        <v>23</v>
      </c>
      <c r="C5894" s="6" t="s">
        <v>145</v>
      </c>
      <c r="D5894" s="7">
        <v>43800</v>
      </c>
      <c r="E5894" s="7">
        <v>43950</v>
      </c>
      <c r="F5894" s="7">
        <v>43956</v>
      </c>
      <c r="G5894" s="7">
        <v>43962</v>
      </c>
      <c r="H5894" s="6">
        <f t="shared" si="276"/>
        <v>12</v>
      </c>
      <c r="I5894" s="6" t="s">
        <v>215</v>
      </c>
      <c r="J5894" s="6">
        <v>25</v>
      </c>
      <c r="K5894" s="6">
        <v>34</v>
      </c>
      <c r="L5894" s="6">
        <v>174</v>
      </c>
      <c r="M5894" s="6">
        <v>28</v>
      </c>
      <c r="N5894" s="6">
        <v>5</v>
      </c>
      <c r="O5894" s="6">
        <v>0.1</v>
      </c>
      <c r="P5894" s="8">
        <v>1896.1000000000001</v>
      </c>
      <c r="Q5894" s="8">
        <v>948.05000000000007</v>
      </c>
      <c r="R5894" s="8">
        <f t="shared" si="277"/>
        <v>3792.2000000000007</v>
      </c>
      <c r="S5894" s="8">
        <f>(((Sales[[#This Row],[Unit Price]]-(Sales[[#This Row],[Discount Applied]]*Sales[[#This Row],[Unit Price]]))-Q5894)/Q5894)*100</f>
        <v>80.000000000000014</v>
      </c>
      <c r="T5894" s="8">
        <f t="shared" si="278"/>
        <v>8532.4500000000007</v>
      </c>
      <c r="U5894" s="8">
        <f>Sales[[#This Row],[Unit Cost]]*Sales[[#This Row],[Order Quantity]]</f>
        <v>4740.25</v>
      </c>
    </row>
    <row r="5895" spans="1:21" x14ac:dyDescent="0.2">
      <c r="A5895" s="6" t="s">
        <v>6108</v>
      </c>
      <c r="B5895" s="6" t="s">
        <v>24</v>
      </c>
      <c r="C5895" s="6" t="s">
        <v>148</v>
      </c>
      <c r="D5895" s="7">
        <v>43800</v>
      </c>
      <c r="E5895" s="7">
        <v>43950</v>
      </c>
      <c r="F5895" s="7">
        <v>43952</v>
      </c>
      <c r="G5895" s="7">
        <v>43953</v>
      </c>
      <c r="H5895" s="6">
        <f t="shared" si="276"/>
        <v>3</v>
      </c>
      <c r="I5895" s="6" t="s">
        <v>215</v>
      </c>
      <c r="J5895" s="6">
        <v>9</v>
      </c>
      <c r="K5895" s="6">
        <v>26</v>
      </c>
      <c r="L5895" s="6">
        <v>21</v>
      </c>
      <c r="M5895" s="6">
        <v>11</v>
      </c>
      <c r="N5895" s="6">
        <v>7</v>
      </c>
      <c r="O5895" s="6">
        <v>0.2</v>
      </c>
      <c r="P5895" s="8">
        <v>1862.6000000000001</v>
      </c>
      <c r="Q5895" s="8">
        <v>1564.5840000000001</v>
      </c>
      <c r="R5895" s="8">
        <f t="shared" si="277"/>
        <v>-521.52799999999843</v>
      </c>
      <c r="S5895" s="8">
        <f>(((Sales[[#This Row],[Unit Price]]-(Sales[[#This Row],[Discount Applied]]*Sales[[#This Row],[Unit Price]]))-Q5895)/Q5895)*100</f>
        <v>-4.7619047619047556</v>
      </c>
      <c r="T5895" s="8">
        <f t="shared" si="278"/>
        <v>10430.560000000001</v>
      </c>
      <c r="U5895" s="8">
        <f>Sales[[#This Row],[Unit Cost]]*Sales[[#This Row],[Order Quantity]]</f>
        <v>10952.088</v>
      </c>
    </row>
    <row r="5896" spans="1:21" x14ac:dyDescent="0.2">
      <c r="A5896" s="6" t="s">
        <v>6109</v>
      </c>
      <c r="B5896" s="6" t="s">
        <v>26</v>
      </c>
      <c r="C5896" s="6" t="s">
        <v>146</v>
      </c>
      <c r="D5896" s="7">
        <v>43800</v>
      </c>
      <c r="E5896" s="7">
        <v>43950</v>
      </c>
      <c r="F5896" s="7">
        <v>43971</v>
      </c>
      <c r="G5896" s="7">
        <v>43975</v>
      </c>
      <c r="H5896" s="6">
        <f t="shared" si="276"/>
        <v>25</v>
      </c>
      <c r="I5896" s="6" t="s">
        <v>215</v>
      </c>
      <c r="J5896" s="6">
        <v>26</v>
      </c>
      <c r="K5896" s="6">
        <v>21</v>
      </c>
      <c r="L5896" s="6">
        <v>287</v>
      </c>
      <c r="M5896" s="6">
        <v>19</v>
      </c>
      <c r="N5896" s="6">
        <v>7</v>
      </c>
      <c r="O5896" s="6">
        <v>0.1</v>
      </c>
      <c r="P5896" s="8">
        <v>3872.6</v>
      </c>
      <c r="Q5896" s="8">
        <v>3059.3540000000003</v>
      </c>
      <c r="R5896" s="8">
        <f t="shared" si="277"/>
        <v>2981.9019999999982</v>
      </c>
      <c r="S5896" s="8">
        <f>(((Sales[[#This Row],[Unit Price]]-(Sales[[#This Row],[Discount Applied]]*Sales[[#This Row],[Unit Price]]))-Q5896)/Q5896)*100</f>
        <v>13.924050632911387</v>
      </c>
      <c r="T5896" s="8">
        <f t="shared" si="278"/>
        <v>24397.38</v>
      </c>
      <c r="U5896" s="8">
        <f>Sales[[#This Row],[Unit Cost]]*Sales[[#This Row],[Order Quantity]]</f>
        <v>21415.478000000003</v>
      </c>
    </row>
    <row r="5897" spans="1:21" x14ac:dyDescent="0.2">
      <c r="A5897" s="6" t="s">
        <v>6110</v>
      </c>
      <c r="B5897" s="6" t="s">
        <v>25</v>
      </c>
      <c r="C5897" s="6" t="s">
        <v>147</v>
      </c>
      <c r="D5897" s="7">
        <v>43800</v>
      </c>
      <c r="E5897" s="7">
        <v>43950</v>
      </c>
      <c r="F5897" s="7">
        <v>43968</v>
      </c>
      <c r="G5897" s="7">
        <v>43975</v>
      </c>
      <c r="H5897" s="6">
        <f t="shared" si="276"/>
        <v>25</v>
      </c>
      <c r="I5897" s="6" t="s">
        <v>215</v>
      </c>
      <c r="J5897" s="6">
        <v>15</v>
      </c>
      <c r="K5897" s="6">
        <v>16</v>
      </c>
      <c r="L5897" s="6">
        <v>233</v>
      </c>
      <c r="M5897" s="6">
        <v>16</v>
      </c>
      <c r="N5897" s="6">
        <v>2</v>
      </c>
      <c r="O5897" s="6">
        <v>7.4999999999999997E-2</v>
      </c>
      <c r="P5897" s="8">
        <v>2479</v>
      </c>
      <c r="Q5897" s="8">
        <v>1512.19</v>
      </c>
      <c r="R5897" s="8">
        <f t="shared" si="277"/>
        <v>1561.7699999999995</v>
      </c>
      <c r="S5897" s="8">
        <f>(((Sales[[#This Row],[Unit Price]]-(Sales[[#This Row],[Discount Applied]]*Sales[[#This Row],[Unit Price]]))-Q5897)/Q5897)*100</f>
        <v>51.639344262295062</v>
      </c>
      <c r="T5897" s="8">
        <f t="shared" si="278"/>
        <v>4586.1499999999996</v>
      </c>
      <c r="U5897" s="8">
        <f>Sales[[#This Row],[Unit Cost]]*Sales[[#This Row],[Order Quantity]]</f>
        <v>3024.38</v>
      </c>
    </row>
    <row r="5898" spans="1:21" x14ac:dyDescent="0.2">
      <c r="A5898" s="6" t="s">
        <v>6111</v>
      </c>
      <c r="B5898" s="6" t="s">
        <v>23</v>
      </c>
      <c r="C5898" s="6" t="s">
        <v>147</v>
      </c>
      <c r="D5898" s="7">
        <v>43900</v>
      </c>
      <c r="E5898" s="7">
        <v>43950</v>
      </c>
      <c r="F5898" s="7">
        <v>43960</v>
      </c>
      <c r="G5898" s="7">
        <v>43964</v>
      </c>
      <c r="H5898" s="6">
        <f t="shared" si="276"/>
        <v>14</v>
      </c>
      <c r="I5898" s="6" t="s">
        <v>215</v>
      </c>
      <c r="J5898" s="6">
        <v>25</v>
      </c>
      <c r="K5898" s="6">
        <v>5</v>
      </c>
      <c r="L5898" s="6">
        <v>249</v>
      </c>
      <c r="M5898" s="6">
        <v>9</v>
      </c>
      <c r="N5898" s="6">
        <v>5</v>
      </c>
      <c r="O5898" s="6">
        <v>7.4999999999999997E-2</v>
      </c>
      <c r="P5898" s="8">
        <v>1715.2</v>
      </c>
      <c r="Q5898" s="8">
        <v>1200.6399999999999</v>
      </c>
      <c r="R5898" s="8">
        <f t="shared" si="277"/>
        <v>1929.6000000000013</v>
      </c>
      <c r="S5898" s="8">
        <f>(((Sales[[#This Row],[Unit Price]]-(Sales[[#This Row],[Discount Applied]]*Sales[[#This Row],[Unit Price]]))-Q5898)/Q5898)*100</f>
        <v>32.142857142857153</v>
      </c>
      <c r="T5898" s="8">
        <f t="shared" si="278"/>
        <v>7932.8</v>
      </c>
      <c r="U5898" s="8">
        <f>Sales[[#This Row],[Unit Cost]]*Sales[[#This Row],[Order Quantity]]</f>
        <v>6003.1999999999989</v>
      </c>
    </row>
    <row r="5899" spans="1:21" x14ac:dyDescent="0.2">
      <c r="A5899" s="6" t="s">
        <v>6112</v>
      </c>
      <c r="B5899" s="6" t="s">
        <v>24</v>
      </c>
      <c r="C5899" s="6" t="s">
        <v>147</v>
      </c>
      <c r="D5899" s="7">
        <v>43800</v>
      </c>
      <c r="E5899" s="7">
        <v>43950</v>
      </c>
      <c r="F5899" s="7">
        <v>43963</v>
      </c>
      <c r="G5899" s="7">
        <v>43973</v>
      </c>
      <c r="H5899" s="6">
        <f t="shared" si="276"/>
        <v>23</v>
      </c>
      <c r="I5899" s="6" t="s">
        <v>215</v>
      </c>
      <c r="J5899" s="6">
        <v>3</v>
      </c>
      <c r="K5899" s="6">
        <v>41</v>
      </c>
      <c r="L5899" s="6">
        <v>245</v>
      </c>
      <c r="M5899" s="6">
        <v>38</v>
      </c>
      <c r="N5899" s="6">
        <v>4</v>
      </c>
      <c r="O5899" s="6">
        <v>0.05</v>
      </c>
      <c r="P5899" s="8">
        <v>3845.8</v>
      </c>
      <c r="Q5899" s="8">
        <v>1884.442</v>
      </c>
      <c r="R5899" s="8">
        <f t="shared" si="277"/>
        <v>7076.2720000000008</v>
      </c>
      <c r="S5899" s="8">
        <f>(((Sales[[#This Row],[Unit Price]]-(Sales[[#This Row],[Discount Applied]]*Sales[[#This Row],[Unit Price]]))-Q5899)/Q5899)*100</f>
        <v>93.877551020408177</v>
      </c>
      <c r="T5899" s="8">
        <f t="shared" si="278"/>
        <v>14614.04</v>
      </c>
      <c r="U5899" s="8">
        <f>Sales[[#This Row],[Unit Cost]]*Sales[[#This Row],[Order Quantity]]</f>
        <v>7537.768</v>
      </c>
    </row>
    <row r="5900" spans="1:21" x14ac:dyDescent="0.2">
      <c r="A5900" s="6" t="s">
        <v>6113</v>
      </c>
      <c r="B5900" s="6" t="s">
        <v>25</v>
      </c>
      <c r="C5900" s="6" t="s">
        <v>145</v>
      </c>
      <c r="D5900" s="7">
        <v>43800</v>
      </c>
      <c r="E5900" s="7">
        <v>43950</v>
      </c>
      <c r="F5900" s="7">
        <v>43967</v>
      </c>
      <c r="G5900" s="7">
        <v>43973</v>
      </c>
      <c r="H5900" s="6">
        <f t="shared" si="276"/>
        <v>23</v>
      </c>
      <c r="I5900" s="6" t="s">
        <v>215</v>
      </c>
      <c r="J5900" s="6">
        <v>17</v>
      </c>
      <c r="K5900" s="6">
        <v>9</v>
      </c>
      <c r="L5900" s="6">
        <v>196</v>
      </c>
      <c r="M5900" s="6">
        <v>40</v>
      </c>
      <c r="N5900" s="6">
        <v>8</v>
      </c>
      <c r="O5900" s="6">
        <v>0.05</v>
      </c>
      <c r="P5900" s="8">
        <v>3202.6</v>
      </c>
      <c r="Q5900" s="8">
        <v>2049.6639999999998</v>
      </c>
      <c r="R5900" s="8">
        <f t="shared" si="277"/>
        <v>7942.4480000000003</v>
      </c>
      <c r="S5900" s="8">
        <f>(((Sales[[#This Row],[Unit Price]]-(Sales[[#This Row],[Discount Applied]]*Sales[[#This Row],[Unit Price]]))-Q5900)/Q5900)*100</f>
        <v>48.437500000000007</v>
      </c>
      <c r="T5900" s="8">
        <f t="shared" si="278"/>
        <v>24339.759999999998</v>
      </c>
      <c r="U5900" s="8">
        <f>Sales[[#This Row],[Unit Cost]]*Sales[[#This Row],[Order Quantity]]</f>
        <v>16397.311999999998</v>
      </c>
    </row>
    <row r="5901" spans="1:21" x14ac:dyDescent="0.2">
      <c r="A5901" s="6" t="s">
        <v>6114</v>
      </c>
      <c r="B5901" s="6" t="s">
        <v>23</v>
      </c>
      <c r="C5901" s="6" t="s">
        <v>146</v>
      </c>
      <c r="D5901" s="7">
        <v>43900</v>
      </c>
      <c r="E5901" s="7">
        <v>43950</v>
      </c>
      <c r="F5901" s="7">
        <v>43968</v>
      </c>
      <c r="G5901" s="7">
        <v>43971</v>
      </c>
      <c r="H5901" s="6">
        <f t="shared" si="276"/>
        <v>21</v>
      </c>
      <c r="I5901" s="6" t="s">
        <v>215</v>
      </c>
      <c r="J5901" s="6">
        <v>24</v>
      </c>
      <c r="K5901" s="6">
        <v>22</v>
      </c>
      <c r="L5901" s="6">
        <v>322</v>
      </c>
      <c r="M5901" s="6">
        <v>30</v>
      </c>
      <c r="N5901" s="6">
        <v>1</v>
      </c>
      <c r="O5901" s="6">
        <v>0.1</v>
      </c>
      <c r="P5901" s="8">
        <v>730.30000000000007</v>
      </c>
      <c r="Q5901" s="8">
        <v>438.18</v>
      </c>
      <c r="R5901" s="8">
        <f t="shared" si="277"/>
        <v>219.09000000000009</v>
      </c>
      <c r="S5901" s="8">
        <f>(((Sales[[#This Row],[Unit Price]]-(Sales[[#This Row],[Discount Applied]]*Sales[[#This Row],[Unit Price]]))-Q5901)/Q5901)*100</f>
        <v>50.000000000000021</v>
      </c>
      <c r="T5901" s="8">
        <f t="shared" si="278"/>
        <v>657.2700000000001</v>
      </c>
      <c r="U5901" s="8">
        <f>Sales[[#This Row],[Unit Cost]]*Sales[[#This Row],[Order Quantity]]</f>
        <v>438.18</v>
      </c>
    </row>
    <row r="5902" spans="1:21" x14ac:dyDescent="0.2">
      <c r="A5902" s="6" t="s">
        <v>6115</v>
      </c>
      <c r="B5902" s="6" t="s">
        <v>24</v>
      </c>
      <c r="C5902" s="6" t="s">
        <v>147</v>
      </c>
      <c r="D5902" s="7">
        <v>43900</v>
      </c>
      <c r="E5902" s="7">
        <v>43950</v>
      </c>
      <c r="F5902" s="7">
        <v>43954</v>
      </c>
      <c r="G5902" s="7">
        <v>43964</v>
      </c>
      <c r="H5902" s="6">
        <f t="shared" si="276"/>
        <v>14</v>
      </c>
      <c r="I5902" s="6" t="s">
        <v>215</v>
      </c>
      <c r="J5902" s="6">
        <v>2</v>
      </c>
      <c r="K5902" s="6">
        <v>38</v>
      </c>
      <c r="L5902" s="6">
        <v>261</v>
      </c>
      <c r="M5902" s="6">
        <v>22</v>
      </c>
      <c r="N5902" s="6">
        <v>4</v>
      </c>
      <c r="O5902" s="6">
        <v>0.4</v>
      </c>
      <c r="P5902" s="8">
        <v>1889.4</v>
      </c>
      <c r="Q5902" s="8">
        <v>1549.308</v>
      </c>
      <c r="R5902" s="8">
        <f t="shared" si="277"/>
        <v>-1662.6720000000005</v>
      </c>
      <c r="S5902" s="8">
        <f>(((Sales[[#This Row],[Unit Price]]-(Sales[[#This Row],[Discount Applied]]*Sales[[#This Row],[Unit Price]]))-Q5902)/Q5902)*100</f>
        <v>-26.829268292682933</v>
      </c>
      <c r="T5902" s="8">
        <f t="shared" si="278"/>
        <v>4534.5599999999995</v>
      </c>
      <c r="U5902" s="8">
        <f>Sales[[#This Row],[Unit Cost]]*Sales[[#This Row],[Order Quantity]]</f>
        <v>6197.232</v>
      </c>
    </row>
    <row r="5903" spans="1:21" x14ac:dyDescent="0.2">
      <c r="A5903" s="6" t="s">
        <v>6116</v>
      </c>
      <c r="B5903" s="6" t="s">
        <v>24</v>
      </c>
      <c r="C5903" s="6" t="s">
        <v>145</v>
      </c>
      <c r="D5903" s="7">
        <v>43900</v>
      </c>
      <c r="E5903" s="7">
        <v>43951</v>
      </c>
      <c r="F5903" s="7">
        <v>43976</v>
      </c>
      <c r="G5903" s="7">
        <v>43978</v>
      </c>
      <c r="H5903" s="6">
        <f t="shared" si="276"/>
        <v>27</v>
      </c>
      <c r="I5903" s="6" t="s">
        <v>215</v>
      </c>
      <c r="J5903" s="6">
        <v>9</v>
      </c>
      <c r="K5903" s="6">
        <v>44</v>
      </c>
      <c r="L5903" s="6">
        <v>201</v>
      </c>
      <c r="M5903" s="6">
        <v>29</v>
      </c>
      <c r="N5903" s="6">
        <v>4</v>
      </c>
      <c r="O5903" s="6">
        <v>0.05</v>
      </c>
      <c r="P5903" s="8">
        <v>3979.8</v>
      </c>
      <c r="Q5903" s="8">
        <v>3343.0320000000002</v>
      </c>
      <c r="R5903" s="8">
        <f t="shared" si="277"/>
        <v>1751.112000000001</v>
      </c>
      <c r="S5903" s="8">
        <f>(((Sales[[#This Row],[Unit Price]]-(Sales[[#This Row],[Discount Applied]]*Sales[[#This Row],[Unit Price]]))-Q5903)/Q5903)*100</f>
        <v>13.095238095238102</v>
      </c>
      <c r="T5903" s="8">
        <f t="shared" si="278"/>
        <v>15123.240000000002</v>
      </c>
      <c r="U5903" s="8">
        <f>Sales[[#This Row],[Unit Cost]]*Sales[[#This Row],[Order Quantity]]</f>
        <v>13372.128000000001</v>
      </c>
    </row>
    <row r="5904" spans="1:21" x14ac:dyDescent="0.2">
      <c r="A5904" s="6" t="s">
        <v>6117</v>
      </c>
      <c r="B5904" s="6" t="s">
        <v>24</v>
      </c>
      <c r="C5904" s="6" t="s">
        <v>144</v>
      </c>
      <c r="D5904" s="7">
        <v>43900</v>
      </c>
      <c r="E5904" s="7">
        <v>43951</v>
      </c>
      <c r="F5904" s="7">
        <v>43973</v>
      </c>
      <c r="G5904" s="7">
        <v>43975</v>
      </c>
      <c r="H5904" s="6">
        <f t="shared" si="276"/>
        <v>24</v>
      </c>
      <c r="I5904" s="6" t="s">
        <v>215</v>
      </c>
      <c r="J5904" s="6">
        <v>1</v>
      </c>
      <c r="K5904" s="6">
        <v>50</v>
      </c>
      <c r="L5904" s="6">
        <v>80</v>
      </c>
      <c r="M5904" s="6">
        <v>34</v>
      </c>
      <c r="N5904" s="6">
        <v>1</v>
      </c>
      <c r="O5904" s="6">
        <v>0.1</v>
      </c>
      <c r="P5904" s="8">
        <v>1949.7</v>
      </c>
      <c r="Q5904" s="8">
        <v>1559.7600000000002</v>
      </c>
      <c r="R5904" s="8">
        <f t="shared" si="277"/>
        <v>194.9699999999998</v>
      </c>
      <c r="S5904" s="8">
        <f>(((Sales[[#This Row],[Unit Price]]-(Sales[[#This Row],[Discount Applied]]*Sales[[#This Row],[Unit Price]]))-Q5904)/Q5904)*100</f>
        <v>12.499999999999984</v>
      </c>
      <c r="T5904" s="8">
        <f t="shared" si="278"/>
        <v>1754.73</v>
      </c>
      <c r="U5904" s="8">
        <f>Sales[[#This Row],[Unit Cost]]*Sales[[#This Row],[Order Quantity]]</f>
        <v>1559.7600000000002</v>
      </c>
    </row>
    <row r="5905" spans="1:21" x14ac:dyDescent="0.2">
      <c r="A5905" s="6" t="s">
        <v>6118</v>
      </c>
      <c r="B5905" s="6" t="s">
        <v>25</v>
      </c>
      <c r="C5905" s="6" t="s">
        <v>148</v>
      </c>
      <c r="D5905" s="7">
        <v>43800</v>
      </c>
      <c r="E5905" s="7">
        <v>43951</v>
      </c>
      <c r="F5905" s="7">
        <v>43960</v>
      </c>
      <c r="G5905" s="7">
        <v>43962</v>
      </c>
      <c r="H5905" s="6">
        <f t="shared" si="276"/>
        <v>11</v>
      </c>
      <c r="I5905" s="6" t="s">
        <v>215</v>
      </c>
      <c r="J5905" s="6">
        <v>18</v>
      </c>
      <c r="K5905" s="6">
        <v>9</v>
      </c>
      <c r="L5905" s="6">
        <v>38</v>
      </c>
      <c r="M5905" s="6">
        <v>20</v>
      </c>
      <c r="N5905" s="6">
        <v>2</v>
      </c>
      <c r="O5905" s="6">
        <v>0.15</v>
      </c>
      <c r="P5905" s="8">
        <v>2244.5</v>
      </c>
      <c r="Q5905" s="8">
        <v>1683.375</v>
      </c>
      <c r="R5905" s="8">
        <f t="shared" si="277"/>
        <v>448.90000000000009</v>
      </c>
      <c r="S5905" s="8">
        <f>(((Sales[[#This Row],[Unit Price]]-(Sales[[#This Row],[Discount Applied]]*Sales[[#This Row],[Unit Price]]))-Q5905)/Q5905)*100</f>
        <v>13.333333333333336</v>
      </c>
      <c r="T5905" s="8">
        <f t="shared" si="278"/>
        <v>3815.65</v>
      </c>
      <c r="U5905" s="8">
        <f>Sales[[#This Row],[Unit Cost]]*Sales[[#This Row],[Order Quantity]]</f>
        <v>3366.75</v>
      </c>
    </row>
    <row r="5906" spans="1:21" x14ac:dyDescent="0.2">
      <c r="A5906" s="6" t="s">
        <v>6119</v>
      </c>
      <c r="B5906" s="6" t="s">
        <v>24</v>
      </c>
      <c r="C5906" s="6" t="s">
        <v>145</v>
      </c>
      <c r="D5906" s="7">
        <v>43800</v>
      </c>
      <c r="E5906" s="7">
        <v>43951</v>
      </c>
      <c r="F5906" s="7">
        <v>43961</v>
      </c>
      <c r="G5906" s="7">
        <v>43969</v>
      </c>
      <c r="H5906" s="6">
        <f t="shared" si="276"/>
        <v>18</v>
      </c>
      <c r="I5906" s="6" t="s">
        <v>215</v>
      </c>
      <c r="J5906" s="6">
        <v>3</v>
      </c>
      <c r="K5906" s="6">
        <v>9</v>
      </c>
      <c r="L5906" s="6">
        <v>160</v>
      </c>
      <c r="M5906" s="6">
        <v>10</v>
      </c>
      <c r="N5906" s="6">
        <v>8</v>
      </c>
      <c r="O5906" s="6">
        <v>0.1</v>
      </c>
      <c r="P5906" s="8">
        <v>2512.5</v>
      </c>
      <c r="Q5906" s="8">
        <v>1231.125</v>
      </c>
      <c r="R5906" s="8">
        <f t="shared" si="277"/>
        <v>8241</v>
      </c>
      <c r="S5906" s="8">
        <f>(((Sales[[#This Row],[Unit Price]]-(Sales[[#This Row],[Discount Applied]]*Sales[[#This Row],[Unit Price]]))-Q5906)/Q5906)*100</f>
        <v>83.673469387755105</v>
      </c>
      <c r="T5906" s="8">
        <f t="shared" si="278"/>
        <v>18090</v>
      </c>
      <c r="U5906" s="8">
        <f>Sales[[#This Row],[Unit Cost]]*Sales[[#This Row],[Order Quantity]]</f>
        <v>9849</v>
      </c>
    </row>
    <row r="5907" spans="1:21" x14ac:dyDescent="0.2">
      <c r="A5907" s="6" t="s">
        <v>6120</v>
      </c>
      <c r="B5907" s="6" t="s">
        <v>24</v>
      </c>
      <c r="C5907" s="6" t="s">
        <v>145</v>
      </c>
      <c r="D5907" s="7">
        <v>43900</v>
      </c>
      <c r="E5907" s="7">
        <v>43951</v>
      </c>
      <c r="F5907" s="7">
        <v>43960</v>
      </c>
      <c r="G5907" s="7">
        <v>43961</v>
      </c>
      <c r="H5907" s="6">
        <f t="shared" si="276"/>
        <v>10</v>
      </c>
      <c r="I5907" s="6" t="s">
        <v>215</v>
      </c>
      <c r="J5907" s="6">
        <v>12</v>
      </c>
      <c r="K5907" s="6">
        <v>2</v>
      </c>
      <c r="L5907" s="6">
        <v>154</v>
      </c>
      <c r="M5907" s="6">
        <v>19</v>
      </c>
      <c r="N5907" s="6">
        <v>8</v>
      </c>
      <c r="O5907" s="6">
        <v>0.4</v>
      </c>
      <c r="P5907" s="8">
        <v>984.9</v>
      </c>
      <c r="Q5907" s="8">
        <v>679.5809999999999</v>
      </c>
      <c r="R5907" s="8">
        <f t="shared" si="277"/>
        <v>-709.1279999999997</v>
      </c>
      <c r="S5907" s="8">
        <f>(((Sales[[#This Row],[Unit Price]]-(Sales[[#This Row],[Discount Applied]]*Sales[[#This Row],[Unit Price]]))-Q5907)/Q5907)*100</f>
        <v>-13.043478260869563</v>
      </c>
      <c r="T5907" s="8">
        <f t="shared" si="278"/>
        <v>4727.5199999999995</v>
      </c>
      <c r="U5907" s="8">
        <f>Sales[[#This Row],[Unit Cost]]*Sales[[#This Row],[Order Quantity]]</f>
        <v>5436.6479999999992</v>
      </c>
    </row>
    <row r="5908" spans="1:21" x14ac:dyDescent="0.2">
      <c r="A5908" s="6" t="s">
        <v>6121</v>
      </c>
      <c r="B5908" s="6" t="s">
        <v>24</v>
      </c>
      <c r="C5908" s="6" t="s">
        <v>146</v>
      </c>
      <c r="D5908" s="7">
        <v>43900</v>
      </c>
      <c r="E5908" s="7">
        <v>43951</v>
      </c>
      <c r="F5908" s="7">
        <v>43957</v>
      </c>
      <c r="G5908" s="7">
        <v>43967</v>
      </c>
      <c r="H5908" s="6">
        <f t="shared" si="276"/>
        <v>16</v>
      </c>
      <c r="I5908" s="6" t="s">
        <v>215</v>
      </c>
      <c r="J5908" s="6">
        <v>7</v>
      </c>
      <c r="K5908" s="6">
        <v>24</v>
      </c>
      <c r="L5908" s="6">
        <v>266</v>
      </c>
      <c r="M5908" s="6">
        <v>26</v>
      </c>
      <c r="N5908" s="6">
        <v>1</v>
      </c>
      <c r="O5908" s="6">
        <v>0.15</v>
      </c>
      <c r="P5908" s="8">
        <v>1118.9000000000001</v>
      </c>
      <c r="Q5908" s="8">
        <v>704.90700000000004</v>
      </c>
      <c r="R5908" s="8">
        <f t="shared" si="277"/>
        <v>246.15800000000002</v>
      </c>
      <c r="S5908" s="8">
        <f>(((Sales[[#This Row],[Unit Price]]-(Sales[[#This Row],[Discount Applied]]*Sales[[#This Row],[Unit Price]]))-Q5908)/Q5908)*100</f>
        <v>34.920634920634917</v>
      </c>
      <c r="T5908" s="8">
        <f t="shared" si="278"/>
        <v>951.06500000000005</v>
      </c>
      <c r="U5908" s="8">
        <f>Sales[[#This Row],[Unit Cost]]*Sales[[#This Row],[Order Quantity]]</f>
        <v>704.90700000000004</v>
      </c>
    </row>
    <row r="5909" spans="1:21" x14ac:dyDescent="0.2">
      <c r="A5909" s="6" t="s">
        <v>6122</v>
      </c>
      <c r="B5909" s="6" t="s">
        <v>25</v>
      </c>
      <c r="C5909" s="6" t="s">
        <v>145</v>
      </c>
      <c r="D5909" s="7">
        <v>43900</v>
      </c>
      <c r="E5909" s="7">
        <v>43951</v>
      </c>
      <c r="F5909" s="7">
        <v>43955</v>
      </c>
      <c r="G5909" s="7">
        <v>43960</v>
      </c>
      <c r="H5909" s="6">
        <f t="shared" si="276"/>
        <v>9</v>
      </c>
      <c r="I5909" s="6" t="s">
        <v>215</v>
      </c>
      <c r="J5909" s="6">
        <v>17</v>
      </c>
      <c r="K5909" s="6">
        <v>5</v>
      </c>
      <c r="L5909" s="6">
        <v>170</v>
      </c>
      <c r="M5909" s="6">
        <v>29</v>
      </c>
      <c r="N5909" s="6">
        <v>3</v>
      </c>
      <c r="O5909" s="6">
        <v>0.1</v>
      </c>
      <c r="P5909" s="8">
        <v>5835.7</v>
      </c>
      <c r="Q5909" s="8">
        <v>2509.3509999999997</v>
      </c>
      <c r="R5909" s="8">
        <f t="shared" si="277"/>
        <v>8228.3369999999995</v>
      </c>
      <c r="S5909" s="8">
        <f>(((Sales[[#This Row],[Unit Price]]-(Sales[[#This Row],[Discount Applied]]*Sales[[#This Row],[Unit Price]]))-Q5909)/Q5909)*100</f>
        <v>109.30232558139539</v>
      </c>
      <c r="T5909" s="8">
        <f t="shared" si="278"/>
        <v>15756.39</v>
      </c>
      <c r="U5909" s="8">
        <f>Sales[[#This Row],[Unit Cost]]*Sales[[#This Row],[Order Quantity]]</f>
        <v>7528.052999999999</v>
      </c>
    </row>
    <row r="5910" spans="1:21" x14ac:dyDescent="0.2">
      <c r="A5910" s="6" t="s">
        <v>6123</v>
      </c>
      <c r="B5910" s="6" t="s">
        <v>25</v>
      </c>
      <c r="C5910" s="6" t="s">
        <v>143</v>
      </c>
      <c r="D5910" s="7">
        <v>43900</v>
      </c>
      <c r="E5910" s="7">
        <v>43951</v>
      </c>
      <c r="F5910" s="7">
        <v>43954</v>
      </c>
      <c r="G5910" s="7">
        <v>43962</v>
      </c>
      <c r="H5910" s="6">
        <f t="shared" si="276"/>
        <v>11</v>
      </c>
      <c r="I5910" s="6" t="s">
        <v>215</v>
      </c>
      <c r="J5910" s="6">
        <v>13</v>
      </c>
      <c r="K5910" s="6">
        <v>31</v>
      </c>
      <c r="L5910" s="6">
        <v>356</v>
      </c>
      <c r="M5910" s="6">
        <v>44</v>
      </c>
      <c r="N5910" s="6">
        <v>8</v>
      </c>
      <c r="O5910" s="6">
        <v>0.05</v>
      </c>
      <c r="P5910" s="8">
        <v>2860.9</v>
      </c>
      <c r="Q5910" s="8">
        <v>2288.7200000000003</v>
      </c>
      <c r="R5910" s="8">
        <f t="shared" si="277"/>
        <v>3433.0799999999981</v>
      </c>
      <c r="S5910" s="8">
        <f>(((Sales[[#This Row],[Unit Price]]-(Sales[[#This Row],[Discount Applied]]*Sales[[#This Row],[Unit Price]]))-Q5910)/Q5910)*100</f>
        <v>18.749999999999989</v>
      </c>
      <c r="T5910" s="8">
        <f t="shared" si="278"/>
        <v>21742.84</v>
      </c>
      <c r="U5910" s="8">
        <f>Sales[[#This Row],[Unit Cost]]*Sales[[#This Row],[Order Quantity]]</f>
        <v>18309.760000000002</v>
      </c>
    </row>
    <row r="5911" spans="1:21" x14ac:dyDescent="0.2">
      <c r="A5911" s="6" t="s">
        <v>6124</v>
      </c>
      <c r="B5911" s="6" t="s">
        <v>25</v>
      </c>
      <c r="C5911" s="6" t="s">
        <v>144</v>
      </c>
      <c r="D5911" s="7">
        <v>43800</v>
      </c>
      <c r="E5911" s="7">
        <v>43951</v>
      </c>
      <c r="F5911" s="7">
        <v>43977</v>
      </c>
      <c r="G5911" s="7">
        <v>43978</v>
      </c>
      <c r="H5911" s="6">
        <f t="shared" si="276"/>
        <v>27</v>
      </c>
      <c r="I5911" s="6" t="s">
        <v>215</v>
      </c>
      <c r="J5911" s="6">
        <v>19</v>
      </c>
      <c r="K5911" s="6">
        <v>17</v>
      </c>
      <c r="L5911" s="6">
        <v>85</v>
      </c>
      <c r="M5911" s="6">
        <v>34</v>
      </c>
      <c r="N5911" s="6">
        <v>4</v>
      </c>
      <c r="O5911" s="6">
        <v>0.05</v>
      </c>
      <c r="P5911" s="8">
        <v>6304.7</v>
      </c>
      <c r="Q5911" s="8">
        <v>3026.2559999999999</v>
      </c>
      <c r="R5911" s="8">
        <f t="shared" si="277"/>
        <v>11852.836000000001</v>
      </c>
      <c r="S5911" s="8">
        <f>(((Sales[[#This Row],[Unit Price]]-(Sales[[#This Row],[Discount Applied]]*Sales[[#This Row],[Unit Price]]))-Q5911)/Q5911)*100</f>
        <v>97.916666666666686</v>
      </c>
      <c r="T5911" s="8">
        <f t="shared" si="278"/>
        <v>23957.86</v>
      </c>
      <c r="U5911" s="8">
        <f>Sales[[#This Row],[Unit Cost]]*Sales[[#This Row],[Order Quantity]]</f>
        <v>12105.023999999999</v>
      </c>
    </row>
    <row r="5912" spans="1:21" x14ac:dyDescent="0.2">
      <c r="A5912" s="6" t="s">
        <v>6125</v>
      </c>
      <c r="B5912" s="6" t="s">
        <v>23</v>
      </c>
      <c r="C5912" s="6" t="s">
        <v>145</v>
      </c>
      <c r="D5912" s="7">
        <v>43900</v>
      </c>
      <c r="E5912" s="7">
        <v>43952</v>
      </c>
      <c r="F5912" s="7">
        <v>43976</v>
      </c>
      <c r="G5912" s="7">
        <v>43981</v>
      </c>
      <c r="H5912" s="6">
        <f t="shared" si="276"/>
        <v>29</v>
      </c>
      <c r="I5912" s="6" t="s">
        <v>215</v>
      </c>
      <c r="J5912" s="6">
        <v>23</v>
      </c>
      <c r="K5912" s="6">
        <v>3</v>
      </c>
      <c r="L5912" s="6">
        <v>100</v>
      </c>
      <c r="M5912" s="6">
        <v>25</v>
      </c>
      <c r="N5912" s="6">
        <v>2</v>
      </c>
      <c r="O5912" s="6">
        <v>0.15</v>
      </c>
      <c r="P5912" s="8">
        <v>3262.9</v>
      </c>
      <c r="Q5912" s="8">
        <v>1925.1109999999999</v>
      </c>
      <c r="R5912" s="8">
        <f t="shared" si="277"/>
        <v>1696.7080000000005</v>
      </c>
      <c r="S5912" s="8">
        <f>(((Sales[[#This Row],[Unit Price]]-(Sales[[#This Row],[Discount Applied]]*Sales[[#This Row],[Unit Price]]))-Q5912)/Q5912)*100</f>
        <v>44.067796610169509</v>
      </c>
      <c r="T5912" s="8">
        <f t="shared" si="278"/>
        <v>5546.93</v>
      </c>
      <c r="U5912" s="8">
        <f>Sales[[#This Row],[Unit Cost]]*Sales[[#This Row],[Order Quantity]]</f>
        <v>3850.2219999999998</v>
      </c>
    </row>
    <row r="5913" spans="1:21" x14ac:dyDescent="0.2">
      <c r="A5913" s="6" t="s">
        <v>6126</v>
      </c>
      <c r="B5913" s="6" t="s">
        <v>24</v>
      </c>
      <c r="C5913" s="6" t="s">
        <v>148</v>
      </c>
      <c r="D5913" s="7">
        <v>43800</v>
      </c>
      <c r="E5913" s="7">
        <v>43952</v>
      </c>
      <c r="F5913" s="7">
        <v>43960</v>
      </c>
      <c r="G5913" s="7">
        <v>43964</v>
      </c>
      <c r="H5913" s="6">
        <f t="shared" si="276"/>
        <v>12</v>
      </c>
      <c r="I5913" s="6" t="s">
        <v>215</v>
      </c>
      <c r="J5913" s="6">
        <v>8</v>
      </c>
      <c r="K5913" s="6">
        <v>7</v>
      </c>
      <c r="L5913" s="6">
        <v>41</v>
      </c>
      <c r="M5913" s="6">
        <v>9</v>
      </c>
      <c r="N5913" s="6">
        <v>8</v>
      </c>
      <c r="O5913" s="6">
        <v>0.05</v>
      </c>
      <c r="P5913" s="8">
        <v>227.8</v>
      </c>
      <c r="Q5913" s="8">
        <v>95.676000000000002</v>
      </c>
      <c r="R5913" s="8">
        <f t="shared" si="277"/>
        <v>965.87200000000018</v>
      </c>
      <c r="S5913" s="8">
        <f>(((Sales[[#This Row],[Unit Price]]-(Sales[[#This Row],[Discount Applied]]*Sales[[#This Row],[Unit Price]]))-Q5913)/Q5913)*100</f>
        <v>126.1904761904762</v>
      </c>
      <c r="T5913" s="8">
        <f t="shared" si="278"/>
        <v>1731.2800000000002</v>
      </c>
      <c r="U5913" s="8">
        <f>Sales[[#This Row],[Unit Cost]]*Sales[[#This Row],[Order Quantity]]</f>
        <v>765.40800000000002</v>
      </c>
    </row>
    <row r="5914" spans="1:21" x14ac:dyDescent="0.2">
      <c r="A5914" s="6" t="s">
        <v>6127</v>
      </c>
      <c r="B5914" s="6" t="s">
        <v>25</v>
      </c>
      <c r="C5914" s="6" t="s">
        <v>145</v>
      </c>
      <c r="D5914" s="7">
        <v>43800</v>
      </c>
      <c r="E5914" s="7">
        <v>43952</v>
      </c>
      <c r="F5914" s="7">
        <v>43971</v>
      </c>
      <c r="G5914" s="7">
        <v>43975</v>
      </c>
      <c r="H5914" s="6">
        <f t="shared" si="276"/>
        <v>23</v>
      </c>
      <c r="I5914" s="6" t="s">
        <v>215</v>
      </c>
      <c r="J5914" s="6">
        <v>16</v>
      </c>
      <c r="K5914" s="6">
        <v>20</v>
      </c>
      <c r="L5914" s="6">
        <v>148</v>
      </c>
      <c r="M5914" s="6">
        <v>47</v>
      </c>
      <c r="N5914" s="6">
        <v>1</v>
      </c>
      <c r="O5914" s="6">
        <v>0.2</v>
      </c>
      <c r="P5914" s="8">
        <v>3839.1</v>
      </c>
      <c r="Q5914" s="8">
        <v>1727.595</v>
      </c>
      <c r="R5914" s="8">
        <f t="shared" si="277"/>
        <v>1343.6849999999997</v>
      </c>
      <c r="S5914" s="8">
        <f>(((Sales[[#This Row],[Unit Price]]-(Sales[[#This Row],[Discount Applied]]*Sales[[#This Row],[Unit Price]]))-Q5914)/Q5914)*100</f>
        <v>77.777777777777757</v>
      </c>
      <c r="T5914" s="8">
        <f t="shared" si="278"/>
        <v>3071.2799999999997</v>
      </c>
      <c r="U5914" s="8">
        <f>Sales[[#This Row],[Unit Cost]]*Sales[[#This Row],[Order Quantity]]</f>
        <v>1727.595</v>
      </c>
    </row>
    <row r="5915" spans="1:21" x14ac:dyDescent="0.2">
      <c r="A5915" s="6" t="s">
        <v>6128</v>
      </c>
      <c r="B5915" s="6" t="s">
        <v>24</v>
      </c>
      <c r="C5915" s="6" t="s">
        <v>148</v>
      </c>
      <c r="D5915" s="7">
        <v>43800</v>
      </c>
      <c r="E5915" s="7">
        <v>43952</v>
      </c>
      <c r="F5915" s="7">
        <v>43956</v>
      </c>
      <c r="G5915" s="7">
        <v>43960</v>
      </c>
      <c r="H5915" s="6">
        <f t="shared" si="276"/>
        <v>8</v>
      </c>
      <c r="I5915" s="6" t="s">
        <v>215</v>
      </c>
      <c r="J5915" s="6">
        <v>10</v>
      </c>
      <c r="K5915" s="6">
        <v>26</v>
      </c>
      <c r="L5915" s="6">
        <v>18</v>
      </c>
      <c r="M5915" s="6">
        <v>22</v>
      </c>
      <c r="N5915" s="6">
        <v>5</v>
      </c>
      <c r="O5915" s="6">
        <v>0.05</v>
      </c>
      <c r="P5915" s="8">
        <v>180.9</v>
      </c>
      <c r="Q5915" s="8">
        <v>86.831999999999994</v>
      </c>
      <c r="R5915" s="8">
        <f t="shared" si="277"/>
        <v>425.11500000000001</v>
      </c>
      <c r="S5915" s="8">
        <f>(((Sales[[#This Row],[Unit Price]]-(Sales[[#This Row],[Discount Applied]]*Sales[[#This Row],[Unit Price]]))-Q5915)/Q5915)*100</f>
        <v>97.916666666666714</v>
      </c>
      <c r="T5915" s="8">
        <f t="shared" si="278"/>
        <v>859.27499999999998</v>
      </c>
      <c r="U5915" s="8">
        <f>Sales[[#This Row],[Unit Cost]]*Sales[[#This Row],[Order Quantity]]</f>
        <v>434.15999999999997</v>
      </c>
    </row>
    <row r="5916" spans="1:21" x14ac:dyDescent="0.2">
      <c r="A5916" s="6" t="s">
        <v>6129</v>
      </c>
      <c r="B5916" s="6" t="s">
        <v>24</v>
      </c>
      <c r="C5916" s="6" t="s">
        <v>146</v>
      </c>
      <c r="D5916" s="7">
        <v>43800</v>
      </c>
      <c r="E5916" s="7">
        <v>43952</v>
      </c>
      <c r="F5916" s="7">
        <v>43977</v>
      </c>
      <c r="G5916" s="7">
        <v>43986</v>
      </c>
      <c r="H5916" s="6">
        <f t="shared" si="276"/>
        <v>34</v>
      </c>
      <c r="I5916" s="6" t="s">
        <v>215</v>
      </c>
      <c r="J5916" s="6">
        <v>3</v>
      </c>
      <c r="K5916" s="6">
        <v>4</v>
      </c>
      <c r="L5916" s="6">
        <v>270</v>
      </c>
      <c r="M5916" s="6">
        <v>36</v>
      </c>
      <c r="N5916" s="6">
        <v>5</v>
      </c>
      <c r="O5916" s="6">
        <v>0.3</v>
      </c>
      <c r="P5916" s="8">
        <v>221.1</v>
      </c>
      <c r="Q5916" s="8">
        <v>148.137</v>
      </c>
      <c r="R5916" s="8">
        <f t="shared" si="277"/>
        <v>33.165000000000077</v>
      </c>
      <c r="S5916" s="8">
        <f>(((Sales[[#This Row],[Unit Price]]-(Sales[[#This Row],[Discount Applied]]*Sales[[#This Row],[Unit Price]]))-Q5916)/Q5916)*100</f>
        <v>4.4776119402984946</v>
      </c>
      <c r="T5916" s="8">
        <f t="shared" si="278"/>
        <v>773.85</v>
      </c>
      <c r="U5916" s="8">
        <f>Sales[[#This Row],[Unit Cost]]*Sales[[#This Row],[Order Quantity]]</f>
        <v>740.68499999999995</v>
      </c>
    </row>
    <row r="5917" spans="1:21" x14ac:dyDescent="0.2">
      <c r="A5917" s="6" t="s">
        <v>6130</v>
      </c>
      <c r="B5917" s="6" t="s">
        <v>25</v>
      </c>
      <c r="C5917" s="6" t="s">
        <v>145</v>
      </c>
      <c r="D5917" s="7">
        <v>43900</v>
      </c>
      <c r="E5917" s="7">
        <v>43952</v>
      </c>
      <c r="F5917" s="7">
        <v>43966</v>
      </c>
      <c r="G5917" s="7">
        <v>43968</v>
      </c>
      <c r="H5917" s="6">
        <f t="shared" si="276"/>
        <v>16</v>
      </c>
      <c r="I5917" s="6" t="s">
        <v>215</v>
      </c>
      <c r="J5917" s="6">
        <v>17</v>
      </c>
      <c r="K5917" s="6">
        <v>31</v>
      </c>
      <c r="L5917" s="6">
        <v>88</v>
      </c>
      <c r="M5917" s="6">
        <v>17</v>
      </c>
      <c r="N5917" s="6">
        <v>6</v>
      </c>
      <c r="O5917" s="6">
        <v>7.4999999999999997E-2</v>
      </c>
      <c r="P5917" s="8">
        <v>884.4</v>
      </c>
      <c r="Q5917" s="8">
        <v>442.2</v>
      </c>
      <c r="R5917" s="8">
        <f t="shared" si="277"/>
        <v>2255.2200000000003</v>
      </c>
      <c r="S5917" s="8">
        <f>(((Sales[[#This Row],[Unit Price]]-(Sales[[#This Row],[Discount Applied]]*Sales[[#This Row],[Unit Price]]))-Q5917)/Q5917)*100</f>
        <v>84.999999999999986</v>
      </c>
      <c r="T5917" s="8">
        <f t="shared" si="278"/>
        <v>4908.42</v>
      </c>
      <c r="U5917" s="8">
        <f>Sales[[#This Row],[Unit Cost]]*Sales[[#This Row],[Order Quantity]]</f>
        <v>2653.2</v>
      </c>
    </row>
    <row r="5918" spans="1:21" x14ac:dyDescent="0.2">
      <c r="A5918" s="6" t="s">
        <v>6131</v>
      </c>
      <c r="B5918" s="6" t="s">
        <v>24</v>
      </c>
      <c r="C5918" s="6" t="s">
        <v>146</v>
      </c>
      <c r="D5918" s="7">
        <v>43800</v>
      </c>
      <c r="E5918" s="7">
        <v>43952</v>
      </c>
      <c r="F5918" s="7">
        <v>43978</v>
      </c>
      <c r="G5918" s="7">
        <v>43986</v>
      </c>
      <c r="H5918" s="6">
        <f t="shared" si="276"/>
        <v>34</v>
      </c>
      <c r="I5918" s="6" t="s">
        <v>215</v>
      </c>
      <c r="J5918" s="6">
        <v>8</v>
      </c>
      <c r="K5918" s="6">
        <v>30</v>
      </c>
      <c r="L5918" s="6">
        <v>267</v>
      </c>
      <c r="M5918" s="6">
        <v>3</v>
      </c>
      <c r="N5918" s="6">
        <v>1</v>
      </c>
      <c r="O5918" s="6">
        <v>0.3</v>
      </c>
      <c r="P5918" s="8">
        <v>1775.5</v>
      </c>
      <c r="Q5918" s="8">
        <v>1296.115</v>
      </c>
      <c r="R5918" s="8">
        <f t="shared" si="277"/>
        <v>-53.2650000000001</v>
      </c>
      <c r="S5918" s="8">
        <f>(((Sales[[#This Row],[Unit Price]]-(Sales[[#This Row],[Discount Applied]]*Sales[[#This Row],[Unit Price]]))-Q5918)/Q5918)*100</f>
        <v>-4.109589041095898</v>
      </c>
      <c r="T5918" s="8">
        <f t="shared" si="278"/>
        <v>1242.8499999999999</v>
      </c>
      <c r="U5918" s="8">
        <f>Sales[[#This Row],[Unit Cost]]*Sales[[#This Row],[Order Quantity]]</f>
        <v>1296.115</v>
      </c>
    </row>
    <row r="5919" spans="1:21" x14ac:dyDescent="0.2">
      <c r="A5919" s="6" t="s">
        <v>6132</v>
      </c>
      <c r="B5919" s="6" t="s">
        <v>24</v>
      </c>
      <c r="C5919" s="6" t="s">
        <v>144</v>
      </c>
      <c r="D5919" s="7">
        <v>43800</v>
      </c>
      <c r="E5919" s="7">
        <v>43952</v>
      </c>
      <c r="F5919" s="7">
        <v>43974</v>
      </c>
      <c r="G5919" s="7">
        <v>43979</v>
      </c>
      <c r="H5919" s="6">
        <f t="shared" si="276"/>
        <v>27</v>
      </c>
      <c r="I5919" s="6" t="s">
        <v>215</v>
      </c>
      <c r="J5919" s="6">
        <v>9</v>
      </c>
      <c r="K5919" s="6">
        <v>16</v>
      </c>
      <c r="L5919" s="6">
        <v>69</v>
      </c>
      <c r="M5919" s="6">
        <v>34</v>
      </c>
      <c r="N5919" s="6">
        <v>2</v>
      </c>
      <c r="O5919" s="6">
        <v>0.05</v>
      </c>
      <c r="P5919" s="8">
        <v>1065.3</v>
      </c>
      <c r="Q5919" s="8">
        <v>521.99699999999996</v>
      </c>
      <c r="R5919" s="8">
        <f t="shared" si="277"/>
        <v>980.07600000000002</v>
      </c>
      <c r="S5919" s="8">
        <f>(((Sales[[#This Row],[Unit Price]]-(Sales[[#This Row],[Discount Applied]]*Sales[[#This Row],[Unit Price]]))-Q5919)/Q5919)*100</f>
        <v>93.877551020408163</v>
      </c>
      <c r="T5919" s="8">
        <f t="shared" si="278"/>
        <v>2024.07</v>
      </c>
      <c r="U5919" s="8">
        <f>Sales[[#This Row],[Unit Cost]]*Sales[[#This Row],[Order Quantity]]</f>
        <v>1043.9939999999999</v>
      </c>
    </row>
    <row r="5920" spans="1:21" x14ac:dyDescent="0.2">
      <c r="A5920" s="6" t="s">
        <v>6133</v>
      </c>
      <c r="B5920" s="6" t="s">
        <v>26</v>
      </c>
      <c r="C5920" s="6" t="s">
        <v>144</v>
      </c>
      <c r="D5920" s="7">
        <v>43800</v>
      </c>
      <c r="E5920" s="7">
        <v>43952</v>
      </c>
      <c r="F5920" s="7">
        <v>43956</v>
      </c>
      <c r="G5920" s="7">
        <v>43957</v>
      </c>
      <c r="H5920" s="6">
        <f t="shared" si="276"/>
        <v>5</v>
      </c>
      <c r="I5920" s="6" t="s">
        <v>215</v>
      </c>
      <c r="J5920" s="6">
        <v>26</v>
      </c>
      <c r="K5920" s="6">
        <v>46</v>
      </c>
      <c r="L5920" s="6">
        <v>81</v>
      </c>
      <c r="M5920" s="6">
        <v>39</v>
      </c>
      <c r="N5920" s="6">
        <v>4</v>
      </c>
      <c r="O5920" s="6">
        <v>0.2</v>
      </c>
      <c r="P5920" s="8">
        <v>3879.3</v>
      </c>
      <c r="Q5920" s="8">
        <v>1823.271</v>
      </c>
      <c r="R5920" s="8">
        <f t="shared" si="277"/>
        <v>5120.6760000000004</v>
      </c>
      <c r="S5920" s="8">
        <f>(((Sales[[#This Row],[Unit Price]]-(Sales[[#This Row],[Discount Applied]]*Sales[[#This Row],[Unit Price]]))-Q5920)/Q5920)*100</f>
        <v>70.212765957446805</v>
      </c>
      <c r="T5920" s="8">
        <f t="shared" si="278"/>
        <v>12413.76</v>
      </c>
      <c r="U5920" s="8">
        <f>Sales[[#This Row],[Unit Cost]]*Sales[[#This Row],[Order Quantity]]</f>
        <v>7293.0839999999998</v>
      </c>
    </row>
    <row r="5921" spans="1:21" x14ac:dyDescent="0.2">
      <c r="A5921" s="6" t="s">
        <v>6134</v>
      </c>
      <c r="B5921" s="6" t="s">
        <v>24</v>
      </c>
      <c r="C5921" s="6" t="s">
        <v>145</v>
      </c>
      <c r="D5921" s="7">
        <v>43800</v>
      </c>
      <c r="E5921" s="7">
        <v>43953</v>
      </c>
      <c r="F5921" s="7">
        <v>43975</v>
      </c>
      <c r="G5921" s="7">
        <v>43978</v>
      </c>
      <c r="H5921" s="6">
        <f t="shared" si="276"/>
        <v>25</v>
      </c>
      <c r="I5921" s="6" t="s">
        <v>215</v>
      </c>
      <c r="J5921" s="6">
        <v>3</v>
      </c>
      <c r="K5921" s="6">
        <v>37</v>
      </c>
      <c r="L5921" s="6">
        <v>121</v>
      </c>
      <c r="M5921" s="6">
        <v>2</v>
      </c>
      <c r="N5921" s="6">
        <v>8</v>
      </c>
      <c r="O5921" s="6">
        <v>0.05</v>
      </c>
      <c r="P5921" s="8">
        <v>5118.8</v>
      </c>
      <c r="Q5921" s="8">
        <v>3890.288</v>
      </c>
      <c r="R5921" s="8">
        <f t="shared" si="277"/>
        <v>7780.5760000000046</v>
      </c>
      <c r="S5921" s="8">
        <f>(((Sales[[#This Row],[Unit Price]]-(Sales[[#This Row],[Discount Applied]]*Sales[[#This Row],[Unit Price]]))-Q5921)/Q5921)*100</f>
        <v>25.000000000000018</v>
      </c>
      <c r="T5921" s="8">
        <f t="shared" si="278"/>
        <v>38902.880000000005</v>
      </c>
      <c r="U5921" s="8">
        <f>Sales[[#This Row],[Unit Cost]]*Sales[[#This Row],[Order Quantity]]</f>
        <v>31122.304</v>
      </c>
    </row>
    <row r="5922" spans="1:21" x14ac:dyDescent="0.2">
      <c r="A5922" s="6" t="s">
        <v>6135</v>
      </c>
      <c r="B5922" s="6" t="s">
        <v>23</v>
      </c>
      <c r="C5922" s="6" t="s">
        <v>148</v>
      </c>
      <c r="D5922" s="7">
        <v>43900</v>
      </c>
      <c r="E5922" s="7">
        <v>43953</v>
      </c>
      <c r="F5922" s="7">
        <v>43976</v>
      </c>
      <c r="G5922" s="7">
        <v>43981</v>
      </c>
      <c r="H5922" s="6">
        <f t="shared" si="276"/>
        <v>28</v>
      </c>
      <c r="I5922" s="6" t="s">
        <v>215</v>
      </c>
      <c r="J5922" s="6">
        <v>24</v>
      </c>
      <c r="K5922" s="6">
        <v>35</v>
      </c>
      <c r="L5922" s="6">
        <v>24</v>
      </c>
      <c r="M5922" s="6">
        <v>34</v>
      </c>
      <c r="N5922" s="6">
        <v>2</v>
      </c>
      <c r="O5922" s="6">
        <v>0.1</v>
      </c>
      <c r="P5922" s="8">
        <v>904.5</v>
      </c>
      <c r="Q5922" s="8">
        <v>515.56499999999994</v>
      </c>
      <c r="R5922" s="8">
        <f t="shared" si="277"/>
        <v>596.97</v>
      </c>
      <c r="S5922" s="8">
        <f>(((Sales[[#This Row],[Unit Price]]-(Sales[[#This Row],[Discount Applied]]*Sales[[#This Row],[Unit Price]]))-Q5922)/Q5922)*100</f>
        <v>57.894736842105274</v>
      </c>
      <c r="T5922" s="8">
        <f t="shared" si="278"/>
        <v>1628.1</v>
      </c>
      <c r="U5922" s="8">
        <f>Sales[[#This Row],[Unit Cost]]*Sales[[#This Row],[Order Quantity]]</f>
        <v>1031.1299999999999</v>
      </c>
    </row>
    <row r="5923" spans="1:21" x14ac:dyDescent="0.2">
      <c r="A5923" s="6" t="s">
        <v>6136</v>
      </c>
      <c r="B5923" s="6" t="s">
        <v>25</v>
      </c>
      <c r="C5923" s="6" t="s">
        <v>147</v>
      </c>
      <c r="D5923" s="7">
        <v>43900</v>
      </c>
      <c r="E5923" s="7">
        <v>43954</v>
      </c>
      <c r="F5923" s="7">
        <v>43978</v>
      </c>
      <c r="G5923" s="7">
        <v>43982</v>
      </c>
      <c r="H5923" s="6">
        <f t="shared" si="276"/>
        <v>28</v>
      </c>
      <c r="I5923" s="6" t="s">
        <v>215</v>
      </c>
      <c r="J5923" s="6">
        <v>17</v>
      </c>
      <c r="K5923" s="6">
        <v>48</v>
      </c>
      <c r="L5923" s="6">
        <v>224</v>
      </c>
      <c r="M5923" s="6">
        <v>39</v>
      </c>
      <c r="N5923" s="6">
        <v>7</v>
      </c>
      <c r="O5923" s="6">
        <v>0.4</v>
      </c>
      <c r="P5923" s="8">
        <v>1742</v>
      </c>
      <c r="Q5923" s="8">
        <v>992.93999999999994</v>
      </c>
      <c r="R5923" s="8">
        <f t="shared" si="277"/>
        <v>365.81999999999971</v>
      </c>
      <c r="S5923" s="8">
        <f>(((Sales[[#This Row],[Unit Price]]-(Sales[[#This Row],[Discount Applied]]*Sales[[#This Row],[Unit Price]]))-Q5923)/Q5923)*100</f>
        <v>5.26315789473683</v>
      </c>
      <c r="T5923" s="8">
        <f t="shared" si="278"/>
        <v>7316.4</v>
      </c>
      <c r="U5923" s="8">
        <f>Sales[[#This Row],[Unit Cost]]*Sales[[#This Row],[Order Quantity]]</f>
        <v>6950.58</v>
      </c>
    </row>
    <row r="5924" spans="1:21" x14ac:dyDescent="0.2">
      <c r="A5924" s="6" t="s">
        <v>6137</v>
      </c>
      <c r="B5924" s="6" t="s">
        <v>25</v>
      </c>
      <c r="C5924" s="6" t="s">
        <v>143</v>
      </c>
      <c r="D5924" s="7">
        <v>43800</v>
      </c>
      <c r="E5924" s="7">
        <v>43954</v>
      </c>
      <c r="F5924" s="7">
        <v>43962</v>
      </c>
      <c r="G5924" s="7">
        <v>43964</v>
      </c>
      <c r="H5924" s="6">
        <f t="shared" si="276"/>
        <v>10</v>
      </c>
      <c r="I5924" s="6" t="s">
        <v>215</v>
      </c>
      <c r="J5924" s="6">
        <v>15</v>
      </c>
      <c r="K5924" s="6">
        <v>22</v>
      </c>
      <c r="L5924" s="6">
        <v>332</v>
      </c>
      <c r="M5924" s="6">
        <v>21</v>
      </c>
      <c r="N5924" s="6">
        <v>3</v>
      </c>
      <c r="O5924" s="6">
        <v>0.05</v>
      </c>
      <c r="P5924" s="8">
        <v>4013.3</v>
      </c>
      <c r="Q5924" s="8">
        <v>2688.9110000000001</v>
      </c>
      <c r="R5924" s="8">
        <f t="shared" si="277"/>
        <v>3371.1720000000005</v>
      </c>
      <c r="S5924" s="8">
        <f>(((Sales[[#This Row],[Unit Price]]-(Sales[[#This Row],[Discount Applied]]*Sales[[#This Row],[Unit Price]]))-Q5924)/Q5924)*100</f>
        <v>41.791044776119406</v>
      </c>
      <c r="T5924" s="8">
        <f t="shared" si="278"/>
        <v>11437.905000000001</v>
      </c>
      <c r="U5924" s="8">
        <f>Sales[[#This Row],[Unit Cost]]*Sales[[#This Row],[Order Quantity]]</f>
        <v>8066.7330000000002</v>
      </c>
    </row>
    <row r="5925" spans="1:21" x14ac:dyDescent="0.2">
      <c r="A5925" s="6" t="s">
        <v>6138</v>
      </c>
      <c r="B5925" s="6" t="s">
        <v>24</v>
      </c>
      <c r="C5925" s="6" t="s">
        <v>147</v>
      </c>
      <c r="D5925" s="7">
        <v>43900</v>
      </c>
      <c r="E5925" s="7">
        <v>43954</v>
      </c>
      <c r="F5925" s="7">
        <v>43968</v>
      </c>
      <c r="G5925" s="7">
        <v>43971</v>
      </c>
      <c r="H5925" s="6">
        <f t="shared" si="276"/>
        <v>17</v>
      </c>
      <c r="I5925" s="6" t="s">
        <v>215</v>
      </c>
      <c r="J5925" s="6">
        <v>8</v>
      </c>
      <c r="K5925" s="6">
        <v>6</v>
      </c>
      <c r="L5925" s="6">
        <v>246</v>
      </c>
      <c r="M5925" s="6">
        <v>26</v>
      </c>
      <c r="N5925" s="6">
        <v>5</v>
      </c>
      <c r="O5925" s="6">
        <v>0.2</v>
      </c>
      <c r="P5925" s="8">
        <v>1306.5</v>
      </c>
      <c r="Q5925" s="8">
        <v>1084.395</v>
      </c>
      <c r="R5925" s="8">
        <f t="shared" si="277"/>
        <v>-195.97500000000036</v>
      </c>
      <c r="S5925" s="8">
        <f>(((Sales[[#This Row],[Unit Price]]-(Sales[[#This Row],[Discount Applied]]*Sales[[#This Row],[Unit Price]]))-Q5925)/Q5925)*100</f>
        <v>-3.6144578313252955</v>
      </c>
      <c r="T5925" s="8">
        <f t="shared" si="278"/>
        <v>5226</v>
      </c>
      <c r="U5925" s="8">
        <f>Sales[[#This Row],[Unit Cost]]*Sales[[#This Row],[Order Quantity]]</f>
        <v>5421.9750000000004</v>
      </c>
    </row>
    <row r="5926" spans="1:21" x14ac:dyDescent="0.2">
      <c r="A5926" s="6" t="s">
        <v>6139</v>
      </c>
      <c r="B5926" s="6" t="s">
        <v>25</v>
      </c>
      <c r="C5926" s="6" t="s">
        <v>148</v>
      </c>
      <c r="D5926" s="7">
        <v>43900</v>
      </c>
      <c r="E5926" s="7">
        <v>43954</v>
      </c>
      <c r="F5926" s="7">
        <v>43979</v>
      </c>
      <c r="G5926" s="7">
        <v>43985</v>
      </c>
      <c r="H5926" s="6">
        <f t="shared" si="276"/>
        <v>31</v>
      </c>
      <c r="I5926" s="6" t="s">
        <v>215</v>
      </c>
      <c r="J5926" s="6">
        <v>19</v>
      </c>
      <c r="K5926" s="6">
        <v>41</v>
      </c>
      <c r="L5926" s="6">
        <v>37</v>
      </c>
      <c r="M5926" s="6">
        <v>16</v>
      </c>
      <c r="N5926" s="6">
        <v>1</v>
      </c>
      <c r="O5926" s="6">
        <v>0.05</v>
      </c>
      <c r="P5926" s="8">
        <v>3222.7000000000003</v>
      </c>
      <c r="Q5926" s="8">
        <v>2610.3870000000002</v>
      </c>
      <c r="R5926" s="8">
        <f t="shared" si="277"/>
        <v>451.17799999999988</v>
      </c>
      <c r="S5926" s="8">
        <f>(((Sales[[#This Row],[Unit Price]]-(Sales[[#This Row],[Discount Applied]]*Sales[[#This Row],[Unit Price]]))-Q5926)/Q5926)*100</f>
        <v>17.283950617283946</v>
      </c>
      <c r="T5926" s="8">
        <f t="shared" si="278"/>
        <v>3061.5650000000001</v>
      </c>
      <c r="U5926" s="8">
        <f>Sales[[#This Row],[Unit Cost]]*Sales[[#This Row],[Order Quantity]]</f>
        <v>2610.3870000000002</v>
      </c>
    </row>
    <row r="5927" spans="1:21" x14ac:dyDescent="0.2">
      <c r="A5927" s="6" t="s">
        <v>6140</v>
      </c>
      <c r="B5927" s="6" t="s">
        <v>24</v>
      </c>
      <c r="C5927" s="6" t="s">
        <v>147</v>
      </c>
      <c r="D5927" s="7">
        <v>43800</v>
      </c>
      <c r="E5927" s="7">
        <v>43954</v>
      </c>
      <c r="F5927" s="7">
        <v>43980</v>
      </c>
      <c r="G5927" s="7">
        <v>43983</v>
      </c>
      <c r="H5927" s="6">
        <f t="shared" si="276"/>
        <v>29</v>
      </c>
      <c r="I5927" s="6" t="s">
        <v>215</v>
      </c>
      <c r="J5927" s="6">
        <v>11</v>
      </c>
      <c r="K5927" s="6">
        <v>45</v>
      </c>
      <c r="L5927" s="6">
        <v>207</v>
      </c>
      <c r="M5927" s="6">
        <v>36</v>
      </c>
      <c r="N5927" s="6">
        <v>8</v>
      </c>
      <c r="O5927" s="6">
        <v>0.05</v>
      </c>
      <c r="P5927" s="8">
        <v>3973.1</v>
      </c>
      <c r="Q5927" s="8">
        <v>1907.088</v>
      </c>
      <c r="R5927" s="8">
        <f t="shared" si="277"/>
        <v>14938.855999999998</v>
      </c>
      <c r="S5927" s="8">
        <f>(((Sales[[#This Row],[Unit Price]]-(Sales[[#This Row],[Discount Applied]]*Sales[[#This Row],[Unit Price]]))-Q5927)/Q5927)*100</f>
        <v>97.916666666666657</v>
      </c>
      <c r="T5927" s="8">
        <f t="shared" si="278"/>
        <v>30195.559999999998</v>
      </c>
      <c r="U5927" s="8">
        <f>Sales[[#This Row],[Unit Cost]]*Sales[[#This Row],[Order Quantity]]</f>
        <v>15256.704</v>
      </c>
    </row>
    <row r="5928" spans="1:21" x14ac:dyDescent="0.2">
      <c r="A5928" s="6" t="s">
        <v>6141</v>
      </c>
      <c r="B5928" s="6" t="s">
        <v>25</v>
      </c>
      <c r="C5928" s="6" t="s">
        <v>148</v>
      </c>
      <c r="D5928" s="7">
        <v>43800</v>
      </c>
      <c r="E5928" s="7">
        <v>43954</v>
      </c>
      <c r="F5928" s="7">
        <v>43965</v>
      </c>
      <c r="G5928" s="7">
        <v>43971</v>
      </c>
      <c r="H5928" s="6">
        <f t="shared" si="276"/>
        <v>17</v>
      </c>
      <c r="I5928" s="6" t="s">
        <v>215</v>
      </c>
      <c r="J5928" s="6">
        <v>17</v>
      </c>
      <c r="K5928" s="6">
        <v>39</v>
      </c>
      <c r="L5928" s="6">
        <v>38</v>
      </c>
      <c r="M5928" s="6">
        <v>27</v>
      </c>
      <c r="N5928" s="6">
        <v>5</v>
      </c>
      <c r="O5928" s="6">
        <v>0.1</v>
      </c>
      <c r="P5928" s="8">
        <v>1078.7</v>
      </c>
      <c r="Q5928" s="8">
        <v>539.35</v>
      </c>
      <c r="R5928" s="8">
        <f t="shared" si="277"/>
        <v>2157.3999999999996</v>
      </c>
      <c r="S5928" s="8">
        <f>(((Sales[[#This Row],[Unit Price]]-(Sales[[#This Row],[Discount Applied]]*Sales[[#This Row],[Unit Price]]))-Q5928)/Q5928)*100</f>
        <v>80</v>
      </c>
      <c r="T5928" s="8">
        <f t="shared" si="278"/>
        <v>4854.1499999999996</v>
      </c>
      <c r="U5928" s="8">
        <f>Sales[[#This Row],[Unit Cost]]*Sales[[#This Row],[Order Quantity]]</f>
        <v>2696.75</v>
      </c>
    </row>
    <row r="5929" spans="1:21" x14ac:dyDescent="0.2">
      <c r="A5929" s="6" t="s">
        <v>6142</v>
      </c>
      <c r="B5929" s="6" t="s">
        <v>24</v>
      </c>
      <c r="C5929" s="6" t="s">
        <v>148</v>
      </c>
      <c r="D5929" s="7">
        <v>43800</v>
      </c>
      <c r="E5929" s="7">
        <v>43954</v>
      </c>
      <c r="F5929" s="7">
        <v>43975</v>
      </c>
      <c r="G5929" s="7">
        <v>43976</v>
      </c>
      <c r="H5929" s="6">
        <f t="shared" si="276"/>
        <v>22</v>
      </c>
      <c r="I5929" s="6" t="s">
        <v>215</v>
      </c>
      <c r="J5929" s="6">
        <v>1</v>
      </c>
      <c r="K5929" s="6">
        <v>40</v>
      </c>
      <c r="L5929" s="6">
        <v>49</v>
      </c>
      <c r="M5929" s="6">
        <v>27</v>
      </c>
      <c r="N5929" s="6">
        <v>5</v>
      </c>
      <c r="O5929" s="6">
        <v>0.2</v>
      </c>
      <c r="P5929" s="8">
        <v>3926.2000000000003</v>
      </c>
      <c r="Q5929" s="8">
        <v>1845.3140000000001</v>
      </c>
      <c r="R5929" s="8">
        <f t="shared" si="277"/>
        <v>6478.23</v>
      </c>
      <c r="S5929" s="8">
        <f>(((Sales[[#This Row],[Unit Price]]-(Sales[[#This Row],[Discount Applied]]*Sales[[#This Row],[Unit Price]]))-Q5929)/Q5929)*100</f>
        <v>70.212765957446805</v>
      </c>
      <c r="T5929" s="8">
        <f t="shared" si="278"/>
        <v>15704.8</v>
      </c>
      <c r="U5929" s="8">
        <f>Sales[[#This Row],[Unit Cost]]*Sales[[#This Row],[Order Quantity]]</f>
        <v>9226.57</v>
      </c>
    </row>
    <row r="5930" spans="1:21" x14ac:dyDescent="0.2">
      <c r="A5930" s="6" t="s">
        <v>6143</v>
      </c>
      <c r="B5930" s="6" t="s">
        <v>23</v>
      </c>
      <c r="C5930" s="6" t="s">
        <v>146</v>
      </c>
      <c r="D5930" s="7">
        <v>43900</v>
      </c>
      <c r="E5930" s="7">
        <v>43954</v>
      </c>
      <c r="F5930" s="7">
        <v>43963</v>
      </c>
      <c r="G5930" s="7">
        <v>43970</v>
      </c>
      <c r="H5930" s="6">
        <f t="shared" si="276"/>
        <v>16</v>
      </c>
      <c r="I5930" s="6" t="s">
        <v>215</v>
      </c>
      <c r="J5930" s="6">
        <v>22</v>
      </c>
      <c r="K5930" s="6">
        <v>50</v>
      </c>
      <c r="L5930" s="6">
        <v>292</v>
      </c>
      <c r="M5930" s="6">
        <v>11</v>
      </c>
      <c r="N5930" s="6">
        <v>4</v>
      </c>
      <c r="O5930" s="6">
        <v>0.05</v>
      </c>
      <c r="P5930" s="8">
        <v>201</v>
      </c>
      <c r="Q5930" s="8">
        <v>84.42</v>
      </c>
      <c r="R5930" s="8">
        <f t="shared" si="277"/>
        <v>426.11999999999995</v>
      </c>
      <c r="S5930" s="8">
        <f>(((Sales[[#This Row],[Unit Price]]-(Sales[[#This Row],[Discount Applied]]*Sales[[#This Row],[Unit Price]]))-Q5930)/Q5930)*100</f>
        <v>126.19047619047616</v>
      </c>
      <c r="T5930" s="8">
        <f t="shared" si="278"/>
        <v>763.8</v>
      </c>
      <c r="U5930" s="8">
        <f>Sales[[#This Row],[Unit Cost]]*Sales[[#This Row],[Order Quantity]]</f>
        <v>337.68</v>
      </c>
    </row>
    <row r="5931" spans="1:21" x14ac:dyDescent="0.2">
      <c r="A5931" s="6" t="s">
        <v>6144</v>
      </c>
      <c r="B5931" s="6" t="s">
        <v>24</v>
      </c>
      <c r="C5931" s="6" t="s">
        <v>145</v>
      </c>
      <c r="D5931" s="7">
        <v>43800</v>
      </c>
      <c r="E5931" s="7">
        <v>43955</v>
      </c>
      <c r="F5931" s="7">
        <v>43969</v>
      </c>
      <c r="G5931" s="7">
        <v>43977</v>
      </c>
      <c r="H5931" s="6">
        <f t="shared" si="276"/>
        <v>22</v>
      </c>
      <c r="I5931" s="6" t="s">
        <v>215</v>
      </c>
      <c r="J5931" s="6">
        <v>7</v>
      </c>
      <c r="K5931" s="6">
        <v>48</v>
      </c>
      <c r="L5931" s="6">
        <v>176</v>
      </c>
      <c r="M5931" s="6">
        <v>30</v>
      </c>
      <c r="N5931" s="6">
        <v>8</v>
      </c>
      <c r="O5931" s="6">
        <v>0.2</v>
      </c>
      <c r="P5931" s="8">
        <v>3685</v>
      </c>
      <c r="Q5931" s="8">
        <v>2395.25</v>
      </c>
      <c r="R5931" s="8">
        <f t="shared" si="277"/>
        <v>4422</v>
      </c>
      <c r="S5931" s="8">
        <f>(((Sales[[#This Row],[Unit Price]]-(Sales[[#This Row],[Discount Applied]]*Sales[[#This Row],[Unit Price]]))-Q5931)/Q5931)*100</f>
        <v>23.076923076923077</v>
      </c>
      <c r="T5931" s="8">
        <f t="shared" si="278"/>
        <v>23584</v>
      </c>
      <c r="U5931" s="8">
        <f>Sales[[#This Row],[Unit Cost]]*Sales[[#This Row],[Order Quantity]]</f>
        <v>19162</v>
      </c>
    </row>
    <row r="5932" spans="1:21" x14ac:dyDescent="0.2">
      <c r="A5932" s="6" t="s">
        <v>6145</v>
      </c>
      <c r="B5932" s="6" t="s">
        <v>23</v>
      </c>
      <c r="C5932" s="6" t="s">
        <v>147</v>
      </c>
      <c r="D5932" s="7">
        <v>43800</v>
      </c>
      <c r="E5932" s="7">
        <v>43955</v>
      </c>
      <c r="F5932" s="7">
        <v>43972</v>
      </c>
      <c r="G5932" s="7">
        <v>43980</v>
      </c>
      <c r="H5932" s="6">
        <f t="shared" si="276"/>
        <v>25</v>
      </c>
      <c r="I5932" s="6" t="s">
        <v>215</v>
      </c>
      <c r="J5932" s="6">
        <v>21</v>
      </c>
      <c r="K5932" s="6">
        <v>8</v>
      </c>
      <c r="L5932" s="6">
        <v>220</v>
      </c>
      <c r="M5932" s="6">
        <v>33</v>
      </c>
      <c r="N5932" s="6">
        <v>6</v>
      </c>
      <c r="O5932" s="6">
        <v>0.2</v>
      </c>
      <c r="P5932" s="8">
        <v>3530.9</v>
      </c>
      <c r="Q5932" s="8">
        <v>1482.9780000000001</v>
      </c>
      <c r="R5932" s="8">
        <f t="shared" si="277"/>
        <v>8050.4519999999993</v>
      </c>
      <c r="S5932" s="8">
        <f>(((Sales[[#This Row],[Unit Price]]-(Sales[[#This Row],[Discount Applied]]*Sales[[#This Row],[Unit Price]]))-Q5932)/Q5932)*100</f>
        <v>90.476190476190482</v>
      </c>
      <c r="T5932" s="8">
        <f t="shared" si="278"/>
        <v>16948.32</v>
      </c>
      <c r="U5932" s="8">
        <f>Sales[[#This Row],[Unit Cost]]*Sales[[#This Row],[Order Quantity]]</f>
        <v>8897.8680000000004</v>
      </c>
    </row>
    <row r="5933" spans="1:21" x14ac:dyDescent="0.2">
      <c r="A5933" s="6" t="s">
        <v>6146</v>
      </c>
      <c r="B5933" s="6" t="s">
        <v>25</v>
      </c>
      <c r="C5933" s="6" t="s">
        <v>144</v>
      </c>
      <c r="D5933" s="7">
        <v>43800</v>
      </c>
      <c r="E5933" s="7">
        <v>43955</v>
      </c>
      <c r="F5933" s="7">
        <v>43957</v>
      </c>
      <c r="G5933" s="7">
        <v>43962</v>
      </c>
      <c r="H5933" s="6">
        <f t="shared" si="276"/>
        <v>7</v>
      </c>
      <c r="I5933" s="6" t="s">
        <v>215</v>
      </c>
      <c r="J5933" s="6">
        <v>18</v>
      </c>
      <c r="K5933" s="6">
        <v>15</v>
      </c>
      <c r="L5933" s="6">
        <v>63</v>
      </c>
      <c r="M5933" s="6">
        <v>14</v>
      </c>
      <c r="N5933" s="6">
        <v>7</v>
      </c>
      <c r="O5933" s="6">
        <v>0.1</v>
      </c>
      <c r="P5933" s="8">
        <v>777.2</v>
      </c>
      <c r="Q5933" s="8">
        <v>349.74</v>
      </c>
      <c r="R5933" s="8">
        <f t="shared" si="277"/>
        <v>2448.1800000000003</v>
      </c>
      <c r="S5933" s="8">
        <f>(((Sales[[#This Row],[Unit Price]]-(Sales[[#This Row],[Discount Applied]]*Sales[[#This Row],[Unit Price]]))-Q5933)/Q5933)*100</f>
        <v>100</v>
      </c>
      <c r="T5933" s="8">
        <f t="shared" si="278"/>
        <v>4896.3600000000006</v>
      </c>
      <c r="U5933" s="8">
        <f>Sales[[#This Row],[Unit Cost]]*Sales[[#This Row],[Order Quantity]]</f>
        <v>2448.1800000000003</v>
      </c>
    </row>
    <row r="5934" spans="1:21" x14ac:dyDescent="0.2">
      <c r="A5934" s="6" t="s">
        <v>6147</v>
      </c>
      <c r="B5934" s="6" t="s">
        <v>24</v>
      </c>
      <c r="C5934" s="6" t="s">
        <v>145</v>
      </c>
      <c r="D5934" s="7">
        <v>43900</v>
      </c>
      <c r="E5934" s="7">
        <v>43955</v>
      </c>
      <c r="F5934" s="7">
        <v>43969</v>
      </c>
      <c r="G5934" s="7">
        <v>43979</v>
      </c>
      <c r="H5934" s="6">
        <f t="shared" si="276"/>
        <v>24</v>
      </c>
      <c r="I5934" s="6" t="s">
        <v>215</v>
      </c>
      <c r="J5934" s="6">
        <v>6</v>
      </c>
      <c r="K5934" s="6">
        <v>36</v>
      </c>
      <c r="L5934" s="6">
        <v>126</v>
      </c>
      <c r="M5934" s="6">
        <v>1</v>
      </c>
      <c r="N5934" s="6">
        <v>4</v>
      </c>
      <c r="O5934" s="6">
        <v>0.2</v>
      </c>
      <c r="P5934" s="8">
        <v>871</v>
      </c>
      <c r="Q5934" s="8">
        <v>426.79</v>
      </c>
      <c r="R5934" s="8">
        <f t="shared" si="277"/>
        <v>1080.0399999999997</v>
      </c>
      <c r="S5934" s="8">
        <f>(((Sales[[#This Row],[Unit Price]]-(Sales[[#This Row],[Discount Applied]]*Sales[[#This Row],[Unit Price]]))-Q5934)/Q5934)*100</f>
        <v>63.265306122448962</v>
      </c>
      <c r="T5934" s="8">
        <f t="shared" si="278"/>
        <v>2787.2</v>
      </c>
      <c r="U5934" s="8">
        <f>Sales[[#This Row],[Unit Cost]]*Sales[[#This Row],[Order Quantity]]</f>
        <v>1707.16</v>
      </c>
    </row>
    <row r="5935" spans="1:21" x14ac:dyDescent="0.2">
      <c r="A5935" s="6" t="s">
        <v>6148</v>
      </c>
      <c r="B5935" s="6" t="s">
        <v>25</v>
      </c>
      <c r="C5935" s="6" t="s">
        <v>148</v>
      </c>
      <c r="D5935" s="7">
        <v>43800</v>
      </c>
      <c r="E5935" s="7">
        <v>43955</v>
      </c>
      <c r="F5935" s="7">
        <v>43980</v>
      </c>
      <c r="G5935" s="7">
        <v>43981</v>
      </c>
      <c r="H5935" s="6">
        <f t="shared" si="276"/>
        <v>26</v>
      </c>
      <c r="I5935" s="6" t="s">
        <v>215</v>
      </c>
      <c r="J5935" s="6">
        <v>16</v>
      </c>
      <c r="K5935" s="6">
        <v>20</v>
      </c>
      <c r="L5935" s="6">
        <v>36</v>
      </c>
      <c r="M5935" s="6">
        <v>26</v>
      </c>
      <c r="N5935" s="6">
        <v>4</v>
      </c>
      <c r="O5935" s="6">
        <v>0.2</v>
      </c>
      <c r="P5935" s="8">
        <v>1139</v>
      </c>
      <c r="Q5935" s="8">
        <v>569.5</v>
      </c>
      <c r="R5935" s="8">
        <f t="shared" si="277"/>
        <v>1366.8000000000002</v>
      </c>
      <c r="S5935" s="8">
        <f>(((Sales[[#This Row],[Unit Price]]-(Sales[[#This Row],[Discount Applied]]*Sales[[#This Row],[Unit Price]]))-Q5935)/Q5935)*100</f>
        <v>60.000000000000007</v>
      </c>
      <c r="T5935" s="8">
        <f t="shared" si="278"/>
        <v>3644.8</v>
      </c>
      <c r="U5935" s="8">
        <f>Sales[[#This Row],[Unit Cost]]*Sales[[#This Row],[Order Quantity]]</f>
        <v>2278</v>
      </c>
    </row>
    <row r="5936" spans="1:21" x14ac:dyDescent="0.2">
      <c r="A5936" s="6" t="s">
        <v>6149</v>
      </c>
      <c r="B5936" s="6" t="s">
        <v>24</v>
      </c>
      <c r="C5936" s="6" t="s">
        <v>144</v>
      </c>
      <c r="D5936" s="7">
        <v>43800</v>
      </c>
      <c r="E5936" s="7">
        <v>43955</v>
      </c>
      <c r="F5936" s="7">
        <v>43979</v>
      </c>
      <c r="G5936" s="7">
        <v>43988</v>
      </c>
      <c r="H5936" s="6">
        <f t="shared" si="276"/>
        <v>33</v>
      </c>
      <c r="I5936" s="6" t="s">
        <v>215</v>
      </c>
      <c r="J5936" s="6">
        <v>3</v>
      </c>
      <c r="K5936" s="6">
        <v>13</v>
      </c>
      <c r="L5936" s="6">
        <v>83</v>
      </c>
      <c r="M5936" s="6">
        <v>11</v>
      </c>
      <c r="N5936" s="6">
        <v>3</v>
      </c>
      <c r="O5936" s="6">
        <v>0.1</v>
      </c>
      <c r="P5936" s="8">
        <v>167.5</v>
      </c>
      <c r="Q5936" s="8">
        <v>118.925</v>
      </c>
      <c r="R5936" s="8">
        <f t="shared" si="277"/>
        <v>95.475000000000023</v>
      </c>
      <c r="S5936" s="8">
        <f>(((Sales[[#This Row],[Unit Price]]-(Sales[[#This Row],[Discount Applied]]*Sales[[#This Row],[Unit Price]]))-Q5936)/Q5936)*100</f>
        <v>26.760563380281692</v>
      </c>
      <c r="T5936" s="8">
        <f t="shared" si="278"/>
        <v>452.25</v>
      </c>
      <c r="U5936" s="8">
        <f>Sales[[#This Row],[Unit Cost]]*Sales[[#This Row],[Order Quantity]]</f>
        <v>356.77499999999998</v>
      </c>
    </row>
    <row r="5937" spans="1:21" x14ac:dyDescent="0.2">
      <c r="A5937" s="6" t="s">
        <v>6150</v>
      </c>
      <c r="B5937" s="6" t="s">
        <v>25</v>
      </c>
      <c r="C5937" s="6" t="s">
        <v>148</v>
      </c>
      <c r="D5937" s="7">
        <v>43900</v>
      </c>
      <c r="E5937" s="7">
        <v>43956</v>
      </c>
      <c r="F5937" s="7">
        <v>43977</v>
      </c>
      <c r="G5937" s="7">
        <v>43981</v>
      </c>
      <c r="H5937" s="6">
        <f t="shared" si="276"/>
        <v>25</v>
      </c>
      <c r="I5937" s="6" t="s">
        <v>215</v>
      </c>
      <c r="J5937" s="6">
        <v>20</v>
      </c>
      <c r="K5937" s="6">
        <v>1</v>
      </c>
      <c r="L5937" s="6">
        <v>38</v>
      </c>
      <c r="M5937" s="6">
        <v>46</v>
      </c>
      <c r="N5937" s="6">
        <v>6</v>
      </c>
      <c r="O5937" s="6">
        <v>7.4999999999999997E-2</v>
      </c>
      <c r="P5937" s="8">
        <v>201</v>
      </c>
      <c r="Q5937" s="8">
        <v>120.6</v>
      </c>
      <c r="R5937" s="8">
        <f t="shared" si="277"/>
        <v>391.95000000000005</v>
      </c>
      <c r="S5937" s="8">
        <f>(((Sales[[#This Row],[Unit Price]]-(Sales[[#This Row],[Discount Applied]]*Sales[[#This Row],[Unit Price]]))-Q5937)/Q5937)*100</f>
        <v>54.166666666666686</v>
      </c>
      <c r="T5937" s="8">
        <f t="shared" si="278"/>
        <v>1115.55</v>
      </c>
      <c r="U5937" s="8">
        <f>Sales[[#This Row],[Unit Cost]]*Sales[[#This Row],[Order Quantity]]</f>
        <v>723.59999999999991</v>
      </c>
    </row>
    <row r="5938" spans="1:21" x14ac:dyDescent="0.2">
      <c r="A5938" s="6" t="s">
        <v>6151</v>
      </c>
      <c r="B5938" s="6" t="s">
        <v>23</v>
      </c>
      <c r="C5938" s="6" t="s">
        <v>145</v>
      </c>
      <c r="D5938" s="7">
        <v>43900</v>
      </c>
      <c r="E5938" s="7">
        <v>43956</v>
      </c>
      <c r="F5938" s="7">
        <v>43982</v>
      </c>
      <c r="G5938" s="7">
        <v>43985</v>
      </c>
      <c r="H5938" s="6">
        <f t="shared" si="276"/>
        <v>29</v>
      </c>
      <c r="I5938" s="6" t="s">
        <v>215</v>
      </c>
      <c r="J5938" s="6">
        <v>24</v>
      </c>
      <c r="K5938" s="6">
        <v>40</v>
      </c>
      <c r="L5938" s="6">
        <v>133</v>
      </c>
      <c r="M5938" s="6">
        <v>16</v>
      </c>
      <c r="N5938" s="6">
        <v>1</v>
      </c>
      <c r="O5938" s="6">
        <v>0.4</v>
      </c>
      <c r="P5938" s="8">
        <v>5607.9000000000005</v>
      </c>
      <c r="Q5938" s="8">
        <v>4149.8460000000005</v>
      </c>
      <c r="R5938" s="8">
        <f t="shared" si="277"/>
        <v>-785.10600000000022</v>
      </c>
      <c r="S5938" s="8">
        <f>(((Sales[[#This Row],[Unit Price]]-(Sales[[#This Row],[Discount Applied]]*Sales[[#This Row],[Unit Price]]))-Q5938)/Q5938)*100</f>
        <v>-18.918918918918923</v>
      </c>
      <c r="T5938" s="8">
        <f t="shared" si="278"/>
        <v>3364.7400000000002</v>
      </c>
      <c r="U5938" s="8">
        <f>Sales[[#This Row],[Unit Cost]]*Sales[[#This Row],[Order Quantity]]</f>
        <v>4149.8460000000005</v>
      </c>
    </row>
    <row r="5939" spans="1:21" x14ac:dyDescent="0.2">
      <c r="A5939" s="6" t="s">
        <v>6152</v>
      </c>
      <c r="B5939" s="6" t="s">
        <v>24</v>
      </c>
      <c r="C5939" s="6" t="s">
        <v>146</v>
      </c>
      <c r="D5939" s="7">
        <v>43800</v>
      </c>
      <c r="E5939" s="7">
        <v>43956</v>
      </c>
      <c r="F5939" s="7">
        <v>43975</v>
      </c>
      <c r="G5939" s="7">
        <v>43982</v>
      </c>
      <c r="H5939" s="6">
        <f t="shared" si="276"/>
        <v>26</v>
      </c>
      <c r="I5939" s="6" t="s">
        <v>215</v>
      </c>
      <c r="J5939" s="6">
        <v>9</v>
      </c>
      <c r="K5939" s="6">
        <v>30</v>
      </c>
      <c r="L5939" s="6">
        <v>318</v>
      </c>
      <c r="M5939" s="6">
        <v>35</v>
      </c>
      <c r="N5939" s="6">
        <v>8</v>
      </c>
      <c r="O5939" s="6">
        <v>0.15</v>
      </c>
      <c r="P5939" s="8">
        <v>3886</v>
      </c>
      <c r="Q5939" s="8">
        <v>2059.58</v>
      </c>
      <c r="R5939" s="8">
        <f t="shared" si="277"/>
        <v>9948.16</v>
      </c>
      <c r="S5939" s="8">
        <f>(((Sales[[#This Row],[Unit Price]]-(Sales[[#This Row],[Discount Applied]]*Sales[[#This Row],[Unit Price]]))-Q5939)/Q5939)*100</f>
        <v>60.377358490566039</v>
      </c>
      <c r="T5939" s="8">
        <f t="shared" si="278"/>
        <v>26424.799999999999</v>
      </c>
      <c r="U5939" s="8">
        <f>Sales[[#This Row],[Unit Cost]]*Sales[[#This Row],[Order Quantity]]</f>
        <v>16476.64</v>
      </c>
    </row>
    <row r="5940" spans="1:21" x14ac:dyDescent="0.2">
      <c r="A5940" s="6" t="s">
        <v>6153</v>
      </c>
      <c r="B5940" s="6" t="s">
        <v>24</v>
      </c>
      <c r="C5940" s="6" t="s">
        <v>147</v>
      </c>
      <c r="D5940" s="7">
        <v>43900</v>
      </c>
      <c r="E5940" s="7">
        <v>43956</v>
      </c>
      <c r="F5940" s="7">
        <v>43960</v>
      </c>
      <c r="G5940" s="7">
        <v>43962</v>
      </c>
      <c r="H5940" s="6">
        <f t="shared" si="276"/>
        <v>6</v>
      </c>
      <c r="I5940" s="6" t="s">
        <v>215</v>
      </c>
      <c r="J5940" s="6">
        <v>7</v>
      </c>
      <c r="K5940" s="6">
        <v>25</v>
      </c>
      <c r="L5940" s="6">
        <v>255</v>
      </c>
      <c r="M5940" s="6">
        <v>19</v>
      </c>
      <c r="N5940" s="6">
        <v>4</v>
      </c>
      <c r="O5940" s="6">
        <v>0.1</v>
      </c>
      <c r="P5940" s="8">
        <v>3343.3</v>
      </c>
      <c r="Q5940" s="8">
        <v>2407.1759999999999</v>
      </c>
      <c r="R5940" s="8">
        <f t="shared" si="277"/>
        <v>2407.1760000000013</v>
      </c>
      <c r="S5940" s="8">
        <f>(((Sales[[#This Row],[Unit Price]]-(Sales[[#This Row],[Discount Applied]]*Sales[[#This Row],[Unit Price]]))-Q5940)/Q5940)*100</f>
        <v>25.000000000000018</v>
      </c>
      <c r="T5940" s="8">
        <f t="shared" si="278"/>
        <v>12035.880000000001</v>
      </c>
      <c r="U5940" s="8">
        <f>Sales[[#This Row],[Unit Cost]]*Sales[[#This Row],[Order Quantity]]</f>
        <v>9628.7039999999997</v>
      </c>
    </row>
    <row r="5941" spans="1:21" x14ac:dyDescent="0.2">
      <c r="A5941" s="6" t="s">
        <v>6154</v>
      </c>
      <c r="B5941" s="6" t="s">
        <v>25</v>
      </c>
      <c r="C5941" s="6" t="s">
        <v>147</v>
      </c>
      <c r="D5941" s="7">
        <v>43800</v>
      </c>
      <c r="E5941" s="7">
        <v>43956</v>
      </c>
      <c r="F5941" s="7">
        <v>43981</v>
      </c>
      <c r="G5941" s="7">
        <v>43983</v>
      </c>
      <c r="H5941" s="6">
        <f t="shared" si="276"/>
        <v>27</v>
      </c>
      <c r="I5941" s="6" t="s">
        <v>215</v>
      </c>
      <c r="J5941" s="6">
        <v>18</v>
      </c>
      <c r="K5941" s="6">
        <v>47</v>
      </c>
      <c r="L5941" s="6">
        <v>224</v>
      </c>
      <c r="M5941" s="6">
        <v>25</v>
      </c>
      <c r="N5941" s="6">
        <v>8</v>
      </c>
      <c r="O5941" s="6">
        <v>0.05</v>
      </c>
      <c r="P5941" s="8">
        <v>2814</v>
      </c>
      <c r="Q5941" s="8">
        <v>1181.8799999999999</v>
      </c>
      <c r="R5941" s="8">
        <f t="shared" si="277"/>
        <v>11931.360000000002</v>
      </c>
      <c r="S5941" s="8">
        <f>(((Sales[[#This Row],[Unit Price]]-(Sales[[#This Row],[Discount Applied]]*Sales[[#This Row],[Unit Price]]))-Q5941)/Q5941)*100</f>
        <v>126.19047619047623</v>
      </c>
      <c r="T5941" s="8">
        <f t="shared" si="278"/>
        <v>21386.400000000001</v>
      </c>
      <c r="U5941" s="8">
        <f>Sales[[#This Row],[Unit Cost]]*Sales[[#This Row],[Order Quantity]]</f>
        <v>9455.0399999999991</v>
      </c>
    </row>
    <row r="5942" spans="1:21" x14ac:dyDescent="0.2">
      <c r="A5942" s="6" t="s">
        <v>6155</v>
      </c>
      <c r="B5942" s="6" t="s">
        <v>24</v>
      </c>
      <c r="C5942" s="6" t="s">
        <v>145</v>
      </c>
      <c r="D5942" s="7">
        <v>43800</v>
      </c>
      <c r="E5942" s="7">
        <v>43956</v>
      </c>
      <c r="F5942" s="7">
        <v>43965</v>
      </c>
      <c r="G5942" s="7">
        <v>43974</v>
      </c>
      <c r="H5942" s="6">
        <f t="shared" si="276"/>
        <v>18</v>
      </c>
      <c r="I5942" s="6" t="s">
        <v>215</v>
      </c>
      <c r="J5942" s="6">
        <v>12</v>
      </c>
      <c r="K5942" s="6">
        <v>23</v>
      </c>
      <c r="L5942" s="6">
        <v>130</v>
      </c>
      <c r="M5942" s="6">
        <v>33</v>
      </c>
      <c r="N5942" s="6">
        <v>7</v>
      </c>
      <c r="O5942" s="6">
        <v>0.15</v>
      </c>
      <c r="P5942" s="8">
        <v>991.6</v>
      </c>
      <c r="Q5942" s="8">
        <v>505.71600000000001</v>
      </c>
      <c r="R5942" s="8">
        <f t="shared" si="277"/>
        <v>2360.0079999999994</v>
      </c>
      <c r="S5942" s="8">
        <f>(((Sales[[#This Row],[Unit Price]]-(Sales[[#This Row],[Discount Applied]]*Sales[[#This Row],[Unit Price]]))-Q5942)/Q5942)*100</f>
        <v>66.666666666666657</v>
      </c>
      <c r="T5942" s="8">
        <f t="shared" si="278"/>
        <v>5900.0199999999995</v>
      </c>
      <c r="U5942" s="8">
        <f>Sales[[#This Row],[Unit Cost]]*Sales[[#This Row],[Order Quantity]]</f>
        <v>3540.0120000000002</v>
      </c>
    </row>
    <row r="5943" spans="1:21" x14ac:dyDescent="0.2">
      <c r="A5943" s="6" t="s">
        <v>6156</v>
      </c>
      <c r="B5943" s="6" t="s">
        <v>23</v>
      </c>
      <c r="C5943" s="6" t="s">
        <v>147</v>
      </c>
      <c r="D5943" s="7">
        <v>43800</v>
      </c>
      <c r="E5943" s="7">
        <v>43956</v>
      </c>
      <c r="F5943" s="7">
        <v>43964</v>
      </c>
      <c r="G5943" s="7">
        <v>43965</v>
      </c>
      <c r="H5943" s="6">
        <f t="shared" si="276"/>
        <v>9</v>
      </c>
      <c r="I5943" s="6" t="s">
        <v>215</v>
      </c>
      <c r="J5943" s="6">
        <v>23</v>
      </c>
      <c r="K5943" s="6">
        <v>39</v>
      </c>
      <c r="L5943" s="6">
        <v>217</v>
      </c>
      <c r="M5943" s="6">
        <v>38</v>
      </c>
      <c r="N5943" s="6">
        <v>7</v>
      </c>
      <c r="O5943" s="6">
        <v>7.4999999999999997E-2</v>
      </c>
      <c r="P5943" s="8">
        <v>1159.1000000000001</v>
      </c>
      <c r="Q5943" s="8">
        <v>475.23100000000005</v>
      </c>
      <c r="R5943" s="8">
        <f t="shared" si="277"/>
        <v>4178.5555000000004</v>
      </c>
      <c r="S5943" s="8">
        <f>(((Sales[[#This Row],[Unit Price]]-(Sales[[#This Row],[Discount Applied]]*Sales[[#This Row],[Unit Price]]))-Q5943)/Q5943)*100</f>
        <v>125.60975609756098</v>
      </c>
      <c r="T5943" s="8">
        <f t="shared" si="278"/>
        <v>7505.1725000000006</v>
      </c>
      <c r="U5943" s="8">
        <f>Sales[[#This Row],[Unit Cost]]*Sales[[#This Row],[Order Quantity]]</f>
        <v>3326.6170000000002</v>
      </c>
    </row>
    <row r="5944" spans="1:21" x14ac:dyDescent="0.2">
      <c r="A5944" s="6" t="s">
        <v>6157</v>
      </c>
      <c r="B5944" s="6" t="s">
        <v>24</v>
      </c>
      <c r="C5944" s="6" t="s">
        <v>147</v>
      </c>
      <c r="D5944" s="7">
        <v>43900</v>
      </c>
      <c r="E5944" s="7">
        <v>43957</v>
      </c>
      <c r="F5944" s="7">
        <v>43962</v>
      </c>
      <c r="G5944" s="7">
        <v>43966</v>
      </c>
      <c r="H5944" s="6">
        <f t="shared" si="276"/>
        <v>9</v>
      </c>
      <c r="I5944" s="6" t="s">
        <v>215</v>
      </c>
      <c r="J5944" s="6">
        <v>8</v>
      </c>
      <c r="K5944" s="6">
        <v>43</v>
      </c>
      <c r="L5944" s="6">
        <v>244</v>
      </c>
      <c r="M5944" s="6">
        <v>9</v>
      </c>
      <c r="N5944" s="6">
        <v>2</v>
      </c>
      <c r="O5944" s="6">
        <v>0.05</v>
      </c>
      <c r="P5944" s="8">
        <v>2499.1</v>
      </c>
      <c r="Q5944" s="8">
        <v>1074.6130000000001</v>
      </c>
      <c r="R5944" s="8">
        <f t="shared" si="277"/>
        <v>2599.0639999999999</v>
      </c>
      <c r="S5944" s="8">
        <f>(((Sales[[#This Row],[Unit Price]]-(Sales[[#This Row],[Discount Applied]]*Sales[[#This Row],[Unit Price]]))-Q5944)/Q5944)*100</f>
        <v>120.93023255813952</v>
      </c>
      <c r="T5944" s="8">
        <f t="shared" si="278"/>
        <v>4748.29</v>
      </c>
      <c r="U5944" s="8">
        <f>Sales[[#This Row],[Unit Cost]]*Sales[[#This Row],[Order Quantity]]</f>
        <v>2149.2260000000001</v>
      </c>
    </row>
    <row r="5945" spans="1:21" x14ac:dyDescent="0.2">
      <c r="A5945" s="6" t="s">
        <v>6158</v>
      </c>
      <c r="B5945" s="6" t="s">
        <v>24</v>
      </c>
      <c r="C5945" s="6" t="s">
        <v>145</v>
      </c>
      <c r="D5945" s="7">
        <v>43900</v>
      </c>
      <c r="E5945" s="7">
        <v>43957</v>
      </c>
      <c r="F5945" s="7">
        <v>43976</v>
      </c>
      <c r="G5945" s="7">
        <v>43983</v>
      </c>
      <c r="H5945" s="6">
        <f t="shared" si="276"/>
        <v>26</v>
      </c>
      <c r="I5945" s="6" t="s">
        <v>215</v>
      </c>
      <c r="J5945" s="6">
        <v>2</v>
      </c>
      <c r="K5945" s="6">
        <v>21</v>
      </c>
      <c r="L5945" s="6">
        <v>191</v>
      </c>
      <c r="M5945" s="6">
        <v>28</v>
      </c>
      <c r="N5945" s="6">
        <v>8</v>
      </c>
      <c r="O5945" s="6">
        <v>0.3</v>
      </c>
      <c r="P5945" s="8">
        <v>2298.1</v>
      </c>
      <c r="Q5945" s="8">
        <v>1493.7650000000001</v>
      </c>
      <c r="R5945" s="8">
        <f t="shared" si="277"/>
        <v>919.23999999999978</v>
      </c>
      <c r="S5945" s="8">
        <f>(((Sales[[#This Row],[Unit Price]]-(Sales[[#This Row],[Discount Applied]]*Sales[[#This Row],[Unit Price]]))-Q5945)/Q5945)*100</f>
        <v>7.6923076923076898</v>
      </c>
      <c r="T5945" s="8">
        <f t="shared" si="278"/>
        <v>12869.36</v>
      </c>
      <c r="U5945" s="8">
        <f>Sales[[#This Row],[Unit Cost]]*Sales[[#This Row],[Order Quantity]]</f>
        <v>11950.12</v>
      </c>
    </row>
    <row r="5946" spans="1:21" x14ac:dyDescent="0.2">
      <c r="A5946" s="6" t="s">
        <v>6159</v>
      </c>
      <c r="B5946" s="6" t="s">
        <v>23</v>
      </c>
      <c r="C5946" s="6" t="s">
        <v>145</v>
      </c>
      <c r="D5946" s="7">
        <v>43800</v>
      </c>
      <c r="E5946" s="7">
        <v>43957</v>
      </c>
      <c r="F5946" s="7">
        <v>43978</v>
      </c>
      <c r="G5946" s="7">
        <v>43981</v>
      </c>
      <c r="H5946" s="6">
        <f t="shared" si="276"/>
        <v>24</v>
      </c>
      <c r="I5946" s="6" t="s">
        <v>215</v>
      </c>
      <c r="J5946" s="6">
        <v>21</v>
      </c>
      <c r="K5946" s="6">
        <v>30</v>
      </c>
      <c r="L5946" s="6">
        <v>152</v>
      </c>
      <c r="M5946" s="6">
        <v>26</v>
      </c>
      <c r="N5946" s="6">
        <v>7</v>
      </c>
      <c r="O5946" s="6">
        <v>7.4999999999999997E-2</v>
      </c>
      <c r="P5946" s="8">
        <v>1139</v>
      </c>
      <c r="Q5946" s="8">
        <v>569.5</v>
      </c>
      <c r="R5946" s="8">
        <f t="shared" si="277"/>
        <v>3388.5249999999996</v>
      </c>
      <c r="S5946" s="8">
        <f>(((Sales[[#This Row],[Unit Price]]-(Sales[[#This Row],[Discount Applied]]*Sales[[#This Row],[Unit Price]]))-Q5946)/Q5946)*100</f>
        <v>85.000000000000014</v>
      </c>
      <c r="T5946" s="8">
        <f t="shared" si="278"/>
        <v>7375.0249999999996</v>
      </c>
      <c r="U5946" s="8">
        <f>Sales[[#This Row],[Unit Cost]]*Sales[[#This Row],[Order Quantity]]</f>
        <v>3986.5</v>
      </c>
    </row>
    <row r="5947" spans="1:21" x14ac:dyDescent="0.2">
      <c r="A5947" s="6" t="s">
        <v>6160</v>
      </c>
      <c r="B5947" s="6" t="s">
        <v>24</v>
      </c>
      <c r="C5947" s="6" t="s">
        <v>145</v>
      </c>
      <c r="D5947" s="7">
        <v>43900</v>
      </c>
      <c r="E5947" s="7">
        <v>43957</v>
      </c>
      <c r="F5947" s="7">
        <v>43974</v>
      </c>
      <c r="G5947" s="7">
        <v>43976</v>
      </c>
      <c r="H5947" s="6">
        <f t="shared" si="276"/>
        <v>19</v>
      </c>
      <c r="I5947" s="6" t="s">
        <v>215</v>
      </c>
      <c r="J5947" s="6">
        <v>5</v>
      </c>
      <c r="K5947" s="6">
        <v>48</v>
      </c>
      <c r="L5947" s="6">
        <v>113</v>
      </c>
      <c r="M5947" s="6">
        <v>15</v>
      </c>
      <c r="N5947" s="6">
        <v>5</v>
      </c>
      <c r="O5947" s="6">
        <v>7.4999999999999997E-2</v>
      </c>
      <c r="P5947" s="8">
        <v>1835.8</v>
      </c>
      <c r="Q5947" s="8">
        <v>1542.0719999999999</v>
      </c>
      <c r="R5947" s="8">
        <f t="shared" si="277"/>
        <v>780.21500000000106</v>
      </c>
      <c r="S5947" s="8">
        <f>(((Sales[[#This Row],[Unit Price]]-(Sales[[#This Row],[Discount Applied]]*Sales[[#This Row],[Unit Price]]))-Q5947)/Q5947)*100</f>
        <v>10.119047619047628</v>
      </c>
      <c r="T5947" s="8">
        <f t="shared" si="278"/>
        <v>8490.5750000000007</v>
      </c>
      <c r="U5947" s="8">
        <f>Sales[[#This Row],[Unit Cost]]*Sales[[#This Row],[Order Quantity]]</f>
        <v>7710.36</v>
      </c>
    </row>
    <row r="5948" spans="1:21" x14ac:dyDescent="0.2">
      <c r="A5948" s="6" t="s">
        <v>6161</v>
      </c>
      <c r="B5948" s="6" t="s">
        <v>24</v>
      </c>
      <c r="C5948" s="6" t="s">
        <v>148</v>
      </c>
      <c r="D5948" s="7">
        <v>43800</v>
      </c>
      <c r="E5948" s="7">
        <v>43957</v>
      </c>
      <c r="F5948" s="7">
        <v>43972</v>
      </c>
      <c r="G5948" s="7">
        <v>43977</v>
      </c>
      <c r="H5948" s="6">
        <f t="shared" si="276"/>
        <v>20</v>
      </c>
      <c r="I5948" s="6" t="s">
        <v>215</v>
      </c>
      <c r="J5948" s="6">
        <v>9</v>
      </c>
      <c r="K5948" s="6">
        <v>40</v>
      </c>
      <c r="L5948" s="6">
        <v>31</v>
      </c>
      <c r="M5948" s="6">
        <v>28</v>
      </c>
      <c r="N5948" s="6">
        <v>1</v>
      </c>
      <c r="O5948" s="6">
        <v>0.05</v>
      </c>
      <c r="P5948" s="8">
        <v>1098.8</v>
      </c>
      <c r="Q5948" s="8">
        <v>922.99199999999996</v>
      </c>
      <c r="R5948" s="8">
        <f t="shared" si="277"/>
        <v>120.86799999999994</v>
      </c>
      <c r="S5948" s="8">
        <f>(((Sales[[#This Row],[Unit Price]]-(Sales[[#This Row],[Discount Applied]]*Sales[[#This Row],[Unit Price]]))-Q5948)/Q5948)*100</f>
        <v>13.09523809523809</v>
      </c>
      <c r="T5948" s="8">
        <f t="shared" si="278"/>
        <v>1043.8599999999999</v>
      </c>
      <c r="U5948" s="8">
        <f>Sales[[#This Row],[Unit Cost]]*Sales[[#This Row],[Order Quantity]]</f>
        <v>922.99199999999996</v>
      </c>
    </row>
    <row r="5949" spans="1:21" x14ac:dyDescent="0.2">
      <c r="A5949" s="6" t="s">
        <v>6162</v>
      </c>
      <c r="B5949" s="6" t="s">
        <v>23</v>
      </c>
      <c r="C5949" s="6" t="s">
        <v>146</v>
      </c>
      <c r="D5949" s="7">
        <v>43800</v>
      </c>
      <c r="E5949" s="7">
        <v>43958</v>
      </c>
      <c r="F5949" s="7">
        <v>43977</v>
      </c>
      <c r="G5949" s="7">
        <v>43985</v>
      </c>
      <c r="H5949" s="6">
        <f t="shared" si="276"/>
        <v>27</v>
      </c>
      <c r="I5949" s="6" t="s">
        <v>215</v>
      </c>
      <c r="J5949" s="6">
        <v>22</v>
      </c>
      <c r="K5949" s="6">
        <v>20</v>
      </c>
      <c r="L5949" s="6">
        <v>296</v>
      </c>
      <c r="M5949" s="6">
        <v>30</v>
      </c>
      <c r="N5949" s="6">
        <v>7</v>
      </c>
      <c r="O5949" s="6">
        <v>0.1</v>
      </c>
      <c r="P5949" s="8">
        <v>3825.7000000000003</v>
      </c>
      <c r="Q5949" s="8">
        <v>3175.3310000000001</v>
      </c>
      <c r="R5949" s="8">
        <f t="shared" si="277"/>
        <v>1874.5929999999971</v>
      </c>
      <c r="S5949" s="8">
        <f>(((Sales[[#This Row],[Unit Price]]-(Sales[[#This Row],[Discount Applied]]*Sales[[#This Row],[Unit Price]]))-Q5949)/Q5949)*100</f>
        <v>8.4337349397590362</v>
      </c>
      <c r="T5949" s="8">
        <f t="shared" si="278"/>
        <v>24101.91</v>
      </c>
      <c r="U5949" s="8">
        <f>Sales[[#This Row],[Unit Cost]]*Sales[[#This Row],[Order Quantity]]</f>
        <v>22227.317000000003</v>
      </c>
    </row>
    <row r="5950" spans="1:21" x14ac:dyDescent="0.2">
      <c r="A5950" s="6" t="s">
        <v>6163</v>
      </c>
      <c r="B5950" s="6" t="s">
        <v>24</v>
      </c>
      <c r="C5950" s="6" t="s">
        <v>144</v>
      </c>
      <c r="D5950" s="7">
        <v>43800</v>
      </c>
      <c r="E5950" s="7">
        <v>43958</v>
      </c>
      <c r="F5950" s="7">
        <v>43981</v>
      </c>
      <c r="G5950" s="7">
        <v>43989</v>
      </c>
      <c r="H5950" s="6">
        <f t="shared" si="276"/>
        <v>31</v>
      </c>
      <c r="I5950" s="6" t="s">
        <v>215</v>
      </c>
      <c r="J5950" s="6">
        <v>8</v>
      </c>
      <c r="K5950" s="6">
        <v>22</v>
      </c>
      <c r="L5950" s="6">
        <v>62</v>
      </c>
      <c r="M5950" s="6">
        <v>37</v>
      </c>
      <c r="N5950" s="6">
        <v>7</v>
      </c>
      <c r="O5950" s="6">
        <v>7.4999999999999997E-2</v>
      </c>
      <c r="P5950" s="8">
        <v>911.2</v>
      </c>
      <c r="Q5950" s="8">
        <v>765.40800000000002</v>
      </c>
      <c r="R5950" s="8">
        <f t="shared" si="277"/>
        <v>542.16400000000067</v>
      </c>
      <c r="S5950" s="8">
        <f>(((Sales[[#This Row],[Unit Price]]-(Sales[[#This Row],[Discount Applied]]*Sales[[#This Row],[Unit Price]]))-Q5950)/Q5950)*100</f>
        <v>10.119047619047619</v>
      </c>
      <c r="T5950" s="8">
        <f t="shared" si="278"/>
        <v>5900.02</v>
      </c>
      <c r="U5950" s="8">
        <f>Sales[[#This Row],[Unit Cost]]*Sales[[#This Row],[Order Quantity]]</f>
        <v>5357.8559999999998</v>
      </c>
    </row>
    <row r="5951" spans="1:21" x14ac:dyDescent="0.2">
      <c r="A5951" s="6" t="s">
        <v>6164</v>
      </c>
      <c r="B5951" s="6" t="s">
        <v>25</v>
      </c>
      <c r="C5951" s="6" t="s">
        <v>145</v>
      </c>
      <c r="D5951" s="7">
        <v>43900</v>
      </c>
      <c r="E5951" s="7">
        <v>43958</v>
      </c>
      <c r="F5951" s="7">
        <v>43961</v>
      </c>
      <c r="G5951" s="7">
        <v>43969</v>
      </c>
      <c r="H5951" s="6">
        <f t="shared" si="276"/>
        <v>11</v>
      </c>
      <c r="I5951" s="6" t="s">
        <v>215</v>
      </c>
      <c r="J5951" s="6">
        <v>17</v>
      </c>
      <c r="K5951" s="6">
        <v>14</v>
      </c>
      <c r="L5951" s="6">
        <v>160</v>
      </c>
      <c r="M5951" s="6">
        <v>34</v>
      </c>
      <c r="N5951" s="6">
        <v>7</v>
      </c>
      <c r="O5951" s="6">
        <v>0.4</v>
      </c>
      <c r="P5951" s="8">
        <v>2572.8000000000002</v>
      </c>
      <c r="Q5951" s="8">
        <v>1312.1280000000002</v>
      </c>
      <c r="R5951" s="8">
        <f t="shared" si="277"/>
        <v>1620.8640000000014</v>
      </c>
      <c r="S5951" s="8">
        <f>(((Sales[[#This Row],[Unit Price]]-(Sales[[#This Row],[Discount Applied]]*Sales[[#This Row],[Unit Price]]))-Q5951)/Q5951)*100</f>
        <v>17.647058823529402</v>
      </c>
      <c r="T5951" s="8">
        <f t="shared" si="278"/>
        <v>10805.760000000002</v>
      </c>
      <c r="U5951" s="8">
        <f>Sales[[#This Row],[Unit Cost]]*Sales[[#This Row],[Order Quantity]]</f>
        <v>9184.8960000000006</v>
      </c>
    </row>
    <row r="5952" spans="1:21" x14ac:dyDescent="0.2">
      <c r="A5952" s="6" t="s">
        <v>6165</v>
      </c>
      <c r="B5952" s="6" t="s">
        <v>24</v>
      </c>
      <c r="C5952" s="6" t="s">
        <v>146</v>
      </c>
      <c r="D5952" s="7">
        <v>43900</v>
      </c>
      <c r="E5952" s="7">
        <v>43958</v>
      </c>
      <c r="F5952" s="7">
        <v>43965</v>
      </c>
      <c r="G5952" s="7">
        <v>43973</v>
      </c>
      <c r="H5952" s="6">
        <f t="shared" si="276"/>
        <v>15</v>
      </c>
      <c r="I5952" s="6" t="s">
        <v>215</v>
      </c>
      <c r="J5952" s="6">
        <v>1</v>
      </c>
      <c r="K5952" s="6">
        <v>24</v>
      </c>
      <c r="L5952" s="6">
        <v>278</v>
      </c>
      <c r="M5952" s="6">
        <v>12</v>
      </c>
      <c r="N5952" s="6">
        <v>3</v>
      </c>
      <c r="O5952" s="6">
        <v>0.05</v>
      </c>
      <c r="P5952" s="8">
        <v>227.8</v>
      </c>
      <c r="Q5952" s="8">
        <v>177.68400000000003</v>
      </c>
      <c r="R5952" s="8">
        <f t="shared" si="277"/>
        <v>116.178</v>
      </c>
      <c r="S5952" s="8">
        <f>(((Sales[[#This Row],[Unit Price]]-(Sales[[#This Row],[Discount Applied]]*Sales[[#This Row],[Unit Price]]))-Q5952)/Q5952)*100</f>
        <v>21.794871794871792</v>
      </c>
      <c r="T5952" s="8">
        <f t="shared" si="278"/>
        <v>649.23000000000013</v>
      </c>
      <c r="U5952" s="8">
        <f>Sales[[#This Row],[Unit Cost]]*Sales[[#This Row],[Order Quantity]]</f>
        <v>533.05200000000013</v>
      </c>
    </row>
    <row r="5953" spans="1:21" x14ac:dyDescent="0.2">
      <c r="A5953" s="6" t="s">
        <v>6166</v>
      </c>
      <c r="B5953" s="6" t="s">
        <v>23</v>
      </c>
      <c r="C5953" s="6" t="s">
        <v>146</v>
      </c>
      <c r="D5953" s="7">
        <v>43800</v>
      </c>
      <c r="E5953" s="7">
        <v>43958</v>
      </c>
      <c r="F5953" s="7">
        <v>43974</v>
      </c>
      <c r="G5953" s="7">
        <v>43979</v>
      </c>
      <c r="H5953" s="6">
        <f t="shared" si="276"/>
        <v>21</v>
      </c>
      <c r="I5953" s="6" t="s">
        <v>215</v>
      </c>
      <c r="J5953" s="6">
        <v>22</v>
      </c>
      <c r="K5953" s="6">
        <v>39</v>
      </c>
      <c r="L5953" s="6">
        <v>318</v>
      </c>
      <c r="M5953" s="6">
        <v>21</v>
      </c>
      <c r="N5953" s="6">
        <v>7</v>
      </c>
      <c r="O5953" s="6">
        <v>0.15</v>
      </c>
      <c r="P5953" s="8">
        <v>1266.3</v>
      </c>
      <c r="Q5953" s="8">
        <v>835.75800000000004</v>
      </c>
      <c r="R5953" s="8">
        <f t="shared" si="277"/>
        <v>1684.1790000000001</v>
      </c>
      <c r="S5953" s="8">
        <f>(((Sales[[#This Row],[Unit Price]]-(Sales[[#This Row],[Discount Applied]]*Sales[[#This Row],[Unit Price]]))-Q5953)/Q5953)*100</f>
        <v>28.787878787878785</v>
      </c>
      <c r="T5953" s="8">
        <f t="shared" si="278"/>
        <v>7534.4850000000006</v>
      </c>
      <c r="U5953" s="8">
        <f>Sales[[#This Row],[Unit Cost]]*Sales[[#This Row],[Order Quantity]]</f>
        <v>5850.3060000000005</v>
      </c>
    </row>
    <row r="5954" spans="1:21" x14ac:dyDescent="0.2">
      <c r="A5954" s="6" t="s">
        <v>6167</v>
      </c>
      <c r="B5954" s="6" t="s">
        <v>26</v>
      </c>
      <c r="C5954" s="6" t="s">
        <v>143</v>
      </c>
      <c r="D5954" s="7">
        <v>43800</v>
      </c>
      <c r="E5954" s="7">
        <v>43958</v>
      </c>
      <c r="F5954" s="7">
        <v>43968</v>
      </c>
      <c r="G5954" s="7">
        <v>43972</v>
      </c>
      <c r="H5954" s="6">
        <f t="shared" ref="H5954:H6017" si="279">G5954-E5954</f>
        <v>14</v>
      </c>
      <c r="I5954" s="6" t="s">
        <v>215</v>
      </c>
      <c r="J5954" s="6">
        <v>25</v>
      </c>
      <c r="K5954" s="6">
        <v>18</v>
      </c>
      <c r="L5954" s="6">
        <v>366</v>
      </c>
      <c r="M5954" s="6">
        <v>17</v>
      </c>
      <c r="N5954" s="6">
        <v>6</v>
      </c>
      <c r="O5954" s="6">
        <v>0.15</v>
      </c>
      <c r="P5954" s="8">
        <v>2626.4</v>
      </c>
      <c r="Q5954" s="8">
        <v>1943.5360000000001</v>
      </c>
      <c r="R5954" s="8">
        <f t="shared" ref="R5954:R6017" si="280">T5954-(Q5954*N5954)</f>
        <v>1733.4240000000009</v>
      </c>
      <c r="S5954" s="8">
        <f>(((Sales[[#This Row],[Unit Price]]-(Sales[[#This Row],[Discount Applied]]*Sales[[#This Row],[Unit Price]]))-Q5954)/Q5954)*100</f>
        <v>14.864864864864863</v>
      </c>
      <c r="T5954" s="8">
        <f t="shared" ref="T5954:T6017" si="281">((P5954*N5954)-(P5954*O5954*N5954))</f>
        <v>13394.640000000001</v>
      </c>
      <c r="U5954" s="8">
        <f>Sales[[#This Row],[Unit Cost]]*Sales[[#This Row],[Order Quantity]]</f>
        <v>11661.216</v>
      </c>
    </row>
    <row r="5955" spans="1:21" x14ac:dyDescent="0.2">
      <c r="A5955" s="6" t="s">
        <v>6168</v>
      </c>
      <c r="B5955" s="6" t="s">
        <v>24</v>
      </c>
      <c r="C5955" s="6" t="s">
        <v>144</v>
      </c>
      <c r="D5955" s="7">
        <v>43900</v>
      </c>
      <c r="E5955" s="7">
        <v>43958</v>
      </c>
      <c r="F5955" s="7">
        <v>43960</v>
      </c>
      <c r="G5955" s="7">
        <v>43961</v>
      </c>
      <c r="H5955" s="6">
        <f t="shared" si="279"/>
        <v>3</v>
      </c>
      <c r="I5955" s="6" t="s">
        <v>215</v>
      </c>
      <c r="J5955" s="6">
        <v>4</v>
      </c>
      <c r="K5955" s="6">
        <v>25</v>
      </c>
      <c r="L5955" s="6">
        <v>61</v>
      </c>
      <c r="M5955" s="6">
        <v>13</v>
      </c>
      <c r="N5955" s="6">
        <v>5</v>
      </c>
      <c r="O5955" s="6">
        <v>7.4999999999999997E-2</v>
      </c>
      <c r="P5955" s="8">
        <v>783.9</v>
      </c>
      <c r="Q5955" s="8">
        <v>368.43299999999999</v>
      </c>
      <c r="R5955" s="8">
        <f t="shared" si="280"/>
        <v>1783.3724999999999</v>
      </c>
      <c r="S5955" s="8">
        <f>(((Sales[[#This Row],[Unit Price]]-(Sales[[#This Row],[Discount Applied]]*Sales[[#This Row],[Unit Price]]))-Q5955)/Q5955)*100</f>
        <v>96.808510638297861</v>
      </c>
      <c r="T5955" s="8">
        <f t="shared" si="281"/>
        <v>3625.5374999999999</v>
      </c>
      <c r="U5955" s="8">
        <f>Sales[[#This Row],[Unit Cost]]*Sales[[#This Row],[Order Quantity]]</f>
        <v>1842.165</v>
      </c>
    </row>
    <row r="5956" spans="1:21" x14ac:dyDescent="0.2">
      <c r="A5956" s="6" t="s">
        <v>6169</v>
      </c>
      <c r="B5956" s="6" t="s">
        <v>25</v>
      </c>
      <c r="C5956" s="6" t="s">
        <v>144</v>
      </c>
      <c r="D5956" s="7">
        <v>43900</v>
      </c>
      <c r="E5956" s="7">
        <v>43958</v>
      </c>
      <c r="F5956" s="7">
        <v>43975</v>
      </c>
      <c r="G5956" s="7">
        <v>43978</v>
      </c>
      <c r="H5956" s="6">
        <f t="shared" si="279"/>
        <v>20</v>
      </c>
      <c r="I5956" s="6" t="s">
        <v>215</v>
      </c>
      <c r="J5956" s="6">
        <v>18</v>
      </c>
      <c r="K5956" s="6">
        <v>6</v>
      </c>
      <c r="L5956" s="6">
        <v>65</v>
      </c>
      <c r="M5956" s="6">
        <v>2</v>
      </c>
      <c r="N5956" s="6">
        <v>3</v>
      </c>
      <c r="O5956" s="6">
        <v>0.1</v>
      </c>
      <c r="P5956" s="8">
        <v>2968.1</v>
      </c>
      <c r="Q5956" s="8">
        <v>1869.903</v>
      </c>
      <c r="R5956" s="8">
        <f t="shared" si="280"/>
        <v>2404.1609999999991</v>
      </c>
      <c r="S5956" s="8">
        <f>(((Sales[[#This Row],[Unit Price]]-(Sales[[#This Row],[Discount Applied]]*Sales[[#This Row],[Unit Price]]))-Q5956)/Q5956)*100</f>
        <v>42.857142857142854</v>
      </c>
      <c r="T5956" s="8">
        <f t="shared" si="281"/>
        <v>8013.869999999999</v>
      </c>
      <c r="U5956" s="8">
        <f>Sales[[#This Row],[Unit Cost]]*Sales[[#This Row],[Order Quantity]]</f>
        <v>5609.7089999999998</v>
      </c>
    </row>
    <row r="5957" spans="1:21" x14ac:dyDescent="0.2">
      <c r="A5957" s="6" t="s">
        <v>6170</v>
      </c>
      <c r="B5957" s="6" t="s">
        <v>25</v>
      </c>
      <c r="C5957" s="6" t="s">
        <v>148</v>
      </c>
      <c r="D5957" s="7">
        <v>43900</v>
      </c>
      <c r="E5957" s="7">
        <v>43959</v>
      </c>
      <c r="F5957" s="7">
        <v>43966</v>
      </c>
      <c r="G5957" s="7">
        <v>43972</v>
      </c>
      <c r="H5957" s="6">
        <f t="shared" si="279"/>
        <v>13</v>
      </c>
      <c r="I5957" s="6" t="s">
        <v>215</v>
      </c>
      <c r="J5957" s="6">
        <v>17</v>
      </c>
      <c r="K5957" s="6">
        <v>4</v>
      </c>
      <c r="L5957" s="6">
        <v>12</v>
      </c>
      <c r="M5957" s="6">
        <v>41</v>
      </c>
      <c r="N5957" s="6">
        <v>5</v>
      </c>
      <c r="O5957" s="6">
        <v>0.4</v>
      </c>
      <c r="P5957" s="8">
        <v>3075.3</v>
      </c>
      <c r="Q5957" s="8">
        <v>1722.1680000000003</v>
      </c>
      <c r="R5957" s="8">
        <f t="shared" si="280"/>
        <v>615.05999999999767</v>
      </c>
      <c r="S5957" s="8">
        <f>(((Sales[[#This Row],[Unit Price]]-(Sales[[#This Row],[Discount Applied]]*Sales[[#This Row],[Unit Price]]))-Q5957)/Q5957)*100</f>
        <v>7.1428571428571246</v>
      </c>
      <c r="T5957" s="8">
        <f t="shared" si="281"/>
        <v>9225.9</v>
      </c>
      <c r="U5957" s="8">
        <f>Sales[[#This Row],[Unit Cost]]*Sales[[#This Row],[Order Quantity]]</f>
        <v>8610.840000000002</v>
      </c>
    </row>
    <row r="5958" spans="1:21" x14ac:dyDescent="0.2">
      <c r="A5958" s="6" t="s">
        <v>6171</v>
      </c>
      <c r="B5958" s="6" t="s">
        <v>23</v>
      </c>
      <c r="C5958" s="6" t="s">
        <v>145</v>
      </c>
      <c r="D5958" s="7">
        <v>43800</v>
      </c>
      <c r="E5958" s="7">
        <v>43959</v>
      </c>
      <c r="F5958" s="7">
        <v>43968</v>
      </c>
      <c r="G5958" s="7">
        <v>43970</v>
      </c>
      <c r="H5958" s="6">
        <f t="shared" si="279"/>
        <v>11</v>
      </c>
      <c r="I5958" s="6" t="s">
        <v>215</v>
      </c>
      <c r="J5958" s="6">
        <v>23</v>
      </c>
      <c r="K5958" s="6">
        <v>45</v>
      </c>
      <c r="L5958" s="6">
        <v>172</v>
      </c>
      <c r="M5958" s="6">
        <v>4</v>
      </c>
      <c r="N5958" s="6">
        <v>3</v>
      </c>
      <c r="O5958" s="6">
        <v>0.05</v>
      </c>
      <c r="P5958" s="8">
        <v>194.3</v>
      </c>
      <c r="Q5958" s="8">
        <v>89.378000000000014</v>
      </c>
      <c r="R5958" s="8">
        <f t="shared" si="280"/>
        <v>285.62100000000009</v>
      </c>
      <c r="S5958" s="8">
        <f>(((Sales[[#This Row],[Unit Price]]-(Sales[[#This Row],[Discount Applied]]*Sales[[#This Row],[Unit Price]]))-Q5958)/Q5958)*100</f>
        <v>106.52173913043477</v>
      </c>
      <c r="T5958" s="8">
        <f t="shared" si="281"/>
        <v>553.75500000000011</v>
      </c>
      <c r="U5958" s="8">
        <f>Sales[[#This Row],[Unit Cost]]*Sales[[#This Row],[Order Quantity]]</f>
        <v>268.13400000000001</v>
      </c>
    </row>
    <row r="5959" spans="1:21" x14ac:dyDescent="0.2">
      <c r="A5959" s="6" t="s">
        <v>6172</v>
      </c>
      <c r="B5959" s="6" t="s">
        <v>25</v>
      </c>
      <c r="C5959" s="6" t="s">
        <v>148</v>
      </c>
      <c r="D5959" s="7">
        <v>43900</v>
      </c>
      <c r="E5959" s="7">
        <v>43959</v>
      </c>
      <c r="F5959" s="7">
        <v>43971</v>
      </c>
      <c r="G5959" s="7">
        <v>43973</v>
      </c>
      <c r="H5959" s="6">
        <f t="shared" si="279"/>
        <v>14</v>
      </c>
      <c r="I5959" s="6" t="s">
        <v>215</v>
      </c>
      <c r="J5959" s="6">
        <v>18</v>
      </c>
      <c r="K5959" s="6">
        <v>39</v>
      </c>
      <c r="L5959" s="6">
        <v>35</v>
      </c>
      <c r="M5959" s="6">
        <v>26</v>
      </c>
      <c r="N5959" s="6">
        <v>2</v>
      </c>
      <c r="O5959" s="6">
        <v>0.05</v>
      </c>
      <c r="P5959" s="8">
        <v>1728.6000000000001</v>
      </c>
      <c r="Q5959" s="8">
        <v>726.01200000000006</v>
      </c>
      <c r="R5959" s="8">
        <f t="shared" si="280"/>
        <v>1832.316</v>
      </c>
      <c r="S5959" s="8">
        <f>(((Sales[[#This Row],[Unit Price]]-(Sales[[#This Row],[Discount Applied]]*Sales[[#This Row],[Unit Price]]))-Q5959)/Q5959)*100</f>
        <v>126.19047619047619</v>
      </c>
      <c r="T5959" s="8">
        <f t="shared" si="281"/>
        <v>3284.34</v>
      </c>
      <c r="U5959" s="8">
        <f>Sales[[#This Row],[Unit Cost]]*Sales[[#This Row],[Order Quantity]]</f>
        <v>1452.0240000000001</v>
      </c>
    </row>
    <row r="5960" spans="1:21" x14ac:dyDescent="0.2">
      <c r="A5960" s="6" t="s">
        <v>6173</v>
      </c>
      <c r="B5960" s="6" t="s">
        <v>26</v>
      </c>
      <c r="C5960" s="6" t="s">
        <v>147</v>
      </c>
      <c r="D5960" s="7">
        <v>43800</v>
      </c>
      <c r="E5960" s="7">
        <v>43959</v>
      </c>
      <c r="F5960" s="7">
        <v>43987</v>
      </c>
      <c r="G5960" s="7">
        <v>43991</v>
      </c>
      <c r="H5960" s="6">
        <f t="shared" si="279"/>
        <v>32</v>
      </c>
      <c r="I5960" s="6" t="s">
        <v>215</v>
      </c>
      <c r="J5960" s="6">
        <v>26</v>
      </c>
      <c r="K5960" s="6">
        <v>43</v>
      </c>
      <c r="L5960" s="6">
        <v>223</v>
      </c>
      <c r="M5960" s="6">
        <v>11</v>
      </c>
      <c r="N5960" s="6">
        <v>5</v>
      </c>
      <c r="O5960" s="6">
        <v>7.4999999999999997E-2</v>
      </c>
      <c r="P5960" s="8">
        <v>891.1</v>
      </c>
      <c r="Q5960" s="8">
        <v>730.702</v>
      </c>
      <c r="R5960" s="8">
        <f t="shared" si="280"/>
        <v>467.82749999999942</v>
      </c>
      <c r="S5960" s="8">
        <f>(((Sales[[#This Row],[Unit Price]]-(Sales[[#This Row],[Discount Applied]]*Sales[[#This Row],[Unit Price]]))-Q5960)/Q5960)*100</f>
        <v>12.804878048780493</v>
      </c>
      <c r="T5960" s="8">
        <f t="shared" si="281"/>
        <v>4121.3374999999996</v>
      </c>
      <c r="U5960" s="8">
        <f>Sales[[#This Row],[Unit Cost]]*Sales[[#This Row],[Order Quantity]]</f>
        <v>3653.51</v>
      </c>
    </row>
    <row r="5961" spans="1:21" x14ac:dyDescent="0.2">
      <c r="A5961" s="6" t="s">
        <v>6174</v>
      </c>
      <c r="B5961" s="6" t="s">
        <v>23</v>
      </c>
      <c r="C5961" s="6" t="s">
        <v>145</v>
      </c>
      <c r="D5961" s="7">
        <v>43900</v>
      </c>
      <c r="E5961" s="7">
        <v>43959</v>
      </c>
      <c r="F5961" s="7">
        <v>43962</v>
      </c>
      <c r="G5961" s="7">
        <v>43964</v>
      </c>
      <c r="H5961" s="6">
        <f t="shared" si="279"/>
        <v>5</v>
      </c>
      <c r="I5961" s="6" t="s">
        <v>215</v>
      </c>
      <c r="J5961" s="6">
        <v>25</v>
      </c>
      <c r="K5961" s="6">
        <v>15</v>
      </c>
      <c r="L5961" s="6">
        <v>123</v>
      </c>
      <c r="M5961" s="6">
        <v>31</v>
      </c>
      <c r="N5961" s="6">
        <v>3</v>
      </c>
      <c r="O5961" s="6">
        <v>0.2</v>
      </c>
      <c r="P5961" s="8">
        <v>1078.7</v>
      </c>
      <c r="Q5961" s="8">
        <v>528.56299999999999</v>
      </c>
      <c r="R5961" s="8">
        <f t="shared" si="280"/>
        <v>1003.1910000000003</v>
      </c>
      <c r="S5961" s="8">
        <f>(((Sales[[#This Row],[Unit Price]]-(Sales[[#This Row],[Discount Applied]]*Sales[[#This Row],[Unit Price]]))-Q5961)/Q5961)*100</f>
        <v>63.265306122448997</v>
      </c>
      <c r="T5961" s="8">
        <f t="shared" si="281"/>
        <v>2588.88</v>
      </c>
      <c r="U5961" s="8">
        <f>Sales[[#This Row],[Unit Cost]]*Sales[[#This Row],[Order Quantity]]</f>
        <v>1585.6889999999999</v>
      </c>
    </row>
    <row r="5962" spans="1:21" x14ac:dyDescent="0.2">
      <c r="A5962" s="6" t="s">
        <v>6175</v>
      </c>
      <c r="B5962" s="6" t="s">
        <v>26</v>
      </c>
      <c r="C5962" s="6" t="s">
        <v>148</v>
      </c>
      <c r="D5962" s="7">
        <v>43800</v>
      </c>
      <c r="E5962" s="7">
        <v>43959</v>
      </c>
      <c r="F5962" s="7">
        <v>43977</v>
      </c>
      <c r="G5962" s="7">
        <v>43987</v>
      </c>
      <c r="H5962" s="6">
        <f t="shared" si="279"/>
        <v>28</v>
      </c>
      <c r="I5962" s="6" t="s">
        <v>215</v>
      </c>
      <c r="J5962" s="6">
        <v>26</v>
      </c>
      <c r="K5962" s="6">
        <v>7</v>
      </c>
      <c r="L5962" s="6">
        <v>19</v>
      </c>
      <c r="M5962" s="6">
        <v>41</v>
      </c>
      <c r="N5962" s="6">
        <v>3</v>
      </c>
      <c r="O5962" s="6">
        <v>0.15</v>
      </c>
      <c r="P5962" s="8">
        <v>3845.8</v>
      </c>
      <c r="Q5962" s="8">
        <v>2768.9760000000001</v>
      </c>
      <c r="R5962" s="8">
        <f t="shared" si="280"/>
        <v>1499.862000000001</v>
      </c>
      <c r="S5962" s="8">
        <f>(((Sales[[#This Row],[Unit Price]]-(Sales[[#This Row],[Discount Applied]]*Sales[[#This Row],[Unit Price]]))-Q5962)/Q5962)*100</f>
        <v>18.055555555555561</v>
      </c>
      <c r="T5962" s="8">
        <f t="shared" si="281"/>
        <v>9806.7900000000009</v>
      </c>
      <c r="U5962" s="8">
        <f>Sales[[#This Row],[Unit Cost]]*Sales[[#This Row],[Order Quantity]]</f>
        <v>8306.9279999999999</v>
      </c>
    </row>
    <row r="5963" spans="1:21" x14ac:dyDescent="0.2">
      <c r="A5963" s="6" t="s">
        <v>6176</v>
      </c>
      <c r="B5963" s="6" t="s">
        <v>23</v>
      </c>
      <c r="C5963" s="6" t="s">
        <v>148</v>
      </c>
      <c r="D5963" s="7">
        <v>43900</v>
      </c>
      <c r="E5963" s="7">
        <v>43959</v>
      </c>
      <c r="F5963" s="7">
        <v>43986</v>
      </c>
      <c r="G5963" s="7">
        <v>43995</v>
      </c>
      <c r="H5963" s="6">
        <f t="shared" si="279"/>
        <v>36</v>
      </c>
      <c r="I5963" s="6" t="s">
        <v>215</v>
      </c>
      <c r="J5963" s="6">
        <v>24</v>
      </c>
      <c r="K5963" s="6">
        <v>34</v>
      </c>
      <c r="L5963" s="6">
        <v>48</v>
      </c>
      <c r="M5963" s="6">
        <v>38</v>
      </c>
      <c r="N5963" s="6">
        <v>5</v>
      </c>
      <c r="O5963" s="6">
        <v>0.1</v>
      </c>
      <c r="P5963" s="8">
        <v>3939.6</v>
      </c>
      <c r="Q5963" s="8">
        <v>2087.9880000000003</v>
      </c>
      <c r="R5963" s="8">
        <f t="shared" si="280"/>
        <v>7288.2599999999984</v>
      </c>
      <c r="S5963" s="8">
        <f>(((Sales[[#This Row],[Unit Price]]-(Sales[[#This Row],[Discount Applied]]*Sales[[#This Row],[Unit Price]]))-Q5963)/Q5963)*100</f>
        <v>69.811320754716959</v>
      </c>
      <c r="T5963" s="8">
        <f t="shared" si="281"/>
        <v>17728.2</v>
      </c>
      <c r="U5963" s="8">
        <f>Sales[[#This Row],[Unit Cost]]*Sales[[#This Row],[Order Quantity]]</f>
        <v>10439.940000000002</v>
      </c>
    </row>
    <row r="5964" spans="1:21" x14ac:dyDescent="0.2">
      <c r="A5964" s="6" t="s">
        <v>6177</v>
      </c>
      <c r="B5964" s="6" t="s">
        <v>23</v>
      </c>
      <c r="C5964" s="6" t="s">
        <v>145</v>
      </c>
      <c r="D5964" s="7">
        <v>43800</v>
      </c>
      <c r="E5964" s="7">
        <v>43959</v>
      </c>
      <c r="F5964" s="7">
        <v>43983</v>
      </c>
      <c r="G5964" s="7">
        <v>43989</v>
      </c>
      <c r="H5964" s="6">
        <f t="shared" si="279"/>
        <v>30</v>
      </c>
      <c r="I5964" s="6" t="s">
        <v>215</v>
      </c>
      <c r="J5964" s="6">
        <v>21</v>
      </c>
      <c r="K5964" s="6">
        <v>30</v>
      </c>
      <c r="L5964" s="6">
        <v>146</v>
      </c>
      <c r="M5964" s="6">
        <v>31</v>
      </c>
      <c r="N5964" s="6">
        <v>7</v>
      </c>
      <c r="O5964" s="6">
        <v>0.1</v>
      </c>
      <c r="P5964" s="8">
        <v>891.1</v>
      </c>
      <c r="Q5964" s="8">
        <v>623.77</v>
      </c>
      <c r="R5964" s="8">
        <f t="shared" si="280"/>
        <v>1247.54</v>
      </c>
      <c r="S5964" s="8">
        <f>(((Sales[[#This Row],[Unit Price]]-(Sales[[#This Row],[Discount Applied]]*Sales[[#This Row],[Unit Price]]))-Q5964)/Q5964)*100</f>
        <v>28.571428571428577</v>
      </c>
      <c r="T5964" s="8">
        <f t="shared" si="281"/>
        <v>5613.9299999999994</v>
      </c>
      <c r="U5964" s="8">
        <f>Sales[[#This Row],[Unit Cost]]*Sales[[#This Row],[Order Quantity]]</f>
        <v>4366.3899999999994</v>
      </c>
    </row>
    <row r="5965" spans="1:21" x14ac:dyDescent="0.2">
      <c r="A5965" s="6" t="s">
        <v>6178</v>
      </c>
      <c r="B5965" s="6" t="s">
        <v>24</v>
      </c>
      <c r="C5965" s="6" t="s">
        <v>145</v>
      </c>
      <c r="D5965" s="7">
        <v>43800</v>
      </c>
      <c r="E5965" s="7">
        <v>43960</v>
      </c>
      <c r="F5965" s="7">
        <v>43987</v>
      </c>
      <c r="G5965" s="7">
        <v>43990</v>
      </c>
      <c r="H5965" s="6">
        <f t="shared" si="279"/>
        <v>30</v>
      </c>
      <c r="I5965" s="6" t="s">
        <v>215</v>
      </c>
      <c r="J5965" s="6">
        <v>4</v>
      </c>
      <c r="K5965" s="6">
        <v>2</v>
      </c>
      <c r="L5965" s="6">
        <v>191</v>
      </c>
      <c r="M5965" s="6">
        <v>39</v>
      </c>
      <c r="N5965" s="6">
        <v>1</v>
      </c>
      <c r="O5965" s="6">
        <v>0.15</v>
      </c>
      <c r="P5965" s="8">
        <v>3959.7000000000003</v>
      </c>
      <c r="Q5965" s="8">
        <v>2930.1780000000003</v>
      </c>
      <c r="R5965" s="8">
        <f t="shared" si="280"/>
        <v>435.56700000000001</v>
      </c>
      <c r="S5965" s="8">
        <f>(((Sales[[#This Row],[Unit Price]]-(Sales[[#This Row],[Discount Applied]]*Sales[[#This Row],[Unit Price]]))-Q5965)/Q5965)*100</f>
        <v>14.864864864864863</v>
      </c>
      <c r="T5965" s="8">
        <f t="shared" si="281"/>
        <v>3365.7450000000003</v>
      </c>
      <c r="U5965" s="8">
        <f>Sales[[#This Row],[Unit Cost]]*Sales[[#This Row],[Order Quantity]]</f>
        <v>2930.1780000000003</v>
      </c>
    </row>
    <row r="5966" spans="1:21" x14ac:dyDescent="0.2">
      <c r="A5966" s="6" t="s">
        <v>6179</v>
      </c>
      <c r="B5966" s="6" t="s">
        <v>24</v>
      </c>
      <c r="C5966" s="6" t="s">
        <v>148</v>
      </c>
      <c r="D5966" s="7">
        <v>43800</v>
      </c>
      <c r="E5966" s="7">
        <v>43960</v>
      </c>
      <c r="F5966" s="7">
        <v>43987</v>
      </c>
      <c r="G5966" s="7">
        <v>43995</v>
      </c>
      <c r="H5966" s="6">
        <f t="shared" si="279"/>
        <v>35</v>
      </c>
      <c r="I5966" s="6" t="s">
        <v>215</v>
      </c>
      <c r="J5966" s="6">
        <v>9</v>
      </c>
      <c r="K5966" s="6">
        <v>13</v>
      </c>
      <c r="L5966" s="6">
        <v>26</v>
      </c>
      <c r="M5966" s="6">
        <v>6</v>
      </c>
      <c r="N5966" s="6">
        <v>4</v>
      </c>
      <c r="O5966" s="6">
        <v>0.15</v>
      </c>
      <c r="P5966" s="8">
        <v>6277.9000000000005</v>
      </c>
      <c r="Q5966" s="8">
        <v>4959.5410000000011</v>
      </c>
      <c r="R5966" s="8">
        <f t="shared" si="280"/>
        <v>1506.6959999999963</v>
      </c>
      <c r="S5966" s="8">
        <f>(((Sales[[#This Row],[Unit Price]]-(Sales[[#This Row],[Discount Applied]]*Sales[[#This Row],[Unit Price]]))-Q5966)/Q5966)*100</f>
        <v>7.5949367088607387</v>
      </c>
      <c r="T5966" s="8">
        <f t="shared" si="281"/>
        <v>21344.86</v>
      </c>
      <c r="U5966" s="8">
        <f>Sales[[#This Row],[Unit Cost]]*Sales[[#This Row],[Order Quantity]]</f>
        <v>19838.164000000004</v>
      </c>
    </row>
    <row r="5967" spans="1:21" x14ac:dyDescent="0.2">
      <c r="A5967" s="6" t="s">
        <v>6180</v>
      </c>
      <c r="B5967" s="6" t="s">
        <v>24</v>
      </c>
      <c r="C5967" s="6" t="s">
        <v>147</v>
      </c>
      <c r="D5967" s="7">
        <v>43800</v>
      </c>
      <c r="E5967" s="7">
        <v>43960</v>
      </c>
      <c r="F5967" s="7">
        <v>43980</v>
      </c>
      <c r="G5967" s="7">
        <v>43989</v>
      </c>
      <c r="H5967" s="6">
        <f t="shared" si="279"/>
        <v>29</v>
      </c>
      <c r="I5967" s="6" t="s">
        <v>215</v>
      </c>
      <c r="J5967" s="6">
        <v>4</v>
      </c>
      <c r="K5967" s="6">
        <v>21</v>
      </c>
      <c r="L5967" s="6">
        <v>226</v>
      </c>
      <c r="M5967" s="6">
        <v>2</v>
      </c>
      <c r="N5967" s="6">
        <v>6</v>
      </c>
      <c r="O5967" s="6">
        <v>0.1</v>
      </c>
      <c r="P5967" s="8">
        <v>817.4</v>
      </c>
      <c r="Q5967" s="8">
        <v>580.35399999999993</v>
      </c>
      <c r="R5967" s="8">
        <f t="shared" si="280"/>
        <v>931.83599999999933</v>
      </c>
      <c r="S5967" s="8">
        <f>(((Sales[[#This Row],[Unit Price]]-(Sales[[#This Row],[Discount Applied]]*Sales[[#This Row],[Unit Price]]))-Q5967)/Q5967)*100</f>
        <v>26.760563380281699</v>
      </c>
      <c r="T5967" s="8">
        <f t="shared" si="281"/>
        <v>4413.9599999999991</v>
      </c>
      <c r="U5967" s="8">
        <f>Sales[[#This Row],[Unit Cost]]*Sales[[#This Row],[Order Quantity]]</f>
        <v>3482.1239999999998</v>
      </c>
    </row>
    <row r="5968" spans="1:21" x14ac:dyDescent="0.2">
      <c r="A5968" s="6" t="s">
        <v>6181</v>
      </c>
      <c r="B5968" s="6" t="s">
        <v>25</v>
      </c>
      <c r="C5968" s="6" t="s">
        <v>147</v>
      </c>
      <c r="D5968" s="7">
        <v>43900</v>
      </c>
      <c r="E5968" s="7">
        <v>43960</v>
      </c>
      <c r="F5968" s="7">
        <v>43981</v>
      </c>
      <c r="G5968" s="7">
        <v>43983</v>
      </c>
      <c r="H5968" s="6">
        <f t="shared" si="279"/>
        <v>23</v>
      </c>
      <c r="I5968" s="6" t="s">
        <v>215</v>
      </c>
      <c r="J5968" s="6">
        <v>15</v>
      </c>
      <c r="K5968" s="6">
        <v>11</v>
      </c>
      <c r="L5968" s="6">
        <v>214</v>
      </c>
      <c r="M5968" s="6">
        <v>16</v>
      </c>
      <c r="N5968" s="6">
        <v>8</v>
      </c>
      <c r="O5968" s="6">
        <v>0.05</v>
      </c>
      <c r="P5968" s="8">
        <v>3946.3</v>
      </c>
      <c r="Q5968" s="8">
        <v>1933.6870000000001</v>
      </c>
      <c r="R5968" s="8">
        <f t="shared" si="280"/>
        <v>14522.384</v>
      </c>
      <c r="S5968" s="8">
        <f>(((Sales[[#This Row],[Unit Price]]-(Sales[[#This Row],[Discount Applied]]*Sales[[#This Row],[Unit Price]]))-Q5968)/Q5968)*100</f>
        <v>93.877551020408163</v>
      </c>
      <c r="T5968" s="8">
        <f t="shared" si="281"/>
        <v>29991.88</v>
      </c>
      <c r="U5968" s="8">
        <f>Sales[[#This Row],[Unit Cost]]*Sales[[#This Row],[Order Quantity]]</f>
        <v>15469.496000000001</v>
      </c>
    </row>
    <row r="5969" spans="1:21" x14ac:dyDescent="0.2">
      <c r="A5969" s="6" t="s">
        <v>6182</v>
      </c>
      <c r="B5969" s="6" t="s">
        <v>24</v>
      </c>
      <c r="C5969" s="6" t="s">
        <v>145</v>
      </c>
      <c r="D5969" s="7">
        <v>43800</v>
      </c>
      <c r="E5969" s="7">
        <v>43960</v>
      </c>
      <c r="F5969" s="7">
        <v>43964</v>
      </c>
      <c r="G5969" s="7">
        <v>43972</v>
      </c>
      <c r="H5969" s="6">
        <f t="shared" si="279"/>
        <v>12</v>
      </c>
      <c r="I5969" s="6" t="s">
        <v>215</v>
      </c>
      <c r="J5969" s="6">
        <v>1</v>
      </c>
      <c r="K5969" s="6">
        <v>48</v>
      </c>
      <c r="L5969" s="6">
        <v>115</v>
      </c>
      <c r="M5969" s="6">
        <v>46</v>
      </c>
      <c r="N5969" s="6">
        <v>3</v>
      </c>
      <c r="O5969" s="6">
        <v>0.15</v>
      </c>
      <c r="P5969" s="8">
        <v>2458.9</v>
      </c>
      <c r="Q5969" s="8">
        <v>1303.2170000000001</v>
      </c>
      <c r="R5969" s="8">
        <f t="shared" si="280"/>
        <v>2360.5440000000003</v>
      </c>
      <c r="S5969" s="8">
        <f>(((Sales[[#This Row],[Unit Price]]-(Sales[[#This Row],[Discount Applied]]*Sales[[#This Row],[Unit Price]]))-Q5969)/Q5969)*100</f>
        <v>60.377358490566024</v>
      </c>
      <c r="T5969" s="8">
        <f t="shared" si="281"/>
        <v>6270.1950000000006</v>
      </c>
      <c r="U5969" s="8">
        <f>Sales[[#This Row],[Unit Cost]]*Sales[[#This Row],[Order Quantity]]</f>
        <v>3909.6510000000003</v>
      </c>
    </row>
    <row r="5970" spans="1:21" x14ac:dyDescent="0.2">
      <c r="A5970" s="6" t="s">
        <v>6183</v>
      </c>
      <c r="B5970" s="6" t="s">
        <v>24</v>
      </c>
      <c r="C5970" s="6" t="s">
        <v>143</v>
      </c>
      <c r="D5970" s="7">
        <v>43800</v>
      </c>
      <c r="E5970" s="7">
        <v>43960</v>
      </c>
      <c r="F5970" s="7">
        <v>43983</v>
      </c>
      <c r="G5970" s="7">
        <v>43991</v>
      </c>
      <c r="H5970" s="6">
        <f t="shared" si="279"/>
        <v>31</v>
      </c>
      <c r="I5970" s="6" t="s">
        <v>215</v>
      </c>
      <c r="J5970" s="6">
        <v>3</v>
      </c>
      <c r="K5970" s="6">
        <v>22</v>
      </c>
      <c r="L5970" s="6">
        <v>331</v>
      </c>
      <c r="M5970" s="6">
        <v>14</v>
      </c>
      <c r="N5970" s="6">
        <v>5</v>
      </c>
      <c r="O5970" s="6">
        <v>0.15</v>
      </c>
      <c r="P5970" s="8">
        <v>2211</v>
      </c>
      <c r="Q5970" s="8">
        <v>906.51</v>
      </c>
      <c r="R5970" s="8">
        <f t="shared" si="280"/>
        <v>4864.2</v>
      </c>
      <c r="S5970" s="8">
        <f>(((Sales[[#This Row],[Unit Price]]-(Sales[[#This Row],[Discount Applied]]*Sales[[#This Row],[Unit Price]]))-Q5970)/Q5970)*100</f>
        <v>107.31707317073169</v>
      </c>
      <c r="T5970" s="8">
        <f t="shared" si="281"/>
        <v>9396.75</v>
      </c>
      <c r="U5970" s="8">
        <f>Sales[[#This Row],[Unit Cost]]*Sales[[#This Row],[Order Quantity]]</f>
        <v>4532.55</v>
      </c>
    </row>
    <row r="5971" spans="1:21" x14ac:dyDescent="0.2">
      <c r="A5971" s="6" t="s">
        <v>6184</v>
      </c>
      <c r="B5971" s="6" t="s">
        <v>26</v>
      </c>
      <c r="C5971" s="6" t="s">
        <v>146</v>
      </c>
      <c r="D5971" s="7">
        <v>43800</v>
      </c>
      <c r="E5971" s="7">
        <v>43960</v>
      </c>
      <c r="F5971" s="7">
        <v>43979</v>
      </c>
      <c r="G5971" s="7">
        <v>43985</v>
      </c>
      <c r="H5971" s="6">
        <f t="shared" si="279"/>
        <v>25</v>
      </c>
      <c r="I5971" s="6" t="s">
        <v>215</v>
      </c>
      <c r="J5971" s="6">
        <v>25</v>
      </c>
      <c r="K5971" s="6">
        <v>20</v>
      </c>
      <c r="L5971" s="6">
        <v>266</v>
      </c>
      <c r="M5971" s="6">
        <v>40</v>
      </c>
      <c r="N5971" s="6">
        <v>7</v>
      </c>
      <c r="O5971" s="6">
        <v>0.1</v>
      </c>
      <c r="P5971" s="8">
        <v>3852.5</v>
      </c>
      <c r="Q5971" s="8">
        <v>1541</v>
      </c>
      <c r="R5971" s="8">
        <f t="shared" si="280"/>
        <v>13483.75</v>
      </c>
      <c r="S5971" s="8">
        <f>(((Sales[[#This Row],[Unit Price]]-(Sales[[#This Row],[Discount Applied]]*Sales[[#This Row],[Unit Price]]))-Q5971)/Q5971)*100</f>
        <v>125</v>
      </c>
      <c r="T5971" s="8">
        <f t="shared" si="281"/>
        <v>24270.75</v>
      </c>
      <c r="U5971" s="8">
        <f>Sales[[#This Row],[Unit Cost]]*Sales[[#This Row],[Order Quantity]]</f>
        <v>10787</v>
      </c>
    </row>
    <row r="5972" spans="1:21" x14ac:dyDescent="0.2">
      <c r="A5972" s="6" t="s">
        <v>6185</v>
      </c>
      <c r="B5972" s="6" t="s">
        <v>24</v>
      </c>
      <c r="C5972" s="6" t="s">
        <v>147</v>
      </c>
      <c r="D5972" s="7">
        <v>43800</v>
      </c>
      <c r="E5972" s="7">
        <v>43960</v>
      </c>
      <c r="F5972" s="7">
        <v>43971</v>
      </c>
      <c r="G5972" s="7">
        <v>43979</v>
      </c>
      <c r="H5972" s="6">
        <f t="shared" si="279"/>
        <v>19</v>
      </c>
      <c r="I5972" s="6" t="s">
        <v>215</v>
      </c>
      <c r="J5972" s="6">
        <v>11</v>
      </c>
      <c r="K5972" s="6">
        <v>3</v>
      </c>
      <c r="L5972" s="6">
        <v>252</v>
      </c>
      <c r="M5972" s="6">
        <v>7</v>
      </c>
      <c r="N5972" s="6">
        <v>2</v>
      </c>
      <c r="O5972" s="6">
        <v>0.1</v>
      </c>
      <c r="P5972" s="8">
        <v>2659.9</v>
      </c>
      <c r="Q5972" s="8">
        <v>2260.915</v>
      </c>
      <c r="R5972" s="8">
        <f t="shared" si="280"/>
        <v>265.98999999999978</v>
      </c>
      <c r="S5972" s="8">
        <f>(((Sales[[#This Row],[Unit Price]]-(Sales[[#This Row],[Discount Applied]]*Sales[[#This Row],[Unit Price]]))-Q5972)/Q5972)*100</f>
        <v>5.8823529411764657</v>
      </c>
      <c r="T5972" s="8">
        <f t="shared" si="281"/>
        <v>4787.82</v>
      </c>
      <c r="U5972" s="8">
        <f>Sales[[#This Row],[Unit Cost]]*Sales[[#This Row],[Order Quantity]]</f>
        <v>4521.83</v>
      </c>
    </row>
    <row r="5973" spans="1:21" x14ac:dyDescent="0.2">
      <c r="A5973" s="6" t="s">
        <v>6186</v>
      </c>
      <c r="B5973" s="6" t="s">
        <v>25</v>
      </c>
      <c r="C5973" s="6" t="s">
        <v>143</v>
      </c>
      <c r="D5973" s="7">
        <v>43900</v>
      </c>
      <c r="E5973" s="7">
        <v>43960</v>
      </c>
      <c r="F5973" s="7">
        <v>43971</v>
      </c>
      <c r="G5973" s="7">
        <v>43972</v>
      </c>
      <c r="H5973" s="6">
        <f t="shared" si="279"/>
        <v>12</v>
      </c>
      <c r="I5973" s="6" t="s">
        <v>215</v>
      </c>
      <c r="J5973" s="6">
        <v>12</v>
      </c>
      <c r="K5973" s="6">
        <v>18</v>
      </c>
      <c r="L5973" s="6">
        <v>347</v>
      </c>
      <c r="M5973" s="6">
        <v>4</v>
      </c>
      <c r="N5973" s="6">
        <v>4</v>
      </c>
      <c r="O5973" s="6">
        <v>0.1</v>
      </c>
      <c r="P5973" s="8">
        <v>877.7</v>
      </c>
      <c r="Q5973" s="8">
        <v>351.08000000000004</v>
      </c>
      <c r="R5973" s="8">
        <f t="shared" si="280"/>
        <v>1755.4</v>
      </c>
      <c r="S5973" s="8">
        <f>(((Sales[[#This Row],[Unit Price]]-(Sales[[#This Row],[Discount Applied]]*Sales[[#This Row],[Unit Price]]))-Q5973)/Q5973)*100</f>
        <v>125</v>
      </c>
      <c r="T5973" s="8">
        <f t="shared" si="281"/>
        <v>3159.7200000000003</v>
      </c>
      <c r="U5973" s="8">
        <f>Sales[[#This Row],[Unit Cost]]*Sales[[#This Row],[Order Quantity]]</f>
        <v>1404.3200000000002</v>
      </c>
    </row>
    <row r="5974" spans="1:21" x14ac:dyDescent="0.2">
      <c r="A5974" s="6" t="s">
        <v>6187</v>
      </c>
      <c r="B5974" s="6" t="s">
        <v>24</v>
      </c>
      <c r="C5974" s="6" t="s">
        <v>145</v>
      </c>
      <c r="D5974" s="7">
        <v>43900</v>
      </c>
      <c r="E5974" s="7">
        <v>43960</v>
      </c>
      <c r="F5974" s="7">
        <v>43988</v>
      </c>
      <c r="G5974" s="7">
        <v>43992</v>
      </c>
      <c r="H5974" s="6">
        <f t="shared" si="279"/>
        <v>32</v>
      </c>
      <c r="I5974" s="6" t="s">
        <v>215</v>
      </c>
      <c r="J5974" s="6">
        <v>6</v>
      </c>
      <c r="K5974" s="6">
        <v>40</v>
      </c>
      <c r="L5974" s="6">
        <v>159</v>
      </c>
      <c r="M5974" s="6">
        <v>40</v>
      </c>
      <c r="N5974" s="6">
        <v>2</v>
      </c>
      <c r="O5974" s="6">
        <v>0.05</v>
      </c>
      <c r="P5974" s="8">
        <v>1728.6000000000001</v>
      </c>
      <c r="Q5974" s="8">
        <v>726.01200000000006</v>
      </c>
      <c r="R5974" s="8">
        <f t="shared" si="280"/>
        <v>1832.316</v>
      </c>
      <c r="S5974" s="8">
        <f>(((Sales[[#This Row],[Unit Price]]-(Sales[[#This Row],[Discount Applied]]*Sales[[#This Row],[Unit Price]]))-Q5974)/Q5974)*100</f>
        <v>126.19047619047619</v>
      </c>
      <c r="T5974" s="8">
        <f t="shared" si="281"/>
        <v>3284.34</v>
      </c>
      <c r="U5974" s="8">
        <f>Sales[[#This Row],[Unit Cost]]*Sales[[#This Row],[Order Quantity]]</f>
        <v>1452.0240000000001</v>
      </c>
    </row>
    <row r="5975" spans="1:21" x14ac:dyDescent="0.2">
      <c r="A5975" s="6" t="s">
        <v>6188</v>
      </c>
      <c r="B5975" s="6" t="s">
        <v>25</v>
      </c>
      <c r="C5975" s="6" t="s">
        <v>148</v>
      </c>
      <c r="D5975" s="7">
        <v>43800</v>
      </c>
      <c r="E5975" s="7">
        <v>43960</v>
      </c>
      <c r="F5975" s="7">
        <v>43972</v>
      </c>
      <c r="G5975" s="7">
        <v>43982</v>
      </c>
      <c r="H5975" s="6">
        <f t="shared" si="279"/>
        <v>22</v>
      </c>
      <c r="I5975" s="6" t="s">
        <v>215</v>
      </c>
      <c r="J5975" s="6">
        <v>18</v>
      </c>
      <c r="K5975" s="6">
        <v>49</v>
      </c>
      <c r="L5975" s="6">
        <v>42</v>
      </c>
      <c r="M5975" s="6">
        <v>45</v>
      </c>
      <c r="N5975" s="6">
        <v>1</v>
      </c>
      <c r="O5975" s="6">
        <v>7.4999999999999997E-2</v>
      </c>
      <c r="P5975" s="8">
        <v>2438.8000000000002</v>
      </c>
      <c r="Q5975" s="8">
        <v>1926.6520000000003</v>
      </c>
      <c r="R5975" s="8">
        <f t="shared" si="280"/>
        <v>329.23800000000006</v>
      </c>
      <c r="S5975" s="8">
        <f>(((Sales[[#This Row],[Unit Price]]-(Sales[[#This Row],[Discount Applied]]*Sales[[#This Row],[Unit Price]]))-Q5975)/Q5975)*100</f>
        <v>17.088607594936708</v>
      </c>
      <c r="T5975" s="8">
        <f t="shared" si="281"/>
        <v>2255.8900000000003</v>
      </c>
      <c r="U5975" s="8">
        <f>Sales[[#This Row],[Unit Cost]]*Sales[[#This Row],[Order Quantity]]</f>
        <v>1926.6520000000003</v>
      </c>
    </row>
    <row r="5976" spans="1:21" x14ac:dyDescent="0.2">
      <c r="A5976" s="6" t="s">
        <v>6189</v>
      </c>
      <c r="B5976" s="6" t="s">
        <v>26</v>
      </c>
      <c r="C5976" s="6" t="s">
        <v>146</v>
      </c>
      <c r="D5976" s="7">
        <v>43800</v>
      </c>
      <c r="E5976" s="7">
        <v>43960</v>
      </c>
      <c r="F5976" s="7">
        <v>43985</v>
      </c>
      <c r="G5976" s="7">
        <v>43991</v>
      </c>
      <c r="H5976" s="6">
        <f t="shared" si="279"/>
        <v>31</v>
      </c>
      <c r="I5976" s="6" t="s">
        <v>215</v>
      </c>
      <c r="J5976" s="6">
        <v>28</v>
      </c>
      <c r="K5976" s="6">
        <v>30</v>
      </c>
      <c r="L5976" s="6">
        <v>301</v>
      </c>
      <c r="M5976" s="6">
        <v>39</v>
      </c>
      <c r="N5976" s="6">
        <v>6</v>
      </c>
      <c r="O5976" s="6">
        <v>0.1</v>
      </c>
      <c r="P5976" s="8">
        <v>207.70000000000002</v>
      </c>
      <c r="Q5976" s="8">
        <v>85.156999999999996</v>
      </c>
      <c r="R5976" s="8">
        <f t="shared" si="280"/>
        <v>610.63799999999992</v>
      </c>
      <c r="S5976" s="8">
        <f>(((Sales[[#This Row],[Unit Price]]-(Sales[[#This Row],[Discount Applied]]*Sales[[#This Row],[Unit Price]]))-Q5976)/Q5976)*100</f>
        <v>119.51219512195124</v>
      </c>
      <c r="T5976" s="8">
        <f t="shared" si="281"/>
        <v>1121.58</v>
      </c>
      <c r="U5976" s="8">
        <f>Sales[[#This Row],[Unit Cost]]*Sales[[#This Row],[Order Quantity]]</f>
        <v>510.94200000000001</v>
      </c>
    </row>
    <row r="5977" spans="1:21" x14ac:dyDescent="0.2">
      <c r="A5977" s="6" t="s">
        <v>6190</v>
      </c>
      <c r="B5977" s="6" t="s">
        <v>24</v>
      </c>
      <c r="C5977" s="6" t="s">
        <v>143</v>
      </c>
      <c r="D5977" s="7">
        <v>43900</v>
      </c>
      <c r="E5977" s="7">
        <v>43960</v>
      </c>
      <c r="F5977" s="7">
        <v>43987</v>
      </c>
      <c r="G5977" s="7">
        <v>43992</v>
      </c>
      <c r="H5977" s="6">
        <f t="shared" si="279"/>
        <v>32</v>
      </c>
      <c r="I5977" s="6" t="s">
        <v>215</v>
      </c>
      <c r="J5977" s="6">
        <v>7</v>
      </c>
      <c r="K5977" s="6">
        <v>4</v>
      </c>
      <c r="L5977" s="6">
        <v>330</v>
      </c>
      <c r="M5977" s="6">
        <v>17</v>
      </c>
      <c r="N5977" s="6">
        <v>2</v>
      </c>
      <c r="O5977" s="6">
        <v>7.4999999999999997E-2</v>
      </c>
      <c r="P5977" s="8">
        <v>1829.1000000000001</v>
      </c>
      <c r="Q5977" s="8">
        <v>1006.0050000000001</v>
      </c>
      <c r="R5977" s="8">
        <f t="shared" si="280"/>
        <v>1371.8249999999998</v>
      </c>
      <c r="S5977" s="8">
        <f>(((Sales[[#This Row],[Unit Price]]-(Sales[[#This Row],[Discount Applied]]*Sales[[#This Row],[Unit Price]]))-Q5977)/Q5977)*100</f>
        <v>68.181818181818159</v>
      </c>
      <c r="T5977" s="8">
        <f t="shared" si="281"/>
        <v>3383.835</v>
      </c>
      <c r="U5977" s="8">
        <f>Sales[[#This Row],[Unit Cost]]*Sales[[#This Row],[Order Quantity]]</f>
        <v>2012.0100000000002</v>
      </c>
    </row>
    <row r="5978" spans="1:21" x14ac:dyDescent="0.2">
      <c r="A5978" s="6" t="s">
        <v>6191</v>
      </c>
      <c r="B5978" s="6" t="s">
        <v>26</v>
      </c>
      <c r="C5978" s="6" t="s">
        <v>146</v>
      </c>
      <c r="D5978" s="7">
        <v>43800</v>
      </c>
      <c r="E5978" s="7">
        <v>43961</v>
      </c>
      <c r="F5978" s="7">
        <v>43966</v>
      </c>
      <c r="G5978" s="7">
        <v>43971</v>
      </c>
      <c r="H5978" s="6">
        <f t="shared" si="279"/>
        <v>10</v>
      </c>
      <c r="I5978" s="6" t="s">
        <v>215</v>
      </c>
      <c r="J5978" s="6">
        <v>27</v>
      </c>
      <c r="K5978" s="6">
        <v>41</v>
      </c>
      <c r="L5978" s="6">
        <v>280</v>
      </c>
      <c r="M5978" s="6">
        <v>18</v>
      </c>
      <c r="N5978" s="6">
        <v>5</v>
      </c>
      <c r="O5978" s="6">
        <v>0.05</v>
      </c>
      <c r="P5978" s="8">
        <v>5038.4000000000005</v>
      </c>
      <c r="Q5978" s="8">
        <v>3778.8</v>
      </c>
      <c r="R5978" s="8">
        <f t="shared" si="280"/>
        <v>5038.4000000000051</v>
      </c>
      <c r="S5978" s="8">
        <f>(((Sales[[#This Row],[Unit Price]]-(Sales[[#This Row],[Discount Applied]]*Sales[[#This Row],[Unit Price]]))-Q5978)/Q5978)*100</f>
        <v>26.666666666666671</v>
      </c>
      <c r="T5978" s="8">
        <f t="shared" si="281"/>
        <v>23932.400000000005</v>
      </c>
      <c r="U5978" s="8">
        <f>Sales[[#This Row],[Unit Cost]]*Sales[[#This Row],[Order Quantity]]</f>
        <v>18894</v>
      </c>
    </row>
    <row r="5979" spans="1:21" x14ac:dyDescent="0.2">
      <c r="A5979" s="6" t="s">
        <v>6192</v>
      </c>
      <c r="B5979" s="6" t="s">
        <v>24</v>
      </c>
      <c r="C5979" s="6" t="s">
        <v>146</v>
      </c>
      <c r="D5979" s="7">
        <v>43900</v>
      </c>
      <c r="E5979" s="7">
        <v>43961</v>
      </c>
      <c r="F5979" s="7">
        <v>43971</v>
      </c>
      <c r="G5979" s="7">
        <v>43973</v>
      </c>
      <c r="H5979" s="6">
        <f t="shared" si="279"/>
        <v>12</v>
      </c>
      <c r="I5979" s="6" t="s">
        <v>215</v>
      </c>
      <c r="J5979" s="6">
        <v>6</v>
      </c>
      <c r="K5979" s="6">
        <v>25</v>
      </c>
      <c r="L5979" s="6">
        <v>292</v>
      </c>
      <c r="M5979" s="6">
        <v>30</v>
      </c>
      <c r="N5979" s="6">
        <v>5</v>
      </c>
      <c r="O5979" s="6">
        <v>0.15</v>
      </c>
      <c r="P5979" s="8">
        <v>3932.9</v>
      </c>
      <c r="Q5979" s="8">
        <v>2831.6880000000001</v>
      </c>
      <c r="R5979" s="8">
        <f t="shared" si="280"/>
        <v>2556.3850000000002</v>
      </c>
      <c r="S5979" s="8">
        <f>(((Sales[[#This Row],[Unit Price]]-(Sales[[#This Row],[Discount Applied]]*Sales[[#This Row],[Unit Price]]))-Q5979)/Q5979)*100</f>
        <v>18.055555555555554</v>
      </c>
      <c r="T5979" s="8">
        <f t="shared" si="281"/>
        <v>16714.825000000001</v>
      </c>
      <c r="U5979" s="8">
        <f>Sales[[#This Row],[Unit Cost]]*Sales[[#This Row],[Order Quantity]]</f>
        <v>14158.44</v>
      </c>
    </row>
    <row r="5980" spans="1:21" x14ac:dyDescent="0.2">
      <c r="A5980" s="6" t="s">
        <v>6193</v>
      </c>
      <c r="B5980" s="6" t="s">
        <v>24</v>
      </c>
      <c r="C5980" s="6" t="s">
        <v>143</v>
      </c>
      <c r="D5980" s="7">
        <v>43800</v>
      </c>
      <c r="E5980" s="7">
        <v>43961</v>
      </c>
      <c r="F5980" s="7">
        <v>43964</v>
      </c>
      <c r="G5980" s="7">
        <v>43973</v>
      </c>
      <c r="H5980" s="6">
        <f t="shared" si="279"/>
        <v>12</v>
      </c>
      <c r="I5980" s="6" t="s">
        <v>215</v>
      </c>
      <c r="J5980" s="6">
        <v>7</v>
      </c>
      <c r="K5980" s="6">
        <v>22</v>
      </c>
      <c r="L5980" s="6">
        <v>366</v>
      </c>
      <c r="M5980" s="6">
        <v>15</v>
      </c>
      <c r="N5980" s="6">
        <v>3</v>
      </c>
      <c r="O5980" s="6">
        <v>0.15</v>
      </c>
      <c r="P5980" s="8">
        <v>6224.3</v>
      </c>
      <c r="Q5980" s="8">
        <v>4481.4960000000001</v>
      </c>
      <c r="R5980" s="8">
        <f t="shared" si="280"/>
        <v>2427.4770000000008</v>
      </c>
      <c r="S5980" s="8">
        <f>(((Sales[[#This Row],[Unit Price]]-(Sales[[#This Row],[Discount Applied]]*Sales[[#This Row],[Unit Price]]))-Q5980)/Q5980)*100</f>
        <v>18.055555555555568</v>
      </c>
      <c r="T5980" s="8">
        <f t="shared" si="281"/>
        <v>15871.965000000002</v>
      </c>
      <c r="U5980" s="8">
        <f>Sales[[#This Row],[Unit Cost]]*Sales[[#This Row],[Order Quantity]]</f>
        <v>13444.488000000001</v>
      </c>
    </row>
    <row r="5981" spans="1:21" x14ac:dyDescent="0.2">
      <c r="A5981" s="6" t="s">
        <v>6194</v>
      </c>
      <c r="B5981" s="6" t="s">
        <v>24</v>
      </c>
      <c r="C5981" s="6" t="s">
        <v>143</v>
      </c>
      <c r="D5981" s="7">
        <v>43900</v>
      </c>
      <c r="E5981" s="7">
        <v>43961</v>
      </c>
      <c r="F5981" s="7">
        <v>43963</v>
      </c>
      <c r="G5981" s="7">
        <v>43965</v>
      </c>
      <c r="H5981" s="6">
        <f t="shared" si="279"/>
        <v>4</v>
      </c>
      <c r="I5981" s="6" t="s">
        <v>215</v>
      </c>
      <c r="J5981" s="6">
        <v>2</v>
      </c>
      <c r="K5981" s="6">
        <v>34</v>
      </c>
      <c r="L5981" s="6">
        <v>345</v>
      </c>
      <c r="M5981" s="6">
        <v>25</v>
      </c>
      <c r="N5981" s="6">
        <v>5</v>
      </c>
      <c r="O5981" s="6">
        <v>7.4999999999999997E-2</v>
      </c>
      <c r="P5981" s="8">
        <v>2391.9</v>
      </c>
      <c r="Q5981" s="8">
        <v>1865.6820000000002</v>
      </c>
      <c r="R5981" s="8">
        <f t="shared" si="280"/>
        <v>1734.1274999999987</v>
      </c>
      <c r="S5981" s="8">
        <f>(((Sales[[#This Row],[Unit Price]]-(Sales[[#This Row],[Discount Applied]]*Sales[[#This Row],[Unit Price]]))-Q5981)/Q5981)*100</f>
        <v>18.589743589743581</v>
      </c>
      <c r="T5981" s="8">
        <f t="shared" si="281"/>
        <v>11062.5375</v>
      </c>
      <c r="U5981" s="8">
        <f>Sales[[#This Row],[Unit Cost]]*Sales[[#This Row],[Order Quantity]]</f>
        <v>9328.4100000000017</v>
      </c>
    </row>
    <row r="5982" spans="1:21" x14ac:dyDescent="0.2">
      <c r="A5982" s="6" t="s">
        <v>6195</v>
      </c>
      <c r="B5982" s="6" t="s">
        <v>24</v>
      </c>
      <c r="C5982" s="6" t="s">
        <v>148</v>
      </c>
      <c r="D5982" s="7">
        <v>43800</v>
      </c>
      <c r="E5982" s="7">
        <v>43961</v>
      </c>
      <c r="F5982" s="7">
        <v>43979</v>
      </c>
      <c r="G5982" s="7">
        <v>43980</v>
      </c>
      <c r="H5982" s="6">
        <f t="shared" si="279"/>
        <v>19</v>
      </c>
      <c r="I5982" s="6" t="s">
        <v>215</v>
      </c>
      <c r="J5982" s="6">
        <v>9</v>
      </c>
      <c r="K5982" s="6">
        <v>48</v>
      </c>
      <c r="L5982" s="6">
        <v>58</v>
      </c>
      <c r="M5982" s="6">
        <v>46</v>
      </c>
      <c r="N5982" s="6">
        <v>7</v>
      </c>
      <c r="O5982" s="6">
        <v>0.4</v>
      </c>
      <c r="P5982" s="8">
        <v>2211</v>
      </c>
      <c r="Q5982" s="8">
        <v>1857.24</v>
      </c>
      <c r="R5982" s="8">
        <f t="shared" si="280"/>
        <v>-3714.4800000000014</v>
      </c>
      <c r="S5982" s="8">
        <f>(((Sales[[#This Row],[Unit Price]]-(Sales[[#This Row],[Discount Applied]]*Sales[[#This Row],[Unit Price]]))-Q5982)/Q5982)*100</f>
        <v>-28.571428571428577</v>
      </c>
      <c r="T5982" s="8">
        <f t="shared" si="281"/>
        <v>9286.1999999999989</v>
      </c>
      <c r="U5982" s="8">
        <f>Sales[[#This Row],[Unit Cost]]*Sales[[#This Row],[Order Quantity]]</f>
        <v>13000.68</v>
      </c>
    </row>
    <row r="5983" spans="1:21" x14ac:dyDescent="0.2">
      <c r="A5983" s="6" t="s">
        <v>6196</v>
      </c>
      <c r="B5983" s="6" t="s">
        <v>24</v>
      </c>
      <c r="C5983" s="6" t="s">
        <v>145</v>
      </c>
      <c r="D5983" s="7">
        <v>43900</v>
      </c>
      <c r="E5983" s="7">
        <v>43961</v>
      </c>
      <c r="F5983" s="7">
        <v>43988</v>
      </c>
      <c r="G5983" s="7">
        <v>43996</v>
      </c>
      <c r="H5983" s="6">
        <f t="shared" si="279"/>
        <v>35</v>
      </c>
      <c r="I5983" s="6" t="s">
        <v>215</v>
      </c>
      <c r="J5983" s="6">
        <v>5</v>
      </c>
      <c r="K5983" s="6">
        <v>25</v>
      </c>
      <c r="L5983" s="6">
        <v>108</v>
      </c>
      <c r="M5983" s="6">
        <v>28</v>
      </c>
      <c r="N5983" s="6">
        <v>2</v>
      </c>
      <c r="O5983" s="6">
        <v>7.4999999999999997E-2</v>
      </c>
      <c r="P5983" s="8">
        <v>1092.1000000000001</v>
      </c>
      <c r="Q5983" s="8">
        <v>578.8130000000001</v>
      </c>
      <c r="R5983" s="8">
        <f t="shared" si="280"/>
        <v>862.75900000000001</v>
      </c>
      <c r="S5983" s="8">
        <f>(((Sales[[#This Row],[Unit Price]]-(Sales[[#This Row],[Discount Applied]]*Sales[[#This Row],[Unit Price]]))-Q5983)/Q5983)*100</f>
        <v>74.528301886792434</v>
      </c>
      <c r="T5983" s="8">
        <f t="shared" si="281"/>
        <v>2020.3850000000002</v>
      </c>
      <c r="U5983" s="8">
        <f>Sales[[#This Row],[Unit Cost]]*Sales[[#This Row],[Order Quantity]]</f>
        <v>1157.6260000000002</v>
      </c>
    </row>
    <row r="5984" spans="1:21" x14ac:dyDescent="0.2">
      <c r="A5984" s="6" t="s">
        <v>6197</v>
      </c>
      <c r="B5984" s="6" t="s">
        <v>25</v>
      </c>
      <c r="C5984" s="6" t="s">
        <v>146</v>
      </c>
      <c r="D5984" s="7">
        <v>43900</v>
      </c>
      <c r="E5984" s="7">
        <v>43961</v>
      </c>
      <c r="F5984" s="7">
        <v>43964</v>
      </c>
      <c r="G5984" s="7">
        <v>43966</v>
      </c>
      <c r="H5984" s="6">
        <f t="shared" si="279"/>
        <v>5</v>
      </c>
      <c r="I5984" s="6" t="s">
        <v>215</v>
      </c>
      <c r="J5984" s="6">
        <v>17</v>
      </c>
      <c r="K5984" s="6">
        <v>23</v>
      </c>
      <c r="L5984" s="6">
        <v>264</v>
      </c>
      <c r="M5984" s="6">
        <v>13</v>
      </c>
      <c r="N5984" s="6">
        <v>3</v>
      </c>
      <c r="O5984" s="6">
        <v>0.1</v>
      </c>
      <c r="P5984" s="8">
        <v>6365</v>
      </c>
      <c r="Q5984" s="8">
        <v>4582.8</v>
      </c>
      <c r="R5984" s="8">
        <f t="shared" si="280"/>
        <v>3437.0999999999985</v>
      </c>
      <c r="S5984" s="8">
        <f>(((Sales[[#This Row],[Unit Price]]-(Sales[[#This Row],[Discount Applied]]*Sales[[#This Row],[Unit Price]]))-Q5984)/Q5984)*100</f>
        <v>24.999999999999993</v>
      </c>
      <c r="T5984" s="8">
        <f t="shared" si="281"/>
        <v>17185.5</v>
      </c>
      <c r="U5984" s="8">
        <f>Sales[[#This Row],[Unit Cost]]*Sales[[#This Row],[Order Quantity]]</f>
        <v>13748.400000000001</v>
      </c>
    </row>
    <row r="5985" spans="1:21" x14ac:dyDescent="0.2">
      <c r="A5985" s="6" t="s">
        <v>6198</v>
      </c>
      <c r="B5985" s="6" t="s">
        <v>24</v>
      </c>
      <c r="C5985" s="6" t="s">
        <v>145</v>
      </c>
      <c r="D5985" s="7">
        <v>43900</v>
      </c>
      <c r="E5985" s="7">
        <v>43962</v>
      </c>
      <c r="F5985" s="7">
        <v>43971</v>
      </c>
      <c r="G5985" s="7">
        <v>43976</v>
      </c>
      <c r="H5985" s="6">
        <f t="shared" si="279"/>
        <v>14</v>
      </c>
      <c r="I5985" s="6" t="s">
        <v>215</v>
      </c>
      <c r="J5985" s="6">
        <v>8</v>
      </c>
      <c r="K5985" s="6">
        <v>40</v>
      </c>
      <c r="L5985" s="6">
        <v>141</v>
      </c>
      <c r="M5985" s="6">
        <v>14</v>
      </c>
      <c r="N5985" s="6">
        <v>3</v>
      </c>
      <c r="O5985" s="6">
        <v>0.2</v>
      </c>
      <c r="P5985" s="8">
        <v>1742</v>
      </c>
      <c r="Q5985" s="8">
        <v>1463.28</v>
      </c>
      <c r="R5985" s="8">
        <f t="shared" si="280"/>
        <v>-209.03999999999996</v>
      </c>
      <c r="S5985" s="8">
        <f>(((Sales[[#This Row],[Unit Price]]-(Sales[[#This Row],[Discount Applied]]*Sales[[#This Row],[Unit Price]]))-Q5985)/Q5985)*100</f>
        <v>-4.7619047619047663</v>
      </c>
      <c r="T5985" s="8">
        <f t="shared" si="281"/>
        <v>4180.8</v>
      </c>
      <c r="U5985" s="8">
        <f>Sales[[#This Row],[Unit Cost]]*Sales[[#This Row],[Order Quantity]]</f>
        <v>4389.84</v>
      </c>
    </row>
    <row r="5986" spans="1:21" x14ac:dyDescent="0.2">
      <c r="A5986" s="6" t="s">
        <v>6199</v>
      </c>
      <c r="B5986" s="6" t="s">
        <v>23</v>
      </c>
      <c r="C5986" s="6" t="s">
        <v>145</v>
      </c>
      <c r="D5986" s="7">
        <v>43900</v>
      </c>
      <c r="E5986" s="7">
        <v>43962</v>
      </c>
      <c r="F5986" s="7">
        <v>43981</v>
      </c>
      <c r="G5986" s="7">
        <v>43983</v>
      </c>
      <c r="H5986" s="6">
        <f t="shared" si="279"/>
        <v>21</v>
      </c>
      <c r="I5986" s="6" t="s">
        <v>215</v>
      </c>
      <c r="J5986" s="6">
        <v>21</v>
      </c>
      <c r="K5986" s="6">
        <v>18</v>
      </c>
      <c r="L5986" s="6">
        <v>91</v>
      </c>
      <c r="M5986" s="6">
        <v>45</v>
      </c>
      <c r="N5986" s="6">
        <v>2</v>
      </c>
      <c r="O5986" s="6">
        <v>7.4999999999999997E-2</v>
      </c>
      <c r="P5986" s="8">
        <v>261.3</v>
      </c>
      <c r="Q5986" s="8">
        <v>164.619</v>
      </c>
      <c r="R5986" s="8">
        <f t="shared" si="280"/>
        <v>154.16700000000003</v>
      </c>
      <c r="S5986" s="8">
        <f>(((Sales[[#This Row],[Unit Price]]-(Sales[[#This Row],[Discount Applied]]*Sales[[#This Row],[Unit Price]]))-Q5986)/Q5986)*100</f>
        <v>46.825396825396837</v>
      </c>
      <c r="T5986" s="8">
        <f t="shared" si="281"/>
        <v>483.40500000000003</v>
      </c>
      <c r="U5986" s="8">
        <f>Sales[[#This Row],[Unit Cost]]*Sales[[#This Row],[Order Quantity]]</f>
        <v>329.238</v>
      </c>
    </row>
    <row r="5987" spans="1:21" x14ac:dyDescent="0.2">
      <c r="A5987" s="6" t="s">
        <v>6200</v>
      </c>
      <c r="B5987" s="6" t="s">
        <v>25</v>
      </c>
      <c r="C5987" s="6" t="s">
        <v>148</v>
      </c>
      <c r="D5987" s="7">
        <v>43900</v>
      </c>
      <c r="E5987" s="7">
        <v>43962</v>
      </c>
      <c r="F5987" s="7">
        <v>43988</v>
      </c>
      <c r="G5987" s="7">
        <v>43996</v>
      </c>
      <c r="H5987" s="6">
        <f t="shared" si="279"/>
        <v>34</v>
      </c>
      <c r="I5987" s="6" t="s">
        <v>215</v>
      </c>
      <c r="J5987" s="6">
        <v>17</v>
      </c>
      <c r="K5987" s="6">
        <v>15</v>
      </c>
      <c r="L5987" s="6">
        <v>8</v>
      </c>
      <c r="M5987" s="6">
        <v>5</v>
      </c>
      <c r="N5987" s="6">
        <v>7</v>
      </c>
      <c r="O5987" s="6">
        <v>0.2</v>
      </c>
      <c r="P5987" s="8">
        <v>3966.4</v>
      </c>
      <c r="Q5987" s="8">
        <v>1705.5519999999999</v>
      </c>
      <c r="R5987" s="8">
        <f t="shared" si="280"/>
        <v>10272.975999999997</v>
      </c>
      <c r="S5987" s="8">
        <f>(((Sales[[#This Row],[Unit Price]]-(Sales[[#This Row],[Discount Applied]]*Sales[[#This Row],[Unit Price]]))-Q5987)/Q5987)*100</f>
        <v>86.04651162790698</v>
      </c>
      <c r="T5987" s="8">
        <f t="shared" si="281"/>
        <v>22211.839999999997</v>
      </c>
      <c r="U5987" s="8">
        <f>Sales[[#This Row],[Unit Cost]]*Sales[[#This Row],[Order Quantity]]</f>
        <v>11938.864</v>
      </c>
    </row>
    <row r="5988" spans="1:21" x14ac:dyDescent="0.2">
      <c r="A5988" s="6" t="s">
        <v>6201</v>
      </c>
      <c r="B5988" s="6" t="s">
        <v>24</v>
      </c>
      <c r="C5988" s="6" t="s">
        <v>146</v>
      </c>
      <c r="D5988" s="7">
        <v>43900</v>
      </c>
      <c r="E5988" s="7">
        <v>43962</v>
      </c>
      <c r="F5988" s="7">
        <v>43985</v>
      </c>
      <c r="G5988" s="7">
        <v>43995</v>
      </c>
      <c r="H5988" s="6">
        <f t="shared" si="279"/>
        <v>33</v>
      </c>
      <c r="I5988" s="6" t="s">
        <v>215</v>
      </c>
      <c r="J5988" s="6">
        <v>8</v>
      </c>
      <c r="K5988" s="6">
        <v>16</v>
      </c>
      <c r="L5988" s="6">
        <v>294</v>
      </c>
      <c r="M5988" s="6">
        <v>37</v>
      </c>
      <c r="N5988" s="6">
        <v>7</v>
      </c>
      <c r="O5988" s="6">
        <v>0.1</v>
      </c>
      <c r="P5988" s="8">
        <v>4020</v>
      </c>
      <c r="Q5988" s="8">
        <v>2170.8000000000002</v>
      </c>
      <c r="R5988" s="8">
        <f t="shared" si="280"/>
        <v>10130.399999999998</v>
      </c>
      <c r="S5988" s="8">
        <f>(((Sales[[#This Row],[Unit Price]]-(Sales[[#This Row],[Discount Applied]]*Sales[[#This Row],[Unit Price]]))-Q5988)/Q5988)*100</f>
        <v>66.666666666666657</v>
      </c>
      <c r="T5988" s="8">
        <f t="shared" si="281"/>
        <v>25326</v>
      </c>
      <c r="U5988" s="8">
        <f>Sales[[#This Row],[Unit Cost]]*Sales[[#This Row],[Order Quantity]]</f>
        <v>15195.600000000002</v>
      </c>
    </row>
    <row r="5989" spans="1:21" x14ac:dyDescent="0.2">
      <c r="A5989" s="6" t="s">
        <v>6202</v>
      </c>
      <c r="B5989" s="6" t="s">
        <v>25</v>
      </c>
      <c r="C5989" s="6" t="s">
        <v>147</v>
      </c>
      <c r="D5989" s="7">
        <v>43900</v>
      </c>
      <c r="E5989" s="7">
        <v>43962</v>
      </c>
      <c r="F5989" s="7">
        <v>43983</v>
      </c>
      <c r="G5989" s="7">
        <v>43990</v>
      </c>
      <c r="H5989" s="6">
        <f t="shared" si="279"/>
        <v>28</v>
      </c>
      <c r="I5989" s="6" t="s">
        <v>215</v>
      </c>
      <c r="J5989" s="6">
        <v>16</v>
      </c>
      <c r="K5989" s="6">
        <v>39</v>
      </c>
      <c r="L5989" s="6">
        <v>219</v>
      </c>
      <c r="M5989" s="6">
        <v>47</v>
      </c>
      <c r="N5989" s="6">
        <v>2</v>
      </c>
      <c r="O5989" s="6">
        <v>0.05</v>
      </c>
      <c r="P5989" s="8">
        <v>1118.9000000000001</v>
      </c>
      <c r="Q5989" s="8">
        <v>660.15100000000007</v>
      </c>
      <c r="R5989" s="8">
        <f t="shared" si="280"/>
        <v>805.60800000000017</v>
      </c>
      <c r="S5989" s="8">
        <f>(((Sales[[#This Row],[Unit Price]]-(Sales[[#This Row],[Discount Applied]]*Sales[[#This Row],[Unit Price]]))-Q5989)/Q5989)*100</f>
        <v>61.016949152542374</v>
      </c>
      <c r="T5989" s="8">
        <f t="shared" si="281"/>
        <v>2125.9100000000003</v>
      </c>
      <c r="U5989" s="8">
        <f>Sales[[#This Row],[Unit Cost]]*Sales[[#This Row],[Order Quantity]]</f>
        <v>1320.3020000000001</v>
      </c>
    </row>
    <row r="5990" spans="1:21" x14ac:dyDescent="0.2">
      <c r="A5990" s="6" t="s">
        <v>6203</v>
      </c>
      <c r="B5990" s="6" t="s">
        <v>24</v>
      </c>
      <c r="C5990" s="6" t="s">
        <v>145</v>
      </c>
      <c r="D5990" s="7">
        <v>43900</v>
      </c>
      <c r="E5990" s="7">
        <v>43962</v>
      </c>
      <c r="F5990" s="7">
        <v>43965</v>
      </c>
      <c r="G5990" s="7">
        <v>43974</v>
      </c>
      <c r="H5990" s="6">
        <f t="shared" si="279"/>
        <v>12</v>
      </c>
      <c r="I5990" s="6" t="s">
        <v>215</v>
      </c>
      <c r="J5990" s="6">
        <v>9</v>
      </c>
      <c r="K5990" s="6">
        <v>2</v>
      </c>
      <c r="L5990" s="6">
        <v>178</v>
      </c>
      <c r="M5990" s="6">
        <v>28</v>
      </c>
      <c r="N5990" s="6">
        <v>7</v>
      </c>
      <c r="O5990" s="6">
        <v>7.4999999999999997E-2</v>
      </c>
      <c r="P5990" s="8">
        <v>830.80000000000007</v>
      </c>
      <c r="Q5990" s="8">
        <v>589.86800000000005</v>
      </c>
      <c r="R5990" s="8">
        <f t="shared" si="280"/>
        <v>1250.3540000000003</v>
      </c>
      <c r="S5990" s="8">
        <f>(((Sales[[#This Row],[Unit Price]]-(Sales[[#This Row],[Discount Applied]]*Sales[[#This Row],[Unit Price]]))-Q5990)/Q5990)*100</f>
        <v>30.281690140845058</v>
      </c>
      <c r="T5990" s="8">
        <f t="shared" si="281"/>
        <v>5379.43</v>
      </c>
      <c r="U5990" s="8">
        <f>Sales[[#This Row],[Unit Cost]]*Sales[[#This Row],[Order Quantity]]</f>
        <v>4129.076</v>
      </c>
    </row>
    <row r="5991" spans="1:21" x14ac:dyDescent="0.2">
      <c r="A5991" s="6" t="s">
        <v>6204</v>
      </c>
      <c r="B5991" s="6" t="s">
        <v>26</v>
      </c>
      <c r="C5991" s="6" t="s">
        <v>143</v>
      </c>
      <c r="D5991" s="7">
        <v>43900</v>
      </c>
      <c r="E5991" s="7">
        <v>43963</v>
      </c>
      <c r="F5991" s="7">
        <v>43990</v>
      </c>
      <c r="G5991" s="7">
        <v>43999</v>
      </c>
      <c r="H5991" s="6">
        <f t="shared" si="279"/>
        <v>36</v>
      </c>
      <c r="I5991" s="6" t="s">
        <v>215</v>
      </c>
      <c r="J5991" s="6">
        <v>28</v>
      </c>
      <c r="K5991" s="6">
        <v>35</v>
      </c>
      <c r="L5991" s="6">
        <v>342</v>
      </c>
      <c r="M5991" s="6">
        <v>12</v>
      </c>
      <c r="N5991" s="6">
        <v>2</v>
      </c>
      <c r="O5991" s="6">
        <v>0.2</v>
      </c>
      <c r="P5991" s="8">
        <v>174.20000000000002</v>
      </c>
      <c r="Q5991" s="8">
        <v>87.100000000000009</v>
      </c>
      <c r="R5991" s="8">
        <f t="shared" si="280"/>
        <v>104.52000000000001</v>
      </c>
      <c r="S5991" s="8">
        <f>(((Sales[[#This Row],[Unit Price]]-(Sales[[#This Row],[Discount Applied]]*Sales[[#This Row],[Unit Price]]))-Q5991)/Q5991)*100</f>
        <v>60</v>
      </c>
      <c r="T5991" s="8">
        <f t="shared" si="281"/>
        <v>278.72000000000003</v>
      </c>
      <c r="U5991" s="8">
        <f>Sales[[#This Row],[Unit Cost]]*Sales[[#This Row],[Order Quantity]]</f>
        <v>174.20000000000002</v>
      </c>
    </row>
    <row r="5992" spans="1:21" x14ac:dyDescent="0.2">
      <c r="A5992" s="6" t="s">
        <v>6205</v>
      </c>
      <c r="B5992" s="6" t="s">
        <v>24</v>
      </c>
      <c r="C5992" s="6" t="s">
        <v>145</v>
      </c>
      <c r="D5992" s="7">
        <v>43900</v>
      </c>
      <c r="E5992" s="7">
        <v>43963</v>
      </c>
      <c r="F5992" s="7">
        <v>43988</v>
      </c>
      <c r="G5992" s="7">
        <v>43995</v>
      </c>
      <c r="H5992" s="6">
        <f t="shared" si="279"/>
        <v>32</v>
      </c>
      <c r="I5992" s="6" t="s">
        <v>215</v>
      </c>
      <c r="J5992" s="6">
        <v>5</v>
      </c>
      <c r="K5992" s="6">
        <v>6</v>
      </c>
      <c r="L5992" s="6">
        <v>165</v>
      </c>
      <c r="M5992" s="6">
        <v>17</v>
      </c>
      <c r="N5992" s="6">
        <v>5</v>
      </c>
      <c r="O5992" s="6">
        <v>0.05</v>
      </c>
      <c r="P5992" s="8">
        <v>3142.3</v>
      </c>
      <c r="Q5992" s="8">
        <v>2608.1089999999999</v>
      </c>
      <c r="R5992" s="8">
        <f t="shared" si="280"/>
        <v>1885.3799999999992</v>
      </c>
      <c r="S5992" s="8">
        <f>(((Sales[[#This Row],[Unit Price]]-(Sales[[#This Row],[Discount Applied]]*Sales[[#This Row],[Unit Price]]))-Q5992)/Q5992)*100</f>
        <v>14.457831325301223</v>
      </c>
      <c r="T5992" s="8">
        <f t="shared" si="281"/>
        <v>14925.924999999999</v>
      </c>
      <c r="U5992" s="8">
        <f>Sales[[#This Row],[Unit Cost]]*Sales[[#This Row],[Order Quantity]]</f>
        <v>13040.545</v>
      </c>
    </row>
    <row r="5993" spans="1:21" x14ac:dyDescent="0.2">
      <c r="A5993" s="6" t="s">
        <v>6206</v>
      </c>
      <c r="B5993" s="6" t="s">
        <v>24</v>
      </c>
      <c r="C5993" s="6" t="s">
        <v>146</v>
      </c>
      <c r="D5993" s="7">
        <v>43900</v>
      </c>
      <c r="E5993" s="7">
        <v>43963</v>
      </c>
      <c r="F5993" s="7">
        <v>43966</v>
      </c>
      <c r="G5993" s="7">
        <v>43971</v>
      </c>
      <c r="H5993" s="6">
        <f t="shared" si="279"/>
        <v>8</v>
      </c>
      <c r="I5993" s="6" t="s">
        <v>215</v>
      </c>
      <c r="J5993" s="6">
        <v>6</v>
      </c>
      <c r="K5993" s="6">
        <v>30</v>
      </c>
      <c r="L5993" s="6">
        <v>284</v>
      </c>
      <c r="M5993" s="6">
        <v>25</v>
      </c>
      <c r="N5993" s="6">
        <v>4</v>
      </c>
      <c r="O5993" s="6">
        <v>0.1</v>
      </c>
      <c r="P5993" s="8">
        <v>1125.6000000000001</v>
      </c>
      <c r="Q5993" s="8">
        <v>686.6160000000001</v>
      </c>
      <c r="R5993" s="8">
        <f t="shared" si="280"/>
        <v>1305.6959999999999</v>
      </c>
      <c r="S5993" s="8">
        <f>(((Sales[[#This Row],[Unit Price]]-(Sales[[#This Row],[Discount Applied]]*Sales[[#This Row],[Unit Price]]))-Q5993)/Q5993)*100</f>
        <v>47.540983606557369</v>
      </c>
      <c r="T5993" s="8">
        <f t="shared" si="281"/>
        <v>4052.1600000000003</v>
      </c>
      <c r="U5993" s="8">
        <f>Sales[[#This Row],[Unit Cost]]*Sales[[#This Row],[Order Quantity]]</f>
        <v>2746.4640000000004</v>
      </c>
    </row>
    <row r="5994" spans="1:21" x14ac:dyDescent="0.2">
      <c r="A5994" s="6" t="s">
        <v>6207</v>
      </c>
      <c r="B5994" s="6" t="s">
        <v>23</v>
      </c>
      <c r="C5994" s="6" t="s">
        <v>146</v>
      </c>
      <c r="D5994" s="7">
        <v>43900</v>
      </c>
      <c r="E5994" s="7">
        <v>43963</v>
      </c>
      <c r="F5994" s="7">
        <v>43976</v>
      </c>
      <c r="G5994" s="7">
        <v>43983</v>
      </c>
      <c r="H5994" s="6">
        <f t="shared" si="279"/>
        <v>20</v>
      </c>
      <c r="I5994" s="6" t="s">
        <v>215</v>
      </c>
      <c r="J5994" s="6">
        <v>24</v>
      </c>
      <c r="K5994" s="6">
        <v>7</v>
      </c>
      <c r="L5994" s="6">
        <v>312</v>
      </c>
      <c r="M5994" s="6">
        <v>21</v>
      </c>
      <c r="N5994" s="6">
        <v>3</v>
      </c>
      <c r="O5994" s="6">
        <v>0.05</v>
      </c>
      <c r="P5994" s="8">
        <v>6177.4000000000005</v>
      </c>
      <c r="Q5994" s="8">
        <v>5065.4679999999998</v>
      </c>
      <c r="R5994" s="8">
        <f t="shared" si="280"/>
        <v>2409.1860000000015</v>
      </c>
      <c r="S5994" s="8">
        <f>(((Sales[[#This Row],[Unit Price]]-(Sales[[#This Row],[Discount Applied]]*Sales[[#This Row],[Unit Price]]))-Q5994)/Q5994)*100</f>
        <v>15.853658536585383</v>
      </c>
      <c r="T5994" s="8">
        <f t="shared" si="281"/>
        <v>17605.59</v>
      </c>
      <c r="U5994" s="8">
        <f>Sales[[#This Row],[Unit Cost]]*Sales[[#This Row],[Order Quantity]]</f>
        <v>15196.403999999999</v>
      </c>
    </row>
    <row r="5995" spans="1:21" x14ac:dyDescent="0.2">
      <c r="A5995" s="6" t="s">
        <v>6208</v>
      </c>
      <c r="B5995" s="6" t="s">
        <v>24</v>
      </c>
      <c r="C5995" s="6" t="s">
        <v>145</v>
      </c>
      <c r="D5995" s="7">
        <v>43800</v>
      </c>
      <c r="E5995" s="7">
        <v>43963</v>
      </c>
      <c r="F5995" s="7">
        <v>43986</v>
      </c>
      <c r="G5995" s="7">
        <v>43987</v>
      </c>
      <c r="H5995" s="6">
        <f t="shared" si="279"/>
        <v>24</v>
      </c>
      <c r="I5995" s="6" t="s">
        <v>215</v>
      </c>
      <c r="J5995" s="6">
        <v>11</v>
      </c>
      <c r="K5995" s="6">
        <v>2</v>
      </c>
      <c r="L5995" s="6">
        <v>148</v>
      </c>
      <c r="M5995" s="6">
        <v>25</v>
      </c>
      <c r="N5995" s="6">
        <v>4</v>
      </c>
      <c r="O5995" s="6">
        <v>0.05</v>
      </c>
      <c r="P5995" s="8">
        <v>1199.3</v>
      </c>
      <c r="Q5995" s="8">
        <v>791.53800000000001</v>
      </c>
      <c r="R5995" s="8">
        <f t="shared" si="280"/>
        <v>1391.1880000000001</v>
      </c>
      <c r="S5995" s="8">
        <f>(((Sales[[#This Row],[Unit Price]]-(Sales[[#This Row],[Discount Applied]]*Sales[[#This Row],[Unit Price]]))-Q5995)/Q5995)*100</f>
        <v>43.939393939393945</v>
      </c>
      <c r="T5995" s="8">
        <f t="shared" si="281"/>
        <v>4557.34</v>
      </c>
      <c r="U5995" s="8">
        <f>Sales[[#This Row],[Unit Cost]]*Sales[[#This Row],[Order Quantity]]</f>
        <v>3166.152</v>
      </c>
    </row>
    <row r="5996" spans="1:21" x14ac:dyDescent="0.2">
      <c r="A5996" s="6" t="s">
        <v>6209</v>
      </c>
      <c r="B5996" s="6" t="s">
        <v>24</v>
      </c>
      <c r="C5996" s="6" t="s">
        <v>147</v>
      </c>
      <c r="D5996" s="7">
        <v>43900</v>
      </c>
      <c r="E5996" s="7">
        <v>43964</v>
      </c>
      <c r="F5996" s="7">
        <v>43972</v>
      </c>
      <c r="G5996" s="7">
        <v>43974</v>
      </c>
      <c r="H5996" s="6">
        <f t="shared" si="279"/>
        <v>10</v>
      </c>
      <c r="I5996" s="6" t="s">
        <v>215</v>
      </c>
      <c r="J5996" s="6">
        <v>9</v>
      </c>
      <c r="K5996" s="6">
        <v>20</v>
      </c>
      <c r="L5996" s="6">
        <v>215</v>
      </c>
      <c r="M5996" s="6">
        <v>13</v>
      </c>
      <c r="N5996" s="6">
        <v>3</v>
      </c>
      <c r="O5996" s="6">
        <v>0.15</v>
      </c>
      <c r="P5996" s="8">
        <v>783.9</v>
      </c>
      <c r="Q5996" s="8">
        <v>642.79799999999989</v>
      </c>
      <c r="R5996" s="8">
        <f t="shared" si="280"/>
        <v>70.550999999999931</v>
      </c>
      <c r="S5996" s="8">
        <f>(((Sales[[#This Row],[Unit Price]]-(Sales[[#This Row],[Discount Applied]]*Sales[[#This Row],[Unit Price]]))-Q5996)/Q5996)*100</f>
        <v>3.6585365853658622</v>
      </c>
      <c r="T5996" s="8">
        <f t="shared" si="281"/>
        <v>1998.9449999999997</v>
      </c>
      <c r="U5996" s="8">
        <f>Sales[[#This Row],[Unit Cost]]*Sales[[#This Row],[Order Quantity]]</f>
        <v>1928.3939999999998</v>
      </c>
    </row>
    <row r="5997" spans="1:21" x14ac:dyDescent="0.2">
      <c r="A5997" s="6" t="s">
        <v>6210</v>
      </c>
      <c r="B5997" s="6" t="s">
        <v>24</v>
      </c>
      <c r="C5997" s="6" t="s">
        <v>143</v>
      </c>
      <c r="D5997" s="7">
        <v>43900</v>
      </c>
      <c r="E5997" s="7">
        <v>43964</v>
      </c>
      <c r="F5997" s="7">
        <v>43975</v>
      </c>
      <c r="G5997" s="7">
        <v>43980</v>
      </c>
      <c r="H5997" s="6">
        <f t="shared" si="279"/>
        <v>16</v>
      </c>
      <c r="I5997" s="6" t="s">
        <v>215</v>
      </c>
      <c r="J5997" s="6">
        <v>2</v>
      </c>
      <c r="K5997" s="6">
        <v>48</v>
      </c>
      <c r="L5997" s="6">
        <v>349</v>
      </c>
      <c r="M5997" s="6">
        <v>32</v>
      </c>
      <c r="N5997" s="6">
        <v>2</v>
      </c>
      <c r="O5997" s="6">
        <v>0.1</v>
      </c>
      <c r="P5997" s="8">
        <v>268</v>
      </c>
      <c r="Q5997" s="8">
        <v>198.32</v>
      </c>
      <c r="R5997" s="8">
        <f t="shared" si="280"/>
        <v>85.759999999999991</v>
      </c>
      <c r="S5997" s="8">
        <f>(((Sales[[#This Row],[Unit Price]]-(Sales[[#This Row],[Discount Applied]]*Sales[[#This Row],[Unit Price]]))-Q5997)/Q5997)*100</f>
        <v>21.621621621621621</v>
      </c>
      <c r="T5997" s="8">
        <f t="shared" si="281"/>
        <v>482.4</v>
      </c>
      <c r="U5997" s="8">
        <f>Sales[[#This Row],[Unit Cost]]*Sales[[#This Row],[Order Quantity]]</f>
        <v>396.64</v>
      </c>
    </row>
    <row r="5998" spans="1:21" x14ac:dyDescent="0.2">
      <c r="A5998" s="6" t="s">
        <v>6211</v>
      </c>
      <c r="B5998" s="6" t="s">
        <v>25</v>
      </c>
      <c r="C5998" s="6" t="s">
        <v>146</v>
      </c>
      <c r="D5998" s="7">
        <v>43800</v>
      </c>
      <c r="E5998" s="7">
        <v>43964</v>
      </c>
      <c r="F5998" s="7">
        <v>43970</v>
      </c>
      <c r="G5998" s="7">
        <v>43971</v>
      </c>
      <c r="H5998" s="6">
        <f t="shared" si="279"/>
        <v>7</v>
      </c>
      <c r="I5998" s="6" t="s">
        <v>215</v>
      </c>
      <c r="J5998" s="6">
        <v>13</v>
      </c>
      <c r="K5998" s="6">
        <v>27</v>
      </c>
      <c r="L5998" s="6">
        <v>292</v>
      </c>
      <c r="M5998" s="6">
        <v>28</v>
      </c>
      <c r="N5998" s="6">
        <v>6</v>
      </c>
      <c r="O5998" s="6">
        <v>7.4999999999999997E-2</v>
      </c>
      <c r="P5998" s="8">
        <v>2010</v>
      </c>
      <c r="Q5998" s="8">
        <v>1386.8999999999999</v>
      </c>
      <c r="R5998" s="8">
        <f t="shared" si="280"/>
        <v>2834.1000000000004</v>
      </c>
      <c r="S5998" s="8">
        <f>(((Sales[[#This Row],[Unit Price]]-(Sales[[#This Row],[Discount Applied]]*Sales[[#This Row],[Unit Price]]))-Q5998)/Q5998)*100</f>
        <v>34.057971014492765</v>
      </c>
      <c r="T5998" s="8">
        <f t="shared" si="281"/>
        <v>11155.5</v>
      </c>
      <c r="U5998" s="8">
        <f>Sales[[#This Row],[Unit Cost]]*Sales[[#This Row],[Order Quantity]]</f>
        <v>8321.4</v>
      </c>
    </row>
    <row r="5999" spans="1:21" x14ac:dyDescent="0.2">
      <c r="A5999" s="6" t="s">
        <v>6212</v>
      </c>
      <c r="B5999" s="6" t="s">
        <v>26</v>
      </c>
      <c r="C5999" s="6" t="s">
        <v>145</v>
      </c>
      <c r="D5999" s="7">
        <v>43800</v>
      </c>
      <c r="E5999" s="7">
        <v>43964</v>
      </c>
      <c r="F5999" s="7">
        <v>43976</v>
      </c>
      <c r="G5999" s="7">
        <v>43977</v>
      </c>
      <c r="H5999" s="6">
        <f t="shared" si="279"/>
        <v>13</v>
      </c>
      <c r="I5999" s="6" t="s">
        <v>215</v>
      </c>
      <c r="J5999" s="6">
        <v>26</v>
      </c>
      <c r="K5999" s="6">
        <v>24</v>
      </c>
      <c r="L5999" s="6">
        <v>140</v>
      </c>
      <c r="M5999" s="6">
        <v>34</v>
      </c>
      <c r="N5999" s="6">
        <v>1</v>
      </c>
      <c r="O5999" s="6">
        <v>0.15</v>
      </c>
      <c r="P5999" s="8">
        <v>3973.1</v>
      </c>
      <c r="Q5999" s="8">
        <v>3377.1349999999998</v>
      </c>
      <c r="R5999" s="8">
        <f t="shared" si="280"/>
        <v>0</v>
      </c>
      <c r="S5999" s="8">
        <f>(((Sales[[#This Row],[Unit Price]]-(Sales[[#This Row],[Discount Applied]]*Sales[[#This Row],[Unit Price]]))-Q5999)/Q5999)*100</f>
        <v>1.3465477420549197E-14</v>
      </c>
      <c r="T5999" s="8">
        <f t="shared" si="281"/>
        <v>3377.1350000000002</v>
      </c>
      <c r="U5999" s="8">
        <f>Sales[[#This Row],[Unit Cost]]*Sales[[#This Row],[Order Quantity]]</f>
        <v>3377.1349999999998</v>
      </c>
    </row>
    <row r="6000" spans="1:21" x14ac:dyDescent="0.2">
      <c r="A6000" s="6" t="s">
        <v>6213</v>
      </c>
      <c r="B6000" s="6" t="s">
        <v>25</v>
      </c>
      <c r="C6000" s="6" t="s">
        <v>145</v>
      </c>
      <c r="D6000" s="7">
        <v>43900</v>
      </c>
      <c r="E6000" s="7">
        <v>43965</v>
      </c>
      <c r="F6000" s="7">
        <v>43991</v>
      </c>
      <c r="G6000" s="7">
        <v>43994</v>
      </c>
      <c r="H6000" s="6">
        <f t="shared" si="279"/>
        <v>29</v>
      </c>
      <c r="I6000" s="6" t="s">
        <v>215</v>
      </c>
      <c r="J6000" s="6">
        <v>16</v>
      </c>
      <c r="K6000" s="6">
        <v>16</v>
      </c>
      <c r="L6000" s="6">
        <v>161</v>
      </c>
      <c r="M6000" s="6">
        <v>3</v>
      </c>
      <c r="N6000" s="6">
        <v>5</v>
      </c>
      <c r="O6000" s="6">
        <v>0.1</v>
      </c>
      <c r="P6000" s="8">
        <v>1152.4000000000001</v>
      </c>
      <c r="Q6000" s="8">
        <v>691.44</v>
      </c>
      <c r="R6000" s="8">
        <f t="shared" si="280"/>
        <v>1728.6</v>
      </c>
      <c r="S6000" s="8">
        <f>(((Sales[[#This Row],[Unit Price]]-(Sales[[#This Row],[Discount Applied]]*Sales[[#This Row],[Unit Price]]))-Q6000)/Q6000)*100</f>
        <v>50</v>
      </c>
      <c r="T6000" s="8">
        <f t="shared" si="281"/>
        <v>5185.8</v>
      </c>
      <c r="U6000" s="8">
        <f>Sales[[#This Row],[Unit Cost]]*Sales[[#This Row],[Order Quantity]]</f>
        <v>3457.2000000000003</v>
      </c>
    </row>
    <row r="6001" spans="1:21" x14ac:dyDescent="0.2">
      <c r="A6001" s="6" t="s">
        <v>6214</v>
      </c>
      <c r="B6001" s="6" t="s">
        <v>23</v>
      </c>
      <c r="C6001" s="6" t="s">
        <v>145</v>
      </c>
      <c r="D6001" s="7">
        <v>43900</v>
      </c>
      <c r="E6001" s="7">
        <v>43965</v>
      </c>
      <c r="F6001" s="7">
        <v>43993</v>
      </c>
      <c r="G6001" s="7">
        <v>43995</v>
      </c>
      <c r="H6001" s="6">
        <f t="shared" si="279"/>
        <v>30</v>
      </c>
      <c r="I6001" s="6" t="s">
        <v>215</v>
      </c>
      <c r="J6001" s="6">
        <v>21</v>
      </c>
      <c r="K6001" s="6">
        <v>38</v>
      </c>
      <c r="L6001" s="6">
        <v>99</v>
      </c>
      <c r="M6001" s="6">
        <v>18</v>
      </c>
      <c r="N6001" s="6">
        <v>3</v>
      </c>
      <c r="O6001" s="6">
        <v>0.1</v>
      </c>
      <c r="P6001" s="8">
        <v>1112.2</v>
      </c>
      <c r="Q6001" s="8">
        <v>556.1</v>
      </c>
      <c r="R6001" s="8">
        <f t="shared" si="280"/>
        <v>1334.6400000000003</v>
      </c>
      <c r="S6001" s="8">
        <f>(((Sales[[#This Row],[Unit Price]]-(Sales[[#This Row],[Discount Applied]]*Sales[[#This Row],[Unit Price]]))-Q6001)/Q6001)*100</f>
        <v>80</v>
      </c>
      <c r="T6001" s="8">
        <f t="shared" si="281"/>
        <v>3002.9400000000005</v>
      </c>
      <c r="U6001" s="8">
        <f>Sales[[#This Row],[Unit Cost]]*Sales[[#This Row],[Order Quantity]]</f>
        <v>1668.3000000000002</v>
      </c>
    </row>
    <row r="6002" spans="1:21" x14ac:dyDescent="0.2">
      <c r="A6002" s="6" t="s">
        <v>6215</v>
      </c>
      <c r="B6002" s="6" t="s">
        <v>24</v>
      </c>
      <c r="C6002" s="6" t="s">
        <v>145</v>
      </c>
      <c r="D6002" s="7">
        <v>43800</v>
      </c>
      <c r="E6002" s="7">
        <v>43965</v>
      </c>
      <c r="F6002" s="7">
        <v>43976</v>
      </c>
      <c r="G6002" s="7">
        <v>43986</v>
      </c>
      <c r="H6002" s="6">
        <f t="shared" si="279"/>
        <v>21</v>
      </c>
      <c r="I6002" s="6" t="s">
        <v>215</v>
      </c>
      <c r="J6002" s="6">
        <v>11</v>
      </c>
      <c r="K6002" s="6">
        <v>37</v>
      </c>
      <c r="L6002" s="6">
        <v>169</v>
      </c>
      <c r="M6002" s="6">
        <v>16</v>
      </c>
      <c r="N6002" s="6">
        <v>3</v>
      </c>
      <c r="O6002" s="6">
        <v>0.05</v>
      </c>
      <c r="P6002" s="8">
        <v>6210.9000000000005</v>
      </c>
      <c r="Q6002" s="8">
        <v>3353.8860000000004</v>
      </c>
      <c r="R6002" s="8">
        <f t="shared" si="280"/>
        <v>7639.4070000000011</v>
      </c>
      <c r="S6002" s="8">
        <f>(((Sales[[#This Row],[Unit Price]]-(Sales[[#This Row],[Discount Applied]]*Sales[[#This Row],[Unit Price]]))-Q6002)/Q6002)*100</f>
        <v>75.925925925925924</v>
      </c>
      <c r="T6002" s="8">
        <f t="shared" si="281"/>
        <v>17701.065000000002</v>
      </c>
      <c r="U6002" s="8">
        <f>Sales[[#This Row],[Unit Cost]]*Sales[[#This Row],[Order Quantity]]</f>
        <v>10061.658000000001</v>
      </c>
    </row>
    <row r="6003" spans="1:21" x14ac:dyDescent="0.2">
      <c r="A6003" s="6" t="s">
        <v>6216</v>
      </c>
      <c r="B6003" s="6" t="s">
        <v>25</v>
      </c>
      <c r="C6003" s="6" t="s">
        <v>146</v>
      </c>
      <c r="D6003" s="7">
        <v>43900</v>
      </c>
      <c r="E6003" s="7">
        <v>43965</v>
      </c>
      <c r="F6003" s="7">
        <v>43981</v>
      </c>
      <c r="G6003" s="7">
        <v>43985</v>
      </c>
      <c r="H6003" s="6">
        <f t="shared" si="279"/>
        <v>20</v>
      </c>
      <c r="I6003" s="6" t="s">
        <v>215</v>
      </c>
      <c r="J6003" s="6">
        <v>17</v>
      </c>
      <c r="K6003" s="6">
        <v>23</v>
      </c>
      <c r="L6003" s="6">
        <v>284</v>
      </c>
      <c r="M6003" s="6">
        <v>44</v>
      </c>
      <c r="N6003" s="6">
        <v>8</v>
      </c>
      <c r="O6003" s="6">
        <v>0.05</v>
      </c>
      <c r="P6003" s="8">
        <v>911.2</v>
      </c>
      <c r="Q6003" s="8">
        <v>747.18399999999997</v>
      </c>
      <c r="R6003" s="8">
        <f t="shared" si="280"/>
        <v>947.64800000000105</v>
      </c>
      <c r="S6003" s="8">
        <f>(((Sales[[#This Row],[Unit Price]]-(Sales[[#This Row],[Discount Applied]]*Sales[[#This Row],[Unit Price]]))-Q6003)/Q6003)*100</f>
        <v>15.853658536585383</v>
      </c>
      <c r="T6003" s="8">
        <f t="shared" si="281"/>
        <v>6925.1200000000008</v>
      </c>
      <c r="U6003" s="8">
        <f>Sales[[#This Row],[Unit Cost]]*Sales[[#This Row],[Order Quantity]]</f>
        <v>5977.4719999999998</v>
      </c>
    </row>
    <row r="6004" spans="1:21" x14ac:dyDescent="0.2">
      <c r="A6004" s="6" t="s">
        <v>6217</v>
      </c>
      <c r="B6004" s="6" t="s">
        <v>25</v>
      </c>
      <c r="C6004" s="6" t="s">
        <v>145</v>
      </c>
      <c r="D6004" s="7">
        <v>43800</v>
      </c>
      <c r="E6004" s="7">
        <v>43965</v>
      </c>
      <c r="F6004" s="7">
        <v>43991</v>
      </c>
      <c r="G6004" s="7">
        <v>43995</v>
      </c>
      <c r="H6004" s="6">
        <f t="shared" si="279"/>
        <v>30</v>
      </c>
      <c r="I6004" s="6" t="s">
        <v>215</v>
      </c>
      <c r="J6004" s="6">
        <v>13</v>
      </c>
      <c r="K6004" s="6">
        <v>5</v>
      </c>
      <c r="L6004" s="6">
        <v>130</v>
      </c>
      <c r="M6004" s="6">
        <v>13</v>
      </c>
      <c r="N6004" s="6">
        <v>6</v>
      </c>
      <c r="O6004" s="6">
        <v>0.05</v>
      </c>
      <c r="P6004" s="8">
        <v>180.9</v>
      </c>
      <c r="Q6004" s="8">
        <v>146.52900000000002</v>
      </c>
      <c r="R6004" s="8">
        <f t="shared" si="280"/>
        <v>151.9559999999999</v>
      </c>
      <c r="S6004" s="8">
        <f>(((Sales[[#This Row],[Unit Price]]-(Sales[[#This Row],[Discount Applied]]*Sales[[#This Row],[Unit Price]]))-Q6004)/Q6004)*100</f>
        <v>17.283950617283946</v>
      </c>
      <c r="T6004" s="8">
        <f t="shared" si="281"/>
        <v>1031.1300000000001</v>
      </c>
      <c r="U6004" s="8">
        <f>Sales[[#This Row],[Unit Cost]]*Sales[[#This Row],[Order Quantity]]</f>
        <v>879.17400000000021</v>
      </c>
    </row>
    <row r="6005" spans="1:21" x14ac:dyDescent="0.2">
      <c r="A6005" s="6" t="s">
        <v>6218</v>
      </c>
      <c r="B6005" s="6" t="s">
        <v>25</v>
      </c>
      <c r="C6005" s="6" t="s">
        <v>145</v>
      </c>
      <c r="D6005" s="7">
        <v>43900</v>
      </c>
      <c r="E6005" s="7">
        <v>43965</v>
      </c>
      <c r="F6005" s="7">
        <v>43989</v>
      </c>
      <c r="G6005" s="7">
        <v>43998</v>
      </c>
      <c r="H6005" s="6">
        <f t="shared" si="279"/>
        <v>33</v>
      </c>
      <c r="I6005" s="6" t="s">
        <v>215</v>
      </c>
      <c r="J6005" s="6">
        <v>20</v>
      </c>
      <c r="K6005" s="6">
        <v>32</v>
      </c>
      <c r="L6005" s="6">
        <v>181</v>
      </c>
      <c r="M6005" s="6">
        <v>31</v>
      </c>
      <c r="N6005" s="6">
        <v>4</v>
      </c>
      <c r="O6005" s="6">
        <v>0.05</v>
      </c>
      <c r="P6005" s="8">
        <v>3999.9</v>
      </c>
      <c r="Q6005" s="8">
        <v>2119.9470000000001</v>
      </c>
      <c r="R6005" s="8">
        <f t="shared" si="280"/>
        <v>6719.8320000000003</v>
      </c>
      <c r="S6005" s="8">
        <f>(((Sales[[#This Row],[Unit Price]]-(Sales[[#This Row],[Discount Applied]]*Sales[[#This Row],[Unit Price]]))-Q6005)/Q6005)*100</f>
        <v>79.245283018867923</v>
      </c>
      <c r="T6005" s="8">
        <f t="shared" si="281"/>
        <v>15199.62</v>
      </c>
      <c r="U6005" s="8">
        <f>Sales[[#This Row],[Unit Cost]]*Sales[[#This Row],[Order Quantity]]</f>
        <v>8479.7880000000005</v>
      </c>
    </row>
    <row r="6006" spans="1:21" x14ac:dyDescent="0.2">
      <c r="A6006" s="6" t="s">
        <v>6219</v>
      </c>
      <c r="B6006" s="6" t="s">
        <v>26</v>
      </c>
      <c r="C6006" s="6" t="s">
        <v>148</v>
      </c>
      <c r="D6006" s="7">
        <v>43800</v>
      </c>
      <c r="E6006" s="7">
        <v>43965</v>
      </c>
      <c r="F6006" s="7">
        <v>43974</v>
      </c>
      <c r="G6006" s="7">
        <v>43978</v>
      </c>
      <c r="H6006" s="6">
        <f t="shared" si="279"/>
        <v>13</v>
      </c>
      <c r="I6006" s="6" t="s">
        <v>215</v>
      </c>
      <c r="J6006" s="6">
        <v>26</v>
      </c>
      <c r="K6006" s="6">
        <v>39</v>
      </c>
      <c r="L6006" s="6">
        <v>42</v>
      </c>
      <c r="M6006" s="6">
        <v>8</v>
      </c>
      <c r="N6006" s="6">
        <v>3</v>
      </c>
      <c r="O6006" s="6">
        <v>0.05</v>
      </c>
      <c r="P6006" s="8">
        <v>1896.1000000000001</v>
      </c>
      <c r="Q6006" s="8">
        <v>777.40099999999995</v>
      </c>
      <c r="R6006" s="8">
        <f t="shared" si="280"/>
        <v>3071.6820000000002</v>
      </c>
      <c r="S6006" s="8">
        <f>(((Sales[[#This Row],[Unit Price]]-(Sales[[#This Row],[Discount Applied]]*Sales[[#This Row],[Unit Price]]))-Q6006)/Q6006)*100</f>
        <v>131.70731707317077</v>
      </c>
      <c r="T6006" s="8">
        <f t="shared" si="281"/>
        <v>5403.8850000000002</v>
      </c>
      <c r="U6006" s="8">
        <f>Sales[[#This Row],[Unit Cost]]*Sales[[#This Row],[Order Quantity]]</f>
        <v>2332.203</v>
      </c>
    </row>
    <row r="6007" spans="1:21" x14ac:dyDescent="0.2">
      <c r="A6007" s="6" t="s">
        <v>6220</v>
      </c>
      <c r="B6007" s="6" t="s">
        <v>24</v>
      </c>
      <c r="C6007" s="6" t="s">
        <v>148</v>
      </c>
      <c r="D6007" s="7">
        <v>43900</v>
      </c>
      <c r="E6007" s="7">
        <v>43965</v>
      </c>
      <c r="F6007" s="7">
        <v>43990</v>
      </c>
      <c r="G6007" s="7">
        <v>43998</v>
      </c>
      <c r="H6007" s="6">
        <f t="shared" si="279"/>
        <v>33</v>
      </c>
      <c r="I6007" s="6" t="s">
        <v>215</v>
      </c>
      <c r="J6007" s="6">
        <v>1</v>
      </c>
      <c r="K6007" s="6">
        <v>24</v>
      </c>
      <c r="L6007" s="6">
        <v>30</v>
      </c>
      <c r="M6007" s="6">
        <v>41</v>
      </c>
      <c r="N6007" s="6">
        <v>8</v>
      </c>
      <c r="O6007" s="6">
        <v>0.05</v>
      </c>
      <c r="P6007" s="8">
        <v>3886</v>
      </c>
      <c r="Q6007" s="8">
        <v>2059.58</v>
      </c>
      <c r="R6007" s="8">
        <f t="shared" si="280"/>
        <v>13056.96</v>
      </c>
      <c r="S6007" s="8">
        <f>(((Sales[[#This Row],[Unit Price]]-(Sales[[#This Row],[Discount Applied]]*Sales[[#This Row],[Unit Price]]))-Q6007)/Q6007)*100</f>
        <v>79.245283018867923</v>
      </c>
      <c r="T6007" s="8">
        <f t="shared" si="281"/>
        <v>29533.599999999999</v>
      </c>
      <c r="U6007" s="8">
        <f>Sales[[#This Row],[Unit Cost]]*Sales[[#This Row],[Order Quantity]]</f>
        <v>16476.64</v>
      </c>
    </row>
    <row r="6008" spans="1:21" x14ac:dyDescent="0.2">
      <c r="A6008" s="6" t="s">
        <v>6221</v>
      </c>
      <c r="B6008" s="6" t="s">
        <v>24</v>
      </c>
      <c r="C6008" s="6" t="s">
        <v>146</v>
      </c>
      <c r="D6008" s="7">
        <v>43900</v>
      </c>
      <c r="E6008" s="7">
        <v>43965</v>
      </c>
      <c r="F6008" s="7">
        <v>43980</v>
      </c>
      <c r="G6008" s="7">
        <v>43986</v>
      </c>
      <c r="H6008" s="6">
        <f t="shared" si="279"/>
        <v>21</v>
      </c>
      <c r="I6008" s="6" t="s">
        <v>215</v>
      </c>
      <c r="J6008" s="6">
        <v>9</v>
      </c>
      <c r="K6008" s="6">
        <v>35</v>
      </c>
      <c r="L6008" s="6">
        <v>326</v>
      </c>
      <c r="M6008" s="6">
        <v>21</v>
      </c>
      <c r="N6008" s="6">
        <v>5</v>
      </c>
      <c r="O6008" s="6">
        <v>0.2</v>
      </c>
      <c r="P6008" s="8">
        <v>5326.5</v>
      </c>
      <c r="Q6008" s="8">
        <v>3036.1049999999996</v>
      </c>
      <c r="R6008" s="8">
        <f t="shared" si="280"/>
        <v>6125.4750000000022</v>
      </c>
      <c r="S6008" s="8">
        <f>(((Sales[[#This Row],[Unit Price]]-(Sales[[#This Row],[Discount Applied]]*Sales[[#This Row],[Unit Price]]))-Q6008)/Q6008)*100</f>
        <v>40.350877192982473</v>
      </c>
      <c r="T6008" s="8">
        <f t="shared" si="281"/>
        <v>21306</v>
      </c>
      <c r="U6008" s="8">
        <f>Sales[[#This Row],[Unit Cost]]*Sales[[#This Row],[Order Quantity]]</f>
        <v>15180.524999999998</v>
      </c>
    </row>
    <row r="6009" spans="1:21" x14ac:dyDescent="0.2">
      <c r="A6009" s="6" t="s">
        <v>6222</v>
      </c>
      <c r="B6009" s="6" t="s">
        <v>26</v>
      </c>
      <c r="C6009" s="6" t="s">
        <v>146</v>
      </c>
      <c r="D6009" s="7">
        <v>43900</v>
      </c>
      <c r="E6009" s="7">
        <v>43965</v>
      </c>
      <c r="F6009" s="7">
        <v>43973</v>
      </c>
      <c r="G6009" s="7">
        <v>43976</v>
      </c>
      <c r="H6009" s="6">
        <f t="shared" si="279"/>
        <v>11</v>
      </c>
      <c r="I6009" s="6" t="s">
        <v>215</v>
      </c>
      <c r="J6009" s="6">
        <v>28</v>
      </c>
      <c r="K6009" s="6">
        <v>47</v>
      </c>
      <c r="L6009" s="6">
        <v>285</v>
      </c>
      <c r="M6009" s="6">
        <v>16</v>
      </c>
      <c r="N6009" s="6">
        <v>8</v>
      </c>
      <c r="O6009" s="6">
        <v>0.15</v>
      </c>
      <c r="P6009" s="8">
        <v>234.5</v>
      </c>
      <c r="Q6009" s="8">
        <v>126.63000000000001</v>
      </c>
      <c r="R6009" s="8">
        <f t="shared" si="280"/>
        <v>581.55999999999983</v>
      </c>
      <c r="S6009" s="8">
        <f>(((Sales[[#This Row],[Unit Price]]-(Sales[[#This Row],[Discount Applied]]*Sales[[#This Row],[Unit Price]]))-Q6009)/Q6009)*100</f>
        <v>57.407407407407383</v>
      </c>
      <c r="T6009" s="8">
        <f t="shared" si="281"/>
        <v>1594.6</v>
      </c>
      <c r="U6009" s="8">
        <f>Sales[[#This Row],[Unit Cost]]*Sales[[#This Row],[Order Quantity]]</f>
        <v>1013.0400000000001</v>
      </c>
    </row>
    <row r="6010" spans="1:21" x14ac:dyDescent="0.2">
      <c r="A6010" s="6" t="s">
        <v>6223</v>
      </c>
      <c r="B6010" s="6" t="s">
        <v>23</v>
      </c>
      <c r="C6010" s="6" t="s">
        <v>146</v>
      </c>
      <c r="D6010" s="7">
        <v>43800</v>
      </c>
      <c r="E6010" s="7">
        <v>43965</v>
      </c>
      <c r="F6010" s="7">
        <v>43987</v>
      </c>
      <c r="G6010" s="7">
        <v>43990</v>
      </c>
      <c r="H6010" s="6">
        <f t="shared" si="279"/>
        <v>25</v>
      </c>
      <c r="I6010" s="6" t="s">
        <v>215</v>
      </c>
      <c r="J6010" s="6">
        <v>21</v>
      </c>
      <c r="K6010" s="6">
        <v>38</v>
      </c>
      <c r="L6010" s="6">
        <v>316</v>
      </c>
      <c r="M6010" s="6">
        <v>35</v>
      </c>
      <c r="N6010" s="6">
        <v>3</v>
      </c>
      <c r="O6010" s="6">
        <v>7.4999999999999997E-2</v>
      </c>
      <c r="P6010" s="8">
        <v>2445.5</v>
      </c>
      <c r="Q6010" s="8">
        <v>978.2</v>
      </c>
      <c r="R6010" s="8">
        <f t="shared" si="280"/>
        <v>3851.6624999999995</v>
      </c>
      <c r="S6010" s="8">
        <f>(((Sales[[#This Row],[Unit Price]]-(Sales[[#This Row],[Discount Applied]]*Sales[[#This Row],[Unit Price]]))-Q6010)/Q6010)*100</f>
        <v>131.25</v>
      </c>
      <c r="T6010" s="8">
        <f t="shared" si="281"/>
        <v>6786.2624999999998</v>
      </c>
      <c r="U6010" s="8">
        <f>Sales[[#This Row],[Unit Cost]]*Sales[[#This Row],[Order Quantity]]</f>
        <v>2934.6000000000004</v>
      </c>
    </row>
    <row r="6011" spans="1:21" x14ac:dyDescent="0.2">
      <c r="A6011" s="6" t="s">
        <v>6224</v>
      </c>
      <c r="B6011" s="6" t="s">
        <v>23</v>
      </c>
      <c r="C6011" s="6" t="s">
        <v>145</v>
      </c>
      <c r="D6011" s="7">
        <v>43800</v>
      </c>
      <c r="E6011" s="7">
        <v>43965</v>
      </c>
      <c r="F6011" s="7">
        <v>43989</v>
      </c>
      <c r="G6011" s="7">
        <v>43992</v>
      </c>
      <c r="H6011" s="6">
        <f t="shared" si="279"/>
        <v>27</v>
      </c>
      <c r="I6011" s="6" t="s">
        <v>215</v>
      </c>
      <c r="J6011" s="6">
        <v>23</v>
      </c>
      <c r="K6011" s="6">
        <v>10</v>
      </c>
      <c r="L6011" s="6">
        <v>109</v>
      </c>
      <c r="M6011" s="6">
        <v>26</v>
      </c>
      <c r="N6011" s="6">
        <v>1</v>
      </c>
      <c r="O6011" s="6">
        <v>0.05</v>
      </c>
      <c r="P6011" s="8">
        <v>234.5</v>
      </c>
      <c r="Q6011" s="8">
        <v>154.77000000000001</v>
      </c>
      <c r="R6011" s="8">
        <f t="shared" si="280"/>
        <v>68.004999999999995</v>
      </c>
      <c r="S6011" s="8">
        <f>(((Sales[[#This Row],[Unit Price]]-(Sales[[#This Row],[Discount Applied]]*Sales[[#This Row],[Unit Price]]))-Q6011)/Q6011)*100</f>
        <v>43.939393939393931</v>
      </c>
      <c r="T6011" s="8">
        <f t="shared" si="281"/>
        <v>222.77500000000001</v>
      </c>
      <c r="U6011" s="8">
        <f>Sales[[#This Row],[Unit Cost]]*Sales[[#This Row],[Order Quantity]]</f>
        <v>154.77000000000001</v>
      </c>
    </row>
    <row r="6012" spans="1:21" x14ac:dyDescent="0.2">
      <c r="A6012" s="6" t="s">
        <v>6225</v>
      </c>
      <c r="B6012" s="6" t="s">
        <v>25</v>
      </c>
      <c r="C6012" s="6" t="s">
        <v>148</v>
      </c>
      <c r="D6012" s="7">
        <v>43900</v>
      </c>
      <c r="E6012" s="7">
        <v>43966</v>
      </c>
      <c r="F6012" s="7">
        <v>43969</v>
      </c>
      <c r="G6012" s="7">
        <v>43971</v>
      </c>
      <c r="H6012" s="6">
        <f t="shared" si="279"/>
        <v>5</v>
      </c>
      <c r="I6012" s="6" t="s">
        <v>215</v>
      </c>
      <c r="J6012" s="6">
        <v>19</v>
      </c>
      <c r="K6012" s="6">
        <v>44</v>
      </c>
      <c r="L6012" s="6">
        <v>46</v>
      </c>
      <c r="M6012" s="6">
        <v>22</v>
      </c>
      <c r="N6012" s="6">
        <v>5</v>
      </c>
      <c r="O6012" s="6">
        <v>0.05</v>
      </c>
      <c r="P6012" s="8">
        <v>2211</v>
      </c>
      <c r="Q6012" s="8">
        <v>1216.0500000000002</v>
      </c>
      <c r="R6012" s="8">
        <f t="shared" si="280"/>
        <v>4421.9999999999991</v>
      </c>
      <c r="S6012" s="8">
        <f>(((Sales[[#This Row],[Unit Price]]-(Sales[[#This Row],[Discount Applied]]*Sales[[#This Row],[Unit Price]]))-Q6012)/Q6012)*100</f>
        <v>72.727272727272691</v>
      </c>
      <c r="T6012" s="8">
        <f t="shared" si="281"/>
        <v>10502.25</v>
      </c>
      <c r="U6012" s="8">
        <f>Sales[[#This Row],[Unit Cost]]*Sales[[#This Row],[Order Quantity]]</f>
        <v>6080.2500000000009</v>
      </c>
    </row>
    <row r="6013" spans="1:21" x14ac:dyDescent="0.2">
      <c r="A6013" s="6" t="s">
        <v>6226</v>
      </c>
      <c r="B6013" s="6" t="s">
        <v>24</v>
      </c>
      <c r="C6013" s="6" t="s">
        <v>147</v>
      </c>
      <c r="D6013" s="7">
        <v>43800</v>
      </c>
      <c r="E6013" s="7">
        <v>43966</v>
      </c>
      <c r="F6013" s="7">
        <v>43974</v>
      </c>
      <c r="G6013" s="7">
        <v>43979</v>
      </c>
      <c r="H6013" s="6">
        <f t="shared" si="279"/>
        <v>13</v>
      </c>
      <c r="I6013" s="6" t="s">
        <v>215</v>
      </c>
      <c r="J6013" s="6">
        <v>2</v>
      </c>
      <c r="K6013" s="6">
        <v>40</v>
      </c>
      <c r="L6013" s="6">
        <v>248</v>
      </c>
      <c r="M6013" s="6">
        <v>20</v>
      </c>
      <c r="N6013" s="6">
        <v>4</v>
      </c>
      <c r="O6013" s="6">
        <v>7.4999999999999997E-2</v>
      </c>
      <c r="P6013" s="8">
        <v>5587.8</v>
      </c>
      <c r="Q6013" s="8">
        <v>3017.4120000000003</v>
      </c>
      <c r="R6013" s="8">
        <f t="shared" si="280"/>
        <v>8605.2119999999995</v>
      </c>
      <c r="S6013" s="8">
        <f>(((Sales[[#This Row],[Unit Price]]-(Sales[[#This Row],[Discount Applied]]*Sales[[#This Row],[Unit Price]]))-Q6013)/Q6013)*100</f>
        <v>71.296296296296291</v>
      </c>
      <c r="T6013" s="8">
        <f t="shared" si="281"/>
        <v>20674.86</v>
      </c>
      <c r="U6013" s="8">
        <f>Sales[[#This Row],[Unit Cost]]*Sales[[#This Row],[Order Quantity]]</f>
        <v>12069.648000000001</v>
      </c>
    </row>
    <row r="6014" spans="1:21" x14ac:dyDescent="0.2">
      <c r="A6014" s="6" t="s">
        <v>6227</v>
      </c>
      <c r="B6014" s="6" t="s">
        <v>24</v>
      </c>
      <c r="C6014" s="6" t="s">
        <v>147</v>
      </c>
      <c r="D6014" s="7">
        <v>43900</v>
      </c>
      <c r="E6014" s="7">
        <v>43966</v>
      </c>
      <c r="F6014" s="7">
        <v>43977</v>
      </c>
      <c r="G6014" s="7">
        <v>43980</v>
      </c>
      <c r="H6014" s="6">
        <f t="shared" si="279"/>
        <v>14</v>
      </c>
      <c r="I6014" s="6" t="s">
        <v>215</v>
      </c>
      <c r="J6014" s="6">
        <v>10</v>
      </c>
      <c r="K6014" s="6">
        <v>15</v>
      </c>
      <c r="L6014" s="6">
        <v>220</v>
      </c>
      <c r="M6014" s="6">
        <v>19</v>
      </c>
      <c r="N6014" s="6">
        <v>3</v>
      </c>
      <c r="O6014" s="6">
        <v>0.3</v>
      </c>
      <c r="P6014" s="8">
        <v>2633.1</v>
      </c>
      <c r="Q6014" s="8">
        <v>1606.1909999999998</v>
      </c>
      <c r="R6014" s="8">
        <f t="shared" si="280"/>
        <v>710.9369999999999</v>
      </c>
      <c r="S6014" s="8">
        <f>(((Sales[[#This Row],[Unit Price]]-(Sales[[#This Row],[Discount Applied]]*Sales[[#This Row],[Unit Price]]))-Q6014)/Q6014)*100</f>
        <v>14.754098360655757</v>
      </c>
      <c r="T6014" s="8">
        <f t="shared" si="281"/>
        <v>5529.5099999999993</v>
      </c>
      <c r="U6014" s="8">
        <f>Sales[[#This Row],[Unit Cost]]*Sales[[#This Row],[Order Quantity]]</f>
        <v>4818.5729999999994</v>
      </c>
    </row>
    <row r="6015" spans="1:21" x14ac:dyDescent="0.2">
      <c r="A6015" s="6" t="s">
        <v>6228</v>
      </c>
      <c r="B6015" s="6" t="s">
        <v>26</v>
      </c>
      <c r="C6015" s="6" t="s">
        <v>148</v>
      </c>
      <c r="D6015" s="7">
        <v>43900</v>
      </c>
      <c r="E6015" s="7">
        <v>43966</v>
      </c>
      <c r="F6015" s="7">
        <v>43991</v>
      </c>
      <c r="G6015" s="7">
        <v>43992</v>
      </c>
      <c r="H6015" s="6">
        <f t="shared" si="279"/>
        <v>26</v>
      </c>
      <c r="I6015" s="6" t="s">
        <v>215</v>
      </c>
      <c r="J6015" s="6">
        <v>26</v>
      </c>
      <c r="K6015" s="6">
        <v>27</v>
      </c>
      <c r="L6015" s="6">
        <v>15</v>
      </c>
      <c r="M6015" s="6">
        <v>1</v>
      </c>
      <c r="N6015" s="6">
        <v>1</v>
      </c>
      <c r="O6015" s="6">
        <v>7.4999999999999997E-2</v>
      </c>
      <c r="P6015" s="8">
        <v>3953</v>
      </c>
      <c r="Q6015" s="8">
        <v>3360.0499999999997</v>
      </c>
      <c r="R6015" s="8">
        <f t="shared" si="280"/>
        <v>296.47500000000036</v>
      </c>
      <c r="S6015" s="8">
        <f>(((Sales[[#This Row],[Unit Price]]-(Sales[[#This Row],[Discount Applied]]*Sales[[#This Row],[Unit Price]]))-Q6015)/Q6015)*100</f>
        <v>8.8235294117647172</v>
      </c>
      <c r="T6015" s="8">
        <f t="shared" si="281"/>
        <v>3656.5250000000001</v>
      </c>
      <c r="U6015" s="8">
        <f>Sales[[#This Row],[Unit Cost]]*Sales[[#This Row],[Order Quantity]]</f>
        <v>3360.0499999999997</v>
      </c>
    </row>
    <row r="6016" spans="1:21" x14ac:dyDescent="0.2">
      <c r="A6016" s="6" t="s">
        <v>6229</v>
      </c>
      <c r="B6016" s="6" t="s">
        <v>26</v>
      </c>
      <c r="C6016" s="6" t="s">
        <v>145</v>
      </c>
      <c r="D6016" s="7">
        <v>43900</v>
      </c>
      <c r="E6016" s="7">
        <v>43966</v>
      </c>
      <c r="F6016" s="7">
        <v>43980</v>
      </c>
      <c r="G6016" s="7">
        <v>43982</v>
      </c>
      <c r="H6016" s="6">
        <f t="shared" si="279"/>
        <v>16</v>
      </c>
      <c r="I6016" s="6" t="s">
        <v>215</v>
      </c>
      <c r="J6016" s="6">
        <v>27</v>
      </c>
      <c r="K6016" s="6">
        <v>14</v>
      </c>
      <c r="L6016" s="6">
        <v>96</v>
      </c>
      <c r="M6016" s="6">
        <v>45</v>
      </c>
      <c r="N6016" s="6">
        <v>1</v>
      </c>
      <c r="O6016" s="6">
        <v>7.4999999999999997E-2</v>
      </c>
      <c r="P6016" s="8">
        <v>1072</v>
      </c>
      <c r="Q6016" s="8">
        <v>825.44</v>
      </c>
      <c r="R6016" s="8">
        <f t="shared" si="280"/>
        <v>166.15999999999997</v>
      </c>
      <c r="S6016" s="8">
        <f>(((Sales[[#This Row],[Unit Price]]-(Sales[[#This Row],[Discount Applied]]*Sales[[#This Row],[Unit Price]]))-Q6016)/Q6016)*100</f>
        <v>20.129870129870124</v>
      </c>
      <c r="T6016" s="8">
        <f t="shared" si="281"/>
        <v>991.6</v>
      </c>
      <c r="U6016" s="8">
        <f>Sales[[#This Row],[Unit Cost]]*Sales[[#This Row],[Order Quantity]]</f>
        <v>825.44</v>
      </c>
    </row>
    <row r="6017" spans="1:21" x14ac:dyDescent="0.2">
      <c r="A6017" s="6" t="s">
        <v>6230</v>
      </c>
      <c r="B6017" s="6" t="s">
        <v>23</v>
      </c>
      <c r="C6017" s="6" t="s">
        <v>145</v>
      </c>
      <c r="D6017" s="7">
        <v>43800</v>
      </c>
      <c r="E6017" s="7">
        <v>43966</v>
      </c>
      <c r="F6017" s="7">
        <v>43993</v>
      </c>
      <c r="G6017" s="7">
        <v>43995</v>
      </c>
      <c r="H6017" s="6">
        <f t="shared" si="279"/>
        <v>29</v>
      </c>
      <c r="I6017" s="6" t="s">
        <v>215</v>
      </c>
      <c r="J6017" s="6">
        <v>22</v>
      </c>
      <c r="K6017" s="6">
        <v>29</v>
      </c>
      <c r="L6017" s="6">
        <v>150</v>
      </c>
      <c r="M6017" s="6">
        <v>23</v>
      </c>
      <c r="N6017" s="6">
        <v>6</v>
      </c>
      <c r="O6017" s="6">
        <v>0.15</v>
      </c>
      <c r="P6017" s="8">
        <v>2345</v>
      </c>
      <c r="Q6017" s="8">
        <v>1899.45</v>
      </c>
      <c r="R6017" s="8">
        <f t="shared" si="280"/>
        <v>562.79999999999927</v>
      </c>
      <c r="S6017" s="8">
        <f>(((Sales[[#This Row],[Unit Price]]-(Sales[[#This Row],[Discount Applied]]*Sales[[#This Row],[Unit Price]]))-Q6017)/Q6017)*100</f>
        <v>4.9382716049382696</v>
      </c>
      <c r="T6017" s="8">
        <f t="shared" si="281"/>
        <v>11959.5</v>
      </c>
      <c r="U6017" s="8">
        <f>Sales[[#This Row],[Unit Cost]]*Sales[[#This Row],[Order Quantity]]</f>
        <v>11396.7</v>
      </c>
    </row>
    <row r="6018" spans="1:21" x14ac:dyDescent="0.2">
      <c r="A6018" s="6" t="s">
        <v>6231</v>
      </c>
      <c r="B6018" s="6" t="s">
        <v>23</v>
      </c>
      <c r="C6018" s="6" t="s">
        <v>144</v>
      </c>
      <c r="D6018" s="7">
        <v>43900</v>
      </c>
      <c r="E6018" s="7">
        <v>43966</v>
      </c>
      <c r="F6018" s="7">
        <v>43983</v>
      </c>
      <c r="G6018" s="7">
        <v>43987</v>
      </c>
      <c r="H6018" s="6">
        <f t="shared" ref="H6018:H6081" si="282">G6018-E6018</f>
        <v>21</v>
      </c>
      <c r="I6018" s="6" t="s">
        <v>215</v>
      </c>
      <c r="J6018" s="6">
        <v>25</v>
      </c>
      <c r="K6018" s="6">
        <v>18</v>
      </c>
      <c r="L6018" s="6">
        <v>81</v>
      </c>
      <c r="M6018" s="6">
        <v>37</v>
      </c>
      <c r="N6018" s="6">
        <v>3</v>
      </c>
      <c r="O6018" s="6">
        <v>0.15</v>
      </c>
      <c r="P6018" s="8">
        <v>2546</v>
      </c>
      <c r="Q6018" s="8">
        <v>2062.2600000000002</v>
      </c>
      <c r="R6018" s="8">
        <f t="shared" ref="R6018:R6081" si="283">T6018-(Q6018*N6018)</f>
        <v>305.51999999999953</v>
      </c>
      <c r="S6018" s="8">
        <f>(((Sales[[#This Row],[Unit Price]]-(Sales[[#This Row],[Discount Applied]]*Sales[[#This Row],[Unit Price]]))-Q6018)/Q6018)*100</f>
        <v>4.9382716049382562</v>
      </c>
      <c r="T6018" s="8">
        <f t="shared" ref="T6018:T6081" si="284">((P6018*N6018)-(P6018*O6018*N6018))</f>
        <v>6492.3</v>
      </c>
      <c r="U6018" s="8">
        <f>Sales[[#This Row],[Unit Cost]]*Sales[[#This Row],[Order Quantity]]</f>
        <v>6186.7800000000007</v>
      </c>
    </row>
    <row r="6019" spans="1:21" x14ac:dyDescent="0.2">
      <c r="A6019" s="6" t="s">
        <v>6232</v>
      </c>
      <c r="B6019" s="6" t="s">
        <v>24</v>
      </c>
      <c r="C6019" s="6" t="s">
        <v>143</v>
      </c>
      <c r="D6019" s="7">
        <v>43900</v>
      </c>
      <c r="E6019" s="7">
        <v>43966</v>
      </c>
      <c r="F6019" s="7">
        <v>43986</v>
      </c>
      <c r="G6019" s="7">
        <v>43993</v>
      </c>
      <c r="H6019" s="6">
        <f t="shared" si="282"/>
        <v>27</v>
      </c>
      <c r="I6019" s="6" t="s">
        <v>215</v>
      </c>
      <c r="J6019" s="6">
        <v>11</v>
      </c>
      <c r="K6019" s="6">
        <v>19</v>
      </c>
      <c r="L6019" s="6">
        <v>351</v>
      </c>
      <c r="M6019" s="6">
        <v>22</v>
      </c>
      <c r="N6019" s="6">
        <v>8</v>
      </c>
      <c r="O6019" s="6">
        <v>0.1</v>
      </c>
      <c r="P6019" s="8">
        <v>2485.7000000000003</v>
      </c>
      <c r="Q6019" s="8">
        <v>1292.5640000000001</v>
      </c>
      <c r="R6019" s="8">
        <f t="shared" si="283"/>
        <v>7556.5280000000002</v>
      </c>
      <c r="S6019" s="8">
        <f>(((Sales[[#This Row],[Unit Price]]-(Sales[[#This Row],[Discount Applied]]*Sales[[#This Row],[Unit Price]]))-Q6019)/Q6019)*100</f>
        <v>73.076923076923066</v>
      </c>
      <c r="T6019" s="8">
        <f t="shared" si="284"/>
        <v>17897.04</v>
      </c>
      <c r="U6019" s="8">
        <f>Sales[[#This Row],[Unit Cost]]*Sales[[#This Row],[Order Quantity]]</f>
        <v>10340.512000000001</v>
      </c>
    </row>
    <row r="6020" spans="1:21" x14ac:dyDescent="0.2">
      <c r="A6020" s="6" t="s">
        <v>6233</v>
      </c>
      <c r="B6020" s="6" t="s">
        <v>24</v>
      </c>
      <c r="C6020" s="6" t="s">
        <v>145</v>
      </c>
      <c r="D6020" s="7">
        <v>43900</v>
      </c>
      <c r="E6020" s="7">
        <v>43966</v>
      </c>
      <c r="F6020" s="7">
        <v>43989</v>
      </c>
      <c r="G6020" s="7">
        <v>43999</v>
      </c>
      <c r="H6020" s="6">
        <f t="shared" si="282"/>
        <v>33</v>
      </c>
      <c r="I6020" s="6" t="s">
        <v>215</v>
      </c>
      <c r="J6020" s="6">
        <v>7</v>
      </c>
      <c r="K6020" s="6">
        <v>46</v>
      </c>
      <c r="L6020" s="6">
        <v>158</v>
      </c>
      <c r="M6020" s="6">
        <v>9</v>
      </c>
      <c r="N6020" s="6">
        <v>8</v>
      </c>
      <c r="O6020" s="6">
        <v>0.3</v>
      </c>
      <c r="P6020" s="8">
        <v>2244.5</v>
      </c>
      <c r="Q6020" s="8">
        <v>1391.59</v>
      </c>
      <c r="R6020" s="8">
        <f t="shared" si="283"/>
        <v>1436.4800000000014</v>
      </c>
      <c r="S6020" s="8">
        <f>(((Sales[[#This Row],[Unit Price]]-(Sales[[#This Row],[Discount Applied]]*Sales[[#This Row],[Unit Price]]))-Q6020)/Q6020)*100</f>
        <v>12.903225806451626</v>
      </c>
      <c r="T6020" s="8">
        <f t="shared" si="284"/>
        <v>12569.2</v>
      </c>
      <c r="U6020" s="8">
        <f>Sales[[#This Row],[Unit Cost]]*Sales[[#This Row],[Order Quantity]]</f>
        <v>11132.72</v>
      </c>
    </row>
    <row r="6021" spans="1:21" x14ac:dyDescent="0.2">
      <c r="A6021" s="6" t="s">
        <v>6234</v>
      </c>
      <c r="B6021" s="6" t="s">
        <v>23</v>
      </c>
      <c r="C6021" s="6" t="s">
        <v>145</v>
      </c>
      <c r="D6021" s="7">
        <v>43800</v>
      </c>
      <c r="E6021" s="7">
        <v>43966</v>
      </c>
      <c r="F6021" s="7">
        <v>43977</v>
      </c>
      <c r="G6021" s="7">
        <v>43985</v>
      </c>
      <c r="H6021" s="6">
        <f t="shared" si="282"/>
        <v>19</v>
      </c>
      <c r="I6021" s="6" t="s">
        <v>215</v>
      </c>
      <c r="J6021" s="6">
        <v>23</v>
      </c>
      <c r="K6021" s="6">
        <v>24</v>
      </c>
      <c r="L6021" s="6">
        <v>144</v>
      </c>
      <c r="M6021" s="6">
        <v>17</v>
      </c>
      <c r="N6021" s="6">
        <v>1</v>
      </c>
      <c r="O6021" s="6">
        <v>0.05</v>
      </c>
      <c r="P6021" s="8">
        <v>2391.9</v>
      </c>
      <c r="Q6021" s="8">
        <v>1530.816</v>
      </c>
      <c r="R6021" s="8">
        <f t="shared" si="283"/>
        <v>741.48900000000026</v>
      </c>
      <c r="S6021" s="8">
        <f>(((Sales[[#This Row],[Unit Price]]-(Sales[[#This Row],[Discount Applied]]*Sales[[#This Row],[Unit Price]]))-Q6021)/Q6021)*100</f>
        <v>48.437500000000014</v>
      </c>
      <c r="T6021" s="8">
        <f t="shared" si="284"/>
        <v>2272.3050000000003</v>
      </c>
      <c r="U6021" s="8">
        <f>Sales[[#This Row],[Unit Cost]]*Sales[[#This Row],[Order Quantity]]</f>
        <v>1530.816</v>
      </c>
    </row>
    <row r="6022" spans="1:21" x14ac:dyDescent="0.2">
      <c r="A6022" s="6" t="s">
        <v>6235</v>
      </c>
      <c r="B6022" s="6" t="s">
        <v>24</v>
      </c>
      <c r="C6022" s="6" t="s">
        <v>148</v>
      </c>
      <c r="D6022" s="7">
        <v>43900</v>
      </c>
      <c r="E6022" s="7">
        <v>43967</v>
      </c>
      <c r="F6022" s="7">
        <v>43977</v>
      </c>
      <c r="G6022" s="7">
        <v>43978</v>
      </c>
      <c r="H6022" s="6">
        <f t="shared" si="282"/>
        <v>11</v>
      </c>
      <c r="I6022" s="6" t="s">
        <v>215</v>
      </c>
      <c r="J6022" s="6">
        <v>7</v>
      </c>
      <c r="K6022" s="6">
        <v>20</v>
      </c>
      <c r="L6022" s="6">
        <v>21</v>
      </c>
      <c r="M6022" s="6">
        <v>32</v>
      </c>
      <c r="N6022" s="6">
        <v>7</v>
      </c>
      <c r="O6022" s="6">
        <v>0.05</v>
      </c>
      <c r="P6022" s="8">
        <v>1038.5</v>
      </c>
      <c r="Q6022" s="8">
        <v>571.17500000000007</v>
      </c>
      <c r="R6022" s="8">
        <f t="shared" si="283"/>
        <v>2907.7999999999993</v>
      </c>
      <c r="S6022" s="8">
        <f>(((Sales[[#This Row],[Unit Price]]-(Sales[[#This Row],[Discount Applied]]*Sales[[#This Row],[Unit Price]]))-Q6022)/Q6022)*100</f>
        <v>72.72727272727272</v>
      </c>
      <c r="T6022" s="8">
        <f t="shared" si="284"/>
        <v>6906.0249999999996</v>
      </c>
      <c r="U6022" s="8">
        <f>Sales[[#This Row],[Unit Cost]]*Sales[[#This Row],[Order Quantity]]</f>
        <v>3998.2250000000004</v>
      </c>
    </row>
    <row r="6023" spans="1:21" x14ac:dyDescent="0.2">
      <c r="A6023" s="6" t="s">
        <v>6236</v>
      </c>
      <c r="B6023" s="6" t="s">
        <v>24</v>
      </c>
      <c r="C6023" s="6" t="s">
        <v>145</v>
      </c>
      <c r="D6023" s="7">
        <v>43900</v>
      </c>
      <c r="E6023" s="7">
        <v>43967</v>
      </c>
      <c r="F6023" s="7">
        <v>43994</v>
      </c>
      <c r="G6023" s="7">
        <v>44004</v>
      </c>
      <c r="H6023" s="6">
        <f t="shared" si="282"/>
        <v>37</v>
      </c>
      <c r="I6023" s="6" t="s">
        <v>215</v>
      </c>
      <c r="J6023" s="6">
        <v>10</v>
      </c>
      <c r="K6023" s="6">
        <v>9</v>
      </c>
      <c r="L6023" s="6">
        <v>129</v>
      </c>
      <c r="M6023" s="6">
        <v>25</v>
      </c>
      <c r="N6023" s="6">
        <v>6</v>
      </c>
      <c r="O6023" s="6">
        <v>0.1</v>
      </c>
      <c r="P6023" s="8">
        <v>1916.2</v>
      </c>
      <c r="Q6023" s="8">
        <v>1092.2339999999999</v>
      </c>
      <c r="R6023" s="8">
        <f t="shared" si="283"/>
        <v>3794.0760000000018</v>
      </c>
      <c r="S6023" s="8">
        <f>(((Sales[[#This Row],[Unit Price]]-(Sales[[#This Row],[Discount Applied]]*Sales[[#This Row],[Unit Price]]))-Q6023)/Q6023)*100</f>
        <v>57.894736842105267</v>
      </c>
      <c r="T6023" s="8">
        <f t="shared" si="284"/>
        <v>10347.480000000001</v>
      </c>
      <c r="U6023" s="8">
        <f>Sales[[#This Row],[Unit Cost]]*Sales[[#This Row],[Order Quantity]]</f>
        <v>6553.4039999999995</v>
      </c>
    </row>
    <row r="6024" spans="1:21" x14ac:dyDescent="0.2">
      <c r="A6024" s="6" t="s">
        <v>6237</v>
      </c>
      <c r="B6024" s="6" t="s">
        <v>25</v>
      </c>
      <c r="C6024" s="6" t="s">
        <v>146</v>
      </c>
      <c r="D6024" s="7">
        <v>43800</v>
      </c>
      <c r="E6024" s="7">
        <v>43967</v>
      </c>
      <c r="F6024" s="7">
        <v>43987</v>
      </c>
      <c r="G6024" s="7">
        <v>43988</v>
      </c>
      <c r="H6024" s="6">
        <f t="shared" si="282"/>
        <v>21</v>
      </c>
      <c r="I6024" s="6" t="s">
        <v>215</v>
      </c>
      <c r="J6024" s="6">
        <v>17</v>
      </c>
      <c r="K6024" s="6">
        <v>46</v>
      </c>
      <c r="L6024" s="6">
        <v>288</v>
      </c>
      <c r="M6024" s="6">
        <v>47</v>
      </c>
      <c r="N6024" s="6">
        <v>2</v>
      </c>
      <c r="O6024" s="6">
        <v>7.4999999999999997E-2</v>
      </c>
      <c r="P6024" s="8">
        <v>2733.6</v>
      </c>
      <c r="Q6024" s="8">
        <v>1503.48</v>
      </c>
      <c r="R6024" s="8">
        <f t="shared" si="283"/>
        <v>2050.1999999999998</v>
      </c>
      <c r="S6024" s="8">
        <f>(((Sales[[#This Row],[Unit Price]]-(Sales[[#This Row],[Discount Applied]]*Sales[[#This Row],[Unit Price]]))-Q6024)/Q6024)*100</f>
        <v>68.181818181818173</v>
      </c>
      <c r="T6024" s="8">
        <f t="shared" si="284"/>
        <v>5057.16</v>
      </c>
      <c r="U6024" s="8">
        <f>Sales[[#This Row],[Unit Cost]]*Sales[[#This Row],[Order Quantity]]</f>
        <v>3006.96</v>
      </c>
    </row>
    <row r="6025" spans="1:21" x14ac:dyDescent="0.2">
      <c r="A6025" s="6" t="s">
        <v>6238</v>
      </c>
      <c r="B6025" s="6" t="s">
        <v>24</v>
      </c>
      <c r="C6025" s="6" t="s">
        <v>143</v>
      </c>
      <c r="D6025" s="7">
        <v>43900</v>
      </c>
      <c r="E6025" s="7">
        <v>43967</v>
      </c>
      <c r="F6025" s="7">
        <v>43983</v>
      </c>
      <c r="G6025" s="7">
        <v>43987</v>
      </c>
      <c r="H6025" s="6">
        <f t="shared" si="282"/>
        <v>20</v>
      </c>
      <c r="I6025" s="6" t="s">
        <v>215</v>
      </c>
      <c r="J6025" s="6">
        <v>5</v>
      </c>
      <c r="K6025" s="6">
        <v>23</v>
      </c>
      <c r="L6025" s="6">
        <v>359</v>
      </c>
      <c r="M6025" s="6">
        <v>5</v>
      </c>
      <c r="N6025" s="6">
        <v>1</v>
      </c>
      <c r="O6025" s="6">
        <v>7.4999999999999997E-2</v>
      </c>
      <c r="P6025" s="8">
        <v>1098.8</v>
      </c>
      <c r="Q6025" s="8">
        <v>868.05200000000002</v>
      </c>
      <c r="R6025" s="8">
        <f t="shared" si="283"/>
        <v>148.33799999999997</v>
      </c>
      <c r="S6025" s="8">
        <f>(((Sales[[#This Row],[Unit Price]]-(Sales[[#This Row],[Discount Applied]]*Sales[[#This Row],[Unit Price]]))-Q6025)/Q6025)*100</f>
        <v>17.088607594936704</v>
      </c>
      <c r="T6025" s="8">
        <f t="shared" si="284"/>
        <v>1016.39</v>
      </c>
      <c r="U6025" s="8">
        <f>Sales[[#This Row],[Unit Cost]]*Sales[[#This Row],[Order Quantity]]</f>
        <v>868.05200000000002</v>
      </c>
    </row>
    <row r="6026" spans="1:21" x14ac:dyDescent="0.2">
      <c r="A6026" s="6" t="s">
        <v>6239</v>
      </c>
      <c r="B6026" s="6" t="s">
        <v>24</v>
      </c>
      <c r="C6026" s="6" t="s">
        <v>147</v>
      </c>
      <c r="D6026" s="7">
        <v>43800</v>
      </c>
      <c r="E6026" s="7">
        <v>43967</v>
      </c>
      <c r="F6026" s="7">
        <v>43984</v>
      </c>
      <c r="G6026" s="7">
        <v>43994</v>
      </c>
      <c r="H6026" s="6">
        <f t="shared" si="282"/>
        <v>27</v>
      </c>
      <c r="I6026" s="6" t="s">
        <v>215</v>
      </c>
      <c r="J6026" s="6">
        <v>3</v>
      </c>
      <c r="K6026" s="6">
        <v>33</v>
      </c>
      <c r="L6026" s="6">
        <v>219</v>
      </c>
      <c r="M6026" s="6">
        <v>9</v>
      </c>
      <c r="N6026" s="6">
        <v>1</v>
      </c>
      <c r="O6026" s="6">
        <v>0.15</v>
      </c>
      <c r="P6026" s="8">
        <v>1815.7</v>
      </c>
      <c r="Q6026" s="8">
        <v>726.28000000000009</v>
      </c>
      <c r="R6026" s="8">
        <f t="shared" si="283"/>
        <v>817.06499999999994</v>
      </c>
      <c r="S6026" s="8">
        <f>(((Sales[[#This Row],[Unit Price]]-(Sales[[#This Row],[Discount Applied]]*Sales[[#This Row],[Unit Price]]))-Q6026)/Q6026)*100</f>
        <v>112.49999999999997</v>
      </c>
      <c r="T6026" s="8">
        <f t="shared" si="284"/>
        <v>1543.345</v>
      </c>
      <c r="U6026" s="8">
        <f>Sales[[#This Row],[Unit Cost]]*Sales[[#This Row],[Order Quantity]]</f>
        <v>726.28000000000009</v>
      </c>
    </row>
    <row r="6027" spans="1:21" x14ac:dyDescent="0.2">
      <c r="A6027" s="6" t="s">
        <v>6240</v>
      </c>
      <c r="B6027" s="6" t="s">
        <v>24</v>
      </c>
      <c r="C6027" s="6" t="s">
        <v>148</v>
      </c>
      <c r="D6027" s="7">
        <v>43800</v>
      </c>
      <c r="E6027" s="7">
        <v>43967</v>
      </c>
      <c r="F6027" s="7">
        <v>43989</v>
      </c>
      <c r="G6027" s="7">
        <v>43996</v>
      </c>
      <c r="H6027" s="6">
        <f t="shared" si="282"/>
        <v>29</v>
      </c>
      <c r="I6027" s="6" t="s">
        <v>215</v>
      </c>
      <c r="J6027" s="6">
        <v>5</v>
      </c>
      <c r="K6027" s="6">
        <v>4</v>
      </c>
      <c r="L6027" s="6">
        <v>28</v>
      </c>
      <c r="M6027" s="6">
        <v>45</v>
      </c>
      <c r="N6027" s="6">
        <v>7</v>
      </c>
      <c r="O6027" s="6">
        <v>0.1</v>
      </c>
      <c r="P6027" s="8">
        <v>1092.1000000000001</v>
      </c>
      <c r="Q6027" s="8">
        <v>709.86500000000012</v>
      </c>
      <c r="R6027" s="8">
        <f t="shared" si="283"/>
        <v>1911.1749999999993</v>
      </c>
      <c r="S6027" s="8">
        <f>(((Sales[[#This Row],[Unit Price]]-(Sales[[#This Row],[Discount Applied]]*Sales[[#This Row],[Unit Price]]))-Q6027)/Q6027)*100</f>
        <v>38.461538461538453</v>
      </c>
      <c r="T6027" s="8">
        <f t="shared" si="284"/>
        <v>6880.2300000000005</v>
      </c>
      <c r="U6027" s="8">
        <f>Sales[[#This Row],[Unit Cost]]*Sales[[#This Row],[Order Quantity]]</f>
        <v>4969.0550000000012</v>
      </c>
    </row>
    <row r="6028" spans="1:21" x14ac:dyDescent="0.2">
      <c r="A6028" s="6" t="s">
        <v>6241</v>
      </c>
      <c r="B6028" s="6" t="s">
        <v>24</v>
      </c>
      <c r="C6028" s="6" t="s">
        <v>146</v>
      </c>
      <c r="D6028" s="7">
        <v>43800</v>
      </c>
      <c r="E6028" s="7">
        <v>43967</v>
      </c>
      <c r="F6028" s="7">
        <v>43989</v>
      </c>
      <c r="G6028" s="7">
        <v>43995</v>
      </c>
      <c r="H6028" s="6">
        <f t="shared" si="282"/>
        <v>28</v>
      </c>
      <c r="I6028" s="6" t="s">
        <v>215</v>
      </c>
      <c r="J6028" s="6">
        <v>8</v>
      </c>
      <c r="K6028" s="6">
        <v>24</v>
      </c>
      <c r="L6028" s="6">
        <v>301</v>
      </c>
      <c r="M6028" s="6">
        <v>3</v>
      </c>
      <c r="N6028" s="6">
        <v>4</v>
      </c>
      <c r="O6028" s="6">
        <v>0.2</v>
      </c>
      <c r="P6028" s="8">
        <v>1132.3</v>
      </c>
      <c r="Q6028" s="8">
        <v>611.44200000000001</v>
      </c>
      <c r="R6028" s="8">
        <f t="shared" si="283"/>
        <v>1177.5919999999996</v>
      </c>
      <c r="S6028" s="8">
        <f>(((Sales[[#This Row],[Unit Price]]-(Sales[[#This Row],[Discount Applied]]*Sales[[#This Row],[Unit Price]]))-Q6028)/Q6028)*100</f>
        <v>48.148148148148131</v>
      </c>
      <c r="T6028" s="8">
        <f t="shared" si="284"/>
        <v>3623.3599999999997</v>
      </c>
      <c r="U6028" s="8">
        <f>Sales[[#This Row],[Unit Cost]]*Sales[[#This Row],[Order Quantity]]</f>
        <v>2445.768</v>
      </c>
    </row>
    <row r="6029" spans="1:21" x14ac:dyDescent="0.2">
      <c r="A6029" s="6" t="s">
        <v>6242</v>
      </c>
      <c r="B6029" s="6" t="s">
        <v>24</v>
      </c>
      <c r="C6029" s="6" t="s">
        <v>145</v>
      </c>
      <c r="D6029" s="7">
        <v>43800</v>
      </c>
      <c r="E6029" s="7">
        <v>43967</v>
      </c>
      <c r="F6029" s="7">
        <v>43993</v>
      </c>
      <c r="G6029" s="7">
        <v>44000</v>
      </c>
      <c r="H6029" s="6">
        <f t="shared" si="282"/>
        <v>33</v>
      </c>
      <c r="I6029" s="6" t="s">
        <v>215</v>
      </c>
      <c r="J6029" s="6">
        <v>2</v>
      </c>
      <c r="K6029" s="6">
        <v>17</v>
      </c>
      <c r="L6029" s="6">
        <v>182</v>
      </c>
      <c r="M6029" s="6">
        <v>10</v>
      </c>
      <c r="N6029" s="6">
        <v>7</v>
      </c>
      <c r="O6029" s="6">
        <v>0.05</v>
      </c>
      <c r="P6029" s="8">
        <v>2639.8</v>
      </c>
      <c r="Q6029" s="8">
        <v>1689.4720000000002</v>
      </c>
      <c r="R6029" s="8">
        <f t="shared" si="283"/>
        <v>5728.366</v>
      </c>
      <c r="S6029" s="8">
        <f>(((Sales[[#This Row],[Unit Price]]-(Sales[[#This Row],[Discount Applied]]*Sales[[#This Row],[Unit Price]]))-Q6029)/Q6029)*100</f>
        <v>48.437500000000007</v>
      </c>
      <c r="T6029" s="8">
        <f t="shared" si="284"/>
        <v>17554.670000000002</v>
      </c>
      <c r="U6029" s="8">
        <f>Sales[[#This Row],[Unit Cost]]*Sales[[#This Row],[Order Quantity]]</f>
        <v>11826.304000000002</v>
      </c>
    </row>
    <row r="6030" spans="1:21" x14ac:dyDescent="0.2">
      <c r="A6030" s="6" t="s">
        <v>6243</v>
      </c>
      <c r="B6030" s="6" t="s">
        <v>25</v>
      </c>
      <c r="C6030" s="6" t="s">
        <v>145</v>
      </c>
      <c r="D6030" s="7">
        <v>43900</v>
      </c>
      <c r="E6030" s="7">
        <v>43967</v>
      </c>
      <c r="F6030" s="7">
        <v>43980</v>
      </c>
      <c r="G6030" s="7">
        <v>43981</v>
      </c>
      <c r="H6030" s="6">
        <f t="shared" si="282"/>
        <v>14</v>
      </c>
      <c r="I6030" s="6" t="s">
        <v>215</v>
      </c>
      <c r="J6030" s="6">
        <v>18</v>
      </c>
      <c r="K6030" s="6">
        <v>36</v>
      </c>
      <c r="L6030" s="6">
        <v>158</v>
      </c>
      <c r="M6030" s="6">
        <v>8</v>
      </c>
      <c r="N6030" s="6">
        <v>8</v>
      </c>
      <c r="O6030" s="6">
        <v>7.4999999999999997E-2</v>
      </c>
      <c r="P6030" s="8">
        <v>3999.9</v>
      </c>
      <c r="Q6030" s="8">
        <v>2199.9450000000002</v>
      </c>
      <c r="R6030" s="8">
        <f t="shared" si="283"/>
        <v>11999.7</v>
      </c>
      <c r="S6030" s="8">
        <f>(((Sales[[#This Row],[Unit Price]]-(Sales[[#This Row],[Discount Applied]]*Sales[[#This Row],[Unit Price]]))-Q6030)/Q6030)*100</f>
        <v>68.181818181818173</v>
      </c>
      <c r="T6030" s="8">
        <f t="shared" si="284"/>
        <v>29599.260000000002</v>
      </c>
      <c r="U6030" s="8">
        <f>Sales[[#This Row],[Unit Cost]]*Sales[[#This Row],[Order Quantity]]</f>
        <v>17599.560000000001</v>
      </c>
    </row>
    <row r="6031" spans="1:21" x14ac:dyDescent="0.2">
      <c r="A6031" s="6" t="s">
        <v>6244</v>
      </c>
      <c r="B6031" s="6" t="s">
        <v>23</v>
      </c>
      <c r="C6031" s="6" t="s">
        <v>147</v>
      </c>
      <c r="D6031" s="7">
        <v>43900</v>
      </c>
      <c r="E6031" s="7">
        <v>43967</v>
      </c>
      <c r="F6031" s="7">
        <v>43995</v>
      </c>
      <c r="G6031" s="7">
        <v>43996</v>
      </c>
      <c r="H6031" s="6">
        <f t="shared" si="282"/>
        <v>29</v>
      </c>
      <c r="I6031" s="6" t="s">
        <v>215</v>
      </c>
      <c r="J6031" s="6">
        <v>23</v>
      </c>
      <c r="K6031" s="6">
        <v>6</v>
      </c>
      <c r="L6031" s="6">
        <v>249</v>
      </c>
      <c r="M6031" s="6">
        <v>14</v>
      </c>
      <c r="N6031" s="6">
        <v>3</v>
      </c>
      <c r="O6031" s="6">
        <v>0.3</v>
      </c>
      <c r="P6031" s="8">
        <v>3745.3</v>
      </c>
      <c r="Q6031" s="8">
        <v>2808.9750000000004</v>
      </c>
      <c r="R6031" s="8">
        <f t="shared" si="283"/>
        <v>-561.79499999999916</v>
      </c>
      <c r="S6031" s="8">
        <f>(((Sales[[#This Row],[Unit Price]]-(Sales[[#This Row],[Discount Applied]]*Sales[[#This Row],[Unit Price]]))-Q6031)/Q6031)*100</f>
        <v>-6.6666666666666776</v>
      </c>
      <c r="T6031" s="8">
        <f t="shared" si="284"/>
        <v>7865.1300000000019</v>
      </c>
      <c r="U6031" s="8">
        <f>Sales[[#This Row],[Unit Cost]]*Sales[[#This Row],[Order Quantity]]</f>
        <v>8426.9250000000011</v>
      </c>
    </row>
    <row r="6032" spans="1:21" x14ac:dyDescent="0.2">
      <c r="A6032" s="6" t="s">
        <v>6245</v>
      </c>
      <c r="B6032" s="6" t="s">
        <v>25</v>
      </c>
      <c r="C6032" s="6" t="s">
        <v>143</v>
      </c>
      <c r="D6032" s="7">
        <v>43800</v>
      </c>
      <c r="E6032" s="7">
        <v>43967</v>
      </c>
      <c r="F6032" s="7">
        <v>43989</v>
      </c>
      <c r="G6032" s="7">
        <v>43998</v>
      </c>
      <c r="H6032" s="6">
        <f t="shared" si="282"/>
        <v>31</v>
      </c>
      <c r="I6032" s="6" t="s">
        <v>215</v>
      </c>
      <c r="J6032" s="6">
        <v>14</v>
      </c>
      <c r="K6032" s="6">
        <v>48</v>
      </c>
      <c r="L6032" s="6">
        <v>350</v>
      </c>
      <c r="M6032" s="6">
        <v>21</v>
      </c>
      <c r="N6032" s="6">
        <v>7</v>
      </c>
      <c r="O6032" s="6">
        <v>0.1</v>
      </c>
      <c r="P6032" s="8">
        <v>5279.6</v>
      </c>
      <c r="Q6032" s="8">
        <v>3167.76</v>
      </c>
      <c r="R6032" s="8">
        <f t="shared" si="283"/>
        <v>11087.160000000003</v>
      </c>
      <c r="S6032" s="8">
        <f>(((Sales[[#This Row],[Unit Price]]-(Sales[[#This Row],[Discount Applied]]*Sales[[#This Row],[Unit Price]]))-Q6032)/Q6032)*100</f>
        <v>50</v>
      </c>
      <c r="T6032" s="8">
        <f t="shared" si="284"/>
        <v>33261.480000000003</v>
      </c>
      <c r="U6032" s="8">
        <f>Sales[[#This Row],[Unit Cost]]*Sales[[#This Row],[Order Quantity]]</f>
        <v>22174.32</v>
      </c>
    </row>
    <row r="6033" spans="1:21" x14ac:dyDescent="0.2">
      <c r="A6033" s="6" t="s">
        <v>6246</v>
      </c>
      <c r="B6033" s="6" t="s">
        <v>24</v>
      </c>
      <c r="C6033" s="6" t="s">
        <v>145</v>
      </c>
      <c r="D6033" s="7">
        <v>43900</v>
      </c>
      <c r="E6033" s="7">
        <v>43967</v>
      </c>
      <c r="F6033" s="7">
        <v>43982</v>
      </c>
      <c r="G6033" s="7">
        <v>43991</v>
      </c>
      <c r="H6033" s="6">
        <f t="shared" si="282"/>
        <v>24</v>
      </c>
      <c r="I6033" s="6" t="s">
        <v>215</v>
      </c>
      <c r="J6033" s="6">
        <v>1</v>
      </c>
      <c r="K6033" s="6">
        <v>10</v>
      </c>
      <c r="L6033" s="6">
        <v>183</v>
      </c>
      <c r="M6033" s="6">
        <v>4</v>
      </c>
      <c r="N6033" s="6">
        <v>5</v>
      </c>
      <c r="O6033" s="6">
        <v>0.15</v>
      </c>
      <c r="P6033" s="8">
        <v>1005</v>
      </c>
      <c r="Q6033" s="8">
        <v>462.3</v>
      </c>
      <c r="R6033" s="8">
        <f t="shared" si="283"/>
        <v>1959.75</v>
      </c>
      <c r="S6033" s="8">
        <f>(((Sales[[#This Row],[Unit Price]]-(Sales[[#This Row],[Discount Applied]]*Sales[[#This Row],[Unit Price]]))-Q6033)/Q6033)*100</f>
        <v>84.782608695652172</v>
      </c>
      <c r="T6033" s="8">
        <f t="shared" si="284"/>
        <v>4271.25</v>
      </c>
      <c r="U6033" s="8">
        <f>Sales[[#This Row],[Unit Cost]]*Sales[[#This Row],[Order Quantity]]</f>
        <v>2311.5</v>
      </c>
    </row>
    <row r="6034" spans="1:21" x14ac:dyDescent="0.2">
      <c r="A6034" s="6" t="s">
        <v>6247</v>
      </c>
      <c r="B6034" s="6" t="s">
        <v>24</v>
      </c>
      <c r="C6034" s="6" t="s">
        <v>145</v>
      </c>
      <c r="D6034" s="7">
        <v>43900</v>
      </c>
      <c r="E6034" s="7">
        <v>43968</v>
      </c>
      <c r="F6034" s="7">
        <v>43979</v>
      </c>
      <c r="G6034" s="7">
        <v>43985</v>
      </c>
      <c r="H6034" s="6">
        <f t="shared" si="282"/>
        <v>17</v>
      </c>
      <c r="I6034" s="6" t="s">
        <v>215</v>
      </c>
      <c r="J6034" s="6">
        <v>8</v>
      </c>
      <c r="K6034" s="6">
        <v>17</v>
      </c>
      <c r="L6034" s="6">
        <v>164</v>
      </c>
      <c r="M6034" s="6">
        <v>37</v>
      </c>
      <c r="N6034" s="6">
        <v>4</v>
      </c>
      <c r="O6034" s="6">
        <v>0.05</v>
      </c>
      <c r="P6034" s="8">
        <v>3879.3</v>
      </c>
      <c r="Q6034" s="8">
        <v>3142.2330000000002</v>
      </c>
      <c r="R6034" s="8">
        <f t="shared" si="283"/>
        <v>2172.4079999999994</v>
      </c>
      <c r="S6034" s="8">
        <f>(((Sales[[#This Row],[Unit Price]]-(Sales[[#This Row],[Discount Applied]]*Sales[[#This Row],[Unit Price]]))-Q6034)/Q6034)*100</f>
        <v>17.283950617283946</v>
      </c>
      <c r="T6034" s="8">
        <f t="shared" si="284"/>
        <v>14741.34</v>
      </c>
      <c r="U6034" s="8">
        <f>Sales[[#This Row],[Unit Cost]]*Sales[[#This Row],[Order Quantity]]</f>
        <v>12568.932000000001</v>
      </c>
    </row>
    <row r="6035" spans="1:21" x14ac:dyDescent="0.2">
      <c r="A6035" s="6" t="s">
        <v>6248</v>
      </c>
      <c r="B6035" s="6" t="s">
        <v>23</v>
      </c>
      <c r="C6035" s="6" t="s">
        <v>146</v>
      </c>
      <c r="D6035" s="7">
        <v>43800</v>
      </c>
      <c r="E6035" s="7">
        <v>43968</v>
      </c>
      <c r="F6035" s="7">
        <v>43983</v>
      </c>
      <c r="G6035" s="7">
        <v>43993</v>
      </c>
      <c r="H6035" s="6">
        <f t="shared" si="282"/>
        <v>25</v>
      </c>
      <c r="I6035" s="6" t="s">
        <v>215</v>
      </c>
      <c r="J6035" s="6">
        <v>23</v>
      </c>
      <c r="K6035" s="6">
        <v>40</v>
      </c>
      <c r="L6035" s="6">
        <v>291</v>
      </c>
      <c r="M6035" s="6">
        <v>5</v>
      </c>
      <c r="N6035" s="6">
        <v>6</v>
      </c>
      <c r="O6035" s="6">
        <v>0.1</v>
      </c>
      <c r="P6035" s="8">
        <v>3557.7000000000003</v>
      </c>
      <c r="Q6035" s="8">
        <v>1707.6960000000001</v>
      </c>
      <c r="R6035" s="8">
        <f t="shared" si="283"/>
        <v>8965.4040000000005</v>
      </c>
      <c r="S6035" s="8">
        <f>(((Sales[[#This Row],[Unit Price]]-(Sales[[#This Row],[Discount Applied]]*Sales[[#This Row],[Unit Price]]))-Q6035)/Q6035)*100</f>
        <v>87.5</v>
      </c>
      <c r="T6035" s="8">
        <f t="shared" si="284"/>
        <v>19211.580000000002</v>
      </c>
      <c r="U6035" s="8">
        <f>Sales[[#This Row],[Unit Cost]]*Sales[[#This Row],[Order Quantity]]</f>
        <v>10246.176000000001</v>
      </c>
    </row>
    <row r="6036" spans="1:21" x14ac:dyDescent="0.2">
      <c r="A6036" s="6" t="s">
        <v>6249</v>
      </c>
      <c r="B6036" s="6" t="s">
        <v>24</v>
      </c>
      <c r="C6036" s="6" t="s">
        <v>145</v>
      </c>
      <c r="D6036" s="7">
        <v>43900</v>
      </c>
      <c r="E6036" s="7">
        <v>43968</v>
      </c>
      <c r="F6036" s="7">
        <v>43978</v>
      </c>
      <c r="G6036" s="7">
        <v>43982</v>
      </c>
      <c r="H6036" s="6">
        <f t="shared" si="282"/>
        <v>14</v>
      </c>
      <c r="I6036" s="6" t="s">
        <v>215</v>
      </c>
      <c r="J6036" s="6">
        <v>7</v>
      </c>
      <c r="K6036" s="6">
        <v>25</v>
      </c>
      <c r="L6036" s="6">
        <v>132</v>
      </c>
      <c r="M6036" s="6">
        <v>17</v>
      </c>
      <c r="N6036" s="6">
        <v>7</v>
      </c>
      <c r="O6036" s="6">
        <v>0.05</v>
      </c>
      <c r="P6036" s="8">
        <v>5681.6</v>
      </c>
      <c r="Q6036" s="8">
        <v>4829.3600000000006</v>
      </c>
      <c r="R6036" s="8">
        <f t="shared" si="283"/>
        <v>3977.1200000000026</v>
      </c>
      <c r="S6036" s="8">
        <f>(((Sales[[#This Row],[Unit Price]]-(Sales[[#This Row],[Discount Applied]]*Sales[[#This Row],[Unit Price]]))-Q6036)/Q6036)*100</f>
        <v>11.764705882352937</v>
      </c>
      <c r="T6036" s="8">
        <f t="shared" si="284"/>
        <v>37782.640000000007</v>
      </c>
      <c r="U6036" s="8">
        <f>Sales[[#This Row],[Unit Cost]]*Sales[[#This Row],[Order Quantity]]</f>
        <v>33805.520000000004</v>
      </c>
    </row>
    <row r="6037" spans="1:21" x14ac:dyDescent="0.2">
      <c r="A6037" s="6" t="s">
        <v>6250</v>
      </c>
      <c r="B6037" s="6" t="s">
        <v>24</v>
      </c>
      <c r="C6037" s="6" t="s">
        <v>145</v>
      </c>
      <c r="D6037" s="7">
        <v>43900</v>
      </c>
      <c r="E6037" s="7">
        <v>43968</v>
      </c>
      <c r="F6037" s="7">
        <v>43976</v>
      </c>
      <c r="G6037" s="7">
        <v>43979</v>
      </c>
      <c r="H6037" s="6">
        <f t="shared" si="282"/>
        <v>11</v>
      </c>
      <c r="I6037" s="6" t="s">
        <v>215</v>
      </c>
      <c r="J6037" s="6">
        <v>2</v>
      </c>
      <c r="K6037" s="6">
        <v>4</v>
      </c>
      <c r="L6037" s="6">
        <v>107</v>
      </c>
      <c r="M6037" s="6">
        <v>31</v>
      </c>
      <c r="N6037" s="6">
        <v>4</v>
      </c>
      <c r="O6037" s="6">
        <v>0.05</v>
      </c>
      <c r="P6037" s="8">
        <v>3865.9</v>
      </c>
      <c r="Q6037" s="8">
        <v>2087.5860000000002</v>
      </c>
      <c r="R6037" s="8">
        <f t="shared" si="283"/>
        <v>6340.0759999999991</v>
      </c>
      <c r="S6037" s="8">
        <f>(((Sales[[#This Row],[Unit Price]]-(Sales[[#This Row],[Discount Applied]]*Sales[[#This Row],[Unit Price]]))-Q6037)/Q6037)*100</f>
        <v>75.92592592592591</v>
      </c>
      <c r="T6037" s="8">
        <f t="shared" si="284"/>
        <v>14690.42</v>
      </c>
      <c r="U6037" s="8">
        <f>Sales[[#This Row],[Unit Cost]]*Sales[[#This Row],[Order Quantity]]</f>
        <v>8350.344000000001</v>
      </c>
    </row>
    <row r="6038" spans="1:21" x14ac:dyDescent="0.2">
      <c r="A6038" s="6" t="s">
        <v>6251</v>
      </c>
      <c r="B6038" s="6" t="s">
        <v>25</v>
      </c>
      <c r="C6038" s="6" t="s">
        <v>145</v>
      </c>
      <c r="D6038" s="7">
        <v>43900</v>
      </c>
      <c r="E6038" s="7">
        <v>43968</v>
      </c>
      <c r="F6038" s="7">
        <v>43982</v>
      </c>
      <c r="G6038" s="7">
        <v>43990</v>
      </c>
      <c r="H6038" s="6">
        <f t="shared" si="282"/>
        <v>22</v>
      </c>
      <c r="I6038" s="6" t="s">
        <v>215</v>
      </c>
      <c r="J6038" s="6">
        <v>16</v>
      </c>
      <c r="K6038" s="6">
        <v>29</v>
      </c>
      <c r="L6038" s="6">
        <v>111</v>
      </c>
      <c r="M6038" s="6">
        <v>21</v>
      </c>
      <c r="N6038" s="6">
        <v>7</v>
      </c>
      <c r="O6038" s="6">
        <v>0.05</v>
      </c>
      <c r="P6038" s="8">
        <v>2666.6</v>
      </c>
      <c r="Q6038" s="8">
        <v>1093.3059999999998</v>
      </c>
      <c r="R6038" s="8">
        <f t="shared" si="283"/>
        <v>10079.748</v>
      </c>
      <c r="S6038" s="8">
        <f>(((Sales[[#This Row],[Unit Price]]-(Sales[[#This Row],[Discount Applied]]*Sales[[#This Row],[Unit Price]]))-Q6038)/Q6038)*100</f>
        <v>131.70731707317077</v>
      </c>
      <c r="T6038" s="8">
        <f t="shared" si="284"/>
        <v>17732.89</v>
      </c>
      <c r="U6038" s="8">
        <f>Sales[[#This Row],[Unit Cost]]*Sales[[#This Row],[Order Quantity]]</f>
        <v>7653.1419999999989</v>
      </c>
    </row>
    <row r="6039" spans="1:21" x14ac:dyDescent="0.2">
      <c r="A6039" s="6" t="s">
        <v>6252</v>
      </c>
      <c r="B6039" s="6" t="s">
        <v>23</v>
      </c>
      <c r="C6039" s="6" t="s">
        <v>146</v>
      </c>
      <c r="D6039" s="7">
        <v>43900</v>
      </c>
      <c r="E6039" s="7">
        <v>43968</v>
      </c>
      <c r="F6039" s="7">
        <v>43976</v>
      </c>
      <c r="G6039" s="7">
        <v>43978</v>
      </c>
      <c r="H6039" s="6">
        <f t="shared" si="282"/>
        <v>10</v>
      </c>
      <c r="I6039" s="6" t="s">
        <v>215</v>
      </c>
      <c r="J6039" s="6">
        <v>25</v>
      </c>
      <c r="K6039" s="6">
        <v>41</v>
      </c>
      <c r="L6039" s="6">
        <v>284</v>
      </c>
      <c r="M6039" s="6">
        <v>9</v>
      </c>
      <c r="N6039" s="6">
        <v>3</v>
      </c>
      <c r="O6039" s="6">
        <v>0.2</v>
      </c>
      <c r="P6039" s="8">
        <v>5902.7</v>
      </c>
      <c r="Q6039" s="8">
        <v>2420.107</v>
      </c>
      <c r="R6039" s="8">
        <f t="shared" si="283"/>
        <v>6906.1589999999997</v>
      </c>
      <c r="S6039" s="8">
        <f>(((Sales[[#This Row],[Unit Price]]-(Sales[[#This Row],[Discount Applied]]*Sales[[#This Row],[Unit Price]]))-Q6039)/Q6039)*100</f>
        <v>95.121951219512198</v>
      </c>
      <c r="T6039" s="8">
        <f t="shared" si="284"/>
        <v>14166.48</v>
      </c>
      <c r="U6039" s="8">
        <f>Sales[[#This Row],[Unit Cost]]*Sales[[#This Row],[Order Quantity]]</f>
        <v>7260.3209999999999</v>
      </c>
    </row>
    <row r="6040" spans="1:21" x14ac:dyDescent="0.2">
      <c r="A6040" s="6" t="s">
        <v>6253</v>
      </c>
      <c r="B6040" s="6" t="s">
        <v>25</v>
      </c>
      <c r="C6040" s="6" t="s">
        <v>148</v>
      </c>
      <c r="D6040" s="7">
        <v>43900</v>
      </c>
      <c r="E6040" s="7">
        <v>43968</v>
      </c>
      <c r="F6040" s="7">
        <v>43971</v>
      </c>
      <c r="G6040" s="7">
        <v>43972</v>
      </c>
      <c r="H6040" s="6">
        <f t="shared" si="282"/>
        <v>4</v>
      </c>
      <c r="I6040" s="6" t="s">
        <v>215</v>
      </c>
      <c r="J6040" s="6">
        <v>13</v>
      </c>
      <c r="K6040" s="6">
        <v>29</v>
      </c>
      <c r="L6040" s="6">
        <v>11</v>
      </c>
      <c r="M6040" s="6">
        <v>6</v>
      </c>
      <c r="N6040" s="6">
        <v>3</v>
      </c>
      <c r="O6040" s="6">
        <v>0.1</v>
      </c>
      <c r="P6040" s="8">
        <v>3865.9</v>
      </c>
      <c r="Q6040" s="8">
        <v>1700.9960000000001</v>
      </c>
      <c r="R6040" s="8">
        <f t="shared" si="283"/>
        <v>5334.942</v>
      </c>
      <c r="S6040" s="8">
        <f>(((Sales[[#This Row],[Unit Price]]-(Sales[[#This Row],[Discount Applied]]*Sales[[#This Row],[Unit Price]]))-Q6040)/Q6040)*100</f>
        <v>104.54545454545455</v>
      </c>
      <c r="T6040" s="8">
        <f t="shared" si="284"/>
        <v>10437.93</v>
      </c>
      <c r="U6040" s="8">
        <f>Sales[[#This Row],[Unit Cost]]*Sales[[#This Row],[Order Quantity]]</f>
        <v>5102.9880000000003</v>
      </c>
    </row>
    <row r="6041" spans="1:21" x14ac:dyDescent="0.2">
      <c r="A6041" s="6" t="s">
        <v>6254</v>
      </c>
      <c r="B6041" s="6" t="s">
        <v>25</v>
      </c>
      <c r="C6041" s="6" t="s">
        <v>147</v>
      </c>
      <c r="D6041" s="7">
        <v>43800</v>
      </c>
      <c r="E6041" s="7">
        <v>43968</v>
      </c>
      <c r="F6041" s="7">
        <v>43991</v>
      </c>
      <c r="G6041" s="7">
        <v>43996</v>
      </c>
      <c r="H6041" s="6">
        <f t="shared" si="282"/>
        <v>28</v>
      </c>
      <c r="I6041" s="6" t="s">
        <v>215</v>
      </c>
      <c r="J6041" s="6">
        <v>13</v>
      </c>
      <c r="K6041" s="6">
        <v>38</v>
      </c>
      <c r="L6041" s="6">
        <v>253</v>
      </c>
      <c r="M6041" s="6">
        <v>22</v>
      </c>
      <c r="N6041" s="6">
        <v>2</v>
      </c>
      <c r="O6041" s="6">
        <v>7.4999999999999997E-2</v>
      </c>
      <c r="P6041" s="8">
        <v>2237.8000000000002</v>
      </c>
      <c r="Q6041" s="8">
        <v>1253.1680000000001</v>
      </c>
      <c r="R6041" s="8">
        <f t="shared" si="283"/>
        <v>1633.5940000000001</v>
      </c>
      <c r="S6041" s="8">
        <f>(((Sales[[#This Row],[Unit Price]]-(Sales[[#This Row],[Discount Applied]]*Sales[[#This Row],[Unit Price]]))-Q6041)/Q6041)*100</f>
        <v>65.178571428571416</v>
      </c>
      <c r="T6041" s="8">
        <f t="shared" si="284"/>
        <v>4139.93</v>
      </c>
      <c r="U6041" s="8">
        <f>Sales[[#This Row],[Unit Cost]]*Sales[[#This Row],[Order Quantity]]</f>
        <v>2506.3360000000002</v>
      </c>
    </row>
    <row r="6042" spans="1:21" x14ac:dyDescent="0.2">
      <c r="A6042" s="6" t="s">
        <v>6255</v>
      </c>
      <c r="B6042" s="6" t="s">
        <v>25</v>
      </c>
      <c r="C6042" s="6" t="s">
        <v>148</v>
      </c>
      <c r="D6042" s="7">
        <v>43800</v>
      </c>
      <c r="E6042" s="7">
        <v>43968</v>
      </c>
      <c r="F6042" s="7">
        <v>43993</v>
      </c>
      <c r="G6042" s="7">
        <v>43996</v>
      </c>
      <c r="H6042" s="6">
        <f t="shared" si="282"/>
        <v>28</v>
      </c>
      <c r="I6042" s="6" t="s">
        <v>215</v>
      </c>
      <c r="J6042" s="6">
        <v>17</v>
      </c>
      <c r="K6042" s="6">
        <v>3</v>
      </c>
      <c r="L6042" s="6">
        <v>41</v>
      </c>
      <c r="M6042" s="6">
        <v>44</v>
      </c>
      <c r="N6042" s="6">
        <v>8</v>
      </c>
      <c r="O6042" s="6">
        <v>0.05</v>
      </c>
      <c r="P6042" s="8">
        <v>1098.8</v>
      </c>
      <c r="Q6042" s="8">
        <v>560.38800000000003</v>
      </c>
      <c r="R6042" s="8">
        <f t="shared" si="283"/>
        <v>3867.7759999999989</v>
      </c>
      <c r="S6042" s="8">
        <f>(((Sales[[#This Row],[Unit Price]]-(Sales[[#This Row],[Discount Applied]]*Sales[[#This Row],[Unit Price]]))-Q6042)/Q6042)*100</f>
        <v>86.274509803921546</v>
      </c>
      <c r="T6042" s="8">
        <f t="shared" si="284"/>
        <v>8350.8799999999992</v>
      </c>
      <c r="U6042" s="8">
        <f>Sales[[#This Row],[Unit Cost]]*Sales[[#This Row],[Order Quantity]]</f>
        <v>4483.1040000000003</v>
      </c>
    </row>
    <row r="6043" spans="1:21" x14ac:dyDescent="0.2">
      <c r="A6043" s="6" t="s">
        <v>6256</v>
      </c>
      <c r="B6043" s="6" t="s">
        <v>24</v>
      </c>
      <c r="C6043" s="6" t="s">
        <v>147</v>
      </c>
      <c r="D6043" s="7">
        <v>43800</v>
      </c>
      <c r="E6043" s="7">
        <v>43968</v>
      </c>
      <c r="F6043" s="7">
        <v>43981</v>
      </c>
      <c r="G6043" s="7">
        <v>43983</v>
      </c>
      <c r="H6043" s="6">
        <f t="shared" si="282"/>
        <v>15</v>
      </c>
      <c r="I6043" s="6" t="s">
        <v>215</v>
      </c>
      <c r="J6043" s="6">
        <v>11</v>
      </c>
      <c r="K6043" s="6">
        <v>3</v>
      </c>
      <c r="L6043" s="6">
        <v>216</v>
      </c>
      <c r="M6043" s="6">
        <v>11</v>
      </c>
      <c r="N6043" s="6">
        <v>3</v>
      </c>
      <c r="O6043" s="6">
        <v>0.15</v>
      </c>
      <c r="P6043" s="8">
        <v>1688.4</v>
      </c>
      <c r="Q6043" s="8">
        <v>1215.6479999999999</v>
      </c>
      <c r="R6043" s="8">
        <f t="shared" si="283"/>
        <v>658.47600000000148</v>
      </c>
      <c r="S6043" s="8">
        <f>(((Sales[[#This Row],[Unit Price]]-(Sales[[#This Row],[Discount Applied]]*Sales[[#This Row],[Unit Price]]))-Q6043)/Q6043)*100</f>
        <v>18.055555555555571</v>
      </c>
      <c r="T6043" s="8">
        <f t="shared" si="284"/>
        <v>4305.420000000001</v>
      </c>
      <c r="U6043" s="8">
        <f>Sales[[#This Row],[Unit Cost]]*Sales[[#This Row],[Order Quantity]]</f>
        <v>3646.9439999999995</v>
      </c>
    </row>
    <row r="6044" spans="1:21" x14ac:dyDescent="0.2">
      <c r="A6044" s="6" t="s">
        <v>6257</v>
      </c>
      <c r="B6044" s="6" t="s">
        <v>24</v>
      </c>
      <c r="C6044" s="6" t="s">
        <v>148</v>
      </c>
      <c r="D6044" s="7">
        <v>43900</v>
      </c>
      <c r="E6044" s="7">
        <v>43968</v>
      </c>
      <c r="F6044" s="7">
        <v>43974</v>
      </c>
      <c r="G6044" s="7">
        <v>43984</v>
      </c>
      <c r="H6044" s="6">
        <f t="shared" si="282"/>
        <v>16</v>
      </c>
      <c r="I6044" s="6" t="s">
        <v>215</v>
      </c>
      <c r="J6044" s="6">
        <v>11</v>
      </c>
      <c r="K6044" s="6">
        <v>2</v>
      </c>
      <c r="L6044" s="6">
        <v>47</v>
      </c>
      <c r="M6044" s="6">
        <v>25</v>
      </c>
      <c r="N6044" s="6">
        <v>1</v>
      </c>
      <c r="O6044" s="6">
        <v>7.4999999999999997E-2</v>
      </c>
      <c r="P6044" s="8">
        <v>3390.2000000000003</v>
      </c>
      <c r="Q6044" s="8">
        <v>1966.316</v>
      </c>
      <c r="R6044" s="8">
        <f t="shared" si="283"/>
        <v>1169.6190000000004</v>
      </c>
      <c r="S6044" s="8">
        <f>(((Sales[[#This Row],[Unit Price]]-(Sales[[#This Row],[Discount Applied]]*Sales[[#This Row],[Unit Price]]))-Q6044)/Q6044)*100</f>
        <v>59.482758620689665</v>
      </c>
      <c r="T6044" s="8">
        <f t="shared" si="284"/>
        <v>3135.9350000000004</v>
      </c>
      <c r="U6044" s="8">
        <f>Sales[[#This Row],[Unit Cost]]*Sales[[#This Row],[Order Quantity]]</f>
        <v>1966.316</v>
      </c>
    </row>
    <row r="6045" spans="1:21" x14ac:dyDescent="0.2">
      <c r="A6045" s="6" t="s">
        <v>6258</v>
      </c>
      <c r="B6045" s="6" t="s">
        <v>25</v>
      </c>
      <c r="C6045" s="6" t="s">
        <v>148</v>
      </c>
      <c r="D6045" s="7">
        <v>43800</v>
      </c>
      <c r="E6045" s="7">
        <v>43969</v>
      </c>
      <c r="F6045" s="7">
        <v>43985</v>
      </c>
      <c r="G6045" s="7">
        <v>43994</v>
      </c>
      <c r="H6045" s="6">
        <f t="shared" si="282"/>
        <v>25</v>
      </c>
      <c r="I6045" s="6" t="s">
        <v>215</v>
      </c>
      <c r="J6045" s="6">
        <v>13</v>
      </c>
      <c r="K6045" s="6">
        <v>50</v>
      </c>
      <c r="L6045" s="6">
        <v>14</v>
      </c>
      <c r="M6045" s="6">
        <v>34</v>
      </c>
      <c r="N6045" s="6">
        <v>2</v>
      </c>
      <c r="O6045" s="6">
        <v>7.4999999999999997E-2</v>
      </c>
      <c r="P6045" s="8">
        <v>2345</v>
      </c>
      <c r="Q6045" s="8">
        <v>1735.3</v>
      </c>
      <c r="R6045" s="8">
        <f t="shared" si="283"/>
        <v>867.65000000000009</v>
      </c>
      <c r="S6045" s="8">
        <f>(((Sales[[#This Row],[Unit Price]]-(Sales[[#This Row],[Discount Applied]]*Sales[[#This Row],[Unit Price]]))-Q6045)/Q6045)*100</f>
        <v>25.000000000000007</v>
      </c>
      <c r="T6045" s="8">
        <f t="shared" si="284"/>
        <v>4338.25</v>
      </c>
      <c r="U6045" s="8">
        <f>Sales[[#This Row],[Unit Cost]]*Sales[[#This Row],[Order Quantity]]</f>
        <v>3470.6</v>
      </c>
    </row>
    <row r="6046" spans="1:21" x14ac:dyDescent="0.2">
      <c r="A6046" s="6" t="s">
        <v>6259</v>
      </c>
      <c r="B6046" s="6" t="s">
        <v>25</v>
      </c>
      <c r="C6046" s="6" t="s">
        <v>145</v>
      </c>
      <c r="D6046" s="7">
        <v>43900</v>
      </c>
      <c r="E6046" s="7">
        <v>43969</v>
      </c>
      <c r="F6046" s="7">
        <v>43984</v>
      </c>
      <c r="G6046" s="7">
        <v>43985</v>
      </c>
      <c r="H6046" s="6">
        <f t="shared" si="282"/>
        <v>16</v>
      </c>
      <c r="I6046" s="6" t="s">
        <v>215</v>
      </c>
      <c r="J6046" s="6">
        <v>12</v>
      </c>
      <c r="K6046" s="6">
        <v>30</v>
      </c>
      <c r="L6046" s="6">
        <v>147</v>
      </c>
      <c r="M6046" s="6">
        <v>40</v>
      </c>
      <c r="N6046" s="6">
        <v>8</v>
      </c>
      <c r="O6046" s="6">
        <v>0.05</v>
      </c>
      <c r="P6046" s="8">
        <v>757.1</v>
      </c>
      <c r="Q6046" s="8">
        <v>401.26300000000003</v>
      </c>
      <c r="R6046" s="8">
        <f t="shared" si="283"/>
        <v>2543.8559999999998</v>
      </c>
      <c r="S6046" s="8">
        <f>(((Sales[[#This Row],[Unit Price]]-(Sales[[#This Row],[Discount Applied]]*Sales[[#This Row],[Unit Price]]))-Q6046)/Q6046)*100</f>
        <v>79.245283018867909</v>
      </c>
      <c r="T6046" s="8">
        <f t="shared" si="284"/>
        <v>5753.96</v>
      </c>
      <c r="U6046" s="8">
        <f>Sales[[#This Row],[Unit Cost]]*Sales[[#This Row],[Order Quantity]]</f>
        <v>3210.1040000000003</v>
      </c>
    </row>
    <row r="6047" spans="1:21" x14ac:dyDescent="0.2">
      <c r="A6047" s="6" t="s">
        <v>6260</v>
      </c>
      <c r="B6047" s="6" t="s">
        <v>25</v>
      </c>
      <c r="C6047" s="6" t="s">
        <v>143</v>
      </c>
      <c r="D6047" s="7">
        <v>43900</v>
      </c>
      <c r="E6047" s="7">
        <v>43969</v>
      </c>
      <c r="F6047" s="7">
        <v>43983</v>
      </c>
      <c r="G6047" s="7">
        <v>43987</v>
      </c>
      <c r="H6047" s="6">
        <f t="shared" si="282"/>
        <v>18</v>
      </c>
      <c r="I6047" s="6" t="s">
        <v>215</v>
      </c>
      <c r="J6047" s="6">
        <v>20</v>
      </c>
      <c r="K6047" s="6">
        <v>46</v>
      </c>
      <c r="L6047" s="6">
        <v>352</v>
      </c>
      <c r="M6047" s="6">
        <v>30</v>
      </c>
      <c r="N6047" s="6">
        <v>2</v>
      </c>
      <c r="O6047" s="6">
        <v>7.4999999999999997E-2</v>
      </c>
      <c r="P6047" s="8">
        <v>1078.7</v>
      </c>
      <c r="Q6047" s="8">
        <v>442.267</v>
      </c>
      <c r="R6047" s="8">
        <f t="shared" si="283"/>
        <v>1111.0610000000001</v>
      </c>
      <c r="S6047" s="8">
        <f>(((Sales[[#This Row],[Unit Price]]-(Sales[[#This Row],[Discount Applied]]*Sales[[#This Row],[Unit Price]]))-Q6047)/Q6047)*100</f>
        <v>125.609756097561</v>
      </c>
      <c r="T6047" s="8">
        <f t="shared" si="284"/>
        <v>1995.595</v>
      </c>
      <c r="U6047" s="8">
        <f>Sales[[#This Row],[Unit Cost]]*Sales[[#This Row],[Order Quantity]]</f>
        <v>884.53399999999999</v>
      </c>
    </row>
    <row r="6048" spans="1:21" x14ac:dyDescent="0.2">
      <c r="A6048" s="6" t="s">
        <v>6261</v>
      </c>
      <c r="B6048" s="6" t="s">
        <v>24</v>
      </c>
      <c r="C6048" s="6" t="s">
        <v>145</v>
      </c>
      <c r="D6048" s="7">
        <v>43800</v>
      </c>
      <c r="E6048" s="7">
        <v>43969</v>
      </c>
      <c r="F6048" s="7">
        <v>43990</v>
      </c>
      <c r="G6048" s="7">
        <v>43999</v>
      </c>
      <c r="H6048" s="6">
        <f t="shared" si="282"/>
        <v>30</v>
      </c>
      <c r="I6048" s="6" t="s">
        <v>215</v>
      </c>
      <c r="J6048" s="6">
        <v>9</v>
      </c>
      <c r="K6048" s="6">
        <v>17</v>
      </c>
      <c r="L6048" s="6">
        <v>198</v>
      </c>
      <c r="M6048" s="6">
        <v>14</v>
      </c>
      <c r="N6048" s="6">
        <v>4</v>
      </c>
      <c r="O6048" s="6">
        <v>0.05</v>
      </c>
      <c r="P6048" s="8">
        <v>2512.5</v>
      </c>
      <c r="Q6048" s="8">
        <v>1231.125</v>
      </c>
      <c r="R6048" s="8">
        <f t="shared" si="283"/>
        <v>4623</v>
      </c>
      <c r="S6048" s="8">
        <f>(((Sales[[#This Row],[Unit Price]]-(Sales[[#This Row],[Discount Applied]]*Sales[[#This Row],[Unit Price]]))-Q6048)/Q6048)*100</f>
        <v>93.877551020408163</v>
      </c>
      <c r="T6048" s="8">
        <f t="shared" si="284"/>
        <v>9547.5</v>
      </c>
      <c r="U6048" s="8">
        <f>Sales[[#This Row],[Unit Cost]]*Sales[[#This Row],[Order Quantity]]</f>
        <v>4924.5</v>
      </c>
    </row>
    <row r="6049" spans="1:21" x14ac:dyDescent="0.2">
      <c r="A6049" s="6" t="s">
        <v>6262</v>
      </c>
      <c r="B6049" s="6" t="s">
        <v>24</v>
      </c>
      <c r="C6049" s="6" t="s">
        <v>145</v>
      </c>
      <c r="D6049" s="7">
        <v>43900</v>
      </c>
      <c r="E6049" s="7">
        <v>43969</v>
      </c>
      <c r="F6049" s="7">
        <v>43992</v>
      </c>
      <c r="G6049" s="7">
        <v>43995</v>
      </c>
      <c r="H6049" s="6">
        <f t="shared" si="282"/>
        <v>26</v>
      </c>
      <c r="I6049" s="6" t="s">
        <v>215</v>
      </c>
      <c r="J6049" s="6">
        <v>11</v>
      </c>
      <c r="K6049" s="6">
        <v>44</v>
      </c>
      <c r="L6049" s="6">
        <v>175</v>
      </c>
      <c r="M6049" s="6">
        <v>43</v>
      </c>
      <c r="N6049" s="6">
        <v>8</v>
      </c>
      <c r="O6049" s="6">
        <v>0.3</v>
      </c>
      <c r="P6049" s="8">
        <v>1051.9000000000001</v>
      </c>
      <c r="Q6049" s="8">
        <v>546.98800000000006</v>
      </c>
      <c r="R6049" s="8">
        <f t="shared" si="283"/>
        <v>1514.7360000000008</v>
      </c>
      <c r="S6049" s="8">
        <f>(((Sales[[#This Row],[Unit Price]]-(Sales[[#This Row],[Discount Applied]]*Sales[[#This Row],[Unit Price]]))-Q6049)/Q6049)*100</f>
        <v>34.615384615384635</v>
      </c>
      <c r="T6049" s="8">
        <f t="shared" si="284"/>
        <v>5890.6400000000012</v>
      </c>
      <c r="U6049" s="8">
        <f>Sales[[#This Row],[Unit Cost]]*Sales[[#This Row],[Order Quantity]]</f>
        <v>4375.9040000000005</v>
      </c>
    </row>
    <row r="6050" spans="1:21" x14ac:dyDescent="0.2">
      <c r="A6050" s="6" t="s">
        <v>6263</v>
      </c>
      <c r="B6050" s="6" t="s">
        <v>23</v>
      </c>
      <c r="C6050" s="6" t="s">
        <v>145</v>
      </c>
      <c r="D6050" s="7">
        <v>43900</v>
      </c>
      <c r="E6050" s="7">
        <v>43969</v>
      </c>
      <c r="F6050" s="7">
        <v>43971</v>
      </c>
      <c r="G6050" s="7">
        <v>43978</v>
      </c>
      <c r="H6050" s="6">
        <f t="shared" si="282"/>
        <v>9</v>
      </c>
      <c r="I6050" s="6" t="s">
        <v>215</v>
      </c>
      <c r="J6050" s="6">
        <v>25</v>
      </c>
      <c r="K6050" s="6">
        <v>50</v>
      </c>
      <c r="L6050" s="6">
        <v>118</v>
      </c>
      <c r="M6050" s="6">
        <v>6</v>
      </c>
      <c r="N6050" s="6">
        <v>3</v>
      </c>
      <c r="O6050" s="6">
        <v>0.15</v>
      </c>
      <c r="P6050" s="8">
        <v>2458.9</v>
      </c>
      <c r="Q6050" s="8">
        <v>1254.039</v>
      </c>
      <c r="R6050" s="8">
        <f t="shared" si="283"/>
        <v>2508.0780000000004</v>
      </c>
      <c r="S6050" s="8">
        <f>(((Sales[[#This Row],[Unit Price]]-(Sales[[#This Row],[Discount Applied]]*Sales[[#This Row],[Unit Price]]))-Q6050)/Q6050)*100</f>
        <v>66.666666666666671</v>
      </c>
      <c r="T6050" s="8">
        <f t="shared" si="284"/>
        <v>6270.1950000000006</v>
      </c>
      <c r="U6050" s="8">
        <f>Sales[[#This Row],[Unit Cost]]*Sales[[#This Row],[Order Quantity]]</f>
        <v>3762.1170000000002</v>
      </c>
    </row>
    <row r="6051" spans="1:21" x14ac:dyDescent="0.2">
      <c r="A6051" s="6" t="s">
        <v>6264</v>
      </c>
      <c r="B6051" s="6" t="s">
        <v>23</v>
      </c>
      <c r="C6051" s="6" t="s">
        <v>146</v>
      </c>
      <c r="D6051" s="7">
        <v>43900</v>
      </c>
      <c r="E6051" s="7">
        <v>43969</v>
      </c>
      <c r="F6051" s="7">
        <v>43993</v>
      </c>
      <c r="G6051" s="7">
        <v>43997</v>
      </c>
      <c r="H6051" s="6">
        <f t="shared" si="282"/>
        <v>28</v>
      </c>
      <c r="I6051" s="6" t="s">
        <v>215</v>
      </c>
      <c r="J6051" s="6">
        <v>25</v>
      </c>
      <c r="K6051" s="6">
        <v>38</v>
      </c>
      <c r="L6051" s="6">
        <v>278</v>
      </c>
      <c r="M6051" s="6">
        <v>23</v>
      </c>
      <c r="N6051" s="6">
        <v>2</v>
      </c>
      <c r="O6051" s="6">
        <v>0.05</v>
      </c>
      <c r="P6051" s="8">
        <v>1025.1000000000001</v>
      </c>
      <c r="Q6051" s="8">
        <v>840.58200000000011</v>
      </c>
      <c r="R6051" s="8">
        <f t="shared" si="283"/>
        <v>266.52600000000007</v>
      </c>
      <c r="S6051" s="8">
        <f>(((Sales[[#This Row],[Unit Price]]-(Sales[[#This Row],[Discount Applied]]*Sales[[#This Row],[Unit Price]]))-Q6051)/Q6051)*100</f>
        <v>15.853658536585369</v>
      </c>
      <c r="T6051" s="8">
        <f t="shared" si="284"/>
        <v>1947.6900000000003</v>
      </c>
      <c r="U6051" s="8">
        <f>Sales[[#This Row],[Unit Cost]]*Sales[[#This Row],[Order Quantity]]</f>
        <v>1681.1640000000002</v>
      </c>
    </row>
    <row r="6052" spans="1:21" x14ac:dyDescent="0.2">
      <c r="A6052" s="6" t="s">
        <v>6265</v>
      </c>
      <c r="B6052" s="6" t="s">
        <v>24</v>
      </c>
      <c r="C6052" s="6" t="s">
        <v>146</v>
      </c>
      <c r="D6052" s="7">
        <v>43800</v>
      </c>
      <c r="E6052" s="7">
        <v>43969</v>
      </c>
      <c r="F6052" s="7">
        <v>43973</v>
      </c>
      <c r="G6052" s="7">
        <v>43975</v>
      </c>
      <c r="H6052" s="6">
        <f t="shared" si="282"/>
        <v>6</v>
      </c>
      <c r="I6052" s="6" t="s">
        <v>215</v>
      </c>
      <c r="J6052" s="6">
        <v>9</v>
      </c>
      <c r="K6052" s="6">
        <v>42</v>
      </c>
      <c r="L6052" s="6">
        <v>265</v>
      </c>
      <c r="M6052" s="6">
        <v>38</v>
      </c>
      <c r="N6052" s="6">
        <v>8</v>
      </c>
      <c r="O6052" s="6">
        <v>0.15</v>
      </c>
      <c r="P6052" s="8">
        <v>3798.9</v>
      </c>
      <c r="Q6052" s="8">
        <v>2583.2520000000004</v>
      </c>
      <c r="R6052" s="8">
        <f t="shared" si="283"/>
        <v>5166.5039999999972</v>
      </c>
      <c r="S6052" s="8">
        <f>(((Sales[[#This Row],[Unit Price]]-(Sales[[#This Row],[Discount Applied]]*Sales[[#This Row],[Unit Price]]))-Q6052)/Q6052)*100</f>
        <v>24.999999999999982</v>
      </c>
      <c r="T6052" s="8">
        <f t="shared" si="284"/>
        <v>25832.52</v>
      </c>
      <c r="U6052" s="8">
        <f>Sales[[#This Row],[Unit Cost]]*Sales[[#This Row],[Order Quantity]]</f>
        <v>20666.016000000003</v>
      </c>
    </row>
    <row r="6053" spans="1:21" x14ac:dyDescent="0.2">
      <c r="A6053" s="6" t="s">
        <v>6266</v>
      </c>
      <c r="B6053" s="6" t="s">
        <v>26</v>
      </c>
      <c r="C6053" s="6" t="s">
        <v>145</v>
      </c>
      <c r="D6053" s="7">
        <v>43800</v>
      </c>
      <c r="E6053" s="7">
        <v>43969</v>
      </c>
      <c r="F6053" s="7">
        <v>43992</v>
      </c>
      <c r="G6053" s="7">
        <v>43998</v>
      </c>
      <c r="H6053" s="6">
        <f t="shared" si="282"/>
        <v>29</v>
      </c>
      <c r="I6053" s="6" t="s">
        <v>215</v>
      </c>
      <c r="J6053" s="6">
        <v>27</v>
      </c>
      <c r="K6053" s="6">
        <v>24</v>
      </c>
      <c r="L6053" s="6">
        <v>165</v>
      </c>
      <c r="M6053" s="6">
        <v>17</v>
      </c>
      <c r="N6053" s="6">
        <v>7</v>
      </c>
      <c r="O6053" s="6">
        <v>0.1</v>
      </c>
      <c r="P6053" s="8">
        <v>2371.8000000000002</v>
      </c>
      <c r="Q6053" s="8">
        <v>1043.5920000000001</v>
      </c>
      <c r="R6053" s="8">
        <f t="shared" si="283"/>
        <v>7637.1960000000017</v>
      </c>
      <c r="S6053" s="8">
        <f>(((Sales[[#This Row],[Unit Price]]-(Sales[[#This Row],[Discount Applied]]*Sales[[#This Row],[Unit Price]]))-Q6053)/Q6053)*100</f>
        <v>104.54545454545456</v>
      </c>
      <c r="T6053" s="8">
        <f t="shared" si="284"/>
        <v>14942.340000000002</v>
      </c>
      <c r="U6053" s="8">
        <f>Sales[[#This Row],[Unit Cost]]*Sales[[#This Row],[Order Quantity]]</f>
        <v>7305.1440000000002</v>
      </c>
    </row>
    <row r="6054" spans="1:21" x14ac:dyDescent="0.2">
      <c r="A6054" s="6" t="s">
        <v>6267</v>
      </c>
      <c r="B6054" s="6" t="s">
        <v>25</v>
      </c>
      <c r="C6054" s="6" t="s">
        <v>148</v>
      </c>
      <c r="D6054" s="7">
        <v>43900</v>
      </c>
      <c r="E6054" s="7">
        <v>43969</v>
      </c>
      <c r="F6054" s="7">
        <v>43971</v>
      </c>
      <c r="G6054" s="7">
        <v>43975</v>
      </c>
      <c r="H6054" s="6">
        <f t="shared" si="282"/>
        <v>6</v>
      </c>
      <c r="I6054" s="6" t="s">
        <v>215</v>
      </c>
      <c r="J6054" s="6">
        <v>17</v>
      </c>
      <c r="K6054" s="6">
        <v>8</v>
      </c>
      <c r="L6054" s="6">
        <v>33</v>
      </c>
      <c r="M6054" s="6">
        <v>4</v>
      </c>
      <c r="N6054" s="6">
        <v>7</v>
      </c>
      <c r="O6054" s="6">
        <v>0.1</v>
      </c>
      <c r="P6054" s="8">
        <v>1078.7</v>
      </c>
      <c r="Q6054" s="8">
        <v>852.17300000000012</v>
      </c>
      <c r="R6054" s="8">
        <f t="shared" si="283"/>
        <v>830.59899999999925</v>
      </c>
      <c r="S6054" s="8">
        <f>(((Sales[[#This Row],[Unit Price]]-(Sales[[#This Row],[Discount Applied]]*Sales[[#This Row],[Unit Price]]))-Q6054)/Q6054)*100</f>
        <v>13.924050632911381</v>
      </c>
      <c r="T6054" s="8">
        <f t="shared" si="284"/>
        <v>6795.81</v>
      </c>
      <c r="U6054" s="8">
        <f>Sales[[#This Row],[Unit Cost]]*Sales[[#This Row],[Order Quantity]]</f>
        <v>5965.2110000000011</v>
      </c>
    </row>
    <row r="6055" spans="1:21" x14ac:dyDescent="0.2">
      <c r="A6055" s="6" t="s">
        <v>6268</v>
      </c>
      <c r="B6055" s="6" t="s">
        <v>25</v>
      </c>
      <c r="C6055" s="6" t="s">
        <v>147</v>
      </c>
      <c r="D6055" s="7">
        <v>43900</v>
      </c>
      <c r="E6055" s="7">
        <v>43969</v>
      </c>
      <c r="F6055" s="7">
        <v>43986</v>
      </c>
      <c r="G6055" s="7">
        <v>43993</v>
      </c>
      <c r="H6055" s="6">
        <f t="shared" si="282"/>
        <v>24</v>
      </c>
      <c r="I6055" s="6" t="s">
        <v>215</v>
      </c>
      <c r="J6055" s="6">
        <v>19</v>
      </c>
      <c r="K6055" s="6">
        <v>37</v>
      </c>
      <c r="L6055" s="6">
        <v>234</v>
      </c>
      <c r="M6055" s="6">
        <v>2</v>
      </c>
      <c r="N6055" s="6">
        <v>5</v>
      </c>
      <c r="O6055" s="6">
        <v>0.05</v>
      </c>
      <c r="P6055" s="8">
        <v>951.4</v>
      </c>
      <c r="Q6055" s="8">
        <v>428.13</v>
      </c>
      <c r="R6055" s="8">
        <f t="shared" si="283"/>
        <v>2378.4999999999995</v>
      </c>
      <c r="S6055" s="8">
        <f>(((Sales[[#This Row],[Unit Price]]-(Sales[[#This Row],[Discount Applied]]*Sales[[#This Row],[Unit Price]]))-Q6055)/Q6055)*100</f>
        <v>111.1111111111111</v>
      </c>
      <c r="T6055" s="8">
        <f t="shared" si="284"/>
        <v>4519.1499999999996</v>
      </c>
      <c r="U6055" s="8">
        <f>Sales[[#This Row],[Unit Cost]]*Sales[[#This Row],[Order Quantity]]</f>
        <v>2140.65</v>
      </c>
    </row>
    <row r="6056" spans="1:21" x14ac:dyDescent="0.2">
      <c r="A6056" s="6" t="s">
        <v>6269</v>
      </c>
      <c r="B6056" s="6" t="s">
        <v>25</v>
      </c>
      <c r="C6056" s="6" t="s">
        <v>146</v>
      </c>
      <c r="D6056" s="7">
        <v>43900</v>
      </c>
      <c r="E6056" s="7">
        <v>43969</v>
      </c>
      <c r="F6056" s="7">
        <v>43991</v>
      </c>
      <c r="G6056" s="7">
        <v>43995</v>
      </c>
      <c r="H6056" s="6">
        <f t="shared" si="282"/>
        <v>26</v>
      </c>
      <c r="I6056" s="6" t="s">
        <v>215</v>
      </c>
      <c r="J6056" s="6">
        <v>15</v>
      </c>
      <c r="K6056" s="6">
        <v>35</v>
      </c>
      <c r="L6056" s="6">
        <v>283</v>
      </c>
      <c r="M6056" s="6">
        <v>10</v>
      </c>
      <c r="N6056" s="6">
        <v>1</v>
      </c>
      <c r="O6056" s="6">
        <v>7.4999999999999997E-2</v>
      </c>
      <c r="P6056" s="8">
        <v>1246.2</v>
      </c>
      <c r="Q6056" s="8">
        <v>573.25200000000007</v>
      </c>
      <c r="R6056" s="8">
        <f t="shared" si="283"/>
        <v>579.48300000000006</v>
      </c>
      <c r="S6056" s="8">
        <f>(((Sales[[#This Row],[Unit Price]]-(Sales[[#This Row],[Discount Applied]]*Sales[[#This Row],[Unit Price]]))-Q6056)/Q6056)*100</f>
        <v>101.08695652173914</v>
      </c>
      <c r="T6056" s="8">
        <f t="shared" si="284"/>
        <v>1152.7350000000001</v>
      </c>
      <c r="U6056" s="8">
        <f>Sales[[#This Row],[Unit Cost]]*Sales[[#This Row],[Order Quantity]]</f>
        <v>573.25200000000007</v>
      </c>
    </row>
    <row r="6057" spans="1:21" x14ac:dyDescent="0.2">
      <c r="A6057" s="6" t="s">
        <v>6270</v>
      </c>
      <c r="B6057" s="6" t="s">
        <v>26</v>
      </c>
      <c r="C6057" s="6" t="s">
        <v>145</v>
      </c>
      <c r="D6057" s="7">
        <v>43900</v>
      </c>
      <c r="E6057" s="7">
        <v>43970</v>
      </c>
      <c r="F6057" s="7">
        <v>43995</v>
      </c>
      <c r="G6057" s="7">
        <v>44000</v>
      </c>
      <c r="H6057" s="6">
        <f t="shared" si="282"/>
        <v>30</v>
      </c>
      <c r="I6057" s="6" t="s">
        <v>215</v>
      </c>
      <c r="J6057" s="6">
        <v>26</v>
      </c>
      <c r="K6057" s="6">
        <v>34</v>
      </c>
      <c r="L6057" s="6">
        <v>176</v>
      </c>
      <c r="M6057" s="6">
        <v>12</v>
      </c>
      <c r="N6057" s="6">
        <v>2</v>
      </c>
      <c r="O6057" s="6">
        <v>0.1</v>
      </c>
      <c r="P6057" s="8">
        <v>1835.8</v>
      </c>
      <c r="Q6057" s="8">
        <v>972.97400000000005</v>
      </c>
      <c r="R6057" s="8">
        <f t="shared" si="283"/>
        <v>1358.492</v>
      </c>
      <c r="S6057" s="8">
        <f>(((Sales[[#This Row],[Unit Price]]-(Sales[[#This Row],[Discount Applied]]*Sales[[#This Row],[Unit Price]]))-Q6057)/Q6057)*100</f>
        <v>69.811320754716974</v>
      </c>
      <c r="T6057" s="8">
        <f t="shared" si="284"/>
        <v>3304.44</v>
      </c>
      <c r="U6057" s="8">
        <f>Sales[[#This Row],[Unit Cost]]*Sales[[#This Row],[Order Quantity]]</f>
        <v>1945.9480000000001</v>
      </c>
    </row>
    <row r="6058" spans="1:21" x14ac:dyDescent="0.2">
      <c r="A6058" s="6" t="s">
        <v>6271</v>
      </c>
      <c r="B6058" s="6" t="s">
        <v>24</v>
      </c>
      <c r="C6058" s="6" t="s">
        <v>147</v>
      </c>
      <c r="D6058" s="7">
        <v>43900</v>
      </c>
      <c r="E6058" s="7">
        <v>43970</v>
      </c>
      <c r="F6058" s="7">
        <v>43998</v>
      </c>
      <c r="G6058" s="7">
        <v>44000</v>
      </c>
      <c r="H6058" s="6">
        <f t="shared" si="282"/>
        <v>30</v>
      </c>
      <c r="I6058" s="6" t="s">
        <v>215</v>
      </c>
      <c r="J6058" s="6">
        <v>6</v>
      </c>
      <c r="K6058" s="6">
        <v>19</v>
      </c>
      <c r="L6058" s="6">
        <v>257</v>
      </c>
      <c r="M6058" s="6">
        <v>19</v>
      </c>
      <c r="N6058" s="6">
        <v>6</v>
      </c>
      <c r="O6058" s="6">
        <v>7.4999999999999997E-2</v>
      </c>
      <c r="P6058" s="8">
        <v>5695</v>
      </c>
      <c r="Q6058" s="8">
        <v>2847.5</v>
      </c>
      <c r="R6058" s="8">
        <f t="shared" si="283"/>
        <v>14522.25</v>
      </c>
      <c r="S6058" s="8">
        <f>(((Sales[[#This Row],[Unit Price]]-(Sales[[#This Row],[Discount Applied]]*Sales[[#This Row],[Unit Price]]))-Q6058)/Q6058)*100</f>
        <v>85</v>
      </c>
      <c r="T6058" s="8">
        <f t="shared" si="284"/>
        <v>31607.25</v>
      </c>
      <c r="U6058" s="8">
        <f>Sales[[#This Row],[Unit Cost]]*Sales[[#This Row],[Order Quantity]]</f>
        <v>17085</v>
      </c>
    </row>
    <row r="6059" spans="1:21" x14ac:dyDescent="0.2">
      <c r="A6059" s="6" t="s">
        <v>6272</v>
      </c>
      <c r="B6059" s="6" t="s">
        <v>25</v>
      </c>
      <c r="C6059" s="6" t="s">
        <v>143</v>
      </c>
      <c r="D6059" s="7">
        <v>43800</v>
      </c>
      <c r="E6059" s="7">
        <v>43970</v>
      </c>
      <c r="F6059" s="7">
        <v>43987</v>
      </c>
      <c r="G6059" s="7">
        <v>43995</v>
      </c>
      <c r="H6059" s="6">
        <f t="shared" si="282"/>
        <v>25</v>
      </c>
      <c r="I6059" s="6" t="s">
        <v>215</v>
      </c>
      <c r="J6059" s="6">
        <v>18</v>
      </c>
      <c r="K6059" s="6">
        <v>40</v>
      </c>
      <c r="L6059" s="6">
        <v>342</v>
      </c>
      <c r="M6059" s="6">
        <v>10</v>
      </c>
      <c r="N6059" s="6">
        <v>1</v>
      </c>
      <c r="O6059" s="6">
        <v>0.2</v>
      </c>
      <c r="P6059" s="8">
        <v>904.5</v>
      </c>
      <c r="Q6059" s="8">
        <v>524.61</v>
      </c>
      <c r="R6059" s="8">
        <f t="shared" si="283"/>
        <v>198.99</v>
      </c>
      <c r="S6059" s="8">
        <f>(((Sales[[#This Row],[Unit Price]]-(Sales[[#This Row],[Discount Applied]]*Sales[[#This Row],[Unit Price]]))-Q6059)/Q6059)*100</f>
        <v>37.931034482758619</v>
      </c>
      <c r="T6059" s="8">
        <f t="shared" si="284"/>
        <v>723.6</v>
      </c>
      <c r="U6059" s="8">
        <f>Sales[[#This Row],[Unit Cost]]*Sales[[#This Row],[Order Quantity]]</f>
        <v>524.61</v>
      </c>
    </row>
    <row r="6060" spans="1:21" x14ac:dyDescent="0.2">
      <c r="A6060" s="6" t="s">
        <v>6273</v>
      </c>
      <c r="B6060" s="6" t="s">
        <v>25</v>
      </c>
      <c r="C6060" s="6" t="s">
        <v>146</v>
      </c>
      <c r="D6060" s="7">
        <v>43900</v>
      </c>
      <c r="E6060" s="7">
        <v>43970</v>
      </c>
      <c r="F6060" s="7">
        <v>43978</v>
      </c>
      <c r="G6060" s="7">
        <v>43981</v>
      </c>
      <c r="H6060" s="6">
        <f t="shared" si="282"/>
        <v>11</v>
      </c>
      <c r="I6060" s="6" t="s">
        <v>215</v>
      </c>
      <c r="J6060" s="6">
        <v>13</v>
      </c>
      <c r="K6060" s="6">
        <v>36</v>
      </c>
      <c r="L6060" s="6">
        <v>277</v>
      </c>
      <c r="M6060" s="6">
        <v>27</v>
      </c>
      <c r="N6060" s="6">
        <v>2</v>
      </c>
      <c r="O6060" s="6">
        <v>0.05</v>
      </c>
      <c r="P6060" s="8">
        <v>3966.4</v>
      </c>
      <c r="Q6060" s="8">
        <v>2300.5119999999997</v>
      </c>
      <c r="R6060" s="8">
        <f t="shared" si="283"/>
        <v>2935.1360000000004</v>
      </c>
      <c r="S6060" s="8">
        <f>(((Sales[[#This Row],[Unit Price]]-(Sales[[#This Row],[Discount Applied]]*Sales[[#This Row],[Unit Price]]))-Q6060)/Q6060)*100</f>
        <v>63.793103448275879</v>
      </c>
      <c r="T6060" s="8">
        <f t="shared" si="284"/>
        <v>7536.16</v>
      </c>
      <c r="U6060" s="8">
        <f>Sales[[#This Row],[Unit Cost]]*Sales[[#This Row],[Order Quantity]]</f>
        <v>4601.0239999999994</v>
      </c>
    </row>
    <row r="6061" spans="1:21" x14ac:dyDescent="0.2">
      <c r="A6061" s="6" t="s">
        <v>6274</v>
      </c>
      <c r="B6061" s="6" t="s">
        <v>23</v>
      </c>
      <c r="C6061" s="6" t="s">
        <v>144</v>
      </c>
      <c r="D6061" s="7">
        <v>43800</v>
      </c>
      <c r="E6061" s="7">
        <v>43971</v>
      </c>
      <c r="F6061" s="7">
        <v>43998</v>
      </c>
      <c r="G6061" s="7">
        <v>44005</v>
      </c>
      <c r="H6061" s="6">
        <f t="shared" si="282"/>
        <v>34</v>
      </c>
      <c r="I6061" s="6" t="s">
        <v>215</v>
      </c>
      <c r="J6061" s="6">
        <v>23</v>
      </c>
      <c r="K6061" s="6">
        <v>22</v>
      </c>
      <c r="L6061" s="6">
        <v>68</v>
      </c>
      <c r="M6061" s="6">
        <v>41</v>
      </c>
      <c r="N6061" s="6">
        <v>5</v>
      </c>
      <c r="O6061" s="6">
        <v>0.05</v>
      </c>
      <c r="P6061" s="8">
        <v>1092.1000000000001</v>
      </c>
      <c r="Q6061" s="8">
        <v>688.02300000000014</v>
      </c>
      <c r="R6061" s="8">
        <f t="shared" si="283"/>
        <v>1747.3600000000006</v>
      </c>
      <c r="S6061" s="8">
        <f>(((Sales[[#This Row],[Unit Price]]-(Sales[[#This Row],[Discount Applied]]*Sales[[#This Row],[Unit Price]]))-Q6061)/Q6061)*100</f>
        <v>50.793650793650777</v>
      </c>
      <c r="T6061" s="8">
        <f t="shared" si="284"/>
        <v>5187.4750000000013</v>
      </c>
      <c r="U6061" s="8">
        <f>Sales[[#This Row],[Unit Cost]]*Sales[[#This Row],[Order Quantity]]</f>
        <v>3440.1150000000007</v>
      </c>
    </row>
    <row r="6062" spans="1:21" x14ac:dyDescent="0.2">
      <c r="A6062" s="6" t="s">
        <v>6275</v>
      </c>
      <c r="B6062" s="6" t="s">
        <v>26</v>
      </c>
      <c r="C6062" s="6" t="s">
        <v>146</v>
      </c>
      <c r="D6062" s="7">
        <v>43800</v>
      </c>
      <c r="E6062" s="7">
        <v>43971</v>
      </c>
      <c r="F6062" s="7">
        <v>43997</v>
      </c>
      <c r="G6062" s="7">
        <v>44003</v>
      </c>
      <c r="H6062" s="6">
        <f t="shared" si="282"/>
        <v>32</v>
      </c>
      <c r="I6062" s="6" t="s">
        <v>215</v>
      </c>
      <c r="J6062" s="6">
        <v>26</v>
      </c>
      <c r="K6062" s="6">
        <v>47</v>
      </c>
      <c r="L6062" s="6">
        <v>322</v>
      </c>
      <c r="M6062" s="6">
        <v>31</v>
      </c>
      <c r="N6062" s="6">
        <v>2</v>
      </c>
      <c r="O6062" s="6">
        <v>7.4999999999999997E-2</v>
      </c>
      <c r="P6062" s="8">
        <v>1112.2</v>
      </c>
      <c r="Q6062" s="8">
        <v>811.90600000000006</v>
      </c>
      <c r="R6062" s="8">
        <f t="shared" si="283"/>
        <v>433.75800000000004</v>
      </c>
      <c r="S6062" s="8">
        <f>(((Sales[[#This Row],[Unit Price]]-(Sales[[#This Row],[Discount Applied]]*Sales[[#This Row],[Unit Price]]))-Q6062)/Q6062)*100</f>
        <v>26.712328767123289</v>
      </c>
      <c r="T6062" s="8">
        <f t="shared" si="284"/>
        <v>2057.5700000000002</v>
      </c>
      <c r="U6062" s="8">
        <f>Sales[[#This Row],[Unit Cost]]*Sales[[#This Row],[Order Quantity]]</f>
        <v>1623.8120000000001</v>
      </c>
    </row>
    <row r="6063" spans="1:21" x14ac:dyDescent="0.2">
      <c r="A6063" s="6" t="s">
        <v>6276</v>
      </c>
      <c r="B6063" s="6" t="s">
        <v>23</v>
      </c>
      <c r="C6063" s="6" t="s">
        <v>146</v>
      </c>
      <c r="D6063" s="7">
        <v>43800</v>
      </c>
      <c r="E6063" s="7">
        <v>43971</v>
      </c>
      <c r="F6063" s="7">
        <v>43986</v>
      </c>
      <c r="G6063" s="7">
        <v>43990</v>
      </c>
      <c r="H6063" s="6">
        <f t="shared" si="282"/>
        <v>19</v>
      </c>
      <c r="I6063" s="6" t="s">
        <v>215</v>
      </c>
      <c r="J6063" s="6">
        <v>21</v>
      </c>
      <c r="K6063" s="6">
        <v>43</v>
      </c>
      <c r="L6063" s="6">
        <v>289</v>
      </c>
      <c r="M6063" s="6">
        <v>18</v>
      </c>
      <c r="N6063" s="6">
        <v>2</v>
      </c>
      <c r="O6063" s="6">
        <v>7.4999999999999997E-2</v>
      </c>
      <c r="P6063" s="8">
        <v>3966.4</v>
      </c>
      <c r="Q6063" s="8">
        <v>2895.4720000000002</v>
      </c>
      <c r="R6063" s="8">
        <f t="shared" si="283"/>
        <v>1546.8959999999997</v>
      </c>
      <c r="S6063" s="8">
        <f>(((Sales[[#This Row],[Unit Price]]-(Sales[[#This Row],[Discount Applied]]*Sales[[#This Row],[Unit Price]]))-Q6063)/Q6063)*100</f>
        <v>26.712328767123282</v>
      </c>
      <c r="T6063" s="8">
        <f t="shared" si="284"/>
        <v>7337.84</v>
      </c>
      <c r="U6063" s="8">
        <f>Sales[[#This Row],[Unit Cost]]*Sales[[#This Row],[Order Quantity]]</f>
        <v>5790.9440000000004</v>
      </c>
    </row>
    <row r="6064" spans="1:21" x14ac:dyDescent="0.2">
      <c r="A6064" s="6" t="s">
        <v>6277</v>
      </c>
      <c r="B6064" s="6" t="s">
        <v>25</v>
      </c>
      <c r="C6064" s="6" t="s">
        <v>145</v>
      </c>
      <c r="D6064" s="7">
        <v>43900</v>
      </c>
      <c r="E6064" s="7">
        <v>43971</v>
      </c>
      <c r="F6064" s="7">
        <v>43976</v>
      </c>
      <c r="G6064" s="7">
        <v>43985</v>
      </c>
      <c r="H6064" s="6">
        <f t="shared" si="282"/>
        <v>14</v>
      </c>
      <c r="I6064" s="6" t="s">
        <v>215</v>
      </c>
      <c r="J6064" s="6">
        <v>18</v>
      </c>
      <c r="K6064" s="6">
        <v>27</v>
      </c>
      <c r="L6064" s="6">
        <v>104</v>
      </c>
      <c r="M6064" s="6">
        <v>24</v>
      </c>
      <c r="N6064" s="6">
        <v>3</v>
      </c>
      <c r="O6064" s="6">
        <v>0.4</v>
      </c>
      <c r="P6064" s="8">
        <v>1058.6000000000001</v>
      </c>
      <c r="Q6064" s="8">
        <v>529.30000000000007</v>
      </c>
      <c r="R6064" s="8">
        <f t="shared" si="283"/>
        <v>317.57999999999993</v>
      </c>
      <c r="S6064" s="8">
        <f>(((Sales[[#This Row],[Unit Price]]-(Sales[[#This Row],[Discount Applied]]*Sales[[#This Row],[Unit Price]]))-Q6064)/Q6064)*100</f>
        <v>20</v>
      </c>
      <c r="T6064" s="8">
        <f t="shared" si="284"/>
        <v>1905.48</v>
      </c>
      <c r="U6064" s="8">
        <f>Sales[[#This Row],[Unit Cost]]*Sales[[#This Row],[Order Quantity]]</f>
        <v>1587.9</v>
      </c>
    </row>
    <row r="6065" spans="1:21" x14ac:dyDescent="0.2">
      <c r="A6065" s="6" t="s">
        <v>6278</v>
      </c>
      <c r="B6065" s="6" t="s">
        <v>26</v>
      </c>
      <c r="C6065" s="6" t="s">
        <v>145</v>
      </c>
      <c r="D6065" s="7">
        <v>43900</v>
      </c>
      <c r="E6065" s="7">
        <v>43971</v>
      </c>
      <c r="F6065" s="7">
        <v>43977</v>
      </c>
      <c r="G6065" s="7">
        <v>43984</v>
      </c>
      <c r="H6065" s="6">
        <f t="shared" si="282"/>
        <v>13</v>
      </c>
      <c r="I6065" s="6" t="s">
        <v>215</v>
      </c>
      <c r="J6065" s="6">
        <v>28</v>
      </c>
      <c r="K6065" s="6">
        <v>4</v>
      </c>
      <c r="L6065" s="6">
        <v>196</v>
      </c>
      <c r="M6065" s="6">
        <v>46</v>
      </c>
      <c r="N6065" s="6">
        <v>3</v>
      </c>
      <c r="O6065" s="6">
        <v>0.2</v>
      </c>
      <c r="P6065" s="8">
        <v>3979.8</v>
      </c>
      <c r="Q6065" s="8">
        <v>3303.2339999999999</v>
      </c>
      <c r="R6065" s="8">
        <f t="shared" si="283"/>
        <v>-358.18199999999888</v>
      </c>
      <c r="S6065" s="8">
        <f>(((Sales[[#This Row],[Unit Price]]-(Sales[[#This Row],[Discount Applied]]*Sales[[#This Row],[Unit Price]]))-Q6065)/Q6065)*100</f>
        <v>-3.6144578313252946</v>
      </c>
      <c r="T6065" s="8">
        <f t="shared" si="284"/>
        <v>9551.52</v>
      </c>
      <c r="U6065" s="8">
        <f>Sales[[#This Row],[Unit Cost]]*Sales[[#This Row],[Order Quantity]]</f>
        <v>9909.7019999999993</v>
      </c>
    </row>
    <row r="6066" spans="1:21" x14ac:dyDescent="0.2">
      <c r="A6066" s="6" t="s">
        <v>6279</v>
      </c>
      <c r="B6066" s="6" t="s">
        <v>24</v>
      </c>
      <c r="C6066" s="6" t="s">
        <v>145</v>
      </c>
      <c r="D6066" s="7">
        <v>43900</v>
      </c>
      <c r="E6066" s="7">
        <v>43971</v>
      </c>
      <c r="F6066" s="7">
        <v>43999</v>
      </c>
      <c r="G6066" s="7">
        <v>44007</v>
      </c>
      <c r="H6066" s="6">
        <f t="shared" si="282"/>
        <v>36</v>
      </c>
      <c r="I6066" s="6" t="s">
        <v>215</v>
      </c>
      <c r="J6066" s="6">
        <v>8</v>
      </c>
      <c r="K6066" s="6">
        <v>46</v>
      </c>
      <c r="L6066" s="6">
        <v>98</v>
      </c>
      <c r="M6066" s="6">
        <v>41</v>
      </c>
      <c r="N6066" s="6">
        <v>6</v>
      </c>
      <c r="O6066" s="6">
        <v>0.3</v>
      </c>
      <c r="P6066" s="8">
        <v>241.20000000000002</v>
      </c>
      <c r="Q6066" s="8">
        <v>103.71600000000001</v>
      </c>
      <c r="R6066" s="8">
        <f t="shared" si="283"/>
        <v>390.74400000000003</v>
      </c>
      <c r="S6066" s="8">
        <f>(((Sales[[#This Row],[Unit Price]]-(Sales[[#This Row],[Discount Applied]]*Sales[[#This Row],[Unit Price]]))-Q6066)/Q6066)*100</f>
        <v>62.790697674418624</v>
      </c>
      <c r="T6066" s="8">
        <f t="shared" si="284"/>
        <v>1013.0400000000001</v>
      </c>
      <c r="U6066" s="8">
        <f>Sales[[#This Row],[Unit Cost]]*Sales[[#This Row],[Order Quantity]]</f>
        <v>622.29600000000005</v>
      </c>
    </row>
    <row r="6067" spans="1:21" x14ac:dyDescent="0.2">
      <c r="A6067" s="6" t="s">
        <v>6280</v>
      </c>
      <c r="B6067" s="6" t="s">
        <v>26</v>
      </c>
      <c r="C6067" s="6" t="s">
        <v>147</v>
      </c>
      <c r="D6067" s="7">
        <v>43800</v>
      </c>
      <c r="E6067" s="7">
        <v>43972</v>
      </c>
      <c r="F6067" s="7">
        <v>43979</v>
      </c>
      <c r="G6067" s="7">
        <v>43983</v>
      </c>
      <c r="H6067" s="6">
        <f t="shared" si="282"/>
        <v>11</v>
      </c>
      <c r="I6067" s="6" t="s">
        <v>215</v>
      </c>
      <c r="J6067" s="6">
        <v>26</v>
      </c>
      <c r="K6067" s="6">
        <v>24</v>
      </c>
      <c r="L6067" s="6">
        <v>208</v>
      </c>
      <c r="M6067" s="6">
        <v>25</v>
      </c>
      <c r="N6067" s="6">
        <v>1</v>
      </c>
      <c r="O6067" s="6">
        <v>0.4</v>
      </c>
      <c r="P6067" s="8">
        <v>6458.8</v>
      </c>
      <c r="Q6067" s="8">
        <v>5489.98</v>
      </c>
      <c r="R6067" s="8">
        <f t="shared" si="283"/>
        <v>-1614.6999999999998</v>
      </c>
      <c r="S6067" s="8">
        <f>(((Sales[[#This Row],[Unit Price]]-(Sales[[#This Row],[Discount Applied]]*Sales[[#This Row],[Unit Price]]))-Q6067)/Q6067)*100</f>
        <v>-29.411764705882355</v>
      </c>
      <c r="T6067" s="8">
        <f t="shared" si="284"/>
        <v>3875.2799999999997</v>
      </c>
      <c r="U6067" s="8">
        <f>Sales[[#This Row],[Unit Cost]]*Sales[[#This Row],[Order Quantity]]</f>
        <v>5489.98</v>
      </c>
    </row>
    <row r="6068" spans="1:21" x14ac:dyDescent="0.2">
      <c r="A6068" s="6" t="s">
        <v>6281</v>
      </c>
      <c r="B6068" s="6" t="s">
        <v>25</v>
      </c>
      <c r="C6068" s="6" t="s">
        <v>145</v>
      </c>
      <c r="D6068" s="7">
        <v>43900</v>
      </c>
      <c r="E6068" s="7">
        <v>43972</v>
      </c>
      <c r="F6068" s="7">
        <v>43976</v>
      </c>
      <c r="G6068" s="7">
        <v>43980</v>
      </c>
      <c r="H6068" s="6">
        <f t="shared" si="282"/>
        <v>8</v>
      </c>
      <c r="I6068" s="6" t="s">
        <v>215</v>
      </c>
      <c r="J6068" s="6">
        <v>15</v>
      </c>
      <c r="K6068" s="6">
        <v>9</v>
      </c>
      <c r="L6068" s="6">
        <v>129</v>
      </c>
      <c r="M6068" s="6">
        <v>42</v>
      </c>
      <c r="N6068" s="6">
        <v>8</v>
      </c>
      <c r="O6068" s="6">
        <v>0.15</v>
      </c>
      <c r="P6068" s="8">
        <v>3825.7000000000003</v>
      </c>
      <c r="Q6068" s="8">
        <v>2869.2750000000001</v>
      </c>
      <c r="R6068" s="8">
        <f t="shared" si="283"/>
        <v>3060.5600000000013</v>
      </c>
      <c r="S6068" s="8">
        <f>(((Sales[[#This Row],[Unit Price]]-(Sales[[#This Row],[Discount Applied]]*Sales[[#This Row],[Unit Price]]))-Q6068)/Q6068)*100</f>
        <v>13.333333333333339</v>
      </c>
      <c r="T6068" s="8">
        <f t="shared" si="284"/>
        <v>26014.760000000002</v>
      </c>
      <c r="U6068" s="8">
        <f>Sales[[#This Row],[Unit Cost]]*Sales[[#This Row],[Order Quantity]]</f>
        <v>22954.2</v>
      </c>
    </row>
    <row r="6069" spans="1:21" x14ac:dyDescent="0.2">
      <c r="A6069" s="6" t="s">
        <v>6282</v>
      </c>
      <c r="B6069" s="6" t="s">
        <v>24</v>
      </c>
      <c r="C6069" s="6" t="s">
        <v>145</v>
      </c>
      <c r="D6069" s="7">
        <v>43900</v>
      </c>
      <c r="E6069" s="7">
        <v>43972</v>
      </c>
      <c r="F6069" s="7">
        <v>43979</v>
      </c>
      <c r="G6069" s="7">
        <v>43986</v>
      </c>
      <c r="H6069" s="6">
        <f t="shared" si="282"/>
        <v>14</v>
      </c>
      <c r="I6069" s="6" t="s">
        <v>215</v>
      </c>
      <c r="J6069" s="6">
        <v>6</v>
      </c>
      <c r="K6069" s="6">
        <v>47</v>
      </c>
      <c r="L6069" s="6">
        <v>135</v>
      </c>
      <c r="M6069" s="6">
        <v>24</v>
      </c>
      <c r="N6069" s="6">
        <v>8</v>
      </c>
      <c r="O6069" s="6">
        <v>0.15</v>
      </c>
      <c r="P6069" s="8">
        <v>3946.3</v>
      </c>
      <c r="Q6069" s="8">
        <v>2525.6320000000001</v>
      </c>
      <c r="R6069" s="8">
        <f t="shared" si="283"/>
        <v>6629.7839999999997</v>
      </c>
      <c r="S6069" s="8">
        <f>(((Sales[[#This Row],[Unit Price]]-(Sales[[#This Row],[Discount Applied]]*Sales[[#This Row],[Unit Price]]))-Q6069)/Q6069)*100</f>
        <v>32.8125</v>
      </c>
      <c r="T6069" s="8">
        <f t="shared" si="284"/>
        <v>26834.84</v>
      </c>
      <c r="U6069" s="8">
        <f>Sales[[#This Row],[Unit Cost]]*Sales[[#This Row],[Order Quantity]]</f>
        <v>20205.056</v>
      </c>
    </row>
    <row r="6070" spans="1:21" x14ac:dyDescent="0.2">
      <c r="A6070" s="6" t="s">
        <v>6283</v>
      </c>
      <c r="B6070" s="6" t="s">
        <v>24</v>
      </c>
      <c r="C6070" s="6" t="s">
        <v>143</v>
      </c>
      <c r="D6070" s="7">
        <v>43900</v>
      </c>
      <c r="E6070" s="7">
        <v>43972</v>
      </c>
      <c r="F6070" s="7">
        <v>43975</v>
      </c>
      <c r="G6070" s="7">
        <v>43978</v>
      </c>
      <c r="H6070" s="6">
        <f t="shared" si="282"/>
        <v>6</v>
      </c>
      <c r="I6070" s="6" t="s">
        <v>215</v>
      </c>
      <c r="J6070" s="6">
        <v>5</v>
      </c>
      <c r="K6070" s="6">
        <v>17</v>
      </c>
      <c r="L6070" s="6">
        <v>333</v>
      </c>
      <c r="M6070" s="6">
        <v>21</v>
      </c>
      <c r="N6070" s="6">
        <v>8</v>
      </c>
      <c r="O6070" s="6">
        <v>0.15</v>
      </c>
      <c r="P6070" s="8">
        <v>837.5</v>
      </c>
      <c r="Q6070" s="8">
        <v>628.125</v>
      </c>
      <c r="R6070" s="8">
        <f t="shared" si="283"/>
        <v>670</v>
      </c>
      <c r="S6070" s="8">
        <f>(((Sales[[#This Row],[Unit Price]]-(Sales[[#This Row],[Discount Applied]]*Sales[[#This Row],[Unit Price]]))-Q6070)/Q6070)*100</f>
        <v>13.333333333333334</v>
      </c>
      <c r="T6070" s="8">
        <f t="shared" si="284"/>
        <v>5695</v>
      </c>
      <c r="U6070" s="8">
        <f>Sales[[#This Row],[Unit Cost]]*Sales[[#This Row],[Order Quantity]]</f>
        <v>5025</v>
      </c>
    </row>
    <row r="6071" spans="1:21" x14ac:dyDescent="0.2">
      <c r="A6071" s="6" t="s">
        <v>6284</v>
      </c>
      <c r="B6071" s="6" t="s">
        <v>24</v>
      </c>
      <c r="C6071" s="6" t="s">
        <v>145</v>
      </c>
      <c r="D6071" s="7">
        <v>43900</v>
      </c>
      <c r="E6071" s="7">
        <v>43972</v>
      </c>
      <c r="F6071" s="7">
        <v>43988</v>
      </c>
      <c r="G6071" s="7">
        <v>43992</v>
      </c>
      <c r="H6071" s="6">
        <f t="shared" si="282"/>
        <v>20</v>
      </c>
      <c r="I6071" s="6" t="s">
        <v>215</v>
      </c>
      <c r="J6071" s="6">
        <v>3</v>
      </c>
      <c r="K6071" s="6">
        <v>26</v>
      </c>
      <c r="L6071" s="6">
        <v>174</v>
      </c>
      <c r="M6071" s="6">
        <v>27</v>
      </c>
      <c r="N6071" s="6">
        <v>7</v>
      </c>
      <c r="O6071" s="6">
        <v>7.4999999999999997E-2</v>
      </c>
      <c r="P6071" s="8">
        <v>938</v>
      </c>
      <c r="Q6071" s="8">
        <v>684.74</v>
      </c>
      <c r="R6071" s="8">
        <f t="shared" si="283"/>
        <v>1280.3699999999999</v>
      </c>
      <c r="S6071" s="8">
        <f>(((Sales[[#This Row],[Unit Price]]-(Sales[[#This Row],[Discount Applied]]*Sales[[#This Row],[Unit Price]]))-Q6071)/Q6071)*100</f>
        <v>26.712328767123282</v>
      </c>
      <c r="T6071" s="8">
        <f t="shared" si="284"/>
        <v>6073.55</v>
      </c>
      <c r="U6071" s="8">
        <f>Sales[[#This Row],[Unit Cost]]*Sales[[#This Row],[Order Quantity]]</f>
        <v>4793.18</v>
      </c>
    </row>
    <row r="6072" spans="1:21" x14ac:dyDescent="0.2">
      <c r="A6072" s="6" t="s">
        <v>6285</v>
      </c>
      <c r="B6072" s="6" t="s">
        <v>23</v>
      </c>
      <c r="C6072" s="6" t="s">
        <v>145</v>
      </c>
      <c r="D6072" s="7">
        <v>43900</v>
      </c>
      <c r="E6072" s="7">
        <v>43972</v>
      </c>
      <c r="F6072" s="7">
        <v>44000</v>
      </c>
      <c r="G6072" s="7">
        <v>44004</v>
      </c>
      <c r="H6072" s="6">
        <f t="shared" si="282"/>
        <v>32</v>
      </c>
      <c r="I6072" s="6" t="s">
        <v>215</v>
      </c>
      <c r="J6072" s="6">
        <v>21</v>
      </c>
      <c r="K6072" s="6">
        <v>30</v>
      </c>
      <c r="L6072" s="6">
        <v>147</v>
      </c>
      <c r="M6072" s="6">
        <v>41</v>
      </c>
      <c r="N6072" s="6">
        <v>6</v>
      </c>
      <c r="O6072" s="6">
        <v>0.05</v>
      </c>
      <c r="P6072" s="8">
        <v>3624.7000000000003</v>
      </c>
      <c r="Q6072" s="8">
        <v>1812.3500000000001</v>
      </c>
      <c r="R6072" s="8">
        <f t="shared" si="283"/>
        <v>9786.69</v>
      </c>
      <c r="S6072" s="8">
        <f>(((Sales[[#This Row],[Unit Price]]-(Sales[[#This Row],[Discount Applied]]*Sales[[#This Row],[Unit Price]]))-Q6072)/Q6072)*100</f>
        <v>89.999999999999986</v>
      </c>
      <c r="T6072" s="8">
        <f t="shared" si="284"/>
        <v>20660.79</v>
      </c>
      <c r="U6072" s="8">
        <f>Sales[[#This Row],[Unit Cost]]*Sales[[#This Row],[Order Quantity]]</f>
        <v>10874.1</v>
      </c>
    </row>
    <row r="6073" spans="1:21" x14ac:dyDescent="0.2">
      <c r="A6073" s="6" t="s">
        <v>6286</v>
      </c>
      <c r="B6073" s="6" t="s">
        <v>23</v>
      </c>
      <c r="C6073" s="6" t="s">
        <v>144</v>
      </c>
      <c r="D6073" s="7">
        <v>43900</v>
      </c>
      <c r="E6073" s="7">
        <v>43972</v>
      </c>
      <c r="F6073" s="7">
        <v>43992</v>
      </c>
      <c r="G6073" s="7">
        <v>43999</v>
      </c>
      <c r="H6073" s="6">
        <f t="shared" si="282"/>
        <v>27</v>
      </c>
      <c r="I6073" s="6" t="s">
        <v>215</v>
      </c>
      <c r="J6073" s="6">
        <v>23</v>
      </c>
      <c r="K6073" s="6">
        <v>16</v>
      </c>
      <c r="L6073" s="6">
        <v>61</v>
      </c>
      <c r="M6073" s="6">
        <v>30</v>
      </c>
      <c r="N6073" s="6">
        <v>8</v>
      </c>
      <c r="O6073" s="6">
        <v>7.4999999999999997E-2</v>
      </c>
      <c r="P6073" s="8">
        <v>3999.9</v>
      </c>
      <c r="Q6073" s="8">
        <v>2319.942</v>
      </c>
      <c r="R6073" s="8">
        <f t="shared" si="283"/>
        <v>11039.724000000002</v>
      </c>
      <c r="S6073" s="8">
        <f>(((Sales[[#This Row],[Unit Price]]-(Sales[[#This Row],[Discount Applied]]*Sales[[#This Row],[Unit Price]]))-Q6073)/Q6073)*100</f>
        <v>59.482758620689665</v>
      </c>
      <c r="T6073" s="8">
        <f t="shared" si="284"/>
        <v>29599.260000000002</v>
      </c>
      <c r="U6073" s="8">
        <f>Sales[[#This Row],[Unit Cost]]*Sales[[#This Row],[Order Quantity]]</f>
        <v>18559.536</v>
      </c>
    </row>
    <row r="6074" spans="1:21" x14ac:dyDescent="0.2">
      <c r="A6074" s="6" t="s">
        <v>6287</v>
      </c>
      <c r="B6074" s="6" t="s">
        <v>24</v>
      </c>
      <c r="C6074" s="6" t="s">
        <v>143</v>
      </c>
      <c r="D6074" s="7">
        <v>43900</v>
      </c>
      <c r="E6074" s="7">
        <v>43972</v>
      </c>
      <c r="F6074" s="7">
        <v>43982</v>
      </c>
      <c r="G6074" s="7">
        <v>43984</v>
      </c>
      <c r="H6074" s="6">
        <f t="shared" si="282"/>
        <v>12</v>
      </c>
      <c r="I6074" s="6" t="s">
        <v>215</v>
      </c>
      <c r="J6074" s="6">
        <v>2</v>
      </c>
      <c r="K6074" s="6">
        <v>18</v>
      </c>
      <c r="L6074" s="6">
        <v>338</v>
      </c>
      <c r="M6074" s="6">
        <v>12</v>
      </c>
      <c r="N6074" s="6">
        <v>3</v>
      </c>
      <c r="O6074" s="6">
        <v>0.15</v>
      </c>
      <c r="P6074" s="8">
        <v>254.6</v>
      </c>
      <c r="Q6074" s="8">
        <v>188.404</v>
      </c>
      <c r="R6074" s="8">
        <f t="shared" si="283"/>
        <v>84.018000000000029</v>
      </c>
      <c r="S6074" s="8">
        <f>(((Sales[[#This Row],[Unit Price]]-(Sales[[#This Row],[Discount Applied]]*Sales[[#This Row],[Unit Price]]))-Q6074)/Q6074)*100</f>
        <v>14.864864864864865</v>
      </c>
      <c r="T6074" s="8">
        <f t="shared" si="284"/>
        <v>649.23</v>
      </c>
      <c r="U6074" s="8">
        <f>Sales[[#This Row],[Unit Cost]]*Sales[[#This Row],[Order Quantity]]</f>
        <v>565.21199999999999</v>
      </c>
    </row>
    <row r="6075" spans="1:21" x14ac:dyDescent="0.2">
      <c r="A6075" s="6" t="s">
        <v>6288</v>
      </c>
      <c r="B6075" s="6" t="s">
        <v>24</v>
      </c>
      <c r="C6075" s="6" t="s">
        <v>145</v>
      </c>
      <c r="D6075" s="7">
        <v>43800</v>
      </c>
      <c r="E6075" s="7">
        <v>43973</v>
      </c>
      <c r="F6075" s="7">
        <v>43999</v>
      </c>
      <c r="G6075" s="7">
        <v>44001</v>
      </c>
      <c r="H6075" s="6">
        <f t="shared" si="282"/>
        <v>28</v>
      </c>
      <c r="I6075" s="6" t="s">
        <v>215</v>
      </c>
      <c r="J6075" s="6">
        <v>10</v>
      </c>
      <c r="K6075" s="6">
        <v>7</v>
      </c>
      <c r="L6075" s="6">
        <v>166</v>
      </c>
      <c r="M6075" s="6">
        <v>40</v>
      </c>
      <c r="N6075" s="6">
        <v>4</v>
      </c>
      <c r="O6075" s="6">
        <v>7.4999999999999997E-2</v>
      </c>
      <c r="P6075" s="8">
        <v>1299.8</v>
      </c>
      <c r="Q6075" s="8">
        <v>675.89599999999996</v>
      </c>
      <c r="R6075" s="8">
        <f t="shared" si="283"/>
        <v>2105.6760000000004</v>
      </c>
      <c r="S6075" s="8">
        <f>(((Sales[[#This Row],[Unit Price]]-(Sales[[#This Row],[Discount Applied]]*Sales[[#This Row],[Unit Price]]))-Q6075)/Q6075)*100</f>
        <v>77.884615384615401</v>
      </c>
      <c r="T6075" s="8">
        <f t="shared" si="284"/>
        <v>4809.26</v>
      </c>
      <c r="U6075" s="8">
        <f>Sales[[#This Row],[Unit Cost]]*Sales[[#This Row],[Order Quantity]]</f>
        <v>2703.5839999999998</v>
      </c>
    </row>
    <row r="6076" spans="1:21" x14ac:dyDescent="0.2">
      <c r="A6076" s="6" t="s">
        <v>6289</v>
      </c>
      <c r="B6076" s="6" t="s">
        <v>24</v>
      </c>
      <c r="C6076" s="6" t="s">
        <v>147</v>
      </c>
      <c r="D6076" s="7">
        <v>43900</v>
      </c>
      <c r="E6076" s="7">
        <v>43973</v>
      </c>
      <c r="F6076" s="7">
        <v>43981</v>
      </c>
      <c r="G6076" s="7">
        <v>43987</v>
      </c>
      <c r="H6076" s="6">
        <f t="shared" si="282"/>
        <v>14</v>
      </c>
      <c r="I6076" s="6" t="s">
        <v>215</v>
      </c>
      <c r="J6076" s="6">
        <v>5</v>
      </c>
      <c r="K6076" s="6">
        <v>42</v>
      </c>
      <c r="L6076" s="6">
        <v>242</v>
      </c>
      <c r="M6076" s="6">
        <v>5</v>
      </c>
      <c r="N6076" s="6">
        <v>7</v>
      </c>
      <c r="O6076" s="6">
        <v>0.05</v>
      </c>
      <c r="P6076" s="8">
        <v>261.3</v>
      </c>
      <c r="Q6076" s="8">
        <v>151.554</v>
      </c>
      <c r="R6076" s="8">
        <f t="shared" si="283"/>
        <v>676.76700000000028</v>
      </c>
      <c r="S6076" s="8">
        <f>(((Sales[[#This Row],[Unit Price]]-(Sales[[#This Row],[Discount Applied]]*Sales[[#This Row],[Unit Price]]))-Q6076)/Q6076)*100</f>
        <v>63.793103448275865</v>
      </c>
      <c r="T6076" s="8">
        <f t="shared" si="284"/>
        <v>1737.6450000000002</v>
      </c>
      <c r="U6076" s="8">
        <f>Sales[[#This Row],[Unit Cost]]*Sales[[#This Row],[Order Quantity]]</f>
        <v>1060.8779999999999</v>
      </c>
    </row>
    <row r="6077" spans="1:21" x14ac:dyDescent="0.2">
      <c r="A6077" s="6" t="s">
        <v>6290</v>
      </c>
      <c r="B6077" s="6" t="s">
        <v>26</v>
      </c>
      <c r="C6077" s="6" t="s">
        <v>148</v>
      </c>
      <c r="D6077" s="7">
        <v>43900</v>
      </c>
      <c r="E6077" s="7">
        <v>43973</v>
      </c>
      <c r="F6077" s="7">
        <v>43999</v>
      </c>
      <c r="G6077" s="7">
        <v>44008</v>
      </c>
      <c r="H6077" s="6">
        <f t="shared" si="282"/>
        <v>35</v>
      </c>
      <c r="I6077" s="6" t="s">
        <v>215</v>
      </c>
      <c r="J6077" s="6">
        <v>26</v>
      </c>
      <c r="K6077" s="6">
        <v>29</v>
      </c>
      <c r="L6077" s="6">
        <v>23</v>
      </c>
      <c r="M6077" s="6">
        <v>40</v>
      </c>
      <c r="N6077" s="6">
        <v>2</v>
      </c>
      <c r="O6077" s="6">
        <v>7.4999999999999997E-2</v>
      </c>
      <c r="P6077" s="8">
        <v>2452.2000000000003</v>
      </c>
      <c r="Q6077" s="8">
        <v>1642.9740000000004</v>
      </c>
      <c r="R6077" s="8">
        <f t="shared" si="283"/>
        <v>1250.6219999999998</v>
      </c>
      <c r="S6077" s="8">
        <f>(((Sales[[#This Row],[Unit Price]]-(Sales[[#This Row],[Discount Applied]]*Sales[[#This Row],[Unit Price]]))-Q6077)/Q6077)*100</f>
        <v>38.0597014925373</v>
      </c>
      <c r="T6077" s="8">
        <f t="shared" si="284"/>
        <v>4536.5700000000006</v>
      </c>
      <c r="U6077" s="8">
        <f>Sales[[#This Row],[Unit Cost]]*Sales[[#This Row],[Order Quantity]]</f>
        <v>3285.9480000000008</v>
      </c>
    </row>
    <row r="6078" spans="1:21" x14ac:dyDescent="0.2">
      <c r="A6078" s="6" t="s">
        <v>6291</v>
      </c>
      <c r="B6078" s="6" t="s">
        <v>25</v>
      </c>
      <c r="C6078" s="6" t="s">
        <v>145</v>
      </c>
      <c r="D6078" s="7">
        <v>43900</v>
      </c>
      <c r="E6078" s="7">
        <v>43973</v>
      </c>
      <c r="F6078" s="7">
        <v>43985</v>
      </c>
      <c r="G6078" s="7">
        <v>43993</v>
      </c>
      <c r="H6078" s="6">
        <f t="shared" si="282"/>
        <v>20</v>
      </c>
      <c r="I6078" s="6" t="s">
        <v>215</v>
      </c>
      <c r="J6078" s="6">
        <v>17</v>
      </c>
      <c r="K6078" s="6">
        <v>1</v>
      </c>
      <c r="L6078" s="6">
        <v>172</v>
      </c>
      <c r="M6078" s="6">
        <v>4</v>
      </c>
      <c r="N6078" s="6">
        <v>7</v>
      </c>
      <c r="O6078" s="6">
        <v>0.05</v>
      </c>
      <c r="P6078" s="8">
        <v>1165.8</v>
      </c>
      <c r="Q6078" s="8">
        <v>571.24199999999996</v>
      </c>
      <c r="R6078" s="8">
        <f t="shared" si="283"/>
        <v>3753.8760000000002</v>
      </c>
      <c r="S6078" s="8">
        <f>(((Sales[[#This Row],[Unit Price]]-(Sales[[#This Row],[Discount Applied]]*Sales[[#This Row],[Unit Price]]))-Q6078)/Q6078)*100</f>
        <v>93.877551020408177</v>
      </c>
      <c r="T6078" s="8">
        <f t="shared" si="284"/>
        <v>7752.57</v>
      </c>
      <c r="U6078" s="8">
        <f>Sales[[#This Row],[Unit Cost]]*Sales[[#This Row],[Order Quantity]]</f>
        <v>3998.6939999999995</v>
      </c>
    </row>
    <row r="6079" spans="1:21" x14ac:dyDescent="0.2">
      <c r="A6079" s="6" t="s">
        <v>6292</v>
      </c>
      <c r="B6079" s="6" t="s">
        <v>25</v>
      </c>
      <c r="C6079" s="6" t="s">
        <v>145</v>
      </c>
      <c r="D6079" s="7">
        <v>43800</v>
      </c>
      <c r="E6079" s="7">
        <v>43973</v>
      </c>
      <c r="F6079" s="7">
        <v>43986</v>
      </c>
      <c r="G6079" s="7">
        <v>43995</v>
      </c>
      <c r="H6079" s="6">
        <f t="shared" si="282"/>
        <v>22</v>
      </c>
      <c r="I6079" s="6" t="s">
        <v>215</v>
      </c>
      <c r="J6079" s="6">
        <v>13</v>
      </c>
      <c r="K6079" s="6">
        <v>8</v>
      </c>
      <c r="L6079" s="6">
        <v>121</v>
      </c>
      <c r="M6079" s="6">
        <v>4</v>
      </c>
      <c r="N6079" s="6">
        <v>3</v>
      </c>
      <c r="O6079" s="6">
        <v>0.05</v>
      </c>
      <c r="P6079" s="8">
        <v>1748.7</v>
      </c>
      <c r="Q6079" s="8">
        <v>734.45399999999995</v>
      </c>
      <c r="R6079" s="8">
        <f t="shared" si="283"/>
        <v>2780.433</v>
      </c>
      <c r="S6079" s="8">
        <f>(((Sales[[#This Row],[Unit Price]]-(Sales[[#This Row],[Discount Applied]]*Sales[[#This Row],[Unit Price]]))-Q6079)/Q6079)*100</f>
        <v>126.1904761904762</v>
      </c>
      <c r="T6079" s="8">
        <f t="shared" si="284"/>
        <v>4983.7950000000001</v>
      </c>
      <c r="U6079" s="8">
        <f>Sales[[#This Row],[Unit Cost]]*Sales[[#This Row],[Order Quantity]]</f>
        <v>2203.3620000000001</v>
      </c>
    </row>
    <row r="6080" spans="1:21" x14ac:dyDescent="0.2">
      <c r="A6080" s="6" t="s">
        <v>6293</v>
      </c>
      <c r="B6080" s="6" t="s">
        <v>26</v>
      </c>
      <c r="C6080" s="6" t="s">
        <v>147</v>
      </c>
      <c r="D6080" s="7">
        <v>43900</v>
      </c>
      <c r="E6080" s="7">
        <v>43973</v>
      </c>
      <c r="F6080" s="7">
        <v>43993</v>
      </c>
      <c r="G6080" s="7">
        <v>44003</v>
      </c>
      <c r="H6080" s="6">
        <f t="shared" si="282"/>
        <v>30</v>
      </c>
      <c r="I6080" s="6" t="s">
        <v>215</v>
      </c>
      <c r="J6080" s="6">
        <v>28</v>
      </c>
      <c r="K6080" s="6">
        <v>2</v>
      </c>
      <c r="L6080" s="6">
        <v>261</v>
      </c>
      <c r="M6080" s="6">
        <v>16</v>
      </c>
      <c r="N6080" s="6">
        <v>7</v>
      </c>
      <c r="O6080" s="6">
        <v>0.1</v>
      </c>
      <c r="P6080" s="8">
        <v>227.8</v>
      </c>
      <c r="Q6080" s="8">
        <v>182.24</v>
      </c>
      <c r="R6080" s="8">
        <f t="shared" si="283"/>
        <v>159.46000000000004</v>
      </c>
      <c r="S6080" s="8">
        <f>(((Sales[[#This Row],[Unit Price]]-(Sales[[#This Row],[Discount Applied]]*Sales[[#This Row],[Unit Price]]))-Q6080)/Q6080)*100</f>
        <v>12.5</v>
      </c>
      <c r="T6080" s="8">
        <f t="shared" si="284"/>
        <v>1435.14</v>
      </c>
      <c r="U6080" s="8">
        <f>Sales[[#This Row],[Unit Cost]]*Sales[[#This Row],[Order Quantity]]</f>
        <v>1275.68</v>
      </c>
    </row>
    <row r="6081" spans="1:21" x14ac:dyDescent="0.2">
      <c r="A6081" s="6" t="s">
        <v>6294</v>
      </c>
      <c r="B6081" s="6" t="s">
        <v>24</v>
      </c>
      <c r="C6081" s="6" t="s">
        <v>148</v>
      </c>
      <c r="D6081" s="7">
        <v>43900</v>
      </c>
      <c r="E6081" s="7">
        <v>43973</v>
      </c>
      <c r="F6081" s="7">
        <v>44000</v>
      </c>
      <c r="G6081" s="7">
        <v>44008</v>
      </c>
      <c r="H6081" s="6">
        <f t="shared" si="282"/>
        <v>35</v>
      </c>
      <c r="I6081" s="6" t="s">
        <v>215</v>
      </c>
      <c r="J6081" s="6">
        <v>8</v>
      </c>
      <c r="K6081" s="6">
        <v>25</v>
      </c>
      <c r="L6081" s="6">
        <v>41</v>
      </c>
      <c r="M6081" s="6">
        <v>23</v>
      </c>
      <c r="N6081" s="6">
        <v>1</v>
      </c>
      <c r="O6081" s="6">
        <v>7.4999999999999997E-2</v>
      </c>
      <c r="P6081" s="8">
        <v>2532.6</v>
      </c>
      <c r="Q6081" s="8">
        <v>2152.71</v>
      </c>
      <c r="R6081" s="8">
        <f t="shared" si="283"/>
        <v>189.94499999999971</v>
      </c>
      <c r="S6081" s="8">
        <f>(((Sales[[#This Row],[Unit Price]]-(Sales[[#This Row],[Discount Applied]]*Sales[[#This Row],[Unit Price]]))-Q6081)/Q6081)*100</f>
        <v>8.8235294117646923</v>
      </c>
      <c r="T6081" s="8">
        <f t="shared" si="284"/>
        <v>2342.6549999999997</v>
      </c>
      <c r="U6081" s="8">
        <f>Sales[[#This Row],[Unit Cost]]*Sales[[#This Row],[Order Quantity]]</f>
        <v>2152.71</v>
      </c>
    </row>
    <row r="6082" spans="1:21" x14ac:dyDescent="0.2">
      <c r="A6082" s="6" t="s">
        <v>6295</v>
      </c>
      <c r="B6082" s="6" t="s">
        <v>24</v>
      </c>
      <c r="C6082" s="6" t="s">
        <v>143</v>
      </c>
      <c r="D6082" s="7">
        <v>43900</v>
      </c>
      <c r="E6082" s="7">
        <v>43973</v>
      </c>
      <c r="F6082" s="7">
        <v>43988</v>
      </c>
      <c r="G6082" s="7">
        <v>43990</v>
      </c>
      <c r="H6082" s="6">
        <f t="shared" ref="H6082:H6145" si="285">G6082-E6082</f>
        <v>17</v>
      </c>
      <c r="I6082" s="6" t="s">
        <v>215</v>
      </c>
      <c r="J6082" s="6">
        <v>8</v>
      </c>
      <c r="K6082" s="6">
        <v>47</v>
      </c>
      <c r="L6082" s="6">
        <v>352</v>
      </c>
      <c r="M6082" s="6">
        <v>14</v>
      </c>
      <c r="N6082" s="6">
        <v>7</v>
      </c>
      <c r="O6082" s="6">
        <v>0.15</v>
      </c>
      <c r="P6082" s="8">
        <v>227.8</v>
      </c>
      <c r="Q6082" s="8">
        <v>175.40600000000001</v>
      </c>
      <c r="R6082" s="8">
        <f t="shared" ref="R6082:R6145" si="286">T6082-(Q6082*N6082)</f>
        <v>127.56799999999998</v>
      </c>
      <c r="S6082" s="8">
        <f>(((Sales[[#This Row],[Unit Price]]-(Sales[[#This Row],[Discount Applied]]*Sales[[#This Row],[Unit Price]]))-Q6082)/Q6082)*100</f>
        <v>10.389610389610384</v>
      </c>
      <c r="T6082" s="8">
        <f t="shared" ref="T6082:T6145" si="287">((P6082*N6082)-(P6082*O6082*N6082))</f>
        <v>1355.41</v>
      </c>
      <c r="U6082" s="8">
        <f>Sales[[#This Row],[Unit Cost]]*Sales[[#This Row],[Order Quantity]]</f>
        <v>1227.8420000000001</v>
      </c>
    </row>
    <row r="6083" spans="1:21" x14ac:dyDescent="0.2">
      <c r="A6083" s="6" t="s">
        <v>6296</v>
      </c>
      <c r="B6083" s="6" t="s">
        <v>25</v>
      </c>
      <c r="C6083" s="6" t="s">
        <v>144</v>
      </c>
      <c r="D6083" s="7">
        <v>43900</v>
      </c>
      <c r="E6083" s="7">
        <v>43973</v>
      </c>
      <c r="F6083" s="7">
        <v>43999</v>
      </c>
      <c r="G6083" s="7">
        <v>44005</v>
      </c>
      <c r="H6083" s="6">
        <f t="shared" si="285"/>
        <v>32</v>
      </c>
      <c r="I6083" s="6" t="s">
        <v>215</v>
      </c>
      <c r="J6083" s="6">
        <v>14</v>
      </c>
      <c r="K6083" s="6">
        <v>24</v>
      </c>
      <c r="L6083" s="6">
        <v>73</v>
      </c>
      <c r="M6083" s="6">
        <v>17</v>
      </c>
      <c r="N6083" s="6">
        <v>8</v>
      </c>
      <c r="O6083" s="6">
        <v>0.05</v>
      </c>
      <c r="P6083" s="8">
        <v>2867.6</v>
      </c>
      <c r="Q6083" s="8">
        <v>1319.096</v>
      </c>
      <c r="R6083" s="8">
        <f t="shared" si="286"/>
        <v>11240.991999999998</v>
      </c>
      <c r="S6083" s="8">
        <f>(((Sales[[#This Row],[Unit Price]]-(Sales[[#This Row],[Discount Applied]]*Sales[[#This Row],[Unit Price]]))-Q6083)/Q6083)*100</f>
        <v>106.52173913043477</v>
      </c>
      <c r="T6083" s="8">
        <f t="shared" si="287"/>
        <v>21793.759999999998</v>
      </c>
      <c r="U6083" s="8">
        <f>Sales[[#This Row],[Unit Cost]]*Sales[[#This Row],[Order Quantity]]</f>
        <v>10552.768</v>
      </c>
    </row>
    <row r="6084" spans="1:21" x14ac:dyDescent="0.2">
      <c r="A6084" s="6" t="s">
        <v>6297</v>
      </c>
      <c r="B6084" s="6" t="s">
        <v>24</v>
      </c>
      <c r="C6084" s="6" t="s">
        <v>145</v>
      </c>
      <c r="D6084" s="7">
        <v>43800</v>
      </c>
      <c r="E6084" s="7">
        <v>43973</v>
      </c>
      <c r="F6084" s="7">
        <v>43990</v>
      </c>
      <c r="G6084" s="7">
        <v>43998</v>
      </c>
      <c r="H6084" s="6">
        <f t="shared" si="285"/>
        <v>25</v>
      </c>
      <c r="I6084" s="6" t="s">
        <v>215</v>
      </c>
      <c r="J6084" s="6">
        <v>8</v>
      </c>
      <c r="K6084" s="6">
        <v>49</v>
      </c>
      <c r="L6084" s="6">
        <v>122</v>
      </c>
      <c r="M6084" s="6">
        <v>8</v>
      </c>
      <c r="N6084" s="6">
        <v>8</v>
      </c>
      <c r="O6084" s="6">
        <v>7.4999999999999997E-2</v>
      </c>
      <c r="P6084" s="8">
        <v>5983.1</v>
      </c>
      <c r="Q6084" s="8">
        <v>2871.8879999999999</v>
      </c>
      <c r="R6084" s="8">
        <f t="shared" si="286"/>
        <v>21299.836000000003</v>
      </c>
      <c r="S6084" s="8">
        <f>(((Sales[[#This Row],[Unit Price]]-(Sales[[#This Row],[Discount Applied]]*Sales[[#This Row],[Unit Price]]))-Q6084)/Q6084)*100</f>
        <v>92.708333333333343</v>
      </c>
      <c r="T6084" s="8">
        <f t="shared" si="287"/>
        <v>44274.94</v>
      </c>
      <c r="U6084" s="8">
        <f>Sales[[#This Row],[Unit Cost]]*Sales[[#This Row],[Order Quantity]]</f>
        <v>22975.103999999999</v>
      </c>
    </row>
    <row r="6085" spans="1:21" x14ac:dyDescent="0.2">
      <c r="A6085" s="6" t="s">
        <v>6298</v>
      </c>
      <c r="B6085" s="6" t="s">
        <v>23</v>
      </c>
      <c r="C6085" s="6" t="s">
        <v>146</v>
      </c>
      <c r="D6085" s="7">
        <v>43900</v>
      </c>
      <c r="E6085" s="7">
        <v>43973</v>
      </c>
      <c r="F6085" s="7">
        <v>43992</v>
      </c>
      <c r="G6085" s="7">
        <v>43997</v>
      </c>
      <c r="H6085" s="6">
        <f t="shared" si="285"/>
        <v>24</v>
      </c>
      <c r="I6085" s="6" t="s">
        <v>215</v>
      </c>
      <c r="J6085" s="6">
        <v>21</v>
      </c>
      <c r="K6085" s="6">
        <v>1</v>
      </c>
      <c r="L6085" s="6">
        <v>294</v>
      </c>
      <c r="M6085" s="6">
        <v>19</v>
      </c>
      <c r="N6085" s="6">
        <v>7</v>
      </c>
      <c r="O6085" s="6">
        <v>7.4999999999999997E-2</v>
      </c>
      <c r="P6085" s="8">
        <v>268</v>
      </c>
      <c r="Q6085" s="8">
        <v>171.52</v>
      </c>
      <c r="R6085" s="8">
        <f t="shared" si="286"/>
        <v>534.65999999999985</v>
      </c>
      <c r="S6085" s="8">
        <f>(((Sales[[#This Row],[Unit Price]]-(Sales[[#This Row],[Discount Applied]]*Sales[[#This Row],[Unit Price]]))-Q6085)/Q6085)*100</f>
        <v>44.531249999999993</v>
      </c>
      <c r="T6085" s="8">
        <f t="shared" si="287"/>
        <v>1735.3</v>
      </c>
      <c r="U6085" s="8">
        <f>Sales[[#This Row],[Unit Cost]]*Sales[[#This Row],[Order Quantity]]</f>
        <v>1200.6400000000001</v>
      </c>
    </row>
    <row r="6086" spans="1:21" x14ac:dyDescent="0.2">
      <c r="A6086" s="6" t="s">
        <v>6299</v>
      </c>
      <c r="B6086" s="6" t="s">
        <v>25</v>
      </c>
      <c r="C6086" s="6" t="s">
        <v>145</v>
      </c>
      <c r="D6086" s="7">
        <v>43900</v>
      </c>
      <c r="E6086" s="7">
        <v>43974</v>
      </c>
      <c r="F6086" s="7">
        <v>43997</v>
      </c>
      <c r="G6086" s="7">
        <v>44005</v>
      </c>
      <c r="H6086" s="6">
        <f t="shared" si="285"/>
        <v>31</v>
      </c>
      <c r="I6086" s="6" t="s">
        <v>215</v>
      </c>
      <c r="J6086" s="6">
        <v>12</v>
      </c>
      <c r="K6086" s="6">
        <v>23</v>
      </c>
      <c r="L6086" s="6">
        <v>180</v>
      </c>
      <c r="M6086" s="6">
        <v>29</v>
      </c>
      <c r="N6086" s="6">
        <v>2</v>
      </c>
      <c r="O6086" s="6">
        <v>0.05</v>
      </c>
      <c r="P6086" s="8">
        <v>1078.7</v>
      </c>
      <c r="Q6086" s="8">
        <v>442.267</v>
      </c>
      <c r="R6086" s="8">
        <f t="shared" si="286"/>
        <v>1164.9960000000001</v>
      </c>
      <c r="S6086" s="8">
        <f>(((Sales[[#This Row],[Unit Price]]-(Sales[[#This Row],[Discount Applied]]*Sales[[#This Row],[Unit Price]]))-Q6086)/Q6086)*100</f>
        <v>131.70731707317074</v>
      </c>
      <c r="T6086" s="8">
        <f t="shared" si="287"/>
        <v>2049.5300000000002</v>
      </c>
      <c r="U6086" s="8">
        <f>Sales[[#This Row],[Unit Cost]]*Sales[[#This Row],[Order Quantity]]</f>
        <v>884.53399999999999</v>
      </c>
    </row>
    <row r="6087" spans="1:21" x14ac:dyDescent="0.2">
      <c r="A6087" s="6" t="s">
        <v>6300</v>
      </c>
      <c r="B6087" s="6" t="s">
        <v>23</v>
      </c>
      <c r="C6087" s="6" t="s">
        <v>148</v>
      </c>
      <c r="D6087" s="7">
        <v>43800</v>
      </c>
      <c r="E6087" s="7">
        <v>43974</v>
      </c>
      <c r="F6087" s="7">
        <v>43979</v>
      </c>
      <c r="G6087" s="7">
        <v>43980</v>
      </c>
      <c r="H6087" s="6">
        <f t="shared" si="285"/>
        <v>6</v>
      </c>
      <c r="I6087" s="6" t="s">
        <v>215</v>
      </c>
      <c r="J6087" s="6">
        <v>22</v>
      </c>
      <c r="K6087" s="6">
        <v>47</v>
      </c>
      <c r="L6087" s="6">
        <v>26</v>
      </c>
      <c r="M6087" s="6">
        <v>21</v>
      </c>
      <c r="N6087" s="6">
        <v>5</v>
      </c>
      <c r="O6087" s="6">
        <v>7.4999999999999997E-2</v>
      </c>
      <c r="P6087" s="8">
        <v>1735.3</v>
      </c>
      <c r="Q6087" s="8">
        <v>815.59099999999989</v>
      </c>
      <c r="R6087" s="8">
        <f t="shared" si="286"/>
        <v>3947.8075000000003</v>
      </c>
      <c r="S6087" s="8">
        <f>(((Sales[[#This Row],[Unit Price]]-(Sales[[#This Row],[Discount Applied]]*Sales[[#This Row],[Unit Price]]))-Q6087)/Q6087)*100</f>
        <v>96.808510638297889</v>
      </c>
      <c r="T6087" s="8">
        <f t="shared" si="287"/>
        <v>8025.7624999999998</v>
      </c>
      <c r="U6087" s="8">
        <f>Sales[[#This Row],[Unit Cost]]*Sales[[#This Row],[Order Quantity]]</f>
        <v>4077.9549999999995</v>
      </c>
    </row>
    <row r="6088" spans="1:21" x14ac:dyDescent="0.2">
      <c r="A6088" s="6" t="s">
        <v>6301</v>
      </c>
      <c r="B6088" s="6" t="s">
        <v>24</v>
      </c>
      <c r="C6088" s="6" t="s">
        <v>147</v>
      </c>
      <c r="D6088" s="7">
        <v>43900</v>
      </c>
      <c r="E6088" s="7">
        <v>43974</v>
      </c>
      <c r="F6088" s="7">
        <v>43985</v>
      </c>
      <c r="G6088" s="7">
        <v>43988</v>
      </c>
      <c r="H6088" s="6">
        <f t="shared" si="285"/>
        <v>14</v>
      </c>
      <c r="I6088" s="6" t="s">
        <v>215</v>
      </c>
      <c r="J6088" s="6">
        <v>6</v>
      </c>
      <c r="K6088" s="6">
        <v>42</v>
      </c>
      <c r="L6088" s="6">
        <v>207</v>
      </c>
      <c r="M6088" s="6">
        <v>47</v>
      </c>
      <c r="N6088" s="6">
        <v>7</v>
      </c>
      <c r="O6088" s="6">
        <v>0.05</v>
      </c>
      <c r="P6088" s="8">
        <v>3939.6</v>
      </c>
      <c r="Q6088" s="8">
        <v>2206.1760000000004</v>
      </c>
      <c r="R6088" s="8">
        <f t="shared" si="286"/>
        <v>10755.107999999997</v>
      </c>
      <c r="S6088" s="8">
        <f>(((Sales[[#This Row],[Unit Price]]-(Sales[[#This Row],[Discount Applied]]*Sales[[#This Row],[Unit Price]]))-Q6088)/Q6088)*100</f>
        <v>69.64285714285711</v>
      </c>
      <c r="T6088" s="8">
        <f t="shared" si="287"/>
        <v>26198.34</v>
      </c>
      <c r="U6088" s="8">
        <f>Sales[[#This Row],[Unit Cost]]*Sales[[#This Row],[Order Quantity]]</f>
        <v>15443.232000000004</v>
      </c>
    </row>
    <row r="6089" spans="1:21" x14ac:dyDescent="0.2">
      <c r="A6089" s="6" t="s">
        <v>6302</v>
      </c>
      <c r="B6089" s="6" t="s">
        <v>25</v>
      </c>
      <c r="C6089" s="6" t="s">
        <v>146</v>
      </c>
      <c r="D6089" s="7">
        <v>43800</v>
      </c>
      <c r="E6089" s="7">
        <v>43974</v>
      </c>
      <c r="F6089" s="7">
        <v>43990</v>
      </c>
      <c r="G6089" s="7">
        <v>43992</v>
      </c>
      <c r="H6089" s="6">
        <f t="shared" si="285"/>
        <v>18</v>
      </c>
      <c r="I6089" s="6" t="s">
        <v>215</v>
      </c>
      <c r="J6089" s="6">
        <v>18</v>
      </c>
      <c r="K6089" s="6">
        <v>2</v>
      </c>
      <c r="L6089" s="6">
        <v>298</v>
      </c>
      <c r="M6089" s="6">
        <v>44</v>
      </c>
      <c r="N6089" s="6">
        <v>7</v>
      </c>
      <c r="O6089" s="6">
        <v>7.4999999999999997E-2</v>
      </c>
      <c r="P6089" s="8">
        <v>5400.2</v>
      </c>
      <c r="Q6089" s="8">
        <v>3780.1399999999994</v>
      </c>
      <c r="R6089" s="8">
        <f t="shared" si="286"/>
        <v>8505.3150000000023</v>
      </c>
      <c r="S6089" s="8">
        <f>(((Sales[[#This Row],[Unit Price]]-(Sales[[#This Row],[Discount Applied]]*Sales[[#This Row],[Unit Price]]))-Q6089)/Q6089)*100</f>
        <v>32.142857142857153</v>
      </c>
      <c r="T6089" s="8">
        <f t="shared" si="287"/>
        <v>34966.294999999998</v>
      </c>
      <c r="U6089" s="8">
        <f>Sales[[#This Row],[Unit Cost]]*Sales[[#This Row],[Order Quantity]]</f>
        <v>26460.979999999996</v>
      </c>
    </row>
    <row r="6090" spans="1:21" x14ac:dyDescent="0.2">
      <c r="A6090" s="6" t="s">
        <v>6303</v>
      </c>
      <c r="B6090" s="6" t="s">
        <v>25</v>
      </c>
      <c r="C6090" s="6" t="s">
        <v>147</v>
      </c>
      <c r="D6090" s="7">
        <v>43900</v>
      </c>
      <c r="E6090" s="7">
        <v>43974</v>
      </c>
      <c r="F6090" s="7">
        <v>43993</v>
      </c>
      <c r="G6090" s="7">
        <v>43996</v>
      </c>
      <c r="H6090" s="6">
        <f t="shared" si="285"/>
        <v>22</v>
      </c>
      <c r="I6090" s="6" t="s">
        <v>215</v>
      </c>
      <c r="J6090" s="6">
        <v>19</v>
      </c>
      <c r="K6090" s="6">
        <v>47</v>
      </c>
      <c r="L6090" s="6">
        <v>208</v>
      </c>
      <c r="M6090" s="6">
        <v>18</v>
      </c>
      <c r="N6090" s="6">
        <v>1</v>
      </c>
      <c r="O6090" s="6">
        <v>7.4999999999999997E-2</v>
      </c>
      <c r="P6090" s="8">
        <v>837.5</v>
      </c>
      <c r="Q6090" s="8">
        <v>661.625</v>
      </c>
      <c r="R6090" s="8">
        <f t="shared" si="286"/>
        <v>113.0625</v>
      </c>
      <c r="S6090" s="8">
        <f>(((Sales[[#This Row],[Unit Price]]-(Sales[[#This Row],[Discount Applied]]*Sales[[#This Row],[Unit Price]]))-Q6090)/Q6090)*100</f>
        <v>17.088607594936708</v>
      </c>
      <c r="T6090" s="8">
        <f t="shared" si="287"/>
        <v>774.6875</v>
      </c>
      <c r="U6090" s="8">
        <f>Sales[[#This Row],[Unit Cost]]*Sales[[#This Row],[Order Quantity]]</f>
        <v>661.625</v>
      </c>
    </row>
    <row r="6091" spans="1:21" x14ac:dyDescent="0.2">
      <c r="A6091" s="6" t="s">
        <v>6304</v>
      </c>
      <c r="B6091" s="6" t="s">
        <v>24</v>
      </c>
      <c r="C6091" s="6" t="s">
        <v>146</v>
      </c>
      <c r="D6091" s="7">
        <v>43900</v>
      </c>
      <c r="E6091" s="7">
        <v>43974</v>
      </c>
      <c r="F6091" s="7">
        <v>43983</v>
      </c>
      <c r="G6091" s="7">
        <v>43993</v>
      </c>
      <c r="H6091" s="6">
        <f t="shared" si="285"/>
        <v>19</v>
      </c>
      <c r="I6091" s="6" t="s">
        <v>215</v>
      </c>
      <c r="J6091" s="6">
        <v>7</v>
      </c>
      <c r="K6091" s="6">
        <v>12</v>
      </c>
      <c r="L6091" s="6">
        <v>276</v>
      </c>
      <c r="M6091" s="6">
        <v>22</v>
      </c>
      <c r="N6091" s="6">
        <v>4</v>
      </c>
      <c r="O6091" s="6">
        <v>0.05</v>
      </c>
      <c r="P6091" s="8">
        <v>187.6</v>
      </c>
      <c r="Q6091" s="8">
        <v>93.8</v>
      </c>
      <c r="R6091" s="8">
        <f t="shared" si="286"/>
        <v>337.68</v>
      </c>
      <c r="S6091" s="8">
        <f>(((Sales[[#This Row],[Unit Price]]-(Sales[[#This Row],[Discount Applied]]*Sales[[#This Row],[Unit Price]]))-Q6091)/Q6091)*100</f>
        <v>90</v>
      </c>
      <c r="T6091" s="8">
        <f t="shared" si="287"/>
        <v>712.88</v>
      </c>
      <c r="U6091" s="8">
        <f>Sales[[#This Row],[Unit Cost]]*Sales[[#This Row],[Order Quantity]]</f>
        <v>375.2</v>
      </c>
    </row>
    <row r="6092" spans="1:21" x14ac:dyDescent="0.2">
      <c r="A6092" s="6" t="s">
        <v>6305</v>
      </c>
      <c r="B6092" s="6" t="s">
        <v>25</v>
      </c>
      <c r="C6092" s="6" t="s">
        <v>148</v>
      </c>
      <c r="D6092" s="7">
        <v>43800</v>
      </c>
      <c r="E6092" s="7">
        <v>43974</v>
      </c>
      <c r="F6092" s="7">
        <v>43993</v>
      </c>
      <c r="G6092" s="7">
        <v>43997</v>
      </c>
      <c r="H6092" s="6">
        <f t="shared" si="285"/>
        <v>23</v>
      </c>
      <c r="I6092" s="6" t="s">
        <v>215</v>
      </c>
      <c r="J6092" s="6">
        <v>16</v>
      </c>
      <c r="K6092" s="6">
        <v>2</v>
      </c>
      <c r="L6092" s="6">
        <v>17</v>
      </c>
      <c r="M6092" s="6">
        <v>15</v>
      </c>
      <c r="N6092" s="6">
        <v>8</v>
      </c>
      <c r="O6092" s="6">
        <v>0.05</v>
      </c>
      <c r="P6092" s="8">
        <v>1105.5</v>
      </c>
      <c r="Q6092" s="8">
        <v>807.01499999999999</v>
      </c>
      <c r="R6092" s="8">
        <f t="shared" si="286"/>
        <v>1945.6799999999994</v>
      </c>
      <c r="S6092" s="8">
        <f>(((Sales[[#This Row],[Unit Price]]-(Sales[[#This Row],[Discount Applied]]*Sales[[#This Row],[Unit Price]]))-Q6092)/Q6092)*100</f>
        <v>30.136986301369856</v>
      </c>
      <c r="T6092" s="8">
        <f t="shared" si="287"/>
        <v>8401.7999999999993</v>
      </c>
      <c r="U6092" s="8">
        <f>Sales[[#This Row],[Unit Cost]]*Sales[[#This Row],[Order Quantity]]</f>
        <v>6456.12</v>
      </c>
    </row>
    <row r="6093" spans="1:21" x14ac:dyDescent="0.2">
      <c r="A6093" s="6" t="s">
        <v>6306</v>
      </c>
      <c r="B6093" s="6" t="s">
        <v>26</v>
      </c>
      <c r="C6093" s="6" t="s">
        <v>148</v>
      </c>
      <c r="D6093" s="7">
        <v>43900</v>
      </c>
      <c r="E6093" s="7">
        <v>43974</v>
      </c>
      <c r="F6093" s="7">
        <v>43998</v>
      </c>
      <c r="G6093" s="7">
        <v>44006</v>
      </c>
      <c r="H6093" s="6">
        <f t="shared" si="285"/>
        <v>32</v>
      </c>
      <c r="I6093" s="6" t="s">
        <v>215</v>
      </c>
      <c r="J6093" s="6">
        <v>26</v>
      </c>
      <c r="K6093" s="6">
        <v>28</v>
      </c>
      <c r="L6093" s="6">
        <v>19</v>
      </c>
      <c r="M6093" s="6">
        <v>3</v>
      </c>
      <c r="N6093" s="6">
        <v>7</v>
      </c>
      <c r="O6093" s="6">
        <v>7.4999999999999997E-2</v>
      </c>
      <c r="P6093" s="8">
        <v>2458.9</v>
      </c>
      <c r="Q6093" s="8">
        <v>1032.7380000000001</v>
      </c>
      <c r="R6093" s="8">
        <f t="shared" si="286"/>
        <v>8692.2114999999976</v>
      </c>
      <c r="S6093" s="8">
        <f>(((Sales[[#This Row],[Unit Price]]-(Sales[[#This Row],[Discount Applied]]*Sales[[#This Row],[Unit Price]]))-Q6093)/Q6093)*100</f>
        <v>120.23809523809523</v>
      </c>
      <c r="T6093" s="8">
        <f t="shared" si="287"/>
        <v>15921.377499999999</v>
      </c>
      <c r="U6093" s="8">
        <f>Sales[[#This Row],[Unit Cost]]*Sales[[#This Row],[Order Quantity]]</f>
        <v>7229.1660000000002</v>
      </c>
    </row>
    <row r="6094" spans="1:21" x14ac:dyDescent="0.2">
      <c r="A6094" s="6" t="s">
        <v>6307</v>
      </c>
      <c r="B6094" s="6" t="s">
        <v>24</v>
      </c>
      <c r="C6094" s="6" t="s">
        <v>148</v>
      </c>
      <c r="D6094" s="7">
        <v>43800</v>
      </c>
      <c r="E6094" s="7">
        <v>43974</v>
      </c>
      <c r="F6094" s="7">
        <v>43997</v>
      </c>
      <c r="G6094" s="7">
        <v>44003</v>
      </c>
      <c r="H6094" s="6">
        <f t="shared" si="285"/>
        <v>29</v>
      </c>
      <c r="I6094" s="6" t="s">
        <v>215</v>
      </c>
      <c r="J6094" s="6">
        <v>8</v>
      </c>
      <c r="K6094" s="6">
        <v>18</v>
      </c>
      <c r="L6094" s="6">
        <v>15</v>
      </c>
      <c r="M6094" s="6">
        <v>40</v>
      </c>
      <c r="N6094" s="6">
        <v>2</v>
      </c>
      <c r="O6094" s="6">
        <v>0.4</v>
      </c>
      <c r="P6094" s="8">
        <v>3999.9</v>
      </c>
      <c r="Q6094" s="8">
        <v>2679.9330000000004</v>
      </c>
      <c r="R6094" s="8">
        <f t="shared" si="286"/>
        <v>-559.98600000000079</v>
      </c>
      <c r="S6094" s="8">
        <f>(((Sales[[#This Row],[Unit Price]]-(Sales[[#This Row],[Discount Applied]]*Sales[[#This Row],[Unit Price]]))-Q6094)/Q6094)*100</f>
        <v>-10.447761194029864</v>
      </c>
      <c r="T6094" s="8">
        <f t="shared" si="287"/>
        <v>4799.88</v>
      </c>
      <c r="U6094" s="8">
        <f>Sales[[#This Row],[Unit Cost]]*Sales[[#This Row],[Order Quantity]]</f>
        <v>5359.8660000000009</v>
      </c>
    </row>
    <row r="6095" spans="1:21" x14ac:dyDescent="0.2">
      <c r="A6095" s="6" t="s">
        <v>6308</v>
      </c>
      <c r="B6095" s="6" t="s">
        <v>25</v>
      </c>
      <c r="C6095" s="6" t="s">
        <v>143</v>
      </c>
      <c r="D6095" s="7">
        <v>43800</v>
      </c>
      <c r="E6095" s="7">
        <v>43975</v>
      </c>
      <c r="F6095" s="7">
        <v>43999</v>
      </c>
      <c r="G6095" s="7">
        <v>44003</v>
      </c>
      <c r="H6095" s="6">
        <f t="shared" si="285"/>
        <v>28</v>
      </c>
      <c r="I6095" s="6" t="s">
        <v>215</v>
      </c>
      <c r="J6095" s="6">
        <v>17</v>
      </c>
      <c r="K6095" s="6">
        <v>12</v>
      </c>
      <c r="L6095" s="6">
        <v>364</v>
      </c>
      <c r="M6095" s="6">
        <v>30</v>
      </c>
      <c r="N6095" s="6">
        <v>5</v>
      </c>
      <c r="O6095" s="6">
        <v>0.05</v>
      </c>
      <c r="P6095" s="8">
        <v>6009.9000000000005</v>
      </c>
      <c r="Q6095" s="8">
        <v>3726.1380000000004</v>
      </c>
      <c r="R6095" s="8">
        <f t="shared" si="286"/>
        <v>9916.3349999999991</v>
      </c>
      <c r="S6095" s="8">
        <f>(((Sales[[#This Row],[Unit Price]]-(Sales[[#This Row],[Discount Applied]]*Sales[[#This Row],[Unit Price]]))-Q6095)/Q6095)*100</f>
        <v>53.225806451612897</v>
      </c>
      <c r="T6095" s="8">
        <f t="shared" si="287"/>
        <v>28547.025000000001</v>
      </c>
      <c r="U6095" s="8">
        <f>Sales[[#This Row],[Unit Cost]]*Sales[[#This Row],[Order Quantity]]</f>
        <v>18630.690000000002</v>
      </c>
    </row>
    <row r="6096" spans="1:21" x14ac:dyDescent="0.2">
      <c r="A6096" s="6" t="s">
        <v>6309</v>
      </c>
      <c r="B6096" s="6" t="s">
        <v>24</v>
      </c>
      <c r="C6096" s="6" t="s">
        <v>147</v>
      </c>
      <c r="D6096" s="7">
        <v>43900</v>
      </c>
      <c r="E6096" s="7">
        <v>43975</v>
      </c>
      <c r="F6096" s="7">
        <v>43992</v>
      </c>
      <c r="G6096" s="7">
        <v>43995</v>
      </c>
      <c r="H6096" s="6">
        <f t="shared" si="285"/>
        <v>20</v>
      </c>
      <c r="I6096" s="6" t="s">
        <v>215</v>
      </c>
      <c r="J6096" s="6">
        <v>6</v>
      </c>
      <c r="K6096" s="6">
        <v>24</v>
      </c>
      <c r="L6096" s="6">
        <v>215</v>
      </c>
      <c r="M6096" s="6">
        <v>14</v>
      </c>
      <c r="N6096" s="6">
        <v>7</v>
      </c>
      <c r="O6096" s="6">
        <v>0.15</v>
      </c>
      <c r="P6096" s="8">
        <v>1815.7</v>
      </c>
      <c r="Q6096" s="8">
        <v>1398.0890000000002</v>
      </c>
      <c r="R6096" s="8">
        <f t="shared" si="286"/>
        <v>1016.7919999999976</v>
      </c>
      <c r="S6096" s="8">
        <f>(((Sales[[#This Row],[Unit Price]]-(Sales[[#This Row],[Discount Applied]]*Sales[[#This Row],[Unit Price]]))-Q6096)/Q6096)*100</f>
        <v>10.389610389610377</v>
      </c>
      <c r="T6096" s="8">
        <f t="shared" si="287"/>
        <v>10803.414999999999</v>
      </c>
      <c r="U6096" s="8">
        <f>Sales[[#This Row],[Unit Cost]]*Sales[[#This Row],[Order Quantity]]</f>
        <v>9786.6230000000014</v>
      </c>
    </row>
    <row r="6097" spans="1:21" x14ac:dyDescent="0.2">
      <c r="A6097" s="6" t="s">
        <v>6310</v>
      </c>
      <c r="B6097" s="6" t="s">
        <v>23</v>
      </c>
      <c r="C6097" s="6" t="s">
        <v>143</v>
      </c>
      <c r="D6097" s="7">
        <v>43900</v>
      </c>
      <c r="E6097" s="7">
        <v>43975</v>
      </c>
      <c r="F6097" s="7">
        <v>43980</v>
      </c>
      <c r="G6097" s="7">
        <v>43983</v>
      </c>
      <c r="H6097" s="6">
        <f t="shared" si="285"/>
        <v>8</v>
      </c>
      <c r="I6097" s="6" t="s">
        <v>215</v>
      </c>
      <c r="J6097" s="6">
        <v>24</v>
      </c>
      <c r="K6097" s="6">
        <v>8</v>
      </c>
      <c r="L6097" s="6">
        <v>332</v>
      </c>
      <c r="M6097" s="6">
        <v>45</v>
      </c>
      <c r="N6097" s="6">
        <v>3</v>
      </c>
      <c r="O6097" s="6">
        <v>0.4</v>
      </c>
      <c r="P6097" s="8">
        <v>1996.6000000000001</v>
      </c>
      <c r="Q6097" s="8">
        <v>1277.8240000000001</v>
      </c>
      <c r="R6097" s="8">
        <f t="shared" si="286"/>
        <v>-239.5920000000001</v>
      </c>
      <c r="S6097" s="8">
        <f>(((Sales[[#This Row],[Unit Price]]-(Sales[[#This Row],[Discount Applied]]*Sales[[#This Row],[Unit Price]]))-Q6097)/Q6097)*100</f>
        <v>-6.2500000000000027</v>
      </c>
      <c r="T6097" s="8">
        <f t="shared" si="287"/>
        <v>3593.88</v>
      </c>
      <c r="U6097" s="8">
        <f>Sales[[#This Row],[Unit Cost]]*Sales[[#This Row],[Order Quantity]]</f>
        <v>3833.4720000000002</v>
      </c>
    </row>
    <row r="6098" spans="1:21" x14ac:dyDescent="0.2">
      <c r="A6098" s="6" t="s">
        <v>6311</v>
      </c>
      <c r="B6098" s="6" t="s">
        <v>26</v>
      </c>
      <c r="C6098" s="6" t="s">
        <v>145</v>
      </c>
      <c r="D6098" s="7">
        <v>43800</v>
      </c>
      <c r="E6098" s="7">
        <v>43975</v>
      </c>
      <c r="F6098" s="7">
        <v>43986</v>
      </c>
      <c r="G6098" s="7">
        <v>43989</v>
      </c>
      <c r="H6098" s="6">
        <f t="shared" si="285"/>
        <v>14</v>
      </c>
      <c r="I6098" s="6" t="s">
        <v>215</v>
      </c>
      <c r="J6098" s="6">
        <v>26</v>
      </c>
      <c r="K6098" s="6">
        <v>7</v>
      </c>
      <c r="L6098" s="6">
        <v>118</v>
      </c>
      <c r="M6098" s="6">
        <v>43</v>
      </c>
      <c r="N6098" s="6">
        <v>1</v>
      </c>
      <c r="O6098" s="6">
        <v>0.15</v>
      </c>
      <c r="P6098" s="8">
        <v>911.2</v>
      </c>
      <c r="Q6098" s="8">
        <v>400.928</v>
      </c>
      <c r="R6098" s="8">
        <f t="shared" si="286"/>
        <v>373.59199999999998</v>
      </c>
      <c r="S6098" s="8">
        <f>(((Sales[[#This Row],[Unit Price]]-(Sales[[#This Row],[Discount Applied]]*Sales[[#This Row],[Unit Price]]))-Q6098)/Q6098)*100</f>
        <v>93.181818181818173</v>
      </c>
      <c r="T6098" s="8">
        <f t="shared" si="287"/>
        <v>774.52</v>
      </c>
      <c r="U6098" s="8">
        <f>Sales[[#This Row],[Unit Cost]]*Sales[[#This Row],[Order Quantity]]</f>
        <v>400.928</v>
      </c>
    </row>
    <row r="6099" spans="1:21" x14ac:dyDescent="0.2">
      <c r="A6099" s="6" t="s">
        <v>6312</v>
      </c>
      <c r="B6099" s="6" t="s">
        <v>24</v>
      </c>
      <c r="C6099" s="6" t="s">
        <v>146</v>
      </c>
      <c r="D6099" s="7">
        <v>43800</v>
      </c>
      <c r="E6099" s="7">
        <v>43975</v>
      </c>
      <c r="F6099" s="7">
        <v>43993</v>
      </c>
      <c r="G6099" s="7">
        <v>44001</v>
      </c>
      <c r="H6099" s="6">
        <f t="shared" si="285"/>
        <v>26</v>
      </c>
      <c r="I6099" s="6" t="s">
        <v>215</v>
      </c>
      <c r="J6099" s="6">
        <v>11</v>
      </c>
      <c r="K6099" s="6">
        <v>26</v>
      </c>
      <c r="L6099" s="6">
        <v>321</v>
      </c>
      <c r="M6099" s="6">
        <v>18</v>
      </c>
      <c r="N6099" s="6">
        <v>5</v>
      </c>
      <c r="O6099" s="6">
        <v>7.4999999999999997E-2</v>
      </c>
      <c r="P6099" s="8">
        <v>1701.8</v>
      </c>
      <c r="Q6099" s="8">
        <v>1021.0799999999999</v>
      </c>
      <c r="R6099" s="8">
        <f t="shared" si="286"/>
        <v>2765.4250000000002</v>
      </c>
      <c r="S6099" s="8">
        <f>(((Sales[[#This Row],[Unit Price]]-(Sales[[#This Row],[Discount Applied]]*Sales[[#This Row],[Unit Price]]))-Q6099)/Q6099)*100</f>
        <v>54.166666666666671</v>
      </c>
      <c r="T6099" s="8">
        <f t="shared" si="287"/>
        <v>7870.8249999999998</v>
      </c>
      <c r="U6099" s="8">
        <f>Sales[[#This Row],[Unit Cost]]*Sales[[#This Row],[Order Quantity]]</f>
        <v>5105.3999999999996</v>
      </c>
    </row>
    <row r="6100" spans="1:21" x14ac:dyDescent="0.2">
      <c r="A6100" s="6" t="s">
        <v>6313</v>
      </c>
      <c r="B6100" s="6" t="s">
        <v>24</v>
      </c>
      <c r="C6100" s="6" t="s">
        <v>143</v>
      </c>
      <c r="D6100" s="7">
        <v>43900</v>
      </c>
      <c r="E6100" s="7">
        <v>43975</v>
      </c>
      <c r="F6100" s="7">
        <v>43979</v>
      </c>
      <c r="G6100" s="7">
        <v>43981</v>
      </c>
      <c r="H6100" s="6">
        <f t="shared" si="285"/>
        <v>6</v>
      </c>
      <c r="I6100" s="6" t="s">
        <v>215</v>
      </c>
      <c r="J6100" s="6">
        <v>3</v>
      </c>
      <c r="K6100" s="6">
        <v>1</v>
      </c>
      <c r="L6100" s="6">
        <v>364</v>
      </c>
      <c r="M6100" s="6">
        <v>21</v>
      </c>
      <c r="N6100" s="6">
        <v>1</v>
      </c>
      <c r="O6100" s="6">
        <v>0.2</v>
      </c>
      <c r="P6100" s="8">
        <v>187.6</v>
      </c>
      <c r="Q6100" s="8">
        <v>142.57599999999999</v>
      </c>
      <c r="R6100" s="8">
        <f t="shared" si="286"/>
        <v>7.5039999999999907</v>
      </c>
      <c r="S6100" s="8">
        <f>(((Sales[[#This Row],[Unit Price]]-(Sales[[#This Row],[Discount Applied]]*Sales[[#This Row],[Unit Price]]))-Q6100)/Q6100)*100</f>
        <v>5.2631578947368354</v>
      </c>
      <c r="T6100" s="8">
        <f t="shared" si="287"/>
        <v>150.07999999999998</v>
      </c>
      <c r="U6100" s="8">
        <f>Sales[[#This Row],[Unit Cost]]*Sales[[#This Row],[Order Quantity]]</f>
        <v>142.57599999999999</v>
      </c>
    </row>
    <row r="6101" spans="1:21" x14ac:dyDescent="0.2">
      <c r="A6101" s="6" t="s">
        <v>6314</v>
      </c>
      <c r="B6101" s="6" t="s">
        <v>23</v>
      </c>
      <c r="C6101" s="6" t="s">
        <v>146</v>
      </c>
      <c r="D6101" s="7">
        <v>43900</v>
      </c>
      <c r="E6101" s="7">
        <v>43975</v>
      </c>
      <c r="F6101" s="7">
        <v>43988</v>
      </c>
      <c r="G6101" s="7">
        <v>43996</v>
      </c>
      <c r="H6101" s="6">
        <f t="shared" si="285"/>
        <v>21</v>
      </c>
      <c r="I6101" s="6" t="s">
        <v>215</v>
      </c>
      <c r="J6101" s="6">
        <v>21</v>
      </c>
      <c r="K6101" s="6">
        <v>26</v>
      </c>
      <c r="L6101" s="6">
        <v>276</v>
      </c>
      <c r="M6101" s="6">
        <v>28</v>
      </c>
      <c r="N6101" s="6">
        <v>5</v>
      </c>
      <c r="O6101" s="6">
        <v>0.1</v>
      </c>
      <c r="P6101" s="8">
        <v>5453.8</v>
      </c>
      <c r="Q6101" s="8">
        <v>2890.5140000000001</v>
      </c>
      <c r="R6101" s="8">
        <f t="shared" si="286"/>
        <v>10089.529999999999</v>
      </c>
      <c r="S6101" s="8">
        <f>(((Sales[[#This Row],[Unit Price]]-(Sales[[#This Row],[Discount Applied]]*Sales[[#This Row],[Unit Price]]))-Q6101)/Q6101)*100</f>
        <v>69.811320754716974</v>
      </c>
      <c r="T6101" s="8">
        <f t="shared" si="287"/>
        <v>24542.1</v>
      </c>
      <c r="U6101" s="8">
        <f>Sales[[#This Row],[Unit Cost]]*Sales[[#This Row],[Order Quantity]]</f>
        <v>14452.57</v>
      </c>
    </row>
    <row r="6102" spans="1:21" x14ac:dyDescent="0.2">
      <c r="A6102" s="6" t="s">
        <v>6315</v>
      </c>
      <c r="B6102" s="6" t="s">
        <v>23</v>
      </c>
      <c r="C6102" s="6" t="s">
        <v>146</v>
      </c>
      <c r="D6102" s="7">
        <v>43900</v>
      </c>
      <c r="E6102" s="7">
        <v>43975</v>
      </c>
      <c r="F6102" s="7">
        <v>43983</v>
      </c>
      <c r="G6102" s="7">
        <v>43990</v>
      </c>
      <c r="H6102" s="6">
        <f t="shared" si="285"/>
        <v>15</v>
      </c>
      <c r="I6102" s="6" t="s">
        <v>215</v>
      </c>
      <c r="J6102" s="6">
        <v>21</v>
      </c>
      <c r="K6102" s="6">
        <v>10</v>
      </c>
      <c r="L6102" s="6">
        <v>305</v>
      </c>
      <c r="M6102" s="6">
        <v>45</v>
      </c>
      <c r="N6102" s="6">
        <v>2</v>
      </c>
      <c r="O6102" s="6">
        <v>0.05</v>
      </c>
      <c r="P6102" s="8">
        <v>1051.9000000000001</v>
      </c>
      <c r="Q6102" s="8">
        <v>452.31700000000001</v>
      </c>
      <c r="R6102" s="8">
        <f t="shared" si="286"/>
        <v>1093.9760000000001</v>
      </c>
      <c r="S6102" s="8">
        <f>(((Sales[[#This Row],[Unit Price]]-(Sales[[#This Row],[Discount Applied]]*Sales[[#This Row],[Unit Price]]))-Q6102)/Q6102)*100</f>
        <v>120.93023255813955</v>
      </c>
      <c r="T6102" s="8">
        <f t="shared" si="287"/>
        <v>1998.6100000000001</v>
      </c>
      <c r="U6102" s="8">
        <f>Sales[[#This Row],[Unit Cost]]*Sales[[#This Row],[Order Quantity]]</f>
        <v>904.63400000000001</v>
      </c>
    </row>
    <row r="6103" spans="1:21" x14ac:dyDescent="0.2">
      <c r="A6103" s="6" t="s">
        <v>6316</v>
      </c>
      <c r="B6103" s="6" t="s">
        <v>25</v>
      </c>
      <c r="C6103" s="6" t="s">
        <v>145</v>
      </c>
      <c r="D6103" s="7">
        <v>43800</v>
      </c>
      <c r="E6103" s="7">
        <v>43975</v>
      </c>
      <c r="F6103" s="7">
        <v>43984</v>
      </c>
      <c r="G6103" s="7">
        <v>43993</v>
      </c>
      <c r="H6103" s="6">
        <f t="shared" si="285"/>
        <v>18</v>
      </c>
      <c r="I6103" s="6" t="s">
        <v>215</v>
      </c>
      <c r="J6103" s="6">
        <v>17</v>
      </c>
      <c r="K6103" s="6">
        <v>5</v>
      </c>
      <c r="L6103" s="6">
        <v>170</v>
      </c>
      <c r="M6103" s="6">
        <v>31</v>
      </c>
      <c r="N6103" s="6">
        <v>4</v>
      </c>
      <c r="O6103" s="6">
        <v>0.3</v>
      </c>
      <c r="P6103" s="8">
        <v>174.20000000000002</v>
      </c>
      <c r="Q6103" s="8">
        <v>69.680000000000007</v>
      </c>
      <c r="R6103" s="8">
        <f t="shared" si="286"/>
        <v>209.04000000000002</v>
      </c>
      <c r="S6103" s="8">
        <f>(((Sales[[#This Row],[Unit Price]]-(Sales[[#This Row],[Discount Applied]]*Sales[[#This Row],[Unit Price]]))-Q6103)/Q6103)*100</f>
        <v>75</v>
      </c>
      <c r="T6103" s="8">
        <f t="shared" si="287"/>
        <v>487.76000000000005</v>
      </c>
      <c r="U6103" s="8">
        <f>Sales[[#This Row],[Unit Cost]]*Sales[[#This Row],[Order Quantity]]</f>
        <v>278.72000000000003</v>
      </c>
    </row>
    <row r="6104" spans="1:21" x14ac:dyDescent="0.2">
      <c r="A6104" s="6" t="s">
        <v>6317</v>
      </c>
      <c r="B6104" s="6" t="s">
        <v>24</v>
      </c>
      <c r="C6104" s="6" t="s">
        <v>148</v>
      </c>
      <c r="D6104" s="7">
        <v>43900</v>
      </c>
      <c r="E6104" s="7">
        <v>43975</v>
      </c>
      <c r="F6104" s="7">
        <v>43986</v>
      </c>
      <c r="G6104" s="7">
        <v>43990</v>
      </c>
      <c r="H6104" s="6">
        <f t="shared" si="285"/>
        <v>15</v>
      </c>
      <c r="I6104" s="6" t="s">
        <v>215</v>
      </c>
      <c r="J6104" s="6">
        <v>11</v>
      </c>
      <c r="K6104" s="6">
        <v>11</v>
      </c>
      <c r="L6104" s="6">
        <v>58</v>
      </c>
      <c r="M6104" s="6">
        <v>33</v>
      </c>
      <c r="N6104" s="6">
        <v>3</v>
      </c>
      <c r="O6104" s="6">
        <v>0.05</v>
      </c>
      <c r="P6104" s="8">
        <v>1681.7</v>
      </c>
      <c r="Q6104" s="8">
        <v>1294.9090000000001</v>
      </c>
      <c r="R6104" s="8">
        <f t="shared" si="286"/>
        <v>908.11799999999994</v>
      </c>
      <c r="S6104" s="8">
        <f>(((Sales[[#This Row],[Unit Price]]-(Sales[[#This Row],[Discount Applied]]*Sales[[#This Row],[Unit Price]]))-Q6104)/Q6104)*100</f>
        <v>23.376623376623368</v>
      </c>
      <c r="T6104" s="8">
        <f t="shared" si="287"/>
        <v>4792.8450000000003</v>
      </c>
      <c r="U6104" s="8">
        <f>Sales[[#This Row],[Unit Cost]]*Sales[[#This Row],[Order Quantity]]</f>
        <v>3884.7270000000003</v>
      </c>
    </row>
    <row r="6105" spans="1:21" x14ac:dyDescent="0.2">
      <c r="A6105" s="6" t="s">
        <v>6318</v>
      </c>
      <c r="B6105" s="6" t="s">
        <v>24</v>
      </c>
      <c r="C6105" s="6" t="s">
        <v>146</v>
      </c>
      <c r="D6105" s="7">
        <v>43900</v>
      </c>
      <c r="E6105" s="7">
        <v>43976</v>
      </c>
      <c r="F6105" s="7">
        <v>43984</v>
      </c>
      <c r="G6105" s="7">
        <v>43990</v>
      </c>
      <c r="H6105" s="6">
        <f t="shared" si="285"/>
        <v>14</v>
      </c>
      <c r="I6105" s="6" t="s">
        <v>215</v>
      </c>
      <c r="J6105" s="6">
        <v>6</v>
      </c>
      <c r="K6105" s="6">
        <v>21</v>
      </c>
      <c r="L6105" s="6">
        <v>270</v>
      </c>
      <c r="M6105" s="6">
        <v>36</v>
      </c>
      <c r="N6105" s="6">
        <v>2</v>
      </c>
      <c r="O6105" s="6">
        <v>0.05</v>
      </c>
      <c r="P6105" s="8">
        <v>1058.6000000000001</v>
      </c>
      <c r="Q6105" s="8">
        <v>582.23000000000013</v>
      </c>
      <c r="R6105" s="8">
        <f t="shared" si="286"/>
        <v>846.87999999999988</v>
      </c>
      <c r="S6105" s="8">
        <f>(((Sales[[#This Row],[Unit Price]]-(Sales[[#This Row],[Discount Applied]]*Sales[[#This Row],[Unit Price]]))-Q6105)/Q6105)*100</f>
        <v>72.727272727272691</v>
      </c>
      <c r="T6105" s="8">
        <f t="shared" si="287"/>
        <v>2011.3400000000001</v>
      </c>
      <c r="U6105" s="8">
        <f>Sales[[#This Row],[Unit Cost]]*Sales[[#This Row],[Order Quantity]]</f>
        <v>1164.4600000000003</v>
      </c>
    </row>
    <row r="6106" spans="1:21" x14ac:dyDescent="0.2">
      <c r="A6106" s="6" t="s">
        <v>6319</v>
      </c>
      <c r="B6106" s="6" t="s">
        <v>25</v>
      </c>
      <c r="C6106" s="6" t="s">
        <v>147</v>
      </c>
      <c r="D6106" s="7">
        <v>43900</v>
      </c>
      <c r="E6106" s="7">
        <v>43976</v>
      </c>
      <c r="F6106" s="7">
        <v>43982</v>
      </c>
      <c r="G6106" s="7">
        <v>43984</v>
      </c>
      <c r="H6106" s="6">
        <f t="shared" si="285"/>
        <v>8</v>
      </c>
      <c r="I6106" s="6" t="s">
        <v>215</v>
      </c>
      <c r="J6106" s="6">
        <v>20</v>
      </c>
      <c r="K6106" s="6">
        <v>17</v>
      </c>
      <c r="L6106" s="6">
        <v>254</v>
      </c>
      <c r="M6106" s="6">
        <v>44</v>
      </c>
      <c r="N6106" s="6">
        <v>4</v>
      </c>
      <c r="O6106" s="6">
        <v>7.4999999999999997E-2</v>
      </c>
      <c r="P6106" s="8">
        <v>3845.8</v>
      </c>
      <c r="Q6106" s="8">
        <v>2961.2660000000001</v>
      </c>
      <c r="R6106" s="8">
        <f t="shared" si="286"/>
        <v>2384.3960000000006</v>
      </c>
      <c r="S6106" s="8">
        <f>(((Sales[[#This Row],[Unit Price]]-(Sales[[#This Row],[Discount Applied]]*Sales[[#This Row],[Unit Price]]))-Q6106)/Q6106)*100</f>
        <v>20.129870129870135</v>
      </c>
      <c r="T6106" s="8">
        <f t="shared" si="287"/>
        <v>14229.460000000001</v>
      </c>
      <c r="U6106" s="8">
        <f>Sales[[#This Row],[Unit Cost]]*Sales[[#This Row],[Order Quantity]]</f>
        <v>11845.064</v>
      </c>
    </row>
    <row r="6107" spans="1:21" x14ac:dyDescent="0.2">
      <c r="A6107" s="6" t="s">
        <v>6320</v>
      </c>
      <c r="B6107" s="6" t="s">
        <v>24</v>
      </c>
      <c r="C6107" s="6" t="s">
        <v>147</v>
      </c>
      <c r="D6107" s="7">
        <v>43900</v>
      </c>
      <c r="E6107" s="7">
        <v>43976</v>
      </c>
      <c r="F6107" s="7">
        <v>43999</v>
      </c>
      <c r="G6107" s="7">
        <v>44005</v>
      </c>
      <c r="H6107" s="6">
        <f t="shared" si="285"/>
        <v>29</v>
      </c>
      <c r="I6107" s="6" t="s">
        <v>215</v>
      </c>
      <c r="J6107" s="6">
        <v>4</v>
      </c>
      <c r="K6107" s="6">
        <v>23</v>
      </c>
      <c r="L6107" s="6">
        <v>247</v>
      </c>
      <c r="M6107" s="6">
        <v>26</v>
      </c>
      <c r="N6107" s="6">
        <v>7</v>
      </c>
      <c r="O6107" s="6">
        <v>7.4999999999999997E-2</v>
      </c>
      <c r="P6107" s="8">
        <v>3343.3</v>
      </c>
      <c r="Q6107" s="8">
        <v>1972.547</v>
      </c>
      <c r="R6107" s="8">
        <f t="shared" si="286"/>
        <v>7840.0385000000006</v>
      </c>
      <c r="S6107" s="8">
        <f>(((Sales[[#This Row],[Unit Price]]-(Sales[[#This Row],[Discount Applied]]*Sales[[#This Row],[Unit Price]]))-Q6107)/Q6107)*100</f>
        <v>56.77966101694917</v>
      </c>
      <c r="T6107" s="8">
        <f t="shared" si="287"/>
        <v>21647.8675</v>
      </c>
      <c r="U6107" s="8">
        <f>Sales[[#This Row],[Unit Cost]]*Sales[[#This Row],[Order Quantity]]</f>
        <v>13807.829</v>
      </c>
    </row>
    <row r="6108" spans="1:21" x14ac:dyDescent="0.2">
      <c r="A6108" s="6" t="s">
        <v>6321</v>
      </c>
      <c r="B6108" s="6" t="s">
        <v>23</v>
      </c>
      <c r="C6108" s="6" t="s">
        <v>145</v>
      </c>
      <c r="D6108" s="7">
        <v>43900</v>
      </c>
      <c r="E6108" s="7">
        <v>43976</v>
      </c>
      <c r="F6108" s="7">
        <v>43997</v>
      </c>
      <c r="G6108" s="7">
        <v>44001</v>
      </c>
      <c r="H6108" s="6">
        <f t="shared" si="285"/>
        <v>25</v>
      </c>
      <c r="I6108" s="6" t="s">
        <v>215</v>
      </c>
      <c r="J6108" s="6">
        <v>23</v>
      </c>
      <c r="K6108" s="6">
        <v>8</v>
      </c>
      <c r="L6108" s="6">
        <v>138</v>
      </c>
      <c r="M6108" s="6">
        <v>32</v>
      </c>
      <c r="N6108" s="6">
        <v>1</v>
      </c>
      <c r="O6108" s="6">
        <v>0.15</v>
      </c>
      <c r="P6108" s="8">
        <v>1695.1000000000001</v>
      </c>
      <c r="Q6108" s="8">
        <v>1373.0310000000002</v>
      </c>
      <c r="R6108" s="8">
        <f t="shared" si="286"/>
        <v>67.80399999999986</v>
      </c>
      <c r="S6108" s="8">
        <f>(((Sales[[#This Row],[Unit Price]]-(Sales[[#This Row],[Discount Applied]]*Sales[[#This Row],[Unit Price]]))-Q6108)/Q6108)*100</f>
        <v>4.9382716049382607</v>
      </c>
      <c r="T6108" s="8">
        <f t="shared" si="287"/>
        <v>1440.835</v>
      </c>
      <c r="U6108" s="8">
        <f>Sales[[#This Row],[Unit Cost]]*Sales[[#This Row],[Order Quantity]]</f>
        <v>1373.0310000000002</v>
      </c>
    </row>
    <row r="6109" spans="1:21" x14ac:dyDescent="0.2">
      <c r="A6109" s="6" t="s">
        <v>6322</v>
      </c>
      <c r="B6109" s="6" t="s">
        <v>24</v>
      </c>
      <c r="C6109" s="6" t="s">
        <v>146</v>
      </c>
      <c r="D6109" s="7">
        <v>43900</v>
      </c>
      <c r="E6109" s="7">
        <v>43976</v>
      </c>
      <c r="F6109" s="7">
        <v>44000</v>
      </c>
      <c r="G6109" s="7">
        <v>44006</v>
      </c>
      <c r="H6109" s="6">
        <f t="shared" si="285"/>
        <v>30</v>
      </c>
      <c r="I6109" s="6" t="s">
        <v>215</v>
      </c>
      <c r="J6109" s="6">
        <v>3</v>
      </c>
      <c r="K6109" s="6">
        <v>40</v>
      </c>
      <c r="L6109" s="6">
        <v>287</v>
      </c>
      <c r="M6109" s="6">
        <v>9</v>
      </c>
      <c r="N6109" s="6">
        <v>1</v>
      </c>
      <c r="O6109" s="6">
        <v>0.15</v>
      </c>
      <c r="P6109" s="8">
        <v>1152.4000000000001</v>
      </c>
      <c r="Q6109" s="8">
        <v>576.20000000000005</v>
      </c>
      <c r="R6109" s="8">
        <f t="shared" si="286"/>
        <v>403.34000000000003</v>
      </c>
      <c r="S6109" s="8">
        <f>(((Sales[[#This Row],[Unit Price]]-(Sales[[#This Row],[Discount Applied]]*Sales[[#This Row],[Unit Price]]))-Q6109)/Q6109)*100</f>
        <v>70</v>
      </c>
      <c r="T6109" s="8">
        <f t="shared" si="287"/>
        <v>979.54000000000008</v>
      </c>
      <c r="U6109" s="8">
        <f>Sales[[#This Row],[Unit Cost]]*Sales[[#This Row],[Order Quantity]]</f>
        <v>576.20000000000005</v>
      </c>
    </row>
    <row r="6110" spans="1:21" x14ac:dyDescent="0.2">
      <c r="A6110" s="6" t="s">
        <v>6323</v>
      </c>
      <c r="B6110" s="6" t="s">
        <v>26</v>
      </c>
      <c r="C6110" s="6" t="s">
        <v>147</v>
      </c>
      <c r="D6110" s="7">
        <v>43900</v>
      </c>
      <c r="E6110" s="7">
        <v>43976</v>
      </c>
      <c r="F6110" s="7">
        <v>43989</v>
      </c>
      <c r="G6110" s="7">
        <v>43992</v>
      </c>
      <c r="H6110" s="6">
        <f t="shared" si="285"/>
        <v>16</v>
      </c>
      <c r="I6110" s="6" t="s">
        <v>215</v>
      </c>
      <c r="J6110" s="6">
        <v>26</v>
      </c>
      <c r="K6110" s="6">
        <v>37</v>
      </c>
      <c r="L6110" s="6">
        <v>260</v>
      </c>
      <c r="M6110" s="6">
        <v>43</v>
      </c>
      <c r="N6110" s="6">
        <v>6</v>
      </c>
      <c r="O6110" s="6">
        <v>7.4999999999999997E-2</v>
      </c>
      <c r="P6110" s="8">
        <v>3457.2000000000003</v>
      </c>
      <c r="Q6110" s="8">
        <v>2938.6200000000003</v>
      </c>
      <c r="R6110" s="8">
        <f t="shared" si="286"/>
        <v>1555.739999999998</v>
      </c>
      <c r="S6110" s="8">
        <f>(((Sales[[#This Row],[Unit Price]]-(Sales[[#This Row],[Discount Applied]]*Sales[[#This Row],[Unit Price]]))-Q6110)/Q6110)*100</f>
        <v>8.823529411764703</v>
      </c>
      <c r="T6110" s="8">
        <f t="shared" si="287"/>
        <v>19187.46</v>
      </c>
      <c r="U6110" s="8">
        <f>Sales[[#This Row],[Unit Cost]]*Sales[[#This Row],[Order Quantity]]</f>
        <v>17631.72</v>
      </c>
    </row>
    <row r="6111" spans="1:21" x14ac:dyDescent="0.2">
      <c r="A6111" s="6" t="s">
        <v>6324</v>
      </c>
      <c r="B6111" s="6" t="s">
        <v>24</v>
      </c>
      <c r="C6111" s="6" t="s">
        <v>145</v>
      </c>
      <c r="D6111" s="7">
        <v>43900</v>
      </c>
      <c r="E6111" s="7">
        <v>43976</v>
      </c>
      <c r="F6111" s="7">
        <v>44001</v>
      </c>
      <c r="G6111" s="7">
        <v>44007</v>
      </c>
      <c r="H6111" s="6">
        <f t="shared" si="285"/>
        <v>31</v>
      </c>
      <c r="I6111" s="6" t="s">
        <v>215</v>
      </c>
      <c r="J6111" s="6">
        <v>4</v>
      </c>
      <c r="K6111" s="6">
        <v>40</v>
      </c>
      <c r="L6111" s="6">
        <v>159</v>
      </c>
      <c r="M6111" s="6">
        <v>3</v>
      </c>
      <c r="N6111" s="6">
        <v>3</v>
      </c>
      <c r="O6111" s="6">
        <v>7.4999999999999997E-2</v>
      </c>
      <c r="P6111" s="8">
        <v>1058.6000000000001</v>
      </c>
      <c r="Q6111" s="8">
        <v>762.19200000000012</v>
      </c>
      <c r="R6111" s="8">
        <f t="shared" si="286"/>
        <v>651.03899999999976</v>
      </c>
      <c r="S6111" s="8">
        <f>(((Sales[[#This Row],[Unit Price]]-(Sales[[#This Row],[Discount Applied]]*Sales[[#This Row],[Unit Price]]))-Q6111)/Q6111)*100</f>
        <v>28.472222222222221</v>
      </c>
      <c r="T6111" s="8">
        <f t="shared" si="287"/>
        <v>2937.6150000000002</v>
      </c>
      <c r="U6111" s="8">
        <f>Sales[[#This Row],[Unit Cost]]*Sales[[#This Row],[Order Quantity]]</f>
        <v>2286.5760000000005</v>
      </c>
    </row>
    <row r="6112" spans="1:21" x14ac:dyDescent="0.2">
      <c r="A6112" s="6" t="s">
        <v>6325</v>
      </c>
      <c r="B6112" s="6" t="s">
        <v>24</v>
      </c>
      <c r="C6112" s="6" t="s">
        <v>143</v>
      </c>
      <c r="D6112" s="7">
        <v>43900</v>
      </c>
      <c r="E6112" s="7">
        <v>43977</v>
      </c>
      <c r="F6112" s="7">
        <v>43996</v>
      </c>
      <c r="G6112" s="7">
        <v>43998</v>
      </c>
      <c r="H6112" s="6">
        <f t="shared" si="285"/>
        <v>21</v>
      </c>
      <c r="I6112" s="6" t="s">
        <v>215</v>
      </c>
      <c r="J6112" s="6">
        <v>8</v>
      </c>
      <c r="K6112" s="6">
        <v>39</v>
      </c>
      <c r="L6112" s="6">
        <v>341</v>
      </c>
      <c r="M6112" s="6">
        <v>6</v>
      </c>
      <c r="N6112" s="6">
        <v>1</v>
      </c>
      <c r="O6112" s="6">
        <v>0.05</v>
      </c>
      <c r="P6112" s="8">
        <v>1105.5</v>
      </c>
      <c r="Q6112" s="8">
        <v>895.45500000000004</v>
      </c>
      <c r="R6112" s="8">
        <f t="shared" si="286"/>
        <v>154.76999999999987</v>
      </c>
      <c r="S6112" s="8">
        <f>(((Sales[[#This Row],[Unit Price]]-(Sales[[#This Row],[Discount Applied]]*Sales[[#This Row],[Unit Price]]))-Q6112)/Q6112)*100</f>
        <v>17.283950617283935</v>
      </c>
      <c r="T6112" s="8">
        <f t="shared" si="287"/>
        <v>1050.2249999999999</v>
      </c>
      <c r="U6112" s="8">
        <f>Sales[[#This Row],[Unit Cost]]*Sales[[#This Row],[Order Quantity]]</f>
        <v>895.45500000000004</v>
      </c>
    </row>
    <row r="6113" spans="1:21" x14ac:dyDescent="0.2">
      <c r="A6113" s="6" t="s">
        <v>6326</v>
      </c>
      <c r="B6113" s="6" t="s">
        <v>25</v>
      </c>
      <c r="C6113" s="6" t="s">
        <v>146</v>
      </c>
      <c r="D6113" s="7">
        <v>43900</v>
      </c>
      <c r="E6113" s="7">
        <v>43977</v>
      </c>
      <c r="F6113" s="7">
        <v>43994</v>
      </c>
      <c r="G6113" s="7">
        <v>43998</v>
      </c>
      <c r="H6113" s="6">
        <f t="shared" si="285"/>
        <v>21</v>
      </c>
      <c r="I6113" s="6" t="s">
        <v>215</v>
      </c>
      <c r="J6113" s="6">
        <v>18</v>
      </c>
      <c r="K6113" s="6">
        <v>11</v>
      </c>
      <c r="L6113" s="6">
        <v>313</v>
      </c>
      <c r="M6113" s="6">
        <v>6</v>
      </c>
      <c r="N6113" s="6">
        <v>1</v>
      </c>
      <c r="O6113" s="6">
        <v>0.15</v>
      </c>
      <c r="P6113" s="8">
        <v>1011.7</v>
      </c>
      <c r="Q6113" s="8">
        <v>839.71100000000001</v>
      </c>
      <c r="R6113" s="8">
        <f t="shared" si="286"/>
        <v>20.234000000000037</v>
      </c>
      <c r="S6113" s="8">
        <f>(((Sales[[#This Row],[Unit Price]]-(Sales[[#This Row],[Discount Applied]]*Sales[[#This Row],[Unit Price]]))-Q6113)/Q6113)*100</f>
        <v>2.4096385542168717</v>
      </c>
      <c r="T6113" s="8">
        <f t="shared" si="287"/>
        <v>859.94500000000005</v>
      </c>
      <c r="U6113" s="8">
        <f>Sales[[#This Row],[Unit Cost]]*Sales[[#This Row],[Order Quantity]]</f>
        <v>839.71100000000001</v>
      </c>
    </row>
    <row r="6114" spans="1:21" x14ac:dyDescent="0.2">
      <c r="A6114" s="6" t="s">
        <v>6327</v>
      </c>
      <c r="B6114" s="6" t="s">
        <v>25</v>
      </c>
      <c r="C6114" s="6" t="s">
        <v>145</v>
      </c>
      <c r="D6114" s="7">
        <v>43800</v>
      </c>
      <c r="E6114" s="7">
        <v>43977</v>
      </c>
      <c r="F6114" s="7">
        <v>43996</v>
      </c>
      <c r="G6114" s="7">
        <v>43999</v>
      </c>
      <c r="H6114" s="6">
        <f t="shared" si="285"/>
        <v>22</v>
      </c>
      <c r="I6114" s="6" t="s">
        <v>215</v>
      </c>
      <c r="J6114" s="6">
        <v>16</v>
      </c>
      <c r="K6114" s="6">
        <v>42</v>
      </c>
      <c r="L6114" s="6">
        <v>197</v>
      </c>
      <c r="M6114" s="6">
        <v>25</v>
      </c>
      <c r="N6114" s="6">
        <v>8</v>
      </c>
      <c r="O6114" s="6">
        <v>0.2</v>
      </c>
      <c r="P6114" s="8">
        <v>5266.2</v>
      </c>
      <c r="Q6114" s="8">
        <v>4160.2979999999998</v>
      </c>
      <c r="R6114" s="8">
        <f t="shared" si="286"/>
        <v>421.2960000000021</v>
      </c>
      <c r="S6114" s="8">
        <f>(((Sales[[#This Row],[Unit Price]]-(Sales[[#This Row],[Discount Applied]]*Sales[[#This Row],[Unit Price]]))-Q6114)/Q6114)*100</f>
        <v>1.2658227848101329</v>
      </c>
      <c r="T6114" s="8">
        <f t="shared" si="287"/>
        <v>33703.68</v>
      </c>
      <c r="U6114" s="8">
        <f>Sales[[#This Row],[Unit Cost]]*Sales[[#This Row],[Order Quantity]]</f>
        <v>33282.383999999998</v>
      </c>
    </row>
    <row r="6115" spans="1:21" x14ac:dyDescent="0.2">
      <c r="A6115" s="6" t="s">
        <v>6328</v>
      </c>
      <c r="B6115" s="6" t="s">
        <v>25</v>
      </c>
      <c r="C6115" s="6" t="s">
        <v>148</v>
      </c>
      <c r="D6115" s="7">
        <v>43800</v>
      </c>
      <c r="E6115" s="7">
        <v>43977</v>
      </c>
      <c r="F6115" s="7">
        <v>43999</v>
      </c>
      <c r="G6115" s="7">
        <v>44001</v>
      </c>
      <c r="H6115" s="6">
        <f t="shared" si="285"/>
        <v>24</v>
      </c>
      <c r="I6115" s="6" t="s">
        <v>215</v>
      </c>
      <c r="J6115" s="6">
        <v>18</v>
      </c>
      <c r="K6115" s="6">
        <v>29</v>
      </c>
      <c r="L6115" s="6">
        <v>25</v>
      </c>
      <c r="M6115" s="6">
        <v>10</v>
      </c>
      <c r="N6115" s="6">
        <v>3</v>
      </c>
      <c r="O6115" s="6">
        <v>0.05</v>
      </c>
      <c r="P6115" s="8">
        <v>1065.3</v>
      </c>
      <c r="Q6115" s="8">
        <v>490.03800000000001</v>
      </c>
      <c r="R6115" s="8">
        <f t="shared" si="286"/>
        <v>1565.9909999999995</v>
      </c>
      <c r="S6115" s="8">
        <f>(((Sales[[#This Row],[Unit Price]]-(Sales[[#This Row],[Discount Applied]]*Sales[[#This Row],[Unit Price]]))-Q6115)/Q6115)*100</f>
        <v>106.52173913043477</v>
      </c>
      <c r="T6115" s="8">
        <f t="shared" si="287"/>
        <v>3036.1049999999996</v>
      </c>
      <c r="U6115" s="8">
        <f>Sales[[#This Row],[Unit Cost]]*Sales[[#This Row],[Order Quantity]]</f>
        <v>1470.114</v>
      </c>
    </row>
    <row r="6116" spans="1:21" x14ac:dyDescent="0.2">
      <c r="A6116" s="6" t="s">
        <v>6329</v>
      </c>
      <c r="B6116" s="6" t="s">
        <v>26</v>
      </c>
      <c r="C6116" s="6" t="s">
        <v>143</v>
      </c>
      <c r="D6116" s="7">
        <v>43900</v>
      </c>
      <c r="E6116" s="7">
        <v>43977</v>
      </c>
      <c r="F6116" s="7">
        <v>43991</v>
      </c>
      <c r="G6116" s="7">
        <v>43999</v>
      </c>
      <c r="H6116" s="6">
        <f t="shared" si="285"/>
        <v>22</v>
      </c>
      <c r="I6116" s="6" t="s">
        <v>215</v>
      </c>
      <c r="J6116" s="6">
        <v>25</v>
      </c>
      <c r="K6116" s="6">
        <v>14</v>
      </c>
      <c r="L6116" s="6">
        <v>336</v>
      </c>
      <c r="M6116" s="6">
        <v>37</v>
      </c>
      <c r="N6116" s="6">
        <v>1</v>
      </c>
      <c r="O6116" s="6">
        <v>0.1</v>
      </c>
      <c r="P6116" s="8">
        <v>3329.9</v>
      </c>
      <c r="Q6116" s="8">
        <v>2497.4250000000002</v>
      </c>
      <c r="R6116" s="8">
        <f t="shared" si="286"/>
        <v>499.48499999999967</v>
      </c>
      <c r="S6116" s="8">
        <f>(((Sales[[#This Row],[Unit Price]]-(Sales[[#This Row],[Discount Applied]]*Sales[[#This Row],[Unit Price]]))-Q6116)/Q6116)*100</f>
        <v>19.999999999999986</v>
      </c>
      <c r="T6116" s="8">
        <f t="shared" si="287"/>
        <v>2996.91</v>
      </c>
      <c r="U6116" s="8">
        <f>Sales[[#This Row],[Unit Cost]]*Sales[[#This Row],[Order Quantity]]</f>
        <v>2497.4250000000002</v>
      </c>
    </row>
    <row r="6117" spans="1:21" x14ac:dyDescent="0.2">
      <c r="A6117" s="6" t="s">
        <v>6330</v>
      </c>
      <c r="B6117" s="6" t="s">
        <v>23</v>
      </c>
      <c r="C6117" s="6" t="s">
        <v>145</v>
      </c>
      <c r="D6117" s="7">
        <v>43900</v>
      </c>
      <c r="E6117" s="7">
        <v>43977</v>
      </c>
      <c r="F6117" s="7">
        <v>43988</v>
      </c>
      <c r="G6117" s="7">
        <v>43993</v>
      </c>
      <c r="H6117" s="6">
        <f t="shared" si="285"/>
        <v>16</v>
      </c>
      <c r="I6117" s="6" t="s">
        <v>215</v>
      </c>
      <c r="J6117" s="6">
        <v>21</v>
      </c>
      <c r="K6117" s="6">
        <v>22</v>
      </c>
      <c r="L6117" s="6">
        <v>175</v>
      </c>
      <c r="M6117" s="6">
        <v>42</v>
      </c>
      <c r="N6117" s="6">
        <v>5</v>
      </c>
      <c r="O6117" s="6">
        <v>0.1</v>
      </c>
      <c r="P6117" s="8">
        <v>1835.8</v>
      </c>
      <c r="Q6117" s="8">
        <v>917.9</v>
      </c>
      <c r="R6117" s="8">
        <f t="shared" si="286"/>
        <v>3671.6000000000004</v>
      </c>
      <c r="S6117" s="8">
        <f>(((Sales[[#This Row],[Unit Price]]-(Sales[[#This Row],[Discount Applied]]*Sales[[#This Row],[Unit Price]]))-Q6117)/Q6117)*100</f>
        <v>80</v>
      </c>
      <c r="T6117" s="8">
        <f t="shared" si="287"/>
        <v>8261.1</v>
      </c>
      <c r="U6117" s="8">
        <f>Sales[[#This Row],[Unit Cost]]*Sales[[#This Row],[Order Quantity]]</f>
        <v>4589.5</v>
      </c>
    </row>
    <row r="6118" spans="1:21" x14ac:dyDescent="0.2">
      <c r="A6118" s="6" t="s">
        <v>6331</v>
      </c>
      <c r="B6118" s="6" t="s">
        <v>23</v>
      </c>
      <c r="C6118" s="6" t="s">
        <v>144</v>
      </c>
      <c r="D6118" s="7">
        <v>43900</v>
      </c>
      <c r="E6118" s="7">
        <v>43977</v>
      </c>
      <c r="F6118" s="7">
        <v>44003</v>
      </c>
      <c r="G6118" s="7">
        <v>44013</v>
      </c>
      <c r="H6118" s="6">
        <f t="shared" si="285"/>
        <v>36</v>
      </c>
      <c r="I6118" s="6" t="s">
        <v>215</v>
      </c>
      <c r="J6118" s="6">
        <v>22</v>
      </c>
      <c r="K6118" s="6">
        <v>23</v>
      </c>
      <c r="L6118" s="6">
        <v>60</v>
      </c>
      <c r="M6118" s="6">
        <v>2</v>
      </c>
      <c r="N6118" s="6">
        <v>4</v>
      </c>
      <c r="O6118" s="6">
        <v>0.1</v>
      </c>
      <c r="P6118" s="8">
        <v>3430.4</v>
      </c>
      <c r="Q6118" s="8">
        <v>2401.2799999999997</v>
      </c>
      <c r="R6118" s="8">
        <f t="shared" si="286"/>
        <v>2744.3200000000015</v>
      </c>
      <c r="S6118" s="8">
        <f>(((Sales[[#This Row],[Unit Price]]-(Sales[[#This Row],[Discount Applied]]*Sales[[#This Row],[Unit Price]]))-Q6118)/Q6118)*100</f>
        <v>28.571428571428591</v>
      </c>
      <c r="T6118" s="8">
        <f t="shared" si="287"/>
        <v>12349.44</v>
      </c>
      <c r="U6118" s="8">
        <f>Sales[[#This Row],[Unit Cost]]*Sales[[#This Row],[Order Quantity]]</f>
        <v>9605.119999999999</v>
      </c>
    </row>
    <row r="6119" spans="1:21" x14ac:dyDescent="0.2">
      <c r="A6119" s="6" t="s">
        <v>6332</v>
      </c>
      <c r="B6119" s="6" t="s">
        <v>25</v>
      </c>
      <c r="C6119" s="6" t="s">
        <v>143</v>
      </c>
      <c r="D6119" s="7">
        <v>43900</v>
      </c>
      <c r="E6119" s="7">
        <v>43978</v>
      </c>
      <c r="F6119" s="7">
        <v>43983</v>
      </c>
      <c r="G6119" s="7">
        <v>43992</v>
      </c>
      <c r="H6119" s="6">
        <f t="shared" si="285"/>
        <v>14</v>
      </c>
      <c r="I6119" s="6" t="s">
        <v>215</v>
      </c>
      <c r="J6119" s="6">
        <v>19</v>
      </c>
      <c r="K6119" s="6">
        <v>15</v>
      </c>
      <c r="L6119" s="6">
        <v>343</v>
      </c>
      <c r="M6119" s="6">
        <v>19</v>
      </c>
      <c r="N6119" s="6">
        <v>4</v>
      </c>
      <c r="O6119" s="6">
        <v>0.2</v>
      </c>
      <c r="P6119" s="8">
        <v>1078.7</v>
      </c>
      <c r="Q6119" s="8">
        <v>474.62800000000004</v>
      </c>
      <c r="R6119" s="8">
        <f t="shared" si="286"/>
        <v>1553.328</v>
      </c>
      <c r="S6119" s="8">
        <f>(((Sales[[#This Row],[Unit Price]]-(Sales[[#This Row],[Discount Applied]]*Sales[[#This Row],[Unit Price]]))-Q6119)/Q6119)*100</f>
        <v>81.818181818181813</v>
      </c>
      <c r="T6119" s="8">
        <f t="shared" si="287"/>
        <v>3451.84</v>
      </c>
      <c r="U6119" s="8">
        <f>Sales[[#This Row],[Unit Cost]]*Sales[[#This Row],[Order Quantity]]</f>
        <v>1898.5120000000002</v>
      </c>
    </row>
    <row r="6120" spans="1:21" x14ac:dyDescent="0.2">
      <c r="A6120" s="6" t="s">
        <v>6333</v>
      </c>
      <c r="B6120" s="6" t="s">
        <v>26</v>
      </c>
      <c r="C6120" s="6" t="s">
        <v>145</v>
      </c>
      <c r="D6120" s="7">
        <v>43900</v>
      </c>
      <c r="E6120" s="7">
        <v>43978</v>
      </c>
      <c r="F6120" s="7">
        <v>43989</v>
      </c>
      <c r="G6120" s="7">
        <v>43996</v>
      </c>
      <c r="H6120" s="6">
        <f t="shared" si="285"/>
        <v>18</v>
      </c>
      <c r="I6120" s="6" t="s">
        <v>215</v>
      </c>
      <c r="J6120" s="6">
        <v>27</v>
      </c>
      <c r="K6120" s="6">
        <v>38</v>
      </c>
      <c r="L6120" s="6">
        <v>118</v>
      </c>
      <c r="M6120" s="6">
        <v>18</v>
      </c>
      <c r="N6120" s="6">
        <v>2</v>
      </c>
      <c r="O6120" s="6">
        <v>0.05</v>
      </c>
      <c r="P6120" s="8">
        <v>3544.3</v>
      </c>
      <c r="Q6120" s="8">
        <v>1524.049</v>
      </c>
      <c r="R6120" s="8">
        <f t="shared" si="286"/>
        <v>3686.0720000000001</v>
      </c>
      <c r="S6120" s="8">
        <f>(((Sales[[#This Row],[Unit Price]]-(Sales[[#This Row],[Discount Applied]]*Sales[[#This Row],[Unit Price]]))-Q6120)/Q6120)*100</f>
        <v>120.93023255813955</v>
      </c>
      <c r="T6120" s="8">
        <f t="shared" si="287"/>
        <v>6734.17</v>
      </c>
      <c r="U6120" s="8">
        <f>Sales[[#This Row],[Unit Cost]]*Sales[[#This Row],[Order Quantity]]</f>
        <v>3048.098</v>
      </c>
    </row>
    <row r="6121" spans="1:21" x14ac:dyDescent="0.2">
      <c r="A6121" s="6" t="s">
        <v>6334</v>
      </c>
      <c r="B6121" s="6" t="s">
        <v>25</v>
      </c>
      <c r="C6121" s="6" t="s">
        <v>145</v>
      </c>
      <c r="D6121" s="7">
        <v>43800</v>
      </c>
      <c r="E6121" s="7">
        <v>43978</v>
      </c>
      <c r="F6121" s="7">
        <v>43991</v>
      </c>
      <c r="G6121" s="7">
        <v>43992</v>
      </c>
      <c r="H6121" s="6">
        <f t="shared" si="285"/>
        <v>14</v>
      </c>
      <c r="I6121" s="6" t="s">
        <v>215</v>
      </c>
      <c r="J6121" s="6">
        <v>14</v>
      </c>
      <c r="K6121" s="6">
        <v>16</v>
      </c>
      <c r="L6121" s="6">
        <v>185</v>
      </c>
      <c r="M6121" s="6">
        <v>47</v>
      </c>
      <c r="N6121" s="6">
        <v>8</v>
      </c>
      <c r="O6121" s="6">
        <v>0.05</v>
      </c>
      <c r="P6121" s="8">
        <v>944.7</v>
      </c>
      <c r="Q6121" s="8">
        <v>765.20700000000011</v>
      </c>
      <c r="R6121" s="8">
        <f t="shared" si="286"/>
        <v>1058.0639999999994</v>
      </c>
      <c r="S6121" s="8">
        <f>(((Sales[[#This Row],[Unit Price]]-(Sales[[#This Row],[Discount Applied]]*Sales[[#This Row],[Unit Price]]))-Q6121)/Q6121)*100</f>
        <v>17.283950617283939</v>
      </c>
      <c r="T6121" s="8">
        <f t="shared" si="287"/>
        <v>7179.72</v>
      </c>
      <c r="U6121" s="8">
        <f>Sales[[#This Row],[Unit Cost]]*Sales[[#This Row],[Order Quantity]]</f>
        <v>6121.6560000000009</v>
      </c>
    </row>
    <row r="6122" spans="1:21" x14ac:dyDescent="0.2">
      <c r="A6122" s="6" t="s">
        <v>6335</v>
      </c>
      <c r="B6122" s="6" t="s">
        <v>24</v>
      </c>
      <c r="C6122" s="6" t="s">
        <v>147</v>
      </c>
      <c r="D6122" s="7">
        <v>43900</v>
      </c>
      <c r="E6122" s="7">
        <v>43978</v>
      </c>
      <c r="F6122" s="7">
        <v>44003</v>
      </c>
      <c r="G6122" s="7">
        <v>44007</v>
      </c>
      <c r="H6122" s="6">
        <f t="shared" si="285"/>
        <v>29</v>
      </c>
      <c r="I6122" s="6" t="s">
        <v>215</v>
      </c>
      <c r="J6122" s="6">
        <v>3</v>
      </c>
      <c r="K6122" s="6">
        <v>50</v>
      </c>
      <c r="L6122" s="6">
        <v>220</v>
      </c>
      <c r="M6122" s="6">
        <v>17</v>
      </c>
      <c r="N6122" s="6">
        <v>1</v>
      </c>
      <c r="O6122" s="6">
        <v>0.05</v>
      </c>
      <c r="P6122" s="8">
        <v>2398.6</v>
      </c>
      <c r="Q6122" s="8">
        <v>1127.3419999999999</v>
      </c>
      <c r="R6122" s="8">
        <f t="shared" si="286"/>
        <v>1151.3280000000002</v>
      </c>
      <c r="S6122" s="8">
        <f>(((Sales[[#This Row],[Unit Price]]-(Sales[[#This Row],[Discount Applied]]*Sales[[#This Row],[Unit Price]]))-Q6122)/Q6122)*100</f>
        <v>102.12765957446813</v>
      </c>
      <c r="T6122" s="8">
        <f t="shared" si="287"/>
        <v>2278.67</v>
      </c>
      <c r="U6122" s="8">
        <f>Sales[[#This Row],[Unit Cost]]*Sales[[#This Row],[Order Quantity]]</f>
        <v>1127.3419999999999</v>
      </c>
    </row>
    <row r="6123" spans="1:21" x14ac:dyDescent="0.2">
      <c r="A6123" s="6" t="s">
        <v>6336</v>
      </c>
      <c r="B6123" s="6" t="s">
        <v>24</v>
      </c>
      <c r="C6123" s="6" t="s">
        <v>145</v>
      </c>
      <c r="D6123" s="7">
        <v>43900</v>
      </c>
      <c r="E6123" s="7">
        <v>43978</v>
      </c>
      <c r="F6123" s="7">
        <v>44002</v>
      </c>
      <c r="G6123" s="7">
        <v>44003</v>
      </c>
      <c r="H6123" s="6">
        <f t="shared" si="285"/>
        <v>25</v>
      </c>
      <c r="I6123" s="6" t="s">
        <v>215</v>
      </c>
      <c r="J6123" s="6">
        <v>9</v>
      </c>
      <c r="K6123" s="6">
        <v>21</v>
      </c>
      <c r="L6123" s="6">
        <v>116</v>
      </c>
      <c r="M6123" s="6">
        <v>42</v>
      </c>
      <c r="N6123" s="6">
        <v>2</v>
      </c>
      <c r="O6123" s="6">
        <v>7.4999999999999997E-2</v>
      </c>
      <c r="P6123" s="8">
        <v>3912.8</v>
      </c>
      <c r="Q6123" s="8">
        <v>1995.528</v>
      </c>
      <c r="R6123" s="8">
        <f t="shared" si="286"/>
        <v>3247.6240000000003</v>
      </c>
      <c r="S6123" s="8">
        <f>(((Sales[[#This Row],[Unit Price]]-(Sales[[#This Row],[Discount Applied]]*Sales[[#This Row],[Unit Price]]))-Q6123)/Q6123)*100</f>
        <v>81.37254901960786</v>
      </c>
      <c r="T6123" s="8">
        <f t="shared" si="287"/>
        <v>7238.68</v>
      </c>
      <c r="U6123" s="8">
        <f>Sales[[#This Row],[Unit Cost]]*Sales[[#This Row],[Order Quantity]]</f>
        <v>3991.056</v>
      </c>
    </row>
    <row r="6124" spans="1:21" x14ac:dyDescent="0.2">
      <c r="A6124" s="6" t="s">
        <v>6337</v>
      </c>
      <c r="B6124" s="6" t="s">
        <v>24</v>
      </c>
      <c r="C6124" s="6" t="s">
        <v>145</v>
      </c>
      <c r="D6124" s="7">
        <v>43800</v>
      </c>
      <c r="E6124" s="7">
        <v>43978</v>
      </c>
      <c r="F6124" s="7">
        <v>44006</v>
      </c>
      <c r="G6124" s="7">
        <v>44009</v>
      </c>
      <c r="H6124" s="6">
        <f t="shared" si="285"/>
        <v>31</v>
      </c>
      <c r="I6124" s="6" t="s">
        <v>215</v>
      </c>
      <c r="J6124" s="6">
        <v>12</v>
      </c>
      <c r="K6124" s="6">
        <v>17</v>
      </c>
      <c r="L6124" s="6">
        <v>129</v>
      </c>
      <c r="M6124" s="6">
        <v>40</v>
      </c>
      <c r="N6124" s="6">
        <v>7</v>
      </c>
      <c r="O6124" s="6">
        <v>7.4999999999999997E-2</v>
      </c>
      <c r="P6124" s="8">
        <v>2391.9</v>
      </c>
      <c r="Q6124" s="8">
        <v>1793.9250000000002</v>
      </c>
      <c r="R6124" s="8">
        <f t="shared" si="286"/>
        <v>2930.0774999999976</v>
      </c>
      <c r="S6124" s="8">
        <f>(((Sales[[#This Row],[Unit Price]]-(Sales[[#This Row],[Discount Applied]]*Sales[[#This Row],[Unit Price]]))-Q6124)/Q6124)*100</f>
        <v>23.333333333333332</v>
      </c>
      <c r="T6124" s="8">
        <f t="shared" si="287"/>
        <v>15487.5525</v>
      </c>
      <c r="U6124" s="8">
        <f>Sales[[#This Row],[Unit Cost]]*Sales[[#This Row],[Order Quantity]]</f>
        <v>12557.475000000002</v>
      </c>
    </row>
    <row r="6125" spans="1:21" x14ac:dyDescent="0.2">
      <c r="A6125" s="6" t="s">
        <v>6338</v>
      </c>
      <c r="B6125" s="6" t="s">
        <v>24</v>
      </c>
      <c r="C6125" s="6" t="s">
        <v>148</v>
      </c>
      <c r="D6125" s="7">
        <v>43900</v>
      </c>
      <c r="E6125" s="7">
        <v>43978</v>
      </c>
      <c r="F6125" s="7">
        <v>43986</v>
      </c>
      <c r="G6125" s="7">
        <v>43993</v>
      </c>
      <c r="H6125" s="6">
        <f t="shared" si="285"/>
        <v>15</v>
      </c>
      <c r="I6125" s="6" t="s">
        <v>215</v>
      </c>
      <c r="J6125" s="6">
        <v>1</v>
      </c>
      <c r="K6125" s="6">
        <v>49</v>
      </c>
      <c r="L6125" s="6">
        <v>47</v>
      </c>
      <c r="M6125" s="6">
        <v>8</v>
      </c>
      <c r="N6125" s="6">
        <v>1</v>
      </c>
      <c r="O6125" s="6">
        <v>7.4999999999999997E-2</v>
      </c>
      <c r="P6125" s="8">
        <v>891.1</v>
      </c>
      <c r="Q6125" s="8">
        <v>605.94800000000009</v>
      </c>
      <c r="R6125" s="8">
        <f t="shared" si="286"/>
        <v>218.31949999999995</v>
      </c>
      <c r="S6125" s="8">
        <f>(((Sales[[#This Row],[Unit Price]]-(Sales[[#This Row],[Discount Applied]]*Sales[[#This Row],[Unit Price]]))-Q6125)/Q6125)*100</f>
        <v>36.02941176470587</v>
      </c>
      <c r="T6125" s="8">
        <f t="shared" si="287"/>
        <v>824.26750000000004</v>
      </c>
      <c r="U6125" s="8">
        <f>Sales[[#This Row],[Unit Cost]]*Sales[[#This Row],[Order Quantity]]</f>
        <v>605.94800000000009</v>
      </c>
    </row>
    <row r="6126" spans="1:21" x14ac:dyDescent="0.2">
      <c r="A6126" s="6" t="s">
        <v>6339</v>
      </c>
      <c r="B6126" s="6" t="s">
        <v>23</v>
      </c>
      <c r="C6126" s="6" t="s">
        <v>146</v>
      </c>
      <c r="D6126" s="7">
        <v>43900</v>
      </c>
      <c r="E6126" s="7">
        <v>43978</v>
      </c>
      <c r="F6126" s="7">
        <v>44002</v>
      </c>
      <c r="G6126" s="7">
        <v>44005</v>
      </c>
      <c r="H6126" s="6">
        <f t="shared" si="285"/>
        <v>27</v>
      </c>
      <c r="I6126" s="6" t="s">
        <v>215</v>
      </c>
      <c r="J6126" s="6">
        <v>22</v>
      </c>
      <c r="K6126" s="6">
        <v>8</v>
      </c>
      <c r="L6126" s="6">
        <v>305</v>
      </c>
      <c r="M6126" s="6">
        <v>24</v>
      </c>
      <c r="N6126" s="6">
        <v>1</v>
      </c>
      <c r="O6126" s="6">
        <v>0.2</v>
      </c>
      <c r="P6126" s="8">
        <v>2432.1</v>
      </c>
      <c r="Q6126" s="8">
        <v>1775.433</v>
      </c>
      <c r="R6126" s="8">
        <f t="shared" si="286"/>
        <v>170.24699999999984</v>
      </c>
      <c r="S6126" s="8">
        <f>(((Sales[[#This Row],[Unit Price]]-(Sales[[#This Row],[Discount Applied]]*Sales[[#This Row],[Unit Price]]))-Q6126)/Q6126)*100</f>
        <v>9.5890410958904013</v>
      </c>
      <c r="T6126" s="8">
        <f t="shared" si="287"/>
        <v>1945.6799999999998</v>
      </c>
      <c r="U6126" s="8">
        <f>Sales[[#This Row],[Unit Cost]]*Sales[[#This Row],[Order Quantity]]</f>
        <v>1775.433</v>
      </c>
    </row>
    <row r="6127" spans="1:21" x14ac:dyDescent="0.2">
      <c r="A6127" s="6" t="s">
        <v>6340</v>
      </c>
      <c r="B6127" s="6" t="s">
        <v>24</v>
      </c>
      <c r="C6127" s="6" t="s">
        <v>147</v>
      </c>
      <c r="D6127" s="7">
        <v>43900</v>
      </c>
      <c r="E6127" s="7">
        <v>43978</v>
      </c>
      <c r="F6127" s="7">
        <v>43997</v>
      </c>
      <c r="G6127" s="7">
        <v>44002</v>
      </c>
      <c r="H6127" s="6">
        <f t="shared" si="285"/>
        <v>24</v>
      </c>
      <c r="I6127" s="6" t="s">
        <v>215</v>
      </c>
      <c r="J6127" s="6">
        <v>8</v>
      </c>
      <c r="K6127" s="6">
        <v>39</v>
      </c>
      <c r="L6127" s="6">
        <v>208</v>
      </c>
      <c r="M6127" s="6">
        <v>34</v>
      </c>
      <c r="N6127" s="6">
        <v>2</v>
      </c>
      <c r="O6127" s="6">
        <v>7.4999999999999997E-2</v>
      </c>
      <c r="P6127" s="8">
        <v>1125.6000000000001</v>
      </c>
      <c r="Q6127" s="8">
        <v>810.43200000000002</v>
      </c>
      <c r="R6127" s="8">
        <f t="shared" si="286"/>
        <v>461.49600000000009</v>
      </c>
      <c r="S6127" s="8">
        <f>(((Sales[[#This Row],[Unit Price]]-(Sales[[#This Row],[Discount Applied]]*Sales[[#This Row],[Unit Price]]))-Q6127)/Q6127)*100</f>
        <v>28.472222222222225</v>
      </c>
      <c r="T6127" s="8">
        <f t="shared" si="287"/>
        <v>2082.36</v>
      </c>
      <c r="U6127" s="8">
        <f>Sales[[#This Row],[Unit Cost]]*Sales[[#This Row],[Order Quantity]]</f>
        <v>1620.864</v>
      </c>
    </row>
    <row r="6128" spans="1:21" x14ac:dyDescent="0.2">
      <c r="A6128" s="6" t="s">
        <v>6341</v>
      </c>
      <c r="B6128" s="6" t="s">
        <v>25</v>
      </c>
      <c r="C6128" s="6" t="s">
        <v>148</v>
      </c>
      <c r="D6128" s="7">
        <v>43800</v>
      </c>
      <c r="E6128" s="7">
        <v>43978</v>
      </c>
      <c r="F6128" s="7">
        <v>44000</v>
      </c>
      <c r="G6128" s="7">
        <v>44006</v>
      </c>
      <c r="H6128" s="6">
        <f t="shared" si="285"/>
        <v>28</v>
      </c>
      <c r="I6128" s="6" t="s">
        <v>215</v>
      </c>
      <c r="J6128" s="6">
        <v>15</v>
      </c>
      <c r="K6128" s="6">
        <v>8</v>
      </c>
      <c r="L6128" s="6">
        <v>5</v>
      </c>
      <c r="M6128" s="6">
        <v>39</v>
      </c>
      <c r="N6128" s="6">
        <v>7</v>
      </c>
      <c r="O6128" s="6">
        <v>0.2</v>
      </c>
      <c r="P6128" s="8">
        <v>1159.1000000000001</v>
      </c>
      <c r="Q6128" s="8">
        <v>602.73200000000008</v>
      </c>
      <c r="R6128" s="8">
        <f t="shared" si="286"/>
        <v>2271.8360000000002</v>
      </c>
      <c r="S6128" s="8">
        <f>(((Sales[[#This Row],[Unit Price]]-(Sales[[#This Row],[Discount Applied]]*Sales[[#This Row],[Unit Price]]))-Q6128)/Q6128)*100</f>
        <v>53.846153846153847</v>
      </c>
      <c r="T6128" s="8">
        <f t="shared" si="287"/>
        <v>6490.9600000000009</v>
      </c>
      <c r="U6128" s="8">
        <f>Sales[[#This Row],[Unit Cost]]*Sales[[#This Row],[Order Quantity]]</f>
        <v>4219.1240000000007</v>
      </c>
    </row>
    <row r="6129" spans="1:21" x14ac:dyDescent="0.2">
      <c r="A6129" s="6" t="s">
        <v>6342</v>
      </c>
      <c r="B6129" s="6" t="s">
        <v>23</v>
      </c>
      <c r="C6129" s="6" t="s">
        <v>148</v>
      </c>
      <c r="D6129" s="7">
        <v>43900</v>
      </c>
      <c r="E6129" s="7">
        <v>43978</v>
      </c>
      <c r="F6129" s="7">
        <v>43994</v>
      </c>
      <c r="G6129" s="7">
        <v>43999</v>
      </c>
      <c r="H6129" s="6">
        <f t="shared" si="285"/>
        <v>21</v>
      </c>
      <c r="I6129" s="6" t="s">
        <v>215</v>
      </c>
      <c r="J6129" s="6">
        <v>21</v>
      </c>
      <c r="K6129" s="6">
        <v>11</v>
      </c>
      <c r="L6129" s="6">
        <v>54</v>
      </c>
      <c r="M6129" s="6">
        <v>45</v>
      </c>
      <c r="N6129" s="6">
        <v>7</v>
      </c>
      <c r="O6129" s="6">
        <v>7.4999999999999997E-2</v>
      </c>
      <c r="P6129" s="8">
        <v>5406.9000000000005</v>
      </c>
      <c r="Q6129" s="8">
        <v>4217.3820000000005</v>
      </c>
      <c r="R6129" s="8">
        <f t="shared" si="286"/>
        <v>5488.0035000000025</v>
      </c>
      <c r="S6129" s="8">
        <f>(((Sales[[#This Row],[Unit Price]]-(Sales[[#This Row],[Discount Applied]]*Sales[[#This Row],[Unit Price]]))-Q6129)/Q6129)*100</f>
        <v>18.589743589743591</v>
      </c>
      <c r="T6129" s="8">
        <f t="shared" si="287"/>
        <v>35009.677500000005</v>
      </c>
      <c r="U6129" s="8">
        <f>Sales[[#This Row],[Unit Cost]]*Sales[[#This Row],[Order Quantity]]</f>
        <v>29521.674000000003</v>
      </c>
    </row>
    <row r="6130" spans="1:21" x14ac:dyDescent="0.2">
      <c r="A6130" s="6" t="s">
        <v>6343</v>
      </c>
      <c r="B6130" s="6" t="s">
        <v>23</v>
      </c>
      <c r="C6130" s="6" t="s">
        <v>148</v>
      </c>
      <c r="D6130" s="7">
        <v>43900</v>
      </c>
      <c r="E6130" s="7">
        <v>43979</v>
      </c>
      <c r="F6130" s="7">
        <v>43991</v>
      </c>
      <c r="G6130" s="7">
        <v>43998</v>
      </c>
      <c r="H6130" s="6">
        <f t="shared" si="285"/>
        <v>19</v>
      </c>
      <c r="I6130" s="6" t="s">
        <v>215</v>
      </c>
      <c r="J6130" s="6">
        <v>21</v>
      </c>
      <c r="K6130" s="6">
        <v>32</v>
      </c>
      <c r="L6130" s="6">
        <v>9</v>
      </c>
      <c r="M6130" s="6">
        <v>9</v>
      </c>
      <c r="N6130" s="6">
        <v>3</v>
      </c>
      <c r="O6130" s="6">
        <v>0.2</v>
      </c>
      <c r="P6130" s="8">
        <v>2278</v>
      </c>
      <c r="Q6130" s="8">
        <v>1161.78</v>
      </c>
      <c r="R6130" s="8">
        <f t="shared" si="286"/>
        <v>1981.8599999999997</v>
      </c>
      <c r="S6130" s="8">
        <f>(((Sales[[#This Row],[Unit Price]]-(Sales[[#This Row],[Discount Applied]]*Sales[[#This Row],[Unit Price]]))-Q6130)/Q6130)*100</f>
        <v>56.862745098039227</v>
      </c>
      <c r="T6130" s="8">
        <f t="shared" si="287"/>
        <v>5467.2</v>
      </c>
      <c r="U6130" s="8">
        <f>Sales[[#This Row],[Unit Cost]]*Sales[[#This Row],[Order Quantity]]</f>
        <v>3485.34</v>
      </c>
    </row>
    <row r="6131" spans="1:21" x14ac:dyDescent="0.2">
      <c r="A6131" s="6" t="s">
        <v>6344</v>
      </c>
      <c r="B6131" s="6" t="s">
        <v>25</v>
      </c>
      <c r="C6131" s="6" t="s">
        <v>145</v>
      </c>
      <c r="D6131" s="7">
        <v>43800</v>
      </c>
      <c r="E6131" s="7">
        <v>43979</v>
      </c>
      <c r="F6131" s="7">
        <v>43999</v>
      </c>
      <c r="G6131" s="7">
        <v>44006</v>
      </c>
      <c r="H6131" s="6">
        <f t="shared" si="285"/>
        <v>27</v>
      </c>
      <c r="I6131" s="6" t="s">
        <v>215</v>
      </c>
      <c r="J6131" s="6">
        <v>16</v>
      </c>
      <c r="K6131" s="6">
        <v>47</v>
      </c>
      <c r="L6131" s="6">
        <v>183</v>
      </c>
      <c r="M6131" s="6">
        <v>37</v>
      </c>
      <c r="N6131" s="6">
        <v>4</v>
      </c>
      <c r="O6131" s="6">
        <v>0.1</v>
      </c>
      <c r="P6131" s="8">
        <v>2425.4</v>
      </c>
      <c r="Q6131" s="8">
        <v>1770.5419999999999</v>
      </c>
      <c r="R6131" s="8">
        <f t="shared" si="286"/>
        <v>1649.2720000000008</v>
      </c>
      <c r="S6131" s="8">
        <f>(((Sales[[#This Row],[Unit Price]]-(Sales[[#This Row],[Discount Applied]]*Sales[[#This Row],[Unit Price]]))-Q6131)/Q6131)*100</f>
        <v>23.287671232876725</v>
      </c>
      <c r="T6131" s="8">
        <f t="shared" si="287"/>
        <v>8731.44</v>
      </c>
      <c r="U6131" s="8">
        <f>Sales[[#This Row],[Unit Cost]]*Sales[[#This Row],[Order Quantity]]</f>
        <v>7082.1679999999997</v>
      </c>
    </row>
    <row r="6132" spans="1:21" x14ac:dyDescent="0.2">
      <c r="A6132" s="6" t="s">
        <v>6345</v>
      </c>
      <c r="B6132" s="6" t="s">
        <v>23</v>
      </c>
      <c r="C6132" s="6" t="s">
        <v>143</v>
      </c>
      <c r="D6132" s="7">
        <v>43900</v>
      </c>
      <c r="E6132" s="7">
        <v>43979</v>
      </c>
      <c r="F6132" s="7">
        <v>43991</v>
      </c>
      <c r="G6132" s="7">
        <v>43995</v>
      </c>
      <c r="H6132" s="6">
        <f t="shared" si="285"/>
        <v>16</v>
      </c>
      <c r="I6132" s="6" t="s">
        <v>215</v>
      </c>
      <c r="J6132" s="6">
        <v>21</v>
      </c>
      <c r="K6132" s="6">
        <v>48</v>
      </c>
      <c r="L6132" s="6">
        <v>343</v>
      </c>
      <c r="M6132" s="6">
        <v>25</v>
      </c>
      <c r="N6132" s="6">
        <v>4</v>
      </c>
      <c r="O6132" s="6">
        <v>0.05</v>
      </c>
      <c r="P6132" s="8">
        <v>864.30000000000007</v>
      </c>
      <c r="Q6132" s="8">
        <v>561.79500000000007</v>
      </c>
      <c r="R6132" s="8">
        <f t="shared" si="286"/>
        <v>1037.1599999999999</v>
      </c>
      <c r="S6132" s="8">
        <f>(((Sales[[#This Row],[Unit Price]]-(Sales[[#This Row],[Discount Applied]]*Sales[[#This Row],[Unit Price]]))-Q6132)/Q6132)*100</f>
        <v>46.153846153846139</v>
      </c>
      <c r="T6132" s="8">
        <f t="shared" si="287"/>
        <v>3284.34</v>
      </c>
      <c r="U6132" s="8">
        <f>Sales[[#This Row],[Unit Cost]]*Sales[[#This Row],[Order Quantity]]</f>
        <v>2247.1800000000003</v>
      </c>
    </row>
    <row r="6133" spans="1:21" x14ac:dyDescent="0.2">
      <c r="A6133" s="6" t="s">
        <v>6346</v>
      </c>
      <c r="B6133" s="6" t="s">
        <v>24</v>
      </c>
      <c r="C6133" s="6" t="s">
        <v>145</v>
      </c>
      <c r="D6133" s="7">
        <v>43900</v>
      </c>
      <c r="E6133" s="7">
        <v>43979</v>
      </c>
      <c r="F6133" s="7">
        <v>43992</v>
      </c>
      <c r="G6133" s="7">
        <v>43995</v>
      </c>
      <c r="H6133" s="6">
        <f t="shared" si="285"/>
        <v>16</v>
      </c>
      <c r="I6133" s="6" t="s">
        <v>215</v>
      </c>
      <c r="J6133" s="6">
        <v>11</v>
      </c>
      <c r="K6133" s="6">
        <v>4</v>
      </c>
      <c r="L6133" s="6">
        <v>176</v>
      </c>
      <c r="M6133" s="6">
        <v>16</v>
      </c>
      <c r="N6133" s="6">
        <v>6</v>
      </c>
      <c r="O6133" s="6">
        <v>0.1</v>
      </c>
      <c r="P6133" s="8">
        <v>3912.8</v>
      </c>
      <c r="Q6133" s="8">
        <v>1604.248</v>
      </c>
      <c r="R6133" s="8">
        <f t="shared" si="286"/>
        <v>11503.632000000001</v>
      </c>
      <c r="S6133" s="8">
        <f>(((Sales[[#This Row],[Unit Price]]-(Sales[[#This Row],[Discount Applied]]*Sales[[#This Row],[Unit Price]]))-Q6133)/Q6133)*100</f>
        <v>119.51219512195121</v>
      </c>
      <c r="T6133" s="8">
        <f t="shared" si="287"/>
        <v>21129.120000000003</v>
      </c>
      <c r="U6133" s="8">
        <f>Sales[[#This Row],[Unit Cost]]*Sales[[#This Row],[Order Quantity]]</f>
        <v>9625.4880000000012</v>
      </c>
    </row>
    <row r="6134" spans="1:21" x14ac:dyDescent="0.2">
      <c r="A6134" s="6" t="s">
        <v>6347</v>
      </c>
      <c r="B6134" s="6" t="s">
        <v>24</v>
      </c>
      <c r="C6134" s="6" t="s">
        <v>143</v>
      </c>
      <c r="D6134" s="7">
        <v>43900</v>
      </c>
      <c r="E6134" s="7">
        <v>43979</v>
      </c>
      <c r="F6134" s="7">
        <v>44004</v>
      </c>
      <c r="G6134" s="7">
        <v>44009</v>
      </c>
      <c r="H6134" s="6">
        <f t="shared" si="285"/>
        <v>30</v>
      </c>
      <c r="I6134" s="6" t="s">
        <v>215</v>
      </c>
      <c r="J6134" s="6">
        <v>10</v>
      </c>
      <c r="K6134" s="6">
        <v>18</v>
      </c>
      <c r="L6134" s="6">
        <v>360</v>
      </c>
      <c r="M6134" s="6">
        <v>36</v>
      </c>
      <c r="N6134" s="6">
        <v>7</v>
      </c>
      <c r="O6134" s="6">
        <v>7.4999999999999997E-2</v>
      </c>
      <c r="P6134" s="8">
        <v>1011.7</v>
      </c>
      <c r="Q6134" s="8">
        <v>728.42399999999998</v>
      </c>
      <c r="R6134" s="8">
        <f t="shared" si="286"/>
        <v>1451.7895000000008</v>
      </c>
      <c r="S6134" s="8">
        <f>(((Sales[[#This Row],[Unit Price]]-(Sales[[#This Row],[Discount Applied]]*Sales[[#This Row],[Unit Price]]))-Q6134)/Q6134)*100</f>
        <v>28.472222222222225</v>
      </c>
      <c r="T6134" s="8">
        <f t="shared" si="287"/>
        <v>6550.7575000000006</v>
      </c>
      <c r="U6134" s="8">
        <f>Sales[[#This Row],[Unit Cost]]*Sales[[#This Row],[Order Quantity]]</f>
        <v>5098.9679999999998</v>
      </c>
    </row>
    <row r="6135" spans="1:21" x14ac:dyDescent="0.2">
      <c r="A6135" s="6" t="s">
        <v>6348</v>
      </c>
      <c r="B6135" s="6" t="s">
        <v>24</v>
      </c>
      <c r="C6135" s="6" t="s">
        <v>148</v>
      </c>
      <c r="D6135" s="7">
        <v>43900</v>
      </c>
      <c r="E6135" s="7">
        <v>43979</v>
      </c>
      <c r="F6135" s="7">
        <v>43994</v>
      </c>
      <c r="G6135" s="7">
        <v>43996</v>
      </c>
      <c r="H6135" s="6">
        <f t="shared" si="285"/>
        <v>17</v>
      </c>
      <c r="I6135" s="6" t="s">
        <v>215</v>
      </c>
      <c r="J6135" s="6">
        <v>9</v>
      </c>
      <c r="K6135" s="6">
        <v>5</v>
      </c>
      <c r="L6135" s="6">
        <v>7</v>
      </c>
      <c r="M6135" s="6">
        <v>6</v>
      </c>
      <c r="N6135" s="6">
        <v>7</v>
      </c>
      <c r="O6135" s="6">
        <v>7.4999999999999997E-2</v>
      </c>
      <c r="P6135" s="8">
        <v>1983.2</v>
      </c>
      <c r="Q6135" s="8">
        <v>1269.248</v>
      </c>
      <c r="R6135" s="8">
        <f t="shared" si="286"/>
        <v>3956.4839999999986</v>
      </c>
      <c r="S6135" s="8">
        <f>(((Sales[[#This Row],[Unit Price]]-(Sales[[#This Row],[Discount Applied]]*Sales[[#This Row],[Unit Price]]))-Q6135)/Q6135)*100</f>
        <v>44.53125</v>
      </c>
      <c r="T6135" s="8">
        <f t="shared" si="287"/>
        <v>12841.22</v>
      </c>
      <c r="U6135" s="8">
        <f>Sales[[#This Row],[Unit Cost]]*Sales[[#This Row],[Order Quantity]]</f>
        <v>8884.7360000000008</v>
      </c>
    </row>
    <row r="6136" spans="1:21" x14ac:dyDescent="0.2">
      <c r="A6136" s="6" t="s">
        <v>6349</v>
      </c>
      <c r="B6136" s="6" t="s">
        <v>23</v>
      </c>
      <c r="C6136" s="6" t="s">
        <v>145</v>
      </c>
      <c r="D6136" s="7">
        <v>43900</v>
      </c>
      <c r="E6136" s="7">
        <v>43979</v>
      </c>
      <c r="F6136" s="7">
        <v>43988</v>
      </c>
      <c r="G6136" s="7">
        <v>43998</v>
      </c>
      <c r="H6136" s="6">
        <f t="shared" si="285"/>
        <v>19</v>
      </c>
      <c r="I6136" s="6" t="s">
        <v>215</v>
      </c>
      <c r="J6136" s="6">
        <v>22</v>
      </c>
      <c r="K6136" s="6">
        <v>40</v>
      </c>
      <c r="L6136" s="6">
        <v>167</v>
      </c>
      <c r="M6136" s="6">
        <v>32</v>
      </c>
      <c r="N6136" s="6">
        <v>7</v>
      </c>
      <c r="O6136" s="6">
        <v>7.4999999999999997E-2</v>
      </c>
      <c r="P6136" s="8">
        <v>3879.3</v>
      </c>
      <c r="Q6136" s="8">
        <v>3103.4400000000005</v>
      </c>
      <c r="R6136" s="8">
        <f t="shared" si="286"/>
        <v>3394.3875000000007</v>
      </c>
      <c r="S6136" s="8">
        <f>(((Sales[[#This Row],[Unit Price]]-(Sales[[#This Row],[Discount Applied]]*Sales[[#This Row],[Unit Price]]))-Q6136)/Q6136)*100</f>
        <v>15.62499999999998</v>
      </c>
      <c r="T6136" s="8">
        <f t="shared" si="287"/>
        <v>25118.467500000002</v>
      </c>
      <c r="U6136" s="8">
        <f>Sales[[#This Row],[Unit Cost]]*Sales[[#This Row],[Order Quantity]]</f>
        <v>21724.080000000002</v>
      </c>
    </row>
    <row r="6137" spans="1:21" x14ac:dyDescent="0.2">
      <c r="A6137" s="6" t="s">
        <v>6350</v>
      </c>
      <c r="B6137" s="6" t="s">
        <v>23</v>
      </c>
      <c r="C6137" s="6" t="s">
        <v>143</v>
      </c>
      <c r="D6137" s="7">
        <v>43900</v>
      </c>
      <c r="E6137" s="7">
        <v>43979</v>
      </c>
      <c r="F6137" s="7">
        <v>43985</v>
      </c>
      <c r="G6137" s="7">
        <v>43986</v>
      </c>
      <c r="H6137" s="6">
        <f t="shared" si="285"/>
        <v>7</v>
      </c>
      <c r="I6137" s="6" t="s">
        <v>215</v>
      </c>
      <c r="J6137" s="6">
        <v>22</v>
      </c>
      <c r="K6137" s="6">
        <v>41</v>
      </c>
      <c r="L6137" s="6">
        <v>343</v>
      </c>
      <c r="M6137" s="6">
        <v>35</v>
      </c>
      <c r="N6137" s="6">
        <v>1</v>
      </c>
      <c r="O6137" s="6">
        <v>0.05</v>
      </c>
      <c r="P6137" s="8">
        <v>6385.1</v>
      </c>
      <c r="Q6137" s="8">
        <v>2745.5930000000003</v>
      </c>
      <c r="R6137" s="8">
        <f t="shared" si="286"/>
        <v>3320.252</v>
      </c>
      <c r="S6137" s="8">
        <f>(((Sales[[#This Row],[Unit Price]]-(Sales[[#This Row],[Discount Applied]]*Sales[[#This Row],[Unit Price]]))-Q6137)/Q6137)*100</f>
        <v>120.93023255813952</v>
      </c>
      <c r="T6137" s="8">
        <f t="shared" si="287"/>
        <v>6065.8450000000003</v>
      </c>
      <c r="U6137" s="8">
        <f>Sales[[#This Row],[Unit Cost]]*Sales[[#This Row],[Order Quantity]]</f>
        <v>2745.5930000000003</v>
      </c>
    </row>
    <row r="6138" spans="1:21" x14ac:dyDescent="0.2">
      <c r="A6138" s="6" t="s">
        <v>6351</v>
      </c>
      <c r="B6138" s="6" t="s">
        <v>24</v>
      </c>
      <c r="C6138" s="6" t="s">
        <v>146</v>
      </c>
      <c r="D6138" s="7">
        <v>43800</v>
      </c>
      <c r="E6138" s="7">
        <v>43979</v>
      </c>
      <c r="F6138" s="7">
        <v>43983</v>
      </c>
      <c r="G6138" s="7">
        <v>43984</v>
      </c>
      <c r="H6138" s="6">
        <f t="shared" si="285"/>
        <v>5</v>
      </c>
      <c r="I6138" s="6" t="s">
        <v>215</v>
      </c>
      <c r="J6138" s="6">
        <v>1</v>
      </c>
      <c r="K6138" s="6">
        <v>32</v>
      </c>
      <c r="L6138" s="6">
        <v>308</v>
      </c>
      <c r="M6138" s="6">
        <v>15</v>
      </c>
      <c r="N6138" s="6">
        <v>8</v>
      </c>
      <c r="O6138" s="6">
        <v>0.4</v>
      </c>
      <c r="P6138" s="8">
        <v>2646.5</v>
      </c>
      <c r="Q6138" s="8">
        <v>1905.48</v>
      </c>
      <c r="R6138" s="8">
        <f t="shared" si="286"/>
        <v>-2540.6400000000012</v>
      </c>
      <c r="S6138" s="8">
        <f>(((Sales[[#This Row],[Unit Price]]-(Sales[[#This Row],[Discount Applied]]*Sales[[#This Row],[Unit Price]]))-Q6138)/Q6138)*100</f>
        <v>-16.666666666666675</v>
      </c>
      <c r="T6138" s="8">
        <f t="shared" si="287"/>
        <v>12703.199999999999</v>
      </c>
      <c r="U6138" s="8">
        <f>Sales[[#This Row],[Unit Cost]]*Sales[[#This Row],[Order Quantity]]</f>
        <v>15243.84</v>
      </c>
    </row>
    <row r="6139" spans="1:21" x14ac:dyDescent="0.2">
      <c r="A6139" s="6" t="s">
        <v>6352</v>
      </c>
      <c r="B6139" s="6" t="s">
        <v>24</v>
      </c>
      <c r="C6139" s="6" t="s">
        <v>148</v>
      </c>
      <c r="D6139" s="7">
        <v>43900</v>
      </c>
      <c r="E6139" s="7">
        <v>43980</v>
      </c>
      <c r="F6139" s="7">
        <v>44007</v>
      </c>
      <c r="G6139" s="7">
        <v>44010</v>
      </c>
      <c r="H6139" s="6">
        <f t="shared" si="285"/>
        <v>30</v>
      </c>
      <c r="I6139" s="6" t="s">
        <v>215</v>
      </c>
      <c r="J6139" s="6">
        <v>4</v>
      </c>
      <c r="K6139" s="6">
        <v>2</v>
      </c>
      <c r="L6139" s="6">
        <v>11</v>
      </c>
      <c r="M6139" s="6">
        <v>23</v>
      </c>
      <c r="N6139" s="6">
        <v>7</v>
      </c>
      <c r="O6139" s="6">
        <v>7.4999999999999997E-2</v>
      </c>
      <c r="P6139" s="8">
        <v>2338.3000000000002</v>
      </c>
      <c r="Q6139" s="8">
        <v>1286.0650000000003</v>
      </c>
      <c r="R6139" s="8">
        <f t="shared" si="286"/>
        <v>6138.0375000000004</v>
      </c>
      <c r="S6139" s="8">
        <f>(((Sales[[#This Row],[Unit Price]]-(Sales[[#This Row],[Discount Applied]]*Sales[[#This Row],[Unit Price]]))-Q6139)/Q6139)*100</f>
        <v>68.181818181818159</v>
      </c>
      <c r="T6139" s="8">
        <f t="shared" si="287"/>
        <v>15140.492500000002</v>
      </c>
      <c r="U6139" s="8">
        <f>Sales[[#This Row],[Unit Cost]]*Sales[[#This Row],[Order Quantity]]</f>
        <v>9002.4550000000017</v>
      </c>
    </row>
    <row r="6140" spans="1:21" x14ac:dyDescent="0.2">
      <c r="A6140" s="6" t="s">
        <v>6353</v>
      </c>
      <c r="B6140" s="6" t="s">
        <v>24</v>
      </c>
      <c r="C6140" s="6" t="s">
        <v>143</v>
      </c>
      <c r="D6140" s="7">
        <v>43900</v>
      </c>
      <c r="E6140" s="7">
        <v>43980</v>
      </c>
      <c r="F6140" s="7">
        <v>43982</v>
      </c>
      <c r="G6140" s="7">
        <v>43986</v>
      </c>
      <c r="H6140" s="6">
        <f t="shared" si="285"/>
        <v>6</v>
      </c>
      <c r="I6140" s="6" t="s">
        <v>215</v>
      </c>
      <c r="J6140" s="6">
        <v>2</v>
      </c>
      <c r="K6140" s="6">
        <v>46</v>
      </c>
      <c r="L6140" s="6">
        <v>343</v>
      </c>
      <c r="M6140" s="6">
        <v>37</v>
      </c>
      <c r="N6140" s="6">
        <v>8</v>
      </c>
      <c r="O6140" s="6">
        <v>0.1</v>
      </c>
      <c r="P6140" s="8">
        <v>2391.9</v>
      </c>
      <c r="Q6140" s="8">
        <v>1411.221</v>
      </c>
      <c r="R6140" s="8">
        <f t="shared" si="286"/>
        <v>5931.9120000000003</v>
      </c>
      <c r="S6140" s="8">
        <f>(((Sales[[#This Row],[Unit Price]]-(Sales[[#This Row],[Discount Applied]]*Sales[[#This Row],[Unit Price]]))-Q6140)/Q6140)*100</f>
        <v>52.542372881355938</v>
      </c>
      <c r="T6140" s="8">
        <f t="shared" si="287"/>
        <v>17221.68</v>
      </c>
      <c r="U6140" s="8">
        <f>Sales[[#This Row],[Unit Cost]]*Sales[[#This Row],[Order Quantity]]</f>
        <v>11289.768</v>
      </c>
    </row>
    <row r="6141" spans="1:21" x14ac:dyDescent="0.2">
      <c r="A6141" s="6" t="s">
        <v>6354</v>
      </c>
      <c r="B6141" s="6" t="s">
        <v>25</v>
      </c>
      <c r="C6141" s="6" t="s">
        <v>144</v>
      </c>
      <c r="D6141" s="7">
        <v>43900</v>
      </c>
      <c r="E6141" s="7">
        <v>43980</v>
      </c>
      <c r="F6141" s="7">
        <v>43997</v>
      </c>
      <c r="G6141" s="7">
        <v>43999</v>
      </c>
      <c r="H6141" s="6">
        <f t="shared" si="285"/>
        <v>19</v>
      </c>
      <c r="I6141" s="6" t="s">
        <v>215</v>
      </c>
      <c r="J6141" s="6">
        <v>17</v>
      </c>
      <c r="K6141" s="6">
        <v>49</v>
      </c>
      <c r="L6141" s="6">
        <v>82</v>
      </c>
      <c r="M6141" s="6">
        <v>8</v>
      </c>
      <c r="N6141" s="6">
        <v>2</v>
      </c>
      <c r="O6141" s="6">
        <v>0.1</v>
      </c>
      <c r="P6141" s="8">
        <v>2278</v>
      </c>
      <c r="Q6141" s="8">
        <v>956.76</v>
      </c>
      <c r="R6141" s="8">
        <f t="shared" si="286"/>
        <v>2186.8799999999997</v>
      </c>
      <c r="S6141" s="8">
        <f>(((Sales[[#This Row],[Unit Price]]-(Sales[[#This Row],[Discount Applied]]*Sales[[#This Row],[Unit Price]]))-Q6141)/Q6141)*100</f>
        <v>114.28571428571428</v>
      </c>
      <c r="T6141" s="8">
        <f t="shared" si="287"/>
        <v>4100.3999999999996</v>
      </c>
      <c r="U6141" s="8">
        <f>Sales[[#This Row],[Unit Cost]]*Sales[[#This Row],[Order Quantity]]</f>
        <v>1913.52</v>
      </c>
    </row>
    <row r="6142" spans="1:21" x14ac:dyDescent="0.2">
      <c r="A6142" s="6" t="s">
        <v>6355</v>
      </c>
      <c r="B6142" s="6" t="s">
        <v>24</v>
      </c>
      <c r="C6142" s="6" t="s">
        <v>148</v>
      </c>
      <c r="D6142" s="7">
        <v>43800</v>
      </c>
      <c r="E6142" s="7">
        <v>43980</v>
      </c>
      <c r="F6142" s="7">
        <v>43986</v>
      </c>
      <c r="G6142" s="7">
        <v>43993</v>
      </c>
      <c r="H6142" s="6">
        <f t="shared" si="285"/>
        <v>13</v>
      </c>
      <c r="I6142" s="6" t="s">
        <v>215</v>
      </c>
      <c r="J6142" s="6">
        <v>11</v>
      </c>
      <c r="K6142" s="6">
        <v>44</v>
      </c>
      <c r="L6142" s="6">
        <v>9</v>
      </c>
      <c r="M6142" s="6">
        <v>5</v>
      </c>
      <c r="N6142" s="6">
        <v>5</v>
      </c>
      <c r="O6142" s="6">
        <v>0.05</v>
      </c>
      <c r="P6142" s="8">
        <v>1065.3</v>
      </c>
      <c r="Q6142" s="8">
        <v>628.52699999999993</v>
      </c>
      <c r="R6142" s="8">
        <f t="shared" si="286"/>
        <v>1917.5400000000004</v>
      </c>
      <c r="S6142" s="8">
        <f>(((Sales[[#This Row],[Unit Price]]-(Sales[[#This Row],[Discount Applied]]*Sales[[#This Row],[Unit Price]]))-Q6142)/Q6142)*100</f>
        <v>61.016949152542388</v>
      </c>
      <c r="T6142" s="8">
        <f t="shared" si="287"/>
        <v>5060.1750000000002</v>
      </c>
      <c r="U6142" s="8">
        <f>Sales[[#This Row],[Unit Cost]]*Sales[[#This Row],[Order Quantity]]</f>
        <v>3142.6349999999998</v>
      </c>
    </row>
    <row r="6143" spans="1:21" x14ac:dyDescent="0.2">
      <c r="A6143" s="6" t="s">
        <v>6356</v>
      </c>
      <c r="B6143" s="6" t="s">
        <v>25</v>
      </c>
      <c r="C6143" s="6" t="s">
        <v>145</v>
      </c>
      <c r="D6143" s="7">
        <v>43900</v>
      </c>
      <c r="E6143" s="7">
        <v>43980</v>
      </c>
      <c r="F6143" s="7">
        <v>43987</v>
      </c>
      <c r="G6143" s="7">
        <v>43995</v>
      </c>
      <c r="H6143" s="6">
        <f t="shared" si="285"/>
        <v>15</v>
      </c>
      <c r="I6143" s="6" t="s">
        <v>215</v>
      </c>
      <c r="J6143" s="6">
        <v>16</v>
      </c>
      <c r="K6143" s="6">
        <v>18</v>
      </c>
      <c r="L6143" s="6">
        <v>203</v>
      </c>
      <c r="M6143" s="6">
        <v>9</v>
      </c>
      <c r="N6143" s="6">
        <v>8</v>
      </c>
      <c r="O6143" s="6">
        <v>0.1</v>
      </c>
      <c r="P6143" s="8">
        <v>3912.8</v>
      </c>
      <c r="Q6143" s="8">
        <v>2738.96</v>
      </c>
      <c r="R6143" s="8">
        <f t="shared" si="286"/>
        <v>6260.48</v>
      </c>
      <c r="S6143" s="8">
        <f>(((Sales[[#This Row],[Unit Price]]-(Sales[[#This Row],[Discount Applied]]*Sales[[#This Row],[Unit Price]]))-Q6143)/Q6143)*100</f>
        <v>28.571428571428569</v>
      </c>
      <c r="T6143" s="8">
        <f t="shared" si="287"/>
        <v>28172.16</v>
      </c>
      <c r="U6143" s="8">
        <f>Sales[[#This Row],[Unit Cost]]*Sales[[#This Row],[Order Quantity]]</f>
        <v>21911.68</v>
      </c>
    </row>
    <row r="6144" spans="1:21" x14ac:dyDescent="0.2">
      <c r="A6144" s="6" t="s">
        <v>6357</v>
      </c>
      <c r="B6144" s="6" t="s">
        <v>25</v>
      </c>
      <c r="C6144" s="6" t="s">
        <v>145</v>
      </c>
      <c r="D6144" s="7">
        <v>43900</v>
      </c>
      <c r="E6144" s="7">
        <v>43980</v>
      </c>
      <c r="F6144" s="7">
        <v>44000</v>
      </c>
      <c r="G6144" s="7">
        <v>44003</v>
      </c>
      <c r="H6144" s="6">
        <f t="shared" si="285"/>
        <v>23</v>
      </c>
      <c r="I6144" s="6" t="s">
        <v>215</v>
      </c>
      <c r="J6144" s="6">
        <v>13</v>
      </c>
      <c r="K6144" s="6">
        <v>50</v>
      </c>
      <c r="L6144" s="6">
        <v>130</v>
      </c>
      <c r="M6144" s="6">
        <v>31</v>
      </c>
      <c r="N6144" s="6">
        <v>6</v>
      </c>
      <c r="O6144" s="6">
        <v>7.4999999999999997E-2</v>
      </c>
      <c r="P6144" s="8">
        <v>2010</v>
      </c>
      <c r="Q6144" s="8">
        <v>1065.3</v>
      </c>
      <c r="R6144" s="8">
        <f t="shared" si="286"/>
        <v>4763.7000000000007</v>
      </c>
      <c r="S6144" s="8">
        <f>(((Sales[[#This Row],[Unit Price]]-(Sales[[#This Row],[Discount Applied]]*Sales[[#This Row],[Unit Price]]))-Q6144)/Q6144)*100</f>
        <v>74.528301886792462</v>
      </c>
      <c r="T6144" s="8">
        <f t="shared" si="287"/>
        <v>11155.5</v>
      </c>
      <c r="U6144" s="8">
        <f>Sales[[#This Row],[Unit Cost]]*Sales[[#This Row],[Order Quantity]]</f>
        <v>6391.7999999999993</v>
      </c>
    </row>
    <row r="6145" spans="1:21" x14ac:dyDescent="0.2">
      <c r="A6145" s="6" t="s">
        <v>6358</v>
      </c>
      <c r="B6145" s="6" t="s">
        <v>25</v>
      </c>
      <c r="C6145" s="6" t="s">
        <v>144</v>
      </c>
      <c r="D6145" s="7">
        <v>43900</v>
      </c>
      <c r="E6145" s="7">
        <v>43980</v>
      </c>
      <c r="F6145" s="7">
        <v>43998</v>
      </c>
      <c r="G6145" s="7">
        <v>44003</v>
      </c>
      <c r="H6145" s="6">
        <f t="shared" si="285"/>
        <v>23</v>
      </c>
      <c r="I6145" s="6" t="s">
        <v>215</v>
      </c>
      <c r="J6145" s="6">
        <v>17</v>
      </c>
      <c r="K6145" s="6">
        <v>41</v>
      </c>
      <c r="L6145" s="6">
        <v>83</v>
      </c>
      <c r="M6145" s="6">
        <v>33</v>
      </c>
      <c r="N6145" s="6">
        <v>1</v>
      </c>
      <c r="O6145" s="6">
        <v>0.05</v>
      </c>
      <c r="P6145" s="8">
        <v>3832.4</v>
      </c>
      <c r="Q6145" s="8">
        <v>1647.932</v>
      </c>
      <c r="R6145" s="8">
        <f t="shared" si="286"/>
        <v>1992.8480000000002</v>
      </c>
      <c r="S6145" s="8">
        <f>(((Sales[[#This Row],[Unit Price]]-(Sales[[#This Row],[Discount Applied]]*Sales[[#This Row],[Unit Price]]))-Q6145)/Q6145)*100</f>
        <v>120.93023255813955</v>
      </c>
      <c r="T6145" s="8">
        <f t="shared" si="287"/>
        <v>3640.78</v>
      </c>
      <c r="U6145" s="8">
        <f>Sales[[#This Row],[Unit Cost]]*Sales[[#This Row],[Order Quantity]]</f>
        <v>1647.932</v>
      </c>
    </row>
    <row r="6146" spans="1:21" x14ac:dyDescent="0.2">
      <c r="A6146" s="6" t="s">
        <v>6359</v>
      </c>
      <c r="B6146" s="6" t="s">
        <v>24</v>
      </c>
      <c r="C6146" s="6" t="s">
        <v>145</v>
      </c>
      <c r="D6146" s="7">
        <v>43800</v>
      </c>
      <c r="E6146" s="7">
        <v>43980</v>
      </c>
      <c r="F6146" s="7">
        <v>43999</v>
      </c>
      <c r="G6146" s="7">
        <v>44007</v>
      </c>
      <c r="H6146" s="6">
        <f t="shared" ref="H6146:H6209" si="288">G6146-E6146</f>
        <v>27</v>
      </c>
      <c r="I6146" s="6" t="s">
        <v>215</v>
      </c>
      <c r="J6146" s="6">
        <v>8</v>
      </c>
      <c r="K6146" s="6">
        <v>18</v>
      </c>
      <c r="L6146" s="6">
        <v>170</v>
      </c>
      <c r="M6146" s="6">
        <v>7</v>
      </c>
      <c r="N6146" s="6">
        <v>4</v>
      </c>
      <c r="O6146" s="6">
        <v>0.05</v>
      </c>
      <c r="P6146" s="8">
        <v>998.30000000000007</v>
      </c>
      <c r="Q6146" s="8">
        <v>718.77600000000007</v>
      </c>
      <c r="R6146" s="8">
        <f t="shared" ref="R6146:R6209" si="289">T6146-(Q6146*N6146)</f>
        <v>918.43600000000015</v>
      </c>
      <c r="S6146" s="8">
        <f>(((Sales[[#This Row],[Unit Price]]-(Sales[[#This Row],[Discount Applied]]*Sales[[#This Row],[Unit Price]]))-Q6146)/Q6146)*100</f>
        <v>31.944444444444446</v>
      </c>
      <c r="T6146" s="8">
        <f t="shared" ref="T6146:T6209" si="290">((P6146*N6146)-(P6146*O6146*N6146))</f>
        <v>3793.5400000000004</v>
      </c>
      <c r="U6146" s="8">
        <f>Sales[[#This Row],[Unit Cost]]*Sales[[#This Row],[Order Quantity]]</f>
        <v>2875.1040000000003</v>
      </c>
    </row>
    <row r="6147" spans="1:21" x14ac:dyDescent="0.2">
      <c r="A6147" s="6" t="s">
        <v>6360</v>
      </c>
      <c r="B6147" s="6" t="s">
        <v>25</v>
      </c>
      <c r="C6147" s="6" t="s">
        <v>148</v>
      </c>
      <c r="D6147" s="7">
        <v>43900</v>
      </c>
      <c r="E6147" s="7">
        <v>43980</v>
      </c>
      <c r="F6147" s="7">
        <v>43996</v>
      </c>
      <c r="G6147" s="7">
        <v>44006</v>
      </c>
      <c r="H6147" s="6">
        <f t="shared" si="288"/>
        <v>26</v>
      </c>
      <c r="I6147" s="6" t="s">
        <v>215</v>
      </c>
      <c r="J6147" s="6">
        <v>20</v>
      </c>
      <c r="K6147" s="6">
        <v>4</v>
      </c>
      <c r="L6147" s="6">
        <v>52</v>
      </c>
      <c r="M6147" s="6">
        <v>11</v>
      </c>
      <c r="N6147" s="6">
        <v>6</v>
      </c>
      <c r="O6147" s="6">
        <v>0.15</v>
      </c>
      <c r="P6147" s="8">
        <v>1246.2</v>
      </c>
      <c r="Q6147" s="8">
        <v>510.94200000000001</v>
      </c>
      <c r="R6147" s="8">
        <f t="shared" si="289"/>
        <v>3289.9680000000008</v>
      </c>
      <c r="S6147" s="8">
        <f>(((Sales[[#This Row],[Unit Price]]-(Sales[[#This Row],[Discount Applied]]*Sales[[#This Row],[Unit Price]]))-Q6147)/Q6147)*100</f>
        <v>107.31707317073169</v>
      </c>
      <c r="T6147" s="8">
        <f t="shared" si="290"/>
        <v>6355.6200000000008</v>
      </c>
      <c r="U6147" s="8">
        <f>Sales[[#This Row],[Unit Cost]]*Sales[[#This Row],[Order Quantity]]</f>
        <v>3065.652</v>
      </c>
    </row>
    <row r="6148" spans="1:21" x14ac:dyDescent="0.2">
      <c r="A6148" s="6" t="s">
        <v>6361</v>
      </c>
      <c r="B6148" s="6" t="s">
        <v>26</v>
      </c>
      <c r="C6148" s="6" t="s">
        <v>148</v>
      </c>
      <c r="D6148" s="7">
        <v>43900</v>
      </c>
      <c r="E6148" s="7">
        <v>43980</v>
      </c>
      <c r="F6148" s="7">
        <v>43990</v>
      </c>
      <c r="G6148" s="7">
        <v>43992</v>
      </c>
      <c r="H6148" s="6">
        <f t="shared" si="288"/>
        <v>12</v>
      </c>
      <c r="I6148" s="6" t="s">
        <v>215</v>
      </c>
      <c r="J6148" s="6">
        <v>27</v>
      </c>
      <c r="K6148" s="6">
        <v>30</v>
      </c>
      <c r="L6148" s="6">
        <v>49</v>
      </c>
      <c r="M6148" s="6">
        <v>10</v>
      </c>
      <c r="N6148" s="6">
        <v>4</v>
      </c>
      <c r="O6148" s="6">
        <v>0.1</v>
      </c>
      <c r="P6148" s="8">
        <v>1675</v>
      </c>
      <c r="Q6148" s="8">
        <v>1323.25</v>
      </c>
      <c r="R6148" s="8">
        <f t="shared" si="289"/>
        <v>737</v>
      </c>
      <c r="S6148" s="8">
        <f>(((Sales[[#This Row],[Unit Price]]-(Sales[[#This Row],[Discount Applied]]*Sales[[#This Row],[Unit Price]]))-Q6148)/Q6148)*100</f>
        <v>13.924050632911392</v>
      </c>
      <c r="T6148" s="8">
        <f t="shared" si="290"/>
        <v>6030</v>
      </c>
      <c r="U6148" s="8">
        <f>Sales[[#This Row],[Unit Cost]]*Sales[[#This Row],[Order Quantity]]</f>
        <v>5293</v>
      </c>
    </row>
    <row r="6149" spans="1:21" x14ac:dyDescent="0.2">
      <c r="A6149" s="6" t="s">
        <v>6362</v>
      </c>
      <c r="B6149" s="6" t="s">
        <v>25</v>
      </c>
      <c r="C6149" s="6" t="s">
        <v>145</v>
      </c>
      <c r="D6149" s="7">
        <v>43800</v>
      </c>
      <c r="E6149" s="7">
        <v>43981</v>
      </c>
      <c r="F6149" s="7">
        <v>43991</v>
      </c>
      <c r="G6149" s="7">
        <v>44001</v>
      </c>
      <c r="H6149" s="6">
        <f t="shared" si="288"/>
        <v>20</v>
      </c>
      <c r="I6149" s="6" t="s">
        <v>215</v>
      </c>
      <c r="J6149" s="6">
        <v>18</v>
      </c>
      <c r="K6149" s="6">
        <v>49</v>
      </c>
      <c r="L6149" s="6">
        <v>188</v>
      </c>
      <c r="M6149" s="6">
        <v>12</v>
      </c>
      <c r="N6149" s="6">
        <v>6</v>
      </c>
      <c r="O6149" s="6">
        <v>0.1</v>
      </c>
      <c r="P6149" s="8">
        <v>1728.6000000000001</v>
      </c>
      <c r="Q6149" s="8">
        <v>1175.4480000000001</v>
      </c>
      <c r="R6149" s="8">
        <f t="shared" si="289"/>
        <v>2281.7520000000004</v>
      </c>
      <c r="S6149" s="8">
        <f>(((Sales[[#This Row],[Unit Price]]-(Sales[[#This Row],[Discount Applied]]*Sales[[#This Row],[Unit Price]]))-Q6149)/Q6149)*100</f>
        <v>32.352941176470594</v>
      </c>
      <c r="T6149" s="8">
        <f t="shared" si="290"/>
        <v>9334.44</v>
      </c>
      <c r="U6149" s="8">
        <f>Sales[[#This Row],[Unit Cost]]*Sales[[#This Row],[Order Quantity]]</f>
        <v>7052.6880000000001</v>
      </c>
    </row>
    <row r="6150" spans="1:21" x14ac:dyDescent="0.2">
      <c r="A6150" s="6" t="s">
        <v>6363</v>
      </c>
      <c r="B6150" s="6" t="s">
        <v>25</v>
      </c>
      <c r="C6150" s="6" t="s">
        <v>148</v>
      </c>
      <c r="D6150" s="7">
        <v>43900</v>
      </c>
      <c r="E6150" s="7">
        <v>43981</v>
      </c>
      <c r="F6150" s="7">
        <v>43998</v>
      </c>
      <c r="G6150" s="7">
        <v>44003</v>
      </c>
      <c r="H6150" s="6">
        <f t="shared" si="288"/>
        <v>22</v>
      </c>
      <c r="I6150" s="6" t="s">
        <v>215</v>
      </c>
      <c r="J6150" s="6">
        <v>19</v>
      </c>
      <c r="K6150" s="6">
        <v>15</v>
      </c>
      <c r="L6150" s="6">
        <v>7</v>
      </c>
      <c r="M6150" s="6">
        <v>8</v>
      </c>
      <c r="N6150" s="6">
        <v>6</v>
      </c>
      <c r="O6150" s="6">
        <v>7.4999999999999997E-2</v>
      </c>
      <c r="P6150" s="8">
        <v>1728.6000000000001</v>
      </c>
      <c r="Q6150" s="8">
        <v>1071.732</v>
      </c>
      <c r="R6150" s="8">
        <f t="shared" si="289"/>
        <v>3163.3379999999997</v>
      </c>
      <c r="S6150" s="8">
        <f>(((Sales[[#This Row],[Unit Price]]-(Sales[[#This Row],[Discount Applied]]*Sales[[#This Row],[Unit Price]]))-Q6150)/Q6150)*100</f>
        <v>49.19354838709679</v>
      </c>
      <c r="T6150" s="8">
        <f t="shared" si="290"/>
        <v>9593.73</v>
      </c>
      <c r="U6150" s="8">
        <f>Sales[[#This Row],[Unit Cost]]*Sales[[#This Row],[Order Quantity]]</f>
        <v>6430.3919999999998</v>
      </c>
    </row>
    <row r="6151" spans="1:21" x14ac:dyDescent="0.2">
      <c r="A6151" s="6" t="s">
        <v>6364</v>
      </c>
      <c r="B6151" s="6" t="s">
        <v>24</v>
      </c>
      <c r="C6151" s="6" t="s">
        <v>145</v>
      </c>
      <c r="D6151" s="7">
        <v>43900</v>
      </c>
      <c r="E6151" s="7">
        <v>43981</v>
      </c>
      <c r="F6151" s="7">
        <v>43984</v>
      </c>
      <c r="G6151" s="7">
        <v>43989</v>
      </c>
      <c r="H6151" s="6">
        <f t="shared" si="288"/>
        <v>8</v>
      </c>
      <c r="I6151" s="6" t="s">
        <v>215</v>
      </c>
      <c r="J6151" s="6">
        <v>5</v>
      </c>
      <c r="K6151" s="6">
        <v>17</v>
      </c>
      <c r="L6151" s="6">
        <v>186</v>
      </c>
      <c r="M6151" s="6">
        <v>26</v>
      </c>
      <c r="N6151" s="6">
        <v>8</v>
      </c>
      <c r="O6151" s="6">
        <v>0.05</v>
      </c>
      <c r="P6151" s="8">
        <v>1882.7</v>
      </c>
      <c r="Q6151" s="8">
        <v>1299.0629999999999</v>
      </c>
      <c r="R6151" s="8">
        <f t="shared" si="289"/>
        <v>3916.0160000000014</v>
      </c>
      <c r="S6151" s="8">
        <f>(((Sales[[#This Row],[Unit Price]]-(Sales[[#This Row],[Discount Applied]]*Sales[[#This Row],[Unit Price]]))-Q6151)/Q6151)*100</f>
        <v>37.681159420289873</v>
      </c>
      <c r="T6151" s="8">
        <f t="shared" si="290"/>
        <v>14308.52</v>
      </c>
      <c r="U6151" s="8">
        <f>Sales[[#This Row],[Unit Cost]]*Sales[[#This Row],[Order Quantity]]</f>
        <v>10392.503999999999</v>
      </c>
    </row>
    <row r="6152" spans="1:21" x14ac:dyDescent="0.2">
      <c r="A6152" s="6" t="s">
        <v>6365</v>
      </c>
      <c r="B6152" s="6" t="s">
        <v>26</v>
      </c>
      <c r="C6152" s="6" t="s">
        <v>144</v>
      </c>
      <c r="D6152" s="7">
        <v>43900</v>
      </c>
      <c r="E6152" s="7">
        <v>43981</v>
      </c>
      <c r="F6152" s="7">
        <v>44003</v>
      </c>
      <c r="G6152" s="7">
        <v>44008</v>
      </c>
      <c r="H6152" s="6">
        <f t="shared" si="288"/>
        <v>27</v>
      </c>
      <c r="I6152" s="6" t="s">
        <v>215</v>
      </c>
      <c r="J6152" s="6">
        <v>28</v>
      </c>
      <c r="K6152" s="6">
        <v>44</v>
      </c>
      <c r="L6152" s="6">
        <v>73</v>
      </c>
      <c r="M6152" s="6">
        <v>21</v>
      </c>
      <c r="N6152" s="6">
        <v>6</v>
      </c>
      <c r="O6152" s="6">
        <v>7.4999999999999997E-2</v>
      </c>
      <c r="P6152" s="8">
        <v>984.9</v>
      </c>
      <c r="Q6152" s="8">
        <v>512.14800000000002</v>
      </c>
      <c r="R6152" s="8">
        <f t="shared" si="289"/>
        <v>2393.3069999999998</v>
      </c>
      <c r="S6152" s="8">
        <f>(((Sales[[#This Row],[Unit Price]]-(Sales[[#This Row],[Discount Applied]]*Sales[[#This Row],[Unit Price]]))-Q6152)/Q6152)*100</f>
        <v>77.884615384615387</v>
      </c>
      <c r="T6152" s="8">
        <f t="shared" si="290"/>
        <v>5466.1949999999997</v>
      </c>
      <c r="U6152" s="8">
        <f>Sales[[#This Row],[Unit Cost]]*Sales[[#This Row],[Order Quantity]]</f>
        <v>3072.8879999999999</v>
      </c>
    </row>
    <row r="6153" spans="1:21" x14ac:dyDescent="0.2">
      <c r="A6153" s="6" t="s">
        <v>6366</v>
      </c>
      <c r="B6153" s="6" t="s">
        <v>25</v>
      </c>
      <c r="C6153" s="6" t="s">
        <v>148</v>
      </c>
      <c r="D6153" s="7">
        <v>43900</v>
      </c>
      <c r="E6153" s="7">
        <v>43981</v>
      </c>
      <c r="F6153" s="7">
        <v>43987</v>
      </c>
      <c r="G6153" s="7">
        <v>43994</v>
      </c>
      <c r="H6153" s="6">
        <f t="shared" si="288"/>
        <v>13</v>
      </c>
      <c r="I6153" s="6" t="s">
        <v>215</v>
      </c>
      <c r="J6153" s="6">
        <v>16</v>
      </c>
      <c r="K6153" s="6">
        <v>14</v>
      </c>
      <c r="L6153" s="6">
        <v>33</v>
      </c>
      <c r="M6153" s="6">
        <v>18</v>
      </c>
      <c r="N6153" s="6">
        <v>6</v>
      </c>
      <c r="O6153" s="6">
        <v>0.05</v>
      </c>
      <c r="P6153" s="8">
        <v>1326.6000000000001</v>
      </c>
      <c r="Q6153" s="8">
        <v>1061.2800000000002</v>
      </c>
      <c r="R6153" s="8">
        <f t="shared" si="289"/>
        <v>1193.9399999999987</v>
      </c>
      <c r="S6153" s="8">
        <f>(((Sales[[#This Row],[Unit Price]]-(Sales[[#This Row],[Discount Applied]]*Sales[[#This Row],[Unit Price]]))-Q6153)/Q6153)*100</f>
        <v>18.749999999999996</v>
      </c>
      <c r="T6153" s="8">
        <f t="shared" si="290"/>
        <v>7561.62</v>
      </c>
      <c r="U6153" s="8">
        <f>Sales[[#This Row],[Unit Cost]]*Sales[[#This Row],[Order Quantity]]</f>
        <v>6367.6800000000012</v>
      </c>
    </row>
    <row r="6154" spans="1:21" x14ac:dyDescent="0.2">
      <c r="A6154" s="6" t="s">
        <v>6367</v>
      </c>
      <c r="B6154" s="6" t="s">
        <v>26</v>
      </c>
      <c r="C6154" s="6" t="s">
        <v>144</v>
      </c>
      <c r="D6154" s="7">
        <v>43900</v>
      </c>
      <c r="E6154" s="7">
        <v>43981</v>
      </c>
      <c r="F6154" s="7">
        <v>44001</v>
      </c>
      <c r="G6154" s="7">
        <v>44005</v>
      </c>
      <c r="H6154" s="6">
        <f t="shared" si="288"/>
        <v>24</v>
      </c>
      <c r="I6154" s="6" t="s">
        <v>215</v>
      </c>
      <c r="J6154" s="6">
        <v>27</v>
      </c>
      <c r="K6154" s="6">
        <v>11</v>
      </c>
      <c r="L6154" s="6">
        <v>76</v>
      </c>
      <c r="M6154" s="6">
        <v>32</v>
      </c>
      <c r="N6154" s="6">
        <v>5</v>
      </c>
      <c r="O6154" s="6">
        <v>7.4999999999999997E-2</v>
      </c>
      <c r="P6154" s="8">
        <v>3999.9</v>
      </c>
      <c r="Q6154" s="8">
        <v>2439.9389999999999</v>
      </c>
      <c r="R6154" s="8">
        <f t="shared" si="289"/>
        <v>6299.8424999999988</v>
      </c>
      <c r="S6154" s="8">
        <f>(((Sales[[#This Row],[Unit Price]]-(Sales[[#This Row],[Discount Applied]]*Sales[[#This Row],[Unit Price]]))-Q6154)/Q6154)*100</f>
        <v>51.639344262295104</v>
      </c>
      <c r="T6154" s="8">
        <f t="shared" si="290"/>
        <v>18499.537499999999</v>
      </c>
      <c r="U6154" s="8">
        <f>Sales[[#This Row],[Unit Cost]]*Sales[[#This Row],[Order Quantity]]</f>
        <v>12199.695</v>
      </c>
    </row>
    <row r="6155" spans="1:21" x14ac:dyDescent="0.2">
      <c r="A6155" s="6" t="s">
        <v>6368</v>
      </c>
      <c r="B6155" s="6" t="s">
        <v>24</v>
      </c>
      <c r="C6155" s="6" t="s">
        <v>145</v>
      </c>
      <c r="D6155" s="7">
        <v>43900</v>
      </c>
      <c r="E6155" s="7">
        <v>43981</v>
      </c>
      <c r="F6155" s="7">
        <v>43990</v>
      </c>
      <c r="G6155" s="7">
        <v>43991</v>
      </c>
      <c r="H6155" s="6">
        <f t="shared" si="288"/>
        <v>10</v>
      </c>
      <c r="I6155" s="6" t="s">
        <v>215</v>
      </c>
      <c r="J6155" s="6">
        <v>9</v>
      </c>
      <c r="K6155" s="6">
        <v>21</v>
      </c>
      <c r="L6155" s="6">
        <v>150</v>
      </c>
      <c r="M6155" s="6">
        <v>29</v>
      </c>
      <c r="N6155" s="6">
        <v>6</v>
      </c>
      <c r="O6155" s="6">
        <v>0.15</v>
      </c>
      <c r="P6155" s="8">
        <v>1802.3</v>
      </c>
      <c r="Q6155" s="8">
        <v>1189.518</v>
      </c>
      <c r="R6155" s="8">
        <f t="shared" si="289"/>
        <v>2054.6219999999994</v>
      </c>
      <c r="S6155" s="8">
        <f>(((Sales[[#This Row],[Unit Price]]-(Sales[[#This Row],[Discount Applied]]*Sales[[#This Row],[Unit Price]]))-Q6155)/Q6155)*100</f>
        <v>28.787878787878778</v>
      </c>
      <c r="T6155" s="8">
        <f t="shared" si="290"/>
        <v>9191.73</v>
      </c>
      <c r="U6155" s="8">
        <f>Sales[[#This Row],[Unit Cost]]*Sales[[#This Row],[Order Quantity]]</f>
        <v>7137.1080000000002</v>
      </c>
    </row>
    <row r="6156" spans="1:21" x14ac:dyDescent="0.2">
      <c r="A6156" s="6" t="s">
        <v>6369</v>
      </c>
      <c r="B6156" s="6" t="s">
        <v>23</v>
      </c>
      <c r="C6156" s="6" t="s">
        <v>145</v>
      </c>
      <c r="D6156" s="7">
        <v>43800</v>
      </c>
      <c r="E6156" s="7">
        <v>43981</v>
      </c>
      <c r="F6156" s="7">
        <v>44001</v>
      </c>
      <c r="G6156" s="7">
        <v>44006</v>
      </c>
      <c r="H6156" s="6">
        <f t="shared" si="288"/>
        <v>25</v>
      </c>
      <c r="I6156" s="6" t="s">
        <v>215</v>
      </c>
      <c r="J6156" s="6">
        <v>22</v>
      </c>
      <c r="K6156" s="6">
        <v>26</v>
      </c>
      <c r="L6156" s="6">
        <v>121</v>
      </c>
      <c r="M6156" s="6">
        <v>32</v>
      </c>
      <c r="N6156" s="6">
        <v>7</v>
      </c>
      <c r="O6156" s="6">
        <v>0.05</v>
      </c>
      <c r="P6156" s="8">
        <v>1172.5</v>
      </c>
      <c r="Q6156" s="8">
        <v>527.625</v>
      </c>
      <c r="R6156" s="8">
        <f t="shared" si="289"/>
        <v>4103.75</v>
      </c>
      <c r="S6156" s="8">
        <f>(((Sales[[#This Row],[Unit Price]]-(Sales[[#This Row],[Discount Applied]]*Sales[[#This Row],[Unit Price]]))-Q6156)/Q6156)*100</f>
        <v>111.11111111111111</v>
      </c>
      <c r="T6156" s="8">
        <f t="shared" si="290"/>
        <v>7797.125</v>
      </c>
      <c r="U6156" s="8">
        <f>Sales[[#This Row],[Unit Cost]]*Sales[[#This Row],[Order Quantity]]</f>
        <v>3693.375</v>
      </c>
    </row>
    <row r="6157" spans="1:21" x14ac:dyDescent="0.2">
      <c r="A6157" s="6" t="s">
        <v>6370</v>
      </c>
      <c r="B6157" s="6" t="s">
        <v>23</v>
      </c>
      <c r="C6157" s="6" t="s">
        <v>145</v>
      </c>
      <c r="D6157" s="7">
        <v>43900</v>
      </c>
      <c r="E6157" s="7">
        <v>43981</v>
      </c>
      <c r="F6157" s="7">
        <v>44001</v>
      </c>
      <c r="G6157" s="7">
        <v>44007</v>
      </c>
      <c r="H6157" s="6">
        <f t="shared" si="288"/>
        <v>26</v>
      </c>
      <c r="I6157" s="6" t="s">
        <v>215</v>
      </c>
      <c r="J6157" s="6">
        <v>25</v>
      </c>
      <c r="K6157" s="6">
        <v>49</v>
      </c>
      <c r="L6157" s="6">
        <v>163</v>
      </c>
      <c r="M6157" s="6">
        <v>29</v>
      </c>
      <c r="N6157" s="6">
        <v>8</v>
      </c>
      <c r="O6157" s="6">
        <v>7.4999999999999997E-2</v>
      </c>
      <c r="P6157" s="8">
        <v>3973.1</v>
      </c>
      <c r="Q6157" s="8">
        <v>2622.2460000000001</v>
      </c>
      <c r="R6157" s="8">
        <f t="shared" si="289"/>
        <v>8422.9719999999979</v>
      </c>
      <c r="S6157" s="8">
        <f>(((Sales[[#This Row],[Unit Price]]-(Sales[[#This Row],[Discount Applied]]*Sales[[#This Row],[Unit Price]]))-Q6157)/Q6157)*100</f>
        <v>40.151515151515142</v>
      </c>
      <c r="T6157" s="8">
        <f t="shared" si="290"/>
        <v>29400.94</v>
      </c>
      <c r="U6157" s="8">
        <f>Sales[[#This Row],[Unit Cost]]*Sales[[#This Row],[Order Quantity]]</f>
        <v>20977.968000000001</v>
      </c>
    </row>
    <row r="6158" spans="1:21" x14ac:dyDescent="0.2">
      <c r="A6158" s="6" t="s">
        <v>6371</v>
      </c>
      <c r="B6158" s="6" t="s">
        <v>25</v>
      </c>
      <c r="C6158" s="6" t="s">
        <v>148</v>
      </c>
      <c r="D6158" s="7">
        <v>43900</v>
      </c>
      <c r="E6158" s="7">
        <v>43981</v>
      </c>
      <c r="F6158" s="7">
        <v>44008</v>
      </c>
      <c r="G6158" s="7">
        <v>44011</v>
      </c>
      <c r="H6158" s="6">
        <f t="shared" si="288"/>
        <v>30</v>
      </c>
      <c r="I6158" s="6" t="s">
        <v>215</v>
      </c>
      <c r="J6158" s="6">
        <v>13</v>
      </c>
      <c r="K6158" s="6">
        <v>23</v>
      </c>
      <c r="L6158" s="6">
        <v>56</v>
      </c>
      <c r="M6158" s="6">
        <v>20</v>
      </c>
      <c r="N6158" s="6">
        <v>4</v>
      </c>
      <c r="O6158" s="6">
        <v>0.15</v>
      </c>
      <c r="P6158" s="8">
        <v>1112.2</v>
      </c>
      <c r="Q6158" s="8">
        <v>900.88200000000006</v>
      </c>
      <c r="R6158" s="8">
        <f t="shared" si="289"/>
        <v>177.95199999999977</v>
      </c>
      <c r="S6158" s="8">
        <f>(((Sales[[#This Row],[Unit Price]]-(Sales[[#This Row],[Discount Applied]]*Sales[[#This Row],[Unit Price]]))-Q6158)/Q6158)*100</f>
        <v>4.9382716049382651</v>
      </c>
      <c r="T6158" s="8">
        <f t="shared" si="290"/>
        <v>3781.48</v>
      </c>
      <c r="U6158" s="8">
        <f>Sales[[#This Row],[Unit Cost]]*Sales[[#This Row],[Order Quantity]]</f>
        <v>3603.5280000000002</v>
      </c>
    </row>
    <row r="6159" spans="1:21" x14ac:dyDescent="0.2">
      <c r="A6159" s="6" t="s">
        <v>6372</v>
      </c>
      <c r="B6159" s="6" t="s">
        <v>23</v>
      </c>
      <c r="C6159" s="6" t="s">
        <v>146</v>
      </c>
      <c r="D6159" s="7">
        <v>43900</v>
      </c>
      <c r="E6159" s="7">
        <v>43981</v>
      </c>
      <c r="F6159" s="7">
        <v>44006</v>
      </c>
      <c r="G6159" s="7">
        <v>44012</v>
      </c>
      <c r="H6159" s="6">
        <f t="shared" si="288"/>
        <v>31</v>
      </c>
      <c r="I6159" s="6" t="s">
        <v>215</v>
      </c>
      <c r="J6159" s="6">
        <v>20</v>
      </c>
      <c r="K6159" s="6">
        <v>1</v>
      </c>
      <c r="L6159" s="6">
        <v>294</v>
      </c>
      <c r="M6159" s="6">
        <v>14</v>
      </c>
      <c r="N6159" s="6">
        <v>6</v>
      </c>
      <c r="O6159" s="6">
        <v>0.15</v>
      </c>
      <c r="P6159" s="8">
        <v>3946.3</v>
      </c>
      <c r="Q6159" s="8">
        <v>1657.4459999999999</v>
      </c>
      <c r="R6159" s="8">
        <f t="shared" si="289"/>
        <v>10181.454000000005</v>
      </c>
      <c r="S6159" s="8">
        <f>(((Sales[[#This Row],[Unit Price]]-(Sales[[#This Row],[Discount Applied]]*Sales[[#This Row],[Unit Price]]))-Q6159)/Q6159)*100</f>
        <v>102.38095238095239</v>
      </c>
      <c r="T6159" s="8">
        <f t="shared" si="290"/>
        <v>20126.130000000005</v>
      </c>
      <c r="U6159" s="8">
        <f>Sales[[#This Row],[Unit Cost]]*Sales[[#This Row],[Order Quantity]]</f>
        <v>9944.6759999999995</v>
      </c>
    </row>
    <row r="6160" spans="1:21" x14ac:dyDescent="0.2">
      <c r="A6160" s="6" t="s">
        <v>6373</v>
      </c>
      <c r="B6160" s="6" t="s">
        <v>23</v>
      </c>
      <c r="C6160" s="6" t="s">
        <v>146</v>
      </c>
      <c r="D6160" s="7">
        <v>43900</v>
      </c>
      <c r="E6160" s="7">
        <v>43982</v>
      </c>
      <c r="F6160" s="7">
        <v>44010</v>
      </c>
      <c r="G6160" s="7">
        <v>44015</v>
      </c>
      <c r="H6160" s="6">
        <f t="shared" si="288"/>
        <v>33</v>
      </c>
      <c r="I6160" s="6" t="s">
        <v>215</v>
      </c>
      <c r="J6160" s="6">
        <v>25</v>
      </c>
      <c r="K6160" s="6">
        <v>50</v>
      </c>
      <c r="L6160" s="6">
        <v>266</v>
      </c>
      <c r="M6160" s="6">
        <v>6</v>
      </c>
      <c r="N6160" s="6">
        <v>2</v>
      </c>
      <c r="O6160" s="6">
        <v>0.05</v>
      </c>
      <c r="P6160" s="8">
        <v>1058.6000000000001</v>
      </c>
      <c r="Q6160" s="8">
        <v>709.26200000000017</v>
      </c>
      <c r="R6160" s="8">
        <f t="shared" si="289"/>
        <v>592.8159999999998</v>
      </c>
      <c r="S6160" s="8">
        <f>(((Sales[[#This Row],[Unit Price]]-(Sales[[#This Row],[Discount Applied]]*Sales[[#This Row],[Unit Price]]))-Q6160)/Q6160)*100</f>
        <v>41.791044776119378</v>
      </c>
      <c r="T6160" s="8">
        <f t="shared" si="290"/>
        <v>2011.3400000000001</v>
      </c>
      <c r="U6160" s="8">
        <f>Sales[[#This Row],[Unit Cost]]*Sales[[#This Row],[Order Quantity]]</f>
        <v>1418.5240000000003</v>
      </c>
    </row>
    <row r="6161" spans="1:21" x14ac:dyDescent="0.2">
      <c r="A6161" s="6" t="s">
        <v>6374</v>
      </c>
      <c r="B6161" s="6" t="s">
        <v>23</v>
      </c>
      <c r="C6161" s="6" t="s">
        <v>146</v>
      </c>
      <c r="D6161" s="7">
        <v>43800</v>
      </c>
      <c r="E6161" s="7">
        <v>43982</v>
      </c>
      <c r="F6161" s="7">
        <v>43993</v>
      </c>
      <c r="G6161" s="7">
        <v>43999</v>
      </c>
      <c r="H6161" s="6">
        <f t="shared" si="288"/>
        <v>17</v>
      </c>
      <c r="I6161" s="6" t="s">
        <v>215</v>
      </c>
      <c r="J6161" s="6">
        <v>23</v>
      </c>
      <c r="K6161" s="6">
        <v>2</v>
      </c>
      <c r="L6161" s="6">
        <v>289</v>
      </c>
      <c r="M6161" s="6">
        <v>41</v>
      </c>
      <c r="N6161" s="6">
        <v>7</v>
      </c>
      <c r="O6161" s="6">
        <v>0.1</v>
      </c>
      <c r="P6161" s="8">
        <v>261.3</v>
      </c>
      <c r="Q6161" s="8">
        <v>193.36199999999999</v>
      </c>
      <c r="R6161" s="8">
        <f t="shared" si="289"/>
        <v>292.65600000000018</v>
      </c>
      <c r="S6161" s="8">
        <f>(((Sales[[#This Row],[Unit Price]]-(Sales[[#This Row],[Discount Applied]]*Sales[[#This Row],[Unit Price]]))-Q6161)/Q6161)*100</f>
        <v>21.621621621621635</v>
      </c>
      <c r="T6161" s="8">
        <f t="shared" si="290"/>
        <v>1646.19</v>
      </c>
      <c r="U6161" s="8">
        <f>Sales[[#This Row],[Unit Cost]]*Sales[[#This Row],[Order Quantity]]</f>
        <v>1353.5339999999999</v>
      </c>
    </row>
    <row r="6162" spans="1:21" x14ac:dyDescent="0.2">
      <c r="A6162" s="6" t="s">
        <v>6375</v>
      </c>
      <c r="B6162" s="6" t="s">
        <v>24</v>
      </c>
      <c r="C6162" s="6" t="s">
        <v>146</v>
      </c>
      <c r="D6162" s="7">
        <v>43900</v>
      </c>
      <c r="E6162" s="7">
        <v>43982</v>
      </c>
      <c r="F6162" s="7">
        <v>44005</v>
      </c>
      <c r="G6162" s="7">
        <v>44006</v>
      </c>
      <c r="H6162" s="6">
        <f t="shared" si="288"/>
        <v>24</v>
      </c>
      <c r="I6162" s="6" t="s">
        <v>215</v>
      </c>
      <c r="J6162" s="6">
        <v>7</v>
      </c>
      <c r="K6162" s="6">
        <v>5</v>
      </c>
      <c r="L6162" s="6">
        <v>285</v>
      </c>
      <c r="M6162" s="6">
        <v>45</v>
      </c>
      <c r="N6162" s="6">
        <v>4</v>
      </c>
      <c r="O6162" s="6">
        <v>7.4999999999999997E-2</v>
      </c>
      <c r="P6162" s="8">
        <v>1051.9000000000001</v>
      </c>
      <c r="Q6162" s="8">
        <v>820.48200000000008</v>
      </c>
      <c r="R6162" s="8">
        <f t="shared" si="289"/>
        <v>610.10199999999986</v>
      </c>
      <c r="S6162" s="8">
        <f>(((Sales[[#This Row],[Unit Price]]-(Sales[[#This Row],[Discount Applied]]*Sales[[#This Row],[Unit Price]]))-Q6162)/Q6162)*100</f>
        <v>18.589743589743584</v>
      </c>
      <c r="T6162" s="8">
        <f t="shared" si="290"/>
        <v>3892.03</v>
      </c>
      <c r="U6162" s="8">
        <f>Sales[[#This Row],[Unit Cost]]*Sales[[#This Row],[Order Quantity]]</f>
        <v>3281.9280000000003</v>
      </c>
    </row>
    <row r="6163" spans="1:21" x14ac:dyDescent="0.2">
      <c r="A6163" s="6" t="s">
        <v>6376</v>
      </c>
      <c r="B6163" s="6" t="s">
        <v>23</v>
      </c>
      <c r="C6163" s="6" t="s">
        <v>144</v>
      </c>
      <c r="D6163" s="7">
        <v>43900</v>
      </c>
      <c r="E6163" s="7">
        <v>43982</v>
      </c>
      <c r="F6163" s="7">
        <v>43984</v>
      </c>
      <c r="G6163" s="7">
        <v>43986</v>
      </c>
      <c r="H6163" s="6">
        <f t="shared" si="288"/>
        <v>4</v>
      </c>
      <c r="I6163" s="6" t="s">
        <v>215</v>
      </c>
      <c r="J6163" s="6">
        <v>25</v>
      </c>
      <c r="K6163" s="6">
        <v>39</v>
      </c>
      <c r="L6163" s="6">
        <v>81</v>
      </c>
      <c r="M6163" s="6">
        <v>44</v>
      </c>
      <c r="N6163" s="6">
        <v>8</v>
      </c>
      <c r="O6163" s="6">
        <v>0.05</v>
      </c>
      <c r="P6163" s="8">
        <v>850.9</v>
      </c>
      <c r="Q6163" s="8">
        <v>340.36</v>
      </c>
      <c r="R6163" s="8">
        <f t="shared" si="289"/>
        <v>3743.96</v>
      </c>
      <c r="S6163" s="8">
        <f>(((Sales[[#This Row],[Unit Price]]-(Sales[[#This Row],[Discount Applied]]*Sales[[#This Row],[Unit Price]]))-Q6163)/Q6163)*100</f>
        <v>137.5</v>
      </c>
      <c r="T6163" s="8">
        <f t="shared" si="290"/>
        <v>6466.84</v>
      </c>
      <c r="U6163" s="8">
        <f>Sales[[#This Row],[Unit Cost]]*Sales[[#This Row],[Order Quantity]]</f>
        <v>2722.88</v>
      </c>
    </row>
    <row r="6164" spans="1:21" x14ac:dyDescent="0.2">
      <c r="A6164" s="6" t="s">
        <v>6377</v>
      </c>
      <c r="B6164" s="6" t="s">
        <v>24</v>
      </c>
      <c r="C6164" s="6" t="s">
        <v>146</v>
      </c>
      <c r="D6164" s="7">
        <v>43800</v>
      </c>
      <c r="E6164" s="7">
        <v>43982</v>
      </c>
      <c r="F6164" s="7">
        <v>43985</v>
      </c>
      <c r="G6164" s="7">
        <v>43995</v>
      </c>
      <c r="H6164" s="6">
        <f t="shared" si="288"/>
        <v>13</v>
      </c>
      <c r="I6164" s="6" t="s">
        <v>215</v>
      </c>
      <c r="J6164" s="6">
        <v>6</v>
      </c>
      <c r="K6164" s="6">
        <v>45</v>
      </c>
      <c r="L6164" s="6">
        <v>308</v>
      </c>
      <c r="M6164" s="6">
        <v>32</v>
      </c>
      <c r="N6164" s="6">
        <v>2</v>
      </c>
      <c r="O6164" s="6">
        <v>0.15</v>
      </c>
      <c r="P6164" s="8">
        <v>2405.3000000000002</v>
      </c>
      <c r="Q6164" s="8">
        <v>1635.6040000000003</v>
      </c>
      <c r="R6164" s="8">
        <f t="shared" si="289"/>
        <v>817.80199999999968</v>
      </c>
      <c r="S6164" s="8">
        <f>(((Sales[[#This Row],[Unit Price]]-(Sales[[#This Row],[Discount Applied]]*Sales[[#This Row],[Unit Price]]))-Q6164)/Q6164)*100</f>
        <v>24.999999999999986</v>
      </c>
      <c r="T6164" s="8">
        <f t="shared" si="290"/>
        <v>4089.01</v>
      </c>
      <c r="U6164" s="8">
        <f>Sales[[#This Row],[Unit Cost]]*Sales[[#This Row],[Order Quantity]]</f>
        <v>3271.2080000000005</v>
      </c>
    </row>
    <row r="6165" spans="1:21" x14ac:dyDescent="0.2">
      <c r="A6165" s="6" t="s">
        <v>6378</v>
      </c>
      <c r="B6165" s="6" t="s">
        <v>23</v>
      </c>
      <c r="C6165" s="6" t="s">
        <v>147</v>
      </c>
      <c r="D6165" s="7">
        <v>43900</v>
      </c>
      <c r="E6165" s="7">
        <v>43982</v>
      </c>
      <c r="F6165" s="7">
        <v>43996</v>
      </c>
      <c r="G6165" s="7">
        <v>44005</v>
      </c>
      <c r="H6165" s="6">
        <f t="shared" si="288"/>
        <v>23</v>
      </c>
      <c r="I6165" s="6" t="s">
        <v>215</v>
      </c>
      <c r="J6165" s="6">
        <v>21</v>
      </c>
      <c r="K6165" s="6">
        <v>46</v>
      </c>
      <c r="L6165" s="6">
        <v>212</v>
      </c>
      <c r="M6165" s="6">
        <v>7</v>
      </c>
      <c r="N6165" s="6">
        <v>8</v>
      </c>
      <c r="O6165" s="6">
        <v>7.4999999999999997E-2</v>
      </c>
      <c r="P6165" s="8">
        <v>2425.4</v>
      </c>
      <c r="Q6165" s="8">
        <v>1115.6840000000002</v>
      </c>
      <c r="R6165" s="8">
        <f t="shared" si="289"/>
        <v>9022.4879999999976</v>
      </c>
      <c r="S6165" s="8">
        <f>(((Sales[[#This Row],[Unit Price]]-(Sales[[#This Row],[Discount Applied]]*Sales[[#This Row],[Unit Price]]))-Q6165)/Q6165)*100</f>
        <v>101.0869565217391</v>
      </c>
      <c r="T6165" s="8">
        <f t="shared" si="290"/>
        <v>17947.96</v>
      </c>
      <c r="U6165" s="8">
        <f>Sales[[#This Row],[Unit Cost]]*Sales[[#This Row],[Order Quantity]]</f>
        <v>8925.4720000000016</v>
      </c>
    </row>
    <row r="6166" spans="1:21" x14ac:dyDescent="0.2">
      <c r="A6166" s="6" t="s">
        <v>6379</v>
      </c>
      <c r="B6166" s="6" t="s">
        <v>24</v>
      </c>
      <c r="C6166" s="6" t="s">
        <v>145</v>
      </c>
      <c r="D6166" s="7">
        <v>43900</v>
      </c>
      <c r="E6166" s="7">
        <v>43982</v>
      </c>
      <c r="F6166" s="7">
        <v>43989</v>
      </c>
      <c r="G6166" s="7">
        <v>43993</v>
      </c>
      <c r="H6166" s="6">
        <f t="shared" si="288"/>
        <v>11</v>
      </c>
      <c r="I6166" s="6" t="s">
        <v>215</v>
      </c>
      <c r="J6166" s="6">
        <v>1</v>
      </c>
      <c r="K6166" s="6">
        <v>47</v>
      </c>
      <c r="L6166" s="6">
        <v>97</v>
      </c>
      <c r="M6166" s="6">
        <v>30</v>
      </c>
      <c r="N6166" s="6">
        <v>4</v>
      </c>
      <c r="O6166" s="6">
        <v>7.4999999999999997E-2</v>
      </c>
      <c r="P6166" s="8">
        <v>1105.5</v>
      </c>
      <c r="Q6166" s="8">
        <v>674.35500000000002</v>
      </c>
      <c r="R6166" s="8">
        <f t="shared" si="289"/>
        <v>1392.9299999999998</v>
      </c>
      <c r="S6166" s="8">
        <f>(((Sales[[#This Row],[Unit Price]]-(Sales[[#This Row],[Discount Applied]]*Sales[[#This Row],[Unit Price]]))-Q6166)/Q6166)*100</f>
        <v>51.639344262295076</v>
      </c>
      <c r="T6166" s="8">
        <f t="shared" si="290"/>
        <v>4090.35</v>
      </c>
      <c r="U6166" s="8">
        <f>Sales[[#This Row],[Unit Cost]]*Sales[[#This Row],[Order Quantity]]</f>
        <v>2697.42</v>
      </c>
    </row>
    <row r="6167" spans="1:21" x14ac:dyDescent="0.2">
      <c r="A6167" s="6" t="s">
        <v>6380</v>
      </c>
      <c r="B6167" s="6" t="s">
        <v>24</v>
      </c>
      <c r="C6167" s="6" t="s">
        <v>145</v>
      </c>
      <c r="D6167" s="7">
        <v>43900</v>
      </c>
      <c r="E6167" s="7">
        <v>43982</v>
      </c>
      <c r="F6167" s="7">
        <v>44006</v>
      </c>
      <c r="G6167" s="7">
        <v>44008</v>
      </c>
      <c r="H6167" s="6">
        <f t="shared" si="288"/>
        <v>26</v>
      </c>
      <c r="I6167" s="6" t="s">
        <v>215</v>
      </c>
      <c r="J6167" s="6">
        <v>3</v>
      </c>
      <c r="K6167" s="6">
        <v>3</v>
      </c>
      <c r="L6167" s="6">
        <v>157</v>
      </c>
      <c r="M6167" s="6">
        <v>29</v>
      </c>
      <c r="N6167" s="6">
        <v>6</v>
      </c>
      <c r="O6167" s="6">
        <v>0.2</v>
      </c>
      <c r="P6167" s="8">
        <v>857.6</v>
      </c>
      <c r="Q6167" s="8">
        <v>728.96</v>
      </c>
      <c r="R6167" s="8">
        <f t="shared" si="289"/>
        <v>-257.27999999999975</v>
      </c>
      <c r="S6167" s="8">
        <f>(((Sales[[#This Row],[Unit Price]]-(Sales[[#This Row],[Discount Applied]]*Sales[[#This Row],[Unit Price]]))-Q6167)/Q6167)*100</f>
        <v>-5.8823529411764701</v>
      </c>
      <c r="T6167" s="8">
        <f t="shared" si="290"/>
        <v>4116.4800000000005</v>
      </c>
      <c r="U6167" s="8">
        <f>Sales[[#This Row],[Unit Cost]]*Sales[[#This Row],[Order Quantity]]</f>
        <v>4373.76</v>
      </c>
    </row>
    <row r="6168" spans="1:21" x14ac:dyDescent="0.2">
      <c r="A6168" s="6" t="s">
        <v>6381</v>
      </c>
      <c r="B6168" s="6" t="s">
        <v>24</v>
      </c>
      <c r="C6168" s="6" t="s">
        <v>145</v>
      </c>
      <c r="D6168" s="7">
        <v>43800</v>
      </c>
      <c r="E6168" s="7">
        <v>43982</v>
      </c>
      <c r="F6168" s="7">
        <v>43995</v>
      </c>
      <c r="G6168" s="7">
        <v>44001</v>
      </c>
      <c r="H6168" s="6">
        <f t="shared" si="288"/>
        <v>19</v>
      </c>
      <c r="I6168" s="6" t="s">
        <v>215</v>
      </c>
      <c r="J6168" s="6">
        <v>3</v>
      </c>
      <c r="K6168" s="6">
        <v>39</v>
      </c>
      <c r="L6168" s="6">
        <v>165</v>
      </c>
      <c r="M6168" s="6">
        <v>38</v>
      </c>
      <c r="N6168" s="6">
        <v>7</v>
      </c>
      <c r="O6168" s="6">
        <v>0.05</v>
      </c>
      <c r="P6168" s="8">
        <v>3705.1</v>
      </c>
      <c r="Q6168" s="8">
        <v>2260.1109999999999</v>
      </c>
      <c r="R6168" s="8">
        <f t="shared" si="289"/>
        <v>8818.1380000000026</v>
      </c>
      <c r="S6168" s="8">
        <f>(((Sales[[#This Row],[Unit Price]]-(Sales[[#This Row],[Discount Applied]]*Sales[[#This Row],[Unit Price]]))-Q6168)/Q6168)*100</f>
        <v>55.737704918032783</v>
      </c>
      <c r="T6168" s="8">
        <f t="shared" si="290"/>
        <v>24638.915000000001</v>
      </c>
      <c r="U6168" s="8">
        <f>Sales[[#This Row],[Unit Cost]]*Sales[[#This Row],[Order Quantity]]</f>
        <v>15820.776999999998</v>
      </c>
    </row>
    <row r="6169" spans="1:21" x14ac:dyDescent="0.2">
      <c r="A6169" s="6" t="s">
        <v>6382</v>
      </c>
      <c r="B6169" s="6" t="s">
        <v>25</v>
      </c>
      <c r="C6169" s="6" t="s">
        <v>145</v>
      </c>
      <c r="D6169" s="7">
        <v>43800</v>
      </c>
      <c r="E6169" s="7">
        <v>43982</v>
      </c>
      <c r="F6169" s="7">
        <v>44003</v>
      </c>
      <c r="G6169" s="7">
        <v>44009</v>
      </c>
      <c r="H6169" s="6">
        <f t="shared" si="288"/>
        <v>27</v>
      </c>
      <c r="I6169" s="6" t="s">
        <v>215</v>
      </c>
      <c r="J6169" s="6">
        <v>19</v>
      </c>
      <c r="K6169" s="6">
        <v>15</v>
      </c>
      <c r="L6169" s="6">
        <v>106</v>
      </c>
      <c r="M6169" s="6">
        <v>23</v>
      </c>
      <c r="N6169" s="6">
        <v>4</v>
      </c>
      <c r="O6169" s="6">
        <v>7.4999999999999997E-2</v>
      </c>
      <c r="P6169" s="8">
        <v>1025.1000000000001</v>
      </c>
      <c r="Q6169" s="8">
        <v>656.06400000000008</v>
      </c>
      <c r="R6169" s="8">
        <f t="shared" si="289"/>
        <v>1168.614</v>
      </c>
      <c r="S6169" s="8">
        <f>(((Sales[[#This Row],[Unit Price]]-(Sales[[#This Row],[Discount Applied]]*Sales[[#This Row],[Unit Price]]))-Q6169)/Q6169)*100</f>
        <v>44.531249999999993</v>
      </c>
      <c r="T6169" s="8">
        <f t="shared" si="290"/>
        <v>3792.8700000000003</v>
      </c>
      <c r="U6169" s="8">
        <f>Sales[[#This Row],[Unit Cost]]*Sales[[#This Row],[Order Quantity]]</f>
        <v>2624.2560000000003</v>
      </c>
    </row>
    <row r="6170" spans="1:21" x14ac:dyDescent="0.2">
      <c r="A6170" s="6" t="s">
        <v>6383</v>
      </c>
      <c r="B6170" s="6" t="s">
        <v>25</v>
      </c>
      <c r="C6170" s="6" t="s">
        <v>146</v>
      </c>
      <c r="D6170" s="7">
        <v>43900</v>
      </c>
      <c r="E6170" s="7">
        <v>43982</v>
      </c>
      <c r="F6170" s="7">
        <v>44009</v>
      </c>
      <c r="G6170" s="7">
        <v>44018</v>
      </c>
      <c r="H6170" s="6">
        <f t="shared" si="288"/>
        <v>36</v>
      </c>
      <c r="I6170" s="6" t="s">
        <v>215</v>
      </c>
      <c r="J6170" s="6">
        <v>16</v>
      </c>
      <c r="K6170" s="6">
        <v>46</v>
      </c>
      <c r="L6170" s="6">
        <v>279</v>
      </c>
      <c r="M6170" s="6">
        <v>30</v>
      </c>
      <c r="N6170" s="6">
        <v>1</v>
      </c>
      <c r="O6170" s="6">
        <v>0.2</v>
      </c>
      <c r="P6170" s="8">
        <v>971.5</v>
      </c>
      <c r="Q6170" s="8">
        <v>709.19499999999994</v>
      </c>
      <c r="R6170" s="8">
        <f t="shared" si="289"/>
        <v>68.005000000000109</v>
      </c>
      <c r="S6170" s="8">
        <f>(((Sales[[#This Row],[Unit Price]]-(Sales[[#This Row],[Discount Applied]]*Sales[[#This Row],[Unit Price]]))-Q6170)/Q6170)*100</f>
        <v>9.5890410958904262</v>
      </c>
      <c r="T6170" s="8">
        <f t="shared" si="290"/>
        <v>777.2</v>
      </c>
      <c r="U6170" s="8">
        <f>Sales[[#This Row],[Unit Cost]]*Sales[[#This Row],[Order Quantity]]</f>
        <v>709.19499999999994</v>
      </c>
    </row>
    <row r="6171" spans="1:21" x14ac:dyDescent="0.2">
      <c r="A6171" s="6" t="s">
        <v>6384</v>
      </c>
      <c r="B6171" s="6" t="s">
        <v>23</v>
      </c>
      <c r="C6171" s="6" t="s">
        <v>145</v>
      </c>
      <c r="D6171" s="7">
        <v>43900</v>
      </c>
      <c r="E6171" s="7">
        <v>43982</v>
      </c>
      <c r="F6171" s="7">
        <v>43993</v>
      </c>
      <c r="G6171" s="7">
        <v>44001</v>
      </c>
      <c r="H6171" s="6">
        <f t="shared" si="288"/>
        <v>19</v>
      </c>
      <c r="I6171" s="6" t="s">
        <v>215</v>
      </c>
      <c r="J6171" s="6">
        <v>21</v>
      </c>
      <c r="K6171" s="6">
        <v>46</v>
      </c>
      <c r="L6171" s="6">
        <v>111</v>
      </c>
      <c r="M6171" s="6">
        <v>38</v>
      </c>
      <c r="N6171" s="6">
        <v>5</v>
      </c>
      <c r="O6171" s="6">
        <v>0.05</v>
      </c>
      <c r="P6171" s="8">
        <v>1031.8</v>
      </c>
      <c r="Q6171" s="8">
        <v>474.62799999999999</v>
      </c>
      <c r="R6171" s="8">
        <f t="shared" si="289"/>
        <v>2527.9100000000003</v>
      </c>
      <c r="S6171" s="8">
        <f>(((Sales[[#This Row],[Unit Price]]-(Sales[[#This Row],[Discount Applied]]*Sales[[#This Row],[Unit Price]]))-Q6171)/Q6171)*100</f>
        <v>106.52173913043477</v>
      </c>
      <c r="T6171" s="8">
        <f t="shared" si="290"/>
        <v>4901.05</v>
      </c>
      <c r="U6171" s="8">
        <f>Sales[[#This Row],[Unit Cost]]*Sales[[#This Row],[Order Quantity]]</f>
        <v>2373.14</v>
      </c>
    </row>
    <row r="6172" spans="1:21" x14ac:dyDescent="0.2">
      <c r="A6172" s="6" t="s">
        <v>6385</v>
      </c>
      <c r="B6172" s="6" t="s">
        <v>23</v>
      </c>
      <c r="C6172" s="6" t="s">
        <v>143</v>
      </c>
      <c r="D6172" s="7">
        <v>43900</v>
      </c>
      <c r="E6172" s="7">
        <v>43982</v>
      </c>
      <c r="F6172" s="7">
        <v>44007</v>
      </c>
      <c r="G6172" s="7">
        <v>44008</v>
      </c>
      <c r="H6172" s="6">
        <f t="shared" si="288"/>
        <v>26</v>
      </c>
      <c r="I6172" s="6" t="s">
        <v>215</v>
      </c>
      <c r="J6172" s="6">
        <v>21</v>
      </c>
      <c r="K6172" s="6">
        <v>1</v>
      </c>
      <c r="L6172" s="6">
        <v>364</v>
      </c>
      <c r="M6172" s="6">
        <v>45</v>
      </c>
      <c r="N6172" s="6">
        <v>6</v>
      </c>
      <c r="O6172" s="6">
        <v>7.4999999999999997E-2</v>
      </c>
      <c r="P6172" s="8">
        <v>1018.4</v>
      </c>
      <c r="Q6172" s="8">
        <v>621.22399999999993</v>
      </c>
      <c r="R6172" s="8">
        <f t="shared" si="289"/>
        <v>1924.7760000000003</v>
      </c>
      <c r="S6172" s="8">
        <f>(((Sales[[#This Row],[Unit Price]]-(Sales[[#This Row],[Discount Applied]]*Sales[[#This Row],[Unit Price]]))-Q6172)/Q6172)*100</f>
        <v>51.639344262295097</v>
      </c>
      <c r="T6172" s="8">
        <f t="shared" si="290"/>
        <v>5652.12</v>
      </c>
      <c r="U6172" s="8">
        <f>Sales[[#This Row],[Unit Cost]]*Sales[[#This Row],[Order Quantity]]</f>
        <v>3727.3439999999996</v>
      </c>
    </row>
    <row r="6173" spans="1:21" x14ac:dyDescent="0.2">
      <c r="A6173" s="6" t="s">
        <v>6386</v>
      </c>
      <c r="B6173" s="6" t="s">
        <v>24</v>
      </c>
      <c r="C6173" s="6" t="s">
        <v>145</v>
      </c>
      <c r="D6173" s="7">
        <v>43900</v>
      </c>
      <c r="E6173" s="7">
        <v>43982</v>
      </c>
      <c r="F6173" s="7">
        <v>44006</v>
      </c>
      <c r="G6173" s="7">
        <v>44012</v>
      </c>
      <c r="H6173" s="6">
        <f t="shared" si="288"/>
        <v>30</v>
      </c>
      <c r="I6173" s="6" t="s">
        <v>215</v>
      </c>
      <c r="J6173" s="6">
        <v>5</v>
      </c>
      <c r="K6173" s="6">
        <v>18</v>
      </c>
      <c r="L6173" s="6">
        <v>154</v>
      </c>
      <c r="M6173" s="6">
        <v>8</v>
      </c>
      <c r="N6173" s="6">
        <v>2</v>
      </c>
      <c r="O6173" s="6">
        <v>0.1</v>
      </c>
      <c r="P6173" s="8">
        <v>2659.9</v>
      </c>
      <c r="Q6173" s="8">
        <v>1649.1380000000001</v>
      </c>
      <c r="R6173" s="8">
        <f t="shared" si="289"/>
        <v>1489.5439999999994</v>
      </c>
      <c r="S6173" s="8">
        <f>(((Sales[[#This Row],[Unit Price]]-(Sales[[#This Row],[Discount Applied]]*Sales[[#This Row],[Unit Price]]))-Q6173)/Q6173)*100</f>
        <v>45.161290322580619</v>
      </c>
      <c r="T6173" s="8">
        <f t="shared" si="290"/>
        <v>4787.82</v>
      </c>
      <c r="U6173" s="8">
        <f>Sales[[#This Row],[Unit Cost]]*Sales[[#This Row],[Order Quantity]]</f>
        <v>3298.2760000000003</v>
      </c>
    </row>
    <row r="6174" spans="1:21" x14ac:dyDescent="0.2">
      <c r="A6174" s="6" t="s">
        <v>6387</v>
      </c>
      <c r="B6174" s="6" t="s">
        <v>24</v>
      </c>
      <c r="C6174" s="6" t="s">
        <v>145</v>
      </c>
      <c r="D6174" s="7">
        <v>43900</v>
      </c>
      <c r="E6174" s="7">
        <v>43982</v>
      </c>
      <c r="F6174" s="7">
        <v>44001</v>
      </c>
      <c r="G6174" s="7">
        <v>44006</v>
      </c>
      <c r="H6174" s="6">
        <f t="shared" si="288"/>
        <v>24</v>
      </c>
      <c r="I6174" s="6" t="s">
        <v>215</v>
      </c>
      <c r="J6174" s="6">
        <v>1</v>
      </c>
      <c r="K6174" s="6">
        <v>32</v>
      </c>
      <c r="L6174" s="6">
        <v>120</v>
      </c>
      <c r="M6174" s="6">
        <v>20</v>
      </c>
      <c r="N6174" s="6">
        <v>2</v>
      </c>
      <c r="O6174" s="6">
        <v>7.4999999999999997E-2</v>
      </c>
      <c r="P6174" s="8">
        <v>3356.7000000000003</v>
      </c>
      <c r="Q6174" s="8">
        <v>1779.0510000000002</v>
      </c>
      <c r="R6174" s="8">
        <f t="shared" si="289"/>
        <v>2651.7930000000001</v>
      </c>
      <c r="S6174" s="8">
        <f>(((Sales[[#This Row],[Unit Price]]-(Sales[[#This Row],[Discount Applied]]*Sales[[#This Row],[Unit Price]]))-Q6174)/Q6174)*100</f>
        <v>74.528301886792448</v>
      </c>
      <c r="T6174" s="8">
        <f t="shared" si="290"/>
        <v>6209.8950000000004</v>
      </c>
      <c r="U6174" s="8">
        <f>Sales[[#This Row],[Unit Cost]]*Sales[[#This Row],[Order Quantity]]</f>
        <v>3558.1020000000003</v>
      </c>
    </row>
    <row r="6175" spans="1:21" x14ac:dyDescent="0.2">
      <c r="A6175" s="6" t="s">
        <v>6388</v>
      </c>
      <c r="B6175" s="6" t="s">
        <v>23</v>
      </c>
      <c r="C6175" s="6" t="s">
        <v>143</v>
      </c>
      <c r="D6175" s="7">
        <v>43900</v>
      </c>
      <c r="E6175" s="7">
        <v>43983</v>
      </c>
      <c r="F6175" s="7">
        <v>44011</v>
      </c>
      <c r="G6175" s="7">
        <v>44017</v>
      </c>
      <c r="H6175" s="6">
        <f t="shared" si="288"/>
        <v>34</v>
      </c>
      <c r="I6175" s="6" t="s">
        <v>215</v>
      </c>
      <c r="J6175" s="6">
        <v>20</v>
      </c>
      <c r="K6175" s="6">
        <v>20</v>
      </c>
      <c r="L6175" s="6">
        <v>355</v>
      </c>
      <c r="M6175" s="6">
        <v>7</v>
      </c>
      <c r="N6175" s="6">
        <v>7</v>
      </c>
      <c r="O6175" s="6">
        <v>0.2</v>
      </c>
      <c r="P6175" s="8">
        <v>241.20000000000002</v>
      </c>
      <c r="Q6175" s="8">
        <v>159.19200000000001</v>
      </c>
      <c r="R6175" s="8">
        <f t="shared" si="289"/>
        <v>236.37599999999998</v>
      </c>
      <c r="S6175" s="8">
        <f>(((Sales[[#This Row],[Unit Price]]-(Sales[[#This Row],[Discount Applied]]*Sales[[#This Row],[Unit Price]]))-Q6175)/Q6175)*100</f>
        <v>21.212121212121211</v>
      </c>
      <c r="T6175" s="8">
        <f t="shared" si="290"/>
        <v>1350.72</v>
      </c>
      <c r="U6175" s="8">
        <f>Sales[[#This Row],[Unit Cost]]*Sales[[#This Row],[Order Quantity]]</f>
        <v>1114.3440000000001</v>
      </c>
    </row>
    <row r="6176" spans="1:21" x14ac:dyDescent="0.2">
      <c r="A6176" s="6" t="s">
        <v>6389</v>
      </c>
      <c r="B6176" s="6" t="s">
        <v>23</v>
      </c>
      <c r="C6176" s="6" t="s">
        <v>148</v>
      </c>
      <c r="D6176" s="7">
        <v>43900</v>
      </c>
      <c r="E6176" s="7">
        <v>43983</v>
      </c>
      <c r="F6176" s="7">
        <v>44005</v>
      </c>
      <c r="G6176" s="7">
        <v>44015</v>
      </c>
      <c r="H6176" s="6">
        <f t="shared" si="288"/>
        <v>32</v>
      </c>
      <c r="I6176" s="6" t="s">
        <v>215</v>
      </c>
      <c r="J6176" s="6">
        <v>22</v>
      </c>
      <c r="K6176" s="6">
        <v>3</v>
      </c>
      <c r="L6176" s="6">
        <v>52</v>
      </c>
      <c r="M6176" s="6">
        <v>47</v>
      </c>
      <c r="N6176" s="6">
        <v>4</v>
      </c>
      <c r="O6176" s="6">
        <v>0.05</v>
      </c>
      <c r="P6176" s="8">
        <v>3805.6</v>
      </c>
      <c r="Q6176" s="8">
        <v>1598.3519999999999</v>
      </c>
      <c r="R6176" s="8">
        <f t="shared" si="289"/>
        <v>8067.8719999999994</v>
      </c>
      <c r="S6176" s="8">
        <f>(((Sales[[#This Row],[Unit Price]]-(Sales[[#This Row],[Discount Applied]]*Sales[[#This Row],[Unit Price]]))-Q6176)/Q6176)*100</f>
        <v>126.19047619047619</v>
      </c>
      <c r="T6176" s="8">
        <f t="shared" si="290"/>
        <v>14461.279999999999</v>
      </c>
      <c r="U6176" s="8">
        <f>Sales[[#This Row],[Unit Cost]]*Sales[[#This Row],[Order Quantity]]</f>
        <v>6393.4079999999994</v>
      </c>
    </row>
    <row r="6177" spans="1:21" x14ac:dyDescent="0.2">
      <c r="A6177" s="6" t="s">
        <v>6390</v>
      </c>
      <c r="B6177" s="6" t="s">
        <v>24</v>
      </c>
      <c r="C6177" s="6" t="s">
        <v>146</v>
      </c>
      <c r="D6177" s="7">
        <v>43900</v>
      </c>
      <c r="E6177" s="7">
        <v>43983</v>
      </c>
      <c r="F6177" s="7">
        <v>43995</v>
      </c>
      <c r="G6177" s="7">
        <v>44000</v>
      </c>
      <c r="H6177" s="6">
        <f t="shared" si="288"/>
        <v>17</v>
      </c>
      <c r="I6177" s="6" t="s">
        <v>215</v>
      </c>
      <c r="J6177" s="6">
        <v>9</v>
      </c>
      <c r="K6177" s="6">
        <v>4</v>
      </c>
      <c r="L6177" s="6">
        <v>281</v>
      </c>
      <c r="M6177" s="6">
        <v>8</v>
      </c>
      <c r="N6177" s="6">
        <v>1</v>
      </c>
      <c r="O6177" s="6">
        <v>0.1</v>
      </c>
      <c r="P6177" s="8">
        <v>2525.9</v>
      </c>
      <c r="Q6177" s="8">
        <v>1288.2090000000001</v>
      </c>
      <c r="R6177" s="8">
        <f t="shared" si="289"/>
        <v>985.10099999999989</v>
      </c>
      <c r="S6177" s="8">
        <f>(((Sales[[#This Row],[Unit Price]]-(Sales[[#This Row],[Discount Applied]]*Sales[[#This Row],[Unit Price]]))-Q6177)/Q6177)*100</f>
        <v>76.470588235294102</v>
      </c>
      <c r="T6177" s="8">
        <f t="shared" si="290"/>
        <v>2273.31</v>
      </c>
      <c r="U6177" s="8">
        <f>Sales[[#This Row],[Unit Cost]]*Sales[[#This Row],[Order Quantity]]</f>
        <v>1288.2090000000001</v>
      </c>
    </row>
    <row r="6178" spans="1:21" x14ac:dyDescent="0.2">
      <c r="A6178" s="6" t="s">
        <v>6391</v>
      </c>
      <c r="B6178" s="6" t="s">
        <v>26</v>
      </c>
      <c r="C6178" s="6" t="s">
        <v>148</v>
      </c>
      <c r="D6178" s="7">
        <v>43900</v>
      </c>
      <c r="E6178" s="7">
        <v>43983</v>
      </c>
      <c r="F6178" s="7">
        <v>44010</v>
      </c>
      <c r="G6178" s="7">
        <v>44018</v>
      </c>
      <c r="H6178" s="6">
        <f t="shared" si="288"/>
        <v>35</v>
      </c>
      <c r="I6178" s="6" t="s">
        <v>215</v>
      </c>
      <c r="J6178" s="6">
        <v>27</v>
      </c>
      <c r="K6178" s="6">
        <v>8</v>
      </c>
      <c r="L6178" s="6">
        <v>53</v>
      </c>
      <c r="M6178" s="6">
        <v>19</v>
      </c>
      <c r="N6178" s="6">
        <v>2</v>
      </c>
      <c r="O6178" s="6">
        <v>0.3</v>
      </c>
      <c r="P6178" s="8">
        <v>1118.9000000000001</v>
      </c>
      <c r="Q6178" s="8">
        <v>749.66300000000012</v>
      </c>
      <c r="R6178" s="8">
        <f t="shared" si="289"/>
        <v>67.133999999999787</v>
      </c>
      <c r="S6178" s="8">
        <f>(((Sales[[#This Row],[Unit Price]]-(Sales[[#This Row],[Discount Applied]]*Sales[[#This Row],[Unit Price]]))-Q6178)/Q6178)*100</f>
        <v>4.4776119402984929</v>
      </c>
      <c r="T6178" s="8">
        <f t="shared" si="290"/>
        <v>1566.46</v>
      </c>
      <c r="U6178" s="8">
        <f>Sales[[#This Row],[Unit Cost]]*Sales[[#This Row],[Order Quantity]]</f>
        <v>1499.3260000000002</v>
      </c>
    </row>
    <row r="6179" spans="1:21" x14ac:dyDescent="0.2">
      <c r="A6179" s="6" t="s">
        <v>6392</v>
      </c>
      <c r="B6179" s="6" t="s">
        <v>24</v>
      </c>
      <c r="C6179" s="6" t="s">
        <v>144</v>
      </c>
      <c r="D6179" s="7">
        <v>43900</v>
      </c>
      <c r="E6179" s="7">
        <v>43983</v>
      </c>
      <c r="F6179" s="7">
        <v>43996</v>
      </c>
      <c r="G6179" s="7">
        <v>44003</v>
      </c>
      <c r="H6179" s="6">
        <f t="shared" si="288"/>
        <v>20</v>
      </c>
      <c r="I6179" s="6" t="s">
        <v>215</v>
      </c>
      <c r="J6179" s="6">
        <v>4</v>
      </c>
      <c r="K6179" s="6">
        <v>1</v>
      </c>
      <c r="L6179" s="6">
        <v>75</v>
      </c>
      <c r="M6179" s="6">
        <v>26</v>
      </c>
      <c r="N6179" s="6">
        <v>3</v>
      </c>
      <c r="O6179" s="6">
        <v>7.4999999999999997E-2</v>
      </c>
      <c r="P6179" s="8">
        <v>1715.2</v>
      </c>
      <c r="Q6179" s="8">
        <v>1457.92</v>
      </c>
      <c r="R6179" s="8">
        <f t="shared" si="289"/>
        <v>385.92000000000007</v>
      </c>
      <c r="S6179" s="8">
        <f>(((Sales[[#This Row],[Unit Price]]-(Sales[[#This Row],[Discount Applied]]*Sales[[#This Row],[Unit Price]]))-Q6179)/Q6179)*100</f>
        <v>8.8235294117646959</v>
      </c>
      <c r="T6179" s="8">
        <f t="shared" si="290"/>
        <v>4759.68</v>
      </c>
      <c r="U6179" s="8">
        <f>Sales[[#This Row],[Unit Cost]]*Sales[[#This Row],[Order Quantity]]</f>
        <v>4373.76</v>
      </c>
    </row>
    <row r="6180" spans="1:21" x14ac:dyDescent="0.2">
      <c r="A6180" s="6" t="s">
        <v>6393</v>
      </c>
      <c r="B6180" s="6" t="s">
        <v>24</v>
      </c>
      <c r="C6180" s="6" t="s">
        <v>147</v>
      </c>
      <c r="D6180" s="7">
        <v>43900</v>
      </c>
      <c r="E6180" s="7">
        <v>43983</v>
      </c>
      <c r="F6180" s="7">
        <v>43996</v>
      </c>
      <c r="G6180" s="7">
        <v>44005</v>
      </c>
      <c r="H6180" s="6">
        <f t="shared" si="288"/>
        <v>22</v>
      </c>
      <c r="I6180" s="6" t="s">
        <v>215</v>
      </c>
      <c r="J6180" s="6">
        <v>8</v>
      </c>
      <c r="K6180" s="6">
        <v>43</v>
      </c>
      <c r="L6180" s="6">
        <v>233</v>
      </c>
      <c r="M6180" s="6">
        <v>45</v>
      </c>
      <c r="N6180" s="6">
        <v>3</v>
      </c>
      <c r="O6180" s="6">
        <v>0.1</v>
      </c>
      <c r="P6180" s="8">
        <v>3845.8</v>
      </c>
      <c r="Q6180" s="8">
        <v>1538.3200000000002</v>
      </c>
      <c r="R6180" s="8">
        <f t="shared" si="289"/>
        <v>5768.7000000000007</v>
      </c>
      <c r="S6180" s="8">
        <f>(((Sales[[#This Row],[Unit Price]]-(Sales[[#This Row],[Discount Applied]]*Sales[[#This Row],[Unit Price]]))-Q6180)/Q6180)*100</f>
        <v>125</v>
      </c>
      <c r="T6180" s="8">
        <f t="shared" si="290"/>
        <v>10383.660000000002</v>
      </c>
      <c r="U6180" s="8">
        <f>Sales[[#This Row],[Unit Cost]]*Sales[[#This Row],[Order Quantity]]</f>
        <v>4614.9600000000009</v>
      </c>
    </row>
    <row r="6181" spans="1:21" x14ac:dyDescent="0.2">
      <c r="A6181" s="6" t="s">
        <v>6394</v>
      </c>
      <c r="B6181" s="6" t="s">
        <v>24</v>
      </c>
      <c r="C6181" s="6" t="s">
        <v>143</v>
      </c>
      <c r="D6181" s="7">
        <v>43900</v>
      </c>
      <c r="E6181" s="7">
        <v>43983</v>
      </c>
      <c r="F6181" s="7">
        <v>43999</v>
      </c>
      <c r="G6181" s="7">
        <v>44007</v>
      </c>
      <c r="H6181" s="6">
        <f t="shared" si="288"/>
        <v>24</v>
      </c>
      <c r="I6181" s="6" t="s">
        <v>215</v>
      </c>
      <c r="J6181" s="6">
        <v>4</v>
      </c>
      <c r="K6181" s="6">
        <v>47</v>
      </c>
      <c r="L6181" s="6">
        <v>342</v>
      </c>
      <c r="M6181" s="6">
        <v>40</v>
      </c>
      <c r="N6181" s="6">
        <v>7</v>
      </c>
      <c r="O6181" s="6">
        <v>7.4999999999999997E-2</v>
      </c>
      <c r="P6181" s="8">
        <v>1755.4</v>
      </c>
      <c r="Q6181" s="8">
        <v>754.822</v>
      </c>
      <c r="R6181" s="8">
        <f t="shared" si="289"/>
        <v>6082.4610000000002</v>
      </c>
      <c r="S6181" s="8">
        <f>(((Sales[[#This Row],[Unit Price]]-(Sales[[#This Row],[Discount Applied]]*Sales[[#This Row],[Unit Price]]))-Q6181)/Q6181)*100</f>
        <v>115.11627906976744</v>
      </c>
      <c r="T6181" s="8">
        <f t="shared" si="290"/>
        <v>11366.215</v>
      </c>
      <c r="U6181" s="8">
        <f>Sales[[#This Row],[Unit Cost]]*Sales[[#This Row],[Order Quantity]]</f>
        <v>5283.7539999999999</v>
      </c>
    </row>
    <row r="6182" spans="1:21" x14ac:dyDescent="0.2">
      <c r="A6182" s="6" t="s">
        <v>6395</v>
      </c>
      <c r="B6182" s="6" t="s">
        <v>24</v>
      </c>
      <c r="C6182" s="6" t="s">
        <v>143</v>
      </c>
      <c r="D6182" s="7">
        <v>43900</v>
      </c>
      <c r="E6182" s="7">
        <v>43983</v>
      </c>
      <c r="F6182" s="7">
        <v>43995</v>
      </c>
      <c r="G6182" s="7">
        <v>43996</v>
      </c>
      <c r="H6182" s="6">
        <f t="shared" si="288"/>
        <v>13</v>
      </c>
      <c r="I6182" s="6" t="s">
        <v>215</v>
      </c>
      <c r="J6182" s="6">
        <v>3</v>
      </c>
      <c r="K6182" s="6">
        <v>8</v>
      </c>
      <c r="L6182" s="6">
        <v>352</v>
      </c>
      <c r="M6182" s="6">
        <v>35</v>
      </c>
      <c r="N6182" s="6">
        <v>6</v>
      </c>
      <c r="O6182" s="6">
        <v>0.05</v>
      </c>
      <c r="P6182" s="8">
        <v>1788.9</v>
      </c>
      <c r="Q6182" s="8">
        <v>983.8950000000001</v>
      </c>
      <c r="R6182" s="8">
        <f t="shared" si="289"/>
        <v>4293.3600000000006</v>
      </c>
      <c r="S6182" s="8">
        <f>(((Sales[[#This Row],[Unit Price]]-(Sales[[#This Row],[Discount Applied]]*Sales[[#This Row],[Unit Price]]))-Q6182)/Q6182)*100</f>
        <v>72.727272727272734</v>
      </c>
      <c r="T6182" s="8">
        <f t="shared" si="290"/>
        <v>10196.730000000001</v>
      </c>
      <c r="U6182" s="8">
        <f>Sales[[#This Row],[Unit Cost]]*Sales[[#This Row],[Order Quantity]]</f>
        <v>5903.3700000000008</v>
      </c>
    </row>
    <row r="6183" spans="1:21" x14ac:dyDescent="0.2">
      <c r="A6183" s="6" t="s">
        <v>6396</v>
      </c>
      <c r="B6183" s="6" t="s">
        <v>24</v>
      </c>
      <c r="C6183" s="6" t="s">
        <v>148</v>
      </c>
      <c r="D6183" s="7">
        <v>43900</v>
      </c>
      <c r="E6183" s="7">
        <v>43983</v>
      </c>
      <c r="F6183" s="7">
        <v>44009</v>
      </c>
      <c r="G6183" s="7">
        <v>44015</v>
      </c>
      <c r="H6183" s="6">
        <f t="shared" si="288"/>
        <v>32</v>
      </c>
      <c r="I6183" s="6" t="s">
        <v>215</v>
      </c>
      <c r="J6183" s="6">
        <v>6</v>
      </c>
      <c r="K6183" s="6">
        <v>30</v>
      </c>
      <c r="L6183" s="6">
        <v>26</v>
      </c>
      <c r="M6183" s="6">
        <v>26</v>
      </c>
      <c r="N6183" s="6">
        <v>8</v>
      </c>
      <c r="O6183" s="6">
        <v>7.4999999999999997E-2</v>
      </c>
      <c r="P6183" s="8">
        <v>3959.7000000000003</v>
      </c>
      <c r="Q6183" s="8">
        <v>2336.223</v>
      </c>
      <c r="R6183" s="8">
        <f t="shared" si="289"/>
        <v>10611.996000000003</v>
      </c>
      <c r="S6183" s="8">
        <f>(((Sales[[#This Row],[Unit Price]]-(Sales[[#This Row],[Discount Applied]]*Sales[[#This Row],[Unit Price]]))-Q6183)/Q6183)*100</f>
        <v>56.77966101694917</v>
      </c>
      <c r="T6183" s="8">
        <f t="shared" si="290"/>
        <v>29301.780000000002</v>
      </c>
      <c r="U6183" s="8">
        <f>Sales[[#This Row],[Unit Cost]]*Sales[[#This Row],[Order Quantity]]</f>
        <v>18689.784</v>
      </c>
    </row>
    <row r="6184" spans="1:21" x14ac:dyDescent="0.2">
      <c r="A6184" s="6" t="s">
        <v>6397</v>
      </c>
      <c r="B6184" s="6" t="s">
        <v>25</v>
      </c>
      <c r="C6184" s="6" t="s">
        <v>145</v>
      </c>
      <c r="D6184" s="7">
        <v>43900</v>
      </c>
      <c r="E6184" s="7">
        <v>43983</v>
      </c>
      <c r="F6184" s="7">
        <v>44004</v>
      </c>
      <c r="G6184" s="7">
        <v>44012</v>
      </c>
      <c r="H6184" s="6">
        <f t="shared" si="288"/>
        <v>29</v>
      </c>
      <c r="I6184" s="6" t="s">
        <v>215</v>
      </c>
      <c r="J6184" s="6">
        <v>19</v>
      </c>
      <c r="K6184" s="6">
        <v>29</v>
      </c>
      <c r="L6184" s="6">
        <v>128</v>
      </c>
      <c r="M6184" s="6">
        <v>8</v>
      </c>
      <c r="N6184" s="6">
        <v>2</v>
      </c>
      <c r="O6184" s="6">
        <v>0.05</v>
      </c>
      <c r="P6184" s="8">
        <v>1688.4</v>
      </c>
      <c r="Q6184" s="8">
        <v>1435.14</v>
      </c>
      <c r="R6184" s="8">
        <f t="shared" si="289"/>
        <v>337.67999999999984</v>
      </c>
      <c r="S6184" s="8">
        <f>(((Sales[[#This Row],[Unit Price]]-(Sales[[#This Row],[Discount Applied]]*Sales[[#This Row],[Unit Price]]))-Q6184)/Q6184)*100</f>
        <v>11.764705882352935</v>
      </c>
      <c r="T6184" s="8">
        <f t="shared" si="290"/>
        <v>3207.96</v>
      </c>
      <c r="U6184" s="8">
        <f>Sales[[#This Row],[Unit Cost]]*Sales[[#This Row],[Order Quantity]]</f>
        <v>2870.28</v>
      </c>
    </row>
    <row r="6185" spans="1:21" x14ac:dyDescent="0.2">
      <c r="A6185" s="6" t="s">
        <v>6398</v>
      </c>
      <c r="B6185" s="6" t="s">
        <v>24</v>
      </c>
      <c r="C6185" s="6" t="s">
        <v>148</v>
      </c>
      <c r="D6185" s="7">
        <v>43900</v>
      </c>
      <c r="E6185" s="7">
        <v>43983</v>
      </c>
      <c r="F6185" s="7">
        <v>43997</v>
      </c>
      <c r="G6185" s="7">
        <v>44002</v>
      </c>
      <c r="H6185" s="6">
        <f t="shared" si="288"/>
        <v>19</v>
      </c>
      <c r="I6185" s="6" t="s">
        <v>215</v>
      </c>
      <c r="J6185" s="6">
        <v>3</v>
      </c>
      <c r="K6185" s="6">
        <v>37</v>
      </c>
      <c r="L6185" s="6">
        <v>36</v>
      </c>
      <c r="M6185" s="6">
        <v>46</v>
      </c>
      <c r="N6185" s="6">
        <v>1</v>
      </c>
      <c r="O6185" s="6">
        <v>7.4999999999999997E-2</v>
      </c>
      <c r="P6185" s="8">
        <v>984.9</v>
      </c>
      <c r="Q6185" s="8">
        <v>630.33600000000001</v>
      </c>
      <c r="R6185" s="8">
        <f t="shared" si="289"/>
        <v>280.69650000000001</v>
      </c>
      <c r="S6185" s="8">
        <f>(((Sales[[#This Row],[Unit Price]]-(Sales[[#This Row],[Discount Applied]]*Sales[[#This Row],[Unit Price]]))-Q6185)/Q6185)*100</f>
        <v>44.53125</v>
      </c>
      <c r="T6185" s="8">
        <f t="shared" si="290"/>
        <v>911.03250000000003</v>
      </c>
      <c r="U6185" s="8">
        <f>Sales[[#This Row],[Unit Cost]]*Sales[[#This Row],[Order Quantity]]</f>
        <v>630.33600000000001</v>
      </c>
    </row>
    <row r="6186" spans="1:21" x14ac:dyDescent="0.2">
      <c r="A6186" s="6" t="s">
        <v>6399</v>
      </c>
      <c r="B6186" s="6" t="s">
        <v>23</v>
      </c>
      <c r="C6186" s="6" t="s">
        <v>146</v>
      </c>
      <c r="D6186" s="7">
        <v>43900</v>
      </c>
      <c r="E6186" s="7">
        <v>43983</v>
      </c>
      <c r="F6186" s="7">
        <v>43998</v>
      </c>
      <c r="G6186" s="7">
        <v>43999</v>
      </c>
      <c r="H6186" s="6">
        <f t="shared" si="288"/>
        <v>16</v>
      </c>
      <c r="I6186" s="6" t="s">
        <v>215</v>
      </c>
      <c r="J6186" s="6">
        <v>22</v>
      </c>
      <c r="K6186" s="6">
        <v>12</v>
      </c>
      <c r="L6186" s="6">
        <v>293</v>
      </c>
      <c r="M6186" s="6">
        <v>27</v>
      </c>
      <c r="N6186" s="6">
        <v>4</v>
      </c>
      <c r="O6186" s="6">
        <v>7.4999999999999997E-2</v>
      </c>
      <c r="P6186" s="8">
        <v>3953</v>
      </c>
      <c r="Q6186" s="8">
        <v>1620.7299999999998</v>
      </c>
      <c r="R6186" s="8">
        <f t="shared" si="289"/>
        <v>8143.1800000000012</v>
      </c>
      <c r="S6186" s="8">
        <f>(((Sales[[#This Row],[Unit Price]]-(Sales[[#This Row],[Discount Applied]]*Sales[[#This Row],[Unit Price]]))-Q6186)/Q6186)*100</f>
        <v>125.60975609756102</v>
      </c>
      <c r="T6186" s="8">
        <f t="shared" si="290"/>
        <v>14626.1</v>
      </c>
      <c r="U6186" s="8">
        <f>Sales[[#This Row],[Unit Cost]]*Sales[[#This Row],[Order Quantity]]</f>
        <v>6482.9199999999992</v>
      </c>
    </row>
    <row r="6187" spans="1:21" x14ac:dyDescent="0.2">
      <c r="A6187" s="6" t="s">
        <v>6400</v>
      </c>
      <c r="B6187" s="6" t="s">
        <v>25</v>
      </c>
      <c r="C6187" s="6" t="s">
        <v>146</v>
      </c>
      <c r="D6187" s="7">
        <v>43900</v>
      </c>
      <c r="E6187" s="7">
        <v>43983</v>
      </c>
      <c r="F6187" s="7">
        <v>43991</v>
      </c>
      <c r="G6187" s="7">
        <v>43992</v>
      </c>
      <c r="H6187" s="6">
        <f t="shared" si="288"/>
        <v>9</v>
      </c>
      <c r="I6187" s="6" t="s">
        <v>215</v>
      </c>
      <c r="J6187" s="6">
        <v>18</v>
      </c>
      <c r="K6187" s="6">
        <v>11</v>
      </c>
      <c r="L6187" s="6">
        <v>296</v>
      </c>
      <c r="M6187" s="6">
        <v>38</v>
      </c>
      <c r="N6187" s="6">
        <v>1</v>
      </c>
      <c r="O6187" s="6">
        <v>0.2</v>
      </c>
      <c r="P6187" s="8">
        <v>5286.3</v>
      </c>
      <c r="Q6187" s="8">
        <v>3013.1909999999998</v>
      </c>
      <c r="R6187" s="8">
        <f t="shared" si="289"/>
        <v>1215.8490000000002</v>
      </c>
      <c r="S6187" s="8">
        <f>(((Sales[[#This Row],[Unit Price]]-(Sales[[#This Row],[Discount Applied]]*Sales[[#This Row],[Unit Price]]))-Q6187)/Q6187)*100</f>
        <v>40.350877192982466</v>
      </c>
      <c r="T6187" s="8">
        <f t="shared" si="290"/>
        <v>4229.04</v>
      </c>
      <c r="U6187" s="8">
        <f>Sales[[#This Row],[Unit Cost]]*Sales[[#This Row],[Order Quantity]]</f>
        <v>3013.1909999999998</v>
      </c>
    </row>
    <row r="6188" spans="1:21" x14ac:dyDescent="0.2">
      <c r="A6188" s="6" t="s">
        <v>6401</v>
      </c>
      <c r="B6188" s="6" t="s">
        <v>25</v>
      </c>
      <c r="C6188" s="6" t="s">
        <v>147</v>
      </c>
      <c r="D6188" s="7">
        <v>43900</v>
      </c>
      <c r="E6188" s="7">
        <v>43983</v>
      </c>
      <c r="F6188" s="7">
        <v>43998</v>
      </c>
      <c r="G6188" s="7">
        <v>44005</v>
      </c>
      <c r="H6188" s="6">
        <f t="shared" si="288"/>
        <v>22</v>
      </c>
      <c r="I6188" s="6" t="s">
        <v>215</v>
      </c>
      <c r="J6188" s="6">
        <v>13</v>
      </c>
      <c r="K6188" s="6">
        <v>26</v>
      </c>
      <c r="L6188" s="6">
        <v>232</v>
      </c>
      <c r="M6188" s="6">
        <v>16</v>
      </c>
      <c r="N6188" s="6">
        <v>2</v>
      </c>
      <c r="O6188" s="6">
        <v>0.1</v>
      </c>
      <c r="P6188" s="8">
        <v>884.4</v>
      </c>
      <c r="Q6188" s="8">
        <v>459.88799999999998</v>
      </c>
      <c r="R6188" s="8">
        <f t="shared" si="289"/>
        <v>672.14400000000012</v>
      </c>
      <c r="S6188" s="8">
        <f>(((Sales[[#This Row],[Unit Price]]-(Sales[[#This Row],[Discount Applied]]*Sales[[#This Row],[Unit Price]]))-Q6188)/Q6188)*100</f>
        <v>73.076923076923094</v>
      </c>
      <c r="T6188" s="8">
        <f t="shared" si="290"/>
        <v>1591.92</v>
      </c>
      <c r="U6188" s="8">
        <f>Sales[[#This Row],[Unit Cost]]*Sales[[#This Row],[Order Quantity]]</f>
        <v>919.77599999999995</v>
      </c>
    </row>
    <row r="6189" spans="1:21" x14ac:dyDescent="0.2">
      <c r="A6189" s="6" t="s">
        <v>6402</v>
      </c>
      <c r="B6189" s="6" t="s">
        <v>24</v>
      </c>
      <c r="C6189" s="6" t="s">
        <v>148</v>
      </c>
      <c r="D6189" s="7">
        <v>43900</v>
      </c>
      <c r="E6189" s="7">
        <v>43984</v>
      </c>
      <c r="F6189" s="7">
        <v>44006</v>
      </c>
      <c r="G6189" s="7">
        <v>44011</v>
      </c>
      <c r="H6189" s="6">
        <f t="shared" si="288"/>
        <v>27</v>
      </c>
      <c r="I6189" s="6" t="s">
        <v>215</v>
      </c>
      <c r="J6189" s="6">
        <v>2</v>
      </c>
      <c r="K6189" s="6">
        <v>41</v>
      </c>
      <c r="L6189" s="6">
        <v>11</v>
      </c>
      <c r="M6189" s="6">
        <v>37</v>
      </c>
      <c r="N6189" s="6">
        <v>1</v>
      </c>
      <c r="O6189" s="6">
        <v>0.2</v>
      </c>
      <c r="P6189" s="8">
        <v>1038.5</v>
      </c>
      <c r="Q6189" s="8">
        <v>571.17500000000007</v>
      </c>
      <c r="R6189" s="8">
        <f t="shared" si="289"/>
        <v>259.62499999999989</v>
      </c>
      <c r="S6189" s="8">
        <f>(((Sales[[#This Row],[Unit Price]]-(Sales[[#This Row],[Discount Applied]]*Sales[[#This Row],[Unit Price]]))-Q6189)/Q6189)*100</f>
        <v>45.454545454545432</v>
      </c>
      <c r="T6189" s="8">
        <f t="shared" si="290"/>
        <v>830.8</v>
      </c>
      <c r="U6189" s="8">
        <f>Sales[[#This Row],[Unit Cost]]*Sales[[#This Row],[Order Quantity]]</f>
        <v>571.17500000000007</v>
      </c>
    </row>
    <row r="6190" spans="1:21" x14ac:dyDescent="0.2">
      <c r="A6190" s="6" t="s">
        <v>6403</v>
      </c>
      <c r="B6190" s="6" t="s">
        <v>24</v>
      </c>
      <c r="C6190" s="6" t="s">
        <v>143</v>
      </c>
      <c r="D6190" s="7">
        <v>43900</v>
      </c>
      <c r="E6190" s="7">
        <v>43984</v>
      </c>
      <c r="F6190" s="7">
        <v>44001</v>
      </c>
      <c r="G6190" s="7">
        <v>44010</v>
      </c>
      <c r="H6190" s="6">
        <f t="shared" si="288"/>
        <v>26</v>
      </c>
      <c r="I6190" s="6" t="s">
        <v>215</v>
      </c>
      <c r="J6190" s="6">
        <v>10</v>
      </c>
      <c r="K6190" s="6">
        <v>22</v>
      </c>
      <c r="L6190" s="6">
        <v>335</v>
      </c>
      <c r="M6190" s="6">
        <v>17</v>
      </c>
      <c r="N6190" s="6">
        <v>6</v>
      </c>
      <c r="O6190" s="6">
        <v>7.4999999999999997E-2</v>
      </c>
      <c r="P6190" s="8">
        <v>5138.9000000000005</v>
      </c>
      <c r="Q6190" s="8">
        <v>4162.5090000000009</v>
      </c>
      <c r="R6190" s="8">
        <f t="shared" si="289"/>
        <v>3545.8409999999967</v>
      </c>
      <c r="S6190" s="8">
        <f>(((Sales[[#This Row],[Unit Price]]-(Sales[[#This Row],[Discount Applied]]*Sales[[#This Row],[Unit Price]]))-Q6190)/Q6190)*100</f>
        <v>14.197530864197509</v>
      </c>
      <c r="T6190" s="8">
        <f t="shared" si="290"/>
        <v>28520.895</v>
      </c>
      <c r="U6190" s="8">
        <f>Sales[[#This Row],[Unit Cost]]*Sales[[#This Row],[Order Quantity]]</f>
        <v>24975.054000000004</v>
      </c>
    </row>
    <row r="6191" spans="1:21" x14ac:dyDescent="0.2">
      <c r="A6191" s="6" t="s">
        <v>6404</v>
      </c>
      <c r="B6191" s="6" t="s">
        <v>23</v>
      </c>
      <c r="C6191" s="6" t="s">
        <v>143</v>
      </c>
      <c r="D6191" s="7">
        <v>43900</v>
      </c>
      <c r="E6191" s="7">
        <v>43984</v>
      </c>
      <c r="F6191" s="7">
        <v>43999</v>
      </c>
      <c r="G6191" s="7">
        <v>44008</v>
      </c>
      <c r="H6191" s="6">
        <f t="shared" si="288"/>
        <v>24</v>
      </c>
      <c r="I6191" s="6" t="s">
        <v>215</v>
      </c>
      <c r="J6191" s="6">
        <v>23</v>
      </c>
      <c r="K6191" s="6">
        <v>24</v>
      </c>
      <c r="L6191" s="6">
        <v>356</v>
      </c>
      <c r="M6191" s="6">
        <v>2</v>
      </c>
      <c r="N6191" s="6">
        <v>1</v>
      </c>
      <c r="O6191" s="6">
        <v>0.1</v>
      </c>
      <c r="P6191" s="8">
        <v>804</v>
      </c>
      <c r="Q6191" s="8">
        <v>385.91999999999996</v>
      </c>
      <c r="R6191" s="8">
        <f t="shared" si="289"/>
        <v>337.68000000000006</v>
      </c>
      <c r="S6191" s="8">
        <f>(((Sales[[#This Row],[Unit Price]]-(Sales[[#This Row],[Discount Applied]]*Sales[[#This Row],[Unit Price]]))-Q6191)/Q6191)*100</f>
        <v>87.500000000000028</v>
      </c>
      <c r="T6191" s="8">
        <f t="shared" si="290"/>
        <v>723.6</v>
      </c>
      <c r="U6191" s="8">
        <f>Sales[[#This Row],[Unit Cost]]*Sales[[#This Row],[Order Quantity]]</f>
        <v>385.91999999999996</v>
      </c>
    </row>
    <row r="6192" spans="1:21" x14ac:dyDescent="0.2">
      <c r="A6192" s="6" t="s">
        <v>6405</v>
      </c>
      <c r="B6192" s="6" t="s">
        <v>25</v>
      </c>
      <c r="C6192" s="6" t="s">
        <v>146</v>
      </c>
      <c r="D6192" s="7">
        <v>43800</v>
      </c>
      <c r="E6192" s="7">
        <v>43984</v>
      </c>
      <c r="F6192" s="7">
        <v>43988</v>
      </c>
      <c r="G6192" s="7">
        <v>43989</v>
      </c>
      <c r="H6192" s="6">
        <f t="shared" si="288"/>
        <v>5</v>
      </c>
      <c r="I6192" s="6" t="s">
        <v>215</v>
      </c>
      <c r="J6192" s="6">
        <v>15</v>
      </c>
      <c r="K6192" s="6">
        <v>20</v>
      </c>
      <c r="L6192" s="6">
        <v>322</v>
      </c>
      <c r="M6192" s="6">
        <v>12</v>
      </c>
      <c r="N6192" s="6">
        <v>4</v>
      </c>
      <c r="O6192" s="6">
        <v>0.1</v>
      </c>
      <c r="P6192" s="8">
        <v>167.5</v>
      </c>
      <c r="Q6192" s="8">
        <v>130.65</v>
      </c>
      <c r="R6192" s="8">
        <f t="shared" si="289"/>
        <v>80.399999999999977</v>
      </c>
      <c r="S6192" s="8">
        <f>(((Sales[[#This Row],[Unit Price]]-(Sales[[#This Row],[Discount Applied]]*Sales[[#This Row],[Unit Price]]))-Q6192)/Q6192)*100</f>
        <v>15.38461538461538</v>
      </c>
      <c r="T6192" s="8">
        <f t="shared" si="290"/>
        <v>603</v>
      </c>
      <c r="U6192" s="8">
        <f>Sales[[#This Row],[Unit Cost]]*Sales[[#This Row],[Order Quantity]]</f>
        <v>522.6</v>
      </c>
    </row>
    <row r="6193" spans="1:21" x14ac:dyDescent="0.2">
      <c r="A6193" s="6" t="s">
        <v>6406</v>
      </c>
      <c r="B6193" s="6" t="s">
        <v>24</v>
      </c>
      <c r="C6193" s="6" t="s">
        <v>145</v>
      </c>
      <c r="D6193" s="7">
        <v>43900</v>
      </c>
      <c r="E6193" s="7">
        <v>43984</v>
      </c>
      <c r="F6193" s="7">
        <v>44006</v>
      </c>
      <c r="G6193" s="7">
        <v>44010</v>
      </c>
      <c r="H6193" s="6">
        <f t="shared" si="288"/>
        <v>26</v>
      </c>
      <c r="I6193" s="6" t="s">
        <v>215</v>
      </c>
      <c r="J6193" s="6">
        <v>6</v>
      </c>
      <c r="K6193" s="6">
        <v>21</v>
      </c>
      <c r="L6193" s="6">
        <v>131</v>
      </c>
      <c r="M6193" s="6">
        <v>28</v>
      </c>
      <c r="N6193" s="6">
        <v>2</v>
      </c>
      <c r="O6193" s="6">
        <v>0.1</v>
      </c>
      <c r="P6193" s="8">
        <v>2311.5</v>
      </c>
      <c r="Q6193" s="8">
        <v>1109.52</v>
      </c>
      <c r="R6193" s="8">
        <f t="shared" si="289"/>
        <v>1941.6599999999999</v>
      </c>
      <c r="S6193" s="8">
        <f>(((Sales[[#This Row],[Unit Price]]-(Sales[[#This Row],[Discount Applied]]*Sales[[#This Row],[Unit Price]]))-Q6193)/Q6193)*100</f>
        <v>87.5</v>
      </c>
      <c r="T6193" s="8">
        <f t="shared" si="290"/>
        <v>4160.7</v>
      </c>
      <c r="U6193" s="8">
        <f>Sales[[#This Row],[Unit Cost]]*Sales[[#This Row],[Order Quantity]]</f>
        <v>2219.04</v>
      </c>
    </row>
    <row r="6194" spans="1:21" x14ac:dyDescent="0.2">
      <c r="A6194" s="6" t="s">
        <v>6407</v>
      </c>
      <c r="B6194" s="6" t="s">
        <v>26</v>
      </c>
      <c r="C6194" s="6" t="s">
        <v>143</v>
      </c>
      <c r="D6194" s="7">
        <v>43900</v>
      </c>
      <c r="E6194" s="7">
        <v>43984</v>
      </c>
      <c r="F6194" s="7">
        <v>43992</v>
      </c>
      <c r="G6194" s="7">
        <v>44002</v>
      </c>
      <c r="H6194" s="6">
        <f t="shared" si="288"/>
        <v>18</v>
      </c>
      <c r="I6194" s="6" t="s">
        <v>215</v>
      </c>
      <c r="J6194" s="6">
        <v>28</v>
      </c>
      <c r="K6194" s="6">
        <v>7</v>
      </c>
      <c r="L6194" s="6">
        <v>362</v>
      </c>
      <c r="M6194" s="6">
        <v>25</v>
      </c>
      <c r="N6194" s="6">
        <v>4</v>
      </c>
      <c r="O6194" s="6">
        <v>0.05</v>
      </c>
      <c r="P6194" s="8">
        <v>3845.8</v>
      </c>
      <c r="Q6194" s="8">
        <v>1769.0680000000002</v>
      </c>
      <c r="R6194" s="8">
        <f t="shared" si="289"/>
        <v>7537.768</v>
      </c>
      <c r="S6194" s="8">
        <f>(((Sales[[#This Row],[Unit Price]]-(Sales[[#This Row],[Discount Applied]]*Sales[[#This Row],[Unit Price]]))-Q6194)/Q6194)*100</f>
        <v>106.52173913043477</v>
      </c>
      <c r="T6194" s="8">
        <f t="shared" si="290"/>
        <v>14614.04</v>
      </c>
      <c r="U6194" s="8">
        <f>Sales[[#This Row],[Unit Cost]]*Sales[[#This Row],[Order Quantity]]</f>
        <v>7076.2720000000008</v>
      </c>
    </row>
    <row r="6195" spans="1:21" x14ac:dyDescent="0.2">
      <c r="A6195" s="6" t="s">
        <v>6408</v>
      </c>
      <c r="B6195" s="6" t="s">
        <v>23</v>
      </c>
      <c r="C6195" s="6" t="s">
        <v>146</v>
      </c>
      <c r="D6195" s="7">
        <v>43900</v>
      </c>
      <c r="E6195" s="7">
        <v>43985</v>
      </c>
      <c r="F6195" s="7">
        <v>43997</v>
      </c>
      <c r="G6195" s="7">
        <v>44006</v>
      </c>
      <c r="H6195" s="6">
        <f t="shared" si="288"/>
        <v>21</v>
      </c>
      <c r="I6195" s="6" t="s">
        <v>215</v>
      </c>
      <c r="J6195" s="6">
        <v>21</v>
      </c>
      <c r="K6195" s="6">
        <v>4</v>
      </c>
      <c r="L6195" s="6">
        <v>301</v>
      </c>
      <c r="M6195" s="6">
        <v>46</v>
      </c>
      <c r="N6195" s="6">
        <v>3</v>
      </c>
      <c r="O6195" s="6">
        <v>7.4999999999999997E-2</v>
      </c>
      <c r="P6195" s="8">
        <v>1943</v>
      </c>
      <c r="Q6195" s="8">
        <v>1165.8</v>
      </c>
      <c r="R6195" s="8">
        <f t="shared" si="289"/>
        <v>1894.4250000000002</v>
      </c>
      <c r="S6195" s="8">
        <f>(((Sales[[#This Row],[Unit Price]]-(Sales[[#This Row],[Discount Applied]]*Sales[[#This Row],[Unit Price]]))-Q6195)/Q6195)*100</f>
        <v>54.166666666666686</v>
      </c>
      <c r="T6195" s="8">
        <f t="shared" si="290"/>
        <v>5391.8249999999998</v>
      </c>
      <c r="U6195" s="8">
        <f>Sales[[#This Row],[Unit Cost]]*Sales[[#This Row],[Order Quantity]]</f>
        <v>3497.3999999999996</v>
      </c>
    </row>
    <row r="6196" spans="1:21" x14ac:dyDescent="0.2">
      <c r="A6196" s="6" t="s">
        <v>6409</v>
      </c>
      <c r="B6196" s="6" t="s">
        <v>24</v>
      </c>
      <c r="C6196" s="6" t="s">
        <v>145</v>
      </c>
      <c r="D6196" s="7">
        <v>43900</v>
      </c>
      <c r="E6196" s="7">
        <v>43985</v>
      </c>
      <c r="F6196" s="7">
        <v>43995</v>
      </c>
      <c r="G6196" s="7">
        <v>43999</v>
      </c>
      <c r="H6196" s="6">
        <f t="shared" si="288"/>
        <v>14</v>
      </c>
      <c r="I6196" s="6" t="s">
        <v>215</v>
      </c>
      <c r="J6196" s="6">
        <v>8</v>
      </c>
      <c r="K6196" s="6">
        <v>37</v>
      </c>
      <c r="L6196" s="6">
        <v>131</v>
      </c>
      <c r="M6196" s="6">
        <v>19</v>
      </c>
      <c r="N6196" s="6">
        <v>4</v>
      </c>
      <c r="O6196" s="6">
        <v>7.4999999999999997E-2</v>
      </c>
      <c r="P6196" s="8">
        <v>1125.6000000000001</v>
      </c>
      <c r="Q6196" s="8">
        <v>709.12800000000004</v>
      </c>
      <c r="R6196" s="8">
        <f t="shared" si="289"/>
        <v>1328.2080000000001</v>
      </c>
      <c r="S6196" s="8">
        <f>(((Sales[[#This Row],[Unit Price]]-(Sales[[#This Row],[Discount Applied]]*Sales[[#This Row],[Unit Price]]))-Q6196)/Q6196)*100</f>
        <v>46.825396825396822</v>
      </c>
      <c r="T6196" s="8">
        <f t="shared" si="290"/>
        <v>4164.72</v>
      </c>
      <c r="U6196" s="8">
        <f>Sales[[#This Row],[Unit Cost]]*Sales[[#This Row],[Order Quantity]]</f>
        <v>2836.5120000000002</v>
      </c>
    </row>
    <row r="6197" spans="1:21" x14ac:dyDescent="0.2">
      <c r="A6197" s="6" t="s">
        <v>6410</v>
      </c>
      <c r="B6197" s="6" t="s">
        <v>25</v>
      </c>
      <c r="C6197" s="6" t="s">
        <v>148</v>
      </c>
      <c r="D6197" s="7">
        <v>43900</v>
      </c>
      <c r="E6197" s="7">
        <v>43985</v>
      </c>
      <c r="F6197" s="7">
        <v>43997</v>
      </c>
      <c r="G6197" s="7">
        <v>44000</v>
      </c>
      <c r="H6197" s="6">
        <f t="shared" si="288"/>
        <v>15</v>
      </c>
      <c r="I6197" s="6" t="s">
        <v>215</v>
      </c>
      <c r="J6197" s="6">
        <v>14</v>
      </c>
      <c r="K6197" s="6">
        <v>15</v>
      </c>
      <c r="L6197" s="6">
        <v>29</v>
      </c>
      <c r="M6197" s="6">
        <v>20</v>
      </c>
      <c r="N6197" s="6">
        <v>7</v>
      </c>
      <c r="O6197" s="6">
        <v>0.2</v>
      </c>
      <c r="P6197" s="8">
        <v>3912.8</v>
      </c>
      <c r="Q6197" s="8">
        <v>1643.376</v>
      </c>
      <c r="R6197" s="8">
        <f t="shared" si="289"/>
        <v>10408.048000000001</v>
      </c>
      <c r="S6197" s="8">
        <f>(((Sales[[#This Row],[Unit Price]]-(Sales[[#This Row],[Discount Applied]]*Sales[[#This Row],[Unit Price]]))-Q6197)/Q6197)*100</f>
        <v>90.476190476190482</v>
      </c>
      <c r="T6197" s="8">
        <f t="shared" si="290"/>
        <v>21911.68</v>
      </c>
      <c r="U6197" s="8">
        <f>Sales[[#This Row],[Unit Cost]]*Sales[[#This Row],[Order Quantity]]</f>
        <v>11503.632</v>
      </c>
    </row>
    <row r="6198" spans="1:21" x14ac:dyDescent="0.2">
      <c r="A6198" s="6" t="s">
        <v>6411</v>
      </c>
      <c r="B6198" s="6" t="s">
        <v>23</v>
      </c>
      <c r="C6198" s="6" t="s">
        <v>147</v>
      </c>
      <c r="D6198" s="7">
        <v>43900</v>
      </c>
      <c r="E6198" s="7">
        <v>43985</v>
      </c>
      <c r="F6198" s="7">
        <v>44000</v>
      </c>
      <c r="G6198" s="7">
        <v>44005</v>
      </c>
      <c r="H6198" s="6">
        <f t="shared" si="288"/>
        <v>20</v>
      </c>
      <c r="I6198" s="6" t="s">
        <v>215</v>
      </c>
      <c r="J6198" s="6">
        <v>22</v>
      </c>
      <c r="K6198" s="6">
        <v>6</v>
      </c>
      <c r="L6198" s="6">
        <v>216</v>
      </c>
      <c r="M6198" s="6">
        <v>17</v>
      </c>
      <c r="N6198" s="6">
        <v>3</v>
      </c>
      <c r="O6198" s="6">
        <v>0.3</v>
      </c>
      <c r="P6198" s="8">
        <v>3859.2000000000003</v>
      </c>
      <c r="Q6198" s="8">
        <v>1698.0480000000002</v>
      </c>
      <c r="R6198" s="8">
        <f t="shared" si="289"/>
        <v>3010.1760000000004</v>
      </c>
      <c r="S6198" s="8">
        <f>(((Sales[[#This Row],[Unit Price]]-(Sales[[#This Row],[Discount Applied]]*Sales[[#This Row],[Unit Price]]))-Q6198)/Q6198)*100</f>
        <v>59.090909090909093</v>
      </c>
      <c r="T6198" s="8">
        <f t="shared" si="290"/>
        <v>8104.3200000000006</v>
      </c>
      <c r="U6198" s="8">
        <f>Sales[[#This Row],[Unit Cost]]*Sales[[#This Row],[Order Quantity]]</f>
        <v>5094.1440000000002</v>
      </c>
    </row>
    <row r="6199" spans="1:21" x14ac:dyDescent="0.2">
      <c r="A6199" s="6" t="s">
        <v>6412</v>
      </c>
      <c r="B6199" s="6" t="s">
        <v>23</v>
      </c>
      <c r="C6199" s="6" t="s">
        <v>143</v>
      </c>
      <c r="D6199" s="7">
        <v>43900</v>
      </c>
      <c r="E6199" s="7">
        <v>43985</v>
      </c>
      <c r="F6199" s="7">
        <v>44000</v>
      </c>
      <c r="G6199" s="7">
        <v>44008</v>
      </c>
      <c r="H6199" s="6">
        <f t="shared" si="288"/>
        <v>23</v>
      </c>
      <c r="I6199" s="6" t="s">
        <v>215</v>
      </c>
      <c r="J6199" s="6">
        <v>25</v>
      </c>
      <c r="K6199" s="6">
        <v>26</v>
      </c>
      <c r="L6199" s="6">
        <v>356</v>
      </c>
      <c r="M6199" s="6">
        <v>38</v>
      </c>
      <c r="N6199" s="6">
        <v>8</v>
      </c>
      <c r="O6199" s="6">
        <v>7.4999999999999997E-2</v>
      </c>
      <c r="P6199" s="8">
        <v>3993.2000000000003</v>
      </c>
      <c r="Q6199" s="8">
        <v>1597.2800000000002</v>
      </c>
      <c r="R6199" s="8">
        <f t="shared" si="289"/>
        <v>16771.439999999999</v>
      </c>
      <c r="S6199" s="8">
        <f>(((Sales[[#This Row],[Unit Price]]-(Sales[[#This Row],[Discount Applied]]*Sales[[#This Row],[Unit Price]]))-Q6199)/Q6199)*100</f>
        <v>131.24999999999997</v>
      </c>
      <c r="T6199" s="8">
        <f t="shared" si="290"/>
        <v>29549.68</v>
      </c>
      <c r="U6199" s="8">
        <f>Sales[[#This Row],[Unit Cost]]*Sales[[#This Row],[Order Quantity]]</f>
        <v>12778.240000000002</v>
      </c>
    </row>
    <row r="6200" spans="1:21" x14ac:dyDescent="0.2">
      <c r="A6200" s="6" t="s">
        <v>6413</v>
      </c>
      <c r="B6200" s="6" t="s">
        <v>25</v>
      </c>
      <c r="C6200" s="6" t="s">
        <v>145</v>
      </c>
      <c r="D6200" s="7">
        <v>43900</v>
      </c>
      <c r="E6200" s="7">
        <v>43985</v>
      </c>
      <c r="F6200" s="7">
        <v>44011</v>
      </c>
      <c r="G6200" s="7">
        <v>44013</v>
      </c>
      <c r="H6200" s="6">
        <f t="shared" si="288"/>
        <v>28</v>
      </c>
      <c r="I6200" s="6" t="s">
        <v>215</v>
      </c>
      <c r="J6200" s="6">
        <v>19</v>
      </c>
      <c r="K6200" s="6">
        <v>28</v>
      </c>
      <c r="L6200" s="6">
        <v>109</v>
      </c>
      <c r="M6200" s="6">
        <v>6</v>
      </c>
      <c r="N6200" s="6">
        <v>1</v>
      </c>
      <c r="O6200" s="6">
        <v>0.2</v>
      </c>
      <c r="P6200" s="8">
        <v>3705.1</v>
      </c>
      <c r="Q6200" s="8">
        <v>2482.4169999999999</v>
      </c>
      <c r="R6200" s="8">
        <f t="shared" si="289"/>
        <v>481.66300000000001</v>
      </c>
      <c r="S6200" s="8">
        <f>(((Sales[[#This Row],[Unit Price]]-(Sales[[#This Row],[Discount Applied]]*Sales[[#This Row],[Unit Price]]))-Q6200)/Q6200)*100</f>
        <v>19.402985074626866</v>
      </c>
      <c r="T6200" s="8">
        <f t="shared" si="290"/>
        <v>2964.08</v>
      </c>
      <c r="U6200" s="8">
        <f>Sales[[#This Row],[Unit Cost]]*Sales[[#This Row],[Order Quantity]]</f>
        <v>2482.4169999999999</v>
      </c>
    </row>
    <row r="6201" spans="1:21" x14ac:dyDescent="0.2">
      <c r="A6201" s="6" t="s">
        <v>6414</v>
      </c>
      <c r="B6201" s="6" t="s">
        <v>24</v>
      </c>
      <c r="C6201" s="6" t="s">
        <v>145</v>
      </c>
      <c r="D6201" s="7">
        <v>43900</v>
      </c>
      <c r="E6201" s="7">
        <v>43985</v>
      </c>
      <c r="F6201" s="7">
        <v>43999</v>
      </c>
      <c r="G6201" s="7">
        <v>44004</v>
      </c>
      <c r="H6201" s="6">
        <f t="shared" si="288"/>
        <v>19</v>
      </c>
      <c r="I6201" s="6" t="s">
        <v>215</v>
      </c>
      <c r="J6201" s="6">
        <v>3</v>
      </c>
      <c r="K6201" s="6">
        <v>33</v>
      </c>
      <c r="L6201" s="6">
        <v>122</v>
      </c>
      <c r="M6201" s="6">
        <v>43</v>
      </c>
      <c r="N6201" s="6">
        <v>5</v>
      </c>
      <c r="O6201" s="6">
        <v>0.05</v>
      </c>
      <c r="P6201" s="8">
        <v>1085.4000000000001</v>
      </c>
      <c r="Q6201" s="8">
        <v>738.07200000000012</v>
      </c>
      <c r="R6201" s="8">
        <f t="shared" si="289"/>
        <v>1465.2899999999991</v>
      </c>
      <c r="S6201" s="8">
        <f>(((Sales[[#This Row],[Unit Price]]-(Sales[[#This Row],[Discount Applied]]*Sales[[#This Row],[Unit Price]]))-Q6201)/Q6201)*100</f>
        <v>39.705882352941167</v>
      </c>
      <c r="T6201" s="8">
        <f t="shared" si="290"/>
        <v>5155.6499999999996</v>
      </c>
      <c r="U6201" s="8">
        <f>Sales[[#This Row],[Unit Cost]]*Sales[[#This Row],[Order Quantity]]</f>
        <v>3690.3600000000006</v>
      </c>
    </row>
    <row r="6202" spans="1:21" x14ac:dyDescent="0.2">
      <c r="A6202" s="6" t="s">
        <v>6415</v>
      </c>
      <c r="B6202" s="6" t="s">
        <v>23</v>
      </c>
      <c r="C6202" s="6" t="s">
        <v>146</v>
      </c>
      <c r="D6202" s="7">
        <v>43900</v>
      </c>
      <c r="E6202" s="7">
        <v>43985</v>
      </c>
      <c r="F6202" s="7">
        <v>44006</v>
      </c>
      <c r="G6202" s="7">
        <v>44007</v>
      </c>
      <c r="H6202" s="6">
        <f t="shared" si="288"/>
        <v>22</v>
      </c>
      <c r="I6202" s="6" t="s">
        <v>215</v>
      </c>
      <c r="J6202" s="6">
        <v>23</v>
      </c>
      <c r="K6202" s="6">
        <v>42</v>
      </c>
      <c r="L6202" s="6">
        <v>318</v>
      </c>
      <c r="M6202" s="6">
        <v>9</v>
      </c>
      <c r="N6202" s="6">
        <v>5</v>
      </c>
      <c r="O6202" s="6">
        <v>0.05</v>
      </c>
      <c r="P6202" s="8">
        <v>1949.7</v>
      </c>
      <c r="Q6202" s="8">
        <v>896.86200000000008</v>
      </c>
      <c r="R6202" s="8">
        <f t="shared" si="289"/>
        <v>4776.7650000000003</v>
      </c>
      <c r="S6202" s="8">
        <f>(((Sales[[#This Row],[Unit Price]]-(Sales[[#This Row],[Discount Applied]]*Sales[[#This Row],[Unit Price]]))-Q6202)/Q6202)*100</f>
        <v>106.5217391304348</v>
      </c>
      <c r="T6202" s="8">
        <f t="shared" si="290"/>
        <v>9261.0750000000007</v>
      </c>
      <c r="U6202" s="8">
        <f>Sales[[#This Row],[Unit Cost]]*Sales[[#This Row],[Order Quantity]]</f>
        <v>4484.3100000000004</v>
      </c>
    </row>
    <row r="6203" spans="1:21" x14ac:dyDescent="0.2">
      <c r="A6203" s="6" t="s">
        <v>6416</v>
      </c>
      <c r="B6203" s="6" t="s">
        <v>24</v>
      </c>
      <c r="C6203" s="6" t="s">
        <v>145</v>
      </c>
      <c r="D6203" s="7">
        <v>43900</v>
      </c>
      <c r="E6203" s="7">
        <v>43985</v>
      </c>
      <c r="F6203" s="7">
        <v>44001</v>
      </c>
      <c r="G6203" s="7">
        <v>44009</v>
      </c>
      <c r="H6203" s="6">
        <f t="shared" si="288"/>
        <v>24</v>
      </c>
      <c r="I6203" s="6" t="s">
        <v>215</v>
      </c>
      <c r="J6203" s="6">
        <v>10</v>
      </c>
      <c r="K6203" s="6">
        <v>7</v>
      </c>
      <c r="L6203" s="6">
        <v>100</v>
      </c>
      <c r="M6203" s="6">
        <v>32</v>
      </c>
      <c r="N6203" s="6">
        <v>4</v>
      </c>
      <c r="O6203" s="6">
        <v>0.15</v>
      </c>
      <c r="P6203" s="8">
        <v>3953</v>
      </c>
      <c r="Q6203" s="8">
        <v>3360.0499999999997</v>
      </c>
      <c r="R6203" s="8">
        <f t="shared" si="289"/>
        <v>0</v>
      </c>
      <c r="S6203" s="8">
        <f>(((Sales[[#This Row],[Unit Price]]-(Sales[[#This Row],[Discount Applied]]*Sales[[#This Row],[Unit Price]]))-Q6203)/Q6203)*100</f>
        <v>1.3533945949806227E-14</v>
      </c>
      <c r="T6203" s="8">
        <f t="shared" si="290"/>
        <v>13440.2</v>
      </c>
      <c r="U6203" s="8">
        <f>Sales[[#This Row],[Unit Cost]]*Sales[[#This Row],[Order Quantity]]</f>
        <v>13440.199999999999</v>
      </c>
    </row>
    <row r="6204" spans="1:21" x14ac:dyDescent="0.2">
      <c r="A6204" s="6" t="s">
        <v>6417</v>
      </c>
      <c r="B6204" s="6" t="s">
        <v>25</v>
      </c>
      <c r="C6204" s="6" t="s">
        <v>144</v>
      </c>
      <c r="D6204" s="7">
        <v>43800</v>
      </c>
      <c r="E6204" s="7">
        <v>43986</v>
      </c>
      <c r="F6204" s="7">
        <v>44012</v>
      </c>
      <c r="G6204" s="7">
        <v>44014</v>
      </c>
      <c r="H6204" s="6">
        <f t="shared" si="288"/>
        <v>28</v>
      </c>
      <c r="I6204" s="6" t="s">
        <v>215</v>
      </c>
      <c r="J6204" s="6">
        <v>17</v>
      </c>
      <c r="K6204" s="6">
        <v>19</v>
      </c>
      <c r="L6204" s="6">
        <v>75</v>
      </c>
      <c r="M6204" s="6">
        <v>35</v>
      </c>
      <c r="N6204" s="6">
        <v>3</v>
      </c>
      <c r="O6204" s="6">
        <v>0.05</v>
      </c>
      <c r="P6204" s="8">
        <v>1072</v>
      </c>
      <c r="Q6204" s="8">
        <v>728.96</v>
      </c>
      <c r="R6204" s="8">
        <f t="shared" si="289"/>
        <v>868.31999999999971</v>
      </c>
      <c r="S6204" s="8">
        <f>(((Sales[[#This Row],[Unit Price]]-(Sales[[#This Row],[Discount Applied]]*Sales[[#This Row],[Unit Price]]))-Q6204)/Q6204)*100</f>
        <v>39.705882352941167</v>
      </c>
      <c r="T6204" s="8">
        <f t="shared" si="290"/>
        <v>3055.2</v>
      </c>
      <c r="U6204" s="8">
        <f>Sales[[#This Row],[Unit Cost]]*Sales[[#This Row],[Order Quantity]]</f>
        <v>2186.88</v>
      </c>
    </row>
    <row r="6205" spans="1:21" x14ac:dyDescent="0.2">
      <c r="A6205" s="6" t="s">
        <v>6418</v>
      </c>
      <c r="B6205" s="6" t="s">
        <v>24</v>
      </c>
      <c r="C6205" s="6" t="s">
        <v>145</v>
      </c>
      <c r="D6205" s="7">
        <v>43900</v>
      </c>
      <c r="E6205" s="7">
        <v>43986</v>
      </c>
      <c r="F6205" s="7">
        <v>44010</v>
      </c>
      <c r="G6205" s="7">
        <v>44014</v>
      </c>
      <c r="H6205" s="6">
        <f t="shared" si="288"/>
        <v>28</v>
      </c>
      <c r="I6205" s="6" t="s">
        <v>215</v>
      </c>
      <c r="J6205" s="6">
        <v>11</v>
      </c>
      <c r="K6205" s="6">
        <v>13</v>
      </c>
      <c r="L6205" s="6">
        <v>148</v>
      </c>
      <c r="M6205" s="6">
        <v>29</v>
      </c>
      <c r="N6205" s="6">
        <v>6</v>
      </c>
      <c r="O6205" s="6">
        <v>7.4999999999999997E-2</v>
      </c>
      <c r="P6205" s="8">
        <v>2492.4</v>
      </c>
      <c r="Q6205" s="8">
        <v>2043.768</v>
      </c>
      <c r="R6205" s="8">
        <f t="shared" si="289"/>
        <v>1570.2120000000014</v>
      </c>
      <c r="S6205" s="8">
        <f>(((Sales[[#This Row],[Unit Price]]-(Sales[[#This Row],[Discount Applied]]*Sales[[#This Row],[Unit Price]]))-Q6205)/Q6205)*100</f>
        <v>12.804878048780498</v>
      </c>
      <c r="T6205" s="8">
        <f t="shared" si="290"/>
        <v>13832.820000000002</v>
      </c>
      <c r="U6205" s="8">
        <f>Sales[[#This Row],[Unit Cost]]*Sales[[#This Row],[Order Quantity]]</f>
        <v>12262.608</v>
      </c>
    </row>
    <row r="6206" spans="1:21" x14ac:dyDescent="0.2">
      <c r="A6206" s="6" t="s">
        <v>6419</v>
      </c>
      <c r="B6206" s="6" t="s">
        <v>23</v>
      </c>
      <c r="C6206" s="6" t="s">
        <v>145</v>
      </c>
      <c r="D6206" s="7">
        <v>43900</v>
      </c>
      <c r="E6206" s="7">
        <v>43986</v>
      </c>
      <c r="F6206" s="7">
        <v>43993</v>
      </c>
      <c r="G6206" s="7">
        <v>44002</v>
      </c>
      <c r="H6206" s="6">
        <f t="shared" si="288"/>
        <v>16</v>
      </c>
      <c r="I6206" s="6" t="s">
        <v>215</v>
      </c>
      <c r="J6206" s="6">
        <v>25</v>
      </c>
      <c r="K6206" s="6">
        <v>7</v>
      </c>
      <c r="L6206" s="6">
        <v>191</v>
      </c>
      <c r="M6206" s="6">
        <v>32</v>
      </c>
      <c r="N6206" s="6">
        <v>7</v>
      </c>
      <c r="O6206" s="6">
        <v>0.05</v>
      </c>
      <c r="P6206" s="8">
        <v>2934.6</v>
      </c>
      <c r="Q6206" s="8">
        <v>1643.3760000000002</v>
      </c>
      <c r="R6206" s="8">
        <f t="shared" si="289"/>
        <v>8011.4579999999987</v>
      </c>
      <c r="S6206" s="8">
        <f>(((Sales[[#This Row],[Unit Price]]-(Sales[[#This Row],[Discount Applied]]*Sales[[#This Row],[Unit Price]]))-Q6206)/Q6206)*100</f>
        <v>69.64285714285711</v>
      </c>
      <c r="T6206" s="8">
        <f t="shared" si="290"/>
        <v>19515.09</v>
      </c>
      <c r="U6206" s="8">
        <f>Sales[[#This Row],[Unit Cost]]*Sales[[#This Row],[Order Quantity]]</f>
        <v>11503.632000000001</v>
      </c>
    </row>
    <row r="6207" spans="1:21" x14ac:dyDescent="0.2">
      <c r="A6207" s="6" t="s">
        <v>6420</v>
      </c>
      <c r="B6207" s="6" t="s">
        <v>25</v>
      </c>
      <c r="C6207" s="6" t="s">
        <v>143</v>
      </c>
      <c r="D6207" s="7">
        <v>43900</v>
      </c>
      <c r="E6207" s="7">
        <v>43986</v>
      </c>
      <c r="F6207" s="7">
        <v>44013</v>
      </c>
      <c r="G6207" s="7">
        <v>44022</v>
      </c>
      <c r="H6207" s="6">
        <f t="shared" si="288"/>
        <v>36</v>
      </c>
      <c r="I6207" s="6" t="s">
        <v>215</v>
      </c>
      <c r="J6207" s="6">
        <v>13</v>
      </c>
      <c r="K6207" s="6">
        <v>21</v>
      </c>
      <c r="L6207" s="6">
        <v>353</v>
      </c>
      <c r="M6207" s="6">
        <v>27</v>
      </c>
      <c r="N6207" s="6">
        <v>8</v>
      </c>
      <c r="O6207" s="6">
        <v>0.2</v>
      </c>
      <c r="P6207" s="8">
        <v>207.70000000000002</v>
      </c>
      <c r="Q6207" s="8">
        <v>89.311000000000007</v>
      </c>
      <c r="R6207" s="8">
        <f t="shared" si="289"/>
        <v>614.79200000000014</v>
      </c>
      <c r="S6207" s="8">
        <f>(((Sales[[#This Row],[Unit Price]]-(Sales[[#This Row],[Discount Applied]]*Sales[[#This Row],[Unit Price]]))-Q6207)/Q6207)*100</f>
        <v>86.04651162790698</v>
      </c>
      <c r="T6207" s="8">
        <f t="shared" si="290"/>
        <v>1329.2800000000002</v>
      </c>
      <c r="U6207" s="8">
        <f>Sales[[#This Row],[Unit Cost]]*Sales[[#This Row],[Order Quantity]]</f>
        <v>714.48800000000006</v>
      </c>
    </row>
    <row r="6208" spans="1:21" x14ac:dyDescent="0.2">
      <c r="A6208" s="6" t="s">
        <v>6421</v>
      </c>
      <c r="B6208" s="6" t="s">
        <v>25</v>
      </c>
      <c r="C6208" s="6" t="s">
        <v>145</v>
      </c>
      <c r="D6208" s="7">
        <v>43900</v>
      </c>
      <c r="E6208" s="7">
        <v>43986</v>
      </c>
      <c r="F6208" s="7">
        <v>44002</v>
      </c>
      <c r="G6208" s="7">
        <v>44011</v>
      </c>
      <c r="H6208" s="6">
        <f t="shared" si="288"/>
        <v>25</v>
      </c>
      <c r="I6208" s="6" t="s">
        <v>215</v>
      </c>
      <c r="J6208" s="6">
        <v>16</v>
      </c>
      <c r="K6208" s="6">
        <v>21</v>
      </c>
      <c r="L6208" s="6">
        <v>164</v>
      </c>
      <c r="M6208" s="6">
        <v>7</v>
      </c>
      <c r="N6208" s="6">
        <v>7</v>
      </c>
      <c r="O6208" s="6">
        <v>0.15</v>
      </c>
      <c r="P6208" s="8">
        <v>5902.7</v>
      </c>
      <c r="Q6208" s="8">
        <v>3069.404</v>
      </c>
      <c r="R6208" s="8">
        <f t="shared" si="289"/>
        <v>13635.237000000001</v>
      </c>
      <c r="S6208" s="8">
        <f>(((Sales[[#This Row],[Unit Price]]-(Sales[[#This Row],[Discount Applied]]*Sales[[#This Row],[Unit Price]]))-Q6208)/Q6208)*100</f>
        <v>63.461538461538467</v>
      </c>
      <c r="T6208" s="8">
        <f t="shared" si="290"/>
        <v>35121.065000000002</v>
      </c>
      <c r="U6208" s="8">
        <f>Sales[[#This Row],[Unit Cost]]*Sales[[#This Row],[Order Quantity]]</f>
        <v>21485.828000000001</v>
      </c>
    </row>
    <row r="6209" spans="1:21" x14ac:dyDescent="0.2">
      <c r="A6209" s="6" t="s">
        <v>6422</v>
      </c>
      <c r="B6209" s="6" t="s">
        <v>26</v>
      </c>
      <c r="C6209" s="6" t="s">
        <v>148</v>
      </c>
      <c r="D6209" s="7">
        <v>43900</v>
      </c>
      <c r="E6209" s="7">
        <v>43986</v>
      </c>
      <c r="F6209" s="7">
        <v>44011</v>
      </c>
      <c r="G6209" s="7">
        <v>44017</v>
      </c>
      <c r="H6209" s="6">
        <f t="shared" si="288"/>
        <v>31</v>
      </c>
      <c r="I6209" s="6" t="s">
        <v>215</v>
      </c>
      <c r="J6209" s="6">
        <v>27</v>
      </c>
      <c r="K6209" s="6">
        <v>39</v>
      </c>
      <c r="L6209" s="6">
        <v>1</v>
      </c>
      <c r="M6209" s="6">
        <v>19</v>
      </c>
      <c r="N6209" s="6">
        <v>8</v>
      </c>
      <c r="O6209" s="6">
        <v>0.1</v>
      </c>
      <c r="P6209" s="8">
        <v>214.4</v>
      </c>
      <c r="Q6209" s="8">
        <v>124.35199999999999</v>
      </c>
      <c r="R6209" s="8">
        <f t="shared" si="289"/>
        <v>548.86400000000015</v>
      </c>
      <c r="S6209" s="8">
        <f>(((Sales[[#This Row],[Unit Price]]-(Sales[[#This Row],[Discount Applied]]*Sales[[#This Row],[Unit Price]]))-Q6209)/Q6209)*100</f>
        <v>55.172413793103473</v>
      </c>
      <c r="T6209" s="8">
        <f t="shared" si="290"/>
        <v>1543.68</v>
      </c>
      <c r="U6209" s="8">
        <f>Sales[[#This Row],[Unit Cost]]*Sales[[#This Row],[Order Quantity]]</f>
        <v>994.81599999999992</v>
      </c>
    </row>
    <row r="6210" spans="1:21" x14ac:dyDescent="0.2">
      <c r="A6210" s="6" t="s">
        <v>6423</v>
      </c>
      <c r="B6210" s="6" t="s">
        <v>24</v>
      </c>
      <c r="C6210" s="6" t="s">
        <v>143</v>
      </c>
      <c r="D6210" s="7">
        <v>43900</v>
      </c>
      <c r="E6210" s="7">
        <v>43986</v>
      </c>
      <c r="F6210" s="7">
        <v>43991</v>
      </c>
      <c r="G6210" s="7">
        <v>43995</v>
      </c>
      <c r="H6210" s="6">
        <f t="shared" ref="H6210:H6273" si="291">G6210-E6210</f>
        <v>9</v>
      </c>
      <c r="I6210" s="6" t="s">
        <v>215</v>
      </c>
      <c r="J6210" s="6">
        <v>4</v>
      </c>
      <c r="K6210" s="6">
        <v>44</v>
      </c>
      <c r="L6210" s="6">
        <v>361</v>
      </c>
      <c r="M6210" s="6">
        <v>28</v>
      </c>
      <c r="N6210" s="6">
        <v>2</v>
      </c>
      <c r="O6210" s="6">
        <v>0.05</v>
      </c>
      <c r="P6210" s="8">
        <v>958.1</v>
      </c>
      <c r="Q6210" s="8">
        <v>747.3180000000001</v>
      </c>
      <c r="R6210" s="8">
        <f t="shared" ref="R6210:R6273" si="292">T6210-(Q6210*N6210)</f>
        <v>325.75399999999991</v>
      </c>
      <c r="S6210" s="8">
        <f>(((Sales[[#This Row],[Unit Price]]-(Sales[[#This Row],[Discount Applied]]*Sales[[#This Row],[Unit Price]]))-Q6210)/Q6210)*100</f>
        <v>21.794871794871788</v>
      </c>
      <c r="T6210" s="8">
        <f t="shared" ref="T6210:T6273" si="293">((P6210*N6210)-(P6210*O6210*N6210))</f>
        <v>1820.39</v>
      </c>
      <c r="U6210" s="8">
        <f>Sales[[#This Row],[Unit Cost]]*Sales[[#This Row],[Order Quantity]]</f>
        <v>1494.6360000000002</v>
      </c>
    </row>
    <row r="6211" spans="1:21" x14ac:dyDescent="0.2">
      <c r="A6211" s="6" t="s">
        <v>6424</v>
      </c>
      <c r="B6211" s="6" t="s">
        <v>24</v>
      </c>
      <c r="C6211" s="6" t="s">
        <v>148</v>
      </c>
      <c r="D6211" s="7">
        <v>43900</v>
      </c>
      <c r="E6211" s="7">
        <v>43986</v>
      </c>
      <c r="F6211" s="7">
        <v>43994</v>
      </c>
      <c r="G6211" s="7">
        <v>44000</v>
      </c>
      <c r="H6211" s="6">
        <f t="shared" si="291"/>
        <v>14</v>
      </c>
      <c r="I6211" s="6" t="s">
        <v>215</v>
      </c>
      <c r="J6211" s="6">
        <v>8</v>
      </c>
      <c r="K6211" s="6">
        <v>21</v>
      </c>
      <c r="L6211" s="6">
        <v>13</v>
      </c>
      <c r="M6211" s="6">
        <v>16</v>
      </c>
      <c r="N6211" s="6">
        <v>4</v>
      </c>
      <c r="O6211" s="6">
        <v>7.4999999999999997E-2</v>
      </c>
      <c r="P6211" s="8">
        <v>2546</v>
      </c>
      <c r="Q6211" s="8">
        <v>1196.6199999999999</v>
      </c>
      <c r="R6211" s="8">
        <f t="shared" si="292"/>
        <v>4633.7200000000012</v>
      </c>
      <c r="S6211" s="8">
        <f>(((Sales[[#This Row],[Unit Price]]-(Sales[[#This Row],[Discount Applied]]*Sales[[#This Row],[Unit Price]]))-Q6211)/Q6211)*100</f>
        <v>96.808510638297903</v>
      </c>
      <c r="T6211" s="8">
        <f t="shared" si="293"/>
        <v>9420.2000000000007</v>
      </c>
      <c r="U6211" s="8">
        <f>Sales[[#This Row],[Unit Cost]]*Sales[[#This Row],[Order Quantity]]</f>
        <v>4786.4799999999996</v>
      </c>
    </row>
    <row r="6212" spans="1:21" x14ac:dyDescent="0.2">
      <c r="A6212" s="6" t="s">
        <v>6425</v>
      </c>
      <c r="B6212" s="6" t="s">
        <v>25</v>
      </c>
      <c r="C6212" s="6" t="s">
        <v>148</v>
      </c>
      <c r="D6212" s="7">
        <v>43800</v>
      </c>
      <c r="E6212" s="7">
        <v>43986</v>
      </c>
      <c r="F6212" s="7">
        <v>44003</v>
      </c>
      <c r="G6212" s="7">
        <v>44012</v>
      </c>
      <c r="H6212" s="6">
        <f t="shared" si="291"/>
        <v>26</v>
      </c>
      <c r="I6212" s="6" t="s">
        <v>215</v>
      </c>
      <c r="J6212" s="6">
        <v>16</v>
      </c>
      <c r="K6212" s="6">
        <v>49</v>
      </c>
      <c r="L6212" s="6">
        <v>30</v>
      </c>
      <c r="M6212" s="6">
        <v>27</v>
      </c>
      <c r="N6212" s="6">
        <v>7</v>
      </c>
      <c r="O6212" s="6">
        <v>7.4999999999999997E-2</v>
      </c>
      <c r="P6212" s="8">
        <v>2780.5</v>
      </c>
      <c r="Q6212" s="8">
        <v>2057.5700000000002</v>
      </c>
      <c r="R6212" s="8">
        <f t="shared" si="292"/>
        <v>3600.7474999999977</v>
      </c>
      <c r="S6212" s="8">
        <f>(((Sales[[#This Row],[Unit Price]]-(Sales[[#This Row],[Discount Applied]]*Sales[[#This Row],[Unit Price]]))-Q6212)/Q6212)*100</f>
        <v>24.999999999999993</v>
      </c>
      <c r="T6212" s="8">
        <f t="shared" si="293"/>
        <v>18003.737499999999</v>
      </c>
      <c r="U6212" s="8">
        <f>Sales[[#This Row],[Unit Cost]]*Sales[[#This Row],[Order Quantity]]</f>
        <v>14402.990000000002</v>
      </c>
    </row>
    <row r="6213" spans="1:21" x14ac:dyDescent="0.2">
      <c r="A6213" s="6" t="s">
        <v>6426</v>
      </c>
      <c r="B6213" s="6" t="s">
        <v>23</v>
      </c>
      <c r="C6213" s="6" t="s">
        <v>146</v>
      </c>
      <c r="D6213" s="7">
        <v>43900</v>
      </c>
      <c r="E6213" s="7">
        <v>43986</v>
      </c>
      <c r="F6213" s="7">
        <v>44000</v>
      </c>
      <c r="G6213" s="7">
        <v>44006</v>
      </c>
      <c r="H6213" s="6">
        <f t="shared" si="291"/>
        <v>20</v>
      </c>
      <c r="I6213" s="6" t="s">
        <v>215</v>
      </c>
      <c r="J6213" s="6">
        <v>23</v>
      </c>
      <c r="K6213" s="6">
        <v>29</v>
      </c>
      <c r="L6213" s="6">
        <v>284</v>
      </c>
      <c r="M6213" s="6">
        <v>7</v>
      </c>
      <c r="N6213" s="6">
        <v>2</v>
      </c>
      <c r="O6213" s="6">
        <v>0.1</v>
      </c>
      <c r="P6213" s="8">
        <v>2010</v>
      </c>
      <c r="Q6213" s="8">
        <v>824.09999999999991</v>
      </c>
      <c r="R6213" s="8">
        <f t="shared" si="292"/>
        <v>1969.8000000000002</v>
      </c>
      <c r="S6213" s="8">
        <f>(((Sales[[#This Row],[Unit Price]]-(Sales[[#This Row],[Discount Applied]]*Sales[[#This Row],[Unit Price]]))-Q6213)/Q6213)*100</f>
        <v>119.51219512195124</v>
      </c>
      <c r="T6213" s="8">
        <f t="shared" si="293"/>
        <v>3618</v>
      </c>
      <c r="U6213" s="8">
        <f>Sales[[#This Row],[Unit Cost]]*Sales[[#This Row],[Order Quantity]]</f>
        <v>1648.1999999999998</v>
      </c>
    </row>
    <row r="6214" spans="1:21" x14ac:dyDescent="0.2">
      <c r="A6214" s="6" t="s">
        <v>6427</v>
      </c>
      <c r="B6214" s="6" t="s">
        <v>24</v>
      </c>
      <c r="C6214" s="6" t="s">
        <v>146</v>
      </c>
      <c r="D6214" s="7">
        <v>43900</v>
      </c>
      <c r="E6214" s="7">
        <v>43987</v>
      </c>
      <c r="F6214" s="7">
        <v>44000</v>
      </c>
      <c r="G6214" s="7">
        <v>44006</v>
      </c>
      <c r="H6214" s="6">
        <f t="shared" si="291"/>
        <v>19</v>
      </c>
      <c r="I6214" s="6" t="s">
        <v>215</v>
      </c>
      <c r="J6214" s="6">
        <v>4</v>
      </c>
      <c r="K6214" s="6">
        <v>9</v>
      </c>
      <c r="L6214" s="6">
        <v>327</v>
      </c>
      <c r="M6214" s="6">
        <v>27</v>
      </c>
      <c r="N6214" s="6">
        <v>6</v>
      </c>
      <c r="O6214" s="6">
        <v>0.15</v>
      </c>
      <c r="P6214" s="8">
        <v>1822.4</v>
      </c>
      <c r="Q6214" s="8">
        <v>1530.816</v>
      </c>
      <c r="R6214" s="8">
        <f t="shared" si="292"/>
        <v>109.34400000000096</v>
      </c>
      <c r="S6214" s="8">
        <f>(((Sales[[#This Row],[Unit Price]]-(Sales[[#This Row],[Discount Applied]]*Sales[[#This Row],[Unit Price]]))-Q6214)/Q6214)*100</f>
        <v>1.190476190476186</v>
      </c>
      <c r="T6214" s="8">
        <f t="shared" si="293"/>
        <v>9294.2400000000016</v>
      </c>
      <c r="U6214" s="8">
        <f>Sales[[#This Row],[Unit Cost]]*Sales[[#This Row],[Order Quantity]]</f>
        <v>9184.8960000000006</v>
      </c>
    </row>
    <row r="6215" spans="1:21" x14ac:dyDescent="0.2">
      <c r="A6215" s="6" t="s">
        <v>6428</v>
      </c>
      <c r="B6215" s="6" t="s">
        <v>25</v>
      </c>
      <c r="C6215" s="6" t="s">
        <v>143</v>
      </c>
      <c r="D6215" s="7">
        <v>43900</v>
      </c>
      <c r="E6215" s="7">
        <v>43987</v>
      </c>
      <c r="F6215" s="7">
        <v>44005</v>
      </c>
      <c r="G6215" s="7">
        <v>44008</v>
      </c>
      <c r="H6215" s="6">
        <f t="shared" si="291"/>
        <v>21</v>
      </c>
      <c r="I6215" s="6" t="s">
        <v>215</v>
      </c>
      <c r="J6215" s="6">
        <v>20</v>
      </c>
      <c r="K6215" s="6">
        <v>31</v>
      </c>
      <c r="L6215" s="6">
        <v>334</v>
      </c>
      <c r="M6215" s="6">
        <v>4</v>
      </c>
      <c r="N6215" s="6">
        <v>2</v>
      </c>
      <c r="O6215" s="6">
        <v>0.2</v>
      </c>
      <c r="P6215" s="8">
        <v>2010</v>
      </c>
      <c r="Q6215" s="8">
        <v>884.4</v>
      </c>
      <c r="R6215" s="8">
        <f t="shared" si="292"/>
        <v>1447.2</v>
      </c>
      <c r="S6215" s="8">
        <f>(((Sales[[#This Row],[Unit Price]]-(Sales[[#This Row],[Discount Applied]]*Sales[[#This Row],[Unit Price]]))-Q6215)/Q6215)*100</f>
        <v>81.818181818181827</v>
      </c>
      <c r="T6215" s="8">
        <f t="shared" si="293"/>
        <v>3216</v>
      </c>
      <c r="U6215" s="8">
        <f>Sales[[#This Row],[Unit Cost]]*Sales[[#This Row],[Order Quantity]]</f>
        <v>1768.8</v>
      </c>
    </row>
    <row r="6216" spans="1:21" x14ac:dyDescent="0.2">
      <c r="A6216" s="6" t="s">
        <v>6429</v>
      </c>
      <c r="B6216" s="6" t="s">
        <v>24</v>
      </c>
      <c r="C6216" s="6" t="s">
        <v>143</v>
      </c>
      <c r="D6216" s="7">
        <v>43900</v>
      </c>
      <c r="E6216" s="7">
        <v>43987</v>
      </c>
      <c r="F6216" s="7">
        <v>44012</v>
      </c>
      <c r="G6216" s="7">
        <v>44014</v>
      </c>
      <c r="H6216" s="6">
        <f t="shared" si="291"/>
        <v>27</v>
      </c>
      <c r="I6216" s="6" t="s">
        <v>215</v>
      </c>
      <c r="J6216" s="6">
        <v>7</v>
      </c>
      <c r="K6216" s="6">
        <v>13</v>
      </c>
      <c r="L6216" s="6">
        <v>343</v>
      </c>
      <c r="M6216" s="6">
        <v>28</v>
      </c>
      <c r="N6216" s="6">
        <v>2</v>
      </c>
      <c r="O6216" s="6">
        <v>0.2</v>
      </c>
      <c r="P6216" s="8">
        <v>3973.1</v>
      </c>
      <c r="Q6216" s="8">
        <v>2066.0120000000002</v>
      </c>
      <c r="R6216" s="8">
        <f t="shared" si="292"/>
        <v>2224.9359999999997</v>
      </c>
      <c r="S6216" s="8">
        <f>(((Sales[[#This Row],[Unit Price]]-(Sales[[#This Row],[Discount Applied]]*Sales[[#This Row],[Unit Price]]))-Q6216)/Q6216)*100</f>
        <v>53.846153846153832</v>
      </c>
      <c r="T6216" s="8">
        <f t="shared" si="293"/>
        <v>6356.96</v>
      </c>
      <c r="U6216" s="8">
        <f>Sales[[#This Row],[Unit Cost]]*Sales[[#This Row],[Order Quantity]]</f>
        <v>4132.0240000000003</v>
      </c>
    </row>
    <row r="6217" spans="1:21" x14ac:dyDescent="0.2">
      <c r="A6217" s="6" t="s">
        <v>6430</v>
      </c>
      <c r="B6217" s="6" t="s">
        <v>24</v>
      </c>
      <c r="C6217" s="6" t="s">
        <v>148</v>
      </c>
      <c r="D6217" s="7">
        <v>43800</v>
      </c>
      <c r="E6217" s="7">
        <v>43987</v>
      </c>
      <c r="F6217" s="7">
        <v>44006</v>
      </c>
      <c r="G6217" s="7">
        <v>44016</v>
      </c>
      <c r="H6217" s="6">
        <f t="shared" si="291"/>
        <v>29</v>
      </c>
      <c r="I6217" s="6" t="s">
        <v>215</v>
      </c>
      <c r="J6217" s="6">
        <v>6</v>
      </c>
      <c r="K6217" s="6">
        <v>22</v>
      </c>
      <c r="L6217" s="6">
        <v>22</v>
      </c>
      <c r="M6217" s="6">
        <v>33</v>
      </c>
      <c r="N6217" s="6">
        <v>1</v>
      </c>
      <c r="O6217" s="6">
        <v>7.4999999999999997E-2</v>
      </c>
      <c r="P6217" s="8">
        <v>1319.9</v>
      </c>
      <c r="Q6217" s="8">
        <v>989.92500000000007</v>
      </c>
      <c r="R6217" s="8">
        <f t="shared" si="292"/>
        <v>230.98249999999996</v>
      </c>
      <c r="S6217" s="8">
        <f>(((Sales[[#This Row],[Unit Price]]-(Sales[[#This Row],[Discount Applied]]*Sales[[#This Row],[Unit Price]]))-Q6217)/Q6217)*100</f>
        <v>23.333333333333329</v>
      </c>
      <c r="T6217" s="8">
        <f t="shared" si="293"/>
        <v>1220.9075</v>
      </c>
      <c r="U6217" s="8">
        <f>Sales[[#This Row],[Unit Cost]]*Sales[[#This Row],[Order Quantity]]</f>
        <v>989.92500000000007</v>
      </c>
    </row>
    <row r="6218" spans="1:21" x14ac:dyDescent="0.2">
      <c r="A6218" s="6" t="s">
        <v>6431</v>
      </c>
      <c r="B6218" s="6" t="s">
        <v>24</v>
      </c>
      <c r="C6218" s="6" t="s">
        <v>146</v>
      </c>
      <c r="D6218" s="7">
        <v>43900</v>
      </c>
      <c r="E6218" s="7">
        <v>43987</v>
      </c>
      <c r="F6218" s="7">
        <v>44009</v>
      </c>
      <c r="G6218" s="7">
        <v>44013</v>
      </c>
      <c r="H6218" s="6">
        <f t="shared" si="291"/>
        <v>26</v>
      </c>
      <c r="I6218" s="6" t="s">
        <v>215</v>
      </c>
      <c r="J6218" s="6">
        <v>3</v>
      </c>
      <c r="K6218" s="6">
        <v>36</v>
      </c>
      <c r="L6218" s="6">
        <v>284</v>
      </c>
      <c r="M6218" s="6">
        <v>17</v>
      </c>
      <c r="N6218" s="6">
        <v>6</v>
      </c>
      <c r="O6218" s="6">
        <v>7.4999999999999997E-2</v>
      </c>
      <c r="P6218" s="8">
        <v>2378.5</v>
      </c>
      <c r="Q6218" s="8">
        <v>1070.325</v>
      </c>
      <c r="R6218" s="8">
        <f t="shared" si="292"/>
        <v>6778.7249999999985</v>
      </c>
      <c r="S6218" s="8">
        <f>(((Sales[[#This Row],[Unit Price]]-(Sales[[#This Row],[Discount Applied]]*Sales[[#This Row],[Unit Price]]))-Q6218)/Q6218)*100</f>
        <v>105.55555555555556</v>
      </c>
      <c r="T6218" s="8">
        <f t="shared" si="293"/>
        <v>13200.674999999999</v>
      </c>
      <c r="U6218" s="8">
        <f>Sales[[#This Row],[Unit Cost]]*Sales[[#This Row],[Order Quantity]]</f>
        <v>6421.9500000000007</v>
      </c>
    </row>
    <row r="6219" spans="1:21" x14ac:dyDescent="0.2">
      <c r="A6219" s="6" t="s">
        <v>6432</v>
      </c>
      <c r="B6219" s="6" t="s">
        <v>25</v>
      </c>
      <c r="C6219" s="6" t="s">
        <v>145</v>
      </c>
      <c r="D6219" s="7">
        <v>43900</v>
      </c>
      <c r="E6219" s="7">
        <v>43987</v>
      </c>
      <c r="F6219" s="7">
        <v>44001</v>
      </c>
      <c r="G6219" s="7">
        <v>44006</v>
      </c>
      <c r="H6219" s="6">
        <f t="shared" si="291"/>
        <v>19</v>
      </c>
      <c r="I6219" s="6" t="s">
        <v>215</v>
      </c>
      <c r="J6219" s="6">
        <v>18</v>
      </c>
      <c r="K6219" s="6">
        <v>43</v>
      </c>
      <c r="L6219" s="6">
        <v>109</v>
      </c>
      <c r="M6219" s="6">
        <v>31</v>
      </c>
      <c r="N6219" s="6">
        <v>6</v>
      </c>
      <c r="O6219" s="6">
        <v>7.4999999999999997E-2</v>
      </c>
      <c r="P6219" s="8">
        <v>737</v>
      </c>
      <c r="Q6219" s="8">
        <v>574.86</v>
      </c>
      <c r="R6219" s="8">
        <f t="shared" si="292"/>
        <v>641.19000000000005</v>
      </c>
      <c r="S6219" s="8">
        <f>(((Sales[[#This Row],[Unit Price]]-(Sales[[#This Row],[Discount Applied]]*Sales[[#This Row],[Unit Price]]))-Q6219)/Q6219)*100</f>
        <v>18.589743589743591</v>
      </c>
      <c r="T6219" s="8">
        <f t="shared" si="293"/>
        <v>4090.35</v>
      </c>
      <c r="U6219" s="8">
        <f>Sales[[#This Row],[Unit Cost]]*Sales[[#This Row],[Order Quantity]]</f>
        <v>3449.16</v>
      </c>
    </row>
    <row r="6220" spans="1:21" x14ac:dyDescent="0.2">
      <c r="A6220" s="6" t="s">
        <v>6433</v>
      </c>
      <c r="B6220" s="6" t="s">
        <v>24</v>
      </c>
      <c r="C6220" s="6" t="s">
        <v>143</v>
      </c>
      <c r="D6220" s="7">
        <v>43900</v>
      </c>
      <c r="E6220" s="7">
        <v>43987</v>
      </c>
      <c r="F6220" s="7">
        <v>44013</v>
      </c>
      <c r="G6220" s="7">
        <v>44016</v>
      </c>
      <c r="H6220" s="6">
        <f t="shared" si="291"/>
        <v>29</v>
      </c>
      <c r="I6220" s="6" t="s">
        <v>215</v>
      </c>
      <c r="J6220" s="6">
        <v>6</v>
      </c>
      <c r="K6220" s="6">
        <v>11</v>
      </c>
      <c r="L6220" s="6">
        <v>336</v>
      </c>
      <c r="M6220" s="6">
        <v>17</v>
      </c>
      <c r="N6220" s="6">
        <v>1</v>
      </c>
      <c r="O6220" s="6">
        <v>7.4999999999999997E-2</v>
      </c>
      <c r="P6220" s="8">
        <v>2586.2000000000003</v>
      </c>
      <c r="Q6220" s="8">
        <v>1965.5120000000002</v>
      </c>
      <c r="R6220" s="8">
        <f t="shared" si="292"/>
        <v>426.72299999999996</v>
      </c>
      <c r="S6220" s="8">
        <f>(((Sales[[#This Row],[Unit Price]]-(Sales[[#This Row],[Discount Applied]]*Sales[[#This Row],[Unit Price]]))-Q6220)/Q6220)*100</f>
        <v>21.710526315789469</v>
      </c>
      <c r="T6220" s="8">
        <f t="shared" si="293"/>
        <v>2392.2350000000001</v>
      </c>
      <c r="U6220" s="8">
        <f>Sales[[#This Row],[Unit Cost]]*Sales[[#This Row],[Order Quantity]]</f>
        <v>1965.5120000000002</v>
      </c>
    </row>
    <row r="6221" spans="1:21" x14ac:dyDescent="0.2">
      <c r="A6221" s="6" t="s">
        <v>6434</v>
      </c>
      <c r="B6221" s="6" t="s">
        <v>24</v>
      </c>
      <c r="C6221" s="6" t="s">
        <v>143</v>
      </c>
      <c r="D6221" s="7">
        <v>43900</v>
      </c>
      <c r="E6221" s="7">
        <v>43987</v>
      </c>
      <c r="F6221" s="7">
        <v>43993</v>
      </c>
      <c r="G6221" s="7">
        <v>44000</v>
      </c>
      <c r="H6221" s="6">
        <f t="shared" si="291"/>
        <v>13</v>
      </c>
      <c r="I6221" s="6" t="s">
        <v>215</v>
      </c>
      <c r="J6221" s="6">
        <v>7</v>
      </c>
      <c r="K6221" s="6">
        <v>41</v>
      </c>
      <c r="L6221" s="6">
        <v>337</v>
      </c>
      <c r="M6221" s="6">
        <v>5</v>
      </c>
      <c r="N6221" s="6">
        <v>7</v>
      </c>
      <c r="O6221" s="6">
        <v>0.1</v>
      </c>
      <c r="P6221" s="8">
        <v>3999.9</v>
      </c>
      <c r="Q6221" s="8">
        <v>2159.9460000000004</v>
      </c>
      <c r="R6221" s="8">
        <f t="shared" si="292"/>
        <v>10079.747999999996</v>
      </c>
      <c r="S6221" s="8">
        <f>(((Sales[[#This Row],[Unit Price]]-(Sales[[#This Row],[Discount Applied]]*Sales[[#This Row],[Unit Price]]))-Q6221)/Q6221)*100</f>
        <v>66.666666666666629</v>
      </c>
      <c r="T6221" s="8">
        <f t="shared" si="293"/>
        <v>25199.37</v>
      </c>
      <c r="U6221" s="8">
        <f>Sales[[#This Row],[Unit Cost]]*Sales[[#This Row],[Order Quantity]]</f>
        <v>15119.622000000003</v>
      </c>
    </row>
    <row r="6222" spans="1:21" x14ac:dyDescent="0.2">
      <c r="A6222" s="6" t="s">
        <v>6435</v>
      </c>
      <c r="B6222" s="6" t="s">
        <v>25</v>
      </c>
      <c r="C6222" s="6" t="s">
        <v>148</v>
      </c>
      <c r="D6222" s="7">
        <v>43900</v>
      </c>
      <c r="E6222" s="7">
        <v>43987</v>
      </c>
      <c r="F6222" s="7">
        <v>44004</v>
      </c>
      <c r="G6222" s="7">
        <v>44007</v>
      </c>
      <c r="H6222" s="6">
        <f t="shared" si="291"/>
        <v>20</v>
      </c>
      <c r="I6222" s="6" t="s">
        <v>215</v>
      </c>
      <c r="J6222" s="6">
        <v>13</v>
      </c>
      <c r="K6222" s="6">
        <v>12</v>
      </c>
      <c r="L6222" s="6">
        <v>6</v>
      </c>
      <c r="M6222" s="6">
        <v>6</v>
      </c>
      <c r="N6222" s="6">
        <v>1</v>
      </c>
      <c r="O6222" s="6">
        <v>0.05</v>
      </c>
      <c r="P6222" s="8">
        <v>3939.6</v>
      </c>
      <c r="Q6222" s="8">
        <v>2481.9479999999999</v>
      </c>
      <c r="R6222" s="8">
        <f t="shared" si="292"/>
        <v>1260.672</v>
      </c>
      <c r="S6222" s="8">
        <f>(((Sales[[#This Row],[Unit Price]]-(Sales[[#This Row],[Discount Applied]]*Sales[[#This Row],[Unit Price]]))-Q6222)/Q6222)*100</f>
        <v>50.793650793650805</v>
      </c>
      <c r="T6222" s="8">
        <f t="shared" si="293"/>
        <v>3742.62</v>
      </c>
      <c r="U6222" s="8">
        <f>Sales[[#This Row],[Unit Cost]]*Sales[[#This Row],[Order Quantity]]</f>
        <v>2481.9479999999999</v>
      </c>
    </row>
    <row r="6223" spans="1:21" x14ac:dyDescent="0.2">
      <c r="A6223" s="6" t="s">
        <v>6436</v>
      </c>
      <c r="B6223" s="6" t="s">
        <v>25</v>
      </c>
      <c r="C6223" s="6" t="s">
        <v>145</v>
      </c>
      <c r="D6223" s="7">
        <v>43900</v>
      </c>
      <c r="E6223" s="7">
        <v>43987</v>
      </c>
      <c r="F6223" s="7">
        <v>44011</v>
      </c>
      <c r="G6223" s="7">
        <v>44016</v>
      </c>
      <c r="H6223" s="6">
        <f t="shared" si="291"/>
        <v>29</v>
      </c>
      <c r="I6223" s="6" t="s">
        <v>215</v>
      </c>
      <c r="J6223" s="6">
        <v>12</v>
      </c>
      <c r="K6223" s="6">
        <v>35</v>
      </c>
      <c r="L6223" s="6">
        <v>131</v>
      </c>
      <c r="M6223" s="6">
        <v>27</v>
      </c>
      <c r="N6223" s="6">
        <v>8</v>
      </c>
      <c r="O6223" s="6">
        <v>0.15</v>
      </c>
      <c r="P6223" s="8">
        <v>3725.2000000000003</v>
      </c>
      <c r="Q6223" s="8">
        <v>2756.6480000000001</v>
      </c>
      <c r="R6223" s="8">
        <f t="shared" si="292"/>
        <v>3278.1759999999995</v>
      </c>
      <c r="S6223" s="8">
        <f>(((Sales[[#This Row],[Unit Price]]-(Sales[[#This Row],[Discount Applied]]*Sales[[#This Row],[Unit Price]]))-Q6223)/Q6223)*100</f>
        <v>14.864864864864863</v>
      </c>
      <c r="T6223" s="8">
        <f t="shared" si="293"/>
        <v>25331.360000000001</v>
      </c>
      <c r="U6223" s="8">
        <f>Sales[[#This Row],[Unit Cost]]*Sales[[#This Row],[Order Quantity]]</f>
        <v>22053.184000000001</v>
      </c>
    </row>
    <row r="6224" spans="1:21" x14ac:dyDescent="0.2">
      <c r="A6224" s="6" t="s">
        <v>6437</v>
      </c>
      <c r="B6224" s="6" t="s">
        <v>23</v>
      </c>
      <c r="C6224" s="6" t="s">
        <v>147</v>
      </c>
      <c r="D6224" s="7">
        <v>43900</v>
      </c>
      <c r="E6224" s="7">
        <v>43987</v>
      </c>
      <c r="F6224" s="7">
        <v>43989</v>
      </c>
      <c r="G6224" s="7">
        <v>43999</v>
      </c>
      <c r="H6224" s="6">
        <f t="shared" si="291"/>
        <v>12</v>
      </c>
      <c r="I6224" s="6" t="s">
        <v>215</v>
      </c>
      <c r="J6224" s="6">
        <v>21</v>
      </c>
      <c r="K6224" s="6">
        <v>39</v>
      </c>
      <c r="L6224" s="6">
        <v>229</v>
      </c>
      <c r="M6224" s="6">
        <v>10</v>
      </c>
      <c r="N6224" s="6">
        <v>3</v>
      </c>
      <c r="O6224" s="6">
        <v>0.05</v>
      </c>
      <c r="P6224" s="8">
        <v>2525.9</v>
      </c>
      <c r="Q6224" s="8">
        <v>1010.3600000000001</v>
      </c>
      <c r="R6224" s="8">
        <f t="shared" si="292"/>
        <v>4167.7350000000006</v>
      </c>
      <c r="S6224" s="8">
        <f>(((Sales[[#This Row],[Unit Price]]-(Sales[[#This Row],[Discount Applied]]*Sales[[#This Row],[Unit Price]]))-Q6224)/Q6224)*100</f>
        <v>137.49999999999997</v>
      </c>
      <c r="T6224" s="8">
        <f t="shared" si="293"/>
        <v>7198.8150000000005</v>
      </c>
      <c r="U6224" s="8">
        <f>Sales[[#This Row],[Unit Cost]]*Sales[[#This Row],[Order Quantity]]</f>
        <v>3031.0800000000004</v>
      </c>
    </row>
    <row r="6225" spans="1:21" x14ac:dyDescent="0.2">
      <c r="A6225" s="6" t="s">
        <v>6438</v>
      </c>
      <c r="B6225" s="6" t="s">
        <v>24</v>
      </c>
      <c r="C6225" s="6" t="s">
        <v>145</v>
      </c>
      <c r="D6225" s="7">
        <v>43900</v>
      </c>
      <c r="E6225" s="7">
        <v>43988</v>
      </c>
      <c r="F6225" s="7">
        <v>44012</v>
      </c>
      <c r="G6225" s="7">
        <v>44021</v>
      </c>
      <c r="H6225" s="6">
        <f t="shared" si="291"/>
        <v>33</v>
      </c>
      <c r="I6225" s="6" t="s">
        <v>215</v>
      </c>
      <c r="J6225" s="6">
        <v>4</v>
      </c>
      <c r="K6225" s="6">
        <v>7</v>
      </c>
      <c r="L6225" s="6">
        <v>144</v>
      </c>
      <c r="M6225" s="6">
        <v>3</v>
      </c>
      <c r="N6225" s="6">
        <v>2</v>
      </c>
      <c r="O6225" s="6">
        <v>0.2</v>
      </c>
      <c r="P6225" s="8">
        <v>1809</v>
      </c>
      <c r="Q6225" s="8">
        <v>741.68999999999994</v>
      </c>
      <c r="R6225" s="8">
        <f t="shared" si="292"/>
        <v>1411.0200000000002</v>
      </c>
      <c r="S6225" s="8">
        <f>(((Sales[[#This Row],[Unit Price]]-(Sales[[#This Row],[Discount Applied]]*Sales[[#This Row],[Unit Price]]))-Q6225)/Q6225)*100</f>
        <v>95.121951219512212</v>
      </c>
      <c r="T6225" s="8">
        <f t="shared" si="293"/>
        <v>2894.4</v>
      </c>
      <c r="U6225" s="8">
        <f>Sales[[#This Row],[Unit Cost]]*Sales[[#This Row],[Order Quantity]]</f>
        <v>1483.3799999999999</v>
      </c>
    </row>
    <row r="6226" spans="1:21" x14ac:dyDescent="0.2">
      <c r="A6226" s="6" t="s">
        <v>6439</v>
      </c>
      <c r="B6226" s="6" t="s">
        <v>25</v>
      </c>
      <c r="C6226" s="6" t="s">
        <v>148</v>
      </c>
      <c r="D6226" s="7">
        <v>43900</v>
      </c>
      <c r="E6226" s="7">
        <v>43988</v>
      </c>
      <c r="F6226" s="7">
        <v>44015</v>
      </c>
      <c r="G6226" s="7">
        <v>44017</v>
      </c>
      <c r="H6226" s="6">
        <f t="shared" si="291"/>
        <v>29</v>
      </c>
      <c r="I6226" s="6" t="s">
        <v>215</v>
      </c>
      <c r="J6226" s="6">
        <v>14</v>
      </c>
      <c r="K6226" s="6">
        <v>22</v>
      </c>
      <c r="L6226" s="6">
        <v>22</v>
      </c>
      <c r="M6226" s="6">
        <v>7</v>
      </c>
      <c r="N6226" s="6">
        <v>1</v>
      </c>
      <c r="O6226" s="6">
        <v>0.15</v>
      </c>
      <c r="P6226" s="8">
        <v>1963.1000000000001</v>
      </c>
      <c r="Q6226" s="8">
        <v>1138.598</v>
      </c>
      <c r="R6226" s="8">
        <f t="shared" si="292"/>
        <v>530.03700000000026</v>
      </c>
      <c r="S6226" s="8">
        <f>(((Sales[[#This Row],[Unit Price]]-(Sales[[#This Row],[Discount Applied]]*Sales[[#This Row],[Unit Price]]))-Q6226)/Q6226)*100</f>
        <v>46.55172413793106</v>
      </c>
      <c r="T6226" s="8">
        <f t="shared" si="293"/>
        <v>1668.6350000000002</v>
      </c>
      <c r="U6226" s="8">
        <f>Sales[[#This Row],[Unit Cost]]*Sales[[#This Row],[Order Quantity]]</f>
        <v>1138.598</v>
      </c>
    </row>
    <row r="6227" spans="1:21" x14ac:dyDescent="0.2">
      <c r="A6227" s="6" t="s">
        <v>6440</v>
      </c>
      <c r="B6227" s="6" t="s">
        <v>25</v>
      </c>
      <c r="C6227" s="6" t="s">
        <v>148</v>
      </c>
      <c r="D6227" s="7">
        <v>43900</v>
      </c>
      <c r="E6227" s="7">
        <v>43988</v>
      </c>
      <c r="F6227" s="7">
        <v>43997</v>
      </c>
      <c r="G6227" s="7">
        <v>44000</v>
      </c>
      <c r="H6227" s="6">
        <f t="shared" si="291"/>
        <v>12</v>
      </c>
      <c r="I6227" s="6" t="s">
        <v>215</v>
      </c>
      <c r="J6227" s="6">
        <v>16</v>
      </c>
      <c r="K6227" s="6">
        <v>42</v>
      </c>
      <c r="L6227" s="6">
        <v>28</v>
      </c>
      <c r="M6227" s="6">
        <v>2</v>
      </c>
      <c r="N6227" s="6">
        <v>7</v>
      </c>
      <c r="O6227" s="6">
        <v>0.2</v>
      </c>
      <c r="P6227" s="8">
        <v>2800.6</v>
      </c>
      <c r="Q6227" s="8">
        <v>1316.2819999999999</v>
      </c>
      <c r="R6227" s="8">
        <f t="shared" si="292"/>
        <v>6469.3860000000004</v>
      </c>
      <c r="S6227" s="8">
        <f>(((Sales[[#This Row],[Unit Price]]-(Sales[[#This Row],[Discount Applied]]*Sales[[#This Row],[Unit Price]]))-Q6227)/Q6227)*100</f>
        <v>70.21276595744682</v>
      </c>
      <c r="T6227" s="8">
        <f t="shared" si="293"/>
        <v>15683.36</v>
      </c>
      <c r="U6227" s="8">
        <f>Sales[[#This Row],[Unit Cost]]*Sales[[#This Row],[Order Quantity]]</f>
        <v>9213.9740000000002</v>
      </c>
    </row>
    <row r="6228" spans="1:21" x14ac:dyDescent="0.2">
      <c r="A6228" s="6" t="s">
        <v>6441</v>
      </c>
      <c r="B6228" s="6" t="s">
        <v>23</v>
      </c>
      <c r="C6228" s="6" t="s">
        <v>148</v>
      </c>
      <c r="D6228" s="7">
        <v>43900</v>
      </c>
      <c r="E6228" s="7">
        <v>43988</v>
      </c>
      <c r="F6228" s="7">
        <v>43998</v>
      </c>
      <c r="G6228" s="7">
        <v>44002</v>
      </c>
      <c r="H6228" s="6">
        <f t="shared" si="291"/>
        <v>14</v>
      </c>
      <c r="I6228" s="6" t="s">
        <v>215</v>
      </c>
      <c r="J6228" s="6">
        <v>22</v>
      </c>
      <c r="K6228" s="6">
        <v>18</v>
      </c>
      <c r="L6228" s="6">
        <v>54</v>
      </c>
      <c r="M6228" s="6">
        <v>13</v>
      </c>
      <c r="N6228" s="6">
        <v>4</v>
      </c>
      <c r="O6228" s="6">
        <v>0.05</v>
      </c>
      <c r="P6228" s="8">
        <v>4013.3</v>
      </c>
      <c r="Q6228" s="8">
        <v>2929.7090000000003</v>
      </c>
      <c r="R6228" s="8">
        <f t="shared" si="292"/>
        <v>3531.7039999999997</v>
      </c>
      <c r="S6228" s="8">
        <f>(((Sales[[#This Row],[Unit Price]]-(Sales[[#This Row],[Discount Applied]]*Sales[[#This Row],[Unit Price]]))-Q6228)/Q6228)*100</f>
        <v>30.136986301369856</v>
      </c>
      <c r="T6228" s="8">
        <f t="shared" si="293"/>
        <v>15250.54</v>
      </c>
      <c r="U6228" s="8">
        <f>Sales[[#This Row],[Unit Cost]]*Sales[[#This Row],[Order Quantity]]</f>
        <v>11718.836000000001</v>
      </c>
    </row>
    <row r="6229" spans="1:21" x14ac:dyDescent="0.2">
      <c r="A6229" s="6" t="s">
        <v>6442</v>
      </c>
      <c r="B6229" s="6" t="s">
        <v>24</v>
      </c>
      <c r="C6229" s="6" t="s">
        <v>148</v>
      </c>
      <c r="D6229" s="7">
        <v>43900</v>
      </c>
      <c r="E6229" s="7">
        <v>43988</v>
      </c>
      <c r="F6229" s="7">
        <v>44007</v>
      </c>
      <c r="G6229" s="7">
        <v>44011</v>
      </c>
      <c r="H6229" s="6">
        <f t="shared" si="291"/>
        <v>23</v>
      </c>
      <c r="I6229" s="6" t="s">
        <v>215</v>
      </c>
      <c r="J6229" s="6">
        <v>8</v>
      </c>
      <c r="K6229" s="6">
        <v>27</v>
      </c>
      <c r="L6229" s="6">
        <v>6</v>
      </c>
      <c r="M6229" s="6">
        <v>26</v>
      </c>
      <c r="N6229" s="6">
        <v>8</v>
      </c>
      <c r="O6229" s="6">
        <v>0.1</v>
      </c>
      <c r="P6229" s="8">
        <v>247.9</v>
      </c>
      <c r="Q6229" s="8">
        <v>114.03400000000001</v>
      </c>
      <c r="R6229" s="8">
        <f t="shared" si="292"/>
        <v>872.60800000000006</v>
      </c>
      <c r="S6229" s="8">
        <f>(((Sales[[#This Row],[Unit Price]]-(Sales[[#This Row],[Discount Applied]]*Sales[[#This Row],[Unit Price]]))-Q6229)/Q6229)*100</f>
        <v>95.652173913043484</v>
      </c>
      <c r="T6229" s="8">
        <f t="shared" si="293"/>
        <v>1784.88</v>
      </c>
      <c r="U6229" s="8">
        <f>Sales[[#This Row],[Unit Cost]]*Sales[[#This Row],[Order Quantity]]</f>
        <v>912.27200000000005</v>
      </c>
    </row>
    <row r="6230" spans="1:21" x14ac:dyDescent="0.2">
      <c r="A6230" s="6" t="s">
        <v>6443</v>
      </c>
      <c r="B6230" s="6" t="s">
        <v>25</v>
      </c>
      <c r="C6230" s="6" t="s">
        <v>146</v>
      </c>
      <c r="D6230" s="7">
        <v>43900</v>
      </c>
      <c r="E6230" s="7">
        <v>43988</v>
      </c>
      <c r="F6230" s="7">
        <v>44015</v>
      </c>
      <c r="G6230" s="7">
        <v>44024</v>
      </c>
      <c r="H6230" s="6">
        <f t="shared" si="291"/>
        <v>36</v>
      </c>
      <c r="I6230" s="6" t="s">
        <v>215</v>
      </c>
      <c r="J6230" s="6">
        <v>18</v>
      </c>
      <c r="K6230" s="6">
        <v>1</v>
      </c>
      <c r="L6230" s="6">
        <v>314</v>
      </c>
      <c r="M6230" s="6">
        <v>34</v>
      </c>
      <c r="N6230" s="6">
        <v>8</v>
      </c>
      <c r="O6230" s="6">
        <v>7.4999999999999997E-2</v>
      </c>
      <c r="P6230" s="8">
        <v>2713.5</v>
      </c>
      <c r="Q6230" s="8">
        <v>1600.9649999999999</v>
      </c>
      <c r="R6230" s="8">
        <f t="shared" si="292"/>
        <v>7272.1800000000021</v>
      </c>
      <c r="S6230" s="8">
        <f>(((Sales[[#This Row],[Unit Price]]-(Sales[[#This Row],[Discount Applied]]*Sales[[#This Row],[Unit Price]]))-Q6230)/Q6230)*100</f>
        <v>56.77966101694917</v>
      </c>
      <c r="T6230" s="8">
        <f t="shared" si="293"/>
        <v>20079.900000000001</v>
      </c>
      <c r="U6230" s="8">
        <f>Sales[[#This Row],[Unit Cost]]*Sales[[#This Row],[Order Quantity]]</f>
        <v>12807.72</v>
      </c>
    </row>
    <row r="6231" spans="1:21" x14ac:dyDescent="0.2">
      <c r="A6231" s="6" t="s">
        <v>6444</v>
      </c>
      <c r="B6231" s="6" t="s">
        <v>25</v>
      </c>
      <c r="C6231" s="6" t="s">
        <v>143</v>
      </c>
      <c r="D6231" s="7">
        <v>43900</v>
      </c>
      <c r="E6231" s="7">
        <v>43988</v>
      </c>
      <c r="F6231" s="7">
        <v>44002</v>
      </c>
      <c r="G6231" s="7">
        <v>44005</v>
      </c>
      <c r="H6231" s="6">
        <f t="shared" si="291"/>
        <v>17</v>
      </c>
      <c r="I6231" s="6" t="s">
        <v>215</v>
      </c>
      <c r="J6231" s="6">
        <v>16</v>
      </c>
      <c r="K6231" s="6">
        <v>49</v>
      </c>
      <c r="L6231" s="6">
        <v>339</v>
      </c>
      <c r="M6231" s="6">
        <v>15</v>
      </c>
      <c r="N6231" s="6">
        <v>3</v>
      </c>
      <c r="O6231" s="6">
        <v>0.15</v>
      </c>
      <c r="P6231" s="8">
        <v>3162.4</v>
      </c>
      <c r="Q6231" s="8">
        <v>1612.8240000000001</v>
      </c>
      <c r="R6231" s="8">
        <f t="shared" si="292"/>
        <v>3225.648000000001</v>
      </c>
      <c r="S6231" s="8">
        <f>(((Sales[[#This Row],[Unit Price]]-(Sales[[#This Row],[Discount Applied]]*Sales[[#This Row],[Unit Price]]))-Q6231)/Q6231)*100</f>
        <v>66.666666666666657</v>
      </c>
      <c r="T6231" s="8">
        <f t="shared" si="293"/>
        <v>8064.1200000000008</v>
      </c>
      <c r="U6231" s="8">
        <f>Sales[[#This Row],[Unit Cost]]*Sales[[#This Row],[Order Quantity]]</f>
        <v>4838.4719999999998</v>
      </c>
    </row>
    <row r="6232" spans="1:21" x14ac:dyDescent="0.2">
      <c r="A6232" s="6" t="s">
        <v>6445</v>
      </c>
      <c r="B6232" s="6" t="s">
        <v>23</v>
      </c>
      <c r="C6232" s="6" t="s">
        <v>148</v>
      </c>
      <c r="D6232" s="7">
        <v>43900</v>
      </c>
      <c r="E6232" s="7">
        <v>43989</v>
      </c>
      <c r="F6232" s="7">
        <v>44010</v>
      </c>
      <c r="G6232" s="7">
        <v>44014</v>
      </c>
      <c r="H6232" s="6">
        <f t="shared" si="291"/>
        <v>25</v>
      </c>
      <c r="I6232" s="6" t="s">
        <v>215</v>
      </c>
      <c r="J6232" s="6">
        <v>22</v>
      </c>
      <c r="K6232" s="6">
        <v>26</v>
      </c>
      <c r="L6232" s="6">
        <v>57</v>
      </c>
      <c r="M6232" s="6">
        <v>32</v>
      </c>
      <c r="N6232" s="6">
        <v>2</v>
      </c>
      <c r="O6232" s="6">
        <v>0.15</v>
      </c>
      <c r="P6232" s="8">
        <v>1078.7</v>
      </c>
      <c r="Q6232" s="8">
        <v>571.71100000000001</v>
      </c>
      <c r="R6232" s="8">
        <f t="shared" si="292"/>
        <v>690.36799999999994</v>
      </c>
      <c r="S6232" s="8">
        <f>(((Sales[[#This Row],[Unit Price]]-(Sales[[#This Row],[Discount Applied]]*Sales[[#This Row],[Unit Price]]))-Q6232)/Q6232)*100</f>
        <v>60.377358490566039</v>
      </c>
      <c r="T6232" s="8">
        <f t="shared" si="293"/>
        <v>1833.79</v>
      </c>
      <c r="U6232" s="8">
        <f>Sales[[#This Row],[Unit Cost]]*Sales[[#This Row],[Order Quantity]]</f>
        <v>1143.422</v>
      </c>
    </row>
    <row r="6233" spans="1:21" x14ac:dyDescent="0.2">
      <c r="A6233" s="6" t="s">
        <v>6446</v>
      </c>
      <c r="B6233" s="6" t="s">
        <v>24</v>
      </c>
      <c r="C6233" s="6" t="s">
        <v>147</v>
      </c>
      <c r="D6233" s="7">
        <v>43900</v>
      </c>
      <c r="E6233" s="7">
        <v>43989</v>
      </c>
      <c r="F6233" s="7">
        <v>43996</v>
      </c>
      <c r="G6233" s="7">
        <v>44001</v>
      </c>
      <c r="H6233" s="6">
        <f t="shared" si="291"/>
        <v>12</v>
      </c>
      <c r="I6233" s="6" t="s">
        <v>215</v>
      </c>
      <c r="J6233" s="6">
        <v>5</v>
      </c>
      <c r="K6233" s="6">
        <v>34</v>
      </c>
      <c r="L6233" s="6">
        <v>218</v>
      </c>
      <c r="M6233" s="6">
        <v>43</v>
      </c>
      <c r="N6233" s="6">
        <v>2</v>
      </c>
      <c r="O6233" s="6">
        <v>0.05</v>
      </c>
      <c r="P6233" s="8">
        <v>2391.9</v>
      </c>
      <c r="Q6233" s="8">
        <v>1172.0309999999999</v>
      </c>
      <c r="R6233" s="8">
        <f t="shared" si="292"/>
        <v>2200.5480000000007</v>
      </c>
      <c r="S6233" s="8">
        <f>(((Sales[[#This Row],[Unit Price]]-(Sales[[#This Row],[Discount Applied]]*Sales[[#This Row],[Unit Price]]))-Q6233)/Q6233)*100</f>
        <v>93.877551020408205</v>
      </c>
      <c r="T6233" s="8">
        <f t="shared" si="293"/>
        <v>4544.6100000000006</v>
      </c>
      <c r="U6233" s="8">
        <f>Sales[[#This Row],[Unit Cost]]*Sales[[#This Row],[Order Quantity]]</f>
        <v>2344.0619999999999</v>
      </c>
    </row>
    <row r="6234" spans="1:21" x14ac:dyDescent="0.2">
      <c r="A6234" s="6" t="s">
        <v>6447</v>
      </c>
      <c r="B6234" s="6" t="s">
        <v>24</v>
      </c>
      <c r="C6234" s="6" t="s">
        <v>147</v>
      </c>
      <c r="D6234" s="7">
        <v>43900</v>
      </c>
      <c r="E6234" s="7">
        <v>43989</v>
      </c>
      <c r="F6234" s="7">
        <v>43997</v>
      </c>
      <c r="G6234" s="7">
        <v>44003</v>
      </c>
      <c r="H6234" s="6">
        <f t="shared" si="291"/>
        <v>14</v>
      </c>
      <c r="I6234" s="6" t="s">
        <v>215</v>
      </c>
      <c r="J6234" s="6">
        <v>10</v>
      </c>
      <c r="K6234" s="6">
        <v>3</v>
      </c>
      <c r="L6234" s="6">
        <v>207</v>
      </c>
      <c r="M6234" s="6">
        <v>12</v>
      </c>
      <c r="N6234" s="6">
        <v>3</v>
      </c>
      <c r="O6234" s="6">
        <v>0.4</v>
      </c>
      <c r="P6234" s="8">
        <v>207.70000000000002</v>
      </c>
      <c r="Q6234" s="8">
        <v>103.85000000000001</v>
      </c>
      <c r="R6234" s="8">
        <f t="shared" si="292"/>
        <v>62.31</v>
      </c>
      <c r="S6234" s="8">
        <f>(((Sales[[#This Row],[Unit Price]]-(Sales[[#This Row],[Discount Applied]]*Sales[[#This Row],[Unit Price]]))-Q6234)/Q6234)*100</f>
        <v>19.999999999999996</v>
      </c>
      <c r="T6234" s="8">
        <f t="shared" si="293"/>
        <v>373.86</v>
      </c>
      <c r="U6234" s="8">
        <f>Sales[[#This Row],[Unit Cost]]*Sales[[#This Row],[Order Quantity]]</f>
        <v>311.55</v>
      </c>
    </row>
    <row r="6235" spans="1:21" x14ac:dyDescent="0.2">
      <c r="A6235" s="6" t="s">
        <v>6448</v>
      </c>
      <c r="B6235" s="6" t="s">
        <v>24</v>
      </c>
      <c r="C6235" s="6" t="s">
        <v>146</v>
      </c>
      <c r="D6235" s="7">
        <v>43900</v>
      </c>
      <c r="E6235" s="7">
        <v>43989</v>
      </c>
      <c r="F6235" s="7">
        <v>44008</v>
      </c>
      <c r="G6235" s="7">
        <v>44016</v>
      </c>
      <c r="H6235" s="6">
        <f t="shared" si="291"/>
        <v>27</v>
      </c>
      <c r="I6235" s="6" t="s">
        <v>215</v>
      </c>
      <c r="J6235" s="6">
        <v>12</v>
      </c>
      <c r="K6235" s="6">
        <v>37</v>
      </c>
      <c r="L6235" s="6">
        <v>266</v>
      </c>
      <c r="M6235" s="6">
        <v>12</v>
      </c>
      <c r="N6235" s="6">
        <v>6</v>
      </c>
      <c r="O6235" s="6">
        <v>0.3</v>
      </c>
      <c r="P6235" s="8">
        <v>1125.6000000000001</v>
      </c>
      <c r="Q6235" s="8">
        <v>472.75200000000007</v>
      </c>
      <c r="R6235" s="8">
        <f t="shared" si="292"/>
        <v>1891.0079999999998</v>
      </c>
      <c r="S6235" s="8">
        <f>(((Sales[[#This Row],[Unit Price]]-(Sales[[#This Row],[Discount Applied]]*Sales[[#This Row],[Unit Price]]))-Q6235)/Q6235)*100</f>
        <v>66.666666666666657</v>
      </c>
      <c r="T6235" s="8">
        <f t="shared" si="293"/>
        <v>4727.5200000000004</v>
      </c>
      <c r="U6235" s="8">
        <f>Sales[[#This Row],[Unit Cost]]*Sales[[#This Row],[Order Quantity]]</f>
        <v>2836.5120000000006</v>
      </c>
    </row>
    <row r="6236" spans="1:21" x14ac:dyDescent="0.2">
      <c r="A6236" s="6" t="s">
        <v>6449</v>
      </c>
      <c r="B6236" s="6" t="s">
        <v>25</v>
      </c>
      <c r="C6236" s="6" t="s">
        <v>144</v>
      </c>
      <c r="D6236" s="7">
        <v>43900</v>
      </c>
      <c r="E6236" s="7">
        <v>43989</v>
      </c>
      <c r="F6236" s="7">
        <v>44010</v>
      </c>
      <c r="G6236" s="7">
        <v>44015</v>
      </c>
      <c r="H6236" s="6">
        <f t="shared" si="291"/>
        <v>26</v>
      </c>
      <c r="I6236" s="6" t="s">
        <v>215</v>
      </c>
      <c r="J6236" s="6">
        <v>12</v>
      </c>
      <c r="K6236" s="6">
        <v>44</v>
      </c>
      <c r="L6236" s="6">
        <v>83</v>
      </c>
      <c r="M6236" s="6">
        <v>31</v>
      </c>
      <c r="N6236" s="6">
        <v>1</v>
      </c>
      <c r="O6236" s="6">
        <v>7.4999999999999997E-2</v>
      </c>
      <c r="P6236" s="8">
        <v>1929.6000000000001</v>
      </c>
      <c r="Q6236" s="8">
        <v>1080.5760000000002</v>
      </c>
      <c r="R6236" s="8">
        <f t="shared" si="292"/>
        <v>704.30399999999986</v>
      </c>
      <c r="S6236" s="8">
        <f>(((Sales[[#This Row],[Unit Price]]-(Sales[[#This Row],[Discount Applied]]*Sales[[#This Row],[Unit Price]]))-Q6236)/Q6236)*100</f>
        <v>65.178571428571402</v>
      </c>
      <c r="T6236" s="8">
        <f t="shared" si="293"/>
        <v>1784.88</v>
      </c>
      <c r="U6236" s="8">
        <f>Sales[[#This Row],[Unit Cost]]*Sales[[#This Row],[Order Quantity]]</f>
        <v>1080.5760000000002</v>
      </c>
    </row>
    <row r="6237" spans="1:21" x14ac:dyDescent="0.2">
      <c r="A6237" s="6" t="s">
        <v>6450</v>
      </c>
      <c r="B6237" s="6" t="s">
        <v>26</v>
      </c>
      <c r="C6237" s="6" t="s">
        <v>144</v>
      </c>
      <c r="D6237" s="7">
        <v>43900</v>
      </c>
      <c r="E6237" s="7">
        <v>43989</v>
      </c>
      <c r="F6237" s="7">
        <v>44001</v>
      </c>
      <c r="G6237" s="7">
        <v>44008</v>
      </c>
      <c r="H6237" s="6">
        <f t="shared" si="291"/>
        <v>19</v>
      </c>
      <c r="I6237" s="6" t="s">
        <v>215</v>
      </c>
      <c r="J6237" s="6">
        <v>27</v>
      </c>
      <c r="K6237" s="6">
        <v>46</v>
      </c>
      <c r="L6237" s="6">
        <v>75</v>
      </c>
      <c r="M6237" s="6">
        <v>43</v>
      </c>
      <c r="N6237" s="6">
        <v>1</v>
      </c>
      <c r="O6237" s="6">
        <v>0.05</v>
      </c>
      <c r="P6237" s="8">
        <v>2934.6</v>
      </c>
      <c r="Q6237" s="8">
        <v>2230.2959999999998</v>
      </c>
      <c r="R6237" s="8">
        <f t="shared" si="292"/>
        <v>557.57400000000007</v>
      </c>
      <c r="S6237" s="8">
        <f>(((Sales[[#This Row],[Unit Price]]-(Sales[[#This Row],[Discount Applied]]*Sales[[#This Row],[Unit Price]]))-Q6237)/Q6237)*100</f>
        <v>25.000000000000007</v>
      </c>
      <c r="T6237" s="8">
        <f t="shared" si="293"/>
        <v>2787.87</v>
      </c>
      <c r="U6237" s="8">
        <f>Sales[[#This Row],[Unit Cost]]*Sales[[#This Row],[Order Quantity]]</f>
        <v>2230.2959999999998</v>
      </c>
    </row>
    <row r="6238" spans="1:21" x14ac:dyDescent="0.2">
      <c r="A6238" s="6" t="s">
        <v>6451</v>
      </c>
      <c r="B6238" s="6" t="s">
        <v>26</v>
      </c>
      <c r="C6238" s="6" t="s">
        <v>145</v>
      </c>
      <c r="D6238" s="7">
        <v>43900</v>
      </c>
      <c r="E6238" s="7">
        <v>43989</v>
      </c>
      <c r="F6238" s="7">
        <v>44013</v>
      </c>
      <c r="G6238" s="7">
        <v>44021</v>
      </c>
      <c r="H6238" s="6">
        <f t="shared" si="291"/>
        <v>32</v>
      </c>
      <c r="I6238" s="6" t="s">
        <v>215</v>
      </c>
      <c r="J6238" s="6">
        <v>28</v>
      </c>
      <c r="K6238" s="6">
        <v>27</v>
      </c>
      <c r="L6238" s="6">
        <v>188</v>
      </c>
      <c r="M6238" s="6">
        <v>30</v>
      </c>
      <c r="N6238" s="6">
        <v>8</v>
      </c>
      <c r="O6238" s="6">
        <v>0.05</v>
      </c>
      <c r="P6238" s="8">
        <v>268</v>
      </c>
      <c r="Q6238" s="8">
        <v>160.79999999999998</v>
      </c>
      <c r="R6238" s="8">
        <f t="shared" si="292"/>
        <v>750.40000000000009</v>
      </c>
      <c r="S6238" s="8">
        <f>(((Sales[[#This Row],[Unit Price]]-(Sales[[#This Row],[Discount Applied]]*Sales[[#This Row],[Unit Price]]))-Q6238)/Q6238)*100</f>
        <v>58.33333333333335</v>
      </c>
      <c r="T6238" s="8">
        <f t="shared" si="293"/>
        <v>2036.8</v>
      </c>
      <c r="U6238" s="8">
        <f>Sales[[#This Row],[Unit Cost]]*Sales[[#This Row],[Order Quantity]]</f>
        <v>1286.3999999999999</v>
      </c>
    </row>
    <row r="6239" spans="1:21" x14ac:dyDescent="0.2">
      <c r="A6239" s="6" t="s">
        <v>6452</v>
      </c>
      <c r="B6239" s="6" t="s">
        <v>25</v>
      </c>
      <c r="C6239" s="6" t="s">
        <v>146</v>
      </c>
      <c r="D6239" s="7">
        <v>43900</v>
      </c>
      <c r="E6239" s="7">
        <v>43989</v>
      </c>
      <c r="F6239" s="7">
        <v>44015</v>
      </c>
      <c r="G6239" s="7">
        <v>44022</v>
      </c>
      <c r="H6239" s="6">
        <f t="shared" si="291"/>
        <v>33</v>
      </c>
      <c r="I6239" s="6" t="s">
        <v>215</v>
      </c>
      <c r="J6239" s="6">
        <v>20</v>
      </c>
      <c r="K6239" s="6">
        <v>49</v>
      </c>
      <c r="L6239" s="6">
        <v>298</v>
      </c>
      <c r="M6239" s="6">
        <v>6</v>
      </c>
      <c r="N6239" s="6">
        <v>1</v>
      </c>
      <c r="O6239" s="6">
        <v>0.15</v>
      </c>
      <c r="P6239" s="8">
        <v>3979.8</v>
      </c>
      <c r="Q6239" s="8">
        <v>3144.0420000000004</v>
      </c>
      <c r="R6239" s="8">
        <f t="shared" si="292"/>
        <v>238.78799999999956</v>
      </c>
      <c r="S6239" s="8">
        <f>(((Sales[[#This Row],[Unit Price]]-(Sales[[#This Row],[Discount Applied]]*Sales[[#This Row],[Unit Price]]))-Q6239)/Q6239)*100</f>
        <v>7.5949367088607449</v>
      </c>
      <c r="T6239" s="8">
        <f t="shared" si="293"/>
        <v>3382.83</v>
      </c>
      <c r="U6239" s="8">
        <f>Sales[[#This Row],[Unit Cost]]*Sales[[#This Row],[Order Quantity]]</f>
        <v>3144.0420000000004</v>
      </c>
    </row>
    <row r="6240" spans="1:21" x14ac:dyDescent="0.2">
      <c r="A6240" s="6" t="s">
        <v>6453</v>
      </c>
      <c r="B6240" s="6" t="s">
        <v>24</v>
      </c>
      <c r="C6240" s="6" t="s">
        <v>145</v>
      </c>
      <c r="D6240" s="7">
        <v>43900</v>
      </c>
      <c r="E6240" s="7">
        <v>43989</v>
      </c>
      <c r="F6240" s="7">
        <v>44013</v>
      </c>
      <c r="G6240" s="7">
        <v>44016</v>
      </c>
      <c r="H6240" s="6">
        <f t="shared" si="291"/>
        <v>27</v>
      </c>
      <c r="I6240" s="6" t="s">
        <v>215</v>
      </c>
      <c r="J6240" s="6">
        <v>2</v>
      </c>
      <c r="K6240" s="6">
        <v>22</v>
      </c>
      <c r="L6240" s="6">
        <v>156</v>
      </c>
      <c r="M6240" s="6">
        <v>8</v>
      </c>
      <c r="N6240" s="6">
        <v>6</v>
      </c>
      <c r="O6240" s="6">
        <v>0.1</v>
      </c>
      <c r="P6240" s="8">
        <v>2881</v>
      </c>
      <c r="Q6240" s="8">
        <v>2362.42</v>
      </c>
      <c r="R6240" s="8">
        <f t="shared" si="292"/>
        <v>1382.8799999999992</v>
      </c>
      <c r="S6240" s="8">
        <f>(((Sales[[#This Row],[Unit Price]]-(Sales[[#This Row],[Discount Applied]]*Sales[[#This Row],[Unit Price]]))-Q6240)/Q6240)*100</f>
        <v>9.7560975609756095</v>
      </c>
      <c r="T6240" s="8">
        <f t="shared" si="293"/>
        <v>15557.4</v>
      </c>
      <c r="U6240" s="8">
        <f>Sales[[#This Row],[Unit Cost]]*Sales[[#This Row],[Order Quantity]]</f>
        <v>14174.52</v>
      </c>
    </row>
    <row r="6241" spans="1:21" x14ac:dyDescent="0.2">
      <c r="A6241" s="6" t="s">
        <v>6454</v>
      </c>
      <c r="B6241" s="6" t="s">
        <v>25</v>
      </c>
      <c r="C6241" s="6" t="s">
        <v>145</v>
      </c>
      <c r="D6241" s="7">
        <v>43900</v>
      </c>
      <c r="E6241" s="7">
        <v>43989</v>
      </c>
      <c r="F6241" s="7">
        <v>44017</v>
      </c>
      <c r="G6241" s="7">
        <v>44026</v>
      </c>
      <c r="H6241" s="6">
        <f t="shared" si="291"/>
        <v>37</v>
      </c>
      <c r="I6241" s="6" t="s">
        <v>215</v>
      </c>
      <c r="J6241" s="6">
        <v>18</v>
      </c>
      <c r="K6241" s="6">
        <v>35</v>
      </c>
      <c r="L6241" s="6">
        <v>171</v>
      </c>
      <c r="M6241" s="6">
        <v>15</v>
      </c>
      <c r="N6241" s="6">
        <v>8</v>
      </c>
      <c r="O6241" s="6">
        <v>0.1</v>
      </c>
      <c r="P6241" s="8">
        <v>254.6</v>
      </c>
      <c r="Q6241" s="8">
        <v>150.214</v>
      </c>
      <c r="R6241" s="8">
        <f t="shared" si="292"/>
        <v>631.4079999999999</v>
      </c>
      <c r="S6241" s="8">
        <f>(((Sales[[#This Row],[Unit Price]]-(Sales[[#This Row],[Discount Applied]]*Sales[[#This Row],[Unit Price]]))-Q6241)/Q6241)*100</f>
        <v>52.542372881355924</v>
      </c>
      <c r="T6241" s="8">
        <f t="shared" si="293"/>
        <v>1833.12</v>
      </c>
      <c r="U6241" s="8">
        <f>Sales[[#This Row],[Unit Cost]]*Sales[[#This Row],[Order Quantity]]</f>
        <v>1201.712</v>
      </c>
    </row>
    <row r="6242" spans="1:21" x14ac:dyDescent="0.2">
      <c r="A6242" s="6" t="s">
        <v>6455</v>
      </c>
      <c r="B6242" s="6" t="s">
        <v>24</v>
      </c>
      <c r="C6242" s="6" t="s">
        <v>145</v>
      </c>
      <c r="D6242" s="7">
        <v>43900</v>
      </c>
      <c r="E6242" s="7">
        <v>43990</v>
      </c>
      <c r="F6242" s="7">
        <v>44005</v>
      </c>
      <c r="G6242" s="7">
        <v>44011</v>
      </c>
      <c r="H6242" s="6">
        <f t="shared" si="291"/>
        <v>21</v>
      </c>
      <c r="I6242" s="6" t="s">
        <v>215</v>
      </c>
      <c r="J6242" s="6">
        <v>11</v>
      </c>
      <c r="K6242" s="6">
        <v>9</v>
      </c>
      <c r="L6242" s="6">
        <v>144</v>
      </c>
      <c r="M6242" s="6">
        <v>47</v>
      </c>
      <c r="N6242" s="6">
        <v>4</v>
      </c>
      <c r="O6242" s="6">
        <v>7.4999999999999997E-2</v>
      </c>
      <c r="P6242" s="8">
        <v>3926.2000000000003</v>
      </c>
      <c r="Q6242" s="8">
        <v>2826.864</v>
      </c>
      <c r="R6242" s="8">
        <f t="shared" si="292"/>
        <v>3219.4840000000004</v>
      </c>
      <c r="S6242" s="8">
        <f>(((Sales[[#This Row],[Unit Price]]-(Sales[[#This Row],[Discount Applied]]*Sales[[#This Row],[Unit Price]]))-Q6242)/Q6242)*100</f>
        <v>28.472222222222225</v>
      </c>
      <c r="T6242" s="8">
        <f t="shared" si="293"/>
        <v>14526.94</v>
      </c>
      <c r="U6242" s="8">
        <f>Sales[[#This Row],[Unit Cost]]*Sales[[#This Row],[Order Quantity]]</f>
        <v>11307.456</v>
      </c>
    </row>
    <row r="6243" spans="1:21" x14ac:dyDescent="0.2">
      <c r="A6243" s="6" t="s">
        <v>6456</v>
      </c>
      <c r="B6243" s="6" t="s">
        <v>25</v>
      </c>
      <c r="C6243" s="6" t="s">
        <v>145</v>
      </c>
      <c r="D6243" s="7">
        <v>43900</v>
      </c>
      <c r="E6243" s="7">
        <v>43990</v>
      </c>
      <c r="F6243" s="7">
        <v>44004</v>
      </c>
      <c r="G6243" s="7">
        <v>44007</v>
      </c>
      <c r="H6243" s="6">
        <f t="shared" si="291"/>
        <v>17</v>
      </c>
      <c r="I6243" s="6" t="s">
        <v>215</v>
      </c>
      <c r="J6243" s="6">
        <v>17</v>
      </c>
      <c r="K6243" s="6">
        <v>16</v>
      </c>
      <c r="L6243" s="6">
        <v>153</v>
      </c>
      <c r="M6243" s="6">
        <v>35</v>
      </c>
      <c r="N6243" s="6">
        <v>4</v>
      </c>
      <c r="O6243" s="6">
        <v>0.1</v>
      </c>
      <c r="P6243" s="8">
        <v>2626.4</v>
      </c>
      <c r="Q6243" s="8">
        <v>1891.008</v>
      </c>
      <c r="R6243" s="8">
        <f t="shared" si="292"/>
        <v>1891.0080000000007</v>
      </c>
      <c r="S6243" s="8">
        <f>(((Sales[[#This Row],[Unit Price]]-(Sales[[#This Row],[Discount Applied]]*Sales[[#This Row],[Unit Price]]))-Q6243)/Q6243)*100</f>
        <v>25.000000000000011</v>
      </c>
      <c r="T6243" s="8">
        <f t="shared" si="293"/>
        <v>9455.0400000000009</v>
      </c>
      <c r="U6243" s="8">
        <f>Sales[[#This Row],[Unit Cost]]*Sales[[#This Row],[Order Quantity]]</f>
        <v>7564.0320000000002</v>
      </c>
    </row>
    <row r="6244" spans="1:21" x14ac:dyDescent="0.2">
      <c r="A6244" s="6" t="s">
        <v>6457</v>
      </c>
      <c r="B6244" s="6" t="s">
        <v>25</v>
      </c>
      <c r="C6244" s="6" t="s">
        <v>148</v>
      </c>
      <c r="D6244" s="7">
        <v>43900</v>
      </c>
      <c r="E6244" s="7">
        <v>43990</v>
      </c>
      <c r="F6244" s="7">
        <v>44005</v>
      </c>
      <c r="G6244" s="7">
        <v>44013</v>
      </c>
      <c r="H6244" s="6">
        <f t="shared" si="291"/>
        <v>23</v>
      </c>
      <c r="I6244" s="6" t="s">
        <v>215</v>
      </c>
      <c r="J6244" s="6">
        <v>19</v>
      </c>
      <c r="K6244" s="6">
        <v>43</v>
      </c>
      <c r="L6244" s="6">
        <v>48</v>
      </c>
      <c r="M6244" s="6">
        <v>27</v>
      </c>
      <c r="N6244" s="6">
        <v>1</v>
      </c>
      <c r="O6244" s="6">
        <v>0.3</v>
      </c>
      <c r="P6244" s="8">
        <v>1869.3</v>
      </c>
      <c r="Q6244" s="8">
        <v>1271.124</v>
      </c>
      <c r="R6244" s="8">
        <f t="shared" si="292"/>
        <v>37.385999999999967</v>
      </c>
      <c r="S6244" s="8">
        <f>(((Sales[[#This Row],[Unit Price]]-(Sales[[#This Row],[Discount Applied]]*Sales[[#This Row],[Unit Price]]))-Q6244)/Q6244)*100</f>
        <v>2.9411764705882328</v>
      </c>
      <c r="T6244" s="8">
        <f t="shared" si="293"/>
        <v>1308.51</v>
      </c>
      <c r="U6244" s="8">
        <f>Sales[[#This Row],[Unit Cost]]*Sales[[#This Row],[Order Quantity]]</f>
        <v>1271.124</v>
      </c>
    </row>
    <row r="6245" spans="1:21" x14ac:dyDescent="0.2">
      <c r="A6245" s="6" t="s">
        <v>6458</v>
      </c>
      <c r="B6245" s="6" t="s">
        <v>24</v>
      </c>
      <c r="C6245" s="6" t="s">
        <v>148</v>
      </c>
      <c r="D6245" s="7">
        <v>43900</v>
      </c>
      <c r="E6245" s="7">
        <v>43990</v>
      </c>
      <c r="F6245" s="7">
        <v>44016</v>
      </c>
      <c r="G6245" s="7">
        <v>44019</v>
      </c>
      <c r="H6245" s="6">
        <f t="shared" si="291"/>
        <v>29</v>
      </c>
      <c r="I6245" s="6" t="s">
        <v>215</v>
      </c>
      <c r="J6245" s="6">
        <v>11</v>
      </c>
      <c r="K6245" s="6">
        <v>10</v>
      </c>
      <c r="L6245" s="6">
        <v>24</v>
      </c>
      <c r="M6245" s="6">
        <v>23</v>
      </c>
      <c r="N6245" s="6">
        <v>5</v>
      </c>
      <c r="O6245" s="6">
        <v>0.05</v>
      </c>
      <c r="P6245" s="8">
        <v>2519.2000000000003</v>
      </c>
      <c r="Q6245" s="8">
        <v>1990.1680000000003</v>
      </c>
      <c r="R6245" s="8">
        <f t="shared" si="292"/>
        <v>2015.3600000000006</v>
      </c>
      <c r="S6245" s="8">
        <f>(((Sales[[#This Row],[Unit Price]]-(Sales[[#This Row],[Discount Applied]]*Sales[[#This Row],[Unit Price]]))-Q6245)/Q6245)*100</f>
        <v>20.253164556962016</v>
      </c>
      <c r="T6245" s="8">
        <f t="shared" si="293"/>
        <v>11966.200000000003</v>
      </c>
      <c r="U6245" s="8">
        <f>Sales[[#This Row],[Unit Cost]]*Sales[[#This Row],[Order Quantity]]</f>
        <v>9950.840000000002</v>
      </c>
    </row>
    <row r="6246" spans="1:21" x14ac:dyDescent="0.2">
      <c r="A6246" s="6" t="s">
        <v>6459</v>
      </c>
      <c r="B6246" s="6" t="s">
        <v>23</v>
      </c>
      <c r="C6246" s="6" t="s">
        <v>146</v>
      </c>
      <c r="D6246" s="7">
        <v>43900</v>
      </c>
      <c r="E6246" s="7">
        <v>43990</v>
      </c>
      <c r="F6246" s="7">
        <v>44010</v>
      </c>
      <c r="G6246" s="7">
        <v>44016</v>
      </c>
      <c r="H6246" s="6">
        <f t="shared" si="291"/>
        <v>26</v>
      </c>
      <c r="I6246" s="6" t="s">
        <v>215</v>
      </c>
      <c r="J6246" s="6">
        <v>23</v>
      </c>
      <c r="K6246" s="6">
        <v>27</v>
      </c>
      <c r="L6246" s="6">
        <v>265</v>
      </c>
      <c r="M6246" s="6">
        <v>20</v>
      </c>
      <c r="N6246" s="6">
        <v>1</v>
      </c>
      <c r="O6246" s="6">
        <v>0.1</v>
      </c>
      <c r="P6246" s="8">
        <v>1072</v>
      </c>
      <c r="Q6246" s="8">
        <v>503.84</v>
      </c>
      <c r="R6246" s="8">
        <f t="shared" si="292"/>
        <v>460.96</v>
      </c>
      <c r="S6246" s="8">
        <f>(((Sales[[#This Row],[Unit Price]]-(Sales[[#This Row],[Discount Applied]]*Sales[[#This Row],[Unit Price]]))-Q6246)/Q6246)*100</f>
        <v>91.489361702127653</v>
      </c>
      <c r="T6246" s="8">
        <f t="shared" si="293"/>
        <v>964.8</v>
      </c>
      <c r="U6246" s="8">
        <f>Sales[[#This Row],[Unit Cost]]*Sales[[#This Row],[Order Quantity]]</f>
        <v>503.84</v>
      </c>
    </row>
    <row r="6247" spans="1:21" x14ac:dyDescent="0.2">
      <c r="A6247" s="6" t="s">
        <v>6460</v>
      </c>
      <c r="B6247" s="6" t="s">
        <v>25</v>
      </c>
      <c r="C6247" s="6" t="s">
        <v>145</v>
      </c>
      <c r="D6247" s="7">
        <v>43900</v>
      </c>
      <c r="E6247" s="7">
        <v>43990</v>
      </c>
      <c r="F6247" s="7">
        <v>44011</v>
      </c>
      <c r="G6247" s="7">
        <v>44019</v>
      </c>
      <c r="H6247" s="6">
        <f t="shared" si="291"/>
        <v>29</v>
      </c>
      <c r="I6247" s="6" t="s">
        <v>215</v>
      </c>
      <c r="J6247" s="6">
        <v>16</v>
      </c>
      <c r="K6247" s="6">
        <v>46</v>
      </c>
      <c r="L6247" s="6">
        <v>110</v>
      </c>
      <c r="M6247" s="6">
        <v>36</v>
      </c>
      <c r="N6247" s="6">
        <v>4</v>
      </c>
      <c r="O6247" s="6">
        <v>0.05</v>
      </c>
      <c r="P6247" s="8">
        <v>1185.9000000000001</v>
      </c>
      <c r="Q6247" s="8">
        <v>640.38600000000008</v>
      </c>
      <c r="R6247" s="8">
        <f t="shared" si="292"/>
        <v>1944.8759999999997</v>
      </c>
      <c r="S6247" s="8">
        <f>(((Sales[[#This Row],[Unit Price]]-(Sales[[#This Row],[Discount Applied]]*Sales[[#This Row],[Unit Price]]))-Q6247)/Q6247)*100</f>
        <v>75.92592592592591</v>
      </c>
      <c r="T6247" s="8">
        <f t="shared" si="293"/>
        <v>4506.42</v>
      </c>
      <c r="U6247" s="8">
        <f>Sales[[#This Row],[Unit Cost]]*Sales[[#This Row],[Order Quantity]]</f>
        <v>2561.5440000000003</v>
      </c>
    </row>
    <row r="6248" spans="1:21" x14ac:dyDescent="0.2">
      <c r="A6248" s="6" t="s">
        <v>6461</v>
      </c>
      <c r="B6248" s="6" t="s">
        <v>26</v>
      </c>
      <c r="C6248" s="6" t="s">
        <v>148</v>
      </c>
      <c r="D6248" s="7">
        <v>43900</v>
      </c>
      <c r="E6248" s="7">
        <v>43991</v>
      </c>
      <c r="F6248" s="7">
        <v>43999</v>
      </c>
      <c r="G6248" s="7">
        <v>44007</v>
      </c>
      <c r="H6248" s="6">
        <f t="shared" si="291"/>
        <v>16</v>
      </c>
      <c r="I6248" s="6" t="s">
        <v>215</v>
      </c>
      <c r="J6248" s="6">
        <v>27</v>
      </c>
      <c r="K6248" s="6">
        <v>18</v>
      </c>
      <c r="L6248" s="6">
        <v>39</v>
      </c>
      <c r="M6248" s="6">
        <v>36</v>
      </c>
      <c r="N6248" s="6">
        <v>3</v>
      </c>
      <c r="O6248" s="6">
        <v>0.15</v>
      </c>
      <c r="P6248" s="8">
        <v>1125.6000000000001</v>
      </c>
      <c r="Q6248" s="8">
        <v>529.03200000000004</v>
      </c>
      <c r="R6248" s="8">
        <f t="shared" si="292"/>
        <v>1283.1840000000002</v>
      </c>
      <c r="S6248" s="8">
        <f>(((Sales[[#This Row],[Unit Price]]-(Sales[[#This Row],[Discount Applied]]*Sales[[#This Row],[Unit Price]]))-Q6248)/Q6248)*100</f>
        <v>80.851063829787236</v>
      </c>
      <c r="T6248" s="8">
        <f t="shared" si="293"/>
        <v>2870.28</v>
      </c>
      <c r="U6248" s="8">
        <f>Sales[[#This Row],[Unit Cost]]*Sales[[#This Row],[Order Quantity]]</f>
        <v>1587.096</v>
      </c>
    </row>
    <row r="6249" spans="1:21" x14ac:dyDescent="0.2">
      <c r="A6249" s="6" t="s">
        <v>6462</v>
      </c>
      <c r="B6249" s="6" t="s">
        <v>24</v>
      </c>
      <c r="C6249" s="6" t="s">
        <v>145</v>
      </c>
      <c r="D6249" s="7">
        <v>43900</v>
      </c>
      <c r="E6249" s="7">
        <v>43991</v>
      </c>
      <c r="F6249" s="7">
        <v>43993</v>
      </c>
      <c r="G6249" s="7">
        <v>44001</v>
      </c>
      <c r="H6249" s="6">
        <f t="shared" si="291"/>
        <v>10</v>
      </c>
      <c r="I6249" s="6" t="s">
        <v>215</v>
      </c>
      <c r="J6249" s="6">
        <v>2</v>
      </c>
      <c r="K6249" s="6">
        <v>10</v>
      </c>
      <c r="L6249" s="6">
        <v>186</v>
      </c>
      <c r="M6249" s="6">
        <v>21</v>
      </c>
      <c r="N6249" s="6">
        <v>6</v>
      </c>
      <c r="O6249" s="6">
        <v>0.15</v>
      </c>
      <c r="P6249" s="8">
        <v>3979.8</v>
      </c>
      <c r="Q6249" s="8">
        <v>2427.6779999999999</v>
      </c>
      <c r="R6249" s="8">
        <f t="shared" si="292"/>
        <v>5730.9120000000039</v>
      </c>
      <c r="S6249" s="8">
        <f>(((Sales[[#This Row],[Unit Price]]-(Sales[[#This Row],[Discount Applied]]*Sales[[#This Row],[Unit Price]]))-Q6249)/Q6249)*100</f>
        <v>39.344262295081975</v>
      </c>
      <c r="T6249" s="8">
        <f t="shared" si="293"/>
        <v>20296.980000000003</v>
      </c>
      <c r="U6249" s="8">
        <f>Sales[[#This Row],[Unit Cost]]*Sales[[#This Row],[Order Quantity]]</f>
        <v>14566.067999999999</v>
      </c>
    </row>
    <row r="6250" spans="1:21" x14ac:dyDescent="0.2">
      <c r="A6250" s="6" t="s">
        <v>6463</v>
      </c>
      <c r="B6250" s="6" t="s">
        <v>25</v>
      </c>
      <c r="C6250" s="6" t="s">
        <v>145</v>
      </c>
      <c r="D6250" s="7">
        <v>43900</v>
      </c>
      <c r="E6250" s="7">
        <v>43991</v>
      </c>
      <c r="F6250" s="7">
        <v>44008</v>
      </c>
      <c r="G6250" s="7">
        <v>44009</v>
      </c>
      <c r="H6250" s="6">
        <f t="shared" si="291"/>
        <v>18</v>
      </c>
      <c r="I6250" s="6" t="s">
        <v>215</v>
      </c>
      <c r="J6250" s="6">
        <v>14</v>
      </c>
      <c r="K6250" s="6">
        <v>17</v>
      </c>
      <c r="L6250" s="6">
        <v>199</v>
      </c>
      <c r="M6250" s="6">
        <v>14</v>
      </c>
      <c r="N6250" s="6">
        <v>2</v>
      </c>
      <c r="O6250" s="6">
        <v>0.1</v>
      </c>
      <c r="P6250" s="8">
        <v>804</v>
      </c>
      <c r="Q6250" s="8">
        <v>329.64</v>
      </c>
      <c r="R6250" s="8">
        <f t="shared" si="292"/>
        <v>787.92000000000007</v>
      </c>
      <c r="S6250" s="8">
        <f>(((Sales[[#This Row],[Unit Price]]-(Sales[[#This Row],[Discount Applied]]*Sales[[#This Row],[Unit Price]]))-Q6250)/Q6250)*100</f>
        <v>119.51219512195124</v>
      </c>
      <c r="T6250" s="8">
        <f t="shared" si="293"/>
        <v>1447.2</v>
      </c>
      <c r="U6250" s="8">
        <f>Sales[[#This Row],[Unit Cost]]*Sales[[#This Row],[Order Quantity]]</f>
        <v>659.28</v>
      </c>
    </row>
    <row r="6251" spans="1:21" x14ac:dyDescent="0.2">
      <c r="A6251" s="6" t="s">
        <v>6464</v>
      </c>
      <c r="B6251" s="6" t="s">
        <v>23</v>
      </c>
      <c r="C6251" s="6" t="s">
        <v>147</v>
      </c>
      <c r="D6251" s="7">
        <v>43900</v>
      </c>
      <c r="E6251" s="7">
        <v>43991</v>
      </c>
      <c r="F6251" s="7">
        <v>44007</v>
      </c>
      <c r="G6251" s="7">
        <v>44013</v>
      </c>
      <c r="H6251" s="6">
        <f t="shared" si="291"/>
        <v>22</v>
      </c>
      <c r="I6251" s="6" t="s">
        <v>215</v>
      </c>
      <c r="J6251" s="6">
        <v>23</v>
      </c>
      <c r="K6251" s="6">
        <v>20</v>
      </c>
      <c r="L6251" s="6">
        <v>241</v>
      </c>
      <c r="M6251" s="6">
        <v>12</v>
      </c>
      <c r="N6251" s="6">
        <v>8</v>
      </c>
      <c r="O6251" s="6">
        <v>0.1</v>
      </c>
      <c r="P6251" s="8">
        <v>958.1</v>
      </c>
      <c r="Q6251" s="8">
        <v>411.983</v>
      </c>
      <c r="R6251" s="8">
        <f t="shared" si="292"/>
        <v>3602.4559999999997</v>
      </c>
      <c r="S6251" s="8">
        <f>(((Sales[[#This Row],[Unit Price]]-(Sales[[#This Row],[Discount Applied]]*Sales[[#This Row],[Unit Price]]))-Q6251)/Q6251)*100</f>
        <v>109.30232558139534</v>
      </c>
      <c r="T6251" s="8">
        <f t="shared" si="293"/>
        <v>6898.32</v>
      </c>
      <c r="U6251" s="8">
        <f>Sales[[#This Row],[Unit Cost]]*Sales[[#This Row],[Order Quantity]]</f>
        <v>3295.864</v>
      </c>
    </row>
    <row r="6252" spans="1:21" x14ac:dyDescent="0.2">
      <c r="A6252" s="6" t="s">
        <v>6465</v>
      </c>
      <c r="B6252" s="6" t="s">
        <v>23</v>
      </c>
      <c r="C6252" s="6" t="s">
        <v>146</v>
      </c>
      <c r="D6252" s="7">
        <v>43900</v>
      </c>
      <c r="E6252" s="7">
        <v>43991</v>
      </c>
      <c r="F6252" s="7">
        <v>43994</v>
      </c>
      <c r="G6252" s="7">
        <v>44003</v>
      </c>
      <c r="H6252" s="6">
        <f t="shared" si="291"/>
        <v>12</v>
      </c>
      <c r="I6252" s="6" t="s">
        <v>215</v>
      </c>
      <c r="J6252" s="6">
        <v>23</v>
      </c>
      <c r="K6252" s="6">
        <v>26</v>
      </c>
      <c r="L6252" s="6">
        <v>309</v>
      </c>
      <c r="M6252" s="6">
        <v>14</v>
      </c>
      <c r="N6252" s="6">
        <v>6</v>
      </c>
      <c r="O6252" s="6">
        <v>0.4</v>
      </c>
      <c r="P6252" s="8">
        <v>2680</v>
      </c>
      <c r="Q6252" s="8">
        <v>1259.5999999999999</v>
      </c>
      <c r="R6252" s="8">
        <f t="shared" si="292"/>
        <v>2090.4000000000005</v>
      </c>
      <c r="S6252" s="8">
        <f>(((Sales[[#This Row],[Unit Price]]-(Sales[[#This Row],[Discount Applied]]*Sales[[#This Row],[Unit Price]]))-Q6252)/Q6252)*100</f>
        <v>27.659574468085111</v>
      </c>
      <c r="T6252" s="8">
        <f t="shared" si="293"/>
        <v>9648</v>
      </c>
      <c r="U6252" s="8">
        <f>Sales[[#This Row],[Unit Cost]]*Sales[[#This Row],[Order Quantity]]</f>
        <v>7557.5999999999995</v>
      </c>
    </row>
    <row r="6253" spans="1:21" x14ac:dyDescent="0.2">
      <c r="A6253" s="6" t="s">
        <v>6466</v>
      </c>
      <c r="B6253" s="6" t="s">
        <v>24</v>
      </c>
      <c r="C6253" s="6" t="s">
        <v>148</v>
      </c>
      <c r="D6253" s="7">
        <v>43900</v>
      </c>
      <c r="E6253" s="7">
        <v>43992</v>
      </c>
      <c r="F6253" s="7">
        <v>44010</v>
      </c>
      <c r="G6253" s="7">
        <v>44016</v>
      </c>
      <c r="H6253" s="6">
        <f t="shared" si="291"/>
        <v>24</v>
      </c>
      <c r="I6253" s="6" t="s">
        <v>215</v>
      </c>
      <c r="J6253" s="6">
        <v>3</v>
      </c>
      <c r="K6253" s="6">
        <v>11</v>
      </c>
      <c r="L6253" s="6">
        <v>51</v>
      </c>
      <c r="M6253" s="6">
        <v>46</v>
      </c>
      <c r="N6253" s="6">
        <v>6</v>
      </c>
      <c r="O6253" s="6">
        <v>7.4999999999999997E-2</v>
      </c>
      <c r="P6253" s="8">
        <v>1976.5</v>
      </c>
      <c r="Q6253" s="8">
        <v>1600.9650000000001</v>
      </c>
      <c r="R6253" s="8">
        <f t="shared" si="292"/>
        <v>1363.7849999999999</v>
      </c>
      <c r="S6253" s="8">
        <f>(((Sales[[#This Row],[Unit Price]]-(Sales[[#This Row],[Discount Applied]]*Sales[[#This Row],[Unit Price]]))-Q6253)/Q6253)*100</f>
        <v>14.197530864197525</v>
      </c>
      <c r="T6253" s="8">
        <f t="shared" si="293"/>
        <v>10969.575000000001</v>
      </c>
      <c r="U6253" s="8">
        <f>Sales[[#This Row],[Unit Cost]]*Sales[[#This Row],[Order Quantity]]</f>
        <v>9605.7900000000009</v>
      </c>
    </row>
    <row r="6254" spans="1:21" x14ac:dyDescent="0.2">
      <c r="A6254" s="6" t="s">
        <v>6467</v>
      </c>
      <c r="B6254" s="6" t="s">
        <v>23</v>
      </c>
      <c r="C6254" s="6" t="s">
        <v>145</v>
      </c>
      <c r="D6254" s="7">
        <v>43900</v>
      </c>
      <c r="E6254" s="7">
        <v>43992</v>
      </c>
      <c r="F6254" s="7">
        <v>44020</v>
      </c>
      <c r="G6254" s="7">
        <v>44029</v>
      </c>
      <c r="H6254" s="6">
        <f t="shared" si="291"/>
        <v>37</v>
      </c>
      <c r="I6254" s="6" t="s">
        <v>215</v>
      </c>
      <c r="J6254" s="6">
        <v>23</v>
      </c>
      <c r="K6254" s="6">
        <v>2</v>
      </c>
      <c r="L6254" s="6">
        <v>136</v>
      </c>
      <c r="M6254" s="6">
        <v>23</v>
      </c>
      <c r="N6254" s="6">
        <v>2</v>
      </c>
      <c r="O6254" s="6">
        <v>0.15</v>
      </c>
      <c r="P6254" s="8">
        <v>1038.5</v>
      </c>
      <c r="Q6254" s="8">
        <v>654.255</v>
      </c>
      <c r="R6254" s="8">
        <f t="shared" si="292"/>
        <v>456.94000000000005</v>
      </c>
      <c r="S6254" s="8">
        <f>(((Sales[[#This Row],[Unit Price]]-(Sales[[#This Row],[Discount Applied]]*Sales[[#This Row],[Unit Price]]))-Q6254)/Q6254)*100</f>
        <v>34.920634920634924</v>
      </c>
      <c r="T6254" s="8">
        <f t="shared" si="293"/>
        <v>1765.45</v>
      </c>
      <c r="U6254" s="8">
        <f>Sales[[#This Row],[Unit Cost]]*Sales[[#This Row],[Order Quantity]]</f>
        <v>1308.51</v>
      </c>
    </row>
    <row r="6255" spans="1:21" x14ac:dyDescent="0.2">
      <c r="A6255" s="6" t="s">
        <v>6468</v>
      </c>
      <c r="B6255" s="6" t="s">
        <v>25</v>
      </c>
      <c r="C6255" s="6" t="s">
        <v>145</v>
      </c>
      <c r="D6255" s="7">
        <v>43900</v>
      </c>
      <c r="E6255" s="7">
        <v>43992</v>
      </c>
      <c r="F6255" s="7">
        <v>44016</v>
      </c>
      <c r="G6255" s="7">
        <v>44020</v>
      </c>
      <c r="H6255" s="6">
        <f t="shared" si="291"/>
        <v>28</v>
      </c>
      <c r="I6255" s="6" t="s">
        <v>215</v>
      </c>
      <c r="J6255" s="6">
        <v>15</v>
      </c>
      <c r="K6255" s="6">
        <v>11</v>
      </c>
      <c r="L6255" s="6">
        <v>89</v>
      </c>
      <c r="M6255" s="6">
        <v>26</v>
      </c>
      <c r="N6255" s="6">
        <v>2</v>
      </c>
      <c r="O6255" s="6">
        <v>7.4999999999999997E-2</v>
      </c>
      <c r="P6255" s="8">
        <v>2559.4</v>
      </c>
      <c r="Q6255" s="8">
        <v>1484.452</v>
      </c>
      <c r="R6255" s="8">
        <f t="shared" si="292"/>
        <v>1765.9860000000003</v>
      </c>
      <c r="S6255" s="8">
        <f>(((Sales[[#This Row],[Unit Price]]-(Sales[[#This Row],[Discount Applied]]*Sales[[#This Row],[Unit Price]]))-Q6255)/Q6255)*100</f>
        <v>59.482758620689665</v>
      </c>
      <c r="T6255" s="8">
        <f t="shared" si="293"/>
        <v>4734.8900000000003</v>
      </c>
      <c r="U6255" s="8">
        <f>Sales[[#This Row],[Unit Cost]]*Sales[[#This Row],[Order Quantity]]</f>
        <v>2968.904</v>
      </c>
    </row>
    <row r="6256" spans="1:21" x14ac:dyDescent="0.2">
      <c r="A6256" s="6" t="s">
        <v>6469</v>
      </c>
      <c r="B6256" s="6" t="s">
        <v>23</v>
      </c>
      <c r="C6256" s="6" t="s">
        <v>148</v>
      </c>
      <c r="D6256" s="7">
        <v>43900</v>
      </c>
      <c r="E6256" s="7">
        <v>43992</v>
      </c>
      <c r="F6256" s="7">
        <v>44003</v>
      </c>
      <c r="G6256" s="7">
        <v>44008</v>
      </c>
      <c r="H6256" s="6">
        <f t="shared" si="291"/>
        <v>16</v>
      </c>
      <c r="I6256" s="6" t="s">
        <v>215</v>
      </c>
      <c r="J6256" s="6">
        <v>24</v>
      </c>
      <c r="K6256" s="6">
        <v>27</v>
      </c>
      <c r="L6256" s="6">
        <v>45</v>
      </c>
      <c r="M6256" s="6">
        <v>2</v>
      </c>
      <c r="N6256" s="6">
        <v>3</v>
      </c>
      <c r="O6256" s="6">
        <v>7.4999999999999997E-2</v>
      </c>
      <c r="P6256" s="8">
        <v>1118.9000000000001</v>
      </c>
      <c r="Q6256" s="8">
        <v>525.88300000000004</v>
      </c>
      <c r="R6256" s="8">
        <f t="shared" si="292"/>
        <v>1527.2985000000001</v>
      </c>
      <c r="S6256" s="8">
        <f>(((Sales[[#This Row],[Unit Price]]-(Sales[[#This Row],[Discount Applied]]*Sales[[#This Row],[Unit Price]]))-Q6256)/Q6256)*100</f>
        <v>96.808510638297875</v>
      </c>
      <c r="T6256" s="8">
        <f t="shared" si="293"/>
        <v>3104.9475000000002</v>
      </c>
      <c r="U6256" s="8">
        <f>Sales[[#This Row],[Unit Cost]]*Sales[[#This Row],[Order Quantity]]</f>
        <v>1577.6490000000001</v>
      </c>
    </row>
    <row r="6257" spans="1:21" x14ac:dyDescent="0.2">
      <c r="A6257" s="6" t="s">
        <v>6470</v>
      </c>
      <c r="B6257" s="6" t="s">
        <v>25</v>
      </c>
      <c r="C6257" s="6" t="s">
        <v>145</v>
      </c>
      <c r="D6257" s="7">
        <v>43900</v>
      </c>
      <c r="E6257" s="7">
        <v>43992</v>
      </c>
      <c r="F6257" s="7">
        <v>44000</v>
      </c>
      <c r="G6257" s="7">
        <v>44007</v>
      </c>
      <c r="H6257" s="6">
        <f t="shared" si="291"/>
        <v>15</v>
      </c>
      <c r="I6257" s="6" t="s">
        <v>215</v>
      </c>
      <c r="J6257" s="6">
        <v>19</v>
      </c>
      <c r="K6257" s="6">
        <v>48</v>
      </c>
      <c r="L6257" s="6">
        <v>154</v>
      </c>
      <c r="M6257" s="6">
        <v>7</v>
      </c>
      <c r="N6257" s="6">
        <v>6</v>
      </c>
      <c r="O6257" s="6">
        <v>0.1</v>
      </c>
      <c r="P6257" s="8">
        <v>2539.3000000000002</v>
      </c>
      <c r="Q6257" s="8">
        <v>1244.2570000000001</v>
      </c>
      <c r="R6257" s="8">
        <f t="shared" si="292"/>
        <v>6246.6780000000008</v>
      </c>
      <c r="S6257" s="8">
        <f>(((Sales[[#This Row],[Unit Price]]-(Sales[[#This Row],[Discount Applied]]*Sales[[#This Row],[Unit Price]]))-Q6257)/Q6257)*100</f>
        <v>83.673469387755119</v>
      </c>
      <c r="T6257" s="8">
        <f t="shared" si="293"/>
        <v>13712.220000000001</v>
      </c>
      <c r="U6257" s="8">
        <f>Sales[[#This Row],[Unit Cost]]*Sales[[#This Row],[Order Quantity]]</f>
        <v>7465.5420000000004</v>
      </c>
    </row>
    <row r="6258" spans="1:21" x14ac:dyDescent="0.2">
      <c r="A6258" s="6" t="s">
        <v>6471</v>
      </c>
      <c r="B6258" s="6" t="s">
        <v>24</v>
      </c>
      <c r="C6258" s="6" t="s">
        <v>145</v>
      </c>
      <c r="D6258" s="7">
        <v>43900</v>
      </c>
      <c r="E6258" s="7">
        <v>43992</v>
      </c>
      <c r="F6258" s="7">
        <v>44006</v>
      </c>
      <c r="G6258" s="7">
        <v>44008</v>
      </c>
      <c r="H6258" s="6">
        <f t="shared" si="291"/>
        <v>16</v>
      </c>
      <c r="I6258" s="6" t="s">
        <v>215</v>
      </c>
      <c r="J6258" s="6">
        <v>9</v>
      </c>
      <c r="K6258" s="6">
        <v>33</v>
      </c>
      <c r="L6258" s="6">
        <v>148</v>
      </c>
      <c r="M6258" s="6">
        <v>7</v>
      </c>
      <c r="N6258" s="6">
        <v>3</v>
      </c>
      <c r="O6258" s="6">
        <v>0.05</v>
      </c>
      <c r="P6258" s="8">
        <v>1125.6000000000001</v>
      </c>
      <c r="Q6258" s="8">
        <v>934.24800000000005</v>
      </c>
      <c r="R6258" s="8">
        <f t="shared" si="292"/>
        <v>405.21599999999989</v>
      </c>
      <c r="S6258" s="8">
        <f>(((Sales[[#This Row],[Unit Price]]-(Sales[[#This Row],[Discount Applied]]*Sales[[#This Row],[Unit Price]]))-Q6258)/Q6258)*100</f>
        <v>14.457831325301216</v>
      </c>
      <c r="T6258" s="8">
        <f t="shared" si="293"/>
        <v>3207.96</v>
      </c>
      <c r="U6258" s="8">
        <f>Sales[[#This Row],[Unit Cost]]*Sales[[#This Row],[Order Quantity]]</f>
        <v>2802.7440000000001</v>
      </c>
    </row>
    <row r="6259" spans="1:21" x14ac:dyDescent="0.2">
      <c r="A6259" s="6" t="s">
        <v>6472</v>
      </c>
      <c r="B6259" s="6" t="s">
        <v>25</v>
      </c>
      <c r="C6259" s="6" t="s">
        <v>146</v>
      </c>
      <c r="D6259" s="7">
        <v>43900</v>
      </c>
      <c r="E6259" s="7">
        <v>43992</v>
      </c>
      <c r="F6259" s="7">
        <v>43997</v>
      </c>
      <c r="G6259" s="7">
        <v>43999</v>
      </c>
      <c r="H6259" s="6">
        <f t="shared" si="291"/>
        <v>7</v>
      </c>
      <c r="I6259" s="6" t="s">
        <v>215</v>
      </c>
      <c r="J6259" s="6">
        <v>20</v>
      </c>
      <c r="K6259" s="6">
        <v>7</v>
      </c>
      <c r="L6259" s="6">
        <v>285</v>
      </c>
      <c r="M6259" s="6">
        <v>15</v>
      </c>
      <c r="N6259" s="6">
        <v>7</v>
      </c>
      <c r="O6259" s="6">
        <v>7.4999999999999997E-2</v>
      </c>
      <c r="P6259" s="8">
        <v>1996.6000000000001</v>
      </c>
      <c r="Q6259" s="8">
        <v>1098.1300000000001</v>
      </c>
      <c r="R6259" s="8">
        <f t="shared" si="292"/>
        <v>5241.0749999999998</v>
      </c>
      <c r="S6259" s="8">
        <f>(((Sales[[#This Row],[Unit Price]]-(Sales[[#This Row],[Discount Applied]]*Sales[[#This Row],[Unit Price]]))-Q6259)/Q6259)*100</f>
        <v>68.181818181818159</v>
      </c>
      <c r="T6259" s="8">
        <f t="shared" si="293"/>
        <v>12927.985000000001</v>
      </c>
      <c r="U6259" s="8">
        <f>Sales[[#This Row],[Unit Cost]]*Sales[[#This Row],[Order Quantity]]</f>
        <v>7686.9100000000008</v>
      </c>
    </row>
    <row r="6260" spans="1:21" x14ac:dyDescent="0.2">
      <c r="A6260" s="6" t="s">
        <v>6473</v>
      </c>
      <c r="B6260" s="6" t="s">
        <v>25</v>
      </c>
      <c r="C6260" s="6" t="s">
        <v>146</v>
      </c>
      <c r="D6260" s="7">
        <v>43900</v>
      </c>
      <c r="E6260" s="7">
        <v>43992</v>
      </c>
      <c r="F6260" s="7">
        <v>43999</v>
      </c>
      <c r="G6260" s="7">
        <v>44009</v>
      </c>
      <c r="H6260" s="6">
        <f t="shared" si="291"/>
        <v>17</v>
      </c>
      <c r="I6260" s="6" t="s">
        <v>215</v>
      </c>
      <c r="J6260" s="6">
        <v>12</v>
      </c>
      <c r="K6260" s="6">
        <v>36</v>
      </c>
      <c r="L6260" s="6">
        <v>317</v>
      </c>
      <c r="M6260" s="6">
        <v>38</v>
      </c>
      <c r="N6260" s="6">
        <v>3</v>
      </c>
      <c r="O6260" s="6">
        <v>0.15</v>
      </c>
      <c r="P6260" s="8">
        <v>1956.4</v>
      </c>
      <c r="Q6260" s="8">
        <v>1545.556</v>
      </c>
      <c r="R6260" s="8">
        <f t="shared" si="292"/>
        <v>352.15200000000095</v>
      </c>
      <c r="S6260" s="8">
        <f>(((Sales[[#This Row],[Unit Price]]-(Sales[[#This Row],[Discount Applied]]*Sales[[#This Row],[Unit Price]]))-Q6260)/Q6260)*100</f>
        <v>7.59493670886076</v>
      </c>
      <c r="T6260" s="8">
        <f t="shared" si="293"/>
        <v>4988.8200000000006</v>
      </c>
      <c r="U6260" s="8">
        <f>Sales[[#This Row],[Unit Cost]]*Sales[[#This Row],[Order Quantity]]</f>
        <v>4636.6679999999997</v>
      </c>
    </row>
    <row r="6261" spans="1:21" x14ac:dyDescent="0.2">
      <c r="A6261" s="6" t="s">
        <v>6474</v>
      </c>
      <c r="B6261" s="6" t="s">
        <v>23</v>
      </c>
      <c r="C6261" s="6" t="s">
        <v>145</v>
      </c>
      <c r="D6261" s="7">
        <v>43900</v>
      </c>
      <c r="E6261" s="7">
        <v>43993</v>
      </c>
      <c r="F6261" s="7">
        <v>44018</v>
      </c>
      <c r="G6261" s="7">
        <v>44028</v>
      </c>
      <c r="H6261" s="6">
        <f t="shared" si="291"/>
        <v>35</v>
      </c>
      <c r="I6261" s="6" t="s">
        <v>215</v>
      </c>
      <c r="J6261" s="6">
        <v>22</v>
      </c>
      <c r="K6261" s="6">
        <v>44</v>
      </c>
      <c r="L6261" s="6">
        <v>154</v>
      </c>
      <c r="M6261" s="6">
        <v>46</v>
      </c>
      <c r="N6261" s="6">
        <v>7</v>
      </c>
      <c r="O6261" s="6">
        <v>0.1</v>
      </c>
      <c r="P6261" s="8">
        <v>3323.2000000000003</v>
      </c>
      <c r="Q6261" s="8">
        <v>2592.0960000000005</v>
      </c>
      <c r="R6261" s="8">
        <f t="shared" si="292"/>
        <v>2791.4879999999976</v>
      </c>
      <c r="S6261" s="8">
        <f>(((Sales[[#This Row],[Unit Price]]-(Sales[[#This Row],[Discount Applied]]*Sales[[#This Row],[Unit Price]]))-Q6261)/Q6261)*100</f>
        <v>15.384615384615369</v>
      </c>
      <c r="T6261" s="8">
        <f t="shared" si="293"/>
        <v>20936.16</v>
      </c>
      <c r="U6261" s="8">
        <f>Sales[[#This Row],[Unit Cost]]*Sales[[#This Row],[Order Quantity]]</f>
        <v>18144.672000000002</v>
      </c>
    </row>
    <row r="6262" spans="1:21" x14ac:dyDescent="0.2">
      <c r="A6262" s="6" t="s">
        <v>6475</v>
      </c>
      <c r="B6262" s="6" t="s">
        <v>25</v>
      </c>
      <c r="C6262" s="6" t="s">
        <v>143</v>
      </c>
      <c r="D6262" s="7">
        <v>43900</v>
      </c>
      <c r="E6262" s="7">
        <v>43993</v>
      </c>
      <c r="F6262" s="7">
        <v>43999</v>
      </c>
      <c r="G6262" s="7">
        <v>44009</v>
      </c>
      <c r="H6262" s="6">
        <f t="shared" si="291"/>
        <v>16</v>
      </c>
      <c r="I6262" s="6" t="s">
        <v>215</v>
      </c>
      <c r="J6262" s="6">
        <v>18</v>
      </c>
      <c r="K6262" s="6">
        <v>42</v>
      </c>
      <c r="L6262" s="6">
        <v>358</v>
      </c>
      <c r="M6262" s="6">
        <v>24</v>
      </c>
      <c r="N6262" s="6">
        <v>6</v>
      </c>
      <c r="O6262" s="6">
        <v>0.15</v>
      </c>
      <c r="P6262" s="8">
        <v>1005</v>
      </c>
      <c r="Q6262" s="8">
        <v>482.4</v>
      </c>
      <c r="R6262" s="8">
        <f t="shared" si="292"/>
        <v>2231.1000000000004</v>
      </c>
      <c r="S6262" s="8">
        <f>(((Sales[[#This Row],[Unit Price]]-(Sales[[#This Row],[Discount Applied]]*Sales[[#This Row],[Unit Price]]))-Q6262)/Q6262)*100</f>
        <v>77.083333333333343</v>
      </c>
      <c r="T6262" s="8">
        <f t="shared" si="293"/>
        <v>5125.5</v>
      </c>
      <c r="U6262" s="8">
        <f>Sales[[#This Row],[Unit Cost]]*Sales[[#This Row],[Order Quantity]]</f>
        <v>2894.3999999999996</v>
      </c>
    </row>
    <row r="6263" spans="1:21" x14ac:dyDescent="0.2">
      <c r="A6263" s="6" t="s">
        <v>6476</v>
      </c>
      <c r="B6263" s="6" t="s">
        <v>24</v>
      </c>
      <c r="C6263" s="6" t="s">
        <v>147</v>
      </c>
      <c r="D6263" s="7">
        <v>43900</v>
      </c>
      <c r="E6263" s="7">
        <v>43993</v>
      </c>
      <c r="F6263" s="7">
        <v>43996</v>
      </c>
      <c r="G6263" s="7">
        <v>43997</v>
      </c>
      <c r="H6263" s="6">
        <f t="shared" si="291"/>
        <v>4</v>
      </c>
      <c r="I6263" s="6" t="s">
        <v>215</v>
      </c>
      <c r="J6263" s="6">
        <v>3</v>
      </c>
      <c r="K6263" s="6">
        <v>50</v>
      </c>
      <c r="L6263" s="6">
        <v>210</v>
      </c>
      <c r="M6263" s="6">
        <v>40</v>
      </c>
      <c r="N6263" s="6">
        <v>6</v>
      </c>
      <c r="O6263" s="6">
        <v>7.4999999999999997E-2</v>
      </c>
      <c r="P6263" s="8">
        <v>5386.8</v>
      </c>
      <c r="Q6263" s="8">
        <v>3070.4759999999997</v>
      </c>
      <c r="R6263" s="8">
        <f t="shared" si="292"/>
        <v>11473.884000000002</v>
      </c>
      <c r="S6263" s="8">
        <f>(((Sales[[#This Row],[Unit Price]]-(Sales[[#This Row],[Discount Applied]]*Sales[[#This Row],[Unit Price]]))-Q6263)/Q6263)*100</f>
        <v>62.28070175438598</v>
      </c>
      <c r="T6263" s="8">
        <f t="shared" si="293"/>
        <v>29896.74</v>
      </c>
      <c r="U6263" s="8">
        <f>Sales[[#This Row],[Unit Cost]]*Sales[[#This Row],[Order Quantity]]</f>
        <v>18422.856</v>
      </c>
    </row>
    <row r="6264" spans="1:21" x14ac:dyDescent="0.2">
      <c r="A6264" s="6" t="s">
        <v>6477</v>
      </c>
      <c r="B6264" s="6" t="s">
        <v>25</v>
      </c>
      <c r="C6264" s="6" t="s">
        <v>144</v>
      </c>
      <c r="D6264" s="7">
        <v>43900</v>
      </c>
      <c r="E6264" s="7">
        <v>43993</v>
      </c>
      <c r="F6264" s="7">
        <v>44009</v>
      </c>
      <c r="G6264" s="7">
        <v>44018</v>
      </c>
      <c r="H6264" s="6">
        <f t="shared" si="291"/>
        <v>25</v>
      </c>
      <c r="I6264" s="6" t="s">
        <v>215</v>
      </c>
      <c r="J6264" s="6">
        <v>20</v>
      </c>
      <c r="K6264" s="6">
        <v>5</v>
      </c>
      <c r="L6264" s="6">
        <v>66</v>
      </c>
      <c r="M6264" s="6">
        <v>23</v>
      </c>
      <c r="N6264" s="6">
        <v>7</v>
      </c>
      <c r="O6264" s="6">
        <v>0.15</v>
      </c>
      <c r="P6264" s="8">
        <v>5480.6</v>
      </c>
      <c r="Q6264" s="8">
        <v>3672.0020000000004</v>
      </c>
      <c r="R6264" s="8">
        <f t="shared" si="292"/>
        <v>6905.5560000000005</v>
      </c>
      <c r="S6264" s="8">
        <f>(((Sales[[#This Row],[Unit Price]]-(Sales[[#This Row],[Discount Applied]]*Sales[[#This Row],[Unit Price]]))-Q6264)/Q6264)*100</f>
        <v>26.865671641791039</v>
      </c>
      <c r="T6264" s="8">
        <f t="shared" si="293"/>
        <v>32609.570000000003</v>
      </c>
      <c r="U6264" s="8">
        <f>Sales[[#This Row],[Unit Cost]]*Sales[[#This Row],[Order Quantity]]</f>
        <v>25704.014000000003</v>
      </c>
    </row>
    <row r="6265" spans="1:21" x14ac:dyDescent="0.2">
      <c r="A6265" s="6" t="s">
        <v>6478</v>
      </c>
      <c r="B6265" s="6" t="s">
        <v>24</v>
      </c>
      <c r="C6265" s="6" t="s">
        <v>147</v>
      </c>
      <c r="D6265" s="7">
        <v>43900</v>
      </c>
      <c r="E6265" s="7">
        <v>43993</v>
      </c>
      <c r="F6265" s="7">
        <v>44012</v>
      </c>
      <c r="G6265" s="7">
        <v>44014</v>
      </c>
      <c r="H6265" s="6">
        <f t="shared" si="291"/>
        <v>21</v>
      </c>
      <c r="I6265" s="6" t="s">
        <v>215</v>
      </c>
      <c r="J6265" s="6">
        <v>2</v>
      </c>
      <c r="K6265" s="6">
        <v>6</v>
      </c>
      <c r="L6265" s="6">
        <v>224</v>
      </c>
      <c r="M6265" s="6">
        <v>19</v>
      </c>
      <c r="N6265" s="6">
        <v>5</v>
      </c>
      <c r="O6265" s="6">
        <v>0.3</v>
      </c>
      <c r="P6265" s="8">
        <v>5185.8</v>
      </c>
      <c r="Q6265" s="8">
        <v>2644.7580000000003</v>
      </c>
      <c r="R6265" s="8">
        <f t="shared" si="292"/>
        <v>4926.5099999999984</v>
      </c>
      <c r="S6265" s="8">
        <f>(((Sales[[#This Row],[Unit Price]]-(Sales[[#This Row],[Discount Applied]]*Sales[[#This Row],[Unit Price]]))-Q6265)/Q6265)*100</f>
        <v>37.254901960784316</v>
      </c>
      <c r="T6265" s="8">
        <f t="shared" si="293"/>
        <v>18150.3</v>
      </c>
      <c r="U6265" s="8">
        <f>Sales[[#This Row],[Unit Cost]]*Sales[[#This Row],[Order Quantity]]</f>
        <v>13223.79</v>
      </c>
    </row>
    <row r="6266" spans="1:21" x14ac:dyDescent="0.2">
      <c r="A6266" s="6" t="s">
        <v>6479</v>
      </c>
      <c r="B6266" s="6" t="s">
        <v>25</v>
      </c>
      <c r="C6266" s="6" t="s">
        <v>145</v>
      </c>
      <c r="D6266" s="7">
        <v>43900</v>
      </c>
      <c r="E6266" s="7">
        <v>43993</v>
      </c>
      <c r="F6266" s="7">
        <v>44012</v>
      </c>
      <c r="G6266" s="7">
        <v>44016</v>
      </c>
      <c r="H6266" s="6">
        <f t="shared" si="291"/>
        <v>23</v>
      </c>
      <c r="I6266" s="6" t="s">
        <v>215</v>
      </c>
      <c r="J6266" s="6">
        <v>20</v>
      </c>
      <c r="K6266" s="6">
        <v>12</v>
      </c>
      <c r="L6266" s="6">
        <v>94</v>
      </c>
      <c r="M6266" s="6">
        <v>6</v>
      </c>
      <c r="N6266" s="6">
        <v>2</v>
      </c>
      <c r="O6266" s="6">
        <v>7.4999999999999997E-2</v>
      </c>
      <c r="P6266" s="8">
        <v>1005</v>
      </c>
      <c r="Q6266" s="8">
        <v>532.65</v>
      </c>
      <c r="R6266" s="8">
        <f t="shared" si="292"/>
        <v>793.95</v>
      </c>
      <c r="S6266" s="8">
        <f>(((Sales[[#This Row],[Unit Price]]-(Sales[[#This Row],[Discount Applied]]*Sales[[#This Row],[Unit Price]]))-Q6266)/Q6266)*100</f>
        <v>74.528301886792462</v>
      </c>
      <c r="T6266" s="8">
        <f t="shared" si="293"/>
        <v>1859.25</v>
      </c>
      <c r="U6266" s="8">
        <f>Sales[[#This Row],[Unit Cost]]*Sales[[#This Row],[Order Quantity]]</f>
        <v>1065.3</v>
      </c>
    </row>
    <row r="6267" spans="1:21" x14ac:dyDescent="0.2">
      <c r="A6267" s="6" t="s">
        <v>6480</v>
      </c>
      <c r="B6267" s="6" t="s">
        <v>24</v>
      </c>
      <c r="C6267" s="6" t="s">
        <v>145</v>
      </c>
      <c r="D6267" s="7">
        <v>43900</v>
      </c>
      <c r="E6267" s="7">
        <v>43993</v>
      </c>
      <c r="F6267" s="7">
        <v>44020</v>
      </c>
      <c r="G6267" s="7">
        <v>44030</v>
      </c>
      <c r="H6267" s="6">
        <f t="shared" si="291"/>
        <v>37</v>
      </c>
      <c r="I6267" s="6" t="s">
        <v>215</v>
      </c>
      <c r="J6267" s="6">
        <v>8</v>
      </c>
      <c r="K6267" s="6">
        <v>36</v>
      </c>
      <c r="L6267" s="6">
        <v>160</v>
      </c>
      <c r="M6267" s="6">
        <v>33</v>
      </c>
      <c r="N6267" s="6">
        <v>5</v>
      </c>
      <c r="O6267" s="6">
        <v>0.05</v>
      </c>
      <c r="P6267" s="8">
        <v>1715.2</v>
      </c>
      <c r="Q6267" s="8">
        <v>1080.576</v>
      </c>
      <c r="R6267" s="8">
        <f t="shared" si="292"/>
        <v>2744.3199999999997</v>
      </c>
      <c r="S6267" s="8">
        <f>(((Sales[[#This Row],[Unit Price]]-(Sales[[#This Row],[Discount Applied]]*Sales[[#This Row],[Unit Price]]))-Q6267)/Q6267)*100</f>
        <v>50.793650793650791</v>
      </c>
      <c r="T6267" s="8">
        <f t="shared" si="293"/>
        <v>8147.2</v>
      </c>
      <c r="U6267" s="8">
        <f>Sales[[#This Row],[Unit Cost]]*Sales[[#This Row],[Order Quantity]]</f>
        <v>5402.88</v>
      </c>
    </row>
    <row r="6268" spans="1:21" x14ac:dyDescent="0.2">
      <c r="A6268" s="6" t="s">
        <v>6481</v>
      </c>
      <c r="B6268" s="6" t="s">
        <v>24</v>
      </c>
      <c r="C6268" s="6" t="s">
        <v>146</v>
      </c>
      <c r="D6268" s="7">
        <v>43900</v>
      </c>
      <c r="E6268" s="7">
        <v>43993</v>
      </c>
      <c r="F6268" s="7">
        <v>44011</v>
      </c>
      <c r="G6268" s="7">
        <v>44015</v>
      </c>
      <c r="H6268" s="6">
        <f t="shared" si="291"/>
        <v>22</v>
      </c>
      <c r="I6268" s="6" t="s">
        <v>215</v>
      </c>
      <c r="J6268" s="6">
        <v>1</v>
      </c>
      <c r="K6268" s="6">
        <v>23</v>
      </c>
      <c r="L6268" s="6">
        <v>263</v>
      </c>
      <c r="M6268" s="6">
        <v>11</v>
      </c>
      <c r="N6268" s="6">
        <v>1</v>
      </c>
      <c r="O6268" s="6">
        <v>0.1</v>
      </c>
      <c r="P6268" s="8">
        <v>783.9</v>
      </c>
      <c r="Q6268" s="8">
        <v>399.78899999999999</v>
      </c>
      <c r="R6268" s="8">
        <f t="shared" si="292"/>
        <v>305.721</v>
      </c>
      <c r="S6268" s="8">
        <f>(((Sales[[#This Row],[Unit Price]]-(Sales[[#This Row],[Discount Applied]]*Sales[[#This Row],[Unit Price]]))-Q6268)/Q6268)*100</f>
        <v>76.47058823529413</v>
      </c>
      <c r="T6268" s="8">
        <f t="shared" si="293"/>
        <v>705.51</v>
      </c>
      <c r="U6268" s="8">
        <f>Sales[[#This Row],[Unit Cost]]*Sales[[#This Row],[Order Quantity]]</f>
        <v>399.78899999999999</v>
      </c>
    </row>
    <row r="6269" spans="1:21" x14ac:dyDescent="0.2">
      <c r="A6269" s="6" t="s">
        <v>6482</v>
      </c>
      <c r="B6269" s="6" t="s">
        <v>25</v>
      </c>
      <c r="C6269" s="6" t="s">
        <v>146</v>
      </c>
      <c r="D6269" s="7">
        <v>43900</v>
      </c>
      <c r="E6269" s="7">
        <v>43993</v>
      </c>
      <c r="F6269" s="7">
        <v>44015</v>
      </c>
      <c r="G6269" s="7">
        <v>44024</v>
      </c>
      <c r="H6269" s="6">
        <f t="shared" si="291"/>
        <v>31</v>
      </c>
      <c r="I6269" s="6" t="s">
        <v>215</v>
      </c>
      <c r="J6269" s="6">
        <v>15</v>
      </c>
      <c r="K6269" s="6">
        <v>32</v>
      </c>
      <c r="L6269" s="6">
        <v>313</v>
      </c>
      <c r="M6269" s="6">
        <v>22</v>
      </c>
      <c r="N6269" s="6">
        <v>8</v>
      </c>
      <c r="O6269" s="6">
        <v>0.05</v>
      </c>
      <c r="P6269" s="8">
        <v>214.4</v>
      </c>
      <c r="Q6269" s="8">
        <v>132.928</v>
      </c>
      <c r="R6269" s="8">
        <f t="shared" si="292"/>
        <v>566.01600000000008</v>
      </c>
      <c r="S6269" s="8">
        <f>(((Sales[[#This Row],[Unit Price]]-(Sales[[#This Row],[Discount Applied]]*Sales[[#This Row],[Unit Price]]))-Q6269)/Q6269)*100</f>
        <v>53.225806451612911</v>
      </c>
      <c r="T6269" s="8">
        <f t="shared" si="293"/>
        <v>1629.44</v>
      </c>
      <c r="U6269" s="8">
        <f>Sales[[#This Row],[Unit Cost]]*Sales[[#This Row],[Order Quantity]]</f>
        <v>1063.424</v>
      </c>
    </row>
    <row r="6270" spans="1:21" x14ac:dyDescent="0.2">
      <c r="A6270" s="6" t="s">
        <v>6483</v>
      </c>
      <c r="B6270" s="6" t="s">
        <v>24</v>
      </c>
      <c r="C6270" s="6" t="s">
        <v>144</v>
      </c>
      <c r="D6270" s="7">
        <v>43900</v>
      </c>
      <c r="E6270" s="7">
        <v>43993</v>
      </c>
      <c r="F6270" s="7">
        <v>43996</v>
      </c>
      <c r="G6270" s="7">
        <v>44005</v>
      </c>
      <c r="H6270" s="6">
        <f t="shared" si="291"/>
        <v>12</v>
      </c>
      <c r="I6270" s="6" t="s">
        <v>215</v>
      </c>
      <c r="J6270" s="6">
        <v>11</v>
      </c>
      <c r="K6270" s="6">
        <v>1</v>
      </c>
      <c r="L6270" s="6">
        <v>75</v>
      </c>
      <c r="M6270" s="6">
        <v>4</v>
      </c>
      <c r="N6270" s="6">
        <v>7</v>
      </c>
      <c r="O6270" s="6">
        <v>0.2</v>
      </c>
      <c r="P6270" s="8">
        <v>1058.6000000000001</v>
      </c>
      <c r="Q6270" s="8">
        <v>561.05800000000011</v>
      </c>
      <c r="R6270" s="8">
        <f t="shared" si="292"/>
        <v>2000.7539999999999</v>
      </c>
      <c r="S6270" s="8">
        <f>(((Sales[[#This Row],[Unit Price]]-(Sales[[#This Row],[Discount Applied]]*Sales[[#This Row],[Unit Price]]))-Q6270)/Q6270)*100</f>
        <v>50.943396226415082</v>
      </c>
      <c r="T6270" s="8">
        <f t="shared" si="293"/>
        <v>5928.1600000000008</v>
      </c>
      <c r="U6270" s="8">
        <f>Sales[[#This Row],[Unit Cost]]*Sales[[#This Row],[Order Quantity]]</f>
        <v>3927.4060000000009</v>
      </c>
    </row>
    <row r="6271" spans="1:21" x14ac:dyDescent="0.2">
      <c r="A6271" s="6" t="s">
        <v>6484</v>
      </c>
      <c r="B6271" s="6" t="s">
        <v>24</v>
      </c>
      <c r="C6271" s="6" t="s">
        <v>146</v>
      </c>
      <c r="D6271" s="7">
        <v>43900</v>
      </c>
      <c r="E6271" s="7">
        <v>43993</v>
      </c>
      <c r="F6271" s="7">
        <v>44012</v>
      </c>
      <c r="G6271" s="7">
        <v>44015</v>
      </c>
      <c r="H6271" s="6">
        <f t="shared" si="291"/>
        <v>22</v>
      </c>
      <c r="I6271" s="6" t="s">
        <v>215</v>
      </c>
      <c r="J6271" s="6">
        <v>11</v>
      </c>
      <c r="K6271" s="6">
        <v>29</v>
      </c>
      <c r="L6271" s="6">
        <v>295</v>
      </c>
      <c r="M6271" s="6">
        <v>22</v>
      </c>
      <c r="N6271" s="6">
        <v>8</v>
      </c>
      <c r="O6271" s="6">
        <v>0.15</v>
      </c>
      <c r="P6271" s="8">
        <v>1695.1000000000001</v>
      </c>
      <c r="Q6271" s="8">
        <v>1101.8150000000001</v>
      </c>
      <c r="R6271" s="8">
        <f t="shared" si="292"/>
        <v>2712.16</v>
      </c>
      <c r="S6271" s="8">
        <f>(((Sales[[#This Row],[Unit Price]]-(Sales[[#This Row],[Discount Applied]]*Sales[[#This Row],[Unit Price]]))-Q6271)/Q6271)*100</f>
        <v>30.769230769230766</v>
      </c>
      <c r="T6271" s="8">
        <f t="shared" si="293"/>
        <v>11526.68</v>
      </c>
      <c r="U6271" s="8">
        <f>Sales[[#This Row],[Unit Cost]]*Sales[[#This Row],[Order Quantity]]</f>
        <v>8814.52</v>
      </c>
    </row>
    <row r="6272" spans="1:21" x14ac:dyDescent="0.2">
      <c r="A6272" s="6" t="s">
        <v>6485</v>
      </c>
      <c r="B6272" s="6" t="s">
        <v>25</v>
      </c>
      <c r="C6272" s="6" t="s">
        <v>144</v>
      </c>
      <c r="D6272" s="7">
        <v>43900</v>
      </c>
      <c r="E6272" s="7">
        <v>43994</v>
      </c>
      <c r="F6272" s="7">
        <v>44014</v>
      </c>
      <c r="G6272" s="7">
        <v>44023</v>
      </c>
      <c r="H6272" s="6">
        <f t="shared" si="291"/>
        <v>29</v>
      </c>
      <c r="I6272" s="6" t="s">
        <v>215</v>
      </c>
      <c r="J6272" s="6">
        <v>17</v>
      </c>
      <c r="K6272" s="6">
        <v>27</v>
      </c>
      <c r="L6272" s="6">
        <v>86</v>
      </c>
      <c r="M6272" s="6">
        <v>3</v>
      </c>
      <c r="N6272" s="6">
        <v>6</v>
      </c>
      <c r="O6272" s="6">
        <v>0.2</v>
      </c>
      <c r="P6272" s="8">
        <v>2385.2000000000003</v>
      </c>
      <c r="Q6272" s="8">
        <v>1025.6360000000002</v>
      </c>
      <c r="R6272" s="8">
        <f t="shared" si="292"/>
        <v>5295.1439999999984</v>
      </c>
      <c r="S6272" s="8">
        <f>(((Sales[[#This Row],[Unit Price]]-(Sales[[#This Row],[Discount Applied]]*Sales[[#This Row],[Unit Price]]))-Q6272)/Q6272)*100</f>
        <v>86.04651162790698</v>
      </c>
      <c r="T6272" s="8">
        <f t="shared" si="293"/>
        <v>11448.96</v>
      </c>
      <c r="U6272" s="8">
        <f>Sales[[#This Row],[Unit Cost]]*Sales[[#This Row],[Order Quantity]]</f>
        <v>6153.8160000000007</v>
      </c>
    </row>
    <row r="6273" spans="1:21" x14ac:dyDescent="0.2">
      <c r="A6273" s="6" t="s">
        <v>6486</v>
      </c>
      <c r="B6273" s="6" t="s">
        <v>25</v>
      </c>
      <c r="C6273" s="6" t="s">
        <v>147</v>
      </c>
      <c r="D6273" s="7">
        <v>43900</v>
      </c>
      <c r="E6273" s="7">
        <v>43994</v>
      </c>
      <c r="F6273" s="7">
        <v>44019</v>
      </c>
      <c r="G6273" s="7">
        <v>44026</v>
      </c>
      <c r="H6273" s="6">
        <f t="shared" si="291"/>
        <v>32</v>
      </c>
      <c r="I6273" s="6" t="s">
        <v>215</v>
      </c>
      <c r="J6273" s="6">
        <v>16</v>
      </c>
      <c r="K6273" s="6">
        <v>31</v>
      </c>
      <c r="L6273" s="6">
        <v>253</v>
      </c>
      <c r="M6273" s="6">
        <v>38</v>
      </c>
      <c r="N6273" s="6">
        <v>1</v>
      </c>
      <c r="O6273" s="6">
        <v>0.15</v>
      </c>
      <c r="P6273" s="8">
        <v>1279.7</v>
      </c>
      <c r="Q6273" s="8">
        <v>652.64700000000005</v>
      </c>
      <c r="R6273" s="8">
        <f t="shared" si="292"/>
        <v>435.09800000000007</v>
      </c>
      <c r="S6273" s="8">
        <f>(((Sales[[#This Row],[Unit Price]]-(Sales[[#This Row],[Discount Applied]]*Sales[[#This Row],[Unit Price]]))-Q6273)/Q6273)*100</f>
        <v>66.666666666666671</v>
      </c>
      <c r="T6273" s="8">
        <f t="shared" si="293"/>
        <v>1087.7450000000001</v>
      </c>
      <c r="U6273" s="8">
        <f>Sales[[#This Row],[Unit Cost]]*Sales[[#This Row],[Order Quantity]]</f>
        <v>652.64700000000005</v>
      </c>
    </row>
    <row r="6274" spans="1:21" x14ac:dyDescent="0.2">
      <c r="A6274" s="6" t="s">
        <v>6487</v>
      </c>
      <c r="B6274" s="6" t="s">
        <v>24</v>
      </c>
      <c r="C6274" s="6" t="s">
        <v>146</v>
      </c>
      <c r="D6274" s="7">
        <v>43900</v>
      </c>
      <c r="E6274" s="7">
        <v>43994</v>
      </c>
      <c r="F6274" s="7">
        <v>44016</v>
      </c>
      <c r="G6274" s="7">
        <v>44026</v>
      </c>
      <c r="H6274" s="6">
        <f t="shared" ref="H6274:H6337" si="294">G6274-E6274</f>
        <v>32</v>
      </c>
      <c r="I6274" s="6" t="s">
        <v>215</v>
      </c>
      <c r="J6274" s="6">
        <v>5</v>
      </c>
      <c r="K6274" s="6">
        <v>36</v>
      </c>
      <c r="L6274" s="6">
        <v>283</v>
      </c>
      <c r="M6274" s="6">
        <v>41</v>
      </c>
      <c r="N6274" s="6">
        <v>6</v>
      </c>
      <c r="O6274" s="6">
        <v>0.05</v>
      </c>
      <c r="P6274" s="8">
        <v>3028.4</v>
      </c>
      <c r="Q6274" s="8">
        <v>1877.6079999999999</v>
      </c>
      <c r="R6274" s="8">
        <f t="shared" ref="R6274:R6337" si="295">T6274-(Q6274*N6274)</f>
        <v>5996.2320000000018</v>
      </c>
      <c r="S6274" s="8">
        <f>(((Sales[[#This Row],[Unit Price]]-(Sales[[#This Row],[Discount Applied]]*Sales[[#This Row],[Unit Price]]))-Q6274)/Q6274)*100</f>
        <v>53.225806451612911</v>
      </c>
      <c r="T6274" s="8">
        <f t="shared" ref="T6274:T6337" si="296">((P6274*N6274)-(P6274*O6274*N6274))</f>
        <v>17261.88</v>
      </c>
      <c r="U6274" s="8">
        <f>Sales[[#This Row],[Unit Cost]]*Sales[[#This Row],[Order Quantity]]</f>
        <v>11265.647999999999</v>
      </c>
    </row>
    <row r="6275" spans="1:21" x14ac:dyDescent="0.2">
      <c r="A6275" s="6" t="s">
        <v>6488</v>
      </c>
      <c r="B6275" s="6" t="s">
        <v>25</v>
      </c>
      <c r="C6275" s="6" t="s">
        <v>148</v>
      </c>
      <c r="D6275" s="7">
        <v>43900</v>
      </c>
      <c r="E6275" s="7">
        <v>43994</v>
      </c>
      <c r="F6275" s="7">
        <v>44007</v>
      </c>
      <c r="G6275" s="7">
        <v>44012</v>
      </c>
      <c r="H6275" s="6">
        <f t="shared" si="294"/>
        <v>18</v>
      </c>
      <c r="I6275" s="6" t="s">
        <v>215</v>
      </c>
      <c r="J6275" s="6">
        <v>13</v>
      </c>
      <c r="K6275" s="6">
        <v>38</v>
      </c>
      <c r="L6275" s="6">
        <v>47</v>
      </c>
      <c r="M6275" s="6">
        <v>43</v>
      </c>
      <c r="N6275" s="6">
        <v>5</v>
      </c>
      <c r="O6275" s="6">
        <v>7.4999999999999997E-2</v>
      </c>
      <c r="P6275" s="8">
        <v>1125.6000000000001</v>
      </c>
      <c r="Q6275" s="8">
        <v>855.45600000000013</v>
      </c>
      <c r="R6275" s="8">
        <f t="shared" si="295"/>
        <v>928.61999999999989</v>
      </c>
      <c r="S6275" s="8">
        <f>(((Sales[[#This Row],[Unit Price]]-(Sales[[#This Row],[Discount Applied]]*Sales[[#This Row],[Unit Price]]))-Q6275)/Q6275)*100</f>
        <v>21.710526315789462</v>
      </c>
      <c r="T6275" s="8">
        <f t="shared" si="296"/>
        <v>5205.9000000000005</v>
      </c>
      <c r="U6275" s="8">
        <f>Sales[[#This Row],[Unit Cost]]*Sales[[#This Row],[Order Quantity]]</f>
        <v>4277.2800000000007</v>
      </c>
    </row>
    <row r="6276" spans="1:21" x14ac:dyDescent="0.2">
      <c r="A6276" s="6" t="s">
        <v>6489</v>
      </c>
      <c r="B6276" s="6" t="s">
        <v>24</v>
      </c>
      <c r="C6276" s="6" t="s">
        <v>145</v>
      </c>
      <c r="D6276" s="7">
        <v>43900</v>
      </c>
      <c r="E6276" s="7">
        <v>43994</v>
      </c>
      <c r="F6276" s="7">
        <v>44015</v>
      </c>
      <c r="G6276" s="7">
        <v>44016</v>
      </c>
      <c r="H6276" s="6">
        <f t="shared" si="294"/>
        <v>22</v>
      </c>
      <c r="I6276" s="6" t="s">
        <v>215</v>
      </c>
      <c r="J6276" s="6">
        <v>10</v>
      </c>
      <c r="K6276" s="6">
        <v>20</v>
      </c>
      <c r="L6276" s="6">
        <v>159</v>
      </c>
      <c r="M6276" s="6">
        <v>24</v>
      </c>
      <c r="N6276" s="6">
        <v>2</v>
      </c>
      <c r="O6276" s="6">
        <v>0.4</v>
      </c>
      <c r="P6276" s="8">
        <v>904.5</v>
      </c>
      <c r="Q6276" s="8">
        <v>407.02500000000003</v>
      </c>
      <c r="R6276" s="8">
        <f t="shared" si="295"/>
        <v>271.35000000000002</v>
      </c>
      <c r="S6276" s="8">
        <f>(((Sales[[#This Row],[Unit Price]]-(Sales[[#This Row],[Discount Applied]]*Sales[[#This Row],[Unit Price]]))-Q6276)/Q6276)*100</f>
        <v>33.333333333333329</v>
      </c>
      <c r="T6276" s="8">
        <f t="shared" si="296"/>
        <v>1085.4000000000001</v>
      </c>
      <c r="U6276" s="8">
        <f>Sales[[#This Row],[Unit Cost]]*Sales[[#This Row],[Order Quantity]]</f>
        <v>814.05000000000007</v>
      </c>
    </row>
    <row r="6277" spans="1:21" x14ac:dyDescent="0.2">
      <c r="A6277" s="6" t="s">
        <v>6490</v>
      </c>
      <c r="B6277" s="6" t="s">
        <v>25</v>
      </c>
      <c r="C6277" s="6" t="s">
        <v>146</v>
      </c>
      <c r="D6277" s="7">
        <v>43900</v>
      </c>
      <c r="E6277" s="7">
        <v>43994</v>
      </c>
      <c r="F6277" s="7">
        <v>44016</v>
      </c>
      <c r="G6277" s="7">
        <v>44025</v>
      </c>
      <c r="H6277" s="6">
        <f t="shared" si="294"/>
        <v>31</v>
      </c>
      <c r="I6277" s="6" t="s">
        <v>215</v>
      </c>
      <c r="J6277" s="6">
        <v>13</v>
      </c>
      <c r="K6277" s="6">
        <v>4</v>
      </c>
      <c r="L6277" s="6">
        <v>307</v>
      </c>
      <c r="M6277" s="6">
        <v>15</v>
      </c>
      <c r="N6277" s="6">
        <v>4</v>
      </c>
      <c r="O6277" s="6">
        <v>0.15</v>
      </c>
      <c r="P6277" s="8">
        <v>2425.4</v>
      </c>
      <c r="Q6277" s="8">
        <v>970.16000000000008</v>
      </c>
      <c r="R6277" s="8">
        <f t="shared" si="295"/>
        <v>4365.72</v>
      </c>
      <c r="S6277" s="8">
        <f>(((Sales[[#This Row],[Unit Price]]-(Sales[[#This Row],[Discount Applied]]*Sales[[#This Row],[Unit Price]]))-Q6277)/Q6277)*100</f>
        <v>112.5</v>
      </c>
      <c r="T6277" s="8">
        <f t="shared" si="296"/>
        <v>8246.36</v>
      </c>
      <c r="U6277" s="8">
        <f>Sales[[#This Row],[Unit Cost]]*Sales[[#This Row],[Order Quantity]]</f>
        <v>3880.6400000000003</v>
      </c>
    </row>
    <row r="6278" spans="1:21" x14ac:dyDescent="0.2">
      <c r="A6278" s="6" t="s">
        <v>6491</v>
      </c>
      <c r="B6278" s="6" t="s">
        <v>24</v>
      </c>
      <c r="C6278" s="6" t="s">
        <v>145</v>
      </c>
      <c r="D6278" s="7">
        <v>43900</v>
      </c>
      <c r="E6278" s="7">
        <v>43995</v>
      </c>
      <c r="F6278" s="7">
        <v>44008</v>
      </c>
      <c r="G6278" s="7">
        <v>44011</v>
      </c>
      <c r="H6278" s="6">
        <f t="shared" si="294"/>
        <v>16</v>
      </c>
      <c r="I6278" s="6" t="s">
        <v>215</v>
      </c>
      <c r="J6278" s="6">
        <v>5</v>
      </c>
      <c r="K6278" s="6">
        <v>18</v>
      </c>
      <c r="L6278" s="6">
        <v>131</v>
      </c>
      <c r="M6278" s="6">
        <v>4</v>
      </c>
      <c r="N6278" s="6">
        <v>2</v>
      </c>
      <c r="O6278" s="6">
        <v>0.1</v>
      </c>
      <c r="P6278" s="8">
        <v>5601.2</v>
      </c>
      <c r="Q6278" s="8">
        <v>4032.8639999999996</v>
      </c>
      <c r="R6278" s="8">
        <f t="shared" si="295"/>
        <v>2016.4320000000007</v>
      </c>
      <c r="S6278" s="8">
        <f>(((Sales[[#This Row],[Unit Price]]-(Sales[[#This Row],[Discount Applied]]*Sales[[#This Row],[Unit Price]]))-Q6278)/Q6278)*100</f>
        <v>25.000000000000011</v>
      </c>
      <c r="T6278" s="8">
        <f t="shared" si="296"/>
        <v>10082.16</v>
      </c>
      <c r="U6278" s="8">
        <f>Sales[[#This Row],[Unit Cost]]*Sales[[#This Row],[Order Quantity]]</f>
        <v>8065.7279999999992</v>
      </c>
    </row>
    <row r="6279" spans="1:21" x14ac:dyDescent="0.2">
      <c r="A6279" s="6" t="s">
        <v>6492</v>
      </c>
      <c r="B6279" s="6" t="s">
        <v>25</v>
      </c>
      <c r="C6279" s="6" t="s">
        <v>145</v>
      </c>
      <c r="D6279" s="7">
        <v>43900</v>
      </c>
      <c r="E6279" s="7">
        <v>43995</v>
      </c>
      <c r="F6279" s="7">
        <v>44003</v>
      </c>
      <c r="G6279" s="7">
        <v>44011</v>
      </c>
      <c r="H6279" s="6">
        <f t="shared" si="294"/>
        <v>16</v>
      </c>
      <c r="I6279" s="6" t="s">
        <v>215</v>
      </c>
      <c r="J6279" s="6">
        <v>20</v>
      </c>
      <c r="K6279" s="6">
        <v>1</v>
      </c>
      <c r="L6279" s="6">
        <v>193</v>
      </c>
      <c r="M6279" s="6">
        <v>13</v>
      </c>
      <c r="N6279" s="6">
        <v>4</v>
      </c>
      <c r="O6279" s="6">
        <v>0.15</v>
      </c>
      <c r="P6279" s="8">
        <v>1768.8</v>
      </c>
      <c r="Q6279" s="8">
        <v>1308.912</v>
      </c>
      <c r="R6279" s="8">
        <f t="shared" si="295"/>
        <v>778.27199999999993</v>
      </c>
      <c r="S6279" s="8">
        <f>(((Sales[[#This Row],[Unit Price]]-(Sales[[#This Row],[Discount Applied]]*Sales[[#This Row],[Unit Price]]))-Q6279)/Q6279)*100</f>
        <v>14.864864864864863</v>
      </c>
      <c r="T6279" s="8">
        <f t="shared" si="296"/>
        <v>6013.92</v>
      </c>
      <c r="U6279" s="8">
        <f>Sales[[#This Row],[Unit Cost]]*Sales[[#This Row],[Order Quantity]]</f>
        <v>5235.6480000000001</v>
      </c>
    </row>
    <row r="6280" spans="1:21" x14ac:dyDescent="0.2">
      <c r="A6280" s="6" t="s">
        <v>6493</v>
      </c>
      <c r="B6280" s="6" t="s">
        <v>24</v>
      </c>
      <c r="C6280" s="6" t="s">
        <v>148</v>
      </c>
      <c r="D6280" s="7">
        <v>43900</v>
      </c>
      <c r="E6280" s="7">
        <v>43995</v>
      </c>
      <c r="F6280" s="7">
        <v>44012</v>
      </c>
      <c r="G6280" s="7">
        <v>44017</v>
      </c>
      <c r="H6280" s="6">
        <f t="shared" si="294"/>
        <v>22</v>
      </c>
      <c r="I6280" s="6" t="s">
        <v>215</v>
      </c>
      <c r="J6280" s="6">
        <v>4</v>
      </c>
      <c r="K6280" s="6">
        <v>13</v>
      </c>
      <c r="L6280" s="6">
        <v>8</v>
      </c>
      <c r="M6280" s="6">
        <v>33</v>
      </c>
      <c r="N6280" s="6">
        <v>3</v>
      </c>
      <c r="O6280" s="6">
        <v>0.1</v>
      </c>
      <c r="P6280" s="8">
        <v>1038.5</v>
      </c>
      <c r="Q6280" s="8">
        <v>726.94999999999993</v>
      </c>
      <c r="R6280" s="8">
        <f t="shared" si="295"/>
        <v>623.09999999999991</v>
      </c>
      <c r="S6280" s="8">
        <f>(((Sales[[#This Row],[Unit Price]]-(Sales[[#This Row],[Discount Applied]]*Sales[[#This Row],[Unit Price]]))-Q6280)/Q6280)*100</f>
        <v>28.57142857142858</v>
      </c>
      <c r="T6280" s="8">
        <f t="shared" si="296"/>
        <v>2803.95</v>
      </c>
      <c r="U6280" s="8">
        <f>Sales[[#This Row],[Unit Cost]]*Sales[[#This Row],[Order Quantity]]</f>
        <v>2180.85</v>
      </c>
    </row>
    <row r="6281" spans="1:21" x14ac:dyDescent="0.2">
      <c r="A6281" s="6" t="s">
        <v>6494</v>
      </c>
      <c r="B6281" s="6" t="s">
        <v>23</v>
      </c>
      <c r="C6281" s="6" t="s">
        <v>143</v>
      </c>
      <c r="D6281" s="7">
        <v>43900</v>
      </c>
      <c r="E6281" s="7">
        <v>43995</v>
      </c>
      <c r="F6281" s="7">
        <v>44013</v>
      </c>
      <c r="G6281" s="7">
        <v>44022</v>
      </c>
      <c r="H6281" s="6">
        <f t="shared" si="294"/>
        <v>27</v>
      </c>
      <c r="I6281" s="6" t="s">
        <v>215</v>
      </c>
      <c r="J6281" s="6">
        <v>22</v>
      </c>
      <c r="K6281" s="6">
        <v>39</v>
      </c>
      <c r="L6281" s="6">
        <v>356</v>
      </c>
      <c r="M6281" s="6">
        <v>7</v>
      </c>
      <c r="N6281" s="6">
        <v>1</v>
      </c>
      <c r="O6281" s="6">
        <v>0.05</v>
      </c>
      <c r="P6281" s="8">
        <v>904.5</v>
      </c>
      <c r="Q6281" s="8">
        <v>587.92500000000007</v>
      </c>
      <c r="R6281" s="8">
        <f t="shared" si="295"/>
        <v>271.34999999999991</v>
      </c>
      <c r="S6281" s="8">
        <f>(((Sales[[#This Row],[Unit Price]]-(Sales[[#This Row],[Discount Applied]]*Sales[[#This Row],[Unit Price]]))-Q6281)/Q6281)*100</f>
        <v>46.153846153846132</v>
      </c>
      <c r="T6281" s="8">
        <f t="shared" si="296"/>
        <v>859.27499999999998</v>
      </c>
      <c r="U6281" s="8">
        <f>Sales[[#This Row],[Unit Cost]]*Sales[[#This Row],[Order Quantity]]</f>
        <v>587.92500000000007</v>
      </c>
    </row>
    <row r="6282" spans="1:21" x14ac:dyDescent="0.2">
      <c r="A6282" s="6" t="s">
        <v>6495</v>
      </c>
      <c r="B6282" s="6" t="s">
        <v>25</v>
      </c>
      <c r="C6282" s="6" t="s">
        <v>145</v>
      </c>
      <c r="D6282" s="7">
        <v>43900</v>
      </c>
      <c r="E6282" s="7">
        <v>43995</v>
      </c>
      <c r="F6282" s="7">
        <v>44008</v>
      </c>
      <c r="G6282" s="7">
        <v>44011</v>
      </c>
      <c r="H6282" s="6">
        <f t="shared" si="294"/>
        <v>16</v>
      </c>
      <c r="I6282" s="6" t="s">
        <v>215</v>
      </c>
      <c r="J6282" s="6">
        <v>12</v>
      </c>
      <c r="K6282" s="6">
        <v>37</v>
      </c>
      <c r="L6282" s="6">
        <v>187</v>
      </c>
      <c r="M6282" s="6">
        <v>31</v>
      </c>
      <c r="N6282" s="6">
        <v>7</v>
      </c>
      <c r="O6282" s="6">
        <v>0.05</v>
      </c>
      <c r="P6282" s="8">
        <v>3102.1</v>
      </c>
      <c r="Q6282" s="8">
        <v>1271.8609999999999</v>
      </c>
      <c r="R6282" s="8">
        <f t="shared" si="295"/>
        <v>11725.938000000002</v>
      </c>
      <c r="S6282" s="8">
        <f>(((Sales[[#This Row],[Unit Price]]-(Sales[[#This Row],[Discount Applied]]*Sales[[#This Row],[Unit Price]]))-Q6282)/Q6282)*100</f>
        <v>131.70731707317074</v>
      </c>
      <c r="T6282" s="8">
        <f t="shared" si="296"/>
        <v>20628.965</v>
      </c>
      <c r="U6282" s="8">
        <f>Sales[[#This Row],[Unit Cost]]*Sales[[#This Row],[Order Quantity]]</f>
        <v>8903.0269999999982</v>
      </c>
    </row>
    <row r="6283" spans="1:21" x14ac:dyDescent="0.2">
      <c r="A6283" s="6" t="s">
        <v>6496</v>
      </c>
      <c r="B6283" s="6" t="s">
        <v>25</v>
      </c>
      <c r="C6283" s="6" t="s">
        <v>147</v>
      </c>
      <c r="D6283" s="7">
        <v>43900</v>
      </c>
      <c r="E6283" s="7">
        <v>43995</v>
      </c>
      <c r="F6283" s="7">
        <v>44020</v>
      </c>
      <c r="G6283" s="7">
        <v>44022</v>
      </c>
      <c r="H6283" s="6">
        <f t="shared" si="294"/>
        <v>27</v>
      </c>
      <c r="I6283" s="6" t="s">
        <v>215</v>
      </c>
      <c r="J6283" s="6">
        <v>15</v>
      </c>
      <c r="K6283" s="6">
        <v>42</v>
      </c>
      <c r="L6283" s="6">
        <v>245</v>
      </c>
      <c r="M6283" s="6">
        <v>38</v>
      </c>
      <c r="N6283" s="6">
        <v>7</v>
      </c>
      <c r="O6283" s="6">
        <v>7.4999999999999997E-2</v>
      </c>
      <c r="P6283" s="8">
        <v>2398.6</v>
      </c>
      <c r="Q6283" s="8">
        <v>1223.2860000000001</v>
      </c>
      <c r="R6283" s="8">
        <f t="shared" si="295"/>
        <v>6967.9330000000009</v>
      </c>
      <c r="S6283" s="8">
        <f>(((Sales[[#This Row],[Unit Price]]-(Sales[[#This Row],[Discount Applied]]*Sales[[#This Row],[Unit Price]]))-Q6283)/Q6283)*100</f>
        <v>81.372549019607831</v>
      </c>
      <c r="T6283" s="8">
        <f t="shared" si="296"/>
        <v>15530.935000000001</v>
      </c>
      <c r="U6283" s="8">
        <f>Sales[[#This Row],[Unit Cost]]*Sales[[#This Row],[Order Quantity]]</f>
        <v>8563.0020000000004</v>
      </c>
    </row>
    <row r="6284" spans="1:21" x14ac:dyDescent="0.2">
      <c r="A6284" s="6" t="s">
        <v>6497</v>
      </c>
      <c r="B6284" s="6" t="s">
        <v>24</v>
      </c>
      <c r="C6284" s="6" t="s">
        <v>148</v>
      </c>
      <c r="D6284" s="7">
        <v>43900</v>
      </c>
      <c r="E6284" s="7">
        <v>43995</v>
      </c>
      <c r="F6284" s="7">
        <v>44012</v>
      </c>
      <c r="G6284" s="7">
        <v>44019</v>
      </c>
      <c r="H6284" s="6">
        <f t="shared" si="294"/>
        <v>24</v>
      </c>
      <c r="I6284" s="6" t="s">
        <v>215</v>
      </c>
      <c r="J6284" s="6">
        <v>2</v>
      </c>
      <c r="K6284" s="6">
        <v>17</v>
      </c>
      <c r="L6284" s="6">
        <v>22</v>
      </c>
      <c r="M6284" s="6">
        <v>31</v>
      </c>
      <c r="N6284" s="6">
        <v>1</v>
      </c>
      <c r="O6284" s="6">
        <v>0.1</v>
      </c>
      <c r="P6284" s="8">
        <v>2659.9</v>
      </c>
      <c r="Q6284" s="8">
        <v>2207.7170000000001</v>
      </c>
      <c r="R6284" s="8">
        <f t="shared" si="295"/>
        <v>186.19299999999976</v>
      </c>
      <c r="S6284" s="8">
        <f>(((Sales[[#This Row],[Unit Price]]-(Sales[[#This Row],[Discount Applied]]*Sales[[#This Row],[Unit Price]]))-Q6284)/Q6284)*100</f>
        <v>8.4337349397590238</v>
      </c>
      <c r="T6284" s="8">
        <f t="shared" si="296"/>
        <v>2393.91</v>
      </c>
      <c r="U6284" s="8">
        <f>Sales[[#This Row],[Unit Cost]]*Sales[[#This Row],[Order Quantity]]</f>
        <v>2207.7170000000001</v>
      </c>
    </row>
    <row r="6285" spans="1:21" x14ac:dyDescent="0.2">
      <c r="A6285" s="6" t="s">
        <v>6498</v>
      </c>
      <c r="B6285" s="6" t="s">
        <v>24</v>
      </c>
      <c r="C6285" s="6" t="s">
        <v>146</v>
      </c>
      <c r="D6285" s="7">
        <v>43900</v>
      </c>
      <c r="E6285" s="7">
        <v>43996</v>
      </c>
      <c r="F6285" s="7">
        <v>44002</v>
      </c>
      <c r="G6285" s="7">
        <v>44007</v>
      </c>
      <c r="H6285" s="6">
        <f t="shared" si="294"/>
        <v>11</v>
      </c>
      <c r="I6285" s="6" t="s">
        <v>215</v>
      </c>
      <c r="J6285" s="6">
        <v>8</v>
      </c>
      <c r="K6285" s="6">
        <v>17</v>
      </c>
      <c r="L6285" s="6">
        <v>266</v>
      </c>
      <c r="M6285" s="6">
        <v>38</v>
      </c>
      <c r="N6285" s="6">
        <v>3</v>
      </c>
      <c r="O6285" s="6">
        <v>0.05</v>
      </c>
      <c r="P6285" s="8">
        <v>1266.3</v>
      </c>
      <c r="Q6285" s="8">
        <v>810.43200000000002</v>
      </c>
      <c r="R6285" s="8">
        <f t="shared" si="295"/>
        <v>1177.6589999999992</v>
      </c>
      <c r="S6285" s="8">
        <f>(((Sales[[#This Row],[Unit Price]]-(Sales[[#This Row],[Discount Applied]]*Sales[[#This Row],[Unit Price]]))-Q6285)/Q6285)*100</f>
        <v>48.437499999999986</v>
      </c>
      <c r="T6285" s="8">
        <f t="shared" si="296"/>
        <v>3608.9549999999995</v>
      </c>
      <c r="U6285" s="8">
        <f>Sales[[#This Row],[Unit Cost]]*Sales[[#This Row],[Order Quantity]]</f>
        <v>2431.2960000000003</v>
      </c>
    </row>
    <row r="6286" spans="1:21" x14ac:dyDescent="0.2">
      <c r="A6286" s="6" t="s">
        <v>6499</v>
      </c>
      <c r="B6286" s="6" t="s">
        <v>25</v>
      </c>
      <c r="C6286" s="6" t="s">
        <v>146</v>
      </c>
      <c r="D6286" s="7">
        <v>43900</v>
      </c>
      <c r="E6286" s="7">
        <v>43996</v>
      </c>
      <c r="F6286" s="7">
        <v>44015</v>
      </c>
      <c r="G6286" s="7">
        <v>44024</v>
      </c>
      <c r="H6286" s="6">
        <f t="shared" si="294"/>
        <v>28</v>
      </c>
      <c r="I6286" s="6" t="s">
        <v>215</v>
      </c>
      <c r="J6286" s="6">
        <v>14</v>
      </c>
      <c r="K6286" s="6">
        <v>49</v>
      </c>
      <c r="L6286" s="6">
        <v>323</v>
      </c>
      <c r="M6286" s="6">
        <v>10</v>
      </c>
      <c r="N6286" s="6">
        <v>3</v>
      </c>
      <c r="O6286" s="6">
        <v>0.05</v>
      </c>
      <c r="P6286" s="8">
        <v>3879.3</v>
      </c>
      <c r="Q6286" s="8">
        <v>2715.5099999999998</v>
      </c>
      <c r="R6286" s="8">
        <f t="shared" si="295"/>
        <v>2909.4750000000022</v>
      </c>
      <c r="S6286" s="8">
        <f>(((Sales[[#This Row],[Unit Price]]-(Sales[[#This Row],[Discount Applied]]*Sales[[#This Row],[Unit Price]]))-Q6286)/Q6286)*100</f>
        <v>35.71428571428573</v>
      </c>
      <c r="T6286" s="8">
        <f t="shared" si="296"/>
        <v>11056.005000000001</v>
      </c>
      <c r="U6286" s="8">
        <f>Sales[[#This Row],[Unit Cost]]*Sales[[#This Row],[Order Quantity]]</f>
        <v>8146.5299999999988</v>
      </c>
    </row>
    <row r="6287" spans="1:21" x14ac:dyDescent="0.2">
      <c r="A6287" s="6" t="s">
        <v>6500</v>
      </c>
      <c r="B6287" s="6" t="s">
        <v>26</v>
      </c>
      <c r="C6287" s="6" t="s">
        <v>143</v>
      </c>
      <c r="D6287" s="7">
        <v>43900</v>
      </c>
      <c r="E6287" s="7">
        <v>43996</v>
      </c>
      <c r="F6287" s="7">
        <v>44021</v>
      </c>
      <c r="G6287" s="7">
        <v>44026</v>
      </c>
      <c r="H6287" s="6">
        <f t="shared" si="294"/>
        <v>30</v>
      </c>
      <c r="I6287" s="6" t="s">
        <v>215</v>
      </c>
      <c r="J6287" s="6">
        <v>28</v>
      </c>
      <c r="K6287" s="6">
        <v>27</v>
      </c>
      <c r="L6287" s="6">
        <v>334</v>
      </c>
      <c r="M6287" s="6">
        <v>32</v>
      </c>
      <c r="N6287" s="6">
        <v>4</v>
      </c>
      <c r="O6287" s="6">
        <v>0.1</v>
      </c>
      <c r="P6287" s="8">
        <v>1742</v>
      </c>
      <c r="Q6287" s="8">
        <v>1323.92</v>
      </c>
      <c r="R6287" s="8">
        <f t="shared" si="295"/>
        <v>975.51999999999953</v>
      </c>
      <c r="S6287" s="8">
        <f>(((Sales[[#This Row],[Unit Price]]-(Sales[[#This Row],[Discount Applied]]*Sales[[#This Row],[Unit Price]]))-Q6287)/Q6287)*100</f>
        <v>18.421052631578938</v>
      </c>
      <c r="T6287" s="8">
        <f t="shared" si="296"/>
        <v>6271.2</v>
      </c>
      <c r="U6287" s="8">
        <f>Sales[[#This Row],[Unit Cost]]*Sales[[#This Row],[Order Quantity]]</f>
        <v>5295.68</v>
      </c>
    </row>
    <row r="6288" spans="1:21" x14ac:dyDescent="0.2">
      <c r="A6288" s="6" t="s">
        <v>6501</v>
      </c>
      <c r="B6288" s="6" t="s">
        <v>24</v>
      </c>
      <c r="C6288" s="6" t="s">
        <v>145</v>
      </c>
      <c r="D6288" s="7">
        <v>43900</v>
      </c>
      <c r="E6288" s="7">
        <v>43996</v>
      </c>
      <c r="F6288" s="7">
        <v>44023</v>
      </c>
      <c r="G6288" s="7">
        <v>44029</v>
      </c>
      <c r="H6288" s="6">
        <f t="shared" si="294"/>
        <v>33</v>
      </c>
      <c r="I6288" s="6" t="s">
        <v>215</v>
      </c>
      <c r="J6288" s="6">
        <v>3</v>
      </c>
      <c r="K6288" s="6">
        <v>4</v>
      </c>
      <c r="L6288" s="6">
        <v>195</v>
      </c>
      <c r="M6288" s="6">
        <v>36</v>
      </c>
      <c r="N6288" s="6">
        <v>3</v>
      </c>
      <c r="O6288" s="6">
        <v>0.1</v>
      </c>
      <c r="P6288" s="8">
        <v>3242.8</v>
      </c>
      <c r="Q6288" s="8">
        <v>1751.1120000000003</v>
      </c>
      <c r="R6288" s="8">
        <f t="shared" si="295"/>
        <v>3502.2240000000002</v>
      </c>
      <c r="S6288" s="8">
        <f>(((Sales[[#This Row],[Unit Price]]-(Sales[[#This Row],[Discount Applied]]*Sales[[#This Row],[Unit Price]]))-Q6288)/Q6288)*100</f>
        <v>66.666666666666643</v>
      </c>
      <c r="T6288" s="8">
        <f t="shared" si="296"/>
        <v>8755.5600000000013</v>
      </c>
      <c r="U6288" s="8">
        <f>Sales[[#This Row],[Unit Cost]]*Sales[[#This Row],[Order Quantity]]</f>
        <v>5253.3360000000011</v>
      </c>
    </row>
    <row r="6289" spans="1:21" x14ac:dyDescent="0.2">
      <c r="A6289" s="6" t="s">
        <v>6502</v>
      </c>
      <c r="B6289" s="6" t="s">
        <v>24</v>
      </c>
      <c r="C6289" s="6" t="s">
        <v>143</v>
      </c>
      <c r="D6289" s="7">
        <v>43900</v>
      </c>
      <c r="E6289" s="7">
        <v>43996</v>
      </c>
      <c r="F6289" s="7">
        <v>44017</v>
      </c>
      <c r="G6289" s="7">
        <v>44022</v>
      </c>
      <c r="H6289" s="6">
        <f t="shared" si="294"/>
        <v>26</v>
      </c>
      <c r="I6289" s="6" t="s">
        <v>215</v>
      </c>
      <c r="J6289" s="6">
        <v>1</v>
      </c>
      <c r="K6289" s="6">
        <v>34</v>
      </c>
      <c r="L6289" s="6">
        <v>356</v>
      </c>
      <c r="M6289" s="6">
        <v>37</v>
      </c>
      <c r="N6289" s="6">
        <v>7</v>
      </c>
      <c r="O6289" s="6">
        <v>0.05</v>
      </c>
      <c r="P6289" s="8">
        <v>1051.9000000000001</v>
      </c>
      <c r="Q6289" s="8">
        <v>715.29200000000014</v>
      </c>
      <c r="R6289" s="8">
        <f t="shared" si="295"/>
        <v>1988.0910000000003</v>
      </c>
      <c r="S6289" s="8">
        <f>(((Sales[[#This Row],[Unit Price]]-(Sales[[#This Row],[Discount Applied]]*Sales[[#This Row],[Unit Price]]))-Q6289)/Q6289)*100</f>
        <v>39.70588235294116</v>
      </c>
      <c r="T6289" s="8">
        <f t="shared" si="296"/>
        <v>6995.1350000000011</v>
      </c>
      <c r="U6289" s="8">
        <f>Sales[[#This Row],[Unit Cost]]*Sales[[#This Row],[Order Quantity]]</f>
        <v>5007.0440000000008</v>
      </c>
    </row>
    <row r="6290" spans="1:21" x14ac:dyDescent="0.2">
      <c r="A6290" s="6" t="s">
        <v>6503</v>
      </c>
      <c r="B6290" s="6" t="s">
        <v>26</v>
      </c>
      <c r="C6290" s="6" t="s">
        <v>145</v>
      </c>
      <c r="D6290" s="7">
        <v>43900</v>
      </c>
      <c r="E6290" s="7">
        <v>43996</v>
      </c>
      <c r="F6290" s="7">
        <v>44011</v>
      </c>
      <c r="G6290" s="7">
        <v>44013</v>
      </c>
      <c r="H6290" s="6">
        <f t="shared" si="294"/>
        <v>17</v>
      </c>
      <c r="I6290" s="6" t="s">
        <v>215</v>
      </c>
      <c r="J6290" s="6">
        <v>27</v>
      </c>
      <c r="K6290" s="6">
        <v>22</v>
      </c>
      <c r="L6290" s="6">
        <v>155</v>
      </c>
      <c r="M6290" s="6">
        <v>35</v>
      </c>
      <c r="N6290" s="6">
        <v>8</v>
      </c>
      <c r="O6290" s="6">
        <v>7.4999999999999997E-2</v>
      </c>
      <c r="P6290" s="8">
        <v>1139</v>
      </c>
      <c r="Q6290" s="8">
        <v>455.6</v>
      </c>
      <c r="R6290" s="8">
        <f t="shared" si="295"/>
        <v>4783.8</v>
      </c>
      <c r="S6290" s="8">
        <f>(((Sales[[#This Row],[Unit Price]]-(Sales[[#This Row],[Discount Applied]]*Sales[[#This Row],[Unit Price]]))-Q6290)/Q6290)*100</f>
        <v>131.25</v>
      </c>
      <c r="T6290" s="8">
        <f t="shared" si="296"/>
        <v>8428.6</v>
      </c>
      <c r="U6290" s="8">
        <f>Sales[[#This Row],[Unit Cost]]*Sales[[#This Row],[Order Quantity]]</f>
        <v>3644.8</v>
      </c>
    </row>
    <row r="6291" spans="1:21" x14ac:dyDescent="0.2">
      <c r="A6291" s="6" t="s">
        <v>6504</v>
      </c>
      <c r="B6291" s="6" t="s">
        <v>25</v>
      </c>
      <c r="C6291" s="6" t="s">
        <v>147</v>
      </c>
      <c r="D6291" s="7">
        <v>43900</v>
      </c>
      <c r="E6291" s="7">
        <v>43997</v>
      </c>
      <c r="F6291" s="7">
        <v>44003</v>
      </c>
      <c r="G6291" s="7">
        <v>44005</v>
      </c>
      <c r="H6291" s="6">
        <f t="shared" si="294"/>
        <v>8</v>
      </c>
      <c r="I6291" s="6" t="s">
        <v>215</v>
      </c>
      <c r="J6291" s="6">
        <v>18</v>
      </c>
      <c r="K6291" s="6">
        <v>48</v>
      </c>
      <c r="L6291" s="6">
        <v>256</v>
      </c>
      <c r="M6291" s="6">
        <v>45</v>
      </c>
      <c r="N6291" s="6">
        <v>6</v>
      </c>
      <c r="O6291" s="6">
        <v>0.05</v>
      </c>
      <c r="P6291" s="8">
        <v>5159</v>
      </c>
      <c r="Q6291" s="8">
        <v>2321.5500000000002</v>
      </c>
      <c r="R6291" s="8">
        <f t="shared" si="295"/>
        <v>15476.999999999998</v>
      </c>
      <c r="S6291" s="8">
        <f>(((Sales[[#This Row],[Unit Price]]-(Sales[[#This Row],[Discount Applied]]*Sales[[#This Row],[Unit Price]]))-Q6291)/Q6291)*100</f>
        <v>111.1111111111111</v>
      </c>
      <c r="T6291" s="8">
        <f t="shared" si="296"/>
        <v>29406.3</v>
      </c>
      <c r="U6291" s="8">
        <f>Sales[[#This Row],[Unit Cost]]*Sales[[#This Row],[Order Quantity]]</f>
        <v>13929.300000000001</v>
      </c>
    </row>
    <row r="6292" spans="1:21" x14ac:dyDescent="0.2">
      <c r="A6292" s="6" t="s">
        <v>6505</v>
      </c>
      <c r="B6292" s="6" t="s">
        <v>24</v>
      </c>
      <c r="C6292" s="6" t="s">
        <v>144</v>
      </c>
      <c r="D6292" s="7">
        <v>43900</v>
      </c>
      <c r="E6292" s="7">
        <v>43997</v>
      </c>
      <c r="F6292" s="7">
        <v>44020</v>
      </c>
      <c r="G6292" s="7">
        <v>44024</v>
      </c>
      <c r="H6292" s="6">
        <f t="shared" si="294"/>
        <v>27</v>
      </c>
      <c r="I6292" s="6" t="s">
        <v>215</v>
      </c>
      <c r="J6292" s="6">
        <v>2</v>
      </c>
      <c r="K6292" s="6">
        <v>34</v>
      </c>
      <c r="L6292" s="6">
        <v>61</v>
      </c>
      <c r="M6292" s="6">
        <v>24</v>
      </c>
      <c r="N6292" s="6">
        <v>1</v>
      </c>
      <c r="O6292" s="6">
        <v>7.4999999999999997E-2</v>
      </c>
      <c r="P6292" s="8">
        <v>3691.7000000000003</v>
      </c>
      <c r="Q6292" s="8">
        <v>2104.2689999999998</v>
      </c>
      <c r="R6292" s="8">
        <f t="shared" si="295"/>
        <v>1310.5535000000004</v>
      </c>
      <c r="S6292" s="8">
        <f>(((Sales[[#This Row],[Unit Price]]-(Sales[[#This Row],[Discount Applied]]*Sales[[#This Row],[Unit Price]]))-Q6292)/Q6292)*100</f>
        <v>62.280701754385994</v>
      </c>
      <c r="T6292" s="8">
        <f t="shared" si="296"/>
        <v>3414.8225000000002</v>
      </c>
      <c r="U6292" s="8">
        <f>Sales[[#This Row],[Unit Cost]]*Sales[[#This Row],[Order Quantity]]</f>
        <v>2104.2689999999998</v>
      </c>
    </row>
    <row r="6293" spans="1:21" x14ac:dyDescent="0.2">
      <c r="A6293" s="6" t="s">
        <v>6506</v>
      </c>
      <c r="B6293" s="6" t="s">
        <v>25</v>
      </c>
      <c r="C6293" s="6" t="s">
        <v>145</v>
      </c>
      <c r="D6293" s="7">
        <v>43900</v>
      </c>
      <c r="E6293" s="7">
        <v>43997</v>
      </c>
      <c r="F6293" s="7">
        <v>44005</v>
      </c>
      <c r="G6293" s="7">
        <v>44015</v>
      </c>
      <c r="H6293" s="6">
        <f t="shared" si="294"/>
        <v>18</v>
      </c>
      <c r="I6293" s="6" t="s">
        <v>215</v>
      </c>
      <c r="J6293" s="6">
        <v>18</v>
      </c>
      <c r="K6293" s="6">
        <v>31</v>
      </c>
      <c r="L6293" s="6">
        <v>118</v>
      </c>
      <c r="M6293" s="6">
        <v>4</v>
      </c>
      <c r="N6293" s="6">
        <v>7</v>
      </c>
      <c r="O6293" s="6">
        <v>7.4999999999999997E-2</v>
      </c>
      <c r="P6293" s="8">
        <v>797.30000000000007</v>
      </c>
      <c r="Q6293" s="8">
        <v>518.24500000000012</v>
      </c>
      <c r="R6293" s="8">
        <f t="shared" si="295"/>
        <v>1534.8024999999989</v>
      </c>
      <c r="S6293" s="8">
        <f>(((Sales[[#This Row],[Unit Price]]-(Sales[[#This Row],[Discount Applied]]*Sales[[#This Row],[Unit Price]]))-Q6293)/Q6293)*100</f>
        <v>42.307692307692285</v>
      </c>
      <c r="T6293" s="8">
        <f t="shared" si="296"/>
        <v>5162.5174999999999</v>
      </c>
      <c r="U6293" s="8">
        <f>Sales[[#This Row],[Unit Cost]]*Sales[[#This Row],[Order Quantity]]</f>
        <v>3627.7150000000011</v>
      </c>
    </row>
    <row r="6294" spans="1:21" x14ac:dyDescent="0.2">
      <c r="A6294" s="6" t="s">
        <v>6507</v>
      </c>
      <c r="B6294" s="6" t="s">
        <v>23</v>
      </c>
      <c r="C6294" s="6" t="s">
        <v>146</v>
      </c>
      <c r="D6294" s="7">
        <v>43900</v>
      </c>
      <c r="E6294" s="7">
        <v>43997</v>
      </c>
      <c r="F6294" s="7">
        <v>44025</v>
      </c>
      <c r="G6294" s="7">
        <v>44026</v>
      </c>
      <c r="H6294" s="6">
        <f t="shared" si="294"/>
        <v>29</v>
      </c>
      <c r="I6294" s="6" t="s">
        <v>215</v>
      </c>
      <c r="J6294" s="6">
        <v>23</v>
      </c>
      <c r="K6294" s="6">
        <v>36</v>
      </c>
      <c r="L6294" s="6">
        <v>314</v>
      </c>
      <c r="M6294" s="6">
        <v>24</v>
      </c>
      <c r="N6294" s="6">
        <v>8</v>
      </c>
      <c r="O6294" s="6">
        <v>7.4999999999999997E-2</v>
      </c>
      <c r="P6294" s="8">
        <v>1969.8</v>
      </c>
      <c r="Q6294" s="8">
        <v>965.202</v>
      </c>
      <c r="R6294" s="8">
        <f t="shared" si="295"/>
        <v>6854.9040000000005</v>
      </c>
      <c r="S6294" s="8">
        <f>(((Sales[[#This Row],[Unit Price]]-(Sales[[#This Row],[Discount Applied]]*Sales[[#This Row],[Unit Price]]))-Q6294)/Q6294)*100</f>
        <v>88.775510204081641</v>
      </c>
      <c r="T6294" s="8">
        <f t="shared" si="296"/>
        <v>14576.52</v>
      </c>
      <c r="U6294" s="8">
        <f>Sales[[#This Row],[Unit Cost]]*Sales[[#This Row],[Order Quantity]]</f>
        <v>7721.616</v>
      </c>
    </row>
    <row r="6295" spans="1:21" x14ac:dyDescent="0.2">
      <c r="A6295" s="6" t="s">
        <v>6508</v>
      </c>
      <c r="B6295" s="6" t="s">
        <v>24</v>
      </c>
      <c r="C6295" s="6" t="s">
        <v>144</v>
      </c>
      <c r="D6295" s="7">
        <v>43900</v>
      </c>
      <c r="E6295" s="7">
        <v>43997</v>
      </c>
      <c r="F6295" s="7">
        <v>44009</v>
      </c>
      <c r="G6295" s="7">
        <v>44017</v>
      </c>
      <c r="H6295" s="6">
        <f t="shared" si="294"/>
        <v>20</v>
      </c>
      <c r="I6295" s="6" t="s">
        <v>215</v>
      </c>
      <c r="J6295" s="6">
        <v>9</v>
      </c>
      <c r="K6295" s="6">
        <v>4</v>
      </c>
      <c r="L6295" s="6">
        <v>72</v>
      </c>
      <c r="M6295" s="6">
        <v>1</v>
      </c>
      <c r="N6295" s="6">
        <v>6</v>
      </c>
      <c r="O6295" s="6">
        <v>0.05</v>
      </c>
      <c r="P6295" s="8">
        <v>201</v>
      </c>
      <c r="Q6295" s="8">
        <v>82.41</v>
      </c>
      <c r="R6295" s="8">
        <f t="shared" si="295"/>
        <v>651.24</v>
      </c>
      <c r="S6295" s="8">
        <f>(((Sales[[#This Row],[Unit Price]]-(Sales[[#This Row],[Discount Applied]]*Sales[[#This Row],[Unit Price]]))-Q6295)/Q6295)*100</f>
        <v>131.70731707317074</v>
      </c>
      <c r="T6295" s="8">
        <f t="shared" si="296"/>
        <v>1145.7</v>
      </c>
      <c r="U6295" s="8">
        <f>Sales[[#This Row],[Unit Cost]]*Sales[[#This Row],[Order Quantity]]</f>
        <v>494.46</v>
      </c>
    </row>
    <row r="6296" spans="1:21" x14ac:dyDescent="0.2">
      <c r="A6296" s="6" t="s">
        <v>6509</v>
      </c>
      <c r="B6296" s="6" t="s">
        <v>23</v>
      </c>
      <c r="C6296" s="6" t="s">
        <v>145</v>
      </c>
      <c r="D6296" s="7">
        <v>43900</v>
      </c>
      <c r="E6296" s="7">
        <v>43997</v>
      </c>
      <c r="F6296" s="7">
        <v>44019</v>
      </c>
      <c r="G6296" s="7">
        <v>44021</v>
      </c>
      <c r="H6296" s="6">
        <f t="shared" si="294"/>
        <v>24</v>
      </c>
      <c r="I6296" s="6" t="s">
        <v>215</v>
      </c>
      <c r="J6296" s="6">
        <v>20</v>
      </c>
      <c r="K6296" s="6">
        <v>34</v>
      </c>
      <c r="L6296" s="6">
        <v>193</v>
      </c>
      <c r="M6296" s="6">
        <v>27</v>
      </c>
      <c r="N6296" s="6">
        <v>6</v>
      </c>
      <c r="O6296" s="6">
        <v>0.15</v>
      </c>
      <c r="P6296" s="8">
        <v>5453.8</v>
      </c>
      <c r="Q6296" s="8">
        <v>3544.9700000000003</v>
      </c>
      <c r="R6296" s="8">
        <f t="shared" si="295"/>
        <v>6544.5600000000049</v>
      </c>
      <c r="S6296" s="8">
        <f>(((Sales[[#This Row],[Unit Price]]-(Sales[[#This Row],[Discount Applied]]*Sales[[#This Row],[Unit Price]]))-Q6296)/Q6296)*100</f>
        <v>30.76923076923077</v>
      </c>
      <c r="T6296" s="8">
        <f t="shared" si="296"/>
        <v>27814.380000000005</v>
      </c>
      <c r="U6296" s="8">
        <f>Sales[[#This Row],[Unit Cost]]*Sales[[#This Row],[Order Quantity]]</f>
        <v>21269.82</v>
      </c>
    </row>
    <row r="6297" spans="1:21" x14ac:dyDescent="0.2">
      <c r="A6297" s="6" t="s">
        <v>6510</v>
      </c>
      <c r="B6297" s="6" t="s">
        <v>26</v>
      </c>
      <c r="C6297" s="6" t="s">
        <v>143</v>
      </c>
      <c r="D6297" s="7">
        <v>43900</v>
      </c>
      <c r="E6297" s="7">
        <v>43997</v>
      </c>
      <c r="F6297" s="7">
        <v>44000</v>
      </c>
      <c r="G6297" s="7">
        <v>44003</v>
      </c>
      <c r="H6297" s="6">
        <f t="shared" si="294"/>
        <v>6</v>
      </c>
      <c r="I6297" s="6" t="s">
        <v>215</v>
      </c>
      <c r="J6297" s="6">
        <v>26</v>
      </c>
      <c r="K6297" s="6">
        <v>39</v>
      </c>
      <c r="L6297" s="6">
        <v>333</v>
      </c>
      <c r="M6297" s="6">
        <v>13</v>
      </c>
      <c r="N6297" s="6">
        <v>6</v>
      </c>
      <c r="O6297" s="6">
        <v>7.4999999999999997E-2</v>
      </c>
      <c r="P6297" s="8">
        <v>5038.4000000000005</v>
      </c>
      <c r="Q6297" s="8">
        <v>3375.7280000000005</v>
      </c>
      <c r="R6297" s="8">
        <f t="shared" si="295"/>
        <v>7708.7520000000004</v>
      </c>
      <c r="S6297" s="8">
        <f>(((Sales[[#This Row],[Unit Price]]-(Sales[[#This Row],[Discount Applied]]*Sales[[#This Row],[Unit Price]]))-Q6297)/Q6297)*100</f>
        <v>38.059701492537307</v>
      </c>
      <c r="T6297" s="8">
        <f t="shared" si="296"/>
        <v>27963.120000000003</v>
      </c>
      <c r="U6297" s="8">
        <f>Sales[[#This Row],[Unit Cost]]*Sales[[#This Row],[Order Quantity]]</f>
        <v>20254.368000000002</v>
      </c>
    </row>
    <row r="6298" spans="1:21" x14ac:dyDescent="0.2">
      <c r="A6298" s="6" t="s">
        <v>6511</v>
      </c>
      <c r="B6298" s="6" t="s">
        <v>24</v>
      </c>
      <c r="C6298" s="6" t="s">
        <v>145</v>
      </c>
      <c r="D6298" s="7">
        <v>43900</v>
      </c>
      <c r="E6298" s="7">
        <v>43997</v>
      </c>
      <c r="F6298" s="7">
        <v>44023</v>
      </c>
      <c r="G6298" s="7">
        <v>44030</v>
      </c>
      <c r="H6298" s="6">
        <f t="shared" si="294"/>
        <v>33</v>
      </c>
      <c r="I6298" s="6" t="s">
        <v>215</v>
      </c>
      <c r="J6298" s="6">
        <v>11</v>
      </c>
      <c r="K6298" s="6">
        <v>1</v>
      </c>
      <c r="L6298" s="6">
        <v>129</v>
      </c>
      <c r="M6298" s="6">
        <v>3</v>
      </c>
      <c r="N6298" s="6">
        <v>3</v>
      </c>
      <c r="O6298" s="6">
        <v>0.3</v>
      </c>
      <c r="P6298" s="8">
        <v>2324.9</v>
      </c>
      <c r="Q6298" s="8">
        <v>1534.4340000000002</v>
      </c>
      <c r="R6298" s="8">
        <f t="shared" si="295"/>
        <v>278.98800000000028</v>
      </c>
      <c r="S6298" s="8">
        <f>(((Sales[[#This Row],[Unit Price]]-(Sales[[#This Row],[Discount Applied]]*Sales[[#This Row],[Unit Price]]))-Q6298)/Q6298)*100</f>
        <v>6.0606060606060508</v>
      </c>
      <c r="T6298" s="8">
        <f t="shared" si="296"/>
        <v>4882.2900000000009</v>
      </c>
      <c r="U6298" s="8">
        <f>Sales[[#This Row],[Unit Cost]]*Sales[[#This Row],[Order Quantity]]</f>
        <v>4603.3020000000006</v>
      </c>
    </row>
    <row r="6299" spans="1:21" x14ac:dyDescent="0.2">
      <c r="A6299" s="6" t="s">
        <v>6512</v>
      </c>
      <c r="B6299" s="6" t="s">
        <v>24</v>
      </c>
      <c r="C6299" s="6" t="s">
        <v>144</v>
      </c>
      <c r="D6299" s="7">
        <v>43900</v>
      </c>
      <c r="E6299" s="7">
        <v>43997</v>
      </c>
      <c r="F6299" s="7">
        <v>44009</v>
      </c>
      <c r="G6299" s="7">
        <v>44016</v>
      </c>
      <c r="H6299" s="6">
        <f t="shared" si="294"/>
        <v>19</v>
      </c>
      <c r="I6299" s="6" t="s">
        <v>215</v>
      </c>
      <c r="J6299" s="6">
        <v>12</v>
      </c>
      <c r="K6299" s="6">
        <v>6</v>
      </c>
      <c r="L6299" s="6">
        <v>70</v>
      </c>
      <c r="M6299" s="6">
        <v>7</v>
      </c>
      <c r="N6299" s="6">
        <v>4</v>
      </c>
      <c r="O6299" s="6">
        <v>0.05</v>
      </c>
      <c r="P6299" s="8">
        <v>3417</v>
      </c>
      <c r="Q6299" s="8">
        <v>2084.37</v>
      </c>
      <c r="R6299" s="8">
        <f t="shared" si="295"/>
        <v>4647.1200000000008</v>
      </c>
      <c r="S6299" s="8">
        <f>(((Sales[[#This Row],[Unit Price]]-(Sales[[#This Row],[Discount Applied]]*Sales[[#This Row],[Unit Price]]))-Q6299)/Q6299)*100</f>
        <v>55.737704918032804</v>
      </c>
      <c r="T6299" s="8">
        <f t="shared" si="296"/>
        <v>12984.6</v>
      </c>
      <c r="U6299" s="8">
        <f>Sales[[#This Row],[Unit Cost]]*Sales[[#This Row],[Order Quantity]]</f>
        <v>8337.48</v>
      </c>
    </row>
    <row r="6300" spans="1:21" x14ac:dyDescent="0.2">
      <c r="A6300" s="6" t="s">
        <v>6513</v>
      </c>
      <c r="B6300" s="6" t="s">
        <v>24</v>
      </c>
      <c r="C6300" s="6" t="s">
        <v>145</v>
      </c>
      <c r="D6300" s="7">
        <v>43900</v>
      </c>
      <c r="E6300" s="7">
        <v>43998</v>
      </c>
      <c r="F6300" s="7">
        <v>44025</v>
      </c>
      <c r="G6300" s="7">
        <v>44029</v>
      </c>
      <c r="H6300" s="6">
        <f t="shared" si="294"/>
        <v>31</v>
      </c>
      <c r="I6300" s="6" t="s">
        <v>215</v>
      </c>
      <c r="J6300" s="6">
        <v>4</v>
      </c>
      <c r="K6300" s="6">
        <v>50</v>
      </c>
      <c r="L6300" s="6">
        <v>121</v>
      </c>
      <c r="M6300" s="6">
        <v>1</v>
      </c>
      <c r="N6300" s="6">
        <v>4</v>
      </c>
      <c r="O6300" s="6">
        <v>0.05</v>
      </c>
      <c r="P6300" s="8">
        <v>1333.3</v>
      </c>
      <c r="Q6300" s="8">
        <v>1026.6410000000001</v>
      </c>
      <c r="R6300" s="8">
        <f t="shared" si="295"/>
        <v>959.97599999999966</v>
      </c>
      <c r="S6300" s="8">
        <f>(((Sales[[#This Row],[Unit Price]]-(Sales[[#This Row],[Discount Applied]]*Sales[[#This Row],[Unit Price]]))-Q6300)/Q6300)*100</f>
        <v>23.376623376623368</v>
      </c>
      <c r="T6300" s="8">
        <f t="shared" si="296"/>
        <v>5066.54</v>
      </c>
      <c r="U6300" s="8">
        <f>Sales[[#This Row],[Unit Cost]]*Sales[[#This Row],[Order Quantity]]</f>
        <v>4106.5640000000003</v>
      </c>
    </row>
    <row r="6301" spans="1:21" x14ac:dyDescent="0.2">
      <c r="A6301" s="6" t="s">
        <v>6514</v>
      </c>
      <c r="B6301" s="6" t="s">
        <v>23</v>
      </c>
      <c r="C6301" s="6" t="s">
        <v>145</v>
      </c>
      <c r="D6301" s="7">
        <v>43900</v>
      </c>
      <c r="E6301" s="7">
        <v>43998</v>
      </c>
      <c r="F6301" s="7">
        <v>44026</v>
      </c>
      <c r="G6301" s="7">
        <v>44030</v>
      </c>
      <c r="H6301" s="6">
        <f t="shared" si="294"/>
        <v>32</v>
      </c>
      <c r="I6301" s="6" t="s">
        <v>215</v>
      </c>
      <c r="J6301" s="6">
        <v>21</v>
      </c>
      <c r="K6301" s="6">
        <v>36</v>
      </c>
      <c r="L6301" s="6">
        <v>141</v>
      </c>
      <c r="M6301" s="6">
        <v>32</v>
      </c>
      <c r="N6301" s="6">
        <v>7</v>
      </c>
      <c r="O6301" s="6">
        <v>7.4999999999999997E-2</v>
      </c>
      <c r="P6301" s="8">
        <v>5219.3</v>
      </c>
      <c r="Q6301" s="8">
        <v>3027.194</v>
      </c>
      <c r="R6301" s="8">
        <f t="shared" si="295"/>
        <v>12604.609499999999</v>
      </c>
      <c r="S6301" s="8">
        <f>(((Sales[[#This Row],[Unit Price]]-(Sales[[#This Row],[Discount Applied]]*Sales[[#This Row],[Unit Price]]))-Q6301)/Q6301)*100</f>
        <v>59.482758620689658</v>
      </c>
      <c r="T6301" s="8">
        <f t="shared" si="296"/>
        <v>33794.967499999999</v>
      </c>
      <c r="U6301" s="8">
        <f>Sales[[#This Row],[Unit Cost]]*Sales[[#This Row],[Order Quantity]]</f>
        <v>21190.358</v>
      </c>
    </row>
    <row r="6302" spans="1:21" x14ac:dyDescent="0.2">
      <c r="A6302" s="6" t="s">
        <v>6515</v>
      </c>
      <c r="B6302" s="6" t="s">
        <v>24</v>
      </c>
      <c r="C6302" s="6" t="s">
        <v>145</v>
      </c>
      <c r="D6302" s="7">
        <v>43900</v>
      </c>
      <c r="E6302" s="7">
        <v>43998</v>
      </c>
      <c r="F6302" s="7">
        <v>44008</v>
      </c>
      <c r="G6302" s="7">
        <v>44012</v>
      </c>
      <c r="H6302" s="6">
        <f t="shared" si="294"/>
        <v>14</v>
      </c>
      <c r="I6302" s="6" t="s">
        <v>215</v>
      </c>
      <c r="J6302" s="6">
        <v>3</v>
      </c>
      <c r="K6302" s="6">
        <v>35</v>
      </c>
      <c r="L6302" s="6">
        <v>186</v>
      </c>
      <c r="M6302" s="6">
        <v>38</v>
      </c>
      <c r="N6302" s="6">
        <v>1</v>
      </c>
      <c r="O6302" s="6">
        <v>0.3</v>
      </c>
      <c r="P6302" s="8">
        <v>1078.7</v>
      </c>
      <c r="Q6302" s="8">
        <v>776.66399999999999</v>
      </c>
      <c r="R6302" s="8">
        <f t="shared" si="295"/>
        <v>-21.573999999999955</v>
      </c>
      <c r="S6302" s="8">
        <f>(((Sales[[#This Row],[Unit Price]]-(Sales[[#This Row],[Discount Applied]]*Sales[[#This Row],[Unit Price]]))-Q6302)/Q6302)*100</f>
        <v>-2.7777777777777719</v>
      </c>
      <c r="T6302" s="8">
        <f t="shared" si="296"/>
        <v>755.09</v>
      </c>
      <c r="U6302" s="8">
        <f>Sales[[#This Row],[Unit Cost]]*Sales[[#This Row],[Order Quantity]]</f>
        <v>776.66399999999999</v>
      </c>
    </row>
    <row r="6303" spans="1:21" x14ac:dyDescent="0.2">
      <c r="A6303" s="6" t="s">
        <v>6516</v>
      </c>
      <c r="B6303" s="6" t="s">
        <v>24</v>
      </c>
      <c r="C6303" s="6" t="s">
        <v>144</v>
      </c>
      <c r="D6303" s="7">
        <v>43900</v>
      </c>
      <c r="E6303" s="7">
        <v>43998</v>
      </c>
      <c r="F6303" s="7">
        <v>44003</v>
      </c>
      <c r="G6303" s="7">
        <v>44008</v>
      </c>
      <c r="H6303" s="6">
        <f t="shared" si="294"/>
        <v>10</v>
      </c>
      <c r="I6303" s="6" t="s">
        <v>215</v>
      </c>
      <c r="J6303" s="6">
        <v>10</v>
      </c>
      <c r="K6303" s="6">
        <v>39</v>
      </c>
      <c r="L6303" s="6">
        <v>80</v>
      </c>
      <c r="M6303" s="6">
        <v>12</v>
      </c>
      <c r="N6303" s="6">
        <v>2</v>
      </c>
      <c r="O6303" s="6">
        <v>0.1</v>
      </c>
      <c r="P6303" s="8">
        <v>1849.2</v>
      </c>
      <c r="Q6303" s="8">
        <v>1442.376</v>
      </c>
      <c r="R6303" s="8">
        <f t="shared" si="295"/>
        <v>443.80799999999999</v>
      </c>
      <c r="S6303" s="8">
        <f>(((Sales[[#This Row],[Unit Price]]-(Sales[[#This Row],[Discount Applied]]*Sales[[#This Row],[Unit Price]]))-Q6303)/Q6303)*100</f>
        <v>15.384615384615385</v>
      </c>
      <c r="T6303" s="8">
        <f t="shared" si="296"/>
        <v>3328.56</v>
      </c>
      <c r="U6303" s="8">
        <f>Sales[[#This Row],[Unit Cost]]*Sales[[#This Row],[Order Quantity]]</f>
        <v>2884.752</v>
      </c>
    </row>
    <row r="6304" spans="1:21" x14ac:dyDescent="0.2">
      <c r="A6304" s="6" t="s">
        <v>6517</v>
      </c>
      <c r="B6304" s="6" t="s">
        <v>24</v>
      </c>
      <c r="C6304" s="6" t="s">
        <v>148</v>
      </c>
      <c r="D6304" s="7">
        <v>43900</v>
      </c>
      <c r="E6304" s="7">
        <v>43998</v>
      </c>
      <c r="F6304" s="7">
        <v>44001</v>
      </c>
      <c r="G6304" s="7">
        <v>44009</v>
      </c>
      <c r="H6304" s="6">
        <f t="shared" si="294"/>
        <v>11</v>
      </c>
      <c r="I6304" s="6" t="s">
        <v>215</v>
      </c>
      <c r="J6304" s="6">
        <v>11</v>
      </c>
      <c r="K6304" s="6">
        <v>6</v>
      </c>
      <c r="L6304" s="6">
        <v>11</v>
      </c>
      <c r="M6304" s="6">
        <v>42</v>
      </c>
      <c r="N6304" s="6">
        <v>3</v>
      </c>
      <c r="O6304" s="6">
        <v>7.4999999999999997E-2</v>
      </c>
      <c r="P6304" s="8">
        <v>1333.3</v>
      </c>
      <c r="Q6304" s="8">
        <v>986.64199999999994</v>
      </c>
      <c r="R6304" s="8">
        <f t="shared" si="295"/>
        <v>739.98149999999987</v>
      </c>
      <c r="S6304" s="8">
        <f>(((Sales[[#This Row],[Unit Price]]-(Sales[[#This Row],[Discount Applied]]*Sales[[#This Row],[Unit Price]]))-Q6304)/Q6304)*100</f>
        <v>25.000000000000011</v>
      </c>
      <c r="T6304" s="8">
        <f t="shared" si="296"/>
        <v>3699.9074999999998</v>
      </c>
      <c r="U6304" s="8">
        <f>Sales[[#This Row],[Unit Cost]]*Sales[[#This Row],[Order Quantity]]</f>
        <v>2959.9259999999999</v>
      </c>
    </row>
    <row r="6305" spans="1:21" x14ac:dyDescent="0.2">
      <c r="A6305" s="6" t="s">
        <v>6518</v>
      </c>
      <c r="B6305" s="6" t="s">
        <v>26</v>
      </c>
      <c r="C6305" s="6" t="s">
        <v>144</v>
      </c>
      <c r="D6305" s="7">
        <v>43900</v>
      </c>
      <c r="E6305" s="7">
        <v>43998</v>
      </c>
      <c r="F6305" s="7">
        <v>44001</v>
      </c>
      <c r="G6305" s="7">
        <v>44002</v>
      </c>
      <c r="H6305" s="6">
        <f t="shared" si="294"/>
        <v>4</v>
      </c>
      <c r="I6305" s="6" t="s">
        <v>215</v>
      </c>
      <c r="J6305" s="6">
        <v>25</v>
      </c>
      <c r="K6305" s="6">
        <v>17</v>
      </c>
      <c r="L6305" s="6">
        <v>74</v>
      </c>
      <c r="M6305" s="6">
        <v>38</v>
      </c>
      <c r="N6305" s="6">
        <v>2</v>
      </c>
      <c r="O6305" s="6">
        <v>0.05</v>
      </c>
      <c r="P6305" s="8">
        <v>2010</v>
      </c>
      <c r="Q6305" s="8">
        <v>1467.3</v>
      </c>
      <c r="R6305" s="8">
        <f t="shared" si="295"/>
        <v>884.40000000000009</v>
      </c>
      <c r="S6305" s="8">
        <f>(((Sales[[#This Row],[Unit Price]]-(Sales[[#This Row],[Discount Applied]]*Sales[[#This Row],[Unit Price]]))-Q6305)/Q6305)*100</f>
        <v>30.136986301369866</v>
      </c>
      <c r="T6305" s="8">
        <f t="shared" si="296"/>
        <v>3819</v>
      </c>
      <c r="U6305" s="8">
        <f>Sales[[#This Row],[Unit Cost]]*Sales[[#This Row],[Order Quantity]]</f>
        <v>2934.6</v>
      </c>
    </row>
    <row r="6306" spans="1:21" x14ac:dyDescent="0.2">
      <c r="A6306" s="6" t="s">
        <v>6519</v>
      </c>
      <c r="B6306" s="6" t="s">
        <v>24</v>
      </c>
      <c r="C6306" s="6" t="s">
        <v>145</v>
      </c>
      <c r="D6306" s="7">
        <v>43900</v>
      </c>
      <c r="E6306" s="7">
        <v>43999</v>
      </c>
      <c r="F6306" s="7">
        <v>44026</v>
      </c>
      <c r="G6306" s="7">
        <v>44028</v>
      </c>
      <c r="H6306" s="6">
        <f t="shared" si="294"/>
        <v>29</v>
      </c>
      <c r="I6306" s="6" t="s">
        <v>215</v>
      </c>
      <c r="J6306" s="6">
        <v>2</v>
      </c>
      <c r="K6306" s="6">
        <v>8</v>
      </c>
      <c r="L6306" s="6">
        <v>195</v>
      </c>
      <c r="M6306" s="6">
        <v>26</v>
      </c>
      <c r="N6306" s="6">
        <v>7</v>
      </c>
      <c r="O6306" s="6">
        <v>0.05</v>
      </c>
      <c r="P6306" s="8">
        <v>857.6</v>
      </c>
      <c r="Q6306" s="8">
        <v>514.55999999999995</v>
      </c>
      <c r="R6306" s="8">
        <f t="shared" si="295"/>
        <v>2101.1200000000003</v>
      </c>
      <c r="S6306" s="8">
        <f>(((Sales[[#This Row],[Unit Price]]-(Sales[[#This Row],[Discount Applied]]*Sales[[#This Row],[Unit Price]]))-Q6306)/Q6306)*100</f>
        <v>58.333333333333357</v>
      </c>
      <c r="T6306" s="8">
        <f t="shared" si="296"/>
        <v>5703.04</v>
      </c>
      <c r="U6306" s="8">
        <f>Sales[[#This Row],[Unit Cost]]*Sales[[#This Row],[Order Quantity]]</f>
        <v>3601.9199999999996</v>
      </c>
    </row>
    <row r="6307" spans="1:21" x14ac:dyDescent="0.2">
      <c r="A6307" s="6" t="s">
        <v>6520</v>
      </c>
      <c r="B6307" s="6" t="s">
        <v>24</v>
      </c>
      <c r="C6307" s="6" t="s">
        <v>143</v>
      </c>
      <c r="D6307" s="7">
        <v>43900</v>
      </c>
      <c r="E6307" s="7">
        <v>43999</v>
      </c>
      <c r="F6307" s="7">
        <v>44025</v>
      </c>
      <c r="G6307" s="7">
        <v>44026</v>
      </c>
      <c r="H6307" s="6">
        <f t="shared" si="294"/>
        <v>27</v>
      </c>
      <c r="I6307" s="6" t="s">
        <v>215</v>
      </c>
      <c r="J6307" s="6">
        <v>9</v>
      </c>
      <c r="K6307" s="6">
        <v>37</v>
      </c>
      <c r="L6307" s="6">
        <v>350</v>
      </c>
      <c r="M6307" s="6">
        <v>2</v>
      </c>
      <c r="N6307" s="6">
        <v>1</v>
      </c>
      <c r="O6307" s="6">
        <v>7.4999999999999997E-2</v>
      </c>
      <c r="P6307" s="8">
        <v>3973.1</v>
      </c>
      <c r="Q6307" s="8">
        <v>2622.2460000000001</v>
      </c>
      <c r="R6307" s="8">
        <f t="shared" si="295"/>
        <v>1052.8714999999997</v>
      </c>
      <c r="S6307" s="8">
        <f>(((Sales[[#This Row],[Unit Price]]-(Sales[[#This Row],[Discount Applied]]*Sales[[#This Row],[Unit Price]]))-Q6307)/Q6307)*100</f>
        <v>40.151515151515142</v>
      </c>
      <c r="T6307" s="8">
        <f t="shared" si="296"/>
        <v>3675.1174999999998</v>
      </c>
      <c r="U6307" s="8">
        <f>Sales[[#This Row],[Unit Cost]]*Sales[[#This Row],[Order Quantity]]</f>
        <v>2622.2460000000001</v>
      </c>
    </row>
    <row r="6308" spans="1:21" x14ac:dyDescent="0.2">
      <c r="A6308" s="6" t="s">
        <v>6521</v>
      </c>
      <c r="B6308" s="6" t="s">
        <v>24</v>
      </c>
      <c r="C6308" s="6" t="s">
        <v>147</v>
      </c>
      <c r="D6308" s="7">
        <v>43900</v>
      </c>
      <c r="E6308" s="7">
        <v>43999</v>
      </c>
      <c r="F6308" s="7">
        <v>44027</v>
      </c>
      <c r="G6308" s="7">
        <v>44031</v>
      </c>
      <c r="H6308" s="6">
        <f t="shared" si="294"/>
        <v>32</v>
      </c>
      <c r="I6308" s="6" t="s">
        <v>215</v>
      </c>
      <c r="J6308" s="6">
        <v>11</v>
      </c>
      <c r="K6308" s="6">
        <v>26</v>
      </c>
      <c r="L6308" s="6">
        <v>238</v>
      </c>
      <c r="M6308" s="6">
        <v>42</v>
      </c>
      <c r="N6308" s="6">
        <v>4</v>
      </c>
      <c r="O6308" s="6">
        <v>0.2</v>
      </c>
      <c r="P6308" s="8">
        <v>1118.9000000000001</v>
      </c>
      <c r="Q6308" s="8">
        <v>861.55300000000011</v>
      </c>
      <c r="R6308" s="8">
        <f t="shared" si="295"/>
        <v>134.26800000000003</v>
      </c>
      <c r="S6308" s="8">
        <f>(((Sales[[#This Row],[Unit Price]]-(Sales[[#This Row],[Discount Applied]]*Sales[[#This Row],[Unit Price]]))-Q6308)/Q6308)*100</f>
        <v>3.8961038961038965</v>
      </c>
      <c r="T6308" s="8">
        <f t="shared" si="296"/>
        <v>3580.4800000000005</v>
      </c>
      <c r="U6308" s="8">
        <f>Sales[[#This Row],[Unit Cost]]*Sales[[#This Row],[Order Quantity]]</f>
        <v>3446.2120000000004</v>
      </c>
    </row>
    <row r="6309" spans="1:21" x14ac:dyDescent="0.2">
      <c r="A6309" s="6" t="s">
        <v>6522</v>
      </c>
      <c r="B6309" s="6" t="s">
        <v>23</v>
      </c>
      <c r="C6309" s="6" t="s">
        <v>148</v>
      </c>
      <c r="D6309" s="7">
        <v>43900</v>
      </c>
      <c r="E6309" s="7">
        <v>43999</v>
      </c>
      <c r="F6309" s="7">
        <v>44011</v>
      </c>
      <c r="G6309" s="7">
        <v>44012</v>
      </c>
      <c r="H6309" s="6">
        <f t="shared" si="294"/>
        <v>13</v>
      </c>
      <c r="I6309" s="6" t="s">
        <v>215</v>
      </c>
      <c r="J6309" s="6">
        <v>21</v>
      </c>
      <c r="K6309" s="6">
        <v>25</v>
      </c>
      <c r="L6309" s="6">
        <v>45</v>
      </c>
      <c r="M6309" s="6">
        <v>2</v>
      </c>
      <c r="N6309" s="6">
        <v>3</v>
      </c>
      <c r="O6309" s="6">
        <v>0.05</v>
      </c>
      <c r="P6309" s="8">
        <v>2532.6</v>
      </c>
      <c r="Q6309" s="8">
        <v>2000.7539999999999</v>
      </c>
      <c r="R6309" s="8">
        <f t="shared" si="295"/>
        <v>1215.6479999999992</v>
      </c>
      <c r="S6309" s="8">
        <f>(((Sales[[#This Row],[Unit Price]]-(Sales[[#This Row],[Discount Applied]]*Sales[[#This Row],[Unit Price]]))-Q6309)/Q6309)*100</f>
        <v>20.253164556962023</v>
      </c>
      <c r="T6309" s="8">
        <f t="shared" si="296"/>
        <v>7217.9099999999989</v>
      </c>
      <c r="U6309" s="8">
        <f>Sales[[#This Row],[Unit Cost]]*Sales[[#This Row],[Order Quantity]]</f>
        <v>6002.2619999999997</v>
      </c>
    </row>
    <row r="6310" spans="1:21" x14ac:dyDescent="0.2">
      <c r="A6310" s="6" t="s">
        <v>6523</v>
      </c>
      <c r="B6310" s="6" t="s">
        <v>24</v>
      </c>
      <c r="C6310" s="6" t="s">
        <v>147</v>
      </c>
      <c r="D6310" s="7">
        <v>43900</v>
      </c>
      <c r="E6310" s="7">
        <v>43999</v>
      </c>
      <c r="F6310" s="7">
        <v>44015</v>
      </c>
      <c r="G6310" s="7">
        <v>44024</v>
      </c>
      <c r="H6310" s="6">
        <f t="shared" si="294"/>
        <v>25</v>
      </c>
      <c r="I6310" s="6" t="s">
        <v>215</v>
      </c>
      <c r="J6310" s="6">
        <v>6</v>
      </c>
      <c r="K6310" s="6">
        <v>41</v>
      </c>
      <c r="L6310" s="6">
        <v>259</v>
      </c>
      <c r="M6310" s="6">
        <v>16</v>
      </c>
      <c r="N6310" s="6">
        <v>5</v>
      </c>
      <c r="O6310" s="6">
        <v>7.4999999999999997E-2</v>
      </c>
      <c r="P6310" s="8">
        <v>3544.3</v>
      </c>
      <c r="Q6310" s="8">
        <v>2020.251</v>
      </c>
      <c r="R6310" s="8">
        <f t="shared" si="295"/>
        <v>6291.1325000000015</v>
      </c>
      <c r="S6310" s="8">
        <f>(((Sales[[#This Row],[Unit Price]]-(Sales[[#This Row],[Discount Applied]]*Sales[[#This Row],[Unit Price]]))-Q6310)/Q6310)*100</f>
        <v>62.280701754385973</v>
      </c>
      <c r="T6310" s="8">
        <f t="shared" si="296"/>
        <v>16392.387500000001</v>
      </c>
      <c r="U6310" s="8">
        <f>Sales[[#This Row],[Unit Cost]]*Sales[[#This Row],[Order Quantity]]</f>
        <v>10101.254999999999</v>
      </c>
    </row>
    <row r="6311" spans="1:21" x14ac:dyDescent="0.2">
      <c r="A6311" s="6" t="s">
        <v>6524</v>
      </c>
      <c r="B6311" s="6" t="s">
        <v>26</v>
      </c>
      <c r="C6311" s="6" t="s">
        <v>146</v>
      </c>
      <c r="D6311" s="7">
        <v>43900</v>
      </c>
      <c r="E6311" s="7">
        <v>43999</v>
      </c>
      <c r="F6311" s="7">
        <v>44009</v>
      </c>
      <c r="G6311" s="7">
        <v>44017</v>
      </c>
      <c r="H6311" s="6">
        <f t="shared" si="294"/>
        <v>18</v>
      </c>
      <c r="I6311" s="6" t="s">
        <v>215</v>
      </c>
      <c r="J6311" s="6">
        <v>28</v>
      </c>
      <c r="K6311" s="6">
        <v>24</v>
      </c>
      <c r="L6311" s="6">
        <v>319</v>
      </c>
      <c r="M6311" s="6">
        <v>13</v>
      </c>
      <c r="N6311" s="6">
        <v>2</v>
      </c>
      <c r="O6311" s="6">
        <v>7.4999999999999997E-2</v>
      </c>
      <c r="P6311" s="8">
        <v>2586.2000000000003</v>
      </c>
      <c r="Q6311" s="8">
        <v>1086.2040000000002</v>
      </c>
      <c r="R6311" s="8">
        <f t="shared" si="295"/>
        <v>2612.0619999999999</v>
      </c>
      <c r="S6311" s="8">
        <f>(((Sales[[#This Row],[Unit Price]]-(Sales[[#This Row],[Discount Applied]]*Sales[[#This Row],[Unit Price]]))-Q6311)/Q6311)*100</f>
        <v>120.23809523809521</v>
      </c>
      <c r="T6311" s="8">
        <f t="shared" si="296"/>
        <v>4784.47</v>
      </c>
      <c r="U6311" s="8">
        <f>Sales[[#This Row],[Unit Cost]]*Sales[[#This Row],[Order Quantity]]</f>
        <v>2172.4080000000004</v>
      </c>
    </row>
    <row r="6312" spans="1:21" x14ac:dyDescent="0.2">
      <c r="A6312" s="6" t="s">
        <v>6525</v>
      </c>
      <c r="B6312" s="6" t="s">
        <v>24</v>
      </c>
      <c r="C6312" s="6" t="s">
        <v>146</v>
      </c>
      <c r="D6312" s="7">
        <v>43900</v>
      </c>
      <c r="E6312" s="7">
        <v>43999</v>
      </c>
      <c r="F6312" s="7">
        <v>44007</v>
      </c>
      <c r="G6312" s="7">
        <v>44014</v>
      </c>
      <c r="H6312" s="6">
        <f t="shared" si="294"/>
        <v>15</v>
      </c>
      <c r="I6312" s="6" t="s">
        <v>215</v>
      </c>
      <c r="J6312" s="6">
        <v>2</v>
      </c>
      <c r="K6312" s="6">
        <v>19</v>
      </c>
      <c r="L6312" s="6">
        <v>308</v>
      </c>
      <c r="M6312" s="6">
        <v>21</v>
      </c>
      <c r="N6312" s="6">
        <v>7</v>
      </c>
      <c r="O6312" s="6">
        <v>0.05</v>
      </c>
      <c r="P6312" s="8">
        <v>3839.1</v>
      </c>
      <c r="Q6312" s="8">
        <v>2956.107</v>
      </c>
      <c r="R6312" s="8">
        <f t="shared" si="295"/>
        <v>4837.2659999999996</v>
      </c>
      <c r="S6312" s="8">
        <f>(((Sales[[#This Row],[Unit Price]]-(Sales[[#This Row],[Discount Applied]]*Sales[[#This Row],[Unit Price]]))-Q6312)/Q6312)*100</f>
        <v>23.376623376623375</v>
      </c>
      <c r="T6312" s="8">
        <f t="shared" si="296"/>
        <v>25530.014999999999</v>
      </c>
      <c r="U6312" s="8">
        <f>Sales[[#This Row],[Unit Cost]]*Sales[[#This Row],[Order Quantity]]</f>
        <v>20692.749</v>
      </c>
    </row>
    <row r="6313" spans="1:21" x14ac:dyDescent="0.2">
      <c r="A6313" s="6" t="s">
        <v>6526</v>
      </c>
      <c r="B6313" s="6" t="s">
        <v>25</v>
      </c>
      <c r="C6313" s="6" t="s">
        <v>143</v>
      </c>
      <c r="D6313" s="7">
        <v>43900</v>
      </c>
      <c r="E6313" s="7">
        <v>43999</v>
      </c>
      <c r="F6313" s="7">
        <v>44016</v>
      </c>
      <c r="G6313" s="7">
        <v>44023</v>
      </c>
      <c r="H6313" s="6">
        <f t="shared" si="294"/>
        <v>24</v>
      </c>
      <c r="I6313" s="6" t="s">
        <v>215</v>
      </c>
      <c r="J6313" s="6">
        <v>16</v>
      </c>
      <c r="K6313" s="6">
        <v>48</v>
      </c>
      <c r="L6313" s="6">
        <v>361</v>
      </c>
      <c r="M6313" s="6">
        <v>32</v>
      </c>
      <c r="N6313" s="6">
        <v>2</v>
      </c>
      <c r="O6313" s="6">
        <v>7.4999999999999997E-2</v>
      </c>
      <c r="P6313" s="8">
        <v>1058.6000000000001</v>
      </c>
      <c r="Q6313" s="8">
        <v>868.05200000000002</v>
      </c>
      <c r="R6313" s="8">
        <f t="shared" si="295"/>
        <v>222.30600000000027</v>
      </c>
      <c r="S6313" s="8">
        <f>(((Sales[[#This Row],[Unit Price]]-(Sales[[#This Row],[Discount Applied]]*Sales[[#This Row],[Unit Price]]))-Q6313)/Q6313)*100</f>
        <v>12.804878048780502</v>
      </c>
      <c r="T6313" s="8">
        <f t="shared" si="296"/>
        <v>1958.4100000000003</v>
      </c>
      <c r="U6313" s="8">
        <f>Sales[[#This Row],[Unit Cost]]*Sales[[#This Row],[Order Quantity]]</f>
        <v>1736.104</v>
      </c>
    </row>
    <row r="6314" spans="1:21" x14ac:dyDescent="0.2">
      <c r="A6314" s="6" t="s">
        <v>6527</v>
      </c>
      <c r="B6314" s="6" t="s">
        <v>25</v>
      </c>
      <c r="C6314" s="6" t="s">
        <v>148</v>
      </c>
      <c r="D6314" s="7">
        <v>43900</v>
      </c>
      <c r="E6314" s="7">
        <v>43999</v>
      </c>
      <c r="F6314" s="7">
        <v>44027</v>
      </c>
      <c r="G6314" s="7">
        <v>44035</v>
      </c>
      <c r="H6314" s="6">
        <f t="shared" si="294"/>
        <v>36</v>
      </c>
      <c r="I6314" s="6" t="s">
        <v>215</v>
      </c>
      <c r="J6314" s="6">
        <v>14</v>
      </c>
      <c r="K6314" s="6">
        <v>28</v>
      </c>
      <c r="L6314" s="6">
        <v>31</v>
      </c>
      <c r="M6314" s="6">
        <v>35</v>
      </c>
      <c r="N6314" s="6">
        <v>4</v>
      </c>
      <c r="O6314" s="6">
        <v>0.4</v>
      </c>
      <c r="P6314" s="8">
        <v>167.5</v>
      </c>
      <c r="Q6314" s="8">
        <v>98.824999999999989</v>
      </c>
      <c r="R6314" s="8">
        <f t="shared" si="295"/>
        <v>6.7000000000000455</v>
      </c>
      <c r="S6314" s="8">
        <f>(((Sales[[#This Row],[Unit Price]]-(Sales[[#This Row],[Discount Applied]]*Sales[[#This Row],[Unit Price]]))-Q6314)/Q6314)*100</f>
        <v>1.6949152542372998</v>
      </c>
      <c r="T6314" s="8">
        <f t="shared" si="296"/>
        <v>402</v>
      </c>
      <c r="U6314" s="8">
        <f>Sales[[#This Row],[Unit Cost]]*Sales[[#This Row],[Order Quantity]]</f>
        <v>395.29999999999995</v>
      </c>
    </row>
    <row r="6315" spans="1:21" x14ac:dyDescent="0.2">
      <c r="A6315" s="6" t="s">
        <v>6528</v>
      </c>
      <c r="B6315" s="6" t="s">
        <v>24</v>
      </c>
      <c r="C6315" s="6" t="s">
        <v>148</v>
      </c>
      <c r="D6315" s="7">
        <v>43900</v>
      </c>
      <c r="E6315" s="7">
        <v>43999</v>
      </c>
      <c r="F6315" s="7">
        <v>44008</v>
      </c>
      <c r="G6315" s="7">
        <v>44013</v>
      </c>
      <c r="H6315" s="6">
        <f t="shared" si="294"/>
        <v>14</v>
      </c>
      <c r="I6315" s="6" t="s">
        <v>215</v>
      </c>
      <c r="J6315" s="6">
        <v>5</v>
      </c>
      <c r="K6315" s="6">
        <v>11</v>
      </c>
      <c r="L6315" s="6">
        <v>41</v>
      </c>
      <c r="M6315" s="6">
        <v>22</v>
      </c>
      <c r="N6315" s="6">
        <v>8</v>
      </c>
      <c r="O6315" s="6">
        <v>0.4</v>
      </c>
      <c r="P6315" s="8">
        <v>924.6</v>
      </c>
      <c r="Q6315" s="8">
        <v>591.74400000000003</v>
      </c>
      <c r="R6315" s="8">
        <f t="shared" si="295"/>
        <v>-295.8720000000003</v>
      </c>
      <c r="S6315" s="8">
        <f>(((Sales[[#This Row],[Unit Price]]-(Sales[[#This Row],[Discount Applied]]*Sales[[#This Row],[Unit Price]]))-Q6315)/Q6315)*100</f>
        <v>-6.2500000000000053</v>
      </c>
      <c r="T6315" s="8">
        <f t="shared" si="296"/>
        <v>4438.08</v>
      </c>
      <c r="U6315" s="8">
        <f>Sales[[#This Row],[Unit Cost]]*Sales[[#This Row],[Order Quantity]]</f>
        <v>4733.9520000000002</v>
      </c>
    </row>
    <row r="6316" spans="1:21" x14ac:dyDescent="0.2">
      <c r="A6316" s="6" t="s">
        <v>6529</v>
      </c>
      <c r="B6316" s="6" t="s">
        <v>23</v>
      </c>
      <c r="C6316" s="6" t="s">
        <v>144</v>
      </c>
      <c r="D6316" s="7">
        <v>43900</v>
      </c>
      <c r="E6316" s="7">
        <v>44000</v>
      </c>
      <c r="F6316" s="7">
        <v>44006</v>
      </c>
      <c r="G6316" s="7">
        <v>44009</v>
      </c>
      <c r="H6316" s="6">
        <f t="shared" si="294"/>
        <v>9</v>
      </c>
      <c r="I6316" s="6" t="s">
        <v>215</v>
      </c>
      <c r="J6316" s="6">
        <v>21</v>
      </c>
      <c r="K6316" s="6">
        <v>29</v>
      </c>
      <c r="L6316" s="6">
        <v>85</v>
      </c>
      <c r="M6316" s="6">
        <v>47</v>
      </c>
      <c r="N6316" s="6">
        <v>5</v>
      </c>
      <c r="O6316" s="6">
        <v>0.2</v>
      </c>
      <c r="P6316" s="8">
        <v>4013.3</v>
      </c>
      <c r="Q6316" s="8">
        <v>2809.31</v>
      </c>
      <c r="R6316" s="8">
        <f t="shared" si="295"/>
        <v>2006.6500000000015</v>
      </c>
      <c r="S6316" s="8">
        <f>(((Sales[[#This Row],[Unit Price]]-(Sales[[#This Row],[Discount Applied]]*Sales[[#This Row],[Unit Price]]))-Q6316)/Q6316)*100</f>
        <v>14.285714285714299</v>
      </c>
      <c r="T6316" s="8">
        <f t="shared" si="296"/>
        <v>16053.2</v>
      </c>
      <c r="U6316" s="8">
        <f>Sales[[#This Row],[Unit Cost]]*Sales[[#This Row],[Order Quantity]]</f>
        <v>14046.55</v>
      </c>
    </row>
    <row r="6317" spans="1:21" x14ac:dyDescent="0.2">
      <c r="A6317" s="6" t="s">
        <v>6530</v>
      </c>
      <c r="B6317" s="6" t="s">
        <v>25</v>
      </c>
      <c r="C6317" s="6" t="s">
        <v>147</v>
      </c>
      <c r="D6317" s="7">
        <v>43900</v>
      </c>
      <c r="E6317" s="7">
        <v>44000</v>
      </c>
      <c r="F6317" s="7">
        <v>44027</v>
      </c>
      <c r="G6317" s="7">
        <v>44037</v>
      </c>
      <c r="H6317" s="6">
        <f t="shared" si="294"/>
        <v>37</v>
      </c>
      <c r="I6317" s="6" t="s">
        <v>215</v>
      </c>
      <c r="J6317" s="6">
        <v>12</v>
      </c>
      <c r="K6317" s="6">
        <v>22</v>
      </c>
      <c r="L6317" s="6">
        <v>259</v>
      </c>
      <c r="M6317" s="6">
        <v>47</v>
      </c>
      <c r="N6317" s="6">
        <v>3</v>
      </c>
      <c r="O6317" s="6">
        <v>0.15</v>
      </c>
      <c r="P6317" s="8">
        <v>864.30000000000007</v>
      </c>
      <c r="Q6317" s="8">
        <v>579.08100000000013</v>
      </c>
      <c r="R6317" s="8">
        <f t="shared" si="295"/>
        <v>466.72199999999975</v>
      </c>
      <c r="S6317" s="8">
        <f>(((Sales[[#This Row],[Unit Price]]-(Sales[[#This Row],[Discount Applied]]*Sales[[#This Row],[Unit Price]]))-Q6317)/Q6317)*100</f>
        <v>26.865671641791032</v>
      </c>
      <c r="T6317" s="8">
        <f t="shared" si="296"/>
        <v>2203.9650000000001</v>
      </c>
      <c r="U6317" s="8">
        <f>Sales[[#This Row],[Unit Cost]]*Sales[[#This Row],[Order Quantity]]</f>
        <v>1737.2430000000004</v>
      </c>
    </row>
    <row r="6318" spans="1:21" x14ac:dyDescent="0.2">
      <c r="A6318" s="6" t="s">
        <v>6531</v>
      </c>
      <c r="B6318" s="6" t="s">
        <v>25</v>
      </c>
      <c r="C6318" s="6" t="s">
        <v>145</v>
      </c>
      <c r="D6318" s="7">
        <v>43900</v>
      </c>
      <c r="E6318" s="7">
        <v>44000</v>
      </c>
      <c r="F6318" s="7">
        <v>44021</v>
      </c>
      <c r="G6318" s="7">
        <v>44027</v>
      </c>
      <c r="H6318" s="6">
        <f t="shared" si="294"/>
        <v>27</v>
      </c>
      <c r="I6318" s="6" t="s">
        <v>215</v>
      </c>
      <c r="J6318" s="6">
        <v>13</v>
      </c>
      <c r="K6318" s="6">
        <v>11</v>
      </c>
      <c r="L6318" s="6">
        <v>166</v>
      </c>
      <c r="M6318" s="6">
        <v>5</v>
      </c>
      <c r="N6318" s="6">
        <v>7</v>
      </c>
      <c r="O6318" s="6">
        <v>0.15</v>
      </c>
      <c r="P6318" s="8">
        <v>2371.8000000000002</v>
      </c>
      <c r="Q6318" s="8">
        <v>1778.8500000000001</v>
      </c>
      <c r="R6318" s="8">
        <f t="shared" si="295"/>
        <v>1660.260000000002</v>
      </c>
      <c r="S6318" s="8">
        <f>(((Sales[[#This Row],[Unit Price]]-(Sales[[#This Row],[Discount Applied]]*Sales[[#This Row],[Unit Price]]))-Q6318)/Q6318)*100</f>
        <v>13.333333333333336</v>
      </c>
      <c r="T6318" s="8">
        <f t="shared" si="296"/>
        <v>14112.210000000003</v>
      </c>
      <c r="U6318" s="8">
        <f>Sales[[#This Row],[Unit Cost]]*Sales[[#This Row],[Order Quantity]]</f>
        <v>12451.95</v>
      </c>
    </row>
    <row r="6319" spans="1:21" x14ac:dyDescent="0.2">
      <c r="A6319" s="6" t="s">
        <v>6532</v>
      </c>
      <c r="B6319" s="6" t="s">
        <v>23</v>
      </c>
      <c r="C6319" s="6" t="s">
        <v>147</v>
      </c>
      <c r="D6319" s="7">
        <v>43900</v>
      </c>
      <c r="E6319" s="7">
        <v>44000</v>
      </c>
      <c r="F6319" s="7">
        <v>44010</v>
      </c>
      <c r="G6319" s="7">
        <v>44012</v>
      </c>
      <c r="H6319" s="6">
        <f t="shared" si="294"/>
        <v>12</v>
      </c>
      <c r="I6319" s="6" t="s">
        <v>215</v>
      </c>
      <c r="J6319" s="6">
        <v>21</v>
      </c>
      <c r="K6319" s="6">
        <v>12</v>
      </c>
      <c r="L6319" s="6">
        <v>234</v>
      </c>
      <c r="M6319" s="6">
        <v>26</v>
      </c>
      <c r="N6319" s="6">
        <v>6</v>
      </c>
      <c r="O6319" s="6">
        <v>7.4999999999999997E-2</v>
      </c>
      <c r="P6319" s="8">
        <v>214.4</v>
      </c>
      <c r="Q6319" s="8">
        <v>143.64800000000002</v>
      </c>
      <c r="R6319" s="8">
        <f t="shared" si="295"/>
        <v>328.03199999999993</v>
      </c>
      <c r="S6319" s="8">
        <f>(((Sales[[#This Row],[Unit Price]]-(Sales[[#This Row],[Discount Applied]]*Sales[[#This Row],[Unit Price]]))-Q6319)/Q6319)*100</f>
        <v>38.059701492537286</v>
      </c>
      <c r="T6319" s="8">
        <f t="shared" si="296"/>
        <v>1189.92</v>
      </c>
      <c r="U6319" s="8">
        <f>Sales[[#This Row],[Unit Cost]]*Sales[[#This Row],[Order Quantity]]</f>
        <v>861.88800000000015</v>
      </c>
    </row>
    <row r="6320" spans="1:21" x14ac:dyDescent="0.2">
      <c r="A6320" s="6" t="s">
        <v>6533</v>
      </c>
      <c r="B6320" s="6" t="s">
        <v>23</v>
      </c>
      <c r="C6320" s="6" t="s">
        <v>148</v>
      </c>
      <c r="D6320" s="7">
        <v>43900</v>
      </c>
      <c r="E6320" s="7">
        <v>44000</v>
      </c>
      <c r="F6320" s="7">
        <v>44016</v>
      </c>
      <c r="G6320" s="7">
        <v>44025</v>
      </c>
      <c r="H6320" s="6">
        <f t="shared" si="294"/>
        <v>25</v>
      </c>
      <c r="I6320" s="6" t="s">
        <v>215</v>
      </c>
      <c r="J6320" s="6">
        <v>22</v>
      </c>
      <c r="K6320" s="6">
        <v>41</v>
      </c>
      <c r="L6320" s="6">
        <v>2</v>
      </c>
      <c r="M6320" s="6">
        <v>20</v>
      </c>
      <c r="N6320" s="6">
        <v>7</v>
      </c>
      <c r="O6320" s="6">
        <v>0.1</v>
      </c>
      <c r="P6320" s="8">
        <v>1058.6000000000001</v>
      </c>
      <c r="Q6320" s="8">
        <v>666.91800000000012</v>
      </c>
      <c r="R6320" s="8">
        <f t="shared" si="295"/>
        <v>2000.753999999999</v>
      </c>
      <c r="S6320" s="8">
        <f>(((Sales[[#This Row],[Unit Price]]-(Sales[[#This Row],[Discount Applied]]*Sales[[#This Row],[Unit Price]]))-Q6320)/Q6320)*100</f>
        <v>42.857142857142847</v>
      </c>
      <c r="T6320" s="8">
        <f t="shared" si="296"/>
        <v>6669.18</v>
      </c>
      <c r="U6320" s="8">
        <f>Sales[[#This Row],[Unit Cost]]*Sales[[#This Row],[Order Quantity]]</f>
        <v>4668.4260000000013</v>
      </c>
    </row>
    <row r="6321" spans="1:21" x14ac:dyDescent="0.2">
      <c r="A6321" s="6" t="s">
        <v>6534</v>
      </c>
      <c r="B6321" s="6" t="s">
        <v>24</v>
      </c>
      <c r="C6321" s="6" t="s">
        <v>147</v>
      </c>
      <c r="D6321" s="7">
        <v>43900</v>
      </c>
      <c r="E6321" s="7">
        <v>44000</v>
      </c>
      <c r="F6321" s="7">
        <v>44021</v>
      </c>
      <c r="G6321" s="7">
        <v>44024</v>
      </c>
      <c r="H6321" s="6">
        <f t="shared" si="294"/>
        <v>24</v>
      </c>
      <c r="I6321" s="6" t="s">
        <v>215</v>
      </c>
      <c r="J6321" s="6">
        <v>10</v>
      </c>
      <c r="K6321" s="6">
        <v>4</v>
      </c>
      <c r="L6321" s="6">
        <v>212</v>
      </c>
      <c r="M6321" s="6">
        <v>41</v>
      </c>
      <c r="N6321" s="6">
        <v>5</v>
      </c>
      <c r="O6321" s="6">
        <v>0.1</v>
      </c>
      <c r="P6321" s="8">
        <v>1065.3</v>
      </c>
      <c r="Q6321" s="8">
        <v>511.34399999999994</v>
      </c>
      <c r="R6321" s="8">
        <f t="shared" si="295"/>
        <v>2237.1300000000006</v>
      </c>
      <c r="S6321" s="8">
        <f>(((Sales[[#This Row],[Unit Price]]-(Sales[[#This Row],[Discount Applied]]*Sales[[#This Row],[Unit Price]]))-Q6321)/Q6321)*100</f>
        <v>87.500000000000028</v>
      </c>
      <c r="T6321" s="8">
        <f t="shared" si="296"/>
        <v>4793.8500000000004</v>
      </c>
      <c r="U6321" s="8">
        <f>Sales[[#This Row],[Unit Cost]]*Sales[[#This Row],[Order Quantity]]</f>
        <v>2556.7199999999998</v>
      </c>
    </row>
    <row r="6322" spans="1:21" x14ac:dyDescent="0.2">
      <c r="A6322" s="6" t="s">
        <v>6535</v>
      </c>
      <c r="B6322" s="6" t="s">
        <v>26</v>
      </c>
      <c r="C6322" s="6" t="s">
        <v>145</v>
      </c>
      <c r="D6322" s="7">
        <v>43900</v>
      </c>
      <c r="E6322" s="7">
        <v>44000</v>
      </c>
      <c r="F6322" s="7">
        <v>44021</v>
      </c>
      <c r="G6322" s="7">
        <v>44026</v>
      </c>
      <c r="H6322" s="6">
        <f t="shared" si="294"/>
        <v>26</v>
      </c>
      <c r="I6322" s="6" t="s">
        <v>215</v>
      </c>
      <c r="J6322" s="6">
        <v>27</v>
      </c>
      <c r="K6322" s="6">
        <v>22</v>
      </c>
      <c r="L6322" s="6">
        <v>192</v>
      </c>
      <c r="M6322" s="6">
        <v>13</v>
      </c>
      <c r="N6322" s="6">
        <v>1</v>
      </c>
      <c r="O6322" s="6">
        <v>0.15</v>
      </c>
      <c r="P6322" s="8">
        <v>1105.5</v>
      </c>
      <c r="Q6322" s="8">
        <v>906.51</v>
      </c>
      <c r="R6322" s="8">
        <f t="shared" si="295"/>
        <v>33.164999999999964</v>
      </c>
      <c r="S6322" s="8">
        <f>(((Sales[[#This Row],[Unit Price]]-(Sales[[#This Row],[Discount Applied]]*Sales[[#This Row],[Unit Price]]))-Q6322)/Q6322)*100</f>
        <v>3.6585365853658498</v>
      </c>
      <c r="T6322" s="8">
        <f t="shared" si="296"/>
        <v>939.67499999999995</v>
      </c>
      <c r="U6322" s="8">
        <f>Sales[[#This Row],[Unit Cost]]*Sales[[#This Row],[Order Quantity]]</f>
        <v>906.51</v>
      </c>
    </row>
    <row r="6323" spans="1:21" x14ac:dyDescent="0.2">
      <c r="A6323" s="6" t="s">
        <v>6536</v>
      </c>
      <c r="B6323" s="6" t="s">
        <v>23</v>
      </c>
      <c r="C6323" s="6" t="s">
        <v>147</v>
      </c>
      <c r="D6323" s="7">
        <v>43900</v>
      </c>
      <c r="E6323" s="7">
        <v>44000</v>
      </c>
      <c r="F6323" s="7">
        <v>44025</v>
      </c>
      <c r="G6323" s="7">
        <v>44028</v>
      </c>
      <c r="H6323" s="6">
        <f t="shared" si="294"/>
        <v>28</v>
      </c>
      <c r="I6323" s="6" t="s">
        <v>215</v>
      </c>
      <c r="J6323" s="6">
        <v>21</v>
      </c>
      <c r="K6323" s="6">
        <v>18</v>
      </c>
      <c r="L6323" s="6">
        <v>228</v>
      </c>
      <c r="M6323" s="6">
        <v>4</v>
      </c>
      <c r="N6323" s="6">
        <v>4</v>
      </c>
      <c r="O6323" s="6">
        <v>0.2</v>
      </c>
      <c r="P6323" s="8">
        <v>2646.5</v>
      </c>
      <c r="Q6323" s="8">
        <v>1879.0149999999999</v>
      </c>
      <c r="R6323" s="8">
        <f t="shared" si="295"/>
        <v>952.73999999999978</v>
      </c>
      <c r="S6323" s="8">
        <f>(((Sales[[#This Row],[Unit Price]]-(Sales[[#This Row],[Discount Applied]]*Sales[[#This Row],[Unit Price]]))-Q6323)/Q6323)*100</f>
        <v>12.676056338028166</v>
      </c>
      <c r="T6323" s="8">
        <f t="shared" si="296"/>
        <v>8468.7999999999993</v>
      </c>
      <c r="U6323" s="8">
        <f>Sales[[#This Row],[Unit Cost]]*Sales[[#This Row],[Order Quantity]]</f>
        <v>7516.0599999999995</v>
      </c>
    </row>
    <row r="6324" spans="1:21" x14ac:dyDescent="0.2">
      <c r="A6324" s="6" t="s">
        <v>6537</v>
      </c>
      <c r="B6324" s="6" t="s">
        <v>25</v>
      </c>
      <c r="C6324" s="6" t="s">
        <v>147</v>
      </c>
      <c r="D6324" s="7">
        <v>43900</v>
      </c>
      <c r="E6324" s="7">
        <v>44000</v>
      </c>
      <c r="F6324" s="7">
        <v>44010</v>
      </c>
      <c r="G6324" s="7">
        <v>44017</v>
      </c>
      <c r="H6324" s="6">
        <f t="shared" si="294"/>
        <v>17</v>
      </c>
      <c r="I6324" s="6" t="s">
        <v>215</v>
      </c>
      <c r="J6324" s="6">
        <v>13</v>
      </c>
      <c r="K6324" s="6">
        <v>8</v>
      </c>
      <c r="L6324" s="6">
        <v>260</v>
      </c>
      <c r="M6324" s="6">
        <v>44</v>
      </c>
      <c r="N6324" s="6">
        <v>1</v>
      </c>
      <c r="O6324" s="6">
        <v>7.4999999999999997E-2</v>
      </c>
      <c r="P6324" s="8">
        <v>2264.6</v>
      </c>
      <c r="Q6324" s="8">
        <v>1789.0340000000001</v>
      </c>
      <c r="R6324" s="8">
        <f t="shared" si="295"/>
        <v>305.721</v>
      </c>
      <c r="S6324" s="8">
        <f>(((Sales[[#This Row],[Unit Price]]-(Sales[[#This Row],[Discount Applied]]*Sales[[#This Row],[Unit Price]]))-Q6324)/Q6324)*100</f>
        <v>17.088607594936708</v>
      </c>
      <c r="T6324" s="8">
        <f t="shared" si="296"/>
        <v>2094.7550000000001</v>
      </c>
      <c r="U6324" s="8">
        <f>Sales[[#This Row],[Unit Cost]]*Sales[[#This Row],[Order Quantity]]</f>
        <v>1789.0340000000001</v>
      </c>
    </row>
    <row r="6325" spans="1:21" x14ac:dyDescent="0.2">
      <c r="A6325" s="6" t="s">
        <v>6538</v>
      </c>
      <c r="B6325" s="6" t="s">
        <v>25</v>
      </c>
      <c r="C6325" s="6" t="s">
        <v>146</v>
      </c>
      <c r="D6325" s="7">
        <v>43900</v>
      </c>
      <c r="E6325" s="7">
        <v>44001</v>
      </c>
      <c r="F6325" s="7">
        <v>44006</v>
      </c>
      <c r="G6325" s="7">
        <v>44016</v>
      </c>
      <c r="H6325" s="6">
        <f t="shared" si="294"/>
        <v>15</v>
      </c>
      <c r="I6325" s="6" t="s">
        <v>215</v>
      </c>
      <c r="J6325" s="6">
        <v>14</v>
      </c>
      <c r="K6325" s="6">
        <v>2</v>
      </c>
      <c r="L6325" s="6">
        <v>275</v>
      </c>
      <c r="M6325" s="6">
        <v>13</v>
      </c>
      <c r="N6325" s="6">
        <v>6</v>
      </c>
      <c r="O6325" s="6">
        <v>0.05</v>
      </c>
      <c r="P6325" s="8">
        <v>1232.8</v>
      </c>
      <c r="Q6325" s="8">
        <v>862.95999999999992</v>
      </c>
      <c r="R6325" s="8">
        <f t="shared" si="295"/>
        <v>1849.1999999999998</v>
      </c>
      <c r="S6325" s="8">
        <f>(((Sales[[#This Row],[Unit Price]]-(Sales[[#This Row],[Discount Applied]]*Sales[[#This Row],[Unit Price]]))-Q6325)/Q6325)*100</f>
        <v>35.714285714285708</v>
      </c>
      <c r="T6325" s="8">
        <f t="shared" si="296"/>
        <v>7026.9599999999991</v>
      </c>
      <c r="U6325" s="8">
        <f>Sales[[#This Row],[Unit Cost]]*Sales[[#This Row],[Order Quantity]]</f>
        <v>5177.7599999999993</v>
      </c>
    </row>
    <row r="6326" spans="1:21" x14ac:dyDescent="0.2">
      <c r="A6326" s="6" t="s">
        <v>6539</v>
      </c>
      <c r="B6326" s="6" t="s">
        <v>24</v>
      </c>
      <c r="C6326" s="6" t="s">
        <v>145</v>
      </c>
      <c r="D6326" s="7">
        <v>43900</v>
      </c>
      <c r="E6326" s="7">
        <v>44001</v>
      </c>
      <c r="F6326" s="7">
        <v>44008</v>
      </c>
      <c r="G6326" s="7">
        <v>44011</v>
      </c>
      <c r="H6326" s="6">
        <f t="shared" si="294"/>
        <v>10</v>
      </c>
      <c r="I6326" s="6" t="s">
        <v>215</v>
      </c>
      <c r="J6326" s="6">
        <v>6</v>
      </c>
      <c r="K6326" s="6">
        <v>40</v>
      </c>
      <c r="L6326" s="6">
        <v>146</v>
      </c>
      <c r="M6326" s="6">
        <v>22</v>
      </c>
      <c r="N6326" s="6">
        <v>1</v>
      </c>
      <c r="O6326" s="6">
        <v>0.05</v>
      </c>
      <c r="P6326" s="8">
        <v>3819</v>
      </c>
      <c r="Q6326" s="8">
        <v>1909.5</v>
      </c>
      <c r="R6326" s="8">
        <f t="shared" si="295"/>
        <v>1718.5500000000002</v>
      </c>
      <c r="S6326" s="8">
        <f>(((Sales[[#This Row],[Unit Price]]-(Sales[[#This Row],[Discount Applied]]*Sales[[#This Row],[Unit Price]]))-Q6326)/Q6326)*100</f>
        <v>90.000000000000014</v>
      </c>
      <c r="T6326" s="8">
        <f t="shared" si="296"/>
        <v>3628.05</v>
      </c>
      <c r="U6326" s="8">
        <f>Sales[[#This Row],[Unit Cost]]*Sales[[#This Row],[Order Quantity]]</f>
        <v>1909.5</v>
      </c>
    </row>
    <row r="6327" spans="1:21" x14ac:dyDescent="0.2">
      <c r="A6327" s="6" t="s">
        <v>6540</v>
      </c>
      <c r="B6327" s="6" t="s">
        <v>24</v>
      </c>
      <c r="C6327" s="6" t="s">
        <v>148</v>
      </c>
      <c r="D6327" s="7">
        <v>43900</v>
      </c>
      <c r="E6327" s="7">
        <v>44001</v>
      </c>
      <c r="F6327" s="7">
        <v>44020</v>
      </c>
      <c r="G6327" s="7">
        <v>44029</v>
      </c>
      <c r="H6327" s="6">
        <f t="shared" si="294"/>
        <v>28</v>
      </c>
      <c r="I6327" s="6" t="s">
        <v>215</v>
      </c>
      <c r="J6327" s="6">
        <v>5</v>
      </c>
      <c r="K6327" s="6">
        <v>39</v>
      </c>
      <c r="L6327" s="6">
        <v>29</v>
      </c>
      <c r="M6327" s="6">
        <v>24</v>
      </c>
      <c r="N6327" s="6">
        <v>2</v>
      </c>
      <c r="O6327" s="6">
        <v>0.2</v>
      </c>
      <c r="P6327" s="8">
        <v>1011.7</v>
      </c>
      <c r="Q6327" s="8">
        <v>819.47700000000009</v>
      </c>
      <c r="R6327" s="8">
        <f t="shared" si="295"/>
        <v>-20.234000000000151</v>
      </c>
      <c r="S6327" s="8">
        <f>(((Sales[[#This Row],[Unit Price]]-(Sales[[#This Row],[Discount Applied]]*Sales[[#This Row],[Unit Price]]))-Q6327)/Q6327)*100</f>
        <v>-1.2345679012345769</v>
      </c>
      <c r="T6327" s="8">
        <f t="shared" si="296"/>
        <v>1618.72</v>
      </c>
      <c r="U6327" s="8">
        <f>Sales[[#This Row],[Unit Cost]]*Sales[[#This Row],[Order Quantity]]</f>
        <v>1638.9540000000002</v>
      </c>
    </row>
    <row r="6328" spans="1:21" x14ac:dyDescent="0.2">
      <c r="A6328" s="6" t="s">
        <v>6541</v>
      </c>
      <c r="B6328" s="6" t="s">
        <v>24</v>
      </c>
      <c r="C6328" s="6" t="s">
        <v>145</v>
      </c>
      <c r="D6328" s="7">
        <v>43900</v>
      </c>
      <c r="E6328" s="7">
        <v>44001</v>
      </c>
      <c r="F6328" s="7">
        <v>44011</v>
      </c>
      <c r="G6328" s="7">
        <v>44017</v>
      </c>
      <c r="H6328" s="6">
        <f t="shared" si="294"/>
        <v>16</v>
      </c>
      <c r="I6328" s="6" t="s">
        <v>215</v>
      </c>
      <c r="J6328" s="6">
        <v>3</v>
      </c>
      <c r="K6328" s="6">
        <v>34</v>
      </c>
      <c r="L6328" s="6">
        <v>129</v>
      </c>
      <c r="M6328" s="6">
        <v>46</v>
      </c>
      <c r="N6328" s="6">
        <v>3</v>
      </c>
      <c r="O6328" s="6">
        <v>7.4999999999999997E-2</v>
      </c>
      <c r="P6328" s="8">
        <v>2566.1</v>
      </c>
      <c r="Q6328" s="8">
        <v>1206.0669999999998</v>
      </c>
      <c r="R6328" s="8">
        <f t="shared" si="295"/>
        <v>3502.7265000000007</v>
      </c>
      <c r="S6328" s="8">
        <f>(((Sales[[#This Row],[Unit Price]]-(Sales[[#This Row],[Discount Applied]]*Sales[[#This Row],[Unit Price]]))-Q6328)/Q6328)*100</f>
        <v>96.808510638297903</v>
      </c>
      <c r="T6328" s="8">
        <f t="shared" si="296"/>
        <v>7120.9274999999998</v>
      </c>
      <c r="U6328" s="8">
        <f>Sales[[#This Row],[Unit Cost]]*Sales[[#This Row],[Order Quantity]]</f>
        <v>3618.2009999999991</v>
      </c>
    </row>
    <row r="6329" spans="1:21" x14ac:dyDescent="0.2">
      <c r="A6329" s="6" t="s">
        <v>6542</v>
      </c>
      <c r="B6329" s="6" t="s">
        <v>26</v>
      </c>
      <c r="C6329" s="6" t="s">
        <v>148</v>
      </c>
      <c r="D6329" s="7">
        <v>43900</v>
      </c>
      <c r="E6329" s="7">
        <v>44001</v>
      </c>
      <c r="F6329" s="7">
        <v>44016</v>
      </c>
      <c r="G6329" s="7">
        <v>44019</v>
      </c>
      <c r="H6329" s="6">
        <f t="shared" si="294"/>
        <v>18</v>
      </c>
      <c r="I6329" s="6" t="s">
        <v>215</v>
      </c>
      <c r="J6329" s="6">
        <v>26</v>
      </c>
      <c r="K6329" s="6">
        <v>22</v>
      </c>
      <c r="L6329" s="6">
        <v>6</v>
      </c>
      <c r="M6329" s="6">
        <v>21</v>
      </c>
      <c r="N6329" s="6">
        <v>5</v>
      </c>
      <c r="O6329" s="6">
        <v>7.4999999999999997E-2</v>
      </c>
      <c r="P6329" s="8">
        <v>2934.6</v>
      </c>
      <c r="Q6329" s="8">
        <v>1437.954</v>
      </c>
      <c r="R6329" s="8">
        <f t="shared" si="295"/>
        <v>6382.7550000000001</v>
      </c>
      <c r="S6329" s="8">
        <f>(((Sales[[#This Row],[Unit Price]]-(Sales[[#This Row],[Discount Applied]]*Sales[[#This Row],[Unit Price]]))-Q6329)/Q6329)*100</f>
        <v>88.775510204081641</v>
      </c>
      <c r="T6329" s="8">
        <f t="shared" si="296"/>
        <v>13572.525</v>
      </c>
      <c r="U6329" s="8">
        <f>Sales[[#This Row],[Unit Cost]]*Sales[[#This Row],[Order Quantity]]</f>
        <v>7189.7699999999995</v>
      </c>
    </row>
    <row r="6330" spans="1:21" x14ac:dyDescent="0.2">
      <c r="A6330" s="6" t="s">
        <v>6543</v>
      </c>
      <c r="B6330" s="6" t="s">
        <v>26</v>
      </c>
      <c r="C6330" s="6" t="s">
        <v>145</v>
      </c>
      <c r="D6330" s="7">
        <v>43900</v>
      </c>
      <c r="E6330" s="7">
        <v>44001</v>
      </c>
      <c r="F6330" s="7">
        <v>44018</v>
      </c>
      <c r="G6330" s="7">
        <v>44019</v>
      </c>
      <c r="H6330" s="6">
        <f t="shared" si="294"/>
        <v>18</v>
      </c>
      <c r="I6330" s="6" t="s">
        <v>215</v>
      </c>
      <c r="J6330" s="6">
        <v>27</v>
      </c>
      <c r="K6330" s="6">
        <v>3</v>
      </c>
      <c r="L6330" s="6">
        <v>94</v>
      </c>
      <c r="M6330" s="6">
        <v>17</v>
      </c>
      <c r="N6330" s="6">
        <v>3</v>
      </c>
      <c r="O6330" s="6">
        <v>7.4999999999999997E-2</v>
      </c>
      <c r="P6330" s="8">
        <v>1159.1000000000001</v>
      </c>
      <c r="Q6330" s="8">
        <v>672.27800000000002</v>
      </c>
      <c r="R6330" s="8">
        <f t="shared" si="295"/>
        <v>1199.6685</v>
      </c>
      <c r="S6330" s="8">
        <f>(((Sales[[#This Row],[Unit Price]]-(Sales[[#This Row],[Discount Applied]]*Sales[[#This Row],[Unit Price]]))-Q6330)/Q6330)*100</f>
        <v>59.482758620689658</v>
      </c>
      <c r="T6330" s="8">
        <f t="shared" si="296"/>
        <v>3216.5025000000001</v>
      </c>
      <c r="U6330" s="8">
        <f>Sales[[#This Row],[Unit Cost]]*Sales[[#This Row],[Order Quantity]]</f>
        <v>2016.8340000000001</v>
      </c>
    </row>
    <row r="6331" spans="1:21" x14ac:dyDescent="0.2">
      <c r="A6331" s="6" t="s">
        <v>6544</v>
      </c>
      <c r="B6331" s="6" t="s">
        <v>24</v>
      </c>
      <c r="C6331" s="6" t="s">
        <v>146</v>
      </c>
      <c r="D6331" s="7">
        <v>43900</v>
      </c>
      <c r="E6331" s="7">
        <v>44001</v>
      </c>
      <c r="F6331" s="7">
        <v>44011</v>
      </c>
      <c r="G6331" s="7">
        <v>44021</v>
      </c>
      <c r="H6331" s="6">
        <f t="shared" si="294"/>
        <v>20</v>
      </c>
      <c r="I6331" s="6" t="s">
        <v>215</v>
      </c>
      <c r="J6331" s="6">
        <v>5</v>
      </c>
      <c r="K6331" s="6">
        <v>50</v>
      </c>
      <c r="L6331" s="6">
        <v>283</v>
      </c>
      <c r="M6331" s="6">
        <v>37</v>
      </c>
      <c r="N6331" s="6">
        <v>4</v>
      </c>
      <c r="O6331" s="6">
        <v>7.4999999999999997E-2</v>
      </c>
      <c r="P6331" s="8">
        <v>1112.2</v>
      </c>
      <c r="Q6331" s="8">
        <v>500.49</v>
      </c>
      <c r="R6331" s="8">
        <f t="shared" si="295"/>
        <v>2113.1800000000003</v>
      </c>
      <c r="S6331" s="8">
        <f>(((Sales[[#This Row],[Unit Price]]-(Sales[[#This Row],[Discount Applied]]*Sales[[#This Row],[Unit Price]]))-Q6331)/Q6331)*100</f>
        <v>105.55555555555556</v>
      </c>
      <c r="T6331" s="8">
        <f t="shared" si="296"/>
        <v>4115.1400000000003</v>
      </c>
      <c r="U6331" s="8">
        <f>Sales[[#This Row],[Unit Cost]]*Sales[[#This Row],[Order Quantity]]</f>
        <v>2001.96</v>
      </c>
    </row>
    <row r="6332" spans="1:21" x14ac:dyDescent="0.2">
      <c r="A6332" s="6" t="s">
        <v>6545</v>
      </c>
      <c r="B6332" s="6" t="s">
        <v>25</v>
      </c>
      <c r="C6332" s="6" t="s">
        <v>146</v>
      </c>
      <c r="D6332" s="7">
        <v>43900</v>
      </c>
      <c r="E6332" s="7">
        <v>44002</v>
      </c>
      <c r="F6332" s="7">
        <v>44017</v>
      </c>
      <c r="G6332" s="7">
        <v>44022</v>
      </c>
      <c r="H6332" s="6">
        <f t="shared" si="294"/>
        <v>20</v>
      </c>
      <c r="I6332" s="6" t="s">
        <v>215</v>
      </c>
      <c r="J6332" s="6">
        <v>16</v>
      </c>
      <c r="K6332" s="6">
        <v>21</v>
      </c>
      <c r="L6332" s="6">
        <v>265</v>
      </c>
      <c r="M6332" s="6">
        <v>25</v>
      </c>
      <c r="N6332" s="6">
        <v>4</v>
      </c>
      <c r="O6332" s="6">
        <v>7.4999999999999997E-2</v>
      </c>
      <c r="P6332" s="8">
        <v>1829.1000000000001</v>
      </c>
      <c r="Q6332" s="8">
        <v>1207.2060000000001</v>
      </c>
      <c r="R6332" s="8">
        <f t="shared" si="295"/>
        <v>1938.8459999999995</v>
      </c>
      <c r="S6332" s="8">
        <f>(((Sales[[#This Row],[Unit Price]]-(Sales[[#This Row],[Discount Applied]]*Sales[[#This Row],[Unit Price]]))-Q6332)/Q6332)*100</f>
        <v>40.151515151515142</v>
      </c>
      <c r="T6332" s="8">
        <f t="shared" si="296"/>
        <v>6767.67</v>
      </c>
      <c r="U6332" s="8">
        <f>Sales[[#This Row],[Unit Cost]]*Sales[[#This Row],[Order Quantity]]</f>
        <v>4828.8240000000005</v>
      </c>
    </row>
    <row r="6333" spans="1:21" x14ac:dyDescent="0.2">
      <c r="A6333" s="6" t="s">
        <v>6546</v>
      </c>
      <c r="B6333" s="6" t="s">
        <v>24</v>
      </c>
      <c r="C6333" s="6" t="s">
        <v>146</v>
      </c>
      <c r="D6333" s="7">
        <v>43900</v>
      </c>
      <c r="E6333" s="7">
        <v>44002</v>
      </c>
      <c r="F6333" s="7">
        <v>44019</v>
      </c>
      <c r="G6333" s="7">
        <v>44022</v>
      </c>
      <c r="H6333" s="6">
        <f t="shared" si="294"/>
        <v>20</v>
      </c>
      <c r="I6333" s="6" t="s">
        <v>215</v>
      </c>
      <c r="J6333" s="6">
        <v>7</v>
      </c>
      <c r="K6333" s="6">
        <v>21</v>
      </c>
      <c r="L6333" s="6">
        <v>303</v>
      </c>
      <c r="M6333" s="6">
        <v>45</v>
      </c>
      <c r="N6333" s="6">
        <v>2</v>
      </c>
      <c r="O6333" s="6">
        <v>0.4</v>
      </c>
      <c r="P6333" s="8">
        <v>1896.1000000000001</v>
      </c>
      <c r="Q6333" s="8">
        <v>1573.7630000000001</v>
      </c>
      <c r="R6333" s="8">
        <f t="shared" si="295"/>
        <v>-872.20600000000013</v>
      </c>
      <c r="S6333" s="8">
        <f>(((Sales[[#This Row],[Unit Price]]-(Sales[[#This Row],[Discount Applied]]*Sales[[#This Row],[Unit Price]]))-Q6333)/Q6333)*100</f>
        <v>-27.710843373493976</v>
      </c>
      <c r="T6333" s="8">
        <f t="shared" si="296"/>
        <v>2275.3200000000002</v>
      </c>
      <c r="U6333" s="8">
        <f>Sales[[#This Row],[Unit Cost]]*Sales[[#This Row],[Order Quantity]]</f>
        <v>3147.5260000000003</v>
      </c>
    </row>
    <row r="6334" spans="1:21" x14ac:dyDescent="0.2">
      <c r="A6334" s="6" t="s">
        <v>6547</v>
      </c>
      <c r="B6334" s="6" t="s">
        <v>24</v>
      </c>
      <c r="C6334" s="6" t="s">
        <v>145</v>
      </c>
      <c r="D6334" s="7">
        <v>43900</v>
      </c>
      <c r="E6334" s="7">
        <v>44002</v>
      </c>
      <c r="F6334" s="7">
        <v>44024</v>
      </c>
      <c r="G6334" s="7">
        <v>44025</v>
      </c>
      <c r="H6334" s="6">
        <f t="shared" si="294"/>
        <v>23</v>
      </c>
      <c r="I6334" s="6" t="s">
        <v>215</v>
      </c>
      <c r="J6334" s="6">
        <v>4</v>
      </c>
      <c r="K6334" s="6">
        <v>39</v>
      </c>
      <c r="L6334" s="6">
        <v>120</v>
      </c>
      <c r="M6334" s="6">
        <v>27</v>
      </c>
      <c r="N6334" s="6">
        <v>7</v>
      </c>
      <c r="O6334" s="6">
        <v>0.05</v>
      </c>
      <c r="P6334" s="8">
        <v>2974.8</v>
      </c>
      <c r="Q6334" s="8">
        <v>1784.88</v>
      </c>
      <c r="R6334" s="8">
        <f t="shared" si="295"/>
        <v>7288.260000000002</v>
      </c>
      <c r="S6334" s="8">
        <f>(((Sales[[#This Row],[Unit Price]]-(Sales[[#This Row],[Discount Applied]]*Sales[[#This Row],[Unit Price]]))-Q6334)/Q6334)*100</f>
        <v>58.33333333333335</v>
      </c>
      <c r="T6334" s="8">
        <f t="shared" si="296"/>
        <v>19782.420000000002</v>
      </c>
      <c r="U6334" s="8">
        <f>Sales[[#This Row],[Unit Cost]]*Sales[[#This Row],[Order Quantity]]</f>
        <v>12494.16</v>
      </c>
    </row>
    <row r="6335" spans="1:21" x14ac:dyDescent="0.2">
      <c r="A6335" s="6" t="s">
        <v>6548</v>
      </c>
      <c r="B6335" s="6" t="s">
        <v>25</v>
      </c>
      <c r="C6335" s="6" t="s">
        <v>145</v>
      </c>
      <c r="D6335" s="7">
        <v>43900</v>
      </c>
      <c r="E6335" s="7">
        <v>44002</v>
      </c>
      <c r="F6335" s="7">
        <v>44023</v>
      </c>
      <c r="G6335" s="7">
        <v>44024</v>
      </c>
      <c r="H6335" s="6">
        <f t="shared" si="294"/>
        <v>22</v>
      </c>
      <c r="I6335" s="6" t="s">
        <v>215</v>
      </c>
      <c r="J6335" s="6">
        <v>16</v>
      </c>
      <c r="K6335" s="6">
        <v>5</v>
      </c>
      <c r="L6335" s="6">
        <v>122</v>
      </c>
      <c r="M6335" s="6">
        <v>7</v>
      </c>
      <c r="N6335" s="6">
        <v>7</v>
      </c>
      <c r="O6335" s="6">
        <v>7.4999999999999997E-2</v>
      </c>
      <c r="P6335" s="8">
        <v>5654.8</v>
      </c>
      <c r="Q6335" s="8">
        <v>3110.1400000000003</v>
      </c>
      <c r="R6335" s="8">
        <f t="shared" si="295"/>
        <v>14843.849999999999</v>
      </c>
      <c r="S6335" s="8">
        <f>(((Sales[[#This Row],[Unit Price]]-(Sales[[#This Row],[Discount Applied]]*Sales[[#This Row],[Unit Price]]))-Q6335)/Q6335)*100</f>
        <v>68.181818181818173</v>
      </c>
      <c r="T6335" s="8">
        <f t="shared" si="296"/>
        <v>36614.83</v>
      </c>
      <c r="U6335" s="8">
        <f>Sales[[#This Row],[Unit Cost]]*Sales[[#This Row],[Order Quantity]]</f>
        <v>21770.980000000003</v>
      </c>
    </row>
    <row r="6336" spans="1:21" x14ac:dyDescent="0.2">
      <c r="A6336" s="6" t="s">
        <v>6549</v>
      </c>
      <c r="B6336" s="6" t="s">
        <v>23</v>
      </c>
      <c r="C6336" s="6" t="s">
        <v>143</v>
      </c>
      <c r="D6336" s="7">
        <v>43900</v>
      </c>
      <c r="E6336" s="7">
        <v>44002</v>
      </c>
      <c r="F6336" s="7">
        <v>44028</v>
      </c>
      <c r="G6336" s="7">
        <v>44037</v>
      </c>
      <c r="H6336" s="6">
        <f t="shared" si="294"/>
        <v>35</v>
      </c>
      <c r="I6336" s="6" t="s">
        <v>215</v>
      </c>
      <c r="J6336" s="6">
        <v>22</v>
      </c>
      <c r="K6336" s="6">
        <v>30</v>
      </c>
      <c r="L6336" s="6">
        <v>356</v>
      </c>
      <c r="M6336" s="6">
        <v>31</v>
      </c>
      <c r="N6336" s="6">
        <v>3</v>
      </c>
      <c r="O6336" s="6">
        <v>0.05</v>
      </c>
      <c r="P6336" s="8">
        <v>944.7</v>
      </c>
      <c r="Q6336" s="8">
        <v>802.995</v>
      </c>
      <c r="R6336" s="8">
        <f t="shared" si="295"/>
        <v>283.41000000000031</v>
      </c>
      <c r="S6336" s="8">
        <f>(((Sales[[#This Row],[Unit Price]]-(Sales[[#This Row],[Discount Applied]]*Sales[[#This Row],[Unit Price]]))-Q6336)/Q6336)*100</f>
        <v>11.764705882352946</v>
      </c>
      <c r="T6336" s="8">
        <f t="shared" si="296"/>
        <v>2692.3950000000004</v>
      </c>
      <c r="U6336" s="8">
        <f>Sales[[#This Row],[Unit Cost]]*Sales[[#This Row],[Order Quantity]]</f>
        <v>2408.9850000000001</v>
      </c>
    </row>
    <row r="6337" spans="1:21" x14ac:dyDescent="0.2">
      <c r="A6337" s="6" t="s">
        <v>6550</v>
      </c>
      <c r="B6337" s="6" t="s">
        <v>23</v>
      </c>
      <c r="C6337" s="6" t="s">
        <v>145</v>
      </c>
      <c r="D6337" s="7">
        <v>43900</v>
      </c>
      <c r="E6337" s="7">
        <v>44002</v>
      </c>
      <c r="F6337" s="7">
        <v>44014</v>
      </c>
      <c r="G6337" s="7">
        <v>44022</v>
      </c>
      <c r="H6337" s="6">
        <f t="shared" si="294"/>
        <v>20</v>
      </c>
      <c r="I6337" s="6" t="s">
        <v>215</v>
      </c>
      <c r="J6337" s="6">
        <v>21</v>
      </c>
      <c r="K6337" s="6">
        <v>31</v>
      </c>
      <c r="L6337" s="6">
        <v>197</v>
      </c>
      <c r="M6337" s="6">
        <v>9</v>
      </c>
      <c r="N6337" s="6">
        <v>4</v>
      </c>
      <c r="O6337" s="6">
        <v>7.4999999999999997E-2</v>
      </c>
      <c r="P6337" s="8">
        <v>1782.2</v>
      </c>
      <c r="Q6337" s="8">
        <v>1372.2940000000001</v>
      </c>
      <c r="R6337" s="8">
        <f t="shared" si="295"/>
        <v>1104.9639999999999</v>
      </c>
      <c r="S6337" s="8">
        <f>(((Sales[[#This Row],[Unit Price]]-(Sales[[#This Row],[Discount Applied]]*Sales[[#This Row],[Unit Price]]))-Q6337)/Q6337)*100</f>
        <v>20.129870129870127</v>
      </c>
      <c r="T6337" s="8">
        <f t="shared" si="296"/>
        <v>6594.14</v>
      </c>
      <c r="U6337" s="8">
        <f>Sales[[#This Row],[Unit Cost]]*Sales[[#This Row],[Order Quantity]]</f>
        <v>5489.1760000000004</v>
      </c>
    </row>
    <row r="6338" spans="1:21" x14ac:dyDescent="0.2">
      <c r="A6338" s="6" t="s">
        <v>6551</v>
      </c>
      <c r="B6338" s="6" t="s">
        <v>25</v>
      </c>
      <c r="C6338" s="6" t="s">
        <v>148</v>
      </c>
      <c r="D6338" s="7">
        <v>43900</v>
      </c>
      <c r="E6338" s="7">
        <v>44002</v>
      </c>
      <c r="F6338" s="7">
        <v>44030</v>
      </c>
      <c r="G6338" s="7">
        <v>44036</v>
      </c>
      <c r="H6338" s="6">
        <f t="shared" ref="H6338:H6401" si="297">G6338-E6338</f>
        <v>34</v>
      </c>
      <c r="I6338" s="6" t="s">
        <v>215</v>
      </c>
      <c r="J6338" s="6">
        <v>16</v>
      </c>
      <c r="K6338" s="6">
        <v>7</v>
      </c>
      <c r="L6338" s="6">
        <v>28</v>
      </c>
      <c r="M6338" s="6">
        <v>12</v>
      </c>
      <c r="N6338" s="6">
        <v>8</v>
      </c>
      <c r="O6338" s="6">
        <v>0.05</v>
      </c>
      <c r="P6338" s="8">
        <v>3048.5</v>
      </c>
      <c r="Q6338" s="8">
        <v>2438.8000000000002</v>
      </c>
      <c r="R6338" s="8">
        <f t="shared" ref="R6338:R6401" si="298">T6338-(Q6338*N6338)</f>
        <v>3658.1999999999971</v>
      </c>
      <c r="S6338" s="8">
        <f>(((Sales[[#This Row],[Unit Price]]-(Sales[[#This Row],[Discount Applied]]*Sales[[#This Row],[Unit Price]]))-Q6338)/Q6338)*100</f>
        <v>18.749999999999982</v>
      </c>
      <c r="T6338" s="8">
        <f t="shared" ref="T6338:T6401" si="299">((P6338*N6338)-(P6338*O6338*N6338))</f>
        <v>23168.6</v>
      </c>
      <c r="U6338" s="8">
        <f>Sales[[#This Row],[Unit Cost]]*Sales[[#This Row],[Order Quantity]]</f>
        <v>19510.400000000001</v>
      </c>
    </row>
    <row r="6339" spans="1:21" x14ac:dyDescent="0.2">
      <c r="A6339" s="6" t="s">
        <v>6552</v>
      </c>
      <c r="B6339" s="6" t="s">
        <v>25</v>
      </c>
      <c r="C6339" s="6" t="s">
        <v>147</v>
      </c>
      <c r="D6339" s="7">
        <v>43900</v>
      </c>
      <c r="E6339" s="7">
        <v>44002</v>
      </c>
      <c r="F6339" s="7">
        <v>44030</v>
      </c>
      <c r="G6339" s="7">
        <v>44039</v>
      </c>
      <c r="H6339" s="6">
        <f t="shared" si="297"/>
        <v>37</v>
      </c>
      <c r="I6339" s="6" t="s">
        <v>215</v>
      </c>
      <c r="J6339" s="6">
        <v>14</v>
      </c>
      <c r="K6339" s="6">
        <v>16</v>
      </c>
      <c r="L6339" s="6">
        <v>247</v>
      </c>
      <c r="M6339" s="6">
        <v>11</v>
      </c>
      <c r="N6339" s="6">
        <v>3</v>
      </c>
      <c r="O6339" s="6">
        <v>0.3</v>
      </c>
      <c r="P6339" s="8">
        <v>924.6</v>
      </c>
      <c r="Q6339" s="8">
        <v>453.05400000000003</v>
      </c>
      <c r="R6339" s="8">
        <f t="shared" si="298"/>
        <v>582.49800000000027</v>
      </c>
      <c r="S6339" s="8">
        <f>(((Sales[[#This Row],[Unit Price]]-(Sales[[#This Row],[Discount Applied]]*Sales[[#This Row],[Unit Price]]))-Q6339)/Q6339)*100</f>
        <v>42.857142857142854</v>
      </c>
      <c r="T6339" s="8">
        <f t="shared" si="299"/>
        <v>1941.6600000000003</v>
      </c>
      <c r="U6339" s="8">
        <f>Sales[[#This Row],[Unit Cost]]*Sales[[#This Row],[Order Quantity]]</f>
        <v>1359.162</v>
      </c>
    </row>
    <row r="6340" spans="1:21" x14ac:dyDescent="0.2">
      <c r="A6340" s="6" t="s">
        <v>6553</v>
      </c>
      <c r="B6340" s="6" t="s">
        <v>25</v>
      </c>
      <c r="C6340" s="6" t="s">
        <v>145</v>
      </c>
      <c r="D6340" s="7">
        <v>43900</v>
      </c>
      <c r="E6340" s="7">
        <v>44003</v>
      </c>
      <c r="F6340" s="7">
        <v>44031</v>
      </c>
      <c r="G6340" s="7">
        <v>44032</v>
      </c>
      <c r="H6340" s="6">
        <f t="shared" si="297"/>
        <v>29</v>
      </c>
      <c r="I6340" s="6" t="s">
        <v>215</v>
      </c>
      <c r="J6340" s="6">
        <v>16</v>
      </c>
      <c r="K6340" s="6">
        <v>5</v>
      </c>
      <c r="L6340" s="6">
        <v>158</v>
      </c>
      <c r="M6340" s="6">
        <v>12</v>
      </c>
      <c r="N6340" s="6">
        <v>8</v>
      </c>
      <c r="O6340" s="6">
        <v>0.2</v>
      </c>
      <c r="P6340" s="8">
        <v>864.30000000000007</v>
      </c>
      <c r="Q6340" s="8">
        <v>432.15000000000003</v>
      </c>
      <c r="R6340" s="8">
        <f t="shared" si="298"/>
        <v>2074.3200000000002</v>
      </c>
      <c r="S6340" s="8">
        <f>(((Sales[[#This Row],[Unit Price]]-(Sales[[#This Row],[Discount Applied]]*Sales[[#This Row],[Unit Price]]))-Q6340)/Q6340)*100</f>
        <v>60</v>
      </c>
      <c r="T6340" s="8">
        <f t="shared" si="299"/>
        <v>5531.52</v>
      </c>
      <c r="U6340" s="8">
        <f>Sales[[#This Row],[Unit Cost]]*Sales[[#This Row],[Order Quantity]]</f>
        <v>3457.2000000000003</v>
      </c>
    </row>
    <row r="6341" spans="1:21" x14ac:dyDescent="0.2">
      <c r="A6341" s="6" t="s">
        <v>6554</v>
      </c>
      <c r="B6341" s="6" t="s">
        <v>23</v>
      </c>
      <c r="C6341" s="6" t="s">
        <v>143</v>
      </c>
      <c r="D6341" s="7">
        <v>43900</v>
      </c>
      <c r="E6341" s="7">
        <v>44003</v>
      </c>
      <c r="F6341" s="7">
        <v>44031</v>
      </c>
      <c r="G6341" s="7">
        <v>44036</v>
      </c>
      <c r="H6341" s="6">
        <f t="shared" si="297"/>
        <v>33</v>
      </c>
      <c r="I6341" s="6" t="s">
        <v>215</v>
      </c>
      <c r="J6341" s="6">
        <v>25</v>
      </c>
      <c r="K6341" s="6">
        <v>37</v>
      </c>
      <c r="L6341" s="6">
        <v>350</v>
      </c>
      <c r="M6341" s="6">
        <v>3</v>
      </c>
      <c r="N6341" s="6">
        <v>7</v>
      </c>
      <c r="O6341" s="6">
        <v>0.05</v>
      </c>
      <c r="P6341" s="8">
        <v>2472.3000000000002</v>
      </c>
      <c r="Q6341" s="8">
        <v>1928.3940000000002</v>
      </c>
      <c r="R6341" s="8">
        <f t="shared" si="298"/>
        <v>2942.0370000000003</v>
      </c>
      <c r="S6341" s="8">
        <f>(((Sales[[#This Row],[Unit Price]]-(Sales[[#This Row],[Discount Applied]]*Sales[[#This Row],[Unit Price]]))-Q6341)/Q6341)*100</f>
        <v>21.794871794871799</v>
      </c>
      <c r="T6341" s="8">
        <f t="shared" si="299"/>
        <v>16440.795000000002</v>
      </c>
      <c r="U6341" s="8">
        <f>Sales[[#This Row],[Unit Cost]]*Sales[[#This Row],[Order Quantity]]</f>
        <v>13498.758000000002</v>
      </c>
    </row>
    <row r="6342" spans="1:21" x14ac:dyDescent="0.2">
      <c r="A6342" s="6" t="s">
        <v>6555</v>
      </c>
      <c r="B6342" s="6" t="s">
        <v>26</v>
      </c>
      <c r="C6342" s="6" t="s">
        <v>147</v>
      </c>
      <c r="D6342" s="7">
        <v>43900</v>
      </c>
      <c r="E6342" s="7">
        <v>44003</v>
      </c>
      <c r="F6342" s="7">
        <v>44021</v>
      </c>
      <c r="G6342" s="7">
        <v>44024</v>
      </c>
      <c r="H6342" s="6">
        <f t="shared" si="297"/>
        <v>21</v>
      </c>
      <c r="I6342" s="6" t="s">
        <v>215</v>
      </c>
      <c r="J6342" s="6">
        <v>27</v>
      </c>
      <c r="K6342" s="6">
        <v>4</v>
      </c>
      <c r="L6342" s="6">
        <v>246</v>
      </c>
      <c r="M6342" s="6">
        <v>45</v>
      </c>
      <c r="N6342" s="6">
        <v>6</v>
      </c>
      <c r="O6342" s="6">
        <v>7.4999999999999997E-2</v>
      </c>
      <c r="P6342" s="8">
        <v>2666.6</v>
      </c>
      <c r="Q6342" s="8">
        <v>2239.944</v>
      </c>
      <c r="R6342" s="8">
        <f t="shared" si="298"/>
        <v>1359.9659999999985</v>
      </c>
      <c r="S6342" s="8">
        <f>(((Sales[[#This Row],[Unit Price]]-(Sales[[#This Row],[Discount Applied]]*Sales[[#This Row],[Unit Price]]))-Q6342)/Q6342)*100</f>
        <v>10.119047619047622</v>
      </c>
      <c r="T6342" s="8">
        <f t="shared" si="299"/>
        <v>14799.63</v>
      </c>
      <c r="U6342" s="8">
        <f>Sales[[#This Row],[Unit Cost]]*Sales[[#This Row],[Order Quantity]]</f>
        <v>13439.664000000001</v>
      </c>
    </row>
    <row r="6343" spans="1:21" x14ac:dyDescent="0.2">
      <c r="A6343" s="6" t="s">
        <v>6556</v>
      </c>
      <c r="B6343" s="6" t="s">
        <v>24</v>
      </c>
      <c r="C6343" s="6" t="s">
        <v>147</v>
      </c>
      <c r="D6343" s="7">
        <v>43900</v>
      </c>
      <c r="E6343" s="7">
        <v>44003</v>
      </c>
      <c r="F6343" s="7">
        <v>44016</v>
      </c>
      <c r="G6343" s="7">
        <v>44022</v>
      </c>
      <c r="H6343" s="6">
        <f t="shared" si="297"/>
        <v>19</v>
      </c>
      <c r="I6343" s="6" t="s">
        <v>215</v>
      </c>
      <c r="J6343" s="6">
        <v>11</v>
      </c>
      <c r="K6343" s="6">
        <v>41</v>
      </c>
      <c r="L6343" s="6">
        <v>224</v>
      </c>
      <c r="M6343" s="6">
        <v>20</v>
      </c>
      <c r="N6343" s="6">
        <v>2</v>
      </c>
      <c r="O6343" s="6">
        <v>0.05</v>
      </c>
      <c r="P6343" s="8">
        <v>1078.7</v>
      </c>
      <c r="Q6343" s="8">
        <v>862.96</v>
      </c>
      <c r="R6343" s="8">
        <f t="shared" si="298"/>
        <v>323.61000000000013</v>
      </c>
      <c r="S6343" s="8">
        <f>(((Sales[[#This Row],[Unit Price]]-(Sales[[#This Row],[Discount Applied]]*Sales[[#This Row],[Unit Price]]))-Q6343)/Q6343)*100</f>
        <v>18.750000000000007</v>
      </c>
      <c r="T6343" s="8">
        <f t="shared" si="299"/>
        <v>2049.5300000000002</v>
      </c>
      <c r="U6343" s="8">
        <f>Sales[[#This Row],[Unit Cost]]*Sales[[#This Row],[Order Quantity]]</f>
        <v>1725.92</v>
      </c>
    </row>
    <row r="6344" spans="1:21" x14ac:dyDescent="0.2">
      <c r="A6344" s="6" t="s">
        <v>6557</v>
      </c>
      <c r="B6344" s="6" t="s">
        <v>26</v>
      </c>
      <c r="C6344" s="6" t="s">
        <v>147</v>
      </c>
      <c r="D6344" s="7">
        <v>43900</v>
      </c>
      <c r="E6344" s="7">
        <v>44003</v>
      </c>
      <c r="F6344" s="7">
        <v>44016</v>
      </c>
      <c r="G6344" s="7">
        <v>44022</v>
      </c>
      <c r="H6344" s="6">
        <f t="shared" si="297"/>
        <v>19</v>
      </c>
      <c r="I6344" s="6" t="s">
        <v>215</v>
      </c>
      <c r="J6344" s="6">
        <v>28</v>
      </c>
      <c r="K6344" s="6">
        <v>6</v>
      </c>
      <c r="L6344" s="6">
        <v>261</v>
      </c>
      <c r="M6344" s="6">
        <v>1</v>
      </c>
      <c r="N6344" s="6">
        <v>5</v>
      </c>
      <c r="O6344" s="6">
        <v>0.15</v>
      </c>
      <c r="P6344" s="8">
        <v>254.6</v>
      </c>
      <c r="Q6344" s="8">
        <v>175.67399999999998</v>
      </c>
      <c r="R6344" s="8">
        <f t="shared" si="298"/>
        <v>203.68000000000006</v>
      </c>
      <c r="S6344" s="8">
        <f>(((Sales[[#This Row],[Unit Price]]-(Sales[[#This Row],[Discount Applied]]*Sales[[#This Row],[Unit Price]]))-Q6344)/Q6344)*100</f>
        <v>23.188405797101463</v>
      </c>
      <c r="T6344" s="8">
        <f t="shared" si="299"/>
        <v>1082.05</v>
      </c>
      <c r="U6344" s="8">
        <f>Sales[[#This Row],[Unit Cost]]*Sales[[#This Row],[Order Quantity]]</f>
        <v>878.36999999999989</v>
      </c>
    </row>
    <row r="6345" spans="1:21" x14ac:dyDescent="0.2">
      <c r="A6345" s="6" t="s">
        <v>6558</v>
      </c>
      <c r="B6345" s="6" t="s">
        <v>25</v>
      </c>
      <c r="C6345" s="6" t="s">
        <v>148</v>
      </c>
      <c r="D6345" s="7">
        <v>43900</v>
      </c>
      <c r="E6345" s="7">
        <v>44003</v>
      </c>
      <c r="F6345" s="7">
        <v>44014</v>
      </c>
      <c r="G6345" s="7">
        <v>44019</v>
      </c>
      <c r="H6345" s="6">
        <f t="shared" si="297"/>
        <v>16</v>
      </c>
      <c r="I6345" s="6" t="s">
        <v>215</v>
      </c>
      <c r="J6345" s="6">
        <v>16</v>
      </c>
      <c r="K6345" s="6">
        <v>27</v>
      </c>
      <c r="L6345" s="6">
        <v>28</v>
      </c>
      <c r="M6345" s="6">
        <v>45</v>
      </c>
      <c r="N6345" s="6">
        <v>1</v>
      </c>
      <c r="O6345" s="6">
        <v>7.4999999999999997E-2</v>
      </c>
      <c r="P6345" s="8">
        <v>241.20000000000002</v>
      </c>
      <c r="Q6345" s="8">
        <v>149.54400000000001</v>
      </c>
      <c r="R6345" s="8">
        <f t="shared" si="298"/>
        <v>73.566000000000003</v>
      </c>
      <c r="S6345" s="8">
        <f>(((Sales[[#This Row],[Unit Price]]-(Sales[[#This Row],[Discount Applied]]*Sales[[#This Row],[Unit Price]]))-Q6345)/Q6345)*100</f>
        <v>49.193548387096776</v>
      </c>
      <c r="T6345" s="8">
        <f t="shared" si="299"/>
        <v>223.11</v>
      </c>
      <c r="U6345" s="8">
        <f>Sales[[#This Row],[Unit Cost]]*Sales[[#This Row],[Order Quantity]]</f>
        <v>149.54400000000001</v>
      </c>
    </row>
    <row r="6346" spans="1:21" x14ac:dyDescent="0.2">
      <c r="A6346" s="6" t="s">
        <v>6559</v>
      </c>
      <c r="B6346" s="6" t="s">
        <v>24</v>
      </c>
      <c r="C6346" s="6" t="s">
        <v>147</v>
      </c>
      <c r="D6346" s="7">
        <v>43900</v>
      </c>
      <c r="E6346" s="7">
        <v>44003</v>
      </c>
      <c r="F6346" s="7">
        <v>44009</v>
      </c>
      <c r="G6346" s="7">
        <v>44018</v>
      </c>
      <c r="H6346" s="6">
        <f t="shared" si="297"/>
        <v>15</v>
      </c>
      <c r="I6346" s="6" t="s">
        <v>215</v>
      </c>
      <c r="J6346" s="6">
        <v>5</v>
      </c>
      <c r="K6346" s="6">
        <v>24</v>
      </c>
      <c r="L6346" s="6">
        <v>246</v>
      </c>
      <c r="M6346" s="6">
        <v>39</v>
      </c>
      <c r="N6346" s="6">
        <v>2</v>
      </c>
      <c r="O6346" s="6">
        <v>7.4999999999999997E-2</v>
      </c>
      <c r="P6346" s="8">
        <v>1025.1000000000001</v>
      </c>
      <c r="Q6346" s="8">
        <v>635.56200000000013</v>
      </c>
      <c r="R6346" s="8">
        <f t="shared" si="298"/>
        <v>625.31099999999992</v>
      </c>
      <c r="S6346" s="8">
        <f>(((Sales[[#This Row],[Unit Price]]-(Sales[[#This Row],[Discount Applied]]*Sales[[#This Row],[Unit Price]]))-Q6346)/Q6346)*100</f>
        <v>49.193548387096762</v>
      </c>
      <c r="T6346" s="8">
        <f t="shared" si="299"/>
        <v>1896.4350000000002</v>
      </c>
      <c r="U6346" s="8">
        <f>Sales[[#This Row],[Unit Cost]]*Sales[[#This Row],[Order Quantity]]</f>
        <v>1271.1240000000003</v>
      </c>
    </row>
    <row r="6347" spans="1:21" x14ac:dyDescent="0.2">
      <c r="A6347" s="6" t="s">
        <v>6560</v>
      </c>
      <c r="B6347" s="6" t="s">
        <v>24</v>
      </c>
      <c r="C6347" s="6" t="s">
        <v>146</v>
      </c>
      <c r="D6347" s="7">
        <v>43900</v>
      </c>
      <c r="E6347" s="7">
        <v>44003</v>
      </c>
      <c r="F6347" s="7">
        <v>44005</v>
      </c>
      <c r="G6347" s="7">
        <v>44009</v>
      </c>
      <c r="H6347" s="6">
        <f t="shared" si="297"/>
        <v>6</v>
      </c>
      <c r="I6347" s="6" t="s">
        <v>215</v>
      </c>
      <c r="J6347" s="6">
        <v>4</v>
      </c>
      <c r="K6347" s="6">
        <v>29</v>
      </c>
      <c r="L6347" s="6">
        <v>282</v>
      </c>
      <c r="M6347" s="6">
        <v>17</v>
      </c>
      <c r="N6347" s="6">
        <v>3</v>
      </c>
      <c r="O6347" s="6">
        <v>0.4</v>
      </c>
      <c r="P6347" s="8">
        <v>2331.6</v>
      </c>
      <c r="Q6347" s="8">
        <v>1025.904</v>
      </c>
      <c r="R6347" s="8">
        <f t="shared" si="298"/>
        <v>1119.1679999999992</v>
      </c>
      <c r="S6347" s="8">
        <f>(((Sales[[#This Row],[Unit Price]]-(Sales[[#This Row],[Discount Applied]]*Sales[[#This Row],[Unit Price]]))-Q6347)/Q6347)*100</f>
        <v>36.363636363636367</v>
      </c>
      <c r="T6347" s="8">
        <f t="shared" si="299"/>
        <v>4196.8799999999992</v>
      </c>
      <c r="U6347" s="8">
        <f>Sales[[#This Row],[Unit Cost]]*Sales[[#This Row],[Order Quantity]]</f>
        <v>3077.712</v>
      </c>
    </row>
    <row r="6348" spans="1:21" x14ac:dyDescent="0.2">
      <c r="A6348" s="6" t="s">
        <v>6561</v>
      </c>
      <c r="B6348" s="6" t="s">
        <v>25</v>
      </c>
      <c r="C6348" s="6" t="s">
        <v>148</v>
      </c>
      <c r="D6348" s="7">
        <v>43900</v>
      </c>
      <c r="E6348" s="7">
        <v>44003</v>
      </c>
      <c r="F6348" s="7">
        <v>44028</v>
      </c>
      <c r="G6348" s="7">
        <v>44038</v>
      </c>
      <c r="H6348" s="6">
        <f t="shared" si="297"/>
        <v>35</v>
      </c>
      <c r="I6348" s="6" t="s">
        <v>215</v>
      </c>
      <c r="J6348" s="6">
        <v>18</v>
      </c>
      <c r="K6348" s="6">
        <v>7</v>
      </c>
      <c r="L6348" s="6">
        <v>4</v>
      </c>
      <c r="M6348" s="6">
        <v>38</v>
      </c>
      <c r="N6348" s="6">
        <v>1</v>
      </c>
      <c r="O6348" s="6">
        <v>0.4</v>
      </c>
      <c r="P6348" s="8">
        <v>2680</v>
      </c>
      <c r="Q6348" s="8">
        <v>2117.2000000000003</v>
      </c>
      <c r="R6348" s="8">
        <f t="shared" si="298"/>
        <v>-509.20000000000027</v>
      </c>
      <c r="S6348" s="8">
        <f>(((Sales[[#This Row],[Unit Price]]-(Sales[[#This Row],[Discount Applied]]*Sales[[#This Row],[Unit Price]]))-Q6348)/Q6348)*100</f>
        <v>-24.050632911392412</v>
      </c>
      <c r="T6348" s="8">
        <f t="shared" si="299"/>
        <v>1608</v>
      </c>
      <c r="U6348" s="8">
        <f>Sales[[#This Row],[Unit Cost]]*Sales[[#This Row],[Order Quantity]]</f>
        <v>2117.2000000000003</v>
      </c>
    </row>
    <row r="6349" spans="1:21" x14ac:dyDescent="0.2">
      <c r="A6349" s="6" t="s">
        <v>6562</v>
      </c>
      <c r="B6349" s="6" t="s">
        <v>24</v>
      </c>
      <c r="C6349" s="6" t="s">
        <v>148</v>
      </c>
      <c r="D6349" s="7">
        <v>43900</v>
      </c>
      <c r="E6349" s="7">
        <v>44003</v>
      </c>
      <c r="F6349" s="7">
        <v>44029</v>
      </c>
      <c r="G6349" s="7">
        <v>44035</v>
      </c>
      <c r="H6349" s="6">
        <f t="shared" si="297"/>
        <v>32</v>
      </c>
      <c r="I6349" s="6" t="s">
        <v>215</v>
      </c>
      <c r="J6349" s="6">
        <v>6</v>
      </c>
      <c r="K6349" s="6">
        <v>40</v>
      </c>
      <c r="L6349" s="6">
        <v>42</v>
      </c>
      <c r="M6349" s="6">
        <v>46</v>
      </c>
      <c r="N6349" s="6">
        <v>1</v>
      </c>
      <c r="O6349" s="6">
        <v>0.1</v>
      </c>
      <c r="P6349" s="8">
        <v>6190.8</v>
      </c>
      <c r="Q6349" s="8">
        <v>3900.2040000000002</v>
      </c>
      <c r="R6349" s="8">
        <f t="shared" si="298"/>
        <v>1671.5160000000001</v>
      </c>
      <c r="S6349" s="8">
        <f>(((Sales[[#This Row],[Unit Price]]-(Sales[[#This Row],[Discount Applied]]*Sales[[#This Row],[Unit Price]]))-Q6349)/Q6349)*100</f>
        <v>42.857142857142854</v>
      </c>
      <c r="T6349" s="8">
        <f t="shared" si="299"/>
        <v>5571.72</v>
      </c>
      <c r="U6349" s="8">
        <f>Sales[[#This Row],[Unit Cost]]*Sales[[#This Row],[Order Quantity]]</f>
        <v>3900.2040000000002</v>
      </c>
    </row>
    <row r="6350" spans="1:21" x14ac:dyDescent="0.2">
      <c r="A6350" s="6" t="s">
        <v>6563</v>
      </c>
      <c r="B6350" s="6" t="s">
        <v>23</v>
      </c>
      <c r="C6350" s="6" t="s">
        <v>143</v>
      </c>
      <c r="D6350" s="7">
        <v>43900</v>
      </c>
      <c r="E6350" s="7">
        <v>44004</v>
      </c>
      <c r="F6350" s="7">
        <v>44032</v>
      </c>
      <c r="G6350" s="7">
        <v>44042</v>
      </c>
      <c r="H6350" s="6">
        <f t="shared" si="297"/>
        <v>38</v>
      </c>
      <c r="I6350" s="6" t="s">
        <v>215</v>
      </c>
      <c r="J6350" s="6">
        <v>23</v>
      </c>
      <c r="K6350" s="6">
        <v>45</v>
      </c>
      <c r="L6350" s="6">
        <v>365</v>
      </c>
      <c r="M6350" s="6">
        <v>44</v>
      </c>
      <c r="N6350" s="6">
        <v>2</v>
      </c>
      <c r="O6350" s="6">
        <v>0.05</v>
      </c>
      <c r="P6350" s="8">
        <v>1159.1000000000001</v>
      </c>
      <c r="Q6350" s="8">
        <v>776.59700000000009</v>
      </c>
      <c r="R6350" s="8">
        <f t="shared" si="298"/>
        <v>649.09600000000023</v>
      </c>
      <c r="S6350" s="8">
        <f>(((Sales[[#This Row],[Unit Price]]-(Sales[[#This Row],[Discount Applied]]*Sales[[#This Row],[Unit Price]]))-Q6350)/Q6350)*100</f>
        <v>41.791044776119413</v>
      </c>
      <c r="T6350" s="8">
        <f t="shared" si="299"/>
        <v>2202.2900000000004</v>
      </c>
      <c r="U6350" s="8">
        <f>Sales[[#This Row],[Unit Cost]]*Sales[[#This Row],[Order Quantity]]</f>
        <v>1553.1940000000002</v>
      </c>
    </row>
    <row r="6351" spans="1:21" x14ac:dyDescent="0.2">
      <c r="A6351" s="6" t="s">
        <v>6564</v>
      </c>
      <c r="B6351" s="6" t="s">
        <v>25</v>
      </c>
      <c r="C6351" s="6" t="s">
        <v>147</v>
      </c>
      <c r="D6351" s="7">
        <v>43900</v>
      </c>
      <c r="E6351" s="7">
        <v>44004</v>
      </c>
      <c r="F6351" s="7">
        <v>44009</v>
      </c>
      <c r="G6351" s="7">
        <v>44018</v>
      </c>
      <c r="H6351" s="6">
        <f t="shared" si="297"/>
        <v>14</v>
      </c>
      <c r="I6351" s="6" t="s">
        <v>215</v>
      </c>
      <c r="J6351" s="6">
        <v>18</v>
      </c>
      <c r="K6351" s="6">
        <v>40</v>
      </c>
      <c r="L6351" s="6">
        <v>260</v>
      </c>
      <c r="M6351" s="6">
        <v>40</v>
      </c>
      <c r="N6351" s="6">
        <v>6</v>
      </c>
      <c r="O6351" s="6">
        <v>7.4999999999999997E-2</v>
      </c>
      <c r="P6351" s="8">
        <v>2572.8000000000002</v>
      </c>
      <c r="Q6351" s="8">
        <v>1569.4080000000001</v>
      </c>
      <c r="R6351" s="8">
        <f t="shared" si="298"/>
        <v>4862.5920000000006</v>
      </c>
      <c r="S6351" s="8">
        <f>(((Sales[[#This Row],[Unit Price]]-(Sales[[#This Row],[Discount Applied]]*Sales[[#This Row],[Unit Price]]))-Q6351)/Q6351)*100</f>
        <v>51.639344262295083</v>
      </c>
      <c r="T6351" s="8">
        <f t="shared" si="299"/>
        <v>14279.04</v>
      </c>
      <c r="U6351" s="8">
        <f>Sales[[#This Row],[Unit Cost]]*Sales[[#This Row],[Order Quantity]]</f>
        <v>9416.4480000000003</v>
      </c>
    </row>
    <row r="6352" spans="1:21" x14ac:dyDescent="0.2">
      <c r="A6352" s="6" t="s">
        <v>6565</v>
      </c>
      <c r="B6352" s="6" t="s">
        <v>24</v>
      </c>
      <c r="C6352" s="6" t="s">
        <v>147</v>
      </c>
      <c r="D6352" s="7">
        <v>43900</v>
      </c>
      <c r="E6352" s="7">
        <v>44004</v>
      </c>
      <c r="F6352" s="7">
        <v>44031</v>
      </c>
      <c r="G6352" s="7">
        <v>44034</v>
      </c>
      <c r="H6352" s="6">
        <f t="shared" si="297"/>
        <v>30</v>
      </c>
      <c r="I6352" s="6" t="s">
        <v>215</v>
      </c>
      <c r="J6352" s="6">
        <v>5</v>
      </c>
      <c r="K6352" s="6">
        <v>8</v>
      </c>
      <c r="L6352" s="6">
        <v>256</v>
      </c>
      <c r="M6352" s="6">
        <v>3</v>
      </c>
      <c r="N6352" s="6">
        <v>5</v>
      </c>
      <c r="O6352" s="6">
        <v>0.05</v>
      </c>
      <c r="P6352" s="8">
        <v>6076.9000000000005</v>
      </c>
      <c r="Q6352" s="8">
        <v>4618.4440000000004</v>
      </c>
      <c r="R6352" s="8">
        <f t="shared" si="298"/>
        <v>5773.0550000000039</v>
      </c>
      <c r="S6352" s="8">
        <f>(((Sales[[#This Row],[Unit Price]]-(Sales[[#This Row],[Discount Applied]]*Sales[[#This Row],[Unit Price]]))-Q6352)/Q6352)*100</f>
        <v>24.999999999999993</v>
      </c>
      <c r="T6352" s="8">
        <f t="shared" si="299"/>
        <v>28865.275000000005</v>
      </c>
      <c r="U6352" s="8">
        <f>Sales[[#This Row],[Unit Cost]]*Sales[[#This Row],[Order Quantity]]</f>
        <v>23092.22</v>
      </c>
    </row>
    <row r="6353" spans="1:21" x14ac:dyDescent="0.2">
      <c r="A6353" s="6" t="s">
        <v>6566</v>
      </c>
      <c r="B6353" s="6" t="s">
        <v>23</v>
      </c>
      <c r="C6353" s="6" t="s">
        <v>146</v>
      </c>
      <c r="D6353" s="7">
        <v>43900</v>
      </c>
      <c r="E6353" s="7">
        <v>44004</v>
      </c>
      <c r="F6353" s="7">
        <v>44032</v>
      </c>
      <c r="G6353" s="7">
        <v>44035</v>
      </c>
      <c r="H6353" s="6">
        <f t="shared" si="297"/>
        <v>31</v>
      </c>
      <c r="I6353" s="6" t="s">
        <v>215</v>
      </c>
      <c r="J6353" s="6">
        <v>22</v>
      </c>
      <c r="K6353" s="6">
        <v>46</v>
      </c>
      <c r="L6353" s="6">
        <v>283</v>
      </c>
      <c r="M6353" s="6">
        <v>14</v>
      </c>
      <c r="N6353" s="6">
        <v>7</v>
      </c>
      <c r="O6353" s="6">
        <v>0.1</v>
      </c>
      <c r="P6353" s="8">
        <v>6338.2</v>
      </c>
      <c r="Q6353" s="8">
        <v>4817.0320000000002</v>
      </c>
      <c r="R6353" s="8">
        <f t="shared" si="298"/>
        <v>6211.4360000000015</v>
      </c>
      <c r="S6353" s="8">
        <f>(((Sales[[#This Row],[Unit Price]]-(Sales[[#This Row],[Discount Applied]]*Sales[[#This Row],[Unit Price]]))-Q6353)/Q6353)*100</f>
        <v>18.421052631578945</v>
      </c>
      <c r="T6353" s="8">
        <f t="shared" si="299"/>
        <v>39930.660000000003</v>
      </c>
      <c r="U6353" s="8">
        <f>Sales[[#This Row],[Unit Cost]]*Sales[[#This Row],[Order Quantity]]</f>
        <v>33719.224000000002</v>
      </c>
    </row>
    <row r="6354" spans="1:21" x14ac:dyDescent="0.2">
      <c r="A6354" s="6" t="s">
        <v>6567</v>
      </c>
      <c r="B6354" s="6" t="s">
        <v>23</v>
      </c>
      <c r="C6354" s="6" t="s">
        <v>148</v>
      </c>
      <c r="D6354" s="7">
        <v>43900</v>
      </c>
      <c r="E6354" s="7">
        <v>44004</v>
      </c>
      <c r="F6354" s="7">
        <v>44012</v>
      </c>
      <c r="G6354" s="7">
        <v>44020</v>
      </c>
      <c r="H6354" s="6">
        <f t="shared" si="297"/>
        <v>16</v>
      </c>
      <c r="I6354" s="6" t="s">
        <v>215</v>
      </c>
      <c r="J6354" s="6">
        <v>25</v>
      </c>
      <c r="K6354" s="6">
        <v>17</v>
      </c>
      <c r="L6354" s="6">
        <v>42</v>
      </c>
      <c r="M6354" s="6">
        <v>47</v>
      </c>
      <c r="N6354" s="6">
        <v>5</v>
      </c>
      <c r="O6354" s="6">
        <v>7.4999999999999997E-2</v>
      </c>
      <c r="P6354" s="8">
        <v>5755.3</v>
      </c>
      <c r="Q6354" s="8">
        <v>4776.8990000000003</v>
      </c>
      <c r="R6354" s="8">
        <f t="shared" si="298"/>
        <v>2733.7674999999981</v>
      </c>
      <c r="S6354" s="8">
        <f>(((Sales[[#This Row],[Unit Price]]-(Sales[[#This Row],[Discount Applied]]*Sales[[#This Row],[Unit Price]]))-Q6354)/Q6354)*100</f>
        <v>11.445783132530115</v>
      </c>
      <c r="T6354" s="8">
        <f t="shared" si="299"/>
        <v>26618.262500000001</v>
      </c>
      <c r="U6354" s="8">
        <f>Sales[[#This Row],[Unit Cost]]*Sales[[#This Row],[Order Quantity]]</f>
        <v>23884.495000000003</v>
      </c>
    </row>
    <row r="6355" spans="1:21" x14ac:dyDescent="0.2">
      <c r="A6355" s="6" t="s">
        <v>6568</v>
      </c>
      <c r="B6355" s="6" t="s">
        <v>24</v>
      </c>
      <c r="C6355" s="6" t="s">
        <v>145</v>
      </c>
      <c r="D6355" s="7">
        <v>43900</v>
      </c>
      <c r="E6355" s="7">
        <v>44004</v>
      </c>
      <c r="F6355" s="7">
        <v>44026</v>
      </c>
      <c r="G6355" s="7">
        <v>44028</v>
      </c>
      <c r="H6355" s="6">
        <f t="shared" si="297"/>
        <v>24</v>
      </c>
      <c r="I6355" s="6" t="s">
        <v>215</v>
      </c>
      <c r="J6355" s="6">
        <v>12</v>
      </c>
      <c r="K6355" s="6">
        <v>19</v>
      </c>
      <c r="L6355" s="6">
        <v>121</v>
      </c>
      <c r="M6355" s="6">
        <v>42</v>
      </c>
      <c r="N6355" s="6">
        <v>5</v>
      </c>
      <c r="O6355" s="6">
        <v>0.05</v>
      </c>
      <c r="P6355" s="8">
        <v>1105.5</v>
      </c>
      <c r="Q6355" s="8">
        <v>519.58499999999992</v>
      </c>
      <c r="R6355" s="8">
        <f t="shared" si="298"/>
        <v>2653.2000000000003</v>
      </c>
      <c r="S6355" s="8">
        <f>(((Sales[[#This Row],[Unit Price]]-(Sales[[#This Row],[Discount Applied]]*Sales[[#This Row],[Unit Price]]))-Q6355)/Q6355)*100</f>
        <v>102.1276595744681</v>
      </c>
      <c r="T6355" s="8">
        <f t="shared" si="299"/>
        <v>5251.125</v>
      </c>
      <c r="U6355" s="8">
        <f>Sales[[#This Row],[Unit Cost]]*Sales[[#This Row],[Order Quantity]]</f>
        <v>2597.9249999999997</v>
      </c>
    </row>
    <row r="6356" spans="1:21" x14ac:dyDescent="0.2">
      <c r="A6356" s="6" t="s">
        <v>6569</v>
      </c>
      <c r="B6356" s="6" t="s">
        <v>24</v>
      </c>
      <c r="C6356" s="6" t="s">
        <v>148</v>
      </c>
      <c r="D6356" s="7">
        <v>43900</v>
      </c>
      <c r="E6356" s="7">
        <v>44004</v>
      </c>
      <c r="F6356" s="7">
        <v>44026</v>
      </c>
      <c r="G6356" s="7">
        <v>44035</v>
      </c>
      <c r="H6356" s="6">
        <f t="shared" si="297"/>
        <v>31</v>
      </c>
      <c r="I6356" s="6" t="s">
        <v>215</v>
      </c>
      <c r="J6356" s="6">
        <v>10</v>
      </c>
      <c r="K6356" s="6">
        <v>4</v>
      </c>
      <c r="L6356" s="6">
        <v>54</v>
      </c>
      <c r="M6356" s="6">
        <v>29</v>
      </c>
      <c r="N6356" s="6">
        <v>4</v>
      </c>
      <c r="O6356" s="6">
        <v>0.1</v>
      </c>
      <c r="P6356" s="8">
        <v>837.5</v>
      </c>
      <c r="Q6356" s="8">
        <v>644.875</v>
      </c>
      <c r="R6356" s="8">
        <f t="shared" si="298"/>
        <v>435.5</v>
      </c>
      <c r="S6356" s="8">
        <f>(((Sales[[#This Row],[Unit Price]]-(Sales[[#This Row],[Discount Applied]]*Sales[[#This Row],[Unit Price]]))-Q6356)/Q6356)*100</f>
        <v>16.883116883116884</v>
      </c>
      <c r="T6356" s="8">
        <f t="shared" si="299"/>
        <v>3015</v>
      </c>
      <c r="U6356" s="8">
        <f>Sales[[#This Row],[Unit Cost]]*Sales[[#This Row],[Order Quantity]]</f>
        <v>2579.5</v>
      </c>
    </row>
    <row r="6357" spans="1:21" x14ac:dyDescent="0.2">
      <c r="A6357" s="6" t="s">
        <v>6570</v>
      </c>
      <c r="B6357" s="6" t="s">
        <v>24</v>
      </c>
      <c r="C6357" s="6" t="s">
        <v>146</v>
      </c>
      <c r="D6357" s="7">
        <v>43900</v>
      </c>
      <c r="E6357" s="7">
        <v>44005</v>
      </c>
      <c r="F6357" s="7">
        <v>44031</v>
      </c>
      <c r="G6357" s="7">
        <v>44036</v>
      </c>
      <c r="H6357" s="6">
        <f t="shared" si="297"/>
        <v>31</v>
      </c>
      <c r="I6357" s="6" t="s">
        <v>215</v>
      </c>
      <c r="J6357" s="6">
        <v>2</v>
      </c>
      <c r="K6357" s="6">
        <v>21</v>
      </c>
      <c r="L6357" s="6">
        <v>271</v>
      </c>
      <c r="M6357" s="6">
        <v>45</v>
      </c>
      <c r="N6357" s="6">
        <v>7</v>
      </c>
      <c r="O6357" s="6">
        <v>7.4999999999999997E-2</v>
      </c>
      <c r="P6357" s="8">
        <v>3611.3</v>
      </c>
      <c r="Q6357" s="8">
        <v>2383.4580000000001</v>
      </c>
      <c r="R6357" s="8">
        <f t="shared" si="298"/>
        <v>6698.9615000000013</v>
      </c>
      <c r="S6357" s="8">
        <f>(((Sales[[#This Row],[Unit Price]]-(Sales[[#This Row],[Discount Applied]]*Sales[[#This Row],[Unit Price]]))-Q6357)/Q6357)*100</f>
        <v>40.151515151515163</v>
      </c>
      <c r="T6357" s="8">
        <f t="shared" si="299"/>
        <v>23383.167500000003</v>
      </c>
      <c r="U6357" s="8">
        <f>Sales[[#This Row],[Unit Cost]]*Sales[[#This Row],[Order Quantity]]</f>
        <v>16684.206000000002</v>
      </c>
    </row>
    <row r="6358" spans="1:21" x14ac:dyDescent="0.2">
      <c r="A6358" s="6" t="s">
        <v>6571</v>
      </c>
      <c r="B6358" s="6" t="s">
        <v>23</v>
      </c>
      <c r="C6358" s="6" t="s">
        <v>145</v>
      </c>
      <c r="D6358" s="7">
        <v>43900</v>
      </c>
      <c r="E6358" s="7">
        <v>44005</v>
      </c>
      <c r="F6358" s="7">
        <v>44015</v>
      </c>
      <c r="G6358" s="7">
        <v>44020</v>
      </c>
      <c r="H6358" s="6">
        <f t="shared" si="297"/>
        <v>15</v>
      </c>
      <c r="I6358" s="6" t="s">
        <v>215</v>
      </c>
      <c r="J6358" s="6">
        <v>23</v>
      </c>
      <c r="K6358" s="6">
        <v>13</v>
      </c>
      <c r="L6358" s="6">
        <v>187</v>
      </c>
      <c r="M6358" s="6">
        <v>9</v>
      </c>
      <c r="N6358" s="6">
        <v>5</v>
      </c>
      <c r="O6358" s="6">
        <v>0.1</v>
      </c>
      <c r="P6358" s="8">
        <v>3959.7000000000003</v>
      </c>
      <c r="Q6358" s="8">
        <v>1663.0740000000001</v>
      </c>
      <c r="R6358" s="8">
        <f t="shared" si="298"/>
        <v>9503.2800000000007</v>
      </c>
      <c r="S6358" s="8">
        <f>(((Sales[[#This Row],[Unit Price]]-(Sales[[#This Row],[Discount Applied]]*Sales[[#This Row],[Unit Price]]))-Q6358)/Q6358)*100</f>
        <v>114.28571428571431</v>
      </c>
      <c r="T6358" s="8">
        <f t="shared" si="299"/>
        <v>17818.650000000001</v>
      </c>
      <c r="U6358" s="8">
        <f>Sales[[#This Row],[Unit Cost]]*Sales[[#This Row],[Order Quantity]]</f>
        <v>8315.3700000000008</v>
      </c>
    </row>
    <row r="6359" spans="1:21" x14ac:dyDescent="0.2">
      <c r="A6359" s="6" t="s">
        <v>6572</v>
      </c>
      <c r="B6359" s="6" t="s">
        <v>25</v>
      </c>
      <c r="C6359" s="6" t="s">
        <v>145</v>
      </c>
      <c r="D6359" s="7">
        <v>43900</v>
      </c>
      <c r="E6359" s="7">
        <v>44005</v>
      </c>
      <c r="F6359" s="7">
        <v>44029</v>
      </c>
      <c r="G6359" s="7">
        <v>44036</v>
      </c>
      <c r="H6359" s="6">
        <f t="shared" si="297"/>
        <v>31</v>
      </c>
      <c r="I6359" s="6" t="s">
        <v>215</v>
      </c>
      <c r="J6359" s="6">
        <v>16</v>
      </c>
      <c r="K6359" s="6">
        <v>32</v>
      </c>
      <c r="L6359" s="6">
        <v>183</v>
      </c>
      <c r="M6359" s="6">
        <v>46</v>
      </c>
      <c r="N6359" s="6">
        <v>7</v>
      </c>
      <c r="O6359" s="6">
        <v>0.2</v>
      </c>
      <c r="P6359" s="8">
        <v>1889.4</v>
      </c>
      <c r="Q6359" s="8">
        <v>1265.8980000000001</v>
      </c>
      <c r="R6359" s="8">
        <f t="shared" si="298"/>
        <v>1719.3540000000012</v>
      </c>
      <c r="S6359" s="8">
        <f>(((Sales[[#This Row],[Unit Price]]-(Sales[[#This Row],[Discount Applied]]*Sales[[#This Row],[Unit Price]]))-Q6359)/Q6359)*100</f>
        <v>19.402985074626852</v>
      </c>
      <c r="T6359" s="8">
        <f t="shared" si="299"/>
        <v>10580.640000000001</v>
      </c>
      <c r="U6359" s="8">
        <f>Sales[[#This Row],[Unit Cost]]*Sales[[#This Row],[Order Quantity]]</f>
        <v>8861.2860000000001</v>
      </c>
    </row>
    <row r="6360" spans="1:21" x14ac:dyDescent="0.2">
      <c r="A6360" s="6" t="s">
        <v>6573</v>
      </c>
      <c r="B6360" s="6" t="s">
        <v>24</v>
      </c>
      <c r="C6360" s="6" t="s">
        <v>146</v>
      </c>
      <c r="D6360" s="7">
        <v>43900</v>
      </c>
      <c r="E6360" s="7">
        <v>44005</v>
      </c>
      <c r="F6360" s="7">
        <v>44009</v>
      </c>
      <c r="G6360" s="7">
        <v>44018</v>
      </c>
      <c r="H6360" s="6">
        <f t="shared" si="297"/>
        <v>13</v>
      </c>
      <c r="I6360" s="6" t="s">
        <v>215</v>
      </c>
      <c r="J6360" s="6">
        <v>5</v>
      </c>
      <c r="K6360" s="6">
        <v>26</v>
      </c>
      <c r="L6360" s="6">
        <v>298</v>
      </c>
      <c r="M6360" s="6">
        <v>34</v>
      </c>
      <c r="N6360" s="6">
        <v>4</v>
      </c>
      <c r="O6360" s="6">
        <v>0.3</v>
      </c>
      <c r="P6360" s="8">
        <v>2003.3</v>
      </c>
      <c r="Q6360" s="8">
        <v>1242.046</v>
      </c>
      <c r="R6360" s="8">
        <f t="shared" si="298"/>
        <v>641.05599999999959</v>
      </c>
      <c r="S6360" s="8">
        <f>(((Sales[[#This Row],[Unit Price]]-(Sales[[#This Row],[Discount Applied]]*Sales[[#This Row],[Unit Price]]))-Q6360)/Q6360)*100</f>
        <v>12.903225806451605</v>
      </c>
      <c r="T6360" s="8">
        <f t="shared" si="299"/>
        <v>5609.24</v>
      </c>
      <c r="U6360" s="8">
        <f>Sales[[#This Row],[Unit Cost]]*Sales[[#This Row],[Order Quantity]]</f>
        <v>4968.1840000000002</v>
      </c>
    </row>
    <row r="6361" spans="1:21" x14ac:dyDescent="0.2">
      <c r="A6361" s="6" t="s">
        <v>6574</v>
      </c>
      <c r="B6361" s="6" t="s">
        <v>24</v>
      </c>
      <c r="C6361" s="6" t="s">
        <v>145</v>
      </c>
      <c r="D6361" s="7">
        <v>43900</v>
      </c>
      <c r="E6361" s="7">
        <v>44005</v>
      </c>
      <c r="F6361" s="7">
        <v>44007</v>
      </c>
      <c r="G6361" s="7">
        <v>44015</v>
      </c>
      <c r="H6361" s="6">
        <f t="shared" si="297"/>
        <v>10</v>
      </c>
      <c r="I6361" s="6" t="s">
        <v>215</v>
      </c>
      <c r="J6361" s="6">
        <v>6</v>
      </c>
      <c r="K6361" s="6">
        <v>43</v>
      </c>
      <c r="L6361" s="6">
        <v>174</v>
      </c>
      <c r="M6361" s="6">
        <v>39</v>
      </c>
      <c r="N6361" s="6">
        <v>2</v>
      </c>
      <c r="O6361" s="6">
        <v>0.1</v>
      </c>
      <c r="P6361" s="8">
        <v>1058.6000000000001</v>
      </c>
      <c r="Q6361" s="8">
        <v>889.22400000000005</v>
      </c>
      <c r="R6361" s="8">
        <f t="shared" si="298"/>
        <v>127.03200000000015</v>
      </c>
      <c r="S6361" s="8">
        <f>(((Sales[[#This Row],[Unit Price]]-(Sales[[#This Row],[Discount Applied]]*Sales[[#This Row],[Unit Price]]))-Q6361)/Q6361)*100</f>
        <v>7.1428571428571512</v>
      </c>
      <c r="T6361" s="8">
        <f t="shared" si="299"/>
        <v>1905.4800000000002</v>
      </c>
      <c r="U6361" s="8">
        <f>Sales[[#This Row],[Unit Cost]]*Sales[[#This Row],[Order Quantity]]</f>
        <v>1778.4480000000001</v>
      </c>
    </row>
    <row r="6362" spans="1:21" x14ac:dyDescent="0.2">
      <c r="A6362" s="6" t="s">
        <v>6575</v>
      </c>
      <c r="B6362" s="6" t="s">
        <v>26</v>
      </c>
      <c r="C6362" s="6" t="s">
        <v>145</v>
      </c>
      <c r="D6362" s="7">
        <v>43900</v>
      </c>
      <c r="E6362" s="7">
        <v>44005</v>
      </c>
      <c r="F6362" s="7">
        <v>44022</v>
      </c>
      <c r="G6362" s="7">
        <v>44027</v>
      </c>
      <c r="H6362" s="6">
        <f t="shared" si="297"/>
        <v>22</v>
      </c>
      <c r="I6362" s="6" t="s">
        <v>215</v>
      </c>
      <c r="J6362" s="6">
        <v>25</v>
      </c>
      <c r="K6362" s="6">
        <v>1</v>
      </c>
      <c r="L6362" s="6">
        <v>138</v>
      </c>
      <c r="M6362" s="6">
        <v>14</v>
      </c>
      <c r="N6362" s="6">
        <v>3</v>
      </c>
      <c r="O6362" s="6">
        <v>0.05</v>
      </c>
      <c r="P6362" s="8">
        <v>1118.9000000000001</v>
      </c>
      <c r="Q6362" s="8">
        <v>447.56000000000006</v>
      </c>
      <c r="R6362" s="8">
        <f t="shared" si="298"/>
        <v>1846.1849999999999</v>
      </c>
      <c r="S6362" s="8">
        <f>(((Sales[[#This Row],[Unit Price]]-(Sales[[#This Row],[Discount Applied]]*Sales[[#This Row],[Unit Price]]))-Q6362)/Q6362)*100</f>
        <v>137.5</v>
      </c>
      <c r="T6362" s="8">
        <f t="shared" si="299"/>
        <v>3188.8650000000002</v>
      </c>
      <c r="U6362" s="8">
        <f>Sales[[#This Row],[Unit Cost]]*Sales[[#This Row],[Order Quantity]]</f>
        <v>1342.6800000000003</v>
      </c>
    </row>
    <row r="6363" spans="1:21" x14ac:dyDescent="0.2">
      <c r="A6363" s="6" t="s">
        <v>6576</v>
      </c>
      <c r="B6363" s="6" t="s">
        <v>26</v>
      </c>
      <c r="C6363" s="6" t="s">
        <v>143</v>
      </c>
      <c r="D6363" s="7">
        <v>43900</v>
      </c>
      <c r="E6363" s="7">
        <v>44005</v>
      </c>
      <c r="F6363" s="7">
        <v>44025</v>
      </c>
      <c r="G6363" s="7">
        <v>44029</v>
      </c>
      <c r="H6363" s="6">
        <f t="shared" si="297"/>
        <v>24</v>
      </c>
      <c r="I6363" s="6" t="s">
        <v>215</v>
      </c>
      <c r="J6363" s="6">
        <v>28</v>
      </c>
      <c r="K6363" s="6">
        <v>17</v>
      </c>
      <c r="L6363" s="6">
        <v>350</v>
      </c>
      <c r="M6363" s="6">
        <v>35</v>
      </c>
      <c r="N6363" s="6">
        <v>1</v>
      </c>
      <c r="O6363" s="6">
        <v>0.05</v>
      </c>
      <c r="P6363" s="8">
        <v>1829.1000000000001</v>
      </c>
      <c r="Q6363" s="8">
        <v>1225.4970000000001</v>
      </c>
      <c r="R6363" s="8">
        <f t="shared" si="298"/>
        <v>512.14800000000014</v>
      </c>
      <c r="S6363" s="8">
        <f>(((Sales[[#This Row],[Unit Price]]-(Sales[[#This Row],[Discount Applied]]*Sales[[#This Row],[Unit Price]]))-Q6363)/Q6363)*100</f>
        <v>41.791044776119413</v>
      </c>
      <c r="T6363" s="8">
        <f t="shared" si="299"/>
        <v>1737.6450000000002</v>
      </c>
      <c r="U6363" s="8">
        <f>Sales[[#This Row],[Unit Cost]]*Sales[[#This Row],[Order Quantity]]</f>
        <v>1225.4970000000001</v>
      </c>
    </row>
    <row r="6364" spans="1:21" x14ac:dyDescent="0.2">
      <c r="A6364" s="6" t="s">
        <v>6577</v>
      </c>
      <c r="B6364" s="6" t="s">
        <v>24</v>
      </c>
      <c r="C6364" s="6" t="s">
        <v>145</v>
      </c>
      <c r="D6364" s="7">
        <v>43900</v>
      </c>
      <c r="E6364" s="7">
        <v>44005</v>
      </c>
      <c r="F6364" s="7">
        <v>44025</v>
      </c>
      <c r="G6364" s="7">
        <v>44029</v>
      </c>
      <c r="H6364" s="6">
        <f t="shared" si="297"/>
        <v>24</v>
      </c>
      <c r="I6364" s="6" t="s">
        <v>215</v>
      </c>
      <c r="J6364" s="6">
        <v>3</v>
      </c>
      <c r="K6364" s="6">
        <v>31</v>
      </c>
      <c r="L6364" s="6">
        <v>202</v>
      </c>
      <c r="M6364" s="6">
        <v>14</v>
      </c>
      <c r="N6364" s="6">
        <v>1</v>
      </c>
      <c r="O6364" s="6">
        <v>0.1</v>
      </c>
      <c r="P6364" s="8">
        <v>1118.9000000000001</v>
      </c>
      <c r="Q6364" s="8">
        <v>492.31600000000003</v>
      </c>
      <c r="R6364" s="8">
        <f t="shared" si="298"/>
        <v>514.69400000000007</v>
      </c>
      <c r="S6364" s="8">
        <f>(((Sales[[#This Row],[Unit Price]]-(Sales[[#This Row],[Discount Applied]]*Sales[[#This Row],[Unit Price]]))-Q6364)/Q6364)*100</f>
        <v>104.54545454545456</v>
      </c>
      <c r="T6364" s="8">
        <f t="shared" si="299"/>
        <v>1007.0100000000001</v>
      </c>
      <c r="U6364" s="8">
        <f>Sales[[#This Row],[Unit Cost]]*Sales[[#This Row],[Order Quantity]]</f>
        <v>492.31600000000003</v>
      </c>
    </row>
    <row r="6365" spans="1:21" x14ac:dyDescent="0.2">
      <c r="A6365" s="6" t="s">
        <v>6578</v>
      </c>
      <c r="B6365" s="6" t="s">
        <v>25</v>
      </c>
      <c r="C6365" s="6" t="s">
        <v>144</v>
      </c>
      <c r="D6365" s="7">
        <v>43900</v>
      </c>
      <c r="E6365" s="7">
        <v>44005</v>
      </c>
      <c r="F6365" s="7">
        <v>44024</v>
      </c>
      <c r="G6365" s="7">
        <v>44027</v>
      </c>
      <c r="H6365" s="6">
        <f t="shared" si="297"/>
        <v>22</v>
      </c>
      <c r="I6365" s="6" t="s">
        <v>215</v>
      </c>
      <c r="J6365" s="6">
        <v>20</v>
      </c>
      <c r="K6365" s="6">
        <v>1</v>
      </c>
      <c r="L6365" s="6">
        <v>76</v>
      </c>
      <c r="M6365" s="6">
        <v>34</v>
      </c>
      <c r="N6365" s="6">
        <v>6</v>
      </c>
      <c r="O6365" s="6">
        <v>0.05</v>
      </c>
      <c r="P6365" s="8">
        <v>1768.8</v>
      </c>
      <c r="Q6365" s="8">
        <v>1149.72</v>
      </c>
      <c r="R6365" s="8">
        <f t="shared" si="298"/>
        <v>3183.84</v>
      </c>
      <c r="S6365" s="8">
        <f>(((Sales[[#This Row],[Unit Price]]-(Sales[[#This Row],[Discount Applied]]*Sales[[#This Row],[Unit Price]]))-Q6365)/Q6365)*100</f>
        <v>46.153846153846139</v>
      </c>
      <c r="T6365" s="8">
        <f t="shared" si="299"/>
        <v>10082.16</v>
      </c>
      <c r="U6365" s="8">
        <f>Sales[[#This Row],[Unit Cost]]*Sales[[#This Row],[Order Quantity]]</f>
        <v>6898.32</v>
      </c>
    </row>
    <row r="6366" spans="1:21" x14ac:dyDescent="0.2">
      <c r="A6366" s="6" t="s">
        <v>6579</v>
      </c>
      <c r="B6366" s="6" t="s">
        <v>25</v>
      </c>
      <c r="C6366" s="6" t="s">
        <v>147</v>
      </c>
      <c r="D6366" s="7">
        <v>43900</v>
      </c>
      <c r="E6366" s="7">
        <v>44006</v>
      </c>
      <c r="F6366" s="7">
        <v>44033</v>
      </c>
      <c r="G6366" s="7">
        <v>44039</v>
      </c>
      <c r="H6366" s="6">
        <f t="shared" si="297"/>
        <v>33</v>
      </c>
      <c r="I6366" s="6" t="s">
        <v>215</v>
      </c>
      <c r="J6366" s="6">
        <v>15</v>
      </c>
      <c r="K6366" s="6">
        <v>19</v>
      </c>
      <c r="L6366" s="6">
        <v>209</v>
      </c>
      <c r="M6366" s="6">
        <v>8</v>
      </c>
      <c r="N6366" s="6">
        <v>6</v>
      </c>
      <c r="O6366" s="6">
        <v>0.05</v>
      </c>
      <c r="P6366" s="8">
        <v>3999.9</v>
      </c>
      <c r="Q6366" s="8">
        <v>2159.9460000000004</v>
      </c>
      <c r="R6366" s="8">
        <f t="shared" si="298"/>
        <v>9839.7539999999972</v>
      </c>
      <c r="S6366" s="8">
        <f>(((Sales[[#This Row],[Unit Price]]-(Sales[[#This Row],[Discount Applied]]*Sales[[#This Row],[Unit Price]]))-Q6366)/Q6366)*100</f>
        <v>75.92592592592591</v>
      </c>
      <c r="T6366" s="8">
        <f t="shared" si="299"/>
        <v>22799.43</v>
      </c>
      <c r="U6366" s="8">
        <f>Sales[[#This Row],[Unit Cost]]*Sales[[#This Row],[Order Quantity]]</f>
        <v>12959.676000000003</v>
      </c>
    </row>
    <row r="6367" spans="1:21" x14ac:dyDescent="0.2">
      <c r="A6367" s="6" t="s">
        <v>6580</v>
      </c>
      <c r="B6367" s="6" t="s">
        <v>26</v>
      </c>
      <c r="C6367" s="6" t="s">
        <v>145</v>
      </c>
      <c r="D6367" s="7">
        <v>43900</v>
      </c>
      <c r="E6367" s="7">
        <v>44006</v>
      </c>
      <c r="F6367" s="7">
        <v>44009</v>
      </c>
      <c r="G6367" s="7">
        <v>44018</v>
      </c>
      <c r="H6367" s="6">
        <f t="shared" si="297"/>
        <v>12</v>
      </c>
      <c r="I6367" s="6" t="s">
        <v>215</v>
      </c>
      <c r="J6367" s="6">
        <v>26</v>
      </c>
      <c r="K6367" s="6">
        <v>3</v>
      </c>
      <c r="L6367" s="6">
        <v>158</v>
      </c>
      <c r="M6367" s="6">
        <v>37</v>
      </c>
      <c r="N6367" s="6">
        <v>5</v>
      </c>
      <c r="O6367" s="6">
        <v>7.4999999999999997E-2</v>
      </c>
      <c r="P6367" s="8">
        <v>3953</v>
      </c>
      <c r="Q6367" s="8">
        <v>2885.69</v>
      </c>
      <c r="R6367" s="8">
        <f t="shared" si="298"/>
        <v>3854.1749999999993</v>
      </c>
      <c r="S6367" s="8">
        <f>(((Sales[[#This Row],[Unit Price]]-(Sales[[#This Row],[Discount Applied]]*Sales[[#This Row],[Unit Price]]))-Q6367)/Q6367)*100</f>
        <v>26.712328767123289</v>
      </c>
      <c r="T6367" s="8">
        <f t="shared" si="299"/>
        <v>18282.625</v>
      </c>
      <c r="U6367" s="8">
        <f>Sales[[#This Row],[Unit Cost]]*Sales[[#This Row],[Order Quantity]]</f>
        <v>14428.45</v>
      </c>
    </row>
    <row r="6368" spans="1:21" x14ac:dyDescent="0.2">
      <c r="A6368" s="6" t="s">
        <v>6581</v>
      </c>
      <c r="B6368" s="6" t="s">
        <v>26</v>
      </c>
      <c r="C6368" s="6" t="s">
        <v>144</v>
      </c>
      <c r="D6368" s="7">
        <v>43900</v>
      </c>
      <c r="E6368" s="7">
        <v>44006</v>
      </c>
      <c r="F6368" s="7">
        <v>44008</v>
      </c>
      <c r="G6368" s="7">
        <v>44010</v>
      </c>
      <c r="H6368" s="6">
        <f t="shared" si="297"/>
        <v>4</v>
      </c>
      <c r="I6368" s="6" t="s">
        <v>215</v>
      </c>
      <c r="J6368" s="6">
        <v>28</v>
      </c>
      <c r="K6368" s="6">
        <v>20</v>
      </c>
      <c r="L6368" s="6">
        <v>76</v>
      </c>
      <c r="M6368" s="6">
        <v>19</v>
      </c>
      <c r="N6368" s="6">
        <v>4</v>
      </c>
      <c r="O6368" s="6">
        <v>0.05</v>
      </c>
      <c r="P6368" s="8">
        <v>261.3</v>
      </c>
      <c r="Q6368" s="8">
        <v>198.58800000000002</v>
      </c>
      <c r="R6368" s="8">
        <f t="shared" si="298"/>
        <v>198.58799999999997</v>
      </c>
      <c r="S6368" s="8">
        <f>(((Sales[[#This Row],[Unit Price]]-(Sales[[#This Row],[Discount Applied]]*Sales[[#This Row],[Unit Price]]))-Q6368)/Q6368)*100</f>
        <v>24.999999999999993</v>
      </c>
      <c r="T6368" s="8">
        <f t="shared" si="299"/>
        <v>992.94</v>
      </c>
      <c r="U6368" s="8">
        <f>Sales[[#This Row],[Unit Cost]]*Sales[[#This Row],[Order Quantity]]</f>
        <v>794.35200000000009</v>
      </c>
    </row>
    <row r="6369" spans="1:21" x14ac:dyDescent="0.2">
      <c r="A6369" s="6" t="s">
        <v>6582</v>
      </c>
      <c r="B6369" s="6" t="s">
        <v>24</v>
      </c>
      <c r="C6369" s="6" t="s">
        <v>144</v>
      </c>
      <c r="D6369" s="7">
        <v>43900</v>
      </c>
      <c r="E6369" s="7">
        <v>44006</v>
      </c>
      <c r="F6369" s="7">
        <v>44009</v>
      </c>
      <c r="G6369" s="7">
        <v>44014</v>
      </c>
      <c r="H6369" s="6">
        <f t="shared" si="297"/>
        <v>8</v>
      </c>
      <c r="I6369" s="6" t="s">
        <v>215</v>
      </c>
      <c r="J6369" s="6">
        <v>9</v>
      </c>
      <c r="K6369" s="6">
        <v>12</v>
      </c>
      <c r="L6369" s="6">
        <v>82</v>
      </c>
      <c r="M6369" s="6">
        <v>42</v>
      </c>
      <c r="N6369" s="6">
        <v>8</v>
      </c>
      <c r="O6369" s="6">
        <v>0.1</v>
      </c>
      <c r="P6369" s="8">
        <v>3845.8</v>
      </c>
      <c r="Q6369" s="8">
        <v>2269.0219999999999</v>
      </c>
      <c r="R6369" s="8">
        <f t="shared" si="298"/>
        <v>9537.5840000000026</v>
      </c>
      <c r="S6369" s="8">
        <f>(((Sales[[#This Row],[Unit Price]]-(Sales[[#This Row],[Discount Applied]]*Sales[[#This Row],[Unit Price]]))-Q6369)/Q6369)*100</f>
        <v>52.542372881355945</v>
      </c>
      <c r="T6369" s="8">
        <f t="shared" si="299"/>
        <v>27689.760000000002</v>
      </c>
      <c r="U6369" s="8">
        <f>Sales[[#This Row],[Unit Cost]]*Sales[[#This Row],[Order Quantity]]</f>
        <v>18152.175999999999</v>
      </c>
    </row>
    <row r="6370" spans="1:21" x14ac:dyDescent="0.2">
      <c r="A6370" s="6" t="s">
        <v>6583</v>
      </c>
      <c r="B6370" s="6" t="s">
        <v>24</v>
      </c>
      <c r="C6370" s="6" t="s">
        <v>146</v>
      </c>
      <c r="D6370" s="7">
        <v>43900</v>
      </c>
      <c r="E6370" s="7">
        <v>44006</v>
      </c>
      <c r="F6370" s="7">
        <v>44030</v>
      </c>
      <c r="G6370" s="7">
        <v>44036</v>
      </c>
      <c r="H6370" s="6">
        <f t="shared" si="297"/>
        <v>30</v>
      </c>
      <c r="I6370" s="6" t="s">
        <v>215</v>
      </c>
      <c r="J6370" s="6">
        <v>6</v>
      </c>
      <c r="K6370" s="6">
        <v>18</v>
      </c>
      <c r="L6370" s="6">
        <v>298</v>
      </c>
      <c r="M6370" s="6">
        <v>15</v>
      </c>
      <c r="N6370" s="6">
        <v>6</v>
      </c>
      <c r="O6370" s="6">
        <v>0.15</v>
      </c>
      <c r="P6370" s="8">
        <v>2237.8000000000002</v>
      </c>
      <c r="Q6370" s="8">
        <v>939.87600000000009</v>
      </c>
      <c r="R6370" s="8">
        <f t="shared" si="298"/>
        <v>5773.5240000000003</v>
      </c>
      <c r="S6370" s="8">
        <f>(((Sales[[#This Row],[Unit Price]]-(Sales[[#This Row],[Discount Applied]]*Sales[[#This Row],[Unit Price]]))-Q6370)/Q6370)*100</f>
        <v>102.38095238095238</v>
      </c>
      <c r="T6370" s="8">
        <f t="shared" si="299"/>
        <v>11412.78</v>
      </c>
      <c r="U6370" s="8">
        <f>Sales[[#This Row],[Unit Cost]]*Sales[[#This Row],[Order Quantity]]</f>
        <v>5639.2560000000003</v>
      </c>
    </row>
    <row r="6371" spans="1:21" x14ac:dyDescent="0.2">
      <c r="A6371" s="6" t="s">
        <v>6584</v>
      </c>
      <c r="B6371" s="6" t="s">
        <v>25</v>
      </c>
      <c r="C6371" s="6" t="s">
        <v>148</v>
      </c>
      <c r="D6371" s="7">
        <v>43900</v>
      </c>
      <c r="E6371" s="7">
        <v>44007</v>
      </c>
      <c r="F6371" s="7">
        <v>44024</v>
      </c>
      <c r="G6371" s="7">
        <v>44030</v>
      </c>
      <c r="H6371" s="6">
        <f t="shared" si="297"/>
        <v>23</v>
      </c>
      <c r="I6371" s="6" t="s">
        <v>215</v>
      </c>
      <c r="J6371" s="6">
        <v>14</v>
      </c>
      <c r="K6371" s="6">
        <v>27</v>
      </c>
      <c r="L6371" s="6">
        <v>24</v>
      </c>
      <c r="M6371" s="6">
        <v>32</v>
      </c>
      <c r="N6371" s="6">
        <v>4</v>
      </c>
      <c r="O6371" s="6">
        <v>0.15</v>
      </c>
      <c r="P6371" s="8">
        <v>1051.9000000000001</v>
      </c>
      <c r="Q6371" s="8">
        <v>820.48200000000008</v>
      </c>
      <c r="R6371" s="8">
        <f t="shared" si="298"/>
        <v>294.53200000000015</v>
      </c>
      <c r="S6371" s="8">
        <f>(((Sales[[#This Row],[Unit Price]]-(Sales[[#This Row],[Discount Applied]]*Sales[[#This Row],[Unit Price]]))-Q6371)/Q6371)*100</f>
        <v>8.974358974358978</v>
      </c>
      <c r="T6371" s="8">
        <f t="shared" si="299"/>
        <v>3576.4600000000005</v>
      </c>
      <c r="U6371" s="8">
        <f>Sales[[#This Row],[Unit Cost]]*Sales[[#This Row],[Order Quantity]]</f>
        <v>3281.9280000000003</v>
      </c>
    </row>
    <row r="6372" spans="1:21" x14ac:dyDescent="0.2">
      <c r="A6372" s="6" t="s">
        <v>6585</v>
      </c>
      <c r="B6372" s="6" t="s">
        <v>25</v>
      </c>
      <c r="C6372" s="6" t="s">
        <v>145</v>
      </c>
      <c r="D6372" s="7">
        <v>43900</v>
      </c>
      <c r="E6372" s="7">
        <v>44007</v>
      </c>
      <c r="F6372" s="7">
        <v>44013</v>
      </c>
      <c r="G6372" s="7">
        <v>44020</v>
      </c>
      <c r="H6372" s="6">
        <f t="shared" si="297"/>
        <v>13</v>
      </c>
      <c r="I6372" s="6" t="s">
        <v>215</v>
      </c>
      <c r="J6372" s="6">
        <v>18</v>
      </c>
      <c r="K6372" s="6">
        <v>4</v>
      </c>
      <c r="L6372" s="6">
        <v>162</v>
      </c>
      <c r="M6372" s="6">
        <v>6</v>
      </c>
      <c r="N6372" s="6">
        <v>7</v>
      </c>
      <c r="O6372" s="6">
        <v>0.1</v>
      </c>
      <c r="P6372" s="8">
        <v>1159.1000000000001</v>
      </c>
      <c r="Q6372" s="8">
        <v>915.68900000000019</v>
      </c>
      <c r="R6372" s="8">
        <f t="shared" si="298"/>
        <v>892.50699999999961</v>
      </c>
      <c r="S6372" s="8">
        <f>(((Sales[[#This Row],[Unit Price]]-(Sales[[#This Row],[Discount Applied]]*Sales[[#This Row],[Unit Price]]))-Q6372)/Q6372)*100</f>
        <v>13.924050632911374</v>
      </c>
      <c r="T6372" s="8">
        <f t="shared" si="299"/>
        <v>7302.3300000000008</v>
      </c>
      <c r="U6372" s="8">
        <f>Sales[[#This Row],[Unit Cost]]*Sales[[#This Row],[Order Quantity]]</f>
        <v>6409.8230000000012</v>
      </c>
    </row>
    <row r="6373" spans="1:21" x14ac:dyDescent="0.2">
      <c r="A6373" s="6" t="s">
        <v>6586</v>
      </c>
      <c r="B6373" s="6" t="s">
        <v>25</v>
      </c>
      <c r="C6373" s="6" t="s">
        <v>145</v>
      </c>
      <c r="D6373" s="7">
        <v>43900</v>
      </c>
      <c r="E6373" s="7">
        <v>44007</v>
      </c>
      <c r="F6373" s="7">
        <v>44027</v>
      </c>
      <c r="G6373" s="7">
        <v>44035</v>
      </c>
      <c r="H6373" s="6">
        <f t="shared" si="297"/>
        <v>28</v>
      </c>
      <c r="I6373" s="6" t="s">
        <v>215</v>
      </c>
      <c r="J6373" s="6">
        <v>14</v>
      </c>
      <c r="K6373" s="6">
        <v>4</v>
      </c>
      <c r="L6373" s="6">
        <v>132</v>
      </c>
      <c r="M6373" s="6">
        <v>37</v>
      </c>
      <c r="N6373" s="6">
        <v>3</v>
      </c>
      <c r="O6373" s="6">
        <v>0.15</v>
      </c>
      <c r="P6373" s="8">
        <v>2907.8</v>
      </c>
      <c r="Q6373" s="8">
        <v>1570.2120000000002</v>
      </c>
      <c r="R6373" s="8">
        <f t="shared" si="298"/>
        <v>2704.2540000000008</v>
      </c>
      <c r="S6373" s="8">
        <f>(((Sales[[#This Row],[Unit Price]]-(Sales[[#This Row],[Discount Applied]]*Sales[[#This Row],[Unit Price]]))-Q6373)/Q6373)*100</f>
        <v>57.407407407407398</v>
      </c>
      <c r="T6373" s="8">
        <f t="shared" si="299"/>
        <v>7414.8900000000012</v>
      </c>
      <c r="U6373" s="8">
        <f>Sales[[#This Row],[Unit Cost]]*Sales[[#This Row],[Order Quantity]]</f>
        <v>4710.6360000000004</v>
      </c>
    </row>
    <row r="6374" spans="1:21" x14ac:dyDescent="0.2">
      <c r="A6374" s="6" t="s">
        <v>6587</v>
      </c>
      <c r="B6374" s="6" t="s">
        <v>25</v>
      </c>
      <c r="C6374" s="6" t="s">
        <v>148</v>
      </c>
      <c r="D6374" s="7">
        <v>43900</v>
      </c>
      <c r="E6374" s="7">
        <v>44007</v>
      </c>
      <c r="F6374" s="7">
        <v>44028</v>
      </c>
      <c r="G6374" s="7">
        <v>44038</v>
      </c>
      <c r="H6374" s="6">
        <f t="shared" si="297"/>
        <v>31</v>
      </c>
      <c r="I6374" s="6" t="s">
        <v>215</v>
      </c>
      <c r="J6374" s="6">
        <v>13</v>
      </c>
      <c r="K6374" s="6">
        <v>14</v>
      </c>
      <c r="L6374" s="6">
        <v>58</v>
      </c>
      <c r="M6374" s="6">
        <v>35</v>
      </c>
      <c r="N6374" s="6">
        <v>6</v>
      </c>
      <c r="O6374" s="6">
        <v>0.1</v>
      </c>
      <c r="P6374" s="8">
        <v>964.80000000000007</v>
      </c>
      <c r="Q6374" s="8">
        <v>482.40000000000003</v>
      </c>
      <c r="R6374" s="8">
        <f t="shared" si="298"/>
        <v>2315.52</v>
      </c>
      <c r="S6374" s="8">
        <f>(((Sales[[#This Row],[Unit Price]]-(Sales[[#This Row],[Discount Applied]]*Sales[[#This Row],[Unit Price]]))-Q6374)/Q6374)*100</f>
        <v>80</v>
      </c>
      <c r="T6374" s="8">
        <f t="shared" si="299"/>
        <v>5209.92</v>
      </c>
      <c r="U6374" s="8">
        <f>Sales[[#This Row],[Unit Cost]]*Sales[[#This Row],[Order Quantity]]</f>
        <v>2894.4</v>
      </c>
    </row>
    <row r="6375" spans="1:21" x14ac:dyDescent="0.2">
      <c r="A6375" s="6" t="s">
        <v>6588</v>
      </c>
      <c r="B6375" s="6" t="s">
        <v>23</v>
      </c>
      <c r="C6375" s="6" t="s">
        <v>148</v>
      </c>
      <c r="D6375" s="7">
        <v>43900</v>
      </c>
      <c r="E6375" s="7">
        <v>44007</v>
      </c>
      <c r="F6375" s="7">
        <v>44026</v>
      </c>
      <c r="G6375" s="7">
        <v>44035</v>
      </c>
      <c r="H6375" s="6">
        <f t="shared" si="297"/>
        <v>28</v>
      </c>
      <c r="I6375" s="6" t="s">
        <v>215</v>
      </c>
      <c r="J6375" s="6">
        <v>21</v>
      </c>
      <c r="K6375" s="6">
        <v>28</v>
      </c>
      <c r="L6375" s="6">
        <v>11</v>
      </c>
      <c r="M6375" s="6">
        <v>17</v>
      </c>
      <c r="N6375" s="6">
        <v>3</v>
      </c>
      <c r="O6375" s="6">
        <v>0.05</v>
      </c>
      <c r="P6375" s="8">
        <v>6217.6</v>
      </c>
      <c r="Q6375" s="8">
        <v>4974.0800000000008</v>
      </c>
      <c r="R6375" s="8">
        <f t="shared" si="298"/>
        <v>2797.9200000000019</v>
      </c>
      <c r="S6375" s="8">
        <f>(((Sales[[#This Row],[Unit Price]]-(Sales[[#This Row],[Discount Applied]]*Sales[[#This Row],[Unit Price]]))-Q6375)/Q6375)*100</f>
        <v>18.749999999999986</v>
      </c>
      <c r="T6375" s="8">
        <f t="shared" si="299"/>
        <v>17720.160000000003</v>
      </c>
      <c r="U6375" s="8">
        <f>Sales[[#This Row],[Unit Cost]]*Sales[[#This Row],[Order Quantity]]</f>
        <v>14922.240000000002</v>
      </c>
    </row>
    <row r="6376" spans="1:21" x14ac:dyDescent="0.2">
      <c r="A6376" s="6" t="s">
        <v>6589</v>
      </c>
      <c r="B6376" s="6" t="s">
        <v>24</v>
      </c>
      <c r="C6376" s="6" t="s">
        <v>146</v>
      </c>
      <c r="D6376" s="7">
        <v>43900</v>
      </c>
      <c r="E6376" s="7">
        <v>44007</v>
      </c>
      <c r="F6376" s="7">
        <v>44030</v>
      </c>
      <c r="G6376" s="7">
        <v>44035</v>
      </c>
      <c r="H6376" s="6">
        <f t="shared" si="297"/>
        <v>28</v>
      </c>
      <c r="I6376" s="6" t="s">
        <v>215</v>
      </c>
      <c r="J6376" s="6">
        <v>7</v>
      </c>
      <c r="K6376" s="6">
        <v>45</v>
      </c>
      <c r="L6376" s="6">
        <v>293</v>
      </c>
      <c r="M6376" s="6">
        <v>22</v>
      </c>
      <c r="N6376" s="6">
        <v>1</v>
      </c>
      <c r="O6376" s="6">
        <v>0.4</v>
      </c>
      <c r="P6376" s="8">
        <v>1259.6000000000001</v>
      </c>
      <c r="Q6376" s="8">
        <v>617.20400000000006</v>
      </c>
      <c r="R6376" s="8">
        <f t="shared" si="298"/>
        <v>138.55599999999993</v>
      </c>
      <c r="S6376" s="8">
        <f>(((Sales[[#This Row],[Unit Price]]-(Sales[[#This Row],[Discount Applied]]*Sales[[#This Row],[Unit Price]]))-Q6376)/Q6376)*100</f>
        <v>22.448979591836721</v>
      </c>
      <c r="T6376" s="8">
        <f t="shared" si="299"/>
        <v>755.76</v>
      </c>
      <c r="U6376" s="8">
        <f>Sales[[#This Row],[Unit Cost]]*Sales[[#This Row],[Order Quantity]]</f>
        <v>617.20400000000006</v>
      </c>
    </row>
    <row r="6377" spans="1:21" x14ac:dyDescent="0.2">
      <c r="A6377" s="6" t="s">
        <v>6590</v>
      </c>
      <c r="B6377" s="6" t="s">
        <v>26</v>
      </c>
      <c r="C6377" s="6" t="s">
        <v>146</v>
      </c>
      <c r="D6377" s="7">
        <v>43900</v>
      </c>
      <c r="E6377" s="7">
        <v>44007</v>
      </c>
      <c r="F6377" s="7">
        <v>44029</v>
      </c>
      <c r="G6377" s="7">
        <v>44032</v>
      </c>
      <c r="H6377" s="6">
        <f t="shared" si="297"/>
        <v>25</v>
      </c>
      <c r="I6377" s="6" t="s">
        <v>215</v>
      </c>
      <c r="J6377" s="6">
        <v>25</v>
      </c>
      <c r="K6377" s="6">
        <v>13</v>
      </c>
      <c r="L6377" s="6">
        <v>285</v>
      </c>
      <c r="M6377" s="6">
        <v>43</v>
      </c>
      <c r="N6377" s="6">
        <v>6</v>
      </c>
      <c r="O6377" s="6">
        <v>7.4999999999999997E-2</v>
      </c>
      <c r="P6377" s="8">
        <v>2834.1</v>
      </c>
      <c r="Q6377" s="8">
        <v>1303.6859999999999</v>
      </c>
      <c r="R6377" s="8">
        <f t="shared" si="298"/>
        <v>7907.1389999999992</v>
      </c>
      <c r="S6377" s="8">
        <f>(((Sales[[#This Row],[Unit Price]]-(Sales[[#This Row],[Discount Applied]]*Sales[[#This Row],[Unit Price]]))-Q6377)/Q6377)*100</f>
        <v>101.08695652173914</v>
      </c>
      <c r="T6377" s="8">
        <f t="shared" si="299"/>
        <v>15729.254999999999</v>
      </c>
      <c r="U6377" s="8">
        <f>Sales[[#This Row],[Unit Cost]]*Sales[[#This Row],[Order Quantity]]</f>
        <v>7822.116</v>
      </c>
    </row>
    <row r="6378" spans="1:21" x14ac:dyDescent="0.2">
      <c r="A6378" s="6" t="s">
        <v>6591</v>
      </c>
      <c r="B6378" s="6" t="s">
        <v>24</v>
      </c>
      <c r="C6378" s="6" t="s">
        <v>147</v>
      </c>
      <c r="D6378" s="7">
        <v>43900</v>
      </c>
      <c r="E6378" s="7">
        <v>44007</v>
      </c>
      <c r="F6378" s="7">
        <v>44009</v>
      </c>
      <c r="G6378" s="7">
        <v>44013</v>
      </c>
      <c r="H6378" s="6">
        <f t="shared" si="297"/>
        <v>6</v>
      </c>
      <c r="I6378" s="6" t="s">
        <v>215</v>
      </c>
      <c r="J6378" s="6">
        <v>1</v>
      </c>
      <c r="K6378" s="6">
        <v>7</v>
      </c>
      <c r="L6378" s="6">
        <v>248</v>
      </c>
      <c r="M6378" s="6">
        <v>9</v>
      </c>
      <c r="N6378" s="6">
        <v>6</v>
      </c>
      <c r="O6378" s="6">
        <v>0.15</v>
      </c>
      <c r="P6378" s="8">
        <v>2572.8000000000002</v>
      </c>
      <c r="Q6378" s="8">
        <v>1595.1360000000002</v>
      </c>
      <c r="R6378" s="8">
        <f t="shared" si="298"/>
        <v>3550.4639999999999</v>
      </c>
      <c r="S6378" s="8">
        <f>(((Sales[[#This Row],[Unit Price]]-(Sales[[#This Row],[Discount Applied]]*Sales[[#This Row],[Unit Price]]))-Q6378)/Q6378)*100</f>
        <v>37.096774193548377</v>
      </c>
      <c r="T6378" s="8">
        <f t="shared" si="299"/>
        <v>13121.28</v>
      </c>
      <c r="U6378" s="8">
        <f>Sales[[#This Row],[Unit Cost]]*Sales[[#This Row],[Order Quantity]]</f>
        <v>9570.8160000000007</v>
      </c>
    </row>
    <row r="6379" spans="1:21" x14ac:dyDescent="0.2">
      <c r="A6379" s="6" t="s">
        <v>6592</v>
      </c>
      <c r="B6379" s="6" t="s">
        <v>23</v>
      </c>
      <c r="C6379" s="6" t="s">
        <v>145</v>
      </c>
      <c r="D6379" s="7">
        <v>43900</v>
      </c>
      <c r="E6379" s="7">
        <v>44008</v>
      </c>
      <c r="F6379" s="7">
        <v>44013</v>
      </c>
      <c r="G6379" s="7">
        <v>44023</v>
      </c>
      <c r="H6379" s="6">
        <f t="shared" si="297"/>
        <v>15</v>
      </c>
      <c r="I6379" s="6" t="s">
        <v>215</v>
      </c>
      <c r="J6379" s="6">
        <v>25</v>
      </c>
      <c r="K6379" s="6">
        <v>47</v>
      </c>
      <c r="L6379" s="6">
        <v>155</v>
      </c>
      <c r="M6379" s="6">
        <v>32</v>
      </c>
      <c r="N6379" s="6">
        <v>4</v>
      </c>
      <c r="O6379" s="6">
        <v>0.4</v>
      </c>
      <c r="P6379" s="8">
        <v>1092.1000000000001</v>
      </c>
      <c r="Q6379" s="8">
        <v>458.68200000000002</v>
      </c>
      <c r="R6379" s="8">
        <f t="shared" si="298"/>
        <v>786.3119999999999</v>
      </c>
      <c r="S6379" s="8">
        <f>(((Sales[[#This Row],[Unit Price]]-(Sales[[#This Row],[Discount Applied]]*Sales[[#This Row],[Unit Price]]))-Q6379)/Q6379)*100</f>
        <v>42.857142857142847</v>
      </c>
      <c r="T6379" s="8">
        <f t="shared" si="299"/>
        <v>2621.04</v>
      </c>
      <c r="U6379" s="8">
        <f>Sales[[#This Row],[Unit Cost]]*Sales[[#This Row],[Order Quantity]]</f>
        <v>1834.7280000000001</v>
      </c>
    </row>
    <row r="6380" spans="1:21" x14ac:dyDescent="0.2">
      <c r="A6380" s="6" t="s">
        <v>6593</v>
      </c>
      <c r="B6380" s="6" t="s">
        <v>25</v>
      </c>
      <c r="C6380" s="6" t="s">
        <v>148</v>
      </c>
      <c r="D6380" s="7">
        <v>43900</v>
      </c>
      <c r="E6380" s="7">
        <v>44008</v>
      </c>
      <c r="F6380" s="7">
        <v>44024</v>
      </c>
      <c r="G6380" s="7">
        <v>44033</v>
      </c>
      <c r="H6380" s="6">
        <f t="shared" si="297"/>
        <v>25</v>
      </c>
      <c r="I6380" s="6" t="s">
        <v>215</v>
      </c>
      <c r="J6380" s="6">
        <v>14</v>
      </c>
      <c r="K6380" s="6">
        <v>48</v>
      </c>
      <c r="L6380" s="6">
        <v>19</v>
      </c>
      <c r="M6380" s="6">
        <v>31</v>
      </c>
      <c r="N6380" s="6">
        <v>8</v>
      </c>
      <c r="O6380" s="6">
        <v>7.4999999999999997E-2</v>
      </c>
      <c r="P6380" s="8">
        <v>268</v>
      </c>
      <c r="Q6380" s="8">
        <v>112.56</v>
      </c>
      <c r="R6380" s="8">
        <f t="shared" si="298"/>
        <v>1082.72</v>
      </c>
      <c r="S6380" s="8">
        <f>(((Sales[[#This Row],[Unit Price]]-(Sales[[#This Row],[Discount Applied]]*Sales[[#This Row],[Unit Price]]))-Q6380)/Q6380)*100</f>
        <v>120.23809523809523</v>
      </c>
      <c r="T6380" s="8">
        <f t="shared" si="299"/>
        <v>1983.2</v>
      </c>
      <c r="U6380" s="8">
        <f>Sales[[#This Row],[Unit Cost]]*Sales[[#This Row],[Order Quantity]]</f>
        <v>900.48</v>
      </c>
    </row>
    <row r="6381" spans="1:21" x14ac:dyDescent="0.2">
      <c r="A6381" s="6" t="s">
        <v>6594</v>
      </c>
      <c r="B6381" s="6" t="s">
        <v>24</v>
      </c>
      <c r="C6381" s="6" t="s">
        <v>143</v>
      </c>
      <c r="D6381" s="7">
        <v>43900</v>
      </c>
      <c r="E6381" s="7">
        <v>44008</v>
      </c>
      <c r="F6381" s="7">
        <v>44013</v>
      </c>
      <c r="G6381" s="7">
        <v>44015</v>
      </c>
      <c r="H6381" s="6">
        <f t="shared" si="297"/>
        <v>7</v>
      </c>
      <c r="I6381" s="6" t="s">
        <v>215</v>
      </c>
      <c r="J6381" s="6">
        <v>8</v>
      </c>
      <c r="K6381" s="6">
        <v>36</v>
      </c>
      <c r="L6381" s="6">
        <v>360</v>
      </c>
      <c r="M6381" s="6">
        <v>5</v>
      </c>
      <c r="N6381" s="6">
        <v>1</v>
      </c>
      <c r="O6381" s="6">
        <v>0.15</v>
      </c>
      <c r="P6381" s="8">
        <v>2278</v>
      </c>
      <c r="Q6381" s="8">
        <v>1571.82</v>
      </c>
      <c r="R6381" s="8">
        <f t="shared" si="298"/>
        <v>364.48</v>
      </c>
      <c r="S6381" s="8">
        <f>(((Sales[[#This Row],[Unit Price]]-(Sales[[#This Row],[Discount Applied]]*Sales[[#This Row],[Unit Price]]))-Q6381)/Q6381)*100</f>
        <v>23.188405797101453</v>
      </c>
      <c r="T6381" s="8">
        <f t="shared" si="299"/>
        <v>1936.3</v>
      </c>
      <c r="U6381" s="8">
        <f>Sales[[#This Row],[Unit Cost]]*Sales[[#This Row],[Order Quantity]]</f>
        <v>1571.82</v>
      </c>
    </row>
    <row r="6382" spans="1:21" x14ac:dyDescent="0.2">
      <c r="A6382" s="6" t="s">
        <v>6595</v>
      </c>
      <c r="B6382" s="6" t="s">
        <v>25</v>
      </c>
      <c r="C6382" s="6" t="s">
        <v>145</v>
      </c>
      <c r="D6382" s="7">
        <v>43900</v>
      </c>
      <c r="E6382" s="7">
        <v>44008</v>
      </c>
      <c r="F6382" s="7">
        <v>44023</v>
      </c>
      <c r="G6382" s="7">
        <v>44024</v>
      </c>
      <c r="H6382" s="6">
        <f t="shared" si="297"/>
        <v>16</v>
      </c>
      <c r="I6382" s="6" t="s">
        <v>215</v>
      </c>
      <c r="J6382" s="6">
        <v>16</v>
      </c>
      <c r="K6382" s="6">
        <v>11</v>
      </c>
      <c r="L6382" s="6">
        <v>151</v>
      </c>
      <c r="M6382" s="6">
        <v>24</v>
      </c>
      <c r="N6382" s="6">
        <v>8</v>
      </c>
      <c r="O6382" s="6">
        <v>0.05</v>
      </c>
      <c r="P6382" s="8">
        <v>904.5</v>
      </c>
      <c r="Q6382" s="8">
        <v>750.73500000000001</v>
      </c>
      <c r="R6382" s="8">
        <f t="shared" si="298"/>
        <v>868.31999999999971</v>
      </c>
      <c r="S6382" s="8">
        <f>(((Sales[[#This Row],[Unit Price]]-(Sales[[#This Row],[Discount Applied]]*Sales[[#This Row],[Unit Price]]))-Q6382)/Q6382)*100</f>
        <v>14.457831325301198</v>
      </c>
      <c r="T6382" s="8">
        <f t="shared" si="299"/>
        <v>6874.2</v>
      </c>
      <c r="U6382" s="8">
        <f>Sales[[#This Row],[Unit Cost]]*Sales[[#This Row],[Order Quantity]]</f>
        <v>6005.88</v>
      </c>
    </row>
    <row r="6383" spans="1:21" x14ac:dyDescent="0.2">
      <c r="A6383" s="6" t="s">
        <v>6596</v>
      </c>
      <c r="B6383" s="6" t="s">
        <v>25</v>
      </c>
      <c r="C6383" s="6" t="s">
        <v>145</v>
      </c>
      <c r="D6383" s="7">
        <v>43900</v>
      </c>
      <c r="E6383" s="7">
        <v>44008</v>
      </c>
      <c r="F6383" s="7">
        <v>44021</v>
      </c>
      <c r="G6383" s="7">
        <v>44025</v>
      </c>
      <c r="H6383" s="6">
        <f t="shared" si="297"/>
        <v>17</v>
      </c>
      <c r="I6383" s="6" t="s">
        <v>215</v>
      </c>
      <c r="J6383" s="6">
        <v>18</v>
      </c>
      <c r="K6383" s="6">
        <v>40</v>
      </c>
      <c r="L6383" s="6">
        <v>149</v>
      </c>
      <c r="M6383" s="6">
        <v>12</v>
      </c>
      <c r="N6383" s="6">
        <v>1</v>
      </c>
      <c r="O6383" s="6">
        <v>0.05</v>
      </c>
      <c r="P6383" s="8">
        <v>3892.7000000000003</v>
      </c>
      <c r="Q6383" s="8">
        <v>1634.934</v>
      </c>
      <c r="R6383" s="8">
        <f t="shared" si="298"/>
        <v>2063.1310000000003</v>
      </c>
      <c r="S6383" s="8">
        <f>(((Sales[[#This Row],[Unit Price]]-(Sales[[#This Row],[Discount Applied]]*Sales[[#This Row],[Unit Price]]))-Q6383)/Q6383)*100</f>
        <v>126.1904761904762</v>
      </c>
      <c r="T6383" s="8">
        <f t="shared" si="299"/>
        <v>3698.0650000000001</v>
      </c>
      <c r="U6383" s="8">
        <f>Sales[[#This Row],[Unit Cost]]*Sales[[#This Row],[Order Quantity]]</f>
        <v>1634.934</v>
      </c>
    </row>
    <row r="6384" spans="1:21" x14ac:dyDescent="0.2">
      <c r="A6384" s="6" t="s">
        <v>6597</v>
      </c>
      <c r="B6384" s="6" t="s">
        <v>25</v>
      </c>
      <c r="C6384" s="6" t="s">
        <v>146</v>
      </c>
      <c r="D6384" s="7">
        <v>43900</v>
      </c>
      <c r="E6384" s="7">
        <v>44008</v>
      </c>
      <c r="F6384" s="7">
        <v>44020</v>
      </c>
      <c r="G6384" s="7">
        <v>44022</v>
      </c>
      <c r="H6384" s="6">
        <f t="shared" si="297"/>
        <v>14</v>
      </c>
      <c r="I6384" s="6" t="s">
        <v>215</v>
      </c>
      <c r="J6384" s="6">
        <v>15</v>
      </c>
      <c r="K6384" s="6">
        <v>25</v>
      </c>
      <c r="L6384" s="6">
        <v>282</v>
      </c>
      <c r="M6384" s="6">
        <v>33</v>
      </c>
      <c r="N6384" s="6">
        <v>2</v>
      </c>
      <c r="O6384" s="6">
        <v>0.05</v>
      </c>
      <c r="P6384" s="8">
        <v>2519.2000000000003</v>
      </c>
      <c r="Q6384" s="8">
        <v>1158.8320000000001</v>
      </c>
      <c r="R6384" s="8">
        <f t="shared" si="298"/>
        <v>2468.8160000000003</v>
      </c>
      <c r="S6384" s="8">
        <f>(((Sales[[#This Row],[Unit Price]]-(Sales[[#This Row],[Discount Applied]]*Sales[[#This Row],[Unit Price]]))-Q6384)/Q6384)*100</f>
        <v>106.5217391304348</v>
      </c>
      <c r="T6384" s="8">
        <f t="shared" si="299"/>
        <v>4786.4800000000005</v>
      </c>
      <c r="U6384" s="8">
        <f>Sales[[#This Row],[Unit Cost]]*Sales[[#This Row],[Order Quantity]]</f>
        <v>2317.6640000000002</v>
      </c>
    </row>
    <row r="6385" spans="1:21" x14ac:dyDescent="0.2">
      <c r="A6385" s="6" t="s">
        <v>6598</v>
      </c>
      <c r="B6385" s="6" t="s">
        <v>25</v>
      </c>
      <c r="C6385" s="6" t="s">
        <v>148</v>
      </c>
      <c r="D6385" s="7">
        <v>43900</v>
      </c>
      <c r="E6385" s="7">
        <v>44008</v>
      </c>
      <c r="F6385" s="7">
        <v>44021</v>
      </c>
      <c r="G6385" s="7">
        <v>44028</v>
      </c>
      <c r="H6385" s="6">
        <f t="shared" si="297"/>
        <v>20</v>
      </c>
      <c r="I6385" s="6" t="s">
        <v>215</v>
      </c>
      <c r="J6385" s="6">
        <v>14</v>
      </c>
      <c r="K6385" s="6">
        <v>1</v>
      </c>
      <c r="L6385" s="6">
        <v>31</v>
      </c>
      <c r="M6385" s="6">
        <v>46</v>
      </c>
      <c r="N6385" s="6">
        <v>8</v>
      </c>
      <c r="O6385" s="6">
        <v>0.05</v>
      </c>
      <c r="P6385" s="8">
        <v>1721.9</v>
      </c>
      <c r="Q6385" s="8">
        <v>947.04500000000007</v>
      </c>
      <c r="R6385" s="8">
        <f t="shared" si="298"/>
        <v>5510.08</v>
      </c>
      <c r="S6385" s="8">
        <f>(((Sales[[#This Row],[Unit Price]]-(Sales[[#This Row],[Discount Applied]]*Sales[[#This Row],[Unit Price]]))-Q6385)/Q6385)*100</f>
        <v>72.72727272727272</v>
      </c>
      <c r="T6385" s="8">
        <f t="shared" si="299"/>
        <v>13086.44</v>
      </c>
      <c r="U6385" s="8">
        <f>Sales[[#This Row],[Unit Cost]]*Sales[[#This Row],[Order Quantity]]</f>
        <v>7576.3600000000006</v>
      </c>
    </row>
    <row r="6386" spans="1:21" x14ac:dyDescent="0.2">
      <c r="A6386" s="6" t="s">
        <v>6599</v>
      </c>
      <c r="B6386" s="6" t="s">
        <v>24</v>
      </c>
      <c r="C6386" s="6" t="s">
        <v>147</v>
      </c>
      <c r="D6386" s="7">
        <v>43900</v>
      </c>
      <c r="E6386" s="7">
        <v>44008</v>
      </c>
      <c r="F6386" s="7">
        <v>44027</v>
      </c>
      <c r="G6386" s="7">
        <v>44032</v>
      </c>
      <c r="H6386" s="6">
        <f t="shared" si="297"/>
        <v>24</v>
      </c>
      <c r="I6386" s="6" t="s">
        <v>215</v>
      </c>
      <c r="J6386" s="6">
        <v>5</v>
      </c>
      <c r="K6386" s="6">
        <v>38</v>
      </c>
      <c r="L6386" s="6">
        <v>220</v>
      </c>
      <c r="M6386" s="6">
        <v>10</v>
      </c>
      <c r="N6386" s="6">
        <v>2</v>
      </c>
      <c r="O6386" s="6">
        <v>7.4999999999999997E-2</v>
      </c>
      <c r="P6386" s="8">
        <v>3886</v>
      </c>
      <c r="Q6386" s="8">
        <v>2176.1600000000003</v>
      </c>
      <c r="R6386" s="8">
        <f t="shared" si="298"/>
        <v>2836.7799999999997</v>
      </c>
      <c r="S6386" s="8">
        <f>(((Sales[[#This Row],[Unit Price]]-(Sales[[#This Row],[Discount Applied]]*Sales[[#This Row],[Unit Price]]))-Q6386)/Q6386)*100</f>
        <v>65.178571428571402</v>
      </c>
      <c r="T6386" s="8">
        <f t="shared" si="299"/>
        <v>7189.1</v>
      </c>
      <c r="U6386" s="8">
        <f>Sales[[#This Row],[Unit Cost]]*Sales[[#This Row],[Order Quantity]]</f>
        <v>4352.3200000000006</v>
      </c>
    </row>
    <row r="6387" spans="1:21" x14ac:dyDescent="0.2">
      <c r="A6387" s="6" t="s">
        <v>6600</v>
      </c>
      <c r="B6387" s="6" t="s">
        <v>24</v>
      </c>
      <c r="C6387" s="6" t="s">
        <v>147</v>
      </c>
      <c r="D6387" s="7">
        <v>43900</v>
      </c>
      <c r="E6387" s="7">
        <v>44008</v>
      </c>
      <c r="F6387" s="7">
        <v>44017</v>
      </c>
      <c r="G6387" s="7">
        <v>44023</v>
      </c>
      <c r="H6387" s="6">
        <f t="shared" si="297"/>
        <v>15</v>
      </c>
      <c r="I6387" s="6" t="s">
        <v>215</v>
      </c>
      <c r="J6387" s="6">
        <v>2</v>
      </c>
      <c r="K6387" s="6">
        <v>2</v>
      </c>
      <c r="L6387" s="6">
        <v>221</v>
      </c>
      <c r="M6387" s="6">
        <v>24</v>
      </c>
      <c r="N6387" s="6">
        <v>3</v>
      </c>
      <c r="O6387" s="6">
        <v>0.05</v>
      </c>
      <c r="P6387" s="8">
        <v>6137.2</v>
      </c>
      <c r="Q6387" s="8">
        <v>4480.1559999999999</v>
      </c>
      <c r="R6387" s="8">
        <f t="shared" si="298"/>
        <v>4050.551999999996</v>
      </c>
      <c r="S6387" s="8">
        <f>(((Sales[[#This Row],[Unit Price]]-(Sales[[#This Row],[Discount Applied]]*Sales[[#This Row],[Unit Price]]))-Q6387)/Q6387)*100</f>
        <v>30.136986301369866</v>
      </c>
      <c r="T6387" s="8">
        <f t="shared" si="299"/>
        <v>17491.019999999997</v>
      </c>
      <c r="U6387" s="8">
        <f>Sales[[#This Row],[Unit Cost]]*Sales[[#This Row],[Order Quantity]]</f>
        <v>13440.468000000001</v>
      </c>
    </row>
    <row r="6388" spans="1:21" x14ac:dyDescent="0.2">
      <c r="A6388" s="6" t="s">
        <v>6601</v>
      </c>
      <c r="B6388" s="6" t="s">
        <v>25</v>
      </c>
      <c r="C6388" s="6" t="s">
        <v>148</v>
      </c>
      <c r="D6388" s="7">
        <v>43900</v>
      </c>
      <c r="E6388" s="7">
        <v>44009</v>
      </c>
      <c r="F6388" s="7">
        <v>44013</v>
      </c>
      <c r="G6388" s="7">
        <v>44021</v>
      </c>
      <c r="H6388" s="6">
        <f t="shared" si="297"/>
        <v>12</v>
      </c>
      <c r="I6388" s="6" t="s">
        <v>215</v>
      </c>
      <c r="J6388" s="6">
        <v>16</v>
      </c>
      <c r="K6388" s="6">
        <v>17</v>
      </c>
      <c r="L6388" s="6">
        <v>51</v>
      </c>
      <c r="M6388" s="6">
        <v>4</v>
      </c>
      <c r="N6388" s="6">
        <v>2</v>
      </c>
      <c r="O6388" s="6">
        <v>0.4</v>
      </c>
      <c r="P6388" s="8">
        <v>247.9</v>
      </c>
      <c r="Q6388" s="8">
        <v>188.404</v>
      </c>
      <c r="R6388" s="8">
        <f t="shared" si="298"/>
        <v>-79.327999999999975</v>
      </c>
      <c r="S6388" s="8">
        <f>(((Sales[[#This Row],[Unit Price]]-(Sales[[#This Row],[Discount Applied]]*Sales[[#This Row],[Unit Price]]))-Q6388)/Q6388)*100</f>
        <v>-21.052631578947363</v>
      </c>
      <c r="T6388" s="8">
        <f t="shared" si="299"/>
        <v>297.48</v>
      </c>
      <c r="U6388" s="8">
        <f>Sales[[#This Row],[Unit Cost]]*Sales[[#This Row],[Order Quantity]]</f>
        <v>376.80799999999999</v>
      </c>
    </row>
    <row r="6389" spans="1:21" x14ac:dyDescent="0.2">
      <c r="A6389" s="6" t="s">
        <v>6602</v>
      </c>
      <c r="B6389" s="6" t="s">
        <v>26</v>
      </c>
      <c r="C6389" s="6" t="s">
        <v>145</v>
      </c>
      <c r="D6389" s="7">
        <v>43900</v>
      </c>
      <c r="E6389" s="7">
        <v>44009</v>
      </c>
      <c r="F6389" s="7">
        <v>44023</v>
      </c>
      <c r="G6389" s="7">
        <v>44028</v>
      </c>
      <c r="H6389" s="6">
        <f t="shared" si="297"/>
        <v>19</v>
      </c>
      <c r="I6389" s="6" t="s">
        <v>215</v>
      </c>
      <c r="J6389" s="6">
        <v>26</v>
      </c>
      <c r="K6389" s="6">
        <v>2</v>
      </c>
      <c r="L6389" s="6">
        <v>117</v>
      </c>
      <c r="M6389" s="6">
        <v>26</v>
      </c>
      <c r="N6389" s="6">
        <v>7</v>
      </c>
      <c r="O6389" s="6">
        <v>0.2</v>
      </c>
      <c r="P6389" s="8">
        <v>2304.8000000000002</v>
      </c>
      <c r="Q6389" s="8">
        <v>1682.5040000000001</v>
      </c>
      <c r="R6389" s="8">
        <f t="shared" si="298"/>
        <v>1129.3520000000008</v>
      </c>
      <c r="S6389" s="8">
        <f>(((Sales[[#This Row],[Unit Price]]-(Sales[[#This Row],[Discount Applied]]*Sales[[#This Row],[Unit Price]]))-Q6389)/Q6389)*100</f>
        <v>9.5890410958904102</v>
      </c>
      <c r="T6389" s="8">
        <f t="shared" si="299"/>
        <v>12906.880000000001</v>
      </c>
      <c r="U6389" s="8">
        <f>Sales[[#This Row],[Unit Cost]]*Sales[[#This Row],[Order Quantity]]</f>
        <v>11777.528</v>
      </c>
    </row>
    <row r="6390" spans="1:21" x14ac:dyDescent="0.2">
      <c r="A6390" s="6" t="s">
        <v>6603</v>
      </c>
      <c r="B6390" s="6" t="s">
        <v>23</v>
      </c>
      <c r="C6390" s="6" t="s">
        <v>148</v>
      </c>
      <c r="D6390" s="7">
        <v>43900</v>
      </c>
      <c r="E6390" s="7">
        <v>44009</v>
      </c>
      <c r="F6390" s="7">
        <v>44035</v>
      </c>
      <c r="G6390" s="7">
        <v>44036</v>
      </c>
      <c r="H6390" s="6">
        <f t="shared" si="297"/>
        <v>27</v>
      </c>
      <c r="I6390" s="6" t="s">
        <v>215</v>
      </c>
      <c r="J6390" s="6">
        <v>20</v>
      </c>
      <c r="K6390" s="6">
        <v>12</v>
      </c>
      <c r="L6390" s="6">
        <v>37</v>
      </c>
      <c r="M6390" s="6">
        <v>21</v>
      </c>
      <c r="N6390" s="6">
        <v>7</v>
      </c>
      <c r="O6390" s="6">
        <v>7.4999999999999997E-2</v>
      </c>
      <c r="P6390" s="8">
        <v>5293</v>
      </c>
      <c r="Q6390" s="8">
        <v>3228.73</v>
      </c>
      <c r="R6390" s="8">
        <f t="shared" si="298"/>
        <v>11671.065000000002</v>
      </c>
      <c r="S6390" s="8">
        <f>(((Sales[[#This Row],[Unit Price]]-(Sales[[#This Row],[Discount Applied]]*Sales[[#This Row],[Unit Price]]))-Q6390)/Q6390)*100</f>
        <v>51.639344262295076</v>
      </c>
      <c r="T6390" s="8">
        <f t="shared" si="299"/>
        <v>34272.175000000003</v>
      </c>
      <c r="U6390" s="8">
        <f>Sales[[#This Row],[Unit Cost]]*Sales[[#This Row],[Order Quantity]]</f>
        <v>22601.11</v>
      </c>
    </row>
    <row r="6391" spans="1:21" x14ac:dyDescent="0.2">
      <c r="A6391" s="6" t="s">
        <v>6604</v>
      </c>
      <c r="B6391" s="6" t="s">
        <v>24</v>
      </c>
      <c r="C6391" s="6" t="s">
        <v>146</v>
      </c>
      <c r="D6391" s="7">
        <v>43900</v>
      </c>
      <c r="E6391" s="7">
        <v>44009</v>
      </c>
      <c r="F6391" s="7">
        <v>44034</v>
      </c>
      <c r="G6391" s="7">
        <v>44043</v>
      </c>
      <c r="H6391" s="6">
        <f t="shared" si="297"/>
        <v>34</v>
      </c>
      <c r="I6391" s="6" t="s">
        <v>215</v>
      </c>
      <c r="J6391" s="6">
        <v>11</v>
      </c>
      <c r="K6391" s="6">
        <v>7</v>
      </c>
      <c r="L6391" s="6">
        <v>271</v>
      </c>
      <c r="M6391" s="6">
        <v>2</v>
      </c>
      <c r="N6391" s="6">
        <v>5</v>
      </c>
      <c r="O6391" s="6">
        <v>0.05</v>
      </c>
      <c r="P6391" s="8">
        <v>2365.1</v>
      </c>
      <c r="Q6391" s="8">
        <v>1821.127</v>
      </c>
      <c r="R6391" s="8">
        <f t="shared" si="298"/>
        <v>2128.59</v>
      </c>
      <c r="S6391" s="8">
        <f>(((Sales[[#This Row],[Unit Price]]-(Sales[[#This Row],[Discount Applied]]*Sales[[#This Row],[Unit Price]]))-Q6391)/Q6391)*100</f>
        <v>23.376623376623368</v>
      </c>
      <c r="T6391" s="8">
        <f t="shared" si="299"/>
        <v>11234.225</v>
      </c>
      <c r="U6391" s="8">
        <f>Sales[[#This Row],[Unit Cost]]*Sales[[#This Row],[Order Quantity]]</f>
        <v>9105.6350000000002</v>
      </c>
    </row>
    <row r="6392" spans="1:21" x14ac:dyDescent="0.2">
      <c r="A6392" s="6" t="s">
        <v>6605</v>
      </c>
      <c r="B6392" s="6" t="s">
        <v>24</v>
      </c>
      <c r="C6392" s="6" t="s">
        <v>148</v>
      </c>
      <c r="D6392" s="7">
        <v>43900</v>
      </c>
      <c r="E6392" s="7">
        <v>44009</v>
      </c>
      <c r="F6392" s="7">
        <v>44011</v>
      </c>
      <c r="G6392" s="7">
        <v>44016</v>
      </c>
      <c r="H6392" s="6">
        <f t="shared" si="297"/>
        <v>7</v>
      </c>
      <c r="I6392" s="6" t="s">
        <v>215</v>
      </c>
      <c r="J6392" s="6">
        <v>4</v>
      </c>
      <c r="K6392" s="6">
        <v>29</v>
      </c>
      <c r="L6392" s="6">
        <v>24</v>
      </c>
      <c r="M6392" s="6">
        <v>41</v>
      </c>
      <c r="N6392" s="6">
        <v>7</v>
      </c>
      <c r="O6392" s="6">
        <v>0.05</v>
      </c>
      <c r="P6392" s="8">
        <v>897.80000000000007</v>
      </c>
      <c r="Q6392" s="8">
        <v>574.5920000000001</v>
      </c>
      <c r="R6392" s="8">
        <f t="shared" si="298"/>
        <v>1948.2259999999992</v>
      </c>
      <c r="S6392" s="8">
        <f>(((Sales[[#This Row],[Unit Price]]-(Sales[[#This Row],[Discount Applied]]*Sales[[#This Row],[Unit Price]]))-Q6392)/Q6392)*100</f>
        <v>48.437499999999986</v>
      </c>
      <c r="T6392" s="8">
        <f t="shared" si="299"/>
        <v>5970.37</v>
      </c>
      <c r="U6392" s="8">
        <f>Sales[[#This Row],[Unit Cost]]*Sales[[#This Row],[Order Quantity]]</f>
        <v>4022.1440000000007</v>
      </c>
    </row>
    <row r="6393" spans="1:21" x14ac:dyDescent="0.2">
      <c r="A6393" s="6" t="s">
        <v>6606</v>
      </c>
      <c r="B6393" s="6" t="s">
        <v>26</v>
      </c>
      <c r="C6393" s="6" t="s">
        <v>146</v>
      </c>
      <c r="D6393" s="7">
        <v>43900</v>
      </c>
      <c r="E6393" s="7">
        <v>44009</v>
      </c>
      <c r="F6393" s="7">
        <v>44034</v>
      </c>
      <c r="G6393" s="7">
        <v>44037</v>
      </c>
      <c r="H6393" s="6">
        <f t="shared" si="297"/>
        <v>28</v>
      </c>
      <c r="I6393" s="6" t="s">
        <v>215</v>
      </c>
      <c r="J6393" s="6">
        <v>26</v>
      </c>
      <c r="K6393" s="6">
        <v>42</v>
      </c>
      <c r="L6393" s="6">
        <v>295</v>
      </c>
      <c r="M6393" s="6">
        <v>15</v>
      </c>
      <c r="N6393" s="6">
        <v>5</v>
      </c>
      <c r="O6393" s="6">
        <v>0.05</v>
      </c>
      <c r="P6393" s="8">
        <v>201</v>
      </c>
      <c r="Q6393" s="8">
        <v>150.75</v>
      </c>
      <c r="R6393" s="8">
        <f t="shared" si="298"/>
        <v>201</v>
      </c>
      <c r="S6393" s="8">
        <f>(((Sales[[#This Row],[Unit Price]]-(Sales[[#This Row],[Discount Applied]]*Sales[[#This Row],[Unit Price]]))-Q6393)/Q6393)*100</f>
        <v>26.666666666666661</v>
      </c>
      <c r="T6393" s="8">
        <f t="shared" si="299"/>
        <v>954.75</v>
      </c>
      <c r="U6393" s="8">
        <f>Sales[[#This Row],[Unit Cost]]*Sales[[#This Row],[Order Quantity]]</f>
        <v>753.75</v>
      </c>
    </row>
    <row r="6394" spans="1:21" x14ac:dyDescent="0.2">
      <c r="A6394" s="6" t="s">
        <v>6607</v>
      </c>
      <c r="B6394" s="6" t="s">
        <v>23</v>
      </c>
      <c r="C6394" s="6" t="s">
        <v>148</v>
      </c>
      <c r="D6394" s="7">
        <v>43900</v>
      </c>
      <c r="E6394" s="7">
        <v>44009</v>
      </c>
      <c r="F6394" s="7">
        <v>44022</v>
      </c>
      <c r="G6394" s="7">
        <v>44025</v>
      </c>
      <c r="H6394" s="6">
        <f t="shared" si="297"/>
        <v>16</v>
      </c>
      <c r="I6394" s="6" t="s">
        <v>215</v>
      </c>
      <c r="J6394" s="6">
        <v>22</v>
      </c>
      <c r="K6394" s="6">
        <v>28</v>
      </c>
      <c r="L6394" s="6">
        <v>43</v>
      </c>
      <c r="M6394" s="6">
        <v>8</v>
      </c>
      <c r="N6394" s="6">
        <v>1</v>
      </c>
      <c r="O6394" s="6">
        <v>0.4</v>
      </c>
      <c r="P6394" s="8">
        <v>1031.8</v>
      </c>
      <c r="Q6394" s="8">
        <v>753.21399999999994</v>
      </c>
      <c r="R6394" s="8">
        <f t="shared" si="298"/>
        <v>-134.13400000000001</v>
      </c>
      <c r="S6394" s="8">
        <f>(((Sales[[#This Row],[Unit Price]]-(Sales[[#This Row],[Discount Applied]]*Sales[[#This Row],[Unit Price]]))-Q6394)/Q6394)*100</f>
        <v>-17.808219178082197</v>
      </c>
      <c r="T6394" s="8">
        <f t="shared" si="299"/>
        <v>619.07999999999993</v>
      </c>
      <c r="U6394" s="8">
        <f>Sales[[#This Row],[Unit Cost]]*Sales[[#This Row],[Order Quantity]]</f>
        <v>753.21399999999994</v>
      </c>
    </row>
    <row r="6395" spans="1:21" x14ac:dyDescent="0.2">
      <c r="A6395" s="6" t="s">
        <v>6608</v>
      </c>
      <c r="B6395" s="6" t="s">
        <v>24</v>
      </c>
      <c r="C6395" s="6" t="s">
        <v>145</v>
      </c>
      <c r="D6395" s="7">
        <v>43900</v>
      </c>
      <c r="E6395" s="7">
        <v>44009</v>
      </c>
      <c r="F6395" s="7">
        <v>44032</v>
      </c>
      <c r="G6395" s="7">
        <v>44039</v>
      </c>
      <c r="H6395" s="6">
        <f t="shared" si="297"/>
        <v>30</v>
      </c>
      <c r="I6395" s="6" t="s">
        <v>215</v>
      </c>
      <c r="J6395" s="6">
        <v>8</v>
      </c>
      <c r="K6395" s="6">
        <v>11</v>
      </c>
      <c r="L6395" s="6">
        <v>191</v>
      </c>
      <c r="M6395" s="6">
        <v>9</v>
      </c>
      <c r="N6395" s="6">
        <v>4</v>
      </c>
      <c r="O6395" s="6">
        <v>0.05</v>
      </c>
      <c r="P6395" s="8">
        <v>1762.1000000000001</v>
      </c>
      <c r="Q6395" s="8">
        <v>757.70300000000009</v>
      </c>
      <c r="R6395" s="8">
        <f t="shared" si="298"/>
        <v>3665.1680000000001</v>
      </c>
      <c r="S6395" s="8">
        <f>(((Sales[[#This Row],[Unit Price]]-(Sales[[#This Row],[Discount Applied]]*Sales[[#This Row],[Unit Price]]))-Q6395)/Q6395)*100</f>
        <v>120.93023255813952</v>
      </c>
      <c r="T6395" s="8">
        <f t="shared" si="299"/>
        <v>6695.9800000000005</v>
      </c>
      <c r="U6395" s="8">
        <f>Sales[[#This Row],[Unit Cost]]*Sales[[#This Row],[Order Quantity]]</f>
        <v>3030.8120000000004</v>
      </c>
    </row>
    <row r="6396" spans="1:21" x14ac:dyDescent="0.2">
      <c r="A6396" s="6" t="s">
        <v>6609</v>
      </c>
      <c r="B6396" s="6" t="s">
        <v>25</v>
      </c>
      <c r="C6396" s="6" t="s">
        <v>145</v>
      </c>
      <c r="D6396" s="7">
        <v>43900</v>
      </c>
      <c r="E6396" s="7">
        <v>44009</v>
      </c>
      <c r="F6396" s="7">
        <v>44032</v>
      </c>
      <c r="G6396" s="7">
        <v>44035</v>
      </c>
      <c r="H6396" s="6">
        <f t="shared" si="297"/>
        <v>26</v>
      </c>
      <c r="I6396" s="6" t="s">
        <v>215</v>
      </c>
      <c r="J6396" s="6">
        <v>15</v>
      </c>
      <c r="K6396" s="6">
        <v>25</v>
      </c>
      <c r="L6396" s="6">
        <v>173</v>
      </c>
      <c r="M6396" s="6">
        <v>40</v>
      </c>
      <c r="N6396" s="6">
        <v>6</v>
      </c>
      <c r="O6396" s="6">
        <v>0.1</v>
      </c>
      <c r="P6396" s="8">
        <v>1051.9000000000001</v>
      </c>
      <c r="Q6396" s="8">
        <v>831.00100000000009</v>
      </c>
      <c r="R6396" s="8">
        <f t="shared" si="298"/>
        <v>694.25399999999991</v>
      </c>
      <c r="S6396" s="8">
        <f>(((Sales[[#This Row],[Unit Price]]-(Sales[[#This Row],[Discount Applied]]*Sales[[#This Row],[Unit Price]]))-Q6396)/Q6396)*100</f>
        <v>13.924050632911383</v>
      </c>
      <c r="T6396" s="8">
        <f t="shared" si="299"/>
        <v>5680.26</v>
      </c>
      <c r="U6396" s="8">
        <f>Sales[[#This Row],[Unit Cost]]*Sales[[#This Row],[Order Quantity]]</f>
        <v>4986.0060000000003</v>
      </c>
    </row>
    <row r="6397" spans="1:21" x14ac:dyDescent="0.2">
      <c r="A6397" s="6" t="s">
        <v>6610</v>
      </c>
      <c r="B6397" s="6" t="s">
        <v>23</v>
      </c>
      <c r="C6397" s="6" t="s">
        <v>147</v>
      </c>
      <c r="D6397" s="7">
        <v>43900</v>
      </c>
      <c r="E6397" s="7">
        <v>44009</v>
      </c>
      <c r="F6397" s="7">
        <v>44035</v>
      </c>
      <c r="G6397" s="7">
        <v>44036</v>
      </c>
      <c r="H6397" s="6">
        <f t="shared" si="297"/>
        <v>27</v>
      </c>
      <c r="I6397" s="6" t="s">
        <v>215</v>
      </c>
      <c r="J6397" s="6">
        <v>22</v>
      </c>
      <c r="K6397" s="6">
        <v>40</v>
      </c>
      <c r="L6397" s="6">
        <v>208</v>
      </c>
      <c r="M6397" s="6">
        <v>16</v>
      </c>
      <c r="N6397" s="6">
        <v>6</v>
      </c>
      <c r="O6397" s="6">
        <v>0.05</v>
      </c>
      <c r="P6397" s="8">
        <v>194.3</v>
      </c>
      <c r="Q6397" s="8">
        <v>130.18100000000001</v>
      </c>
      <c r="R6397" s="8">
        <f t="shared" si="298"/>
        <v>326.42400000000021</v>
      </c>
      <c r="S6397" s="8">
        <f>(((Sales[[#This Row],[Unit Price]]-(Sales[[#This Row],[Discount Applied]]*Sales[[#This Row],[Unit Price]]))-Q6397)/Q6397)*100</f>
        <v>41.791044776119399</v>
      </c>
      <c r="T6397" s="8">
        <f t="shared" si="299"/>
        <v>1107.5100000000002</v>
      </c>
      <c r="U6397" s="8">
        <f>Sales[[#This Row],[Unit Cost]]*Sales[[#This Row],[Order Quantity]]</f>
        <v>781.08600000000001</v>
      </c>
    </row>
    <row r="6398" spans="1:21" x14ac:dyDescent="0.2">
      <c r="A6398" s="6" t="s">
        <v>6611</v>
      </c>
      <c r="B6398" s="6" t="s">
        <v>24</v>
      </c>
      <c r="C6398" s="6" t="s">
        <v>148</v>
      </c>
      <c r="D6398" s="7">
        <v>43900</v>
      </c>
      <c r="E6398" s="7">
        <v>44010</v>
      </c>
      <c r="F6398" s="7">
        <v>44019</v>
      </c>
      <c r="G6398" s="7">
        <v>44029</v>
      </c>
      <c r="H6398" s="6">
        <f t="shared" si="297"/>
        <v>19</v>
      </c>
      <c r="I6398" s="6" t="s">
        <v>215</v>
      </c>
      <c r="J6398" s="6">
        <v>10</v>
      </c>
      <c r="K6398" s="6">
        <v>34</v>
      </c>
      <c r="L6398" s="6">
        <v>51</v>
      </c>
      <c r="M6398" s="6">
        <v>18</v>
      </c>
      <c r="N6398" s="6">
        <v>1</v>
      </c>
      <c r="O6398" s="6">
        <v>7.4999999999999997E-2</v>
      </c>
      <c r="P6398" s="8">
        <v>1842.5</v>
      </c>
      <c r="Q6398" s="8">
        <v>810.7</v>
      </c>
      <c r="R6398" s="8">
        <f t="shared" si="298"/>
        <v>893.61249999999995</v>
      </c>
      <c r="S6398" s="8">
        <f>(((Sales[[#This Row],[Unit Price]]-(Sales[[#This Row],[Discount Applied]]*Sales[[#This Row],[Unit Price]]))-Q6398)/Q6398)*100</f>
        <v>110.22727272727271</v>
      </c>
      <c r="T6398" s="8">
        <f t="shared" si="299"/>
        <v>1704.3125</v>
      </c>
      <c r="U6398" s="8">
        <f>Sales[[#This Row],[Unit Cost]]*Sales[[#This Row],[Order Quantity]]</f>
        <v>810.7</v>
      </c>
    </row>
    <row r="6399" spans="1:21" x14ac:dyDescent="0.2">
      <c r="A6399" s="6" t="s">
        <v>6612</v>
      </c>
      <c r="B6399" s="6" t="s">
        <v>24</v>
      </c>
      <c r="C6399" s="6" t="s">
        <v>146</v>
      </c>
      <c r="D6399" s="7">
        <v>43900</v>
      </c>
      <c r="E6399" s="7">
        <v>44010</v>
      </c>
      <c r="F6399" s="7">
        <v>44013</v>
      </c>
      <c r="G6399" s="7">
        <v>44023</v>
      </c>
      <c r="H6399" s="6">
        <f t="shared" si="297"/>
        <v>13</v>
      </c>
      <c r="I6399" s="6" t="s">
        <v>215</v>
      </c>
      <c r="J6399" s="6">
        <v>9</v>
      </c>
      <c r="K6399" s="6">
        <v>10</v>
      </c>
      <c r="L6399" s="6">
        <v>291</v>
      </c>
      <c r="M6399" s="6">
        <v>39</v>
      </c>
      <c r="N6399" s="6">
        <v>1</v>
      </c>
      <c r="O6399" s="6">
        <v>0.1</v>
      </c>
      <c r="P6399" s="8">
        <v>1065.3</v>
      </c>
      <c r="Q6399" s="8">
        <v>745.70999999999992</v>
      </c>
      <c r="R6399" s="8">
        <f t="shared" si="298"/>
        <v>213.06000000000006</v>
      </c>
      <c r="S6399" s="8">
        <f>(((Sales[[#This Row],[Unit Price]]-(Sales[[#This Row],[Discount Applied]]*Sales[[#This Row],[Unit Price]]))-Q6399)/Q6399)*100</f>
        <v>28.57142857142858</v>
      </c>
      <c r="T6399" s="8">
        <f t="shared" si="299"/>
        <v>958.77</v>
      </c>
      <c r="U6399" s="8">
        <f>Sales[[#This Row],[Unit Cost]]*Sales[[#This Row],[Order Quantity]]</f>
        <v>745.70999999999992</v>
      </c>
    </row>
    <row r="6400" spans="1:21" x14ac:dyDescent="0.2">
      <c r="A6400" s="6" t="s">
        <v>6613</v>
      </c>
      <c r="B6400" s="6" t="s">
        <v>24</v>
      </c>
      <c r="C6400" s="6" t="s">
        <v>143</v>
      </c>
      <c r="D6400" s="7">
        <v>43900</v>
      </c>
      <c r="E6400" s="7">
        <v>44010</v>
      </c>
      <c r="F6400" s="7">
        <v>44016</v>
      </c>
      <c r="G6400" s="7">
        <v>44021</v>
      </c>
      <c r="H6400" s="6">
        <f t="shared" si="297"/>
        <v>11</v>
      </c>
      <c r="I6400" s="6" t="s">
        <v>215</v>
      </c>
      <c r="J6400" s="6">
        <v>10</v>
      </c>
      <c r="K6400" s="6">
        <v>44</v>
      </c>
      <c r="L6400" s="6">
        <v>330</v>
      </c>
      <c r="M6400" s="6">
        <v>8</v>
      </c>
      <c r="N6400" s="6">
        <v>2</v>
      </c>
      <c r="O6400" s="6">
        <v>0.3</v>
      </c>
      <c r="P6400" s="8">
        <v>3450.5</v>
      </c>
      <c r="Q6400" s="8">
        <v>1725.25</v>
      </c>
      <c r="R6400" s="8">
        <f t="shared" si="298"/>
        <v>1380.2000000000007</v>
      </c>
      <c r="S6400" s="8">
        <f>(((Sales[[#This Row],[Unit Price]]-(Sales[[#This Row],[Discount Applied]]*Sales[[#This Row],[Unit Price]]))-Q6400)/Q6400)*100</f>
        <v>40.000000000000021</v>
      </c>
      <c r="T6400" s="8">
        <f t="shared" si="299"/>
        <v>4830.7000000000007</v>
      </c>
      <c r="U6400" s="8">
        <f>Sales[[#This Row],[Unit Cost]]*Sales[[#This Row],[Order Quantity]]</f>
        <v>3450.5</v>
      </c>
    </row>
    <row r="6401" spans="1:21" x14ac:dyDescent="0.2">
      <c r="A6401" s="6" t="s">
        <v>6614</v>
      </c>
      <c r="B6401" s="6" t="s">
        <v>23</v>
      </c>
      <c r="C6401" s="6" t="s">
        <v>146</v>
      </c>
      <c r="D6401" s="7">
        <v>43900</v>
      </c>
      <c r="E6401" s="7">
        <v>44010</v>
      </c>
      <c r="F6401" s="7">
        <v>44022</v>
      </c>
      <c r="G6401" s="7">
        <v>44026</v>
      </c>
      <c r="H6401" s="6">
        <f t="shared" si="297"/>
        <v>16</v>
      </c>
      <c r="I6401" s="6" t="s">
        <v>215</v>
      </c>
      <c r="J6401" s="6">
        <v>21</v>
      </c>
      <c r="K6401" s="6">
        <v>49</v>
      </c>
      <c r="L6401" s="6">
        <v>292</v>
      </c>
      <c r="M6401" s="6">
        <v>37</v>
      </c>
      <c r="N6401" s="6">
        <v>5</v>
      </c>
      <c r="O6401" s="6">
        <v>0.3</v>
      </c>
      <c r="P6401" s="8">
        <v>3591.2000000000003</v>
      </c>
      <c r="Q6401" s="8">
        <v>2082.8960000000002</v>
      </c>
      <c r="R6401" s="8">
        <f t="shared" si="298"/>
        <v>2154.7199999999975</v>
      </c>
      <c r="S6401" s="8">
        <f>(((Sales[[#This Row],[Unit Price]]-(Sales[[#This Row],[Discount Applied]]*Sales[[#This Row],[Unit Price]]))-Q6401)/Q6401)*100</f>
        <v>20.68965517241379</v>
      </c>
      <c r="T6401" s="8">
        <f t="shared" si="299"/>
        <v>12569.199999999999</v>
      </c>
      <c r="U6401" s="8">
        <f>Sales[[#This Row],[Unit Cost]]*Sales[[#This Row],[Order Quantity]]</f>
        <v>10414.480000000001</v>
      </c>
    </row>
    <row r="6402" spans="1:21" x14ac:dyDescent="0.2">
      <c r="A6402" s="6" t="s">
        <v>6615</v>
      </c>
      <c r="B6402" s="6" t="s">
        <v>25</v>
      </c>
      <c r="C6402" s="6" t="s">
        <v>148</v>
      </c>
      <c r="D6402" s="7">
        <v>43900</v>
      </c>
      <c r="E6402" s="7">
        <v>44010</v>
      </c>
      <c r="F6402" s="7">
        <v>44032</v>
      </c>
      <c r="G6402" s="7">
        <v>44041</v>
      </c>
      <c r="H6402" s="6">
        <f t="shared" ref="H6402:H6465" si="300">G6402-E6402</f>
        <v>31</v>
      </c>
      <c r="I6402" s="6" t="s">
        <v>215</v>
      </c>
      <c r="J6402" s="6">
        <v>16</v>
      </c>
      <c r="K6402" s="6">
        <v>21</v>
      </c>
      <c r="L6402" s="6">
        <v>54</v>
      </c>
      <c r="M6402" s="6">
        <v>46</v>
      </c>
      <c r="N6402" s="6">
        <v>2</v>
      </c>
      <c r="O6402" s="6">
        <v>0.15</v>
      </c>
      <c r="P6402" s="8">
        <v>3912.8</v>
      </c>
      <c r="Q6402" s="8">
        <v>1995.528</v>
      </c>
      <c r="R6402" s="8">
        <f t="shared" ref="R6402:R6465" si="301">T6402-(Q6402*N6402)</f>
        <v>2660.7040000000002</v>
      </c>
      <c r="S6402" s="8">
        <f>(((Sales[[#This Row],[Unit Price]]-(Sales[[#This Row],[Discount Applied]]*Sales[[#This Row],[Unit Price]]))-Q6402)/Q6402)*100</f>
        <v>66.666666666666671</v>
      </c>
      <c r="T6402" s="8">
        <f t="shared" ref="T6402:T6465" si="302">((P6402*N6402)-(P6402*O6402*N6402))</f>
        <v>6651.76</v>
      </c>
      <c r="U6402" s="8">
        <f>Sales[[#This Row],[Unit Cost]]*Sales[[#This Row],[Order Quantity]]</f>
        <v>3991.056</v>
      </c>
    </row>
    <row r="6403" spans="1:21" x14ac:dyDescent="0.2">
      <c r="A6403" s="6" t="s">
        <v>6616</v>
      </c>
      <c r="B6403" s="6" t="s">
        <v>25</v>
      </c>
      <c r="C6403" s="6" t="s">
        <v>143</v>
      </c>
      <c r="D6403" s="7">
        <v>43900</v>
      </c>
      <c r="E6403" s="7">
        <v>44010</v>
      </c>
      <c r="F6403" s="7">
        <v>44012</v>
      </c>
      <c r="G6403" s="7">
        <v>44014</v>
      </c>
      <c r="H6403" s="6">
        <f t="shared" si="300"/>
        <v>4</v>
      </c>
      <c r="I6403" s="6" t="s">
        <v>215</v>
      </c>
      <c r="J6403" s="6">
        <v>19</v>
      </c>
      <c r="K6403" s="6">
        <v>19</v>
      </c>
      <c r="L6403" s="6">
        <v>336</v>
      </c>
      <c r="M6403" s="6">
        <v>25</v>
      </c>
      <c r="N6403" s="6">
        <v>7</v>
      </c>
      <c r="O6403" s="6">
        <v>7.4999999999999997E-2</v>
      </c>
      <c r="P6403" s="8">
        <v>1025.1000000000001</v>
      </c>
      <c r="Q6403" s="8">
        <v>697.0680000000001</v>
      </c>
      <c r="R6403" s="8">
        <f t="shared" si="301"/>
        <v>1758.0465000000004</v>
      </c>
      <c r="S6403" s="8">
        <f>(((Sales[[#This Row],[Unit Price]]-(Sales[[#This Row],[Discount Applied]]*Sales[[#This Row],[Unit Price]]))-Q6403)/Q6403)*100</f>
        <v>36.029411764705877</v>
      </c>
      <c r="T6403" s="8">
        <f t="shared" si="302"/>
        <v>6637.5225000000009</v>
      </c>
      <c r="U6403" s="8">
        <f>Sales[[#This Row],[Unit Cost]]*Sales[[#This Row],[Order Quantity]]</f>
        <v>4879.4760000000006</v>
      </c>
    </row>
    <row r="6404" spans="1:21" x14ac:dyDescent="0.2">
      <c r="A6404" s="6" t="s">
        <v>6617</v>
      </c>
      <c r="B6404" s="6" t="s">
        <v>25</v>
      </c>
      <c r="C6404" s="6" t="s">
        <v>145</v>
      </c>
      <c r="D6404" s="7">
        <v>43900</v>
      </c>
      <c r="E6404" s="7">
        <v>44010</v>
      </c>
      <c r="F6404" s="7">
        <v>44013</v>
      </c>
      <c r="G6404" s="7">
        <v>44021</v>
      </c>
      <c r="H6404" s="6">
        <f t="shared" si="300"/>
        <v>11</v>
      </c>
      <c r="I6404" s="6" t="s">
        <v>215</v>
      </c>
      <c r="J6404" s="6">
        <v>12</v>
      </c>
      <c r="K6404" s="6">
        <v>17</v>
      </c>
      <c r="L6404" s="6">
        <v>121</v>
      </c>
      <c r="M6404" s="6">
        <v>3</v>
      </c>
      <c r="N6404" s="6">
        <v>3</v>
      </c>
      <c r="O6404" s="6">
        <v>0.05</v>
      </c>
      <c r="P6404" s="8">
        <v>716.9</v>
      </c>
      <c r="Q6404" s="8">
        <v>379.95699999999999</v>
      </c>
      <c r="R6404" s="8">
        <f t="shared" si="301"/>
        <v>903.29399999999964</v>
      </c>
      <c r="S6404" s="8">
        <f>(((Sales[[#This Row],[Unit Price]]-(Sales[[#This Row],[Discount Applied]]*Sales[[#This Row],[Unit Price]]))-Q6404)/Q6404)*100</f>
        <v>79.245283018867923</v>
      </c>
      <c r="T6404" s="8">
        <f t="shared" si="302"/>
        <v>2043.1649999999997</v>
      </c>
      <c r="U6404" s="8">
        <f>Sales[[#This Row],[Unit Cost]]*Sales[[#This Row],[Order Quantity]]</f>
        <v>1139.8710000000001</v>
      </c>
    </row>
    <row r="6405" spans="1:21" x14ac:dyDescent="0.2">
      <c r="A6405" s="6" t="s">
        <v>6618</v>
      </c>
      <c r="B6405" s="6" t="s">
        <v>24</v>
      </c>
      <c r="C6405" s="6" t="s">
        <v>145</v>
      </c>
      <c r="D6405" s="7">
        <v>43900</v>
      </c>
      <c r="E6405" s="7">
        <v>44010</v>
      </c>
      <c r="F6405" s="7">
        <v>44037</v>
      </c>
      <c r="G6405" s="7">
        <v>44047</v>
      </c>
      <c r="H6405" s="6">
        <f t="shared" si="300"/>
        <v>37</v>
      </c>
      <c r="I6405" s="6" t="s">
        <v>215</v>
      </c>
      <c r="J6405" s="6">
        <v>8</v>
      </c>
      <c r="K6405" s="6">
        <v>41</v>
      </c>
      <c r="L6405" s="6">
        <v>136</v>
      </c>
      <c r="M6405" s="6">
        <v>28</v>
      </c>
      <c r="N6405" s="6">
        <v>3</v>
      </c>
      <c r="O6405" s="6">
        <v>7.4999999999999997E-2</v>
      </c>
      <c r="P6405" s="8">
        <v>2807.3</v>
      </c>
      <c r="Q6405" s="8">
        <v>2049.3290000000002</v>
      </c>
      <c r="R6405" s="8">
        <f t="shared" si="301"/>
        <v>1642.2705000000005</v>
      </c>
      <c r="S6405" s="8">
        <f>(((Sales[[#This Row],[Unit Price]]-(Sales[[#This Row],[Discount Applied]]*Sales[[#This Row],[Unit Price]]))-Q6405)/Q6405)*100</f>
        <v>26.712328767123278</v>
      </c>
      <c r="T6405" s="8">
        <f t="shared" si="302"/>
        <v>7790.2575000000015</v>
      </c>
      <c r="U6405" s="8">
        <f>Sales[[#This Row],[Unit Cost]]*Sales[[#This Row],[Order Quantity]]</f>
        <v>6147.987000000001</v>
      </c>
    </row>
    <row r="6406" spans="1:21" x14ac:dyDescent="0.2">
      <c r="A6406" s="6" t="s">
        <v>6619</v>
      </c>
      <c r="B6406" s="6" t="s">
        <v>23</v>
      </c>
      <c r="C6406" s="6" t="s">
        <v>148</v>
      </c>
      <c r="D6406" s="7">
        <v>43900</v>
      </c>
      <c r="E6406" s="7">
        <v>44011</v>
      </c>
      <c r="F6406" s="7">
        <v>44026</v>
      </c>
      <c r="G6406" s="7">
        <v>44036</v>
      </c>
      <c r="H6406" s="6">
        <f t="shared" si="300"/>
        <v>25</v>
      </c>
      <c r="I6406" s="6" t="s">
        <v>215</v>
      </c>
      <c r="J6406" s="6">
        <v>21</v>
      </c>
      <c r="K6406" s="6">
        <v>29</v>
      </c>
      <c r="L6406" s="6">
        <v>28</v>
      </c>
      <c r="M6406" s="6">
        <v>21</v>
      </c>
      <c r="N6406" s="6">
        <v>2</v>
      </c>
      <c r="O6406" s="6">
        <v>7.4999999999999997E-2</v>
      </c>
      <c r="P6406" s="8">
        <v>3859.2000000000003</v>
      </c>
      <c r="Q6406" s="8">
        <v>3241.7280000000001</v>
      </c>
      <c r="R6406" s="8">
        <f t="shared" si="301"/>
        <v>656.06400000000031</v>
      </c>
      <c r="S6406" s="8">
        <f>(((Sales[[#This Row],[Unit Price]]-(Sales[[#This Row],[Discount Applied]]*Sales[[#This Row],[Unit Price]]))-Q6406)/Q6406)*100</f>
        <v>10.119047619047624</v>
      </c>
      <c r="T6406" s="8">
        <f t="shared" si="302"/>
        <v>7139.52</v>
      </c>
      <c r="U6406" s="8">
        <f>Sales[[#This Row],[Unit Cost]]*Sales[[#This Row],[Order Quantity]]</f>
        <v>6483.4560000000001</v>
      </c>
    </row>
    <row r="6407" spans="1:21" x14ac:dyDescent="0.2">
      <c r="A6407" s="6" t="s">
        <v>6620</v>
      </c>
      <c r="B6407" s="6" t="s">
        <v>26</v>
      </c>
      <c r="C6407" s="6" t="s">
        <v>145</v>
      </c>
      <c r="D6407" s="7">
        <v>43900</v>
      </c>
      <c r="E6407" s="7">
        <v>44011</v>
      </c>
      <c r="F6407" s="7">
        <v>44031</v>
      </c>
      <c r="G6407" s="7">
        <v>44033</v>
      </c>
      <c r="H6407" s="6">
        <f t="shared" si="300"/>
        <v>22</v>
      </c>
      <c r="I6407" s="6" t="s">
        <v>215</v>
      </c>
      <c r="J6407" s="6">
        <v>28</v>
      </c>
      <c r="K6407" s="6">
        <v>12</v>
      </c>
      <c r="L6407" s="6">
        <v>150</v>
      </c>
      <c r="M6407" s="6">
        <v>35</v>
      </c>
      <c r="N6407" s="6">
        <v>3</v>
      </c>
      <c r="O6407" s="6">
        <v>0.05</v>
      </c>
      <c r="P6407" s="8">
        <v>6157.3</v>
      </c>
      <c r="Q6407" s="8">
        <v>4433.2560000000003</v>
      </c>
      <c r="R6407" s="8">
        <f t="shared" si="301"/>
        <v>4248.5370000000003</v>
      </c>
      <c r="S6407" s="8">
        <f>(((Sales[[#This Row],[Unit Price]]-(Sales[[#This Row],[Discount Applied]]*Sales[[#This Row],[Unit Price]]))-Q6407)/Q6407)*100</f>
        <v>31.944444444444443</v>
      </c>
      <c r="T6407" s="8">
        <f t="shared" si="302"/>
        <v>17548.305</v>
      </c>
      <c r="U6407" s="8">
        <f>Sales[[#This Row],[Unit Cost]]*Sales[[#This Row],[Order Quantity]]</f>
        <v>13299.768</v>
      </c>
    </row>
    <row r="6408" spans="1:21" x14ac:dyDescent="0.2">
      <c r="A6408" s="6" t="s">
        <v>6621</v>
      </c>
      <c r="B6408" s="6" t="s">
        <v>24</v>
      </c>
      <c r="C6408" s="6" t="s">
        <v>145</v>
      </c>
      <c r="D6408" s="7">
        <v>43900</v>
      </c>
      <c r="E6408" s="7">
        <v>44011</v>
      </c>
      <c r="F6408" s="7">
        <v>44031</v>
      </c>
      <c r="G6408" s="7">
        <v>44037</v>
      </c>
      <c r="H6408" s="6">
        <f t="shared" si="300"/>
        <v>26</v>
      </c>
      <c r="I6408" s="6" t="s">
        <v>215</v>
      </c>
      <c r="J6408" s="6">
        <v>1</v>
      </c>
      <c r="K6408" s="6">
        <v>5</v>
      </c>
      <c r="L6408" s="6">
        <v>94</v>
      </c>
      <c r="M6408" s="6">
        <v>38</v>
      </c>
      <c r="N6408" s="6">
        <v>1</v>
      </c>
      <c r="O6408" s="6">
        <v>0.15</v>
      </c>
      <c r="P6408" s="8">
        <v>1038.5</v>
      </c>
      <c r="Q6408" s="8">
        <v>643.87</v>
      </c>
      <c r="R6408" s="8">
        <f t="shared" si="301"/>
        <v>238.85500000000002</v>
      </c>
      <c r="S6408" s="8">
        <f>(((Sales[[#This Row],[Unit Price]]-(Sales[[#This Row],[Discount Applied]]*Sales[[#This Row],[Unit Price]]))-Q6408)/Q6408)*100</f>
        <v>37.096774193548384</v>
      </c>
      <c r="T6408" s="8">
        <f t="shared" si="302"/>
        <v>882.72500000000002</v>
      </c>
      <c r="U6408" s="8">
        <f>Sales[[#This Row],[Unit Cost]]*Sales[[#This Row],[Order Quantity]]</f>
        <v>643.87</v>
      </c>
    </row>
    <row r="6409" spans="1:21" x14ac:dyDescent="0.2">
      <c r="A6409" s="6" t="s">
        <v>6622</v>
      </c>
      <c r="B6409" s="6" t="s">
        <v>23</v>
      </c>
      <c r="C6409" s="6" t="s">
        <v>147</v>
      </c>
      <c r="D6409" s="7">
        <v>43900</v>
      </c>
      <c r="E6409" s="7">
        <v>44011</v>
      </c>
      <c r="F6409" s="7">
        <v>44035</v>
      </c>
      <c r="G6409" s="7">
        <v>44038</v>
      </c>
      <c r="H6409" s="6">
        <f t="shared" si="300"/>
        <v>27</v>
      </c>
      <c r="I6409" s="6" t="s">
        <v>215</v>
      </c>
      <c r="J6409" s="6">
        <v>22</v>
      </c>
      <c r="K6409" s="6">
        <v>48</v>
      </c>
      <c r="L6409" s="6">
        <v>228</v>
      </c>
      <c r="M6409" s="6">
        <v>20</v>
      </c>
      <c r="N6409" s="6">
        <v>1</v>
      </c>
      <c r="O6409" s="6">
        <v>0.05</v>
      </c>
      <c r="P6409" s="8">
        <v>984.9</v>
      </c>
      <c r="Q6409" s="8">
        <v>768.22199999999998</v>
      </c>
      <c r="R6409" s="8">
        <f t="shared" si="301"/>
        <v>167.43299999999999</v>
      </c>
      <c r="S6409" s="8">
        <f>(((Sales[[#This Row],[Unit Price]]-(Sales[[#This Row],[Discount Applied]]*Sales[[#This Row],[Unit Price]]))-Q6409)/Q6409)*100</f>
        <v>21.794871794871796</v>
      </c>
      <c r="T6409" s="8">
        <f t="shared" si="302"/>
        <v>935.65499999999997</v>
      </c>
      <c r="U6409" s="8">
        <f>Sales[[#This Row],[Unit Cost]]*Sales[[#This Row],[Order Quantity]]</f>
        <v>768.22199999999998</v>
      </c>
    </row>
    <row r="6410" spans="1:21" x14ac:dyDescent="0.2">
      <c r="A6410" s="6" t="s">
        <v>6623</v>
      </c>
      <c r="B6410" s="6" t="s">
        <v>25</v>
      </c>
      <c r="C6410" s="6" t="s">
        <v>145</v>
      </c>
      <c r="D6410" s="7">
        <v>43900</v>
      </c>
      <c r="E6410" s="7">
        <v>44011</v>
      </c>
      <c r="F6410" s="7">
        <v>44034</v>
      </c>
      <c r="G6410" s="7">
        <v>44035</v>
      </c>
      <c r="H6410" s="6">
        <f t="shared" si="300"/>
        <v>24</v>
      </c>
      <c r="I6410" s="6" t="s">
        <v>215</v>
      </c>
      <c r="J6410" s="6">
        <v>16</v>
      </c>
      <c r="K6410" s="6">
        <v>11</v>
      </c>
      <c r="L6410" s="6">
        <v>185</v>
      </c>
      <c r="M6410" s="6">
        <v>6</v>
      </c>
      <c r="N6410" s="6">
        <v>8</v>
      </c>
      <c r="O6410" s="6">
        <v>0.4</v>
      </c>
      <c r="P6410" s="8">
        <v>783.9</v>
      </c>
      <c r="Q6410" s="8">
        <v>572.24699999999996</v>
      </c>
      <c r="R6410" s="8">
        <f t="shared" si="301"/>
        <v>-815.25599999999986</v>
      </c>
      <c r="S6410" s="8">
        <f>(((Sales[[#This Row],[Unit Price]]-(Sales[[#This Row],[Discount Applied]]*Sales[[#This Row],[Unit Price]]))-Q6410)/Q6410)*100</f>
        <v>-17.80821917808219</v>
      </c>
      <c r="T6410" s="8">
        <f t="shared" si="302"/>
        <v>3762.72</v>
      </c>
      <c r="U6410" s="8">
        <f>Sales[[#This Row],[Unit Cost]]*Sales[[#This Row],[Order Quantity]]</f>
        <v>4577.9759999999997</v>
      </c>
    </row>
    <row r="6411" spans="1:21" x14ac:dyDescent="0.2">
      <c r="A6411" s="6" t="s">
        <v>6624</v>
      </c>
      <c r="B6411" s="6" t="s">
        <v>23</v>
      </c>
      <c r="C6411" s="6" t="s">
        <v>146</v>
      </c>
      <c r="D6411" s="7">
        <v>43900</v>
      </c>
      <c r="E6411" s="7">
        <v>44012</v>
      </c>
      <c r="F6411" s="7">
        <v>44033</v>
      </c>
      <c r="G6411" s="7">
        <v>44042</v>
      </c>
      <c r="H6411" s="6">
        <f t="shared" si="300"/>
        <v>30</v>
      </c>
      <c r="I6411" s="6" t="s">
        <v>215</v>
      </c>
      <c r="J6411" s="6">
        <v>22</v>
      </c>
      <c r="K6411" s="6">
        <v>17</v>
      </c>
      <c r="L6411" s="6">
        <v>312</v>
      </c>
      <c r="M6411" s="6">
        <v>26</v>
      </c>
      <c r="N6411" s="6">
        <v>4</v>
      </c>
      <c r="O6411" s="6">
        <v>7.4999999999999997E-2</v>
      </c>
      <c r="P6411" s="8">
        <v>234.5</v>
      </c>
      <c r="Q6411" s="8">
        <v>157.11500000000001</v>
      </c>
      <c r="R6411" s="8">
        <f t="shared" si="301"/>
        <v>239.18999999999994</v>
      </c>
      <c r="S6411" s="8">
        <f>(((Sales[[#This Row],[Unit Price]]-(Sales[[#This Row],[Discount Applied]]*Sales[[#This Row],[Unit Price]]))-Q6411)/Q6411)*100</f>
        <v>38.0597014925373</v>
      </c>
      <c r="T6411" s="8">
        <f t="shared" si="302"/>
        <v>867.65</v>
      </c>
      <c r="U6411" s="8">
        <f>Sales[[#This Row],[Unit Cost]]*Sales[[#This Row],[Order Quantity]]</f>
        <v>628.46</v>
      </c>
    </row>
    <row r="6412" spans="1:21" x14ac:dyDescent="0.2">
      <c r="A6412" s="6" t="s">
        <v>6625</v>
      </c>
      <c r="B6412" s="6" t="s">
        <v>24</v>
      </c>
      <c r="C6412" s="6" t="s">
        <v>148</v>
      </c>
      <c r="D6412" s="7">
        <v>43900</v>
      </c>
      <c r="E6412" s="7">
        <v>44012</v>
      </c>
      <c r="F6412" s="7">
        <v>44018</v>
      </c>
      <c r="G6412" s="7">
        <v>44021</v>
      </c>
      <c r="H6412" s="6">
        <f t="shared" si="300"/>
        <v>9</v>
      </c>
      <c r="I6412" s="6" t="s">
        <v>215</v>
      </c>
      <c r="J6412" s="6">
        <v>4</v>
      </c>
      <c r="K6412" s="6">
        <v>45</v>
      </c>
      <c r="L6412" s="6">
        <v>6</v>
      </c>
      <c r="M6412" s="6">
        <v>3</v>
      </c>
      <c r="N6412" s="6">
        <v>3</v>
      </c>
      <c r="O6412" s="6">
        <v>0.1</v>
      </c>
      <c r="P6412" s="8">
        <v>2465.6</v>
      </c>
      <c r="Q6412" s="8">
        <v>1873.856</v>
      </c>
      <c r="R6412" s="8">
        <f t="shared" si="301"/>
        <v>1035.5519999999988</v>
      </c>
      <c r="S6412" s="8">
        <f>(((Sales[[#This Row],[Unit Price]]-(Sales[[#This Row],[Discount Applied]]*Sales[[#This Row],[Unit Price]]))-Q6412)/Q6412)*100</f>
        <v>18.421052631578945</v>
      </c>
      <c r="T6412" s="8">
        <f t="shared" si="302"/>
        <v>6657.119999999999</v>
      </c>
      <c r="U6412" s="8">
        <f>Sales[[#This Row],[Unit Cost]]*Sales[[#This Row],[Order Quantity]]</f>
        <v>5621.5680000000002</v>
      </c>
    </row>
    <row r="6413" spans="1:21" x14ac:dyDescent="0.2">
      <c r="A6413" s="6" t="s">
        <v>6626</v>
      </c>
      <c r="B6413" s="6" t="s">
        <v>24</v>
      </c>
      <c r="C6413" s="6" t="s">
        <v>145</v>
      </c>
      <c r="D6413" s="7">
        <v>43900</v>
      </c>
      <c r="E6413" s="7">
        <v>44012</v>
      </c>
      <c r="F6413" s="7">
        <v>44023</v>
      </c>
      <c r="G6413" s="7">
        <v>44032</v>
      </c>
      <c r="H6413" s="6">
        <f t="shared" si="300"/>
        <v>20</v>
      </c>
      <c r="I6413" s="6" t="s">
        <v>215</v>
      </c>
      <c r="J6413" s="6">
        <v>8</v>
      </c>
      <c r="K6413" s="6">
        <v>22</v>
      </c>
      <c r="L6413" s="6">
        <v>124</v>
      </c>
      <c r="M6413" s="6">
        <v>39</v>
      </c>
      <c r="N6413" s="6">
        <v>1</v>
      </c>
      <c r="O6413" s="6">
        <v>0.2</v>
      </c>
      <c r="P6413" s="8">
        <v>1005</v>
      </c>
      <c r="Q6413" s="8">
        <v>603</v>
      </c>
      <c r="R6413" s="8">
        <f t="shared" si="301"/>
        <v>201</v>
      </c>
      <c r="S6413" s="8">
        <f>(((Sales[[#This Row],[Unit Price]]-(Sales[[#This Row],[Discount Applied]]*Sales[[#This Row],[Unit Price]]))-Q6413)/Q6413)*100</f>
        <v>33.333333333333329</v>
      </c>
      <c r="T6413" s="8">
        <f t="shared" si="302"/>
        <v>804</v>
      </c>
      <c r="U6413" s="8">
        <f>Sales[[#This Row],[Unit Cost]]*Sales[[#This Row],[Order Quantity]]</f>
        <v>603</v>
      </c>
    </row>
    <row r="6414" spans="1:21" x14ac:dyDescent="0.2">
      <c r="A6414" s="6" t="s">
        <v>6627</v>
      </c>
      <c r="B6414" s="6" t="s">
        <v>25</v>
      </c>
      <c r="C6414" s="6" t="s">
        <v>147</v>
      </c>
      <c r="D6414" s="7">
        <v>43900</v>
      </c>
      <c r="E6414" s="7">
        <v>44012</v>
      </c>
      <c r="F6414" s="7">
        <v>44022</v>
      </c>
      <c r="G6414" s="7">
        <v>44025</v>
      </c>
      <c r="H6414" s="6">
        <f t="shared" si="300"/>
        <v>13</v>
      </c>
      <c r="I6414" s="6" t="s">
        <v>215</v>
      </c>
      <c r="J6414" s="6">
        <v>20</v>
      </c>
      <c r="K6414" s="6">
        <v>14</v>
      </c>
      <c r="L6414" s="6">
        <v>224</v>
      </c>
      <c r="M6414" s="6">
        <v>27</v>
      </c>
      <c r="N6414" s="6">
        <v>3</v>
      </c>
      <c r="O6414" s="6">
        <v>7.4999999999999997E-2</v>
      </c>
      <c r="P6414" s="8">
        <v>1072</v>
      </c>
      <c r="Q6414" s="8">
        <v>718.24</v>
      </c>
      <c r="R6414" s="8">
        <f t="shared" si="301"/>
        <v>820.07999999999993</v>
      </c>
      <c r="S6414" s="8">
        <f>(((Sales[[#This Row],[Unit Price]]-(Sales[[#This Row],[Discount Applied]]*Sales[[#This Row],[Unit Price]]))-Q6414)/Q6414)*100</f>
        <v>38.059701492537314</v>
      </c>
      <c r="T6414" s="8">
        <f t="shared" si="302"/>
        <v>2974.8</v>
      </c>
      <c r="U6414" s="8">
        <f>Sales[[#This Row],[Unit Cost]]*Sales[[#This Row],[Order Quantity]]</f>
        <v>2154.7200000000003</v>
      </c>
    </row>
    <row r="6415" spans="1:21" x14ac:dyDescent="0.2">
      <c r="A6415" s="6" t="s">
        <v>6628</v>
      </c>
      <c r="B6415" s="6" t="s">
        <v>25</v>
      </c>
      <c r="C6415" s="6" t="s">
        <v>148</v>
      </c>
      <c r="D6415" s="7">
        <v>43900</v>
      </c>
      <c r="E6415" s="7">
        <v>44012</v>
      </c>
      <c r="F6415" s="7">
        <v>44022</v>
      </c>
      <c r="G6415" s="7">
        <v>44027</v>
      </c>
      <c r="H6415" s="6">
        <f t="shared" si="300"/>
        <v>15</v>
      </c>
      <c r="I6415" s="6" t="s">
        <v>215</v>
      </c>
      <c r="J6415" s="6">
        <v>18</v>
      </c>
      <c r="K6415" s="6">
        <v>36</v>
      </c>
      <c r="L6415" s="6">
        <v>2</v>
      </c>
      <c r="M6415" s="6">
        <v>18</v>
      </c>
      <c r="N6415" s="6">
        <v>6</v>
      </c>
      <c r="O6415" s="6">
        <v>0.1</v>
      </c>
      <c r="P6415" s="8">
        <v>1078.7</v>
      </c>
      <c r="Q6415" s="8">
        <v>431.48</v>
      </c>
      <c r="R6415" s="8">
        <f t="shared" si="301"/>
        <v>3236.1000000000004</v>
      </c>
      <c r="S6415" s="8">
        <f>(((Sales[[#This Row],[Unit Price]]-(Sales[[#This Row],[Discount Applied]]*Sales[[#This Row],[Unit Price]]))-Q6415)/Q6415)*100</f>
        <v>125</v>
      </c>
      <c r="T6415" s="8">
        <f t="shared" si="302"/>
        <v>5824.9800000000005</v>
      </c>
      <c r="U6415" s="8">
        <f>Sales[[#This Row],[Unit Cost]]*Sales[[#This Row],[Order Quantity]]</f>
        <v>2588.88</v>
      </c>
    </row>
    <row r="6416" spans="1:21" x14ac:dyDescent="0.2">
      <c r="A6416" s="6" t="s">
        <v>6629</v>
      </c>
      <c r="B6416" s="6" t="s">
        <v>24</v>
      </c>
      <c r="C6416" s="6" t="s">
        <v>145</v>
      </c>
      <c r="D6416" s="7">
        <v>43900</v>
      </c>
      <c r="E6416" s="7">
        <v>44012</v>
      </c>
      <c r="F6416" s="7">
        <v>44025</v>
      </c>
      <c r="G6416" s="7">
        <v>44028</v>
      </c>
      <c r="H6416" s="6">
        <f t="shared" si="300"/>
        <v>16</v>
      </c>
      <c r="I6416" s="6" t="s">
        <v>215</v>
      </c>
      <c r="J6416" s="6">
        <v>5</v>
      </c>
      <c r="K6416" s="6">
        <v>12</v>
      </c>
      <c r="L6416" s="6">
        <v>137</v>
      </c>
      <c r="M6416" s="6">
        <v>17</v>
      </c>
      <c r="N6416" s="6">
        <v>2</v>
      </c>
      <c r="O6416" s="6">
        <v>0.15</v>
      </c>
      <c r="P6416" s="8">
        <v>1078.7</v>
      </c>
      <c r="Q6416" s="8">
        <v>744.303</v>
      </c>
      <c r="R6416" s="8">
        <f t="shared" si="301"/>
        <v>345.18399999999997</v>
      </c>
      <c r="S6416" s="8">
        <f>(((Sales[[#This Row],[Unit Price]]-(Sales[[#This Row],[Discount Applied]]*Sales[[#This Row],[Unit Price]]))-Q6416)/Q6416)*100</f>
        <v>23.188405797101446</v>
      </c>
      <c r="T6416" s="8">
        <f t="shared" si="302"/>
        <v>1833.79</v>
      </c>
      <c r="U6416" s="8">
        <f>Sales[[#This Row],[Unit Cost]]*Sales[[#This Row],[Order Quantity]]</f>
        <v>1488.606</v>
      </c>
    </row>
    <row r="6417" spans="1:21" x14ac:dyDescent="0.2">
      <c r="A6417" s="6" t="s">
        <v>6630</v>
      </c>
      <c r="B6417" s="6" t="s">
        <v>25</v>
      </c>
      <c r="C6417" s="6" t="s">
        <v>148</v>
      </c>
      <c r="D6417" s="7">
        <v>43900</v>
      </c>
      <c r="E6417" s="7">
        <v>44012</v>
      </c>
      <c r="F6417" s="7">
        <v>44018</v>
      </c>
      <c r="G6417" s="7">
        <v>44021</v>
      </c>
      <c r="H6417" s="6">
        <f t="shared" si="300"/>
        <v>9</v>
      </c>
      <c r="I6417" s="6" t="s">
        <v>215</v>
      </c>
      <c r="J6417" s="6">
        <v>18</v>
      </c>
      <c r="K6417" s="6">
        <v>6</v>
      </c>
      <c r="L6417" s="6">
        <v>18</v>
      </c>
      <c r="M6417" s="6">
        <v>39</v>
      </c>
      <c r="N6417" s="6">
        <v>6</v>
      </c>
      <c r="O6417" s="6">
        <v>7.4999999999999997E-2</v>
      </c>
      <c r="P6417" s="8">
        <v>1956.4</v>
      </c>
      <c r="Q6417" s="8">
        <v>1447.7360000000001</v>
      </c>
      <c r="R6417" s="8">
        <f t="shared" si="301"/>
        <v>2171.6040000000012</v>
      </c>
      <c r="S6417" s="8">
        <f>(((Sales[[#This Row],[Unit Price]]-(Sales[[#This Row],[Discount Applied]]*Sales[[#This Row],[Unit Price]]))-Q6417)/Q6417)*100</f>
        <v>24.999999999999996</v>
      </c>
      <c r="T6417" s="8">
        <f t="shared" si="302"/>
        <v>10858.020000000002</v>
      </c>
      <c r="U6417" s="8">
        <f>Sales[[#This Row],[Unit Cost]]*Sales[[#This Row],[Order Quantity]]</f>
        <v>8686.4160000000011</v>
      </c>
    </row>
    <row r="6418" spans="1:21" x14ac:dyDescent="0.2">
      <c r="A6418" s="6" t="s">
        <v>6631</v>
      </c>
      <c r="B6418" s="6" t="s">
        <v>25</v>
      </c>
      <c r="C6418" s="6" t="s">
        <v>145</v>
      </c>
      <c r="D6418" s="7">
        <v>43900</v>
      </c>
      <c r="E6418" s="7">
        <v>44012</v>
      </c>
      <c r="F6418" s="7">
        <v>44022</v>
      </c>
      <c r="G6418" s="7">
        <v>44023</v>
      </c>
      <c r="H6418" s="6">
        <f t="shared" si="300"/>
        <v>11</v>
      </c>
      <c r="I6418" s="6" t="s">
        <v>215</v>
      </c>
      <c r="J6418" s="6">
        <v>13</v>
      </c>
      <c r="K6418" s="6">
        <v>19</v>
      </c>
      <c r="L6418" s="6">
        <v>141</v>
      </c>
      <c r="M6418" s="6">
        <v>8</v>
      </c>
      <c r="N6418" s="6">
        <v>1</v>
      </c>
      <c r="O6418" s="6">
        <v>0.05</v>
      </c>
      <c r="P6418" s="8">
        <v>227.8</v>
      </c>
      <c r="Q6418" s="8">
        <v>134.40199999999999</v>
      </c>
      <c r="R6418" s="8">
        <f t="shared" si="301"/>
        <v>82.008000000000038</v>
      </c>
      <c r="S6418" s="8">
        <f>(((Sales[[#This Row],[Unit Price]]-(Sales[[#This Row],[Discount Applied]]*Sales[[#This Row],[Unit Price]]))-Q6418)/Q6418)*100</f>
        <v>61.016949152542409</v>
      </c>
      <c r="T6418" s="8">
        <f t="shared" si="302"/>
        <v>216.41000000000003</v>
      </c>
      <c r="U6418" s="8">
        <f>Sales[[#This Row],[Unit Cost]]*Sales[[#This Row],[Order Quantity]]</f>
        <v>134.40199999999999</v>
      </c>
    </row>
    <row r="6419" spans="1:21" x14ac:dyDescent="0.2">
      <c r="A6419" s="6" t="s">
        <v>6632</v>
      </c>
      <c r="B6419" s="6" t="s">
        <v>24</v>
      </c>
      <c r="C6419" s="6" t="s">
        <v>144</v>
      </c>
      <c r="D6419" s="7">
        <v>43900</v>
      </c>
      <c r="E6419" s="7">
        <v>44012</v>
      </c>
      <c r="F6419" s="7">
        <v>44037</v>
      </c>
      <c r="G6419" s="7">
        <v>44042</v>
      </c>
      <c r="H6419" s="6">
        <f t="shared" si="300"/>
        <v>30</v>
      </c>
      <c r="I6419" s="6" t="s">
        <v>215</v>
      </c>
      <c r="J6419" s="6">
        <v>3</v>
      </c>
      <c r="K6419" s="6">
        <v>17</v>
      </c>
      <c r="L6419" s="6">
        <v>82</v>
      </c>
      <c r="M6419" s="6">
        <v>5</v>
      </c>
      <c r="N6419" s="6">
        <v>8</v>
      </c>
      <c r="O6419" s="6">
        <v>0.15</v>
      </c>
      <c r="P6419" s="8">
        <v>891.1</v>
      </c>
      <c r="Q6419" s="8">
        <v>570.30399999999997</v>
      </c>
      <c r="R6419" s="8">
        <f t="shared" si="301"/>
        <v>1497.0480000000007</v>
      </c>
      <c r="S6419" s="8">
        <f>(((Sales[[#This Row],[Unit Price]]-(Sales[[#This Row],[Discount Applied]]*Sales[[#This Row],[Unit Price]]))-Q6419)/Q6419)*100</f>
        <v>32.812500000000014</v>
      </c>
      <c r="T6419" s="8">
        <f t="shared" si="302"/>
        <v>6059.4800000000005</v>
      </c>
      <c r="U6419" s="8">
        <f>Sales[[#This Row],[Unit Cost]]*Sales[[#This Row],[Order Quantity]]</f>
        <v>4562.4319999999998</v>
      </c>
    </row>
    <row r="6420" spans="1:21" x14ac:dyDescent="0.2">
      <c r="A6420" s="6" t="s">
        <v>6633</v>
      </c>
      <c r="B6420" s="6" t="s">
        <v>23</v>
      </c>
      <c r="C6420" s="6" t="s">
        <v>145</v>
      </c>
      <c r="D6420" s="7">
        <v>43900</v>
      </c>
      <c r="E6420" s="7">
        <v>44013</v>
      </c>
      <c r="F6420" s="7">
        <v>44019</v>
      </c>
      <c r="G6420" s="7">
        <v>44022</v>
      </c>
      <c r="H6420" s="6">
        <f t="shared" si="300"/>
        <v>9</v>
      </c>
      <c r="I6420" s="6" t="s">
        <v>215</v>
      </c>
      <c r="J6420" s="6">
        <v>24</v>
      </c>
      <c r="K6420" s="6">
        <v>42</v>
      </c>
      <c r="L6420" s="6">
        <v>125</v>
      </c>
      <c r="M6420" s="6">
        <v>41</v>
      </c>
      <c r="N6420" s="6">
        <v>5</v>
      </c>
      <c r="O6420" s="6">
        <v>0.05</v>
      </c>
      <c r="P6420" s="8">
        <v>1031.8</v>
      </c>
      <c r="Q6420" s="8">
        <v>546.85400000000004</v>
      </c>
      <c r="R6420" s="8">
        <f t="shared" si="301"/>
        <v>2166.7799999999997</v>
      </c>
      <c r="S6420" s="8">
        <f>(((Sales[[#This Row],[Unit Price]]-(Sales[[#This Row],[Discount Applied]]*Sales[[#This Row],[Unit Price]]))-Q6420)/Q6420)*100</f>
        <v>79.245283018867894</v>
      </c>
      <c r="T6420" s="8">
        <f t="shared" si="302"/>
        <v>4901.05</v>
      </c>
      <c r="U6420" s="8">
        <f>Sales[[#This Row],[Unit Cost]]*Sales[[#This Row],[Order Quantity]]</f>
        <v>2734.2700000000004</v>
      </c>
    </row>
    <row r="6421" spans="1:21" x14ac:dyDescent="0.2">
      <c r="A6421" s="6" t="s">
        <v>6634</v>
      </c>
      <c r="B6421" s="6" t="s">
        <v>23</v>
      </c>
      <c r="C6421" s="6" t="s">
        <v>145</v>
      </c>
      <c r="D6421" s="7">
        <v>43900</v>
      </c>
      <c r="E6421" s="7">
        <v>44013</v>
      </c>
      <c r="F6421" s="7">
        <v>44036</v>
      </c>
      <c r="G6421" s="7">
        <v>44043</v>
      </c>
      <c r="H6421" s="6">
        <f t="shared" si="300"/>
        <v>30</v>
      </c>
      <c r="I6421" s="6" t="s">
        <v>215</v>
      </c>
      <c r="J6421" s="6">
        <v>21</v>
      </c>
      <c r="K6421" s="6">
        <v>9</v>
      </c>
      <c r="L6421" s="6">
        <v>191</v>
      </c>
      <c r="M6421" s="6">
        <v>22</v>
      </c>
      <c r="N6421" s="6">
        <v>2</v>
      </c>
      <c r="O6421" s="6">
        <v>7.4999999999999997E-2</v>
      </c>
      <c r="P6421" s="8">
        <v>3088.7000000000003</v>
      </c>
      <c r="Q6421" s="8">
        <v>1945.8810000000001</v>
      </c>
      <c r="R6421" s="8">
        <f t="shared" si="301"/>
        <v>1822.3330000000001</v>
      </c>
      <c r="S6421" s="8">
        <f>(((Sales[[#This Row],[Unit Price]]-(Sales[[#This Row],[Discount Applied]]*Sales[[#This Row],[Unit Price]]))-Q6421)/Q6421)*100</f>
        <v>46.825396825396822</v>
      </c>
      <c r="T6421" s="8">
        <f t="shared" si="302"/>
        <v>5714.0950000000003</v>
      </c>
      <c r="U6421" s="8">
        <f>Sales[[#This Row],[Unit Cost]]*Sales[[#This Row],[Order Quantity]]</f>
        <v>3891.7620000000002</v>
      </c>
    </row>
    <row r="6422" spans="1:21" x14ac:dyDescent="0.2">
      <c r="A6422" s="6" t="s">
        <v>6635</v>
      </c>
      <c r="B6422" s="6" t="s">
        <v>26</v>
      </c>
      <c r="C6422" s="6" t="s">
        <v>148</v>
      </c>
      <c r="D6422" s="7">
        <v>43900</v>
      </c>
      <c r="E6422" s="7">
        <v>44013</v>
      </c>
      <c r="F6422" s="7">
        <v>44032</v>
      </c>
      <c r="G6422" s="7">
        <v>44036</v>
      </c>
      <c r="H6422" s="6">
        <f t="shared" si="300"/>
        <v>23</v>
      </c>
      <c r="I6422" s="6" t="s">
        <v>215</v>
      </c>
      <c r="J6422" s="6">
        <v>26</v>
      </c>
      <c r="K6422" s="6">
        <v>45</v>
      </c>
      <c r="L6422" s="6">
        <v>27</v>
      </c>
      <c r="M6422" s="6">
        <v>2</v>
      </c>
      <c r="N6422" s="6">
        <v>2</v>
      </c>
      <c r="O6422" s="6">
        <v>0.05</v>
      </c>
      <c r="P6422" s="8">
        <v>1072</v>
      </c>
      <c r="Q6422" s="8">
        <v>536</v>
      </c>
      <c r="R6422" s="8">
        <f t="shared" si="301"/>
        <v>964.8</v>
      </c>
      <c r="S6422" s="8">
        <f>(((Sales[[#This Row],[Unit Price]]-(Sales[[#This Row],[Discount Applied]]*Sales[[#This Row],[Unit Price]]))-Q6422)/Q6422)*100</f>
        <v>89.999999999999986</v>
      </c>
      <c r="T6422" s="8">
        <f t="shared" si="302"/>
        <v>2036.8</v>
      </c>
      <c r="U6422" s="8">
        <f>Sales[[#This Row],[Unit Cost]]*Sales[[#This Row],[Order Quantity]]</f>
        <v>1072</v>
      </c>
    </row>
    <row r="6423" spans="1:21" x14ac:dyDescent="0.2">
      <c r="A6423" s="6" t="s">
        <v>6636</v>
      </c>
      <c r="B6423" s="6" t="s">
        <v>25</v>
      </c>
      <c r="C6423" s="6" t="s">
        <v>148</v>
      </c>
      <c r="D6423" s="7">
        <v>43900</v>
      </c>
      <c r="E6423" s="7">
        <v>44013</v>
      </c>
      <c r="F6423" s="7">
        <v>44023</v>
      </c>
      <c r="G6423" s="7">
        <v>44032</v>
      </c>
      <c r="H6423" s="6">
        <f t="shared" si="300"/>
        <v>19</v>
      </c>
      <c r="I6423" s="6" t="s">
        <v>215</v>
      </c>
      <c r="J6423" s="6">
        <v>15</v>
      </c>
      <c r="K6423" s="6">
        <v>43</v>
      </c>
      <c r="L6423" s="6">
        <v>29</v>
      </c>
      <c r="M6423" s="6">
        <v>19</v>
      </c>
      <c r="N6423" s="6">
        <v>2</v>
      </c>
      <c r="O6423" s="6">
        <v>7.4999999999999997E-2</v>
      </c>
      <c r="P6423" s="8">
        <v>3892.7000000000003</v>
      </c>
      <c r="Q6423" s="8">
        <v>1868.4960000000001</v>
      </c>
      <c r="R6423" s="8">
        <f t="shared" si="301"/>
        <v>3464.5030000000006</v>
      </c>
      <c r="S6423" s="8">
        <f>(((Sales[[#This Row],[Unit Price]]-(Sales[[#This Row],[Discount Applied]]*Sales[[#This Row],[Unit Price]]))-Q6423)/Q6423)*100</f>
        <v>92.708333333333343</v>
      </c>
      <c r="T6423" s="8">
        <f t="shared" si="302"/>
        <v>7201.4950000000008</v>
      </c>
      <c r="U6423" s="8">
        <f>Sales[[#This Row],[Unit Cost]]*Sales[[#This Row],[Order Quantity]]</f>
        <v>3736.9920000000002</v>
      </c>
    </row>
    <row r="6424" spans="1:21" x14ac:dyDescent="0.2">
      <c r="A6424" s="6" t="s">
        <v>6637</v>
      </c>
      <c r="B6424" s="6" t="s">
        <v>24</v>
      </c>
      <c r="C6424" s="6" t="s">
        <v>145</v>
      </c>
      <c r="D6424" s="7">
        <v>43900</v>
      </c>
      <c r="E6424" s="7">
        <v>44013</v>
      </c>
      <c r="F6424" s="7">
        <v>44028</v>
      </c>
      <c r="G6424" s="7">
        <v>44035</v>
      </c>
      <c r="H6424" s="6">
        <f t="shared" si="300"/>
        <v>22</v>
      </c>
      <c r="I6424" s="6" t="s">
        <v>215</v>
      </c>
      <c r="J6424" s="6">
        <v>10</v>
      </c>
      <c r="K6424" s="6">
        <v>13</v>
      </c>
      <c r="L6424" s="6">
        <v>97</v>
      </c>
      <c r="M6424" s="6">
        <v>19</v>
      </c>
      <c r="N6424" s="6">
        <v>7</v>
      </c>
      <c r="O6424" s="6">
        <v>0.15</v>
      </c>
      <c r="P6424" s="8">
        <v>2512.5</v>
      </c>
      <c r="Q6424" s="8">
        <v>1381.875</v>
      </c>
      <c r="R6424" s="8">
        <f t="shared" si="301"/>
        <v>5276.25</v>
      </c>
      <c r="S6424" s="8">
        <f>(((Sales[[#This Row],[Unit Price]]-(Sales[[#This Row],[Discount Applied]]*Sales[[#This Row],[Unit Price]]))-Q6424)/Q6424)*100</f>
        <v>54.54545454545454</v>
      </c>
      <c r="T6424" s="8">
        <f t="shared" si="302"/>
        <v>14949.375</v>
      </c>
      <c r="U6424" s="8">
        <f>Sales[[#This Row],[Unit Cost]]*Sales[[#This Row],[Order Quantity]]</f>
        <v>9673.125</v>
      </c>
    </row>
    <row r="6425" spans="1:21" x14ac:dyDescent="0.2">
      <c r="A6425" s="6" t="s">
        <v>6638</v>
      </c>
      <c r="B6425" s="6" t="s">
        <v>24</v>
      </c>
      <c r="C6425" s="6" t="s">
        <v>145</v>
      </c>
      <c r="D6425" s="7">
        <v>43900</v>
      </c>
      <c r="E6425" s="7">
        <v>44013</v>
      </c>
      <c r="F6425" s="7">
        <v>44026</v>
      </c>
      <c r="G6425" s="7">
        <v>44031</v>
      </c>
      <c r="H6425" s="6">
        <f t="shared" si="300"/>
        <v>18</v>
      </c>
      <c r="I6425" s="6" t="s">
        <v>215</v>
      </c>
      <c r="J6425" s="6">
        <v>7</v>
      </c>
      <c r="K6425" s="6">
        <v>9</v>
      </c>
      <c r="L6425" s="6">
        <v>200</v>
      </c>
      <c r="M6425" s="6">
        <v>39</v>
      </c>
      <c r="N6425" s="6">
        <v>7</v>
      </c>
      <c r="O6425" s="6">
        <v>0.05</v>
      </c>
      <c r="P6425" s="8">
        <v>1072</v>
      </c>
      <c r="Q6425" s="8">
        <v>696.80000000000007</v>
      </c>
      <c r="R6425" s="8">
        <f t="shared" si="301"/>
        <v>2251.1999999999998</v>
      </c>
      <c r="S6425" s="8">
        <f>(((Sales[[#This Row],[Unit Price]]-(Sales[[#This Row],[Discount Applied]]*Sales[[#This Row],[Unit Price]]))-Q6425)/Q6425)*100</f>
        <v>46.153846153846132</v>
      </c>
      <c r="T6425" s="8">
        <f t="shared" si="302"/>
        <v>7128.8</v>
      </c>
      <c r="U6425" s="8">
        <f>Sales[[#This Row],[Unit Cost]]*Sales[[#This Row],[Order Quantity]]</f>
        <v>4877.6000000000004</v>
      </c>
    </row>
    <row r="6426" spans="1:21" x14ac:dyDescent="0.2">
      <c r="A6426" s="6" t="s">
        <v>6639</v>
      </c>
      <c r="B6426" s="6" t="s">
        <v>24</v>
      </c>
      <c r="C6426" s="6" t="s">
        <v>146</v>
      </c>
      <c r="D6426" s="7">
        <v>43900</v>
      </c>
      <c r="E6426" s="7">
        <v>44014</v>
      </c>
      <c r="F6426" s="7">
        <v>44041</v>
      </c>
      <c r="G6426" s="7">
        <v>44047</v>
      </c>
      <c r="H6426" s="6">
        <f t="shared" si="300"/>
        <v>33</v>
      </c>
      <c r="I6426" s="6" t="s">
        <v>215</v>
      </c>
      <c r="J6426" s="6">
        <v>4</v>
      </c>
      <c r="K6426" s="6">
        <v>17</v>
      </c>
      <c r="L6426" s="6">
        <v>325</v>
      </c>
      <c r="M6426" s="6">
        <v>11</v>
      </c>
      <c r="N6426" s="6">
        <v>6</v>
      </c>
      <c r="O6426" s="6">
        <v>7.4999999999999997E-2</v>
      </c>
      <c r="P6426" s="8">
        <v>187.6</v>
      </c>
      <c r="Q6426" s="8">
        <v>142.57599999999999</v>
      </c>
      <c r="R6426" s="8">
        <f t="shared" si="301"/>
        <v>185.72399999999993</v>
      </c>
      <c r="S6426" s="8">
        <f>(((Sales[[#This Row],[Unit Price]]-(Sales[[#This Row],[Discount Applied]]*Sales[[#This Row],[Unit Price]]))-Q6426)/Q6426)*100</f>
        <v>21.71052631578948</v>
      </c>
      <c r="T6426" s="8">
        <f t="shared" si="302"/>
        <v>1041.1799999999998</v>
      </c>
      <c r="U6426" s="8">
        <f>Sales[[#This Row],[Unit Cost]]*Sales[[#This Row],[Order Quantity]]</f>
        <v>855.4559999999999</v>
      </c>
    </row>
    <row r="6427" spans="1:21" x14ac:dyDescent="0.2">
      <c r="A6427" s="6" t="s">
        <v>6640</v>
      </c>
      <c r="B6427" s="6" t="s">
        <v>24</v>
      </c>
      <c r="C6427" s="6" t="s">
        <v>145</v>
      </c>
      <c r="D6427" s="7">
        <v>43900</v>
      </c>
      <c r="E6427" s="7">
        <v>44014</v>
      </c>
      <c r="F6427" s="7">
        <v>44026</v>
      </c>
      <c r="G6427" s="7">
        <v>44033</v>
      </c>
      <c r="H6427" s="6">
        <f t="shared" si="300"/>
        <v>19</v>
      </c>
      <c r="I6427" s="6" t="s">
        <v>215</v>
      </c>
      <c r="J6427" s="6">
        <v>11</v>
      </c>
      <c r="K6427" s="6">
        <v>33</v>
      </c>
      <c r="L6427" s="6">
        <v>95</v>
      </c>
      <c r="M6427" s="6">
        <v>13</v>
      </c>
      <c r="N6427" s="6">
        <v>8</v>
      </c>
      <c r="O6427" s="6">
        <v>0.05</v>
      </c>
      <c r="P6427" s="8">
        <v>1782.2</v>
      </c>
      <c r="Q6427" s="8">
        <v>1283.184</v>
      </c>
      <c r="R6427" s="8">
        <f t="shared" si="301"/>
        <v>3279.2480000000014</v>
      </c>
      <c r="S6427" s="8">
        <f>(((Sales[[#This Row],[Unit Price]]-(Sales[[#This Row],[Discount Applied]]*Sales[[#This Row],[Unit Price]]))-Q6427)/Q6427)*100</f>
        <v>31.944444444444457</v>
      </c>
      <c r="T6427" s="8">
        <f t="shared" si="302"/>
        <v>13544.720000000001</v>
      </c>
      <c r="U6427" s="8">
        <f>Sales[[#This Row],[Unit Cost]]*Sales[[#This Row],[Order Quantity]]</f>
        <v>10265.472</v>
      </c>
    </row>
    <row r="6428" spans="1:21" x14ac:dyDescent="0.2">
      <c r="A6428" s="6" t="s">
        <v>6641</v>
      </c>
      <c r="B6428" s="6" t="s">
        <v>25</v>
      </c>
      <c r="C6428" s="6" t="s">
        <v>148</v>
      </c>
      <c r="D6428" s="7">
        <v>43900</v>
      </c>
      <c r="E6428" s="7">
        <v>44014</v>
      </c>
      <c r="F6428" s="7">
        <v>44019</v>
      </c>
      <c r="G6428" s="7">
        <v>44022</v>
      </c>
      <c r="H6428" s="6">
        <f t="shared" si="300"/>
        <v>8</v>
      </c>
      <c r="I6428" s="6" t="s">
        <v>215</v>
      </c>
      <c r="J6428" s="6">
        <v>17</v>
      </c>
      <c r="K6428" s="6">
        <v>49</v>
      </c>
      <c r="L6428" s="6">
        <v>51</v>
      </c>
      <c r="M6428" s="6">
        <v>34</v>
      </c>
      <c r="N6428" s="6">
        <v>3</v>
      </c>
      <c r="O6428" s="6">
        <v>7.4999999999999997E-2</v>
      </c>
      <c r="P6428" s="8">
        <v>924.6</v>
      </c>
      <c r="Q6428" s="8">
        <v>545.51400000000001</v>
      </c>
      <c r="R6428" s="8">
        <f t="shared" si="301"/>
        <v>929.22300000000041</v>
      </c>
      <c r="S6428" s="8">
        <f>(((Sales[[#This Row],[Unit Price]]-(Sales[[#This Row],[Discount Applied]]*Sales[[#This Row],[Unit Price]]))-Q6428)/Q6428)*100</f>
        <v>56.779661016949149</v>
      </c>
      <c r="T6428" s="8">
        <f t="shared" si="302"/>
        <v>2565.7650000000003</v>
      </c>
      <c r="U6428" s="8">
        <f>Sales[[#This Row],[Unit Cost]]*Sales[[#This Row],[Order Quantity]]</f>
        <v>1636.5419999999999</v>
      </c>
    </row>
    <row r="6429" spans="1:21" x14ac:dyDescent="0.2">
      <c r="A6429" s="6" t="s">
        <v>6642</v>
      </c>
      <c r="B6429" s="6" t="s">
        <v>24</v>
      </c>
      <c r="C6429" s="6" t="s">
        <v>143</v>
      </c>
      <c r="D6429" s="7">
        <v>43900</v>
      </c>
      <c r="E6429" s="7">
        <v>44014</v>
      </c>
      <c r="F6429" s="7">
        <v>44030</v>
      </c>
      <c r="G6429" s="7">
        <v>44040</v>
      </c>
      <c r="H6429" s="6">
        <f t="shared" si="300"/>
        <v>26</v>
      </c>
      <c r="I6429" s="6" t="s">
        <v>215</v>
      </c>
      <c r="J6429" s="6">
        <v>4</v>
      </c>
      <c r="K6429" s="6">
        <v>3</v>
      </c>
      <c r="L6429" s="6">
        <v>341</v>
      </c>
      <c r="M6429" s="6">
        <v>12</v>
      </c>
      <c r="N6429" s="6">
        <v>8</v>
      </c>
      <c r="O6429" s="6">
        <v>7.4999999999999997E-2</v>
      </c>
      <c r="P6429" s="8">
        <v>3986.5</v>
      </c>
      <c r="Q6429" s="8">
        <v>2511.4949999999999</v>
      </c>
      <c r="R6429" s="8">
        <f t="shared" si="301"/>
        <v>9408.14</v>
      </c>
      <c r="S6429" s="8">
        <f>(((Sales[[#This Row],[Unit Price]]-(Sales[[#This Row],[Discount Applied]]*Sales[[#This Row],[Unit Price]]))-Q6429)/Q6429)*100</f>
        <v>46.825396825396822</v>
      </c>
      <c r="T6429" s="8">
        <f t="shared" si="302"/>
        <v>29500.1</v>
      </c>
      <c r="U6429" s="8">
        <f>Sales[[#This Row],[Unit Cost]]*Sales[[#This Row],[Order Quantity]]</f>
        <v>20091.96</v>
      </c>
    </row>
    <row r="6430" spans="1:21" x14ac:dyDescent="0.2">
      <c r="A6430" s="6" t="s">
        <v>6643</v>
      </c>
      <c r="B6430" s="6" t="s">
        <v>25</v>
      </c>
      <c r="C6430" s="6" t="s">
        <v>143</v>
      </c>
      <c r="D6430" s="7">
        <v>43900</v>
      </c>
      <c r="E6430" s="7">
        <v>44014</v>
      </c>
      <c r="F6430" s="7">
        <v>44041</v>
      </c>
      <c r="G6430" s="7">
        <v>44044</v>
      </c>
      <c r="H6430" s="6">
        <f t="shared" si="300"/>
        <v>30</v>
      </c>
      <c r="I6430" s="6" t="s">
        <v>215</v>
      </c>
      <c r="J6430" s="6">
        <v>17</v>
      </c>
      <c r="K6430" s="6">
        <v>41</v>
      </c>
      <c r="L6430" s="6">
        <v>346</v>
      </c>
      <c r="M6430" s="6">
        <v>47</v>
      </c>
      <c r="N6430" s="6">
        <v>2</v>
      </c>
      <c r="O6430" s="6">
        <v>0.15</v>
      </c>
      <c r="P6430" s="8">
        <v>991.6</v>
      </c>
      <c r="Q6430" s="8">
        <v>644.54000000000008</v>
      </c>
      <c r="R6430" s="8">
        <f t="shared" si="301"/>
        <v>396.63999999999987</v>
      </c>
      <c r="S6430" s="8">
        <f>(((Sales[[#This Row],[Unit Price]]-(Sales[[#This Row],[Discount Applied]]*Sales[[#This Row],[Unit Price]]))-Q6430)/Q6430)*100</f>
        <v>30.769230769230756</v>
      </c>
      <c r="T6430" s="8">
        <f t="shared" si="302"/>
        <v>1685.72</v>
      </c>
      <c r="U6430" s="8">
        <f>Sales[[#This Row],[Unit Cost]]*Sales[[#This Row],[Order Quantity]]</f>
        <v>1289.0800000000002</v>
      </c>
    </row>
    <row r="6431" spans="1:21" x14ac:dyDescent="0.2">
      <c r="A6431" s="6" t="s">
        <v>6644</v>
      </c>
      <c r="B6431" s="6" t="s">
        <v>25</v>
      </c>
      <c r="C6431" s="6" t="s">
        <v>147</v>
      </c>
      <c r="D6431" s="7">
        <v>43900</v>
      </c>
      <c r="E6431" s="7">
        <v>44014</v>
      </c>
      <c r="F6431" s="7">
        <v>44031</v>
      </c>
      <c r="G6431" s="7">
        <v>44032</v>
      </c>
      <c r="H6431" s="6">
        <f t="shared" si="300"/>
        <v>18</v>
      </c>
      <c r="I6431" s="6" t="s">
        <v>215</v>
      </c>
      <c r="J6431" s="6">
        <v>18</v>
      </c>
      <c r="K6431" s="6">
        <v>3</v>
      </c>
      <c r="L6431" s="6">
        <v>258</v>
      </c>
      <c r="M6431" s="6">
        <v>45</v>
      </c>
      <c r="N6431" s="6">
        <v>2</v>
      </c>
      <c r="O6431" s="6">
        <v>0.15</v>
      </c>
      <c r="P6431" s="8">
        <v>2244.5</v>
      </c>
      <c r="Q6431" s="8">
        <v>1728.2650000000001</v>
      </c>
      <c r="R6431" s="8">
        <f t="shared" si="301"/>
        <v>359.11999999999989</v>
      </c>
      <c r="S6431" s="8">
        <f>(((Sales[[#This Row],[Unit Price]]-(Sales[[#This Row],[Discount Applied]]*Sales[[#This Row],[Unit Price]]))-Q6431)/Q6431)*100</f>
        <v>10.389610389610386</v>
      </c>
      <c r="T6431" s="8">
        <f t="shared" si="302"/>
        <v>3815.65</v>
      </c>
      <c r="U6431" s="8">
        <f>Sales[[#This Row],[Unit Cost]]*Sales[[#This Row],[Order Quantity]]</f>
        <v>3456.53</v>
      </c>
    </row>
    <row r="6432" spans="1:21" x14ac:dyDescent="0.2">
      <c r="A6432" s="6" t="s">
        <v>6645</v>
      </c>
      <c r="B6432" s="6" t="s">
        <v>24</v>
      </c>
      <c r="C6432" s="6" t="s">
        <v>144</v>
      </c>
      <c r="D6432" s="7">
        <v>43900</v>
      </c>
      <c r="E6432" s="7">
        <v>44014</v>
      </c>
      <c r="F6432" s="7">
        <v>44021</v>
      </c>
      <c r="G6432" s="7">
        <v>44030</v>
      </c>
      <c r="H6432" s="6">
        <f t="shared" si="300"/>
        <v>16</v>
      </c>
      <c r="I6432" s="6" t="s">
        <v>215</v>
      </c>
      <c r="J6432" s="6">
        <v>3</v>
      </c>
      <c r="K6432" s="6">
        <v>25</v>
      </c>
      <c r="L6432" s="6">
        <v>75</v>
      </c>
      <c r="M6432" s="6">
        <v>46</v>
      </c>
      <c r="N6432" s="6">
        <v>2</v>
      </c>
      <c r="O6432" s="6">
        <v>0.1</v>
      </c>
      <c r="P6432" s="8">
        <v>1172.5</v>
      </c>
      <c r="Q6432" s="8">
        <v>621.42500000000007</v>
      </c>
      <c r="R6432" s="8">
        <f t="shared" si="301"/>
        <v>867.64999999999986</v>
      </c>
      <c r="S6432" s="8">
        <f>(((Sales[[#This Row],[Unit Price]]-(Sales[[#This Row],[Discount Applied]]*Sales[[#This Row],[Unit Price]]))-Q6432)/Q6432)*100</f>
        <v>69.811320754716959</v>
      </c>
      <c r="T6432" s="8">
        <f t="shared" si="302"/>
        <v>2110.5</v>
      </c>
      <c r="U6432" s="8">
        <f>Sales[[#This Row],[Unit Cost]]*Sales[[#This Row],[Order Quantity]]</f>
        <v>1242.8500000000001</v>
      </c>
    </row>
    <row r="6433" spans="1:21" x14ac:dyDescent="0.2">
      <c r="A6433" s="6" t="s">
        <v>6646</v>
      </c>
      <c r="B6433" s="6" t="s">
        <v>24</v>
      </c>
      <c r="C6433" s="6" t="s">
        <v>146</v>
      </c>
      <c r="D6433" s="7">
        <v>43900</v>
      </c>
      <c r="E6433" s="7">
        <v>44014</v>
      </c>
      <c r="F6433" s="7">
        <v>44022</v>
      </c>
      <c r="G6433" s="7">
        <v>44023</v>
      </c>
      <c r="H6433" s="6">
        <f t="shared" si="300"/>
        <v>9</v>
      </c>
      <c r="I6433" s="6" t="s">
        <v>215</v>
      </c>
      <c r="J6433" s="6">
        <v>4</v>
      </c>
      <c r="K6433" s="6">
        <v>32</v>
      </c>
      <c r="L6433" s="6">
        <v>287</v>
      </c>
      <c r="M6433" s="6">
        <v>39</v>
      </c>
      <c r="N6433" s="6">
        <v>4</v>
      </c>
      <c r="O6433" s="6">
        <v>0.2</v>
      </c>
      <c r="P6433" s="8">
        <v>1782.2</v>
      </c>
      <c r="Q6433" s="8">
        <v>1301.0060000000001</v>
      </c>
      <c r="R6433" s="8">
        <f t="shared" si="301"/>
        <v>499.01599999999962</v>
      </c>
      <c r="S6433" s="8">
        <f>(((Sales[[#This Row],[Unit Price]]-(Sales[[#This Row],[Discount Applied]]*Sales[[#This Row],[Unit Price]]))-Q6433)/Q6433)*100</f>
        <v>9.5890410958904031</v>
      </c>
      <c r="T6433" s="8">
        <f t="shared" si="302"/>
        <v>5703.04</v>
      </c>
      <c r="U6433" s="8">
        <f>Sales[[#This Row],[Unit Cost]]*Sales[[#This Row],[Order Quantity]]</f>
        <v>5204.0240000000003</v>
      </c>
    </row>
    <row r="6434" spans="1:21" x14ac:dyDescent="0.2">
      <c r="A6434" s="6" t="s">
        <v>6647</v>
      </c>
      <c r="B6434" s="6" t="s">
        <v>24</v>
      </c>
      <c r="C6434" s="6" t="s">
        <v>145</v>
      </c>
      <c r="D6434" s="7">
        <v>43900</v>
      </c>
      <c r="E6434" s="7">
        <v>44014</v>
      </c>
      <c r="F6434" s="7">
        <v>44023</v>
      </c>
      <c r="G6434" s="7">
        <v>44029</v>
      </c>
      <c r="H6434" s="6">
        <f t="shared" si="300"/>
        <v>15</v>
      </c>
      <c r="I6434" s="6" t="s">
        <v>215</v>
      </c>
      <c r="J6434" s="6">
        <v>5</v>
      </c>
      <c r="K6434" s="6">
        <v>50</v>
      </c>
      <c r="L6434" s="6">
        <v>179</v>
      </c>
      <c r="M6434" s="6">
        <v>25</v>
      </c>
      <c r="N6434" s="6">
        <v>3</v>
      </c>
      <c r="O6434" s="6">
        <v>7.4999999999999997E-2</v>
      </c>
      <c r="P6434" s="8">
        <v>6378.4000000000005</v>
      </c>
      <c r="Q6434" s="8">
        <v>4783.8</v>
      </c>
      <c r="R6434" s="8">
        <f t="shared" si="301"/>
        <v>3348.66</v>
      </c>
      <c r="S6434" s="8">
        <f>(((Sales[[#This Row],[Unit Price]]-(Sales[[#This Row],[Discount Applied]]*Sales[[#This Row],[Unit Price]]))-Q6434)/Q6434)*100</f>
        <v>23.333333333333336</v>
      </c>
      <c r="T6434" s="8">
        <f t="shared" si="302"/>
        <v>17700.060000000001</v>
      </c>
      <c r="U6434" s="8">
        <f>Sales[[#This Row],[Unit Cost]]*Sales[[#This Row],[Order Quantity]]</f>
        <v>14351.400000000001</v>
      </c>
    </row>
    <row r="6435" spans="1:21" x14ac:dyDescent="0.2">
      <c r="A6435" s="6" t="s">
        <v>6648</v>
      </c>
      <c r="B6435" s="6" t="s">
        <v>24</v>
      </c>
      <c r="C6435" s="6" t="s">
        <v>148</v>
      </c>
      <c r="D6435" s="7">
        <v>43900</v>
      </c>
      <c r="E6435" s="7">
        <v>44014</v>
      </c>
      <c r="F6435" s="7">
        <v>44019</v>
      </c>
      <c r="G6435" s="7">
        <v>44026</v>
      </c>
      <c r="H6435" s="6">
        <f t="shared" si="300"/>
        <v>12</v>
      </c>
      <c r="I6435" s="6" t="s">
        <v>215</v>
      </c>
      <c r="J6435" s="6">
        <v>12</v>
      </c>
      <c r="K6435" s="6">
        <v>46</v>
      </c>
      <c r="L6435" s="6">
        <v>1</v>
      </c>
      <c r="M6435" s="6">
        <v>43</v>
      </c>
      <c r="N6435" s="6">
        <v>6</v>
      </c>
      <c r="O6435" s="6">
        <v>0.05</v>
      </c>
      <c r="P6435" s="8">
        <v>5152.3</v>
      </c>
      <c r="Q6435" s="8">
        <v>3709.6559999999999</v>
      </c>
      <c r="R6435" s="8">
        <f t="shared" si="301"/>
        <v>7110.1740000000027</v>
      </c>
      <c r="S6435" s="8">
        <f>(((Sales[[#This Row],[Unit Price]]-(Sales[[#This Row],[Discount Applied]]*Sales[[#This Row],[Unit Price]]))-Q6435)/Q6435)*100</f>
        <v>31.944444444444457</v>
      </c>
      <c r="T6435" s="8">
        <f t="shared" si="302"/>
        <v>29368.110000000004</v>
      </c>
      <c r="U6435" s="8">
        <f>Sales[[#This Row],[Unit Cost]]*Sales[[#This Row],[Order Quantity]]</f>
        <v>22257.936000000002</v>
      </c>
    </row>
    <row r="6436" spans="1:21" x14ac:dyDescent="0.2">
      <c r="A6436" s="6" t="s">
        <v>6649</v>
      </c>
      <c r="B6436" s="6" t="s">
        <v>25</v>
      </c>
      <c r="C6436" s="6" t="s">
        <v>146</v>
      </c>
      <c r="D6436" s="7">
        <v>43900</v>
      </c>
      <c r="E6436" s="7">
        <v>44014</v>
      </c>
      <c r="F6436" s="7">
        <v>44026</v>
      </c>
      <c r="G6436" s="7">
        <v>44032</v>
      </c>
      <c r="H6436" s="6">
        <f t="shared" si="300"/>
        <v>18</v>
      </c>
      <c r="I6436" s="6" t="s">
        <v>215</v>
      </c>
      <c r="J6436" s="6">
        <v>20</v>
      </c>
      <c r="K6436" s="6">
        <v>40</v>
      </c>
      <c r="L6436" s="6">
        <v>278</v>
      </c>
      <c r="M6436" s="6">
        <v>27</v>
      </c>
      <c r="N6436" s="6">
        <v>4</v>
      </c>
      <c r="O6436" s="6">
        <v>7.4999999999999997E-2</v>
      </c>
      <c r="P6436" s="8">
        <v>1286.4000000000001</v>
      </c>
      <c r="Q6436" s="8">
        <v>514.56000000000006</v>
      </c>
      <c r="R6436" s="8">
        <f t="shared" si="301"/>
        <v>2701.44</v>
      </c>
      <c r="S6436" s="8">
        <f>(((Sales[[#This Row],[Unit Price]]-(Sales[[#This Row],[Discount Applied]]*Sales[[#This Row],[Unit Price]]))-Q6436)/Q6436)*100</f>
        <v>131.24999999999997</v>
      </c>
      <c r="T6436" s="8">
        <f t="shared" si="302"/>
        <v>4759.68</v>
      </c>
      <c r="U6436" s="8">
        <f>Sales[[#This Row],[Unit Cost]]*Sales[[#This Row],[Order Quantity]]</f>
        <v>2058.2400000000002</v>
      </c>
    </row>
    <row r="6437" spans="1:21" x14ac:dyDescent="0.2">
      <c r="A6437" s="6" t="s">
        <v>6650</v>
      </c>
      <c r="B6437" s="6" t="s">
        <v>23</v>
      </c>
      <c r="C6437" s="6" t="s">
        <v>148</v>
      </c>
      <c r="D6437" s="7">
        <v>43900</v>
      </c>
      <c r="E6437" s="7">
        <v>44015</v>
      </c>
      <c r="F6437" s="7">
        <v>44036</v>
      </c>
      <c r="G6437" s="7">
        <v>44041</v>
      </c>
      <c r="H6437" s="6">
        <f t="shared" si="300"/>
        <v>26</v>
      </c>
      <c r="I6437" s="6" t="s">
        <v>215</v>
      </c>
      <c r="J6437" s="6">
        <v>24</v>
      </c>
      <c r="K6437" s="6">
        <v>10</v>
      </c>
      <c r="L6437" s="6">
        <v>8</v>
      </c>
      <c r="M6437" s="6">
        <v>44</v>
      </c>
      <c r="N6437" s="6">
        <v>5</v>
      </c>
      <c r="O6437" s="6">
        <v>0.05</v>
      </c>
      <c r="P6437" s="8">
        <v>1085.4000000000001</v>
      </c>
      <c r="Q6437" s="8">
        <v>662.09400000000005</v>
      </c>
      <c r="R6437" s="8">
        <f t="shared" si="301"/>
        <v>1845.1799999999994</v>
      </c>
      <c r="S6437" s="8">
        <f>(((Sales[[#This Row],[Unit Price]]-(Sales[[#This Row],[Discount Applied]]*Sales[[#This Row],[Unit Price]]))-Q6437)/Q6437)*100</f>
        <v>55.73770491803279</v>
      </c>
      <c r="T6437" s="8">
        <f t="shared" si="302"/>
        <v>5155.6499999999996</v>
      </c>
      <c r="U6437" s="8">
        <f>Sales[[#This Row],[Unit Cost]]*Sales[[#This Row],[Order Quantity]]</f>
        <v>3310.4700000000003</v>
      </c>
    </row>
    <row r="6438" spans="1:21" x14ac:dyDescent="0.2">
      <c r="A6438" s="6" t="s">
        <v>6651</v>
      </c>
      <c r="B6438" s="6" t="s">
        <v>23</v>
      </c>
      <c r="C6438" s="6" t="s">
        <v>145</v>
      </c>
      <c r="D6438" s="7">
        <v>43900</v>
      </c>
      <c r="E6438" s="7">
        <v>44015</v>
      </c>
      <c r="F6438" s="7">
        <v>44033</v>
      </c>
      <c r="G6438" s="7">
        <v>44042</v>
      </c>
      <c r="H6438" s="6">
        <f t="shared" si="300"/>
        <v>27</v>
      </c>
      <c r="I6438" s="6" t="s">
        <v>215</v>
      </c>
      <c r="J6438" s="6">
        <v>24</v>
      </c>
      <c r="K6438" s="6">
        <v>7</v>
      </c>
      <c r="L6438" s="6">
        <v>121</v>
      </c>
      <c r="M6438" s="6">
        <v>40</v>
      </c>
      <c r="N6438" s="6">
        <v>5</v>
      </c>
      <c r="O6438" s="6">
        <v>0.1</v>
      </c>
      <c r="P6438" s="8">
        <v>1105.5</v>
      </c>
      <c r="Q6438" s="8">
        <v>928.62</v>
      </c>
      <c r="R6438" s="8">
        <f t="shared" si="301"/>
        <v>331.64999999999964</v>
      </c>
      <c r="S6438" s="8">
        <f>(((Sales[[#This Row],[Unit Price]]-(Sales[[#This Row],[Discount Applied]]*Sales[[#This Row],[Unit Price]]))-Q6438)/Q6438)*100</f>
        <v>7.1428571428571468</v>
      </c>
      <c r="T6438" s="8">
        <f t="shared" si="302"/>
        <v>4974.75</v>
      </c>
      <c r="U6438" s="8">
        <f>Sales[[#This Row],[Unit Cost]]*Sales[[#This Row],[Order Quantity]]</f>
        <v>4643.1000000000004</v>
      </c>
    </row>
    <row r="6439" spans="1:21" x14ac:dyDescent="0.2">
      <c r="A6439" s="6" t="s">
        <v>6652</v>
      </c>
      <c r="B6439" s="6" t="s">
        <v>24</v>
      </c>
      <c r="C6439" s="6" t="s">
        <v>148</v>
      </c>
      <c r="D6439" s="7">
        <v>43900</v>
      </c>
      <c r="E6439" s="7">
        <v>44015</v>
      </c>
      <c r="F6439" s="7">
        <v>44025</v>
      </c>
      <c r="G6439" s="7">
        <v>44026</v>
      </c>
      <c r="H6439" s="6">
        <f t="shared" si="300"/>
        <v>11</v>
      </c>
      <c r="I6439" s="6" t="s">
        <v>215</v>
      </c>
      <c r="J6439" s="6">
        <v>2</v>
      </c>
      <c r="K6439" s="6">
        <v>19</v>
      </c>
      <c r="L6439" s="6">
        <v>11</v>
      </c>
      <c r="M6439" s="6">
        <v>11</v>
      </c>
      <c r="N6439" s="6">
        <v>1</v>
      </c>
      <c r="O6439" s="6">
        <v>0.1</v>
      </c>
      <c r="P6439" s="8">
        <v>1098.8</v>
      </c>
      <c r="Q6439" s="8">
        <v>450.50799999999998</v>
      </c>
      <c r="R6439" s="8">
        <f t="shared" si="301"/>
        <v>538.41200000000003</v>
      </c>
      <c r="S6439" s="8">
        <f>(((Sales[[#This Row],[Unit Price]]-(Sales[[#This Row],[Discount Applied]]*Sales[[#This Row],[Unit Price]]))-Q6439)/Q6439)*100</f>
        <v>119.51219512195124</v>
      </c>
      <c r="T6439" s="8">
        <f t="shared" si="302"/>
        <v>988.92</v>
      </c>
      <c r="U6439" s="8">
        <f>Sales[[#This Row],[Unit Cost]]*Sales[[#This Row],[Order Quantity]]</f>
        <v>450.50799999999998</v>
      </c>
    </row>
    <row r="6440" spans="1:21" x14ac:dyDescent="0.2">
      <c r="A6440" s="6" t="s">
        <v>6653</v>
      </c>
      <c r="B6440" s="6" t="s">
        <v>25</v>
      </c>
      <c r="C6440" s="6" t="s">
        <v>144</v>
      </c>
      <c r="D6440" s="7">
        <v>43900</v>
      </c>
      <c r="E6440" s="7">
        <v>44015</v>
      </c>
      <c r="F6440" s="7">
        <v>44030</v>
      </c>
      <c r="G6440" s="7">
        <v>44031</v>
      </c>
      <c r="H6440" s="6">
        <f t="shared" si="300"/>
        <v>16</v>
      </c>
      <c r="I6440" s="6" t="s">
        <v>215</v>
      </c>
      <c r="J6440" s="6">
        <v>20</v>
      </c>
      <c r="K6440" s="6">
        <v>7</v>
      </c>
      <c r="L6440" s="6">
        <v>87</v>
      </c>
      <c r="M6440" s="6">
        <v>3</v>
      </c>
      <c r="N6440" s="6">
        <v>2</v>
      </c>
      <c r="O6440" s="6">
        <v>0.05</v>
      </c>
      <c r="P6440" s="8">
        <v>730.30000000000007</v>
      </c>
      <c r="Q6440" s="8">
        <v>481.99800000000005</v>
      </c>
      <c r="R6440" s="8">
        <f t="shared" si="301"/>
        <v>423.57400000000007</v>
      </c>
      <c r="S6440" s="8">
        <f>(((Sales[[#This Row],[Unit Price]]-(Sales[[#This Row],[Discount Applied]]*Sales[[#This Row],[Unit Price]]))-Q6440)/Q6440)*100</f>
        <v>43.939393939393945</v>
      </c>
      <c r="T6440" s="8">
        <f t="shared" si="302"/>
        <v>1387.5700000000002</v>
      </c>
      <c r="U6440" s="8">
        <f>Sales[[#This Row],[Unit Cost]]*Sales[[#This Row],[Order Quantity]]</f>
        <v>963.99600000000009</v>
      </c>
    </row>
    <row r="6441" spans="1:21" x14ac:dyDescent="0.2">
      <c r="A6441" s="6" t="s">
        <v>6654</v>
      </c>
      <c r="B6441" s="6" t="s">
        <v>24</v>
      </c>
      <c r="C6441" s="6" t="s">
        <v>148</v>
      </c>
      <c r="D6441" s="7">
        <v>43900</v>
      </c>
      <c r="E6441" s="7">
        <v>44015</v>
      </c>
      <c r="F6441" s="7">
        <v>44023</v>
      </c>
      <c r="G6441" s="7">
        <v>44031</v>
      </c>
      <c r="H6441" s="6">
        <f t="shared" si="300"/>
        <v>16</v>
      </c>
      <c r="I6441" s="6" t="s">
        <v>215</v>
      </c>
      <c r="J6441" s="6">
        <v>9</v>
      </c>
      <c r="K6441" s="6">
        <v>18</v>
      </c>
      <c r="L6441" s="6">
        <v>51</v>
      </c>
      <c r="M6441" s="6">
        <v>18</v>
      </c>
      <c r="N6441" s="6">
        <v>4</v>
      </c>
      <c r="O6441" s="6">
        <v>7.4999999999999997E-2</v>
      </c>
      <c r="P6441" s="8">
        <v>1058.6000000000001</v>
      </c>
      <c r="Q6441" s="8">
        <v>624.57400000000007</v>
      </c>
      <c r="R6441" s="8">
        <f t="shared" si="301"/>
        <v>1418.5240000000003</v>
      </c>
      <c r="S6441" s="8">
        <f>(((Sales[[#This Row],[Unit Price]]-(Sales[[#This Row],[Discount Applied]]*Sales[[#This Row],[Unit Price]]))-Q6441)/Q6441)*100</f>
        <v>56.779661016949156</v>
      </c>
      <c r="T6441" s="8">
        <f t="shared" si="302"/>
        <v>3916.8200000000006</v>
      </c>
      <c r="U6441" s="8">
        <f>Sales[[#This Row],[Unit Cost]]*Sales[[#This Row],[Order Quantity]]</f>
        <v>2498.2960000000003</v>
      </c>
    </row>
    <row r="6442" spans="1:21" x14ac:dyDescent="0.2">
      <c r="A6442" s="6" t="s">
        <v>6655</v>
      </c>
      <c r="B6442" s="6" t="s">
        <v>24</v>
      </c>
      <c r="C6442" s="6" t="s">
        <v>147</v>
      </c>
      <c r="D6442" s="7">
        <v>43900</v>
      </c>
      <c r="E6442" s="7">
        <v>44015</v>
      </c>
      <c r="F6442" s="7">
        <v>44017</v>
      </c>
      <c r="G6442" s="7">
        <v>44024</v>
      </c>
      <c r="H6442" s="6">
        <f t="shared" si="300"/>
        <v>9</v>
      </c>
      <c r="I6442" s="6" t="s">
        <v>215</v>
      </c>
      <c r="J6442" s="6">
        <v>10</v>
      </c>
      <c r="K6442" s="6">
        <v>18</v>
      </c>
      <c r="L6442" s="6">
        <v>207</v>
      </c>
      <c r="M6442" s="6">
        <v>42</v>
      </c>
      <c r="N6442" s="6">
        <v>8</v>
      </c>
      <c r="O6442" s="6">
        <v>0.05</v>
      </c>
      <c r="P6442" s="8">
        <v>1078.7</v>
      </c>
      <c r="Q6442" s="8">
        <v>658.00700000000006</v>
      </c>
      <c r="R6442" s="8">
        <f t="shared" si="301"/>
        <v>2934.0640000000003</v>
      </c>
      <c r="S6442" s="8">
        <f>(((Sales[[#This Row],[Unit Price]]-(Sales[[#This Row],[Discount Applied]]*Sales[[#This Row],[Unit Price]]))-Q6442)/Q6442)*100</f>
        <v>55.737704918032783</v>
      </c>
      <c r="T6442" s="8">
        <f t="shared" si="302"/>
        <v>8198.1200000000008</v>
      </c>
      <c r="U6442" s="8">
        <f>Sales[[#This Row],[Unit Cost]]*Sales[[#This Row],[Order Quantity]]</f>
        <v>5264.0560000000005</v>
      </c>
    </row>
    <row r="6443" spans="1:21" x14ac:dyDescent="0.2">
      <c r="A6443" s="6" t="s">
        <v>6656</v>
      </c>
      <c r="B6443" s="6" t="s">
        <v>24</v>
      </c>
      <c r="C6443" s="6" t="s">
        <v>146</v>
      </c>
      <c r="D6443" s="7">
        <v>43900</v>
      </c>
      <c r="E6443" s="7">
        <v>44015</v>
      </c>
      <c r="F6443" s="7">
        <v>44017</v>
      </c>
      <c r="G6443" s="7">
        <v>44023</v>
      </c>
      <c r="H6443" s="6">
        <f t="shared" si="300"/>
        <v>8</v>
      </c>
      <c r="I6443" s="6" t="s">
        <v>215</v>
      </c>
      <c r="J6443" s="6">
        <v>8</v>
      </c>
      <c r="K6443" s="6">
        <v>40</v>
      </c>
      <c r="L6443" s="6">
        <v>308</v>
      </c>
      <c r="M6443" s="6">
        <v>7</v>
      </c>
      <c r="N6443" s="6">
        <v>5</v>
      </c>
      <c r="O6443" s="6">
        <v>0.05</v>
      </c>
      <c r="P6443" s="8">
        <v>1882.7</v>
      </c>
      <c r="Q6443" s="8">
        <v>1487.3330000000001</v>
      </c>
      <c r="R6443" s="8">
        <f t="shared" si="301"/>
        <v>1506.1599999999999</v>
      </c>
      <c r="S6443" s="8">
        <f>(((Sales[[#This Row],[Unit Price]]-(Sales[[#This Row],[Discount Applied]]*Sales[[#This Row],[Unit Price]]))-Q6443)/Q6443)*100</f>
        <v>20.253164556962023</v>
      </c>
      <c r="T6443" s="8">
        <f t="shared" si="302"/>
        <v>8942.8250000000007</v>
      </c>
      <c r="U6443" s="8">
        <f>Sales[[#This Row],[Unit Cost]]*Sales[[#This Row],[Order Quantity]]</f>
        <v>7436.6650000000009</v>
      </c>
    </row>
    <row r="6444" spans="1:21" x14ac:dyDescent="0.2">
      <c r="A6444" s="6" t="s">
        <v>6657</v>
      </c>
      <c r="B6444" s="6" t="s">
        <v>24</v>
      </c>
      <c r="C6444" s="6" t="s">
        <v>147</v>
      </c>
      <c r="D6444" s="7">
        <v>43900</v>
      </c>
      <c r="E6444" s="7">
        <v>44016</v>
      </c>
      <c r="F6444" s="7">
        <v>44044</v>
      </c>
      <c r="G6444" s="7">
        <v>44054</v>
      </c>
      <c r="H6444" s="6">
        <f t="shared" si="300"/>
        <v>38</v>
      </c>
      <c r="I6444" s="6" t="s">
        <v>215</v>
      </c>
      <c r="J6444" s="6">
        <v>10</v>
      </c>
      <c r="K6444" s="6">
        <v>44</v>
      </c>
      <c r="L6444" s="6">
        <v>203</v>
      </c>
      <c r="M6444" s="6">
        <v>26</v>
      </c>
      <c r="N6444" s="6">
        <v>3</v>
      </c>
      <c r="O6444" s="6">
        <v>0.05</v>
      </c>
      <c r="P6444" s="8">
        <v>757.1</v>
      </c>
      <c r="Q6444" s="8">
        <v>499.68600000000004</v>
      </c>
      <c r="R6444" s="8">
        <f t="shared" si="301"/>
        <v>658.67700000000013</v>
      </c>
      <c r="S6444" s="8">
        <f>(((Sales[[#This Row],[Unit Price]]-(Sales[[#This Row],[Discount Applied]]*Sales[[#This Row],[Unit Price]]))-Q6444)/Q6444)*100</f>
        <v>43.939393939393931</v>
      </c>
      <c r="T6444" s="8">
        <f t="shared" si="302"/>
        <v>2157.7350000000001</v>
      </c>
      <c r="U6444" s="8">
        <f>Sales[[#This Row],[Unit Cost]]*Sales[[#This Row],[Order Quantity]]</f>
        <v>1499.058</v>
      </c>
    </row>
    <row r="6445" spans="1:21" x14ac:dyDescent="0.2">
      <c r="A6445" s="6" t="s">
        <v>6658</v>
      </c>
      <c r="B6445" s="6" t="s">
        <v>26</v>
      </c>
      <c r="C6445" s="6" t="s">
        <v>144</v>
      </c>
      <c r="D6445" s="7">
        <v>43900</v>
      </c>
      <c r="E6445" s="7">
        <v>44016</v>
      </c>
      <c r="F6445" s="7">
        <v>44020</v>
      </c>
      <c r="G6445" s="7">
        <v>44023</v>
      </c>
      <c r="H6445" s="6">
        <f t="shared" si="300"/>
        <v>7</v>
      </c>
      <c r="I6445" s="6" t="s">
        <v>215</v>
      </c>
      <c r="J6445" s="6">
        <v>25</v>
      </c>
      <c r="K6445" s="6">
        <v>15</v>
      </c>
      <c r="L6445" s="6">
        <v>79</v>
      </c>
      <c r="M6445" s="6">
        <v>26</v>
      </c>
      <c r="N6445" s="6">
        <v>3</v>
      </c>
      <c r="O6445" s="6">
        <v>0.15</v>
      </c>
      <c r="P6445" s="8">
        <v>5159</v>
      </c>
      <c r="Q6445" s="8">
        <v>2785.86</v>
      </c>
      <c r="R6445" s="8">
        <f t="shared" si="301"/>
        <v>4797.8700000000008</v>
      </c>
      <c r="S6445" s="8">
        <f>(((Sales[[#This Row],[Unit Price]]-(Sales[[#This Row],[Discount Applied]]*Sales[[#This Row],[Unit Price]]))-Q6445)/Q6445)*100</f>
        <v>57.407407407407383</v>
      </c>
      <c r="T6445" s="8">
        <f t="shared" si="302"/>
        <v>13155.45</v>
      </c>
      <c r="U6445" s="8">
        <f>Sales[[#This Row],[Unit Cost]]*Sales[[#This Row],[Order Quantity]]</f>
        <v>8357.58</v>
      </c>
    </row>
    <row r="6446" spans="1:21" x14ac:dyDescent="0.2">
      <c r="A6446" s="6" t="s">
        <v>6659</v>
      </c>
      <c r="B6446" s="6" t="s">
        <v>24</v>
      </c>
      <c r="C6446" s="6" t="s">
        <v>145</v>
      </c>
      <c r="D6446" s="7">
        <v>43900</v>
      </c>
      <c r="E6446" s="7">
        <v>44016</v>
      </c>
      <c r="F6446" s="7">
        <v>44039</v>
      </c>
      <c r="G6446" s="7">
        <v>44043</v>
      </c>
      <c r="H6446" s="6">
        <f t="shared" si="300"/>
        <v>27</v>
      </c>
      <c r="I6446" s="6" t="s">
        <v>215</v>
      </c>
      <c r="J6446" s="6">
        <v>9</v>
      </c>
      <c r="K6446" s="6">
        <v>14</v>
      </c>
      <c r="L6446" s="6">
        <v>182</v>
      </c>
      <c r="M6446" s="6">
        <v>43</v>
      </c>
      <c r="N6446" s="6">
        <v>6</v>
      </c>
      <c r="O6446" s="6">
        <v>0.1</v>
      </c>
      <c r="P6446" s="8">
        <v>3939.6</v>
      </c>
      <c r="Q6446" s="8">
        <v>2087.9880000000003</v>
      </c>
      <c r="R6446" s="8">
        <f t="shared" si="301"/>
        <v>8745.9119999999948</v>
      </c>
      <c r="S6446" s="8">
        <f>(((Sales[[#This Row],[Unit Price]]-(Sales[[#This Row],[Discount Applied]]*Sales[[#This Row],[Unit Price]]))-Q6446)/Q6446)*100</f>
        <v>69.811320754716959</v>
      </c>
      <c r="T6446" s="8">
        <f t="shared" si="302"/>
        <v>21273.839999999997</v>
      </c>
      <c r="U6446" s="8">
        <f>Sales[[#This Row],[Unit Cost]]*Sales[[#This Row],[Order Quantity]]</f>
        <v>12527.928000000002</v>
      </c>
    </row>
    <row r="6447" spans="1:21" x14ac:dyDescent="0.2">
      <c r="A6447" s="6" t="s">
        <v>6660</v>
      </c>
      <c r="B6447" s="6" t="s">
        <v>25</v>
      </c>
      <c r="C6447" s="6" t="s">
        <v>146</v>
      </c>
      <c r="D6447" s="7">
        <v>43900</v>
      </c>
      <c r="E6447" s="7">
        <v>44016</v>
      </c>
      <c r="F6447" s="7">
        <v>44036</v>
      </c>
      <c r="G6447" s="7">
        <v>44043</v>
      </c>
      <c r="H6447" s="6">
        <f t="shared" si="300"/>
        <v>27</v>
      </c>
      <c r="I6447" s="6" t="s">
        <v>215</v>
      </c>
      <c r="J6447" s="6">
        <v>15</v>
      </c>
      <c r="K6447" s="6">
        <v>7</v>
      </c>
      <c r="L6447" s="6">
        <v>291</v>
      </c>
      <c r="M6447" s="6">
        <v>43</v>
      </c>
      <c r="N6447" s="6">
        <v>3</v>
      </c>
      <c r="O6447" s="6">
        <v>0.1</v>
      </c>
      <c r="P6447" s="8">
        <v>2438.8000000000002</v>
      </c>
      <c r="Q6447" s="8">
        <v>975.5200000000001</v>
      </c>
      <c r="R6447" s="8">
        <f t="shared" si="301"/>
        <v>3658.2</v>
      </c>
      <c r="S6447" s="8">
        <f>(((Sales[[#This Row],[Unit Price]]-(Sales[[#This Row],[Discount Applied]]*Sales[[#This Row],[Unit Price]]))-Q6447)/Q6447)*100</f>
        <v>125</v>
      </c>
      <c r="T6447" s="8">
        <f t="shared" si="302"/>
        <v>6584.76</v>
      </c>
      <c r="U6447" s="8">
        <f>Sales[[#This Row],[Unit Cost]]*Sales[[#This Row],[Order Quantity]]</f>
        <v>2926.5600000000004</v>
      </c>
    </row>
    <row r="6448" spans="1:21" x14ac:dyDescent="0.2">
      <c r="A6448" s="6" t="s">
        <v>6661</v>
      </c>
      <c r="B6448" s="6" t="s">
        <v>24</v>
      </c>
      <c r="C6448" s="6" t="s">
        <v>147</v>
      </c>
      <c r="D6448" s="7">
        <v>43900</v>
      </c>
      <c r="E6448" s="7">
        <v>44016</v>
      </c>
      <c r="F6448" s="7">
        <v>44040</v>
      </c>
      <c r="G6448" s="7">
        <v>44043</v>
      </c>
      <c r="H6448" s="6">
        <f t="shared" si="300"/>
        <v>27</v>
      </c>
      <c r="I6448" s="6" t="s">
        <v>215</v>
      </c>
      <c r="J6448" s="6">
        <v>11</v>
      </c>
      <c r="K6448" s="6">
        <v>40</v>
      </c>
      <c r="L6448" s="6">
        <v>245</v>
      </c>
      <c r="M6448" s="6">
        <v>4</v>
      </c>
      <c r="N6448" s="6">
        <v>4</v>
      </c>
      <c r="O6448" s="6">
        <v>0.15</v>
      </c>
      <c r="P6448" s="8">
        <v>1051.9000000000001</v>
      </c>
      <c r="Q6448" s="8">
        <v>557.50700000000006</v>
      </c>
      <c r="R6448" s="8">
        <f t="shared" si="301"/>
        <v>1346.4320000000002</v>
      </c>
      <c r="S6448" s="8">
        <f>(((Sales[[#This Row],[Unit Price]]-(Sales[[#This Row],[Discount Applied]]*Sales[[#This Row],[Unit Price]]))-Q6448)/Q6448)*100</f>
        <v>60.377358490566046</v>
      </c>
      <c r="T6448" s="8">
        <f t="shared" si="302"/>
        <v>3576.4600000000005</v>
      </c>
      <c r="U6448" s="8">
        <f>Sales[[#This Row],[Unit Cost]]*Sales[[#This Row],[Order Quantity]]</f>
        <v>2230.0280000000002</v>
      </c>
    </row>
    <row r="6449" spans="1:21" x14ac:dyDescent="0.2">
      <c r="A6449" s="6" t="s">
        <v>6662</v>
      </c>
      <c r="B6449" s="6" t="s">
        <v>24</v>
      </c>
      <c r="C6449" s="6" t="s">
        <v>144</v>
      </c>
      <c r="D6449" s="7">
        <v>43900</v>
      </c>
      <c r="E6449" s="7">
        <v>44016</v>
      </c>
      <c r="F6449" s="7">
        <v>44042</v>
      </c>
      <c r="G6449" s="7">
        <v>44047</v>
      </c>
      <c r="H6449" s="6">
        <f t="shared" si="300"/>
        <v>31</v>
      </c>
      <c r="I6449" s="6" t="s">
        <v>215</v>
      </c>
      <c r="J6449" s="6">
        <v>11</v>
      </c>
      <c r="K6449" s="6">
        <v>1</v>
      </c>
      <c r="L6449" s="6">
        <v>70</v>
      </c>
      <c r="M6449" s="6">
        <v>35</v>
      </c>
      <c r="N6449" s="6">
        <v>1</v>
      </c>
      <c r="O6449" s="6">
        <v>0.4</v>
      </c>
      <c r="P6449" s="8">
        <v>180.9</v>
      </c>
      <c r="Q6449" s="8">
        <v>148.33799999999999</v>
      </c>
      <c r="R6449" s="8">
        <f t="shared" si="301"/>
        <v>-39.797999999999988</v>
      </c>
      <c r="S6449" s="8">
        <f>(((Sales[[#This Row],[Unit Price]]-(Sales[[#This Row],[Discount Applied]]*Sales[[#This Row],[Unit Price]]))-Q6449)/Q6449)*100</f>
        <v>-26.829268292682919</v>
      </c>
      <c r="T6449" s="8">
        <f t="shared" si="302"/>
        <v>108.54</v>
      </c>
      <c r="U6449" s="8">
        <f>Sales[[#This Row],[Unit Cost]]*Sales[[#This Row],[Order Quantity]]</f>
        <v>148.33799999999999</v>
      </c>
    </row>
    <row r="6450" spans="1:21" x14ac:dyDescent="0.2">
      <c r="A6450" s="6" t="s">
        <v>6663</v>
      </c>
      <c r="B6450" s="6" t="s">
        <v>24</v>
      </c>
      <c r="C6450" s="6" t="s">
        <v>146</v>
      </c>
      <c r="D6450" s="7">
        <v>43900</v>
      </c>
      <c r="E6450" s="7">
        <v>44016</v>
      </c>
      <c r="F6450" s="7">
        <v>44042</v>
      </c>
      <c r="G6450" s="7">
        <v>44047</v>
      </c>
      <c r="H6450" s="6">
        <f t="shared" si="300"/>
        <v>31</v>
      </c>
      <c r="I6450" s="6" t="s">
        <v>215</v>
      </c>
      <c r="J6450" s="6">
        <v>6</v>
      </c>
      <c r="K6450" s="6">
        <v>43</v>
      </c>
      <c r="L6450" s="6">
        <v>322</v>
      </c>
      <c r="M6450" s="6">
        <v>7</v>
      </c>
      <c r="N6450" s="6">
        <v>7</v>
      </c>
      <c r="O6450" s="6">
        <v>7.4999999999999997E-2</v>
      </c>
      <c r="P6450" s="8">
        <v>5762</v>
      </c>
      <c r="Q6450" s="8">
        <v>3514.8199999999997</v>
      </c>
      <c r="R6450" s="8">
        <f t="shared" si="301"/>
        <v>12705.21</v>
      </c>
      <c r="S6450" s="8">
        <f>(((Sales[[#This Row],[Unit Price]]-(Sales[[#This Row],[Discount Applied]]*Sales[[#This Row],[Unit Price]]))-Q6450)/Q6450)*100</f>
        <v>51.639344262295104</v>
      </c>
      <c r="T6450" s="8">
        <f t="shared" si="302"/>
        <v>37308.949999999997</v>
      </c>
      <c r="U6450" s="8">
        <f>Sales[[#This Row],[Unit Cost]]*Sales[[#This Row],[Order Quantity]]</f>
        <v>24603.739999999998</v>
      </c>
    </row>
    <row r="6451" spans="1:21" x14ac:dyDescent="0.2">
      <c r="A6451" s="6" t="s">
        <v>6664</v>
      </c>
      <c r="B6451" s="6" t="s">
        <v>26</v>
      </c>
      <c r="C6451" s="6" t="s">
        <v>143</v>
      </c>
      <c r="D6451" s="7">
        <v>43900</v>
      </c>
      <c r="E6451" s="7">
        <v>44016</v>
      </c>
      <c r="F6451" s="7">
        <v>44037</v>
      </c>
      <c r="G6451" s="7">
        <v>44044</v>
      </c>
      <c r="H6451" s="6">
        <f t="shared" si="300"/>
        <v>28</v>
      </c>
      <c r="I6451" s="6" t="s">
        <v>215</v>
      </c>
      <c r="J6451" s="6">
        <v>26</v>
      </c>
      <c r="K6451" s="6">
        <v>18</v>
      </c>
      <c r="L6451" s="6">
        <v>357</v>
      </c>
      <c r="M6451" s="6">
        <v>40</v>
      </c>
      <c r="N6451" s="6">
        <v>5</v>
      </c>
      <c r="O6451" s="6">
        <v>7.4999999999999997E-2</v>
      </c>
      <c r="P6451" s="8">
        <v>2365.1</v>
      </c>
      <c r="Q6451" s="8">
        <v>1702.8719999999998</v>
      </c>
      <c r="R6451" s="8">
        <f t="shared" si="301"/>
        <v>2424.2275000000009</v>
      </c>
      <c r="S6451" s="8">
        <f>(((Sales[[#This Row],[Unit Price]]-(Sales[[#This Row],[Discount Applied]]*Sales[[#This Row],[Unit Price]]))-Q6451)/Q6451)*100</f>
        <v>28.472222222222221</v>
      </c>
      <c r="T6451" s="8">
        <f t="shared" si="302"/>
        <v>10938.5875</v>
      </c>
      <c r="U6451" s="8">
        <f>Sales[[#This Row],[Unit Cost]]*Sales[[#This Row],[Order Quantity]]</f>
        <v>8514.3599999999988</v>
      </c>
    </row>
    <row r="6452" spans="1:21" x14ac:dyDescent="0.2">
      <c r="A6452" s="6" t="s">
        <v>6665</v>
      </c>
      <c r="B6452" s="6" t="s">
        <v>24</v>
      </c>
      <c r="C6452" s="6" t="s">
        <v>145</v>
      </c>
      <c r="D6452" s="7">
        <v>43900</v>
      </c>
      <c r="E6452" s="7">
        <v>44016</v>
      </c>
      <c r="F6452" s="7">
        <v>44033</v>
      </c>
      <c r="G6452" s="7">
        <v>44043</v>
      </c>
      <c r="H6452" s="6">
        <f t="shared" si="300"/>
        <v>27</v>
      </c>
      <c r="I6452" s="6" t="s">
        <v>215</v>
      </c>
      <c r="J6452" s="6">
        <v>1</v>
      </c>
      <c r="K6452" s="6">
        <v>24</v>
      </c>
      <c r="L6452" s="6">
        <v>150</v>
      </c>
      <c r="M6452" s="6">
        <v>23</v>
      </c>
      <c r="N6452" s="6">
        <v>6</v>
      </c>
      <c r="O6452" s="6">
        <v>7.4999999999999997E-2</v>
      </c>
      <c r="P6452" s="8">
        <v>1105.5</v>
      </c>
      <c r="Q6452" s="8">
        <v>884.40000000000009</v>
      </c>
      <c r="R6452" s="8">
        <f t="shared" si="301"/>
        <v>829.12499999999909</v>
      </c>
      <c r="S6452" s="8">
        <f>(((Sales[[#This Row],[Unit Price]]-(Sales[[#This Row],[Discount Applied]]*Sales[[#This Row],[Unit Price]]))-Q6452)/Q6452)*100</f>
        <v>15.624999999999986</v>
      </c>
      <c r="T6452" s="8">
        <f t="shared" si="302"/>
        <v>6135.5249999999996</v>
      </c>
      <c r="U6452" s="8">
        <f>Sales[[#This Row],[Unit Cost]]*Sales[[#This Row],[Order Quantity]]</f>
        <v>5306.4000000000005</v>
      </c>
    </row>
    <row r="6453" spans="1:21" x14ac:dyDescent="0.2">
      <c r="A6453" s="6" t="s">
        <v>6666</v>
      </c>
      <c r="B6453" s="6" t="s">
        <v>24</v>
      </c>
      <c r="C6453" s="6" t="s">
        <v>145</v>
      </c>
      <c r="D6453" s="7">
        <v>43900</v>
      </c>
      <c r="E6453" s="7">
        <v>44016</v>
      </c>
      <c r="F6453" s="7">
        <v>44037</v>
      </c>
      <c r="G6453" s="7">
        <v>44039</v>
      </c>
      <c r="H6453" s="6">
        <f t="shared" si="300"/>
        <v>23</v>
      </c>
      <c r="I6453" s="6" t="s">
        <v>215</v>
      </c>
      <c r="J6453" s="6">
        <v>7</v>
      </c>
      <c r="K6453" s="6">
        <v>7</v>
      </c>
      <c r="L6453" s="6">
        <v>138</v>
      </c>
      <c r="M6453" s="6">
        <v>3</v>
      </c>
      <c r="N6453" s="6">
        <v>4</v>
      </c>
      <c r="O6453" s="6">
        <v>0.2</v>
      </c>
      <c r="P6453" s="8">
        <v>6123.8</v>
      </c>
      <c r="Q6453" s="8">
        <v>3306.8520000000003</v>
      </c>
      <c r="R6453" s="8">
        <f t="shared" si="301"/>
        <v>6368.7519999999986</v>
      </c>
      <c r="S6453" s="8">
        <f>(((Sales[[#This Row],[Unit Price]]-(Sales[[#This Row],[Discount Applied]]*Sales[[#This Row],[Unit Price]]))-Q6453)/Q6453)*100</f>
        <v>48.148148148148131</v>
      </c>
      <c r="T6453" s="8">
        <f t="shared" si="302"/>
        <v>19596.16</v>
      </c>
      <c r="U6453" s="8">
        <f>Sales[[#This Row],[Unit Cost]]*Sales[[#This Row],[Order Quantity]]</f>
        <v>13227.408000000001</v>
      </c>
    </row>
    <row r="6454" spans="1:21" x14ac:dyDescent="0.2">
      <c r="A6454" s="6" t="s">
        <v>6667</v>
      </c>
      <c r="B6454" s="6" t="s">
        <v>25</v>
      </c>
      <c r="C6454" s="6" t="s">
        <v>145</v>
      </c>
      <c r="D6454" s="7">
        <v>43900</v>
      </c>
      <c r="E6454" s="7">
        <v>44016</v>
      </c>
      <c r="F6454" s="7">
        <v>44034</v>
      </c>
      <c r="G6454" s="7">
        <v>44036</v>
      </c>
      <c r="H6454" s="6">
        <f t="shared" si="300"/>
        <v>20</v>
      </c>
      <c r="I6454" s="6" t="s">
        <v>215</v>
      </c>
      <c r="J6454" s="6">
        <v>13</v>
      </c>
      <c r="K6454" s="6">
        <v>21</v>
      </c>
      <c r="L6454" s="6">
        <v>123</v>
      </c>
      <c r="M6454" s="6">
        <v>35</v>
      </c>
      <c r="N6454" s="6">
        <v>2</v>
      </c>
      <c r="O6454" s="6">
        <v>7.4999999999999997E-2</v>
      </c>
      <c r="P6454" s="8">
        <v>998.30000000000007</v>
      </c>
      <c r="Q6454" s="8">
        <v>469.20100000000002</v>
      </c>
      <c r="R6454" s="8">
        <f t="shared" si="301"/>
        <v>908.45299999999997</v>
      </c>
      <c r="S6454" s="8">
        <f>(((Sales[[#This Row],[Unit Price]]-(Sales[[#This Row],[Discount Applied]]*Sales[[#This Row],[Unit Price]]))-Q6454)/Q6454)*100</f>
        <v>96.808510638297861</v>
      </c>
      <c r="T6454" s="8">
        <f t="shared" si="302"/>
        <v>1846.855</v>
      </c>
      <c r="U6454" s="8">
        <f>Sales[[#This Row],[Unit Cost]]*Sales[[#This Row],[Order Quantity]]</f>
        <v>938.40200000000004</v>
      </c>
    </row>
    <row r="6455" spans="1:21" x14ac:dyDescent="0.2">
      <c r="A6455" s="6" t="s">
        <v>6668</v>
      </c>
      <c r="B6455" s="6" t="s">
        <v>26</v>
      </c>
      <c r="C6455" s="6" t="s">
        <v>146</v>
      </c>
      <c r="D6455" s="7">
        <v>43900</v>
      </c>
      <c r="E6455" s="7">
        <v>44016</v>
      </c>
      <c r="F6455" s="7">
        <v>44037</v>
      </c>
      <c r="G6455" s="7">
        <v>44047</v>
      </c>
      <c r="H6455" s="6">
        <f t="shared" si="300"/>
        <v>31</v>
      </c>
      <c r="I6455" s="6" t="s">
        <v>215</v>
      </c>
      <c r="J6455" s="6">
        <v>27</v>
      </c>
      <c r="K6455" s="6">
        <v>16</v>
      </c>
      <c r="L6455" s="6">
        <v>294</v>
      </c>
      <c r="M6455" s="6">
        <v>33</v>
      </c>
      <c r="N6455" s="6">
        <v>3</v>
      </c>
      <c r="O6455" s="6">
        <v>0.05</v>
      </c>
      <c r="P6455" s="8">
        <v>2224.4</v>
      </c>
      <c r="Q6455" s="8">
        <v>1267.9079999999999</v>
      </c>
      <c r="R6455" s="8">
        <f t="shared" si="301"/>
        <v>2535.8160000000012</v>
      </c>
      <c r="S6455" s="8">
        <f>(((Sales[[#This Row],[Unit Price]]-(Sales[[#This Row],[Discount Applied]]*Sales[[#This Row],[Unit Price]]))-Q6455)/Q6455)*100</f>
        <v>66.666666666666714</v>
      </c>
      <c r="T6455" s="8">
        <f t="shared" si="302"/>
        <v>6339.5400000000009</v>
      </c>
      <c r="U6455" s="8">
        <f>Sales[[#This Row],[Unit Cost]]*Sales[[#This Row],[Order Quantity]]</f>
        <v>3803.7239999999997</v>
      </c>
    </row>
    <row r="6456" spans="1:21" x14ac:dyDescent="0.2">
      <c r="A6456" s="6" t="s">
        <v>6669</v>
      </c>
      <c r="B6456" s="6" t="s">
        <v>24</v>
      </c>
      <c r="C6456" s="6" t="s">
        <v>147</v>
      </c>
      <c r="D6456" s="7">
        <v>43900</v>
      </c>
      <c r="E6456" s="7">
        <v>44016</v>
      </c>
      <c r="F6456" s="7">
        <v>44040</v>
      </c>
      <c r="G6456" s="7">
        <v>44041</v>
      </c>
      <c r="H6456" s="6">
        <f t="shared" si="300"/>
        <v>25</v>
      </c>
      <c r="I6456" s="6" t="s">
        <v>215</v>
      </c>
      <c r="J6456" s="6">
        <v>1</v>
      </c>
      <c r="K6456" s="6">
        <v>50</v>
      </c>
      <c r="L6456" s="6">
        <v>208</v>
      </c>
      <c r="M6456" s="6">
        <v>19</v>
      </c>
      <c r="N6456" s="6">
        <v>4</v>
      </c>
      <c r="O6456" s="6">
        <v>0.3</v>
      </c>
      <c r="P6456" s="8">
        <v>3939.6</v>
      </c>
      <c r="Q6456" s="8">
        <v>3269.8679999999999</v>
      </c>
      <c r="R6456" s="8">
        <f t="shared" si="301"/>
        <v>-2048.5919999999987</v>
      </c>
      <c r="S6456" s="8">
        <f>(((Sales[[#This Row],[Unit Price]]-(Sales[[#This Row],[Discount Applied]]*Sales[[#This Row],[Unit Price]]))-Q6456)/Q6456)*100</f>
        <v>-15.662650602409627</v>
      </c>
      <c r="T6456" s="8">
        <f t="shared" si="302"/>
        <v>11030.880000000001</v>
      </c>
      <c r="U6456" s="8">
        <f>Sales[[#This Row],[Unit Cost]]*Sales[[#This Row],[Order Quantity]]</f>
        <v>13079.472</v>
      </c>
    </row>
    <row r="6457" spans="1:21" x14ac:dyDescent="0.2">
      <c r="A6457" s="6" t="s">
        <v>6670</v>
      </c>
      <c r="B6457" s="6" t="s">
        <v>24</v>
      </c>
      <c r="C6457" s="6" t="s">
        <v>144</v>
      </c>
      <c r="D6457" s="7">
        <v>43900</v>
      </c>
      <c r="E6457" s="7">
        <v>44017</v>
      </c>
      <c r="F6457" s="7">
        <v>44044</v>
      </c>
      <c r="G6457" s="7">
        <v>44048</v>
      </c>
      <c r="H6457" s="6">
        <f t="shared" si="300"/>
        <v>31</v>
      </c>
      <c r="I6457" s="6" t="s">
        <v>215</v>
      </c>
      <c r="J6457" s="6">
        <v>8</v>
      </c>
      <c r="K6457" s="6">
        <v>31</v>
      </c>
      <c r="L6457" s="6">
        <v>82</v>
      </c>
      <c r="M6457" s="6">
        <v>12</v>
      </c>
      <c r="N6457" s="6">
        <v>8</v>
      </c>
      <c r="O6457" s="6">
        <v>0.05</v>
      </c>
      <c r="P6457" s="8">
        <v>871</v>
      </c>
      <c r="Q6457" s="8">
        <v>418.08</v>
      </c>
      <c r="R6457" s="8">
        <f t="shared" si="301"/>
        <v>3274.9600000000005</v>
      </c>
      <c r="S6457" s="8">
        <f>(((Sales[[#This Row],[Unit Price]]-(Sales[[#This Row],[Discount Applied]]*Sales[[#This Row],[Unit Price]]))-Q6457)/Q6457)*100</f>
        <v>97.916666666666686</v>
      </c>
      <c r="T6457" s="8">
        <f t="shared" si="302"/>
        <v>6619.6</v>
      </c>
      <c r="U6457" s="8">
        <f>Sales[[#This Row],[Unit Cost]]*Sales[[#This Row],[Order Quantity]]</f>
        <v>3344.64</v>
      </c>
    </row>
    <row r="6458" spans="1:21" x14ac:dyDescent="0.2">
      <c r="A6458" s="6" t="s">
        <v>6671</v>
      </c>
      <c r="B6458" s="6" t="s">
        <v>25</v>
      </c>
      <c r="C6458" s="6" t="s">
        <v>148</v>
      </c>
      <c r="D6458" s="7">
        <v>43900</v>
      </c>
      <c r="E6458" s="7">
        <v>44017</v>
      </c>
      <c r="F6458" s="7">
        <v>44022</v>
      </c>
      <c r="G6458" s="7">
        <v>44028</v>
      </c>
      <c r="H6458" s="6">
        <f t="shared" si="300"/>
        <v>11</v>
      </c>
      <c r="I6458" s="6" t="s">
        <v>215</v>
      </c>
      <c r="J6458" s="6">
        <v>13</v>
      </c>
      <c r="K6458" s="6">
        <v>50</v>
      </c>
      <c r="L6458" s="6">
        <v>32</v>
      </c>
      <c r="M6458" s="6">
        <v>37</v>
      </c>
      <c r="N6458" s="6">
        <v>7</v>
      </c>
      <c r="O6458" s="6">
        <v>0.1</v>
      </c>
      <c r="P6458" s="8">
        <v>817.4</v>
      </c>
      <c r="Q6458" s="8">
        <v>514.96199999999999</v>
      </c>
      <c r="R6458" s="8">
        <f t="shared" si="301"/>
        <v>1544.886</v>
      </c>
      <c r="S6458" s="8">
        <f>(((Sales[[#This Row],[Unit Price]]-(Sales[[#This Row],[Discount Applied]]*Sales[[#This Row],[Unit Price]]))-Q6458)/Q6458)*100</f>
        <v>42.857142857142854</v>
      </c>
      <c r="T6458" s="8">
        <f t="shared" si="302"/>
        <v>5149.62</v>
      </c>
      <c r="U6458" s="8">
        <f>Sales[[#This Row],[Unit Cost]]*Sales[[#This Row],[Order Quantity]]</f>
        <v>3604.7339999999999</v>
      </c>
    </row>
    <row r="6459" spans="1:21" x14ac:dyDescent="0.2">
      <c r="A6459" s="6" t="s">
        <v>6672</v>
      </c>
      <c r="B6459" s="6" t="s">
        <v>23</v>
      </c>
      <c r="C6459" s="6" t="s">
        <v>143</v>
      </c>
      <c r="D6459" s="7">
        <v>43900</v>
      </c>
      <c r="E6459" s="7">
        <v>44017</v>
      </c>
      <c r="F6459" s="7">
        <v>44035</v>
      </c>
      <c r="G6459" s="7">
        <v>44041</v>
      </c>
      <c r="H6459" s="6">
        <f t="shared" si="300"/>
        <v>24</v>
      </c>
      <c r="I6459" s="6" t="s">
        <v>215</v>
      </c>
      <c r="J6459" s="6">
        <v>23</v>
      </c>
      <c r="K6459" s="6">
        <v>33</v>
      </c>
      <c r="L6459" s="6">
        <v>346</v>
      </c>
      <c r="M6459" s="6">
        <v>8</v>
      </c>
      <c r="N6459" s="6">
        <v>6</v>
      </c>
      <c r="O6459" s="6">
        <v>0.05</v>
      </c>
      <c r="P6459" s="8">
        <v>1132.3</v>
      </c>
      <c r="Q6459" s="8">
        <v>781.28699999999992</v>
      </c>
      <c r="R6459" s="8">
        <f t="shared" si="301"/>
        <v>1766.3879999999999</v>
      </c>
      <c r="S6459" s="8">
        <f>(((Sales[[#This Row],[Unit Price]]-(Sales[[#This Row],[Discount Applied]]*Sales[[#This Row],[Unit Price]]))-Q6459)/Q6459)*100</f>
        <v>37.681159420289859</v>
      </c>
      <c r="T6459" s="8">
        <f t="shared" si="302"/>
        <v>6454.11</v>
      </c>
      <c r="U6459" s="8">
        <f>Sales[[#This Row],[Unit Cost]]*Sales[[#This Row],[Order Quantity]]</f>
        <v>4687.7219999999998</v>
      </c>
    </row>
    <row r="6460" spans="1:21" x14ac:dyDescent="0.2">
      <c r="A6460" s="6" t="s">
        <v>6673</v>
      </c>
      <c r="B6460" s="6" t="s">
        <v>24</v>
      </c>
      <c r="C6460" s="6" t="s">
        <v>144</v>
      </c>
      <c r="D6460" s="7">
        <v>43900</v>
      </c>
      <c r="E6460" s="7">
        <v>44017</v>
      </c>
      <c r="F6460" s="7">
        <v>44035</v>
      </c>
      <c r="G6460" s="7">
        <v>44038</v>
      </c>
      <c r="H6460" s="6">
        <f t="shared" si="300"/>
        <v>21</v>
      </c>
      <c r="I6460" s="6" t="s">
        <v>215</v>
      </c>
      <c r="J6460" s="6">
        <v>3</v>
      </c>
      <c r="K6460" s="6">
        <v>48</v>
      </c>
      <c r="L6460" s="6">
        <v>78</v>
      </c>
      <c r="M6460" s="6">
        <v>22</v>
      </c>
      <c r="N6460" s="6">
        <v>2</v>
      </c>
      <c r="O6460" s="6">
        <v>0.1</v>
      </c>
      <c r="P6460" s="8">
        <v>1118.9000000000001</v>
      </c>
      <c r="Q6460" s="8">
        <v>615.3950000000001</v>
      </c>
      <c r="R6460" s="8">
        <f t="shared" si="301"/>
        <v>783.23</v>
      </c>
      <c r="S6460" s="8">
        <f>(((Sales[[#This Row],[Unit Price]]-(Sales[[#This Row],[Discount Applied]]*Sales[[#This Row],[Unit Price]]))-Q6460)/Q6460)*100</f>
        <v>63.636363636363626</v>
      </c>
      <c r="T6460" s="8">
        <f t="shared" si="302"/>
        <v>2014.0200000000002</v>
      </c>
      <c r="U6460" s="8">
        <f>Sales[[#This Row],[Unit Cost]]*Sales[[#This Row],[Order Quantity]]</f>
        <v>1230.7900000000002</v>
      </c>
    </row>
    <row r="6461" spans="1:21" x14ac:dyDescent="0.2">
      <c r="A6461" s="6" t="s">
        <v>6674</v>
      </c>
      <c r="B6461" s="6" t="s">
        <v>24</v>
      </c>
      <c r="C6461" s="6" t="s">
        <v>145</v>
      </c>
      <c r="D6461" s="7">
        <v>43900</v>
      </c>
      <c r="E6461" s="7">
        <v>44017</v>
      </c>
      <c r="F6461" s="7">
        <v>44031</v>
      </c>
      <c r="G6461" s="7">
        <v>44032</v>
      </c>
      <c r="H6461" s="6">
        <f t="shared" si="300"/>
        <v>15</v>
      </c>
      <c r="I6461" s="6" t="s">
        <v>215</v>
      </c>
      <c r="J6461" s="6">
        <v>12</v>
      </c>
      <c r="K6461" s="6">
        <v>3</v>
      </c>
      <c r="L6461" s="6">
        <v>120</v>
      </c>
      <c r="M6461" s="6">
        <v>41</v>
      </c>
      <c r="N6461" s="6">
        <v>6</v>
      </c>
      <c r="O6461" s="6">
        <v>0.2</v>
      </c>
      <c r="P6461" s="8">
        <v>911.2</v>
      </c>
      <c r="Q6461" s="8">
        <v>637.84</v>
      </c>
      <c r="R6461" s="8">
        <f t="shared" si="301"/>
        <v>546.72000000000025</v>
      </c>
      <c r="S6461" s="8">
        <f>(((Sales[[#This Row],[Unit Price]]-(Sales[[#This Row],[Discount Applied]]*Sales[[#This Row],[Unit Price]]))-Q6461)/Q6461)*100</f>
        <v>14.285714285714285</v>
      </c>
      <c r="T6461" s="8">
        <f t="shared" si="302"/>
        <v>4373.76</v>
      </c>
      <c r="U6461" s="8">
        <f>Sales[[#This Row],[Unit Cost]]*Sales[[#This Row],[Order Quantity]]</f>
        <v>3827.04</v>
      </c>
    </row>
    <row r="6462" spans="1:21" x14ac:dyDescent="0.2">
      <c r="A6462" s="6" t="s">
        <v>6675</v>
      </c>
      <c r="B6462" s="6" t="s">
        <v>24</v>
      </c>
      <c r="C6462" s="6" t="s">
        <v>146</v>
      </c>
      <c r="D6462" s="7">
        <v>43900</v>
      </c>
      <c r="E6462" s="7">
        <v>44017</v>
      </c>
      <c r="F6462" s="7">
        <v>44024</v>
      </c>
      <c r="G6462" s="7">
        <v>44029</v>
      </c>
      <c r="H6462" s="6">
        <f t="shared" si="300"/>
        <v>12</v>
      </c>
      <c r="I6462" s="6" t="s">
        <v>215</v>
      </c>
      <c r="J6462" s="6">
        <v>9</v>
      </c>
      <c r="K6462" s="6">
        <v>48</v>
      </c>
      <c r="L6462" s="6">
        <v>326</v>
      </c>
      <c r="M6462" s="6">
        <v>37</v>
      </c>
      <c r="N6462" s="6">
        <v>6</v>
      </c>
      <c r="O6462" s="6">
        <v>0.15</v>
      </c>
      <c r="P6462" s="8">
        <v>1005</v>
      </c>
      <c r="Q6462" s="8">
        <v>613.04999999999995</v>
      </c>
      <c r="R6462" s="8">
        <f t="shared" si="301"/>
        <v>1447.2000000000003</v>
      </c>
      <c r="S6462" s="8">
        <f>(((Sales[[#This Row],[Unit Price]]-(Sales[[#This Row],[Discount Applied]]*Sales[[#This Row],[Unit Price]]))-Q6462)/Q6462)*100</f>
        <v>39.344262295081975</v>
      </c>
      <c r="T6462" s="8">
        <f t="shared" si="302"/>
        <v>5125.5</v>
      </c>
      <c r="U6462" s="8">
        <f>Sales[[#This Row],[Unit Cost]]*Sales[[#This Row],[Order Quantity]]</f>
        <v>3678.2999999999997</v>
      </c>
    </row>
    <row r="6463" spans="1:21" x14ac:dyDescent="0.2">
      <c r="A6463" s="6" t="s">
        <v>6676</v>
      </c>
      <c r="B6463" s="6" t="s">
        <v>23</v>
      </c>
      <c r="C6463" s="6" t="s">
        <v>145</v>
      </c>
      <c r="D6463" s="7">
        <v>43900</v>
      </c>
      <c r="E6463" s="7">
        <v>44017</v>
      </c>
      <c r="F6463" s="7">
        <v>44021</v>
      </c>
      <c r="G6463" s="7">
        <v>44028</v>
      </c>
      <c r="H6463" s="6">
        <f t="shared" si="300"/>
        <v>11</v>
      </c>
      <c r="I6463" s="6" t="s">
        <v>215</v>
      </c>
      <c r="J6463" s="6">
        <v>23</v>
      </c>
      <c r="K6463" s="6">
        <v>8</v>
      </c>
      <c r="L6463" s="6">
        <v>161</v>
      </c>
      <c r="M6463" s="6">
        <v>38</v>
      </c>
      <c r="N6463" s="6">
        <v>7</v>
      </c>
      <c r="O6463" s="6">
        <v>0.05</v>
      </c>
      <c r="P6463" s="8">
        <v>3845.8</v>
      </c>
      <c r="Q6463" s="8">
        <v>2961.2660000000001</v>
      </c>
      <c r="R6463" s="8">
        <f t="shared" si="301"/>
        <v>4845.7080000000024</v>
      </c>
      <c r="S6463" s="8">
        <f>(((Sales[[#This Row],[Unit Price]]-(Sales[[#This Row],[Discount Applied]]*Sales[[#This Row],[Unit Price]]))-Q6463)/Q6463)*100</f>
        <v>23.376623376623382</v>
      </c>
      <c r="T6463" s="8">
        <f t="shared" si="302"/>
        <v>25574.570000000003</v>
      </c>
      <c r="U6463" s="8">
        <f>Sales[[#This Row],[Unit Cost]]*Sales[[#This Row],[Order Quantity]]</f>
        <v>20728.862000000001</v>
      </c>
    </row>
    <row r="6464" spans="1:21" x14ac:dyDescent="0.2">
      <c r="A6464" s="6" t="s">
        <v>6677</v>
      </c>
      <c r="B6464" s="6" t="s">
        <v>25</v>
      </c>
      <c r="C6464" s="6" t="s">
        <v>145</v>
      </c>
      <c r="D6464" s="7">
        <v>43900</v>
      </c>
      <c r="E6464" s="7">
        <v>44018</v>
      </c>
      <c r="F6464" s="7">
        <v>44036</v>
      </c>
      <c r="G6464" s="7">
        <v>44045</v>
      </c>
      <c r="H6464" s="6">
        <f t="shared" si="300"/>
        <v>27</v>
      </c>
      <c r="I6464" s="6" t="s">
        <v>215</v>
      </c>
      <c r="J6464" s="6">
        <v>16</v>
      </c>
      <c r="K6464" s="6">
        <v>31</v>
      </c>
      <c r="L6464" s="6">
        <v>102</v>
      </c>
      <c r="M6464" s="6">
        <v>41</v>
      </c>
      <c r="N6464" s="6">
        <v>3</v>
      </c>
      <c r="O6464" s="6">
        <v>0.05</v>
      </c>
      <c r="P6464" s="8">
        <v>2572.8000000000002</v>
      </c>
      <c r="Q6464" s="8">
        <v>1054.848</v>
      </c>
      <c r="R6464" s="8">
        <f t="shared" si="301"/>
        <v>4167.9360000000006</v>
      </c>
      <c r="S6464" s="8">
        <f>(((Sales[[#This Row],[Unit Price]]-(Sales[[#This Row],[Discount Applied]]*Sales[[#This Row],[Unit Price]]))-Q6464)/Q6464)*100</f>
        <v>131.70731707317077</v>
      </c>
      <c r="T6464" s="8">
        <f t="shared" si="302"/>
        <v>7332.4800000000005</v>
      </c>
      <c r="U6464" s="8">
        <f>Sales[[#This Row],[Unit Cost]]*Sales[[#This Row],[Order Quantity]]</f>
        <v>3164.5439999999999</v>
      </c>
    </row>
    <row r="6465" spans="1:21" x14ac:dyDescent="0.2">
      <c r="A6465" s="6" t="s">
        <v>6678</v>
      </c>
      <c r="B6465" s="6" t="s">
        <v>23</v>
      </c>
      <c r="C6465" s="6" t="s">
        <v>146</v>
      </c>
      <c r="D6465" s="7">
        <v>43900</v>
      </c>
      <c r="E6465" s="7">
        <v>44018</v>
      </c>
      <c r="F6465" s="7">
        <v>44025</v>
      </c>
      <c r="G6465" s="7">
        <v>44030</v>
      </c>
      <c r="H6465" s="6">
        <f t="shared" si="300"/>
        <v>12</v>
      </c>
      <c r="I6465" s="6" t="s">
        <v>215</v>
      </c>
      <c r="J6465" s="6">
        <v>21</v>
      </c>
      <c r="K6465" s="6">
        <v>49</v>
      </c>
      <c r="L6465" s="6">
        <v>263</v>
      </c>
      <c r="M6465" s="6">
        <v>41</v>
      </c>
      <c r="N6465" s="6">
        <v>4</v>
      </c>
      <c r="O6465" s="6">
        <v>0.1</v>
      </c>
      <c r="P6465" s="8">
        <v>2626.4</v>
      </c>
      <c r="Q6465" s="8">
        <v>1339.4640000000002</v>
      </c>
      <c r="R6465" s="8">
        <f t="shared" si="301"/>
        <v>4097.1840000000002</v>
      </c>
      <c r="S6465" s="8">
        <f>(((Sales[[#This Row],[Unit Price]]-(Sales[[#This Row],[Discount Applied]]*Sales[[#This Row],[Unit Price]]))-Q6465)/Q6465)*100</f>
        <v>76.470588235294116</v>
      </c>
      <c r="T6465" s="8">
        <f t="shared" si="302"/>
        <v>9455.0400000000009</v>
      </c>
      <c r="U6465" s="8">
        <f>Sales[[#This Row],[Unit Cost]]*Sales[[#This Row],[Order Quantity]]</f>
        <v>5357.8560000000007</v>
      </c>
    </row>
    <row r="6466" spans="1:21" x14ac:dyDescent="0.2">
      <c r="A6466" s="6" t="s">
        <v>6679</v>
      </c>
      <c r="B6466" s="6" t="s">
        <v>25</v>
      </c>
      <c r="C6466" s="6" t="s">
        <v>144</v>
      </c>
      <c r="D6466" s="7">
        <v>43900</v>
      </c>
      <c r="E6466" s="7">
        <v>44018</v>
      </c>
      <c r="F6466" s="7">
        <v>44026</v>
      </c>
      <c r="G6466" s="7">
        <v>44028</v>
      </c>
      <c r="H6466" s="6">
        <f t="shared" ref="H6466:H6529" si="303">G6466-E6466</f>
        <v>10</v>
      </c>
      <c r="I6466" s="6" t="s">
        <v>215</v>
      </c>
      <c r="J6466" s="6">
        <v>14</v>
      </c>
      <c r="K6466" s="6">
        <v>39</v>
      </c>
      <c r="L6466" s="6">
        <v>86</v>
      </c>
      <c r="M6466" s="6">
        <v>13</v>
      </c>
      <c r="N6466" s="6">
        <v>7</v>
      </c>
      <c r="O6466" s="6">
        <v>0.2</v>
      </c>
      <c r="P6466" s="8">
        <v>3926.2000000000003</v>
      </c>
      <c r="Q6466" s="8">
        <v>3140.9600000000005</v>
      </c>
      <c r="R6466" s="8">
        <f t="shared" ref="R6466:R6529" si="304">T6466-(Q6466*N6466)</f>
        <v>0</v>
      </c>
      <c r="S6466" s="8">
        <f>(((Sales[[#This Row],[Unit Price]]-(Sales[[#This Row],[Discount Applied]]*Sales[[#This Row],[Unit Price]]))-Q6466)/Q6466)*100</f>
        <v>-1.4477973323011566E-14</v>
      </c>
      <c r="T6466" s="8">
        <f t="shared" ref="T6466:T6529" si="305">((P6466*N6466)-(P6466*O6466*N6466))</f>
        <v>21986.720000000001</v>
      </c>
      <c r="U6466" s="8">
        <f>Sales[[#This Row],[Unit Cost]]*Sales[[#This Row],[Order Quantity]]</f>
        <v>21986.720000000005</v>
      </c>
    </row>
    <row r="6467" spans="1:21" x14ac:dyDescent="0.2">
      <c r="A6467" s="6" t="s">
        <v>6680</v>
      </c>
      <c r="B6467" s="6" t="s">
        <v>24</v>
      </c>
      <c r="C6467" s="6" t="s">
        <v>148</v>
      </c>
      <c r="D6467" s="7">
        <v>43900</v>
      </c>
      <c r="E6467" s="7">
        <v>44018</v>
      </c>
      <c r="F6467" s="7">
        <v>44031</v>
      </c>
      <c r="G6467" s="7">
        <v>44039</v>
      </c>
      <c r="H6467" s="6">
        <f t="shared" si="303"/>
        <v>21</v>
      </c>
      <c r="I6467" s="6" t="s">
        <v>215</v>
      </c>
      <c r="J6467" s="6">
        <v>5</v>
      </c>
      <c r="K6467" s="6">
        <v>9</v>
      </c>
      <c r="L6467" s="6">
        <v>40</v>
      </c>
      <c r="M6467" s="6">
        <v>2</v>
      </c>
      <c r="N6467" s="6">
        <v>3</v>
      </c>
      <c r="O6467" s="6">
        <v>0.2</v>
      </c>
      <c r="P6467" s="8">
        <v>194.3</v>
      </c>
      <c r="Q6467" s="8">
        <v>102.97900000000001</v>
      </c>
      <c r="R6467" s="8">
        <f t="shared" si="304"/>
        <v>157.38300000000004</v>
      </c>
      <c r="S6467" s="8">
        <f>(((Sales[[#This Row],[Unit Price]]-(Sales[[#This Row],[Discount Applied]]*Sales[[#This Row],[Unit Price]]))-Q6467)/Q6467)*100</f>
        <v>50.943396226415075</v>
      </c>
      <c r="T6467" s="8">
        <f t="shared" si="305"/>
        <v>466.32000000000005</v>
      </c>
      <c r="U6467" s="8">
        <f>Sales[[#This Row],[Unit Cost]]*Sales[[#This Row],[Order Quantity]]</f>
        <v>308.93700000000001</v>
      </c>
    </row>
    <row r="6468" spans="1:21" x14ac:dyDescent="0.2">
      <c r="A6468" s="6" t="s">
        <v>6681</v>
      </c>
      <c r="B6468" s="6" t="s">
        <v>24</v>
      </c>
      <c r="C6468" s="6" t="s">
        <v>145</v>
      </c>
      <c r="D6468" s="7">
        <v>43900</v>
      </c>
      <c r="E6468" s="7">
        <v>44018</v>
      </c>
      <c r="F6468" s="7">
        <v>44030</v>
      </c>
      <c r="G6468" s="7">
        <v>44034</v>
      </c>
      <c r="H6468" s="6">
        <f t="shared" si="303"/>
        <v>16</v>
      </c>
      <c r="I6468" s="6" t="s">
        <v>215</v>
      </c>
      <c r="J6468" s="6">
        <v>6</v>
      </c>
      <c r="K6468" s="6">
        <v>18</v>
      </c>
      <c r="L6468" s="6">
        <v>139</v>
      </c>
      <c r="M6468" s="6">
        <v>9</v>
      </c>
      <c r="N6468" s="6">
        <v>4</v>
      </c>
      <c r="O6468" s="6">
        <v>7.4999999999999997E-2</v>
      </c>
      <c r="P6468" s="8">
        <v>1145.7</v>
      </c>
      <c r="Q6468" s="8">
        <v>756.16200000000003</v>
      </c>
      <c r="R6468" s="8">
        <f t="shared" si="304"/>
        <v>1214.442</v>
      </c>
      <c r="S6468" s="8">
        <f>(((Sales[[#This Row],[Unit Price]]-(Sales[[#This Row],[Discount Applied]]*Sales[[#This Row],[Unit Price]]))-Q6468)/Q6468)*100</f>
        <v>40.151515151515149</v>
      </c>
      <c r="T6468" s="8">
        <f t="shared" si="305"/>
        <v>4239.09</v>
      </c>
      <c r="U6468" s="8">
        <f>Sales[[#This Row],[Unit Cost]]*Sales[[#This Row],[Order Quantity]]</f>
        <v>3024.6480000000001</v>
      </c>
    </row>
    <row r="6469" spans="1:21" x14ac:dyDescent="0.2">
      <c r="A6469" s="6" t="s">
        <v>6682</v>
      </c>
      <c r="B6469" s="6" t="s">
        <v>26</v>
      </c>
      <c r="C6469" s="6" t="s">
        <v>145</v>
      </c>
      <c r="D6469" s="7">
        <v>43900</v>
      </c>
      <c r="E6469" s="7">
        <v>44018</v>
      </c>
      <c r="F6469" s="7">
        <v>44033</v>
      </c>
      <c r="G6469" s="7">
        <v>44034</v>
      </c>
      <c r="H6469" s="6">
        <f t="shared" si="303"/>
        <v>16</v>
      </c>
      <c r="I6469" s="6" t="s">
        <v>215</v>
      </c>
      <c r="J6469" s="6">
        <v>26</v>
      </c>
      <c r="K6469" s="6">
        <v>26</v>
      </c>
      <c r="L6469" s="6">
        <v>125</v>
      </c>
      <c r="M6469" s="6">
        <v>9</v>
      </c>
      <c r="N6469" s="6">
        <v>4</v>
      </c>
      <c r="O6469" s="6">
        <v>7.4999999999999997E-2</v>
      </c>
      <c r="P6469" s="8">
        <v>234.5</v>
      </c>
      <c r="Q6469" s="8">
        <v>194.63499999999999</v>
      </c>
      <c r="R6469" s="8">
        <f t="shared" si="304"/>
        <v>89.110000000000014</v>
      </c>
      <c r="S6469" s="8">
        <f>(((Sales[[#This Row],[Unit Price]]-(Sales[[#This Row],[Discount Applied]]*Sales[[#This Row],[Unit Price]]))-Q6469)/Q6469)*100</f>
        <v>11.445783132530122</v>
      </c>
      <c r="T6469" s="8">
        <f t="shared" si="305"/>
        <v>867.65</v>
      </c>
      <c r="U6469" s="8">
        <f>Sales[[#This Row],[Unit Cost]]*Sales[[#This Row],[Order Quantity]]</f>
        <v>778.54</v>
      </c>
    </row>
    <row r="6470" spans="1:21" x14ac:dyDescent="0.2">
      <c r="A6470" s="6" t="s">
        <v>6683</v>
      </c>
      <c r="B6470" s="6" t="s">
        <v>23</v>
      </c>
      <c r="C6470" s="6" t="s">
        <v>146</v>
      </c>
      <c r="D6470" s="7">
        <v>43900</v>
      </c>
      <c r="E6470" s="7">
        <v>44018</v>
      </c>
      <c r="F6470" s="7">
        <v>44045</v>
      </c>
      <c r="G6470" s="7">
        <v>44049</v>
      </c>
      <c r="H6470" s="6">
        <f t="shared" si="303"/>
        <v>31</v>
      </c>
      <c r="I6470" s="6" t="s">
        <v>215</v>
      </c>
      <c r="J6470" s="6">
        <v>23</v>
      </c>
      <c r="K6470" s="6">
        <v>6</v>
      </c>
      <c r="L6470" s="6">
        <v>304</v>
      </c>
      <c r="M6470" s="6">
        <v>36</v>
      </c>
      <c r="N6470" s="6">
        <v>2</v>
      </c>
      <c r="O6470" s="6">
        <v>0.1</v>
      </c>
      <c r="P6470" s="8">
        <v>884.4</v>
      </c>
      <c r="Q6470" s="8">
        <v>353.76</v>
      </c>
      <c r="R6470" s="8">
        <f t="shared" si="304"/>
        <v>884.40000000000009</v>
      </c>
      <c r="S6470" s="8">
        <f>(((Sales[[#This Row],[Unit Price]]-(Sales[[#This Row],[Discount Applied]]*Sales[[#This Row],[Unit Price]]))-Q6470)/Q6470)*100</f>
        <v>125.00000000000003</v>
      </c>
      <c r="T6470" s="8">
        <f t="shared" si="305"/>
        <v>1591.92</v>
      </c>
      <c r="U6470" s="8">
        <f>Sales[[#This Row],[Unit Cost]]*Sales[[#This Row],[Order Quantity]]</f>
        <v>707.52</v>
      </c>
    </row>
    <row r="6471" spans="1:21" x14ac:dyDescent="0.2">
      <c r="A6471" s="6" t="s">
        <v>6684</v>
      </c>
      <c r="B6471" s="6" t="s">
        <v>23</v>
      </c>
      <c r="C6471" s="6" t="s">
        <v>144</v>
      </c>
      <c r="D6471" s="7">
        <v>43900</v>
      </c>
      <c r="E6471" s="7">
        <v>44018</v>
      </c>
      <c r="F6471" s="7">
        <v>44038</v>
      </c>
      <c r="G6471" s="7">
        <v>44043</v>
      </c>
      <c r="H6471" s="6">
        <f t="shared" si="303"/>
        <v>25</v>
      </c>
      <c r="I6471" s="6" t="s">
        <v>215</v>
      </c>
      <c r="J6471" s="6">
        <v>23</v>
      </c>
      <c r="K6471" s="6">
        <v>26</v>
      </c>
      <c r="L6471" s="6">
        <v>64</v>
      </c>
      <c r="M6471" s="6">
        <v>23</v>
      </c>
      <c r="N6471" s="6">
        <v>3</v>
      </c>
      <c r="O6471" s="6">
        <v>7.4999999999999997E-2</v>
      </c>
      <c r="P6471" s="8">
        <v>1132.3</v>
      </c>
      <c r="Q6471" s="8">
        <v>713.34899999999993</v>
      </c>
      <c r="R6471" s="8">
        <f t="shared" si="304"/>
        <v>1002.0855000000001</v>
      </c>
      <c r="S6471" s="8">
        <f>(((Sales[[#This Row],[Unit Price]]-(Sales[[#This Row],[Discount Applied]]*Sales[[#This Row],[Unit Price]]))-Q6471)/Q6471)*100</f>
        <v>46.825396825396851</v>
      </c>
      <c r="T6471" s="8">
        <f t="shared" si="305"/>
        <v>3142.1324999999997</v>
      </c>
      <c r="U6471" s="8">
        <f>Sales[[#This Row],[Unit Cost]]*Sales[[#This Row],[Order Quantity]]</f>
        <v>2140.0469999999996</v>
      </c>
    </row>
    <row r="6472" spans="1:21" x14ac:dyDescent="0.2">
      <c r="A6472" s="6" t="s">
        <v>6685</v>
      </c>
      <c r="B6472" s="6" t="s">
        <v>25</v>
      </c>
      <c r="C6472" s="6" t="s">
        <v>143</v>
      </c>
      <c r="D6472" s="7">
        <v>43900</v>
      </c>
      <c r="E6472" s="7">
        <v>44018</v>
      </c>
      <c r="F6472" s="7">
        <v>44045</v>
      </c>
      <c r="G6472" s="7">
        <v>44046</v>
      </c>
      <c r="H6472" s="6">
        <f t="shared" si="303"/>
        <v>28</v>
      </c>
      <c r="I6472" s="6" t="s">
        <v>215</v>
      </c>
      <c r="J6472" s="6">
        <v>14</v>
      </c>
      <c r="K6472" s="6">
        <v>21</v>
      </c>
      <c r="L6472" s="6">
        <v>331</v>
      </c>
      <c r="M6472" s="6">
        <v>14</v>
      </c>
      <c r="N6472" s="6">
        <v>1</v>
      </c>
      <c r="O6472" s="6">
        <v>0.15</v>
      </c>
      <c r="P6472" s="8">
        <v>3973.1</v>
      </c>
      <c r="Q6472" s="8">
        <v>2423.5909999999999</v>
      </c>
      <c r="R6472" s="8">
        <f t="shared" si="304"/>
        <v>953.54400000000032</v>
      </c>
      <c r="S6472" s="8">
        <f>(((Sales[[#This Row],[Unit Price]]-(Sales[[#This Row],[Discount Applied]]*Sales[[#This Row],[Unit Price]]))-Q6472)/Q6472)*100</f>
        <v>39.344262295081982</v>
      </c>
      <c r="T6472" s="8">
        <f t="shared" si="305"/>
        <v>3377.1350000000002</v>
      </c>
      <c r="U6472" s="8">
        <f>Sales[[#This Row],[Unit Cost]]*Sales[[#This Row],[Order Quantity]]</f>
        <v>2423.5909999999999</v>
      </c>
    </row>
    <row r="6473" spans="1:21" x14ac:dyDescent="0.2">
      <c r="A6473" s="6" t="s">
        <v>6686</v>
      </c>
      <c r="B6473" s="6" t="s">
        <v>25</v>
      </c>
      <c r="C6473" s="6" t="s">
        <v>146</v>
      </c>
      <c r="D6473" s="7">
        <v>43900</v>
      </c>
      <c r="E6473" s="7">
        <v>44018</v>
      </c>
      <c r="F6473" s="7">
        <v>44041</v>
      </c>
      <c r="G6473" s="7">
        <v>44045</v>
      </c>
      <c r="H6473" s="6">
        <f t="shared" si="303"/>
        <v>27</v>
      </c>
      <c r="I6473" s="6" t="s">
        <v>215</v>
      </c>
      <c r="J6473" s="6">
        <v>19</v>
      </c>
      <c r="K6473" s="6">
        <v>15</v>
      </c>
      <c r="L6473" s="6">
        <v>316</v>
      </c>
      <c r="M6473" s="6">
        <v>35</v>
      </c>
      <c r="N6473" s="6">
        <v>6</v>
      </c>
      <c r="O6473" s="6">
        <v>0.1</v>
      </c>
      <c r="P6473" s="8">
        <v>971.5</v>
      </c>
      <c r="Q6473" s="8">
        <v>757.77</v>
      </c>
      <c r="R6473" s="8">
        <f t="shared" si="304"/>
        <v>699.48000000000047</v>
      </c>
      <c r="S6473" s="8">
        <f>(((Sales[[#This Row],[Unit Price]]-(Sales[[#This Row],[Discount Applied]]*Sales[[#This Row],[Unit Price]]))-Q6473)/Q6473)*100</f>
        <v>15.38461538461539</v>
      </c>
      <c r="T6473" s="8">
        <f t="shared" si="305"/>
        <v>5246.1</v>
      </c>
      <c r="U6473" s="8">
        <f>Sales[[#This Row],[Unit Cost]]*Sales[[#This Row],[Order Quantity]]</f>
        <v>4546.62</v>
      </c>
    </row>
    <row r="6474" spans="1:21" x14ac:dyDescent="0.2">
      <c r="A6474" s="6" t="s">
        <v>6687</v>
      </c>
      <c r="B6474" s="6" t="s">
        <v>23</v>
      </c>
      <c r="C6474" s="6" t="s">
        <v>145</v>
      </c>
      <c r="D6474" s="7">
        <v>43900</v>
      </c>
      <c r="E6474" s="7">
        <v>44018</v>
      </c>
      <c r="F6474" s="7">
        <v>44028</v>
      </c>
      <c r="G6474" s="7">
        <v>44038</v>
      </c>
      <c r="H6474" s="6">
        <f t="shared" si="303"/>
        <v>20</v>
      </c>
      <c r="I6474" s="6" t="s">
        <v>215</v>
      </c>
      <c r="J6474" s="6">
        <v>25</v>
      </c>
      <c r="K6474" s="6">
        <v>10</v>
      </c>
      <c r="L6474" s="6">
        <v>95</v>
      </c>
      <c r="M6474" s="6">
        <v>37</v>
      </c>
      <c r="N6474" s="6">
        <v>4</v>
      </c>
      <c r="O6474" s="6">
        <v>0.15</v>
      </c>
      <c r="P6474" s="8">
        <v>2432.1</v>
      </c>
      <c r="Q6474" s="8">
        <v>2067.2849999999999</v>
      </c>
      <c r="R6474" s="8">
        <f t="shared" si="304"/>
        <v>0</v>
      </c>
      <c r="S6474" s="8">
        <f>(((Sales[[#This Row],[Unit Price]]-(Sales[[#This Row],[Discount Applied]]*Sales[[#This Row],[Unit Price]]))-Q6474)/Q6474)*100</f>
        <v>0</v>
      </c>
      <c r="T6474" s="8">
        <f t="shared" si="305"/>
        <v>8269.14</v>
      </c>
      <c r="U6474" s="8">
        <f>Sales[[#This Row],[Unit Cost]]*Sales[[#This Row],[Order Quantity]]</f>
        <v>8269.14</v>
      </c>
    </row>
    <row r="6475" spans="1:21" x14ac:dyDescent="0.2">
      <c r="A6475" s="6" t="s">
        <v>6688</v>
      </c>
      <c r="B6475" s="6" t="s">
        <v>25</v>
      </c>
      <c r="C6475" s="6" t="s">
        <v>144</v>
      </c>
      <c r="D6475" s="7">
        <v>43900</v>
      </c>
      <c r="E6475" s="7">
        <v>44019</v>
      </c>
      <c r="F6475" s="7">
        <v>44023</v>
      </c>
      <c r="G6475" s="7">
        <v>44025</v>
      </c>
      <c r="H6475" s="6">
        <f t="shared" si="303"/>
        <v>6</v>
      </c>
      <c r="I6475" s="6" t="s">
        <v>215</v>
      </c>
      <c r="J6475" s="6">
        <v>20</v>
      </c>
      <c r="K6475" s="6">
        <v>18</v>
      </c>
      <c r="L6475" s="6">
        <v>61</v>
      </c>
      <c r="M6475" s="6">
        <v>29</v>
      </c>
      <c r="N6475" s="6">
        <v>3</v>
      </c>
      <c r="O6475" s="6">
        <v>0.05</v>
      </c>
      <c r="P6475" s="8">
        <v>3477.3</v>
      </c>
      <c r="Q6475" s="8">
        <v>1390.92</v>
      </c>
      <c r="R6475" s="8">
        <f t="shared" si="304"/>
        <v>5737.5450000000019</v>
      </c>
      <c r="S6475" s="8">
        <f>(((Sales[[#This Row],[Unit Price]]-(Sales[[#This Row],[Discount Applied]]*Sales[[#This Row],[Unit Price]]))-Q6475)/Q6475)*100</f>
        <v>137.50000000000003</v>
      </c>
      <c r="T6475" s="8">
        <f t="shared" si="305"/>
        <v>9910.3050000000021</v>
      </c>
      <c r="U6475" s="8">
        <f>Sales[[#This Row],[Unit Cost]]*Sales[[#This Row],[Order Quantity]]</f>
        <v>4172.76</v>
      </c>
    </row>
    <row r="6476" spans="1:21" x14ac:dyDescent="0.2">
      <c r="A6476" s="6" t="s">
        <v>6689</v>
      </c>
      <c r="B6476" s="6" t="s">
        <v>23</v>
      </c>
      <c r="C6476" s="6" t="s">
        <v>145</v>
      </c>
      <c r="D6476" s="7">
        <v>43900</v>
      </c>
      <c r="E6476" s="7">
        <v>44019</v>
      </c>
      <c r="F6476" s="7">
        <v>44045</v>
      </c>
      <c r="G6476" s="7">
        <v>44052</v>
      </c>
      <c r="H6476" s="6">
        <f t="shared" si="303"/>
        <v>33</v>
      </c>
      <c r="I6476" s="6" t="s">
        <v>215</v>
      </c>
      <c r="J6476" s="6">
        <v>24</v>
      </c>
      <c r="K6476" s="6">
        <v>42</v>
      </c>
      <c r="L6476" s="6">
        <v>120</v>
      </c>
      <c r="M6476" s="6">
        <v>31</v>
      </c>
      <c r="N6476" s="6">
        <v>1</v>
      </c>
      <c r="O6476" s="6">
        <v>0.4</v>
      </c>
      <c r="P6476" s="8">
        <v>2680</v>
      </c>
      <c r="Q6476" s="8">
        <v>2251.1999999999998</v>
      </c>
      <c r="R6476" s="8">
        <f t="shared" si="304"/>
        <v>-643.19999999999982</v>
      </c>
      <c r="S6476" s="8">
        <f>(((Sales[[#This Row],[Unit Price]]-(Sales[[#This Row],[Discount Applied]]*Sales[[#This Row],[Unit Price]]))-Q6476)/Q6476)*100</f>
        <v>-28.571428571428566</v>
      </c>
      <c r="T6476" s="8">
        <f t="shared" si="305"/>
        <v>1608</v>
      </c>
      <c r="U6476" s="8">
        <f>Sales[[#This Row],[Unit Cost]]*Sales[[#This Row],[Order Quantity]]</f>
        <v>2251.1999999999998</v>
      </c>
    </row>
    <row r="6477" spans="1:21" x14ac:dyDescent="0.2">
      <c r="A6477" s="6" t="s">
        <v>6690</v>
      </c>
      <c r="B6477" s="6" t="s">
        <v>23</v>
      </c>
      <c r="C6477" s="6" t="s">
        <v>147</v>
      </c>
      <c r="D6477" s="7">
        <v>43900</v>
      </c>
      <c r="E6477" s="7">
        <v>44019</v>
      </c>
      <c r="F6477" s="7">
        <v>44022</v>
      </c>
      <c r="G6477" s="7">
        <v>44031</v>
      </c>
      <c r="H6477" s="6">
        <f t="shared" si="303"/>
        <v>12</v>
      </c>
      <c r="I6477" s="6" t="s">
        <v>215</v>
      </c>
      <c r="J6477" s="6">
        <v>21</v>
      </c>
      <c r="K6477" s="6">
        <v>26</v>
      </c>
      <c r="L6477" s="6">
        <v>237</v>
      </c>
      <c r="M6477" s="6">
        <v>31</v>
      </c>
      <c r="N6477" s="6">
        <v>5</v>
      </c>
      <c r="O6477" s="6">
        <v>0.05</v>
      </c>
      <c r="P6477" s="8">
        <v>5239.4000000000005</v>
      </c>
      <c r="Q6477" s="8">
        <v>3615.1860000000001</v>
      </c>
      <c r="R6477" s="8">
        <f t="shared" si="304"/>
        <v>6811.2200000000048</v>
      </c>
      <c r="S6477" s="8">
        <f>(((Sales[[#This Row],[Unit Price]]-(Sales[[#This Row],[Discount Applied]]*Sales[[#This Row],[Unit Price]]))-Q6477)/Q6477)*100</f>
        <v>37.681159420289859</v>
      </c>
      <c r="T6477" s="8">
        <f t="shared" si="305"/>
        <v>24887.150000000005</v>
      </c>
      <c r="U6477" s="8">
        <f>Sales[[#This Row],[Unit Cost]]*Sales[[#This Row],[Order Quantity]]</f>
        <v>18075.93</v>
      </c>
    </row>
    <row r="6478" spans="1:21" x14ac:dyDescent="0.2">
      <c r="A6478" s="6" t="s">
        <v>6691</v>
      </c>
      <c r="B6478" s="6" t="s">
        <v>24</v>
      </c>
      <c r="C6478" s="6" t="s">
        <v>143</v>
      </c>
      <c r="D6478" s="7">
        <v>43900</v>
      </c>
      <c r="E6478" s="7">
        <v>44019</v>
      </c>
      <c r="F6478" s="7">
        <v>44044</v>
      </c>
      <c r="G6478" s="7">
        <v>44053</v>
      </c>
      <c r="H6478" s="6">
        <f t="shared" si="303"/>
        <v>34</v>
      </c>
      <c r="I6478" s="6" t="s">
        <v>215</v>
      </c>
      <c r="J6478" s="6">
        <v>11</v>
      </c>
      <c r="K6478" s="6">
        <v>18</v>
      </c>
      <c r="L6478" s="6">
        <v>359</v>
      </c>
      <c r="M6478" s="6">
        <v>15</v>
      </c>
      <c r="N6478" s="6">
        <v>5</v>
      </c>
      <c r="O6478" s="6">
        <v>0.05</v>
      </c>
      <c r="P6478" s="8">
        <v>6478.9000000000005</v>
      </c>
      <c r="Q6478" s="8">
        <v>5183.1200000000008</v>
      </c>
      <c r="R6478" s="8">
        <f t="shared" si="304"/>
        <v>4859.1749999999956</v>
      </c>
      <c r="S6478" s="8">
        <f>(((Sales[[#This Row],[Unit Price]]-(Sales[[#This Row],[Discount Applied]]*Sales[[#This Row],[Unit Price]]))-Q6478)/Q6478)*100</f>
        <v>18.749999999999996</v>
      </c>
      <c r="T6478" s="8">
        <f t="shared" si="305"/>
        <v>30774.775000000001</v>
      </c>
      <c r="U6478" s="8">
        <f>Sales[[#This Row],[Unit Cost]]*Sales[[#This Row],[Order Quantity]]</f>
        <v>25915.600000000006</v>
      </c>
    </row>
    <row r="6479" spans="1:21" x14ac:dyDescent="0.2">
      <c r="A6479" s="6" t="s">
        <v>6692</v>
      </c>
      <c r="B6479" s="6" t="s">
        <v>24</v>
      </c>
      <c r="C6479" s="6" t="s">
        <v>148</v>
      </c>
      <c r="D6479" s="7">
        <v>43900</v>
      </c>
      <c r="E6479" s="7">
        <v>44019</v>
      </c>
      <c r="F6479" s="7">
        <v>44028</v>
      </c>
      <c r="G6479" s="7">
        <v>44036</v>
      </c>
      <c r="H6479" s="6">
        <f t="shared" si="303"/>
        <v>17</v>
      </c>
      <c r="I6479" s="6" t="s">
        <v>215</v>
      </c>
      <c r="J6479" s="6">
        <v>7</v>
      </c>
      <c r="K6479" s="6">
        <v>28</v>
      </c>
      <c r="L6479" s="6">
        <v>18</v>
      </c>
      <c r="M6479" s="6">
        <v>23</v>
      </c>
      <c r="N6479" s="6">
        <v>7</v>
      </c>
      <c r="O6479" s="6">
        <v>0.05</v>
      </c>
      <c r="P6479" s="8">
        <v>1072</v>
      </c>
      <c r="Q6479" s="8">
        <v>761.12</v>
      </c>
      <c r="R6479" s="8">
        <f t="shared" si="304"/>
        <v>1800.96</v>
      </c>
      <c r="S6479" s="8">
        <f>(((Sales[[#This Row],[Unit Price]]-(Sales[[#This Row],[Discount Applied]]*Sales[[#This Row],[Unit Price]]))-Q6479)/Q6479)*100</f>
        <v>33.802816901408441</v>
      </c>
      <c r="T6479" s="8">
        <f t="shared" si="305"/>
        <v>7128.8</v>
      </c>
      <c r="U6479" s="8">
        <f>Sales[[#This Row],[Unit Cost]]*Sales[[#This Row],[Order Quantity]]</f>
        <v>5327.84</v>
      </c>
    </row>
    <row r="6480" spans="1:21" x14ac:dyDescent="0.2">
      <c r="A6480" s="6" t="s">
        <v>6693</v>
      </c>
      <c r="B6480" s="6" t="s">
        <v>25</v>
      </c>
      <c r="C6480" s="6" t="s">
        <v>146</v>
      </c>
      <c r="D6480" s="7">
        <v>43900</v>
      </c>
      <c r="E6480" s="7">
        <v>44019</v>
      </c>
      <c r="F6480" s="7">
        <v>44025</v>
      </c>
      <c r="G6480" s="7">
        <v>44031</v>
      </c>
      <c r="H6480" s="6">
        <f t="shared" si="303"/>
        <v>12</v>
      </c>
      <c r="I6480" s="6" t="s">
        <v>215</v>
      </c>
      <c r="J6480" s="6">
        <v>12</v>
      </c>
      <c r="K6480" s="6">
        <v>30</v>
      </c>
      <c r="L6480" s="6">
        <v>296</v>
      </c>
      <c r="M6480" s="6">
        <v>42</v>
      </c>
      <c r="N6480" s="6">
        <v>5</v>
      </c>
      <c r="O6480" s="6">
        <v>0.3</v>
      </c>
      <c r="P6480" s="8">
        <v>2278</v>
      </c>
      <c r="Q6480" s="8">
        <v>1047.8800000000001</v>
      </c>
      <c r="R6480" s="8">
        <f t="shared" si="304"/>
        <v>2733.5999999999995</v>
      </c>
      <c r="S6480" s="8">
        <f>(((Sales[[#This Row],[Unit Price]]-(Sales[[#This Row],[Discount Applied]]*Sales[[#This Row],[Unit Price]]))-Q6480)/Q6480)*100</f>
        <v>52.173913043478237</v>
      </c>
      <c r="T6480" s="8">
        <f t="shared" si="305"/>
        <v>7973</v>
      </c>
      <c r="U6480" s="8">
        <f>Sales[[#This Row],[Unit Cost]]*Sales[[#This Row],[Order Quantity]]</f>
        <v>5239.4000000000005</v>
      </c>
    </row>
    <row r="6481" spans="1:21" x14ac:dyDescent="0.2">
      <c r="A6481" s="6" t="s">
        <v>6694</v>
      </c>
      <c r="B6481" s="6" t="s">
        <v>23</v>
      </c>
      <c r="C6481" s="6" t="s">
        <v>148</v>
      </c>
      <c r="D6481" s="7">
        <v>43900</v>
      </c>
      <c r="E6481" s="7">
        <v>44019</v>
      </c>
      <c r="F6481" s="7">
        <v>44037</v>
      </c>
      <c r="G6481" s="7">
        <v>44044</v>
      </c>
      <c r="H6481" s="6">
        <f t="shared" si="303"/>
        <v>25</v>
      </c>
      <c r="I6481" s="6" t="s">
        <v>215</v>
      </c>
      <c r="J6481" s="6">
        <v>24</v>
      </c>
      <c r="K6481" s="6">
        <v>26</v>
      </c>
      <c r="L6481" s="6">
        <v>17</v>
      </c>
      <c r="M6481" s="6">
        <v>31</v>
      </c>
      <c r="N6481" s="6">
        <v>4</v>
      </c>
      <c r="O6481" s="6">
        <v>0.3</v>
      </c>
      <c r="P6481" s="8">
        <v>2881</v>
      </c>
      <c r="Q6481" s="8">
        <v>2189.56</v>
      </c>
      <c r="R6481" s="8">
        <f t="shared" si="304"/>
        <v>-691.4399999999996</v>
      </c>
      <c r="S6481" s="8">
        <f>(((Sales[[#This Row],[Unit Price]]-(Sales[[#This Row],[Discount Applied]]*Sales[[#This Row],[Unit Price]]))-Q6481)/Q6481)*100</f>
        <v>-7.8947368421052584</v>
      </c>
      <c r="T6481" s="8">
        <f t="shared" si="305"/>
        <v>8066.8</v>
      </c>
      <c r="U6481" s="8">
        <f>Sales[[#This Row],[Unit Cost]]*Sales[[#This Row],[Order Quantity]]</f>
        <v>8758.24</v>
      </c>
    </row>
    <row r="6482" spans="1:21" x14ac:dyDescent="0.2">
      <c r="A6482" s="6" t="s">
        <v>6695</v>
      </c>
      <c r="B6482" s="6" t="s">
        <v>26</v>
      </c>
      <c r="C6482" s="6" t="s">
        <v>145</v>
      </c>
      <c r="D6482" s="7">
        <v>43900</v>
      </c>
      <c r="E6482" s="7">
        <v>44019</v>
      </c>
      <c r="F6482" s="7">
        <v>44024</v>
      </c>
      <c r="G6482" s="7">
        <v>44034</v>
      </c>
      <c r="H6482" s="6">
        <f t="shared" si="303"/>
        <v>15</v>
      </c>
      <c r="I6482" s="6" t="s">
        <v>215</v>
      </c>
      <c r="J6482" s="6">
        <v>28</v>
      </c>
      <c r="K6482" s="6">
        <v>42</v>
      </c>
      <c r="L6482" s="6">
        <v>178</v>
      </c>
      <c r="M6482" s="6">
        <v>22</v>
      </c>
      <c r="N6482" s="6">
        <v>5</v>
      </c>
      <c r="O6482" s="6">
        <v>0.15</v>
      </c>
      <c r="P6482" s="8">
        <v>917.9</v>
      </c>
      <c r="Q6482" s="8">
        <v>670.06700000000001</v>
      </c>
      <c r="R6482" s="8">
        <f t="shared" si="304"/>
        <v>550.73999999999978</v>
      </c>
      <c r="S6482" s="8">
        <f>(((Sales[[#This Row],[Unit Price]]-(Sales[[#This Row],[Discount Applied]]*Sales[[#This Row],[Unit Price]]))-Q6482)/Q6482)*100</f>
        <v>16.438356164383546</v>
      </c>
      <c r="T6482" s="8">
        <f t="shared" si="305"/>
        <v>3901.0749999999998</v>
      </c>
      <c r="U6482" s="8">
        <f>Sales[[#This Row],[Unit Cost]]*Sales[[#This Row],[Order Quantity]]</f>
        <v>3350.335</v>
      </c>
    </row>
    <row r="6483" spans="1:21" x14ac:dyDescent="0.2">
      <c r="A6483" s="6" t="s">
        <v>6696</v>
      </c>
      <c r="B6483" s="6" t="s">
        <v>26</v>
      </c>
      <c r="C6483" s="6" t="s">
        <v>147</v>
      </c>
      <c r="D6483" s="7">
        <v>43900</v>
      </c>
      <c r="E6483" s="7">
        <v>44019</v>
      </c>
      <c r="F6483" s="7">
        <v>44030</v>
      </c>
      <c r="G6483" s="7">
        <v>44033</v>
      </c>
      <c r="H6483" s="6">
        <f t="shared" si="303"/>
        <v>14</v>
      </c>
      <c r="I6483" s="6" t="s">
        <v>215</v>
      </c>
      <c r="J6483" s="6">
        <v>27</v>
      </c>
      <c r="K6483" s="6">
        <v>6</v>
      </c>
      <c r="L6483" s="6">
        <v>232</v>
      </c>
      <c r="M6483" s="6">
        <v>41</v>
      </c>
      <c r="N6483" s="6">
        <v>7</v>
      </c>
      <c r="O6483" s="6">
        <v>0.15</v>
      </c>
      <c r="P6483" s="8">
        <v>1822.4</v>
      </c>
      <c r="Q6483" s="8">
        <v>1093.44</v>
      </c>
      <c r="R6483" s="8">
        <f t="shared" si="304"/>
        <v>3189.2000000000007</v>
      </c>
      <c r="S6483" s="8">
        <f>(((Sales[[#This Row],[Unit Price]]-(Sales[[#This Row],[Discount Applied]]*Sales[[#This Row],[Unit Price]]))-Q6483)/Q6483)*100</f>
        <v>41.666666666666657</v>
      </c>
      <c r="T6483" s="8">
        <f t="shared" si="305"/>
        <v>10843.28</v>
      </c>
      <c r="U6483" s="8">
        <f>Sales[[#This Row],[Unit Cost]]*Sales[[#This Row],[Order Quantity]]</f>
        <v>7654.08</v>
      </c>
    </row>
    <row r="6484" spans="1:21" x14ac:dyDescent="0.2">
      <c r="A6484" s="6" t="s">
        <v>6697</v>
      </c>
      <c r="B6484" s="6" t="s">
        <v>23</v>
      </c>
      <c r="C6484" s="6" t="s">
        <v>143</v>
      </c>
      <c r="D6484" s="7">
        <v>43900</v>
      </c>
      <c r="E6484" s="7">
        <v>44020</v>
      </c>
      <c r="F6484" s="7">
        <v>44044</v>
      </c>
      <c r="G6484" s="7">
        <v>44054</v>
      </c>
      <c r="H6484" s="6">
        <f t="shared" si="303"/>
        <v>34</v>
      </c>
      <c r="I6484" s="6" t="s">
        <v>215</v>
      </c>
      <c r="J6484" s="6">
        <v>24</v>
      </c>
      <c r="K6484" s="6">
        <v>9</v>
      </c>
      <c r="L6484" s="6">
        <v>366</v>
      </c>
      <c r="M6484" s="6">
        <v>23</v>
      </c>
      <c r="N6484" s="6">
        <v>7</v>
      </c>
      <c r="O6484" s="6">
        <v>0.05</v>
      </c>
      <c r="P6484" s="8">
        <v>1835.8</v>
      </c>
      <c r="Q6484" s="8">
        <v>771.03599999999994</v>
      </c>
      <c r="R6484" s="8">
        <f t="shared" si="304"/>
        <v>6810.8180000000002</v>
      </c>
      <c r="S6484" s="8">
        <f>(((Sales[[#This Row],[Unit Price]]-(Sales[[#This Row],[Discount Applied]]*Sales[[#This Row],[Unit Price]]))-Q6484)/Q6484)*100</f>
        <v>126.1904761904762</v>
      </c>
      <c r="T6484" s="8">
        <f t="shared" si="305"/>
        <v>12208.07</v>
      </c>
      <c r="U6484" s="8">
        <f>Sales[[#This Row],[Unit Cost]]*Sales[[#This Row],[Order Quantity]]</f>
        <v>5397.2519999999995</v>
      </c>
    </row>
    <row r="6485" spans="1:21" x14ac:dyDescent="0.2">
      <c r="A6485" s="6" t="s">
        <v>6698</v>
      </c>
      <c r="B6485" s="6" t="s">
        <v>24</v>
      </c>
      <c r="C6485" s="6" t="s">
        <v>143</v>
      </c>
      <c r="D6485" s="7">
        <v>43900</v>
      </c>
      <c r="E6485" s="7">
        <v>44020</v>
      </c>
      <c r="F6485" s="7">
        <v>44030</v>
      </c>
      <c r="G6485" s="7">
        <v>44038</v>
      </c>
      <c r="H6485" s="6">
        <f t="shared" si="303"/>
        <v>18</v>
      </c>
      <c r="I6485" s="6" t="s">
        <v>215</v>
      </c>
      <c r="J6485" s="6">
        <v>1</v>
      </c>
      <c r="K6485" s="6">
        <v>8</v>
      </c>
      <c r="L6485" s="6">
        <v>337</v>
      </c>
      <c r="M6485" s="6">
        <v>38</v>
      </c>
      <c r="N6485" s="6">
        <v>1</v>
      </c>
      <c r="O6485" s="6">
        <v>0.2</v>
      </c>
      <c r="P6485" s="8">
        <v>2787.2000000000003</v>
      </c>
      <c r="Q6485" s="8">
        <v>1839.5520000000004</v>
      </c>
      <c r="R6485" s="8">
        <f t="shared" si="304"/>
        <v>390.20799999999986</v>
      </c>
      <c r="S6485" s="8">
        <f>(((Sales[[#This Row],[Unit Price]]-(Sales[[#This Row],[Discount Applied]]*Sales[[#This Row],[Unit Price]]))-Q6485)/Q6485)*100</f>
        <v>21.2121212121212</v>
      </c>
      <c r="T6485" s="8">
        <f t="shared" si="305"/>
        <v>2229.7600000000002</v>
      </c>
      <c r="U6485" s="8">
        <f>Sales[[#This Row],[Unit Cost]]*Sales[[#This Row],[Order Quantity]]</f>
        <v>1839.5520000000004</v>
      </c>
    </row>
    <row r="6486" spans="1:21" x14ac:dyDescent="0.2">
      <c r="A6486" s="6" t="s">
        <v>6699</v>
      </c>
      <c r="B6486" s="6" t="s">
        <v>24</v>
      </c>
      <c r="C6486" s="6" t="s">
        <v>146</v>
      </c>
      <c r="D6486" s="7">
        <v>43900</v>
      </c>
      <c r="E6486" s="7">
        <v>44020</v>
      </c>
      <c r="F6486" s="7">
        <v>44040</v>
      </c>
      <c r="G6486" s="7">
        <v>44043</v>
      </c>
      <c r="H6486" s="6">
        <f t="shared" si="303"/>
        <v>23</v>
      </c>
      <c r="I6486" s="6" t="s">
        <v>215</v>
      </c>
      <c r="J6486" s="6">
        <v>10</v>
      </c>
      <c r="K6486" s="6">
        <v>45</v>
      </c>
      <c r="L6486" s="6">
        <v>291</v>
      </c>
      <c r="M6486" s="6">
        <v>15</v>
      </c>
      <c r="N6486" s="6">
        <v>1</v>
      </c>
      <c r="O6486" s="6">
        <v>0.05</v>
      </c>
      <c r="P6486" s="8">
        <v>2606.3000000000002</v>
      </c>
      <c r="Q6486" s="8">
        <v>2215.355</v>
      </c>
      <c r="R6486" s="8">
        <f t="shared" si="304"/>
        <v>260.63000000000011</v>
      </c>
      <c r="S6486" s="8">
        <f>(((Sales[[#This Row],[Unit Price]]-(Sales[[#This Row],[Discount Applied]]*Sales[[#This Row],[Unit Price]]))-Q6486)/Q6486)*100</f>
        <v>11.764705882352947</v>
      </c>
      <c r="T6486" s="8">
        <f t="shared" si="305"/>
        <v>2475.9850000000001</v>
      </c>
      <c r="U6486" s="8">
        <f>Sales[[#This Row],[Unit Cost]]*Sales[[#This Row],[Order Quantity]]</f>
        <v>2215.355</v>
      </c>
    </row>
    <row r="6487" spans="1:21" x14ac:dyDescent="0.2">
      <c r="A6487" s="6" t="s">
        <v>6700</v>
      </c>
      <c r="B6487" s="6" t="s">
        <v>25</v>
      </c>
      <c r="C6487" s="6" t="s">
        <v>144</v>
      </c>
      <c r="D6487" s="7">
        <v>43900</v>
      </c>
      <c r="E6487" s="7">
        <v>44020</v>
      </c>
      <c r="F6487" s="7">
        <v>44027</v>
      </c>
      <c r="G6487" s="7">
        <v>44030</v>
      </c>
      <c r="H6487" s="6">
        <f t="shared" si="303"/>
        <v>10</v>
      </c>
      <c r="I6487" s="6" t="s">
        <v>215</v>
      </c>
      <c r="J6487" s="6">
        <v>15</v>
      </c>
      <c r="K6487" s="6">
        <v>3</v>
      </c>
      <c r="L6487" s="6">
        <v>69</v>
      </c>
      <c r="M6487" s="6">
        <v>27</v>
      </c>
      <c r="N6487" s="6">
        <v>8</v>
      </c>
      <c r="O6487" s="6">
        <v>0.05</v>
      </c>
      <c r="P6487" s="8">
        <v>1025.1000000000001</v>
      </c>
      <c r="Q6487" s="8">
        <v>420.29100000000005</v>
      </c>
      <c r="R6487" s="8">
        <f t="shared" si="304"/>
        <v>4428.4320000000007</v>
      </c>
      <c r="S6487" s="8">
        <f>(((Sales[[#This Row],[Unit Price]]-(Sales[[#This Row],[Discount Applied]]*Sales[[#This Row],[Unit Price]]))-Q6487)/Q6487)*100</f>
        <v>131.70731707317074</v>
      </c>
      <c r="T6487" s="8">
        <f t="shared" si="305"/>
        <v>7790.7600000000011</v>
      </c>
      <c r="U6487" s="8">
        <f>Sales[[#This Row],[Unit Cost]]*Sales[[#This Row],[Order Quantity]]</f>
        <v>3362.3280000000004</v>
      </c>
    </row>
    <row r="6488" spans="1:21" x14ac:dyDescent="0.2">
      <c r="A6488" s="6" t="s">
        <v>6701</v>
      </c>
      <c r="B6488" s="6" t="s">
        <v>25</v>
      </c>
      <c r="C6488" s="6" t="s">
        <v>148</v>
      </c>
      <c r="D6488" s="7">
        <v>43900</v>
      </c>
      <c r="E6488" s="7">
        <v>44020</v>
      </c>
      <c r="F6488" s="7">
        <v>44046</v>
      </c>
      <c r="G6488" s="7">
        <v>44055</v>
      </c>
      <c r="H6488" s="6">
        <f t="shared" si="303"/>
        <v>35</v>
      </c>
      <c r="I6488" s="6" t="s">
        <v>215</v>
      </c>
      <c r="J6488" s="6">
        <v>15</v>
      </c>
      <c r="K6488" s="6">
        <v>10</v>
      </c>
      <c r="L6488" s="6">
        <v>48</v>
      </c>
      <c r="M6488" s="6">
        <v>41</v>
      </c>
      <c r="N6488" s="6">
        <v>1</v>
      </c>
      <c r="O6488" s="6">
        <v>7.4999999999999997E-2</v>
      </c>
      <c r="P6488" s="8">
        <v>194.3</v>
      </c>
      <c r="Q6488" s="8">
        <v>110.75099999999999</v>
      </c>
      <c r="R6488" s="8">
        <f t="shared" si="304"/>
        <v>68.97650000000003</v>
      </c>
      <c r="S6488" s="8">
        <f>(((Sales[[#This Row],[Unit Price]]-(Sales[[#This Row],[Discount Applied]]*Sales[[#This Row],[Unit Price]]))-Q6488)/Q6488)*100</f>
        <v>62.280701754385994</v>
      </c>
      <c r="T6488" s="8">
        <f t="shared" si="305"/>
        <v>179.72750000000002</v>
      </c>
      <c r="U6488" s="8">
        <f>Sales[[#This Row],[Unit Cost]]*Sales[[#This Row],[Order Quantity]]</f>
        <v>110.75099999999999</v>
      </c>
    </row>
    <row r="6489" spans="1:21" x14ac:dyDescent="0.2">
      <c r="A6489" s="6" t="s">
        <v>6702</v>
      </c>
      <c r="B6489" s="6" t="s">
        <v>24</v>
      </c>
      <c r="C6489" s="6" t="s">
        <v>145</v>
      </c>
      <c r="D6489" s="7">
        <v>43900</v>
      </c>
      <c r="E6489" s="7">
        <v>44020</v>
      </c>
      <c r="F6489" s="7">
        <v>44047</v>
      </c>
      <c r="G6489" s="7">
        <v>44056</v>
      </c>
      <c r="H6489" s="6">
        <f t="shared" si="303"/>
        <v>36</v>
      </c>
      <c r="I6489" s="6" t="s">
        <v>215</v>
      </c>
      <c r="J6489" s="6">
        <v>7</v>
      </c>
      <c r="K6489" s="6">
        <v>49</v>
      </c>
      <c r="L6489" s="6">
        <v>136</v>
      </c>
      <c r="M6489" s="6">
        <v>23</v>
      </c>
      <c r="N6489" s="6">
        <v>1</v>
      </c>
      <c r="O6489" s="6">
        <v>0.05</v>
      </c>
      <c r="P6489" s="8">
        <v>5614.6</v>
      </c>
      <c r="Q6489" s="8">
        <v>3761.7820000000006</v>
      </c>
      <c r="R6489" s="8">
        <f t="shared" si="304"/>
        <v>1572.0880000000002</v>
      </c>
      <c r="S6489" s="8">
        <f>(((Sales[[#This Row],[Unit Price]]-(Sales[[#This Row],[Discount Applied]]*Sales[[#This Row],[Unit Price]]))-Q6489)/Q6489)*100</f>
        <v>41.791044776119399</v>
      </c>
      <c r="T6489" s="8">
        <f t="shared" si="305"/>
        <v>5333.8700000000008</v>
      </c>
      <c r="U6489" s="8">
        <f>Sales[[#This Row],[Unit Cost]]*Sales[[#This Row],[Order Quantity]]</f>
        <v>3761.7820000000006</v>
      </c>
    </row>
    <row r="6490" spans="1:21" x14ac:dyDescent="0.2">
      <c r="A6490" s="6" t="s">
        <v>6703</v>
      </c>
      <c r="B6490" s="6" t="s">
        <v>24</v>
      </c>
      <c r="C6490" s="6" t="s">
        <v>148</v>
      </c>
      <c r="D6490" s="7">
        <v>43900</v>
      </c>
      <c r="E6490" s="7">
        <v>44020</v>
      </c>
      <c r="F6490" s="7">
        <v>44031</v>
      </c>
      <c r="G6490" s="7">
        <v>44034</v>
      </c>
      <c r="H6490" s="6">
        <f t="shared" si="303"/>
        <v>14</v>
      </c>
      <c r="I6490" s="6" t="s">
        <v>215</v>
      </c>
      <c r="J6490" s="6">
        <v>9</v>
      </c>
      <c r="K6490" s="6">
        <v>10</v>
      </c>
      <c r="L6490" s="6">
        <v>48</v>
      </c>
      <c r="M6490" s="6">
        <v>4</v>
      </c>
      <c r="N6490" s="6">
        <v>4</v>
      </c>
      <c r="O6490" s="6">
        <v>7.4999999999999997E-2</v>
      </c>
      <c r="P6490" s="8">
        <v>3028.4</v>
      </c>
      <c r="Q6490" s="8">
        <v>1423.348</v>
      </c>
      <c r="R6490" s="8">
        <f t="shared" si="304"/>
        <v>5511.6880000000001</v>
      </c>
      <c r="S6490" s="8">
        <f>(((Sales[[#This Row],[Unit Price]]-(Sales[[#This Row],[Discount Applied]]*Sales[[#This Row],[Unit Price]]))-Q6490)/Q6490)*100</f>
        <v>96.808510638297875</v>
      </c>
      <c r="T6490" s="8">
        <f t="shared" si="305"/>
        <v>11205.08</v>
      </c>
      <c r="U6490" s="8">
        <f>Sales[[#This Row],[Unit Cost]]*Sales[[#This Row],[Order Quantity]]</f>
        <v>5693.3919999999998</v>
      </c>
    </row>
    <row r="6491" spans="1:21" x14ac:dyDescent="0.2">
      <c r="A6491" s="6" t="s">
        <v>6704</v>
      </c>
      <c r="B6491" s="6" t="s">
        <v>23</v>
      </c>
      <c r="C6491" s="6" t="s">
        <v>145</v>
      </c>
      <c r="D6491" s="7">
        <v>43900</v>
      </c>
      <c r="E6491" s="7">
        <v>44020</v>
      </c>
      <c r="F6491" s="7">
        <v>44030</v>
      </c>
      <c r="G6491" s="7">
        <v>44040</v>
      </c>
      <c r="H6491" s="6">
        <f t="shared" si="303"/>
        <v>20</v>
      </c>
      <c r="I6491" s="6" t="s">
        <v>215</v>
      </c>
      <c r="J6491" s="6">
        <v>25</v>
      </c>
      <c r="K6491" s="6">
        <v>15</v>
      </c>
      <c r="L6491" s="6">
        <v>131</v>
      </c>
      <c r="M6491" s="6">
        <v>1</v>
      </c>
      <c r="N6491" s="6">
        <v>1</v>
      </c>
      <c r="O6491" s="6">
        <v>0.05</v>
      </c>
      <c r="P6491" s="8">
        <v>194.3</v>
      </c>
      <c r="Q6491" s="8">
        <v>81.606000000000009</v>
      </c>
      <c r="R6491" s="8">
        <f t="shared" si="304"/>
        <v>102.979</v>
      </c>
      <c r="S6491" s="8">
        <f>(((Sales[[#This Row],[Unit Price]]-(Sales[[#This Row],[Discount Applied]]*Sales[[#This Row],[Unit Price]]))-Q6491)/Q6491)*100</f>
        <v>126.19047619047619</v>
      </c>
      <c r="T6491" s="8">
        <f t="shared" si="305"/>
        <v>184.58500000000001</v>
      </c>
      <c r="U6491" s="8">
        <f>Sales[[#This Row],[Unit Cost]]*Sales[[#This Row],[Order Quantity]]</f>
        <v>81.606000000000009</v>
      </c>
    </row>
    <row r="6492" spans="1:21" x14ac:dyDescent="0.2">
      <c r="A6492" s="6" t="s">
        <v>6705</v>
      </c>
      <c r="B6492" s="6" t="s">
        <v>23</v>
      </c>
      <c r="C6492" s="6" t="s">
        <v>145</v>
      </c>
      <c r="D6492" s="7">
        <v>43900</v>
      </c>
      <c r="E6492" s="7">
        <v>44020</v>
      </c>
      <c r="F6492" s="7">
        <v>44047</v>
      </c>
      <c r="G6492" s="7">
        <v>44052</v>
      </c>
      <c r="H6492" s="6">
        <f t="shared" si="303"/>
        <v>32</v>
      </c>
      <c r="I6492" s="6" t="s">
        <v>215</v>
      </c>
      <c r="J6492" s="6">
        <v>24</v>
      </c>
      <c r="K6492" s="6">
        <v>18</v>
      </c>
      <c r="L6492" s="6">
        <v>128</v>
      </c>
      <c r="M6492" s="6">
        <v>27</v>
      </c>
      <c r="N6492" s="6">
        <v>3</v>
      </c>
      <c r="O6492" s="6">
        <v>0.1</v>
      </c>
      <c r="P6492" s="8">
        <v>2345</v>
      </c>
      <c r="Q6492" s="8">
        <v>1031.8</v>
      </c>
      <c r="R6492" s="8">
        <f t="shared" si="304"/>
        <v>3236.1000000000004</v>
      </c>
      <c r="S6492" s="8">
        <f>(((Sales[[#This Row],[Unit Price]]-(Sales[[#This Row],[Discount Applied]]*Sales[[#This Row],[Unit Price]]))-Q6492)/Q6492)*100</f>
        <v>104.54545454545456</v>
      </c>
      <c r="T6492" s="8">
        <f t="shared" si="305"/>
        <v>6331.5</v>
      </c>
      <c r="U6492" s="8">
        <f>Sales[[#This Row],[Unit Cost]]*Sales[[#This Row],[Order Quantity]]</f>
        <v>3095.3999999999996</v>
      </c>
    </row>
    <row r="6493" spans="1:21" x14ac:dyDescent="0.2">
      <c r="A6493" s="6" t="s">
        <v>6706</v>
      </c>
      <c r="B6493" s="6" t="s">
        <v>24</v>
      </c>
      <c r="C6493" s="6" t="s">
        <v>146</v>
      </c>
      <c r="D6493" s="7">
        <v>43900</v>
      </c>
      <c r="E6493" s="7">
        <v>44020</v>
      </c>
      <c r="F6493" s="7">
        <v>44032</v>
      </c>
      <c r="G6493" s="7">
        <v>44040</v>
      </c>
      <c r="H6493" s="6">
        <f t="shared" si="303"/>
        <v>20</v>
      </c>
      <c r="I6493" s="6" t="s">
        <v>215</v>
      </c>
      <c r="J6493" s="6">
        <v>8</v>
      </c>
      <c r="K6493" s="6">
        <v>5</v>
      </c>
      <c r="L6493" s="6">
        <v>292</v>
      </c>
      <c r="M6493" s="6">
        <v>27</v>
      </c>
      <c r="N6493" s="6">
        <v>6</v>
      </c>
      <c r="O6493" s="6">
        <v>7.4999999999999997E-2</v>
      </c>
      <c r="P6493" s="8">
        <v>1922.9</v>
      </c>
      <c r="Q6493" s="8">
        <v>1211.4270000000001</v>
      </c>
      <c r="R6493" s="8">
        <f t="shared" si="304"/>
        <v>3403.5330000000004</v>
      </c>
      <c r="S6493" s="8">
        <f>(((Sales[[#This Row],[Unit Price]]-(Sales[[#This Row],[Discount Applied]]*Sales[[#This Row],[Unit Price]]))-Q6493)/Q6493)*100</f>
        <v>46.825396825396822</v>
      </c>
      <c r="T6493" s="8">
        <f t="shared" si="305"/>
        <v>10672.095000000001</v>
      </c>
      <c r="U6493" s="8">
        <f>Sales[[#This Row],[Unit Cost]]*Sales[[#This Row],[Order Quantity]]</f>
        <v>7268.5620000000008</v>
      </c>
    </row>
    <row r="6494" spans="1:21" x14ac:dyDescent="0.2">
      <c r="A6494" s="6" t="s">
        <v>6707</v>
      </c>
      <c r="B6494" s="6" t="s">
        <v>25</v>
      </c>
      <c r="C6494" s="6" t="s">
        <v>146</v>
      </c>
      <c r="D6494" s="7">
        <v>43900</v>
      </c>
      <c r="E6494" s="7">
        <v>44021</v>
      </c>
      <c r="F6494" s="7">
        <v>44035</v>
      </c>
      <c r="G6494" s="7">
        <v>44039</v>
      </c>
      <c r="H6494" s="6">
        <f t="shared" si="303"/>
        <v>18</v>
      </c>
      <c r="I6494" s="6" t="s">
        <v>215</v>
      </c>
      <c r="J6494" s="6">
        <v>15</v>
      </c>
      <c r="K6494" s="6">
        <v>13</v>
      </c>
      <c r="L6494" s="6">
        <v>323</v>
      </c>
      <c r="M6494" s="6">
        <v>24</v>
      </c>
      <c r="N6494" s="6">
        <v>7</v>
      </c>
      <c r="O6494" s="6">
        <v>0.05</v>
      </c>
      <c r="P6494" s="8">
        <v>214.4</v>
      </c>
      <c r="Q6494" s="8">
        <v>145.792</v>
      </c>
      <c r="R6494" s="8">
        <f t="shared" si="304"/>
        <v>405.21600000000001</v>
      </c>
      <c r="S6494" s="8">
        <f>(((Sales[[#This Row],[Unit Price]]-(Sales[[#This Row],[Discount Applied]]*Sales[[#This Row],[Unit Price]]))-Q6494)/Q6494)*100</f>
        <v>39.705882352941181</v>
      </c>
      <c r="T6494" s="8">
        <f t="shared" si="305"/>
        <v>1425.76</v>
      </c>
      <c r="U6494" s="8">
        <f>Sales[[#This Row],[Unit Cost]]*Sales[[#This Row],[Order Quantity]]</f>
        <v>1020.544</v>
      </c>
    </row>
    <row r="6495" spans="1:21" x14ac:dyDescent="0.2">
      <c r="A6495" s="6" t="s">
        <v>6708</v>
      </c>
      <c r="B6495" s="6" t="s">
        <v>23</v>
      </c>
      <c r="C6495" s="6" t="s">
        <v>145</v>
      </c>
      <c r="D6495" s="7">
        <v>43900</v>
      </c>
      <c r="E6495" s="7">
        <v>44021</v>
      </c>
      <c r="F6495" s="7">
        <v>44039</v>
      </c>
      <c r="G6495" s="7">
        <v>44043</v>
      </c>
      <c r="H6495" s="6">
        <f t="shared" si="303"/>
        <v>22</v>
      </c>
      <c r="I6495" s="6" t="s">
        <v>215</v>
      </c>
      <c r="J6495" s="6">
        <v>22</v>
      </c>
      <c r="K6495" s="6">
        <v>1</v>
      </c>
      <c r="L6495" s="6">
        <v>105</v>
      </c>
      <c r="M6495" s="6">
        <v>2</v>
      </c>
      <c r="N6495" s="6">
        <v>6</v>
      </c>
      <c r="O6495" s="6">
        <v>0.1</v>
      </c>
      <c r="P6495" s="8">
        <v>3845.8</v>
      </c>
      <c r="Q6495" s="8">
        <v>2076.7320000000004</v>
      </c>
      <c r="R6495" s="8">
        <f t="shared" si="304"/>
        <v>8306.9279999999999</v>
      </c>
      <c r="S6495" s="8">
        <f>(((Sales[[#This Row],[Unit Price]]-(Sales[[#This Row],[Discount Applied]]*Sales[[#This Row],[Unit Price]]))-Q6495)/Q6495)*100</f>
        <v>66.666666666666643</v>
      </c>
      <c r="T6495" s="8">
        <f t="shared" si="305"/>
        <v>20767.320000000003</v>
      </c>
      <c r="U6495" s="8">
        <f>Sales[[#This Row],[Unit Cost]]*Sales[[#This Row],[Order Quantity]]</f>
        <v>12460.392000000003</v>
      </c>
    </row>
    <row r="6496" spans="1:21" x14ac:dyDescent="0.2">
      <c r="A6496" s="6" t="s">
        <v>6709</v>
      </c>
      <c r="B6496" s="6" t="s">
        <v>26</v>
      </c>
      <c r="C6496" s="6" t="s">
        <v>145</v>
      </c>
      <c r="D6496" s="7">
        <v>43900</v>
      </c>
      <c r="E6496" s="7">
        <v>44021</v>
      </c>
      <c r="F6496" s="7">
        <v>44038</v>
      </c>
      <c r="G6496" s="7">
        <v>44046</v>
      </c>
      <c r="H6496" s="6">
        <f t="shared" si="303"/>
        <v>25</v>
      </c>
      <c r="I6496" s="6" t="s">
        <v>215</v>
      </c>
      <c r="J6496" s="6">
        <v>28</v>
      </c>
      <c r="K6496" s="6">
        <v>34</v>
      </c>
      <c r="L6496" s="6">
        <v>101</v>
      </c>
      <c r="M6496" s="6">
        <v>41</v>
      </c>
      <c r="N6496" s="6">
        <v>1</v>
      </c>
      <c r="O6496" s="6">
        <v>0.1</v>
      </c>
      <c r="P6496" s="8">
        <v>1045.2</v>
      </c>
      <c r="Q6496" s="8">
        <v>648.024</v>
      </c>
      <c r="R6496" s="8">
        <f t="shared" si="304"/>
        <v>292.65600000000006</v>
      </c>
      <c r="S6496" s="8">
        <f>(((Sales[[#This Row],[Unit Price]]-(Sales[[#This Row],[Discount Applied]]*Sales[[#This Row],[Unit Price]]))-Q6496)/Q6496)*100</f>
        <v>45.161290322580655</v>
      </c>
      <c r="T6496" s="8">
        <f t="shared" si="305"/>
        <v>940.68000000000006</v>
      </c>
      <c r="U6496" s="8">
        <f>Sales[[#This Row],[Unit Cost]]*Sales[[#This Row],[Order Quantity]]</f>
        <v>648.024</v>
      </c>
    </row>
    <row r="6497" spans="1:21" x14ac:dyDescent="0.2">
      <c r="A6497" s="6" t="s">
        <v>6710</v>
      </c>
      <c r="B6497" s="6" t="s">
        <v>25</v>
      </c>
      <c r="C6497" s="6" t="s">
        <v>148</v>
      </c>
      <c r="D6497" s="7">
        <v>43900</v>
      </c>
      <c r="E6497" s="7">
        <v>44021</v>
      </c>
      <c r="F6497" s="7">
        <v>44031</v>
      </c>
      <c r="G6497" s="7">
        <v>44040</v>
      </c>
      <c r="H6497" s="6">
        <f t="shared" si="303"/>
        <v>19</v>
      </c>
      <c r="I6497" s="6" t="s">
        <v>215</v>
      </c>
      <c r="J6497" s="6">
        <v>18</v>
      </c>
      <c r="K6497" s="6">
        <v>41</v>
      </c>
      <c r="L6497" s="6">
        <v>47</v>
      </c>
      <c r="M6497" s="6">
        <v>40</v>
      </c>
      <c r="N6497" s="6">
        <v>8</v>
      </c>
      <c r="O6497" s="6">
        <v>7.4999999999999997E-2</v>
      </c>
      <c r="P6497" s="8">
        <v>2445.5</v>
      </c>
      <c r="Q6497" s="8">
        <v>1980.855</v>
      </c>
      <c r="R6497" s="8">
        <f t="shared" si="304"/>
        <v>2249.8600000000006</v>
      </c>
      <c r="S6497" s="8">
        <f>(((Sales[[#This Row],[Unit Price]]-(Sales[[#This Row],[Discount Applied]]*Sales[[#This Row],[Unit Price]]))-Q6497)/Q6497)*100</f>
        <v>14.197530864197535</v>
      </c>
      <c r="T6497" s="8">
        <f t="shared" si="305"/>
        <v>18096.7</v>
      </c>
      <c r="U6497" s="8">
        <f>Sales[[#This Row],[Unit Cost]]*Sales[[#This Row],[Order Quantity]]</f>
        <v>15846.84</v>
      </c>
    </row>
    <row r="6498" spans="1:21" x14ac:dyDescent="0.2">
      <c r="A6498" s="6" t="s">
        <v>6711</v>
      </c>
      <c r="B6498" s="6" t="s">
        <v>24</v>
      </c>
      <c r="C6498" s="6" t="s">
        <v>146</v>
      </c>
      <c r="D6498" s="7">
        <v>43900</v>
      </c>
      <c r="E6498" s="7">
        <v>44021</v>
      </c>
      <c r="F6498" s="7">
        <v>44026</v>
      </c>
      <c r="G6498" s="7">
        <v>44028</v>
      </c>
      <c r="H6498" s="6">
        <f t="shared" si="303"/>
        <v>7</v>
      </c>
      <c r="I6498" s="6" t="s">
        <v>215</v>
      </c>
      <c r="J6498" s="6">
        <v>3</v>
      </c>
      <c r="K6498" s="6">
        <v>19</v>
      </c>
      <c r="L6498" s="6">
        <v>294</v>
      </c>
      <c r="M6498" s="6">
        <v>23</v>
      </c>
      <c r="N6498" s="6">
        <v>6</v>
      </c>
      <c r="O6498" s="6">
        <v>0.05</v>
      </c>
      <c r="P6498" s="8">
        <v>1922.9</v>
      </c>
      <c r="Q6498" s="8">
        <v>1538.3200000000002</v>
      </c>
      <c r="R6498" s="8">
        <f t="shared" si="304"/>
        <v>1730.6099999999988</v>
      </c>
      <c r="S6498" s="8">
        <f>(((Sales[[#This Row],[Unit Price]]-(Sales[[#This Row],[Discount Applied]]*Sales[[#This Row],[Unit Price]]))-Q6498)/Q6498)*100</f>
        <v>18.749999999999993</v>
      </c>
      <c r="T6498" s="8">
        <f t="shared" si="305"/>
        <v>10960.53</v>
      </c>
      <c r="U6498" s="8">
        <f>Sales[[#This Row],[Unit Cost]]*Sales[[#This Row],[Order Quantity]]</f>
        <v>9229.9200000000019</v>
      </c>
    </row>
    <row r="6499" spans="1:21" x14ac:dyDescent="0.2">
      <c r="A6499" s="6" t="s">
        <v>6712</v>
      </c>
      <c r="B6499" s="6" t="s">
        <v>24</v>
      </c>
      <c r="C6499" s="6" t="s">
        <v>148</v>
      </c>
      <c r="D6499" s="7">
        <v>43900</v>
      </c>
      <c r="E6499" s="7">
        <v>44021</v>
      </c>
      <c r="F6499" s="7">
        <v>44042</v>
      </c>
      <c r="G6499" s="7">
        <v>44051</v>
      </c>
      <c r="H6499" s="6">
        <f t="shared" si="303"/>
        <v>30</v>
      </c>
      <c r="I6499" s="6" t="s">
        <v>215</v>
      </c>
      <c r="J6499" s="6">
        <v>10</v>
      </c>
      <c r="K6499" s="6">
        <v>9</v>
      </c>
      <c r="L6499" s="6">
        <v>6</v>
      </c>
      <c r="M6499" s="6">
        <v>1</v>
      </c>
      <c r="N6499" s="6">
        <v>1</v>
      </c>
      <c r="O6499" s="6">
        <v>0.2</v>
      </c>
      <c r="P6499" s="8">
        <v>871</v>
      </c>
      <c r="Q6499" s="8">
        <v>540.02</v>
      </c>
      <c r="R6499" s="8">
        <f t="shared" si="304"/>
        <v>156.77999999999997</v>
      </c>
      <c r="S6499" s="8">
        <f>(((Sales[[#This Row],[Unit Price]]-(Sales[[#This Row],[Discount Applied]]*Sales[[#This Row],[Unit Price]]))-Q6499)/Q6499)*100</f>
        <v>29.032258064516125</v>
      </c>
      <c r="T6499" s="8">
        <f t="shared" si="305"/>
        <v>696.8</v>
      </c>
      <c r="U6499" s="8">
        <f>Sales[[#This Row],[Unit Cost]]*Sales[[#This Row],[Order Quantity]]</f>
        <v>540.02</v>
      </c>
    </row>
    <row r="6500" spans="1:21" x14ac:dyDescent="0.2">
      <c r="A6500" s="6" t="s">
        <v>6713</v>
      </c>
      <c r="B6500" s="6" t="s">
        <v>23</v>
      </c>
      <c r="C6500" s="6" t="s">
        <v>146</v>
      </c>
      <c r="D6500" s="7">
        <v>43900</v>
      </c>
      <c r="E6500" s="7">
        <v>44021</v>
      </c>
      <c r="F6500" s="7">
        <v>44034</v>
      </c>
      <c r="G6500" s="7">
        <v>44036</v>
      </c>
      <c r="H6500" s="6">
        <f t="shared" si="303"/>
        <v>15</v>
      </c>
      <c r="I6500" s="6" t="s">
        <v>215</v>
      </c>
      <c r="J6500" s="6">
        <v>22</v>
      </c>
      <c r="K6500" s="6">
        <v>47</v>
      </c>
      <c r="L6500" s="6">
        <v>311</v>
      </c>
      <c r="M6500" s="6">
        <v>21</v>
      </c>
      <c r="N6500" s="6">
        <v>4</v>
      </c>
      <c r="O6500" s="6">
        <v>7.4999999999999997E-2</v>
      </c>
      <c r="P6500" s="8">
        <v>1916.2</v>
      </c>
      <c r="Q6500" s="8">
        <v>1207.2060000000001</v>
      </c>
      <c r="R6500" s="8">
        <f t="shared" si="304"/>
        <v>2261.116</v>
      </c>
      <c r="S6500" s="8">
        <f>(((Sales[[#This Row],[Unit Price]]-(Sales[[#This Row],[Discount Applied]]*Sales[[#This Row],[Unit Price]]))-Q6500)/Q6500)*100</f>
        <v>46.825396825396822</v>
      </c>
      <c r="T6500" s="8">
        <f t="shared" si="305"/>
        <v>7089.9400000000005</v>
      </c>
      <c r="U6500" s="8">
        <f>Sales[[#This Row],[Unit Cost]]*Sales[[#This Row],[Order Quantity]]</f>
        <v>4828.8240000000005</v>
      </c>
    </row>
    <row r="6501" spans="1:21" x14ac:dyDescent="0.2">
      <c r="A6501" s="6" t="s">
        <v>6714</v>
      </c>
      <c r="B6501" s="6" t="s">
        <v>24</v>
      </c>
      <c r="C6501" s="6" t="s">
        <v>145</v>
      </c>
      <c r="D6501" s="7">
        <v>43900</v>
      </c>
      <c r="E6501" s="7">
        <v>44021</v>
      </c>
      <c r="F6501" s="7">
        <v>44047</v>
      </c>
      <c r="G6501" s="7">
        <v>44051</v>
      </c>
      <c r="H6501" s="6">
        <f t="shared" si="303"/>
        <v>30</v>
      </c>
      <c r="I6501" s="6" t="s">
        <v>215</v>
      </c>
      <c r="J6501" s="6">
        <v>2</v>
      </c>
      <c r="K6501" s="6">
        <v>4</v>
      </c>
      <c r="L6501" s="6">
        <v>133</v>
      </c>
      <c r="M6501" s="6">
        <v>36</v>
      </c>
      <c r="N6501" s="6">
        <v>5</v>
      </c>
      <c r="O6501" s="6">
        <v>7.4999999999999997E-2</v>
      </c>
      <c r="P6501" s="8">
        <v>3926.2000000000003</v>
      </c>
      <c r="Q6501" s="8">
        <v>2591.2920000000004</v>
      </c>
      <c r="R6501" s="8">
        <f t="shared" si="304"/>
        <v>5202.2149999999965</v>
      </c>
      <c r="S6501" s="8">
        <f>(((Sales[[#This Row],[Unit Price]]-(Sales[[#This Row],[Discount Applied]]*Sales[[#This Row],[Unit Price]]))-Q6501)/Q6501)*100</f>
        <v>40.151515151515142</v>
      </c>
      <c r="T6501" s="8">
        <f t="shared" si="305"/>
        <v>18158.674999999999</v>
      </c>
      <c r="U6501" s="8">
        <f>Sales[[#This Row],[Unit Cost]]*Sales[[#This Row],[Order Quantity]]</f>
        <v>12956.460000000003</v>
      </c>
    </row>
    <row r="6502" spans="1:21" x14ac:dyDescent="0.2">
      <c r="A6502" s="6" t="s">
        <v>6715</v>
      </c>
      <c r="B6502" s="6" t="s">
        <v>25</v>
      </c>
      <c r="C6502" s="6" t="s">
        <v>145</v>
      </c>
      <c r="D6502" s="7">
        <v>43900</v>
      </c>
      <c r="E6502" s="7">
        <v>44021</v>
      </c>
      <c r="F6502" s="7">
        <v>44024</v>
      </c>
      <c r="G6502" s="7">
        <v>44030</v>
      </c>
      <c r="H6502" s="6">
        <f t="shared" si="303"/>
        <v>9</v>
      </c>
      <c r="I6502" s="6" t="s">
        <v>215</v>
      </c>
      <c r="J6502" s="6">
        <v>19</v>
      </c>
      <c r="K6502" s="6">
        <v>34</v>
      </c>
      <c r="L6502" s="6">
        <v>174</v>
      </c>
      <c r="M6502" s="6">
        <v>45</v>
      </c>
      <c r="N6502" s="6">
        <v>4</v>
      </c>
      <c r="O6502" s="6">
        <v>7.4999999999999997E-2</v>
      </c>
      <c r="P6502" s="8">
        <v>3966.4</v>
      </c>
      <c r="Q6502" s="8">
        <v>3133.4560000000001</v>
      </c>
      <c r="R6502" s="8">
        <f t="shared" si="304"/>
        <v>2141.8559999999998</v>
      </c>
      <c r="S6502" s="8">
        <f>(((Sales[[#This Row],[Unit Price]]-(Sales[[#This Row],[Discount Applied]]*Sales[[#This Row],[Unit Price]]))-Q6502)/Q6502)*100</f>
        <v>17.088607594936704</v>
      </c>
      <c r="T6502" s="8">
        <f t="shared" si="305"/>
        <v>14675.68</v>
      </c>
      <c r="U6502" s="8">
        <f>Sales[[#This Row],[Unit Cost]]*Sales[[#This Row],[Order Quantity]]</f>
        <v>12533.824000000001</v>
      </c>
    </row>
    <row r="6503" spans="1:21" x14ac:dyDescent="0.2">
      <c r="A6503" s="6" t="s">
        <v>6716</v>
      </c>
      <c r="B6503" s="6" t="s">
        <v>24</v>
      </c>
      <c r="C6503" s="6" t="s">
        <v>148</v>
      </c>
      <c r="D6503" s="7">
        <v>43900</v>
      </c>
      <c r="E6503" s="7">
        <v>44021</v>
      </c>
      <c r="F6503" s="7">
        <v>44025</v>
      </c>
      <c r="G6503" s="7">
        <v>44029</v>
      </c>
      <c r="H6503" s="6">
        <f t="shared" si="303"/>
        <v>8</v>
      </c>
      <c r="I6503" s="6" t="s">
        <v>215</v>
      </c>
      <c r="J6503" s="6">
        <v>5</v>
      </c>
      <c r="K6503" s="6">
        <v>10</v>
      </c>
      <c r="L6503" s="6">
        <v>45</v>
      </c>
      <c r="M6503" s="6">
        <v>8</v>
      </c>
      <c r="N6503" s="6">
        <v>8</v>
      </c>
      <c r="O6503" s="6">
        <v>7.4999999999999997E-2</v>
      </c>
      <c r="P6503" s="8">
        <v>1855.9</v>
      </c>
      <c r="Q6503" s="8">
        <v>1410.4840000000002</v>
      </c>
      <c r="R6503" s="8">
        <f t="shared" si="304"/>
        <v>2449.7879999999986</v>
      </c>
      <c r="S6503" s="8">
        <f>(((Sales[[#This Row],[Unit Price]]-(Sales[[#This Row],[Discount Applied]]*Sales[[#This Row],[Unit Price]]))-Q6503)/Q6503)*100</f>
        <v>21.710526315789462</v>
      </c>
      <c r="T6503" s="8">
        <f t="shared" si="305"/>
        <v>13733.66</v>
      </c>
      <c r="U6503" s="8">
        <f>Sales[[#This Row],[Unit Cost]]*Sales[[#This Row],[Order Quantity]]</f>
        <v>11283.872000000001</v>
      </c>
    </row>
    <row r="6504" spans="1:21" x14ac:dyDescent="0.2">
      <c r="A6504" s="6" t="s">
        <v>6717</v>
      </c>
      <c r="B6504" s="6" t="s">
        <v>23</v>
      </c>
      <c r="C6504" s="6" t="s">
        <v>145</v>
      </c>
      <c r="D6504" s="7">
        <v>43900</v>
      </c>
      <c r="E6504" s="7">
        <v>44022</v>
      </c>
      <c r="F6504" s="7">
        <v>44039</v>
      </c>
      <c r="G6504" s="7">
        <v>44045</v>
      </c>
      <c r="H6504" s="6">
        <f t="shared" si="303"/>
        <v>23</v>
      </c>
      <c r="I6504" s="6" t="s">
        <v>215</v>
      </c>
      <c r="J6504" s="6">
        <v>21</v>
      </c>
      <c r="K6504" s="6">
        <v>18</v>
      </c>
      <c r="L6504" s="6">
        <v>148</v>
      </c>
      <c r="M6504" s="6">
        <v>24</v>
      </c>
      <c r="N6504" s="6">
        <v>4</v>
      </c>
      <c r="O6504" s="6">
        <v>0.2</v>
      </c>
      <c r="P6504" s="8">
        <v>3664.9</v>
      </c>
      <c r="Q6504" s="8">
        <v>1795.8009999999999</v>
      </c>
      <c r="R6504" s="8">
        <f t="shared" si="304"/>
        <v>4544.4760000000006</v>
      </c>
      <c r="S6504" s="8">
        <f>(((Sales[[#This Row],[Unit Price]]-(Sales[[#This Row],[Discount Applied]]*Sales[[#This Row],[Unit Price]]))-Q6504)/Q6504)*100</f>
        <v>63.265306122448997</v>
      </c>
      <c r="T6504" s="8">
        <f t="shared" si="305"/>
        <v>11727.68</v>
      </c>
      <c r="U6504" s="8">
        <f>Sales[[#This Row],[Unit Cost]]*Sales[[#This Row],[Order Quantity]]</f>
        <v>7183.2039999999997</v>
      </c>
    </row>
    <row r="6505" spans="1:21" x14ac:dyDescent="0.2">
      <c r="A6505" s="6" t="s">
        <v>6718</v>
      </c>
      <c r="B6505" s="6" t="s">
        <v>24</v>
      </c>
      <c r="C6505" s="6" t="s">
        <v>145</v>
      </c>
      <c r="D6505" s="7">
        <v>43900</v>
      </c>
      <c r="E6505" s="7">
        <v>44022</v>
      </c>
      <c r="F6505" s="7">
        <v>44035</v>
      </c>
      <c r="G6505" s="7">
        <v>44042</v>
      </c>
      <c r="H6505" s="6">
        <f t="shared" si="303"/>
        <v>20</v>
      </c>
      <c r="I6505" s="6" t="s">
        <v>215</v>
      </c>
      <c r="J6505" s="6">
        <v>1</v>
      </c>
      <c r="K6505" s="6">
        <v>25</v>
      </c>
      <c r="L6505" s="6">
        <v>117</v>
      </c>
      <c r="M6505" s="6">
        <v>18</v>
      </c>
      <c r="N6505" s="6">
        <v>7</v>
      </c>
      <c r="O6505" s="6">
        <v>7.4999999999999997E-2</v>
      </c>
      <c r="P6505" s="8">
        <v>1943</v>
      </c>
      <c r="Q6505" s="8">
        <v>1632.12</v>
      </c>
      <c r="R6505" s="8">
        <f t="shared" si="304"/>
        <v>1156.0849999999991</v>
      </c>
      <c r="S6505" s="8">
        <f>(((Sales[[#This Row],[Unit Price]]-(Sales[[#This Row],[Discount Applied]]*Sales[[#This Row],[Unit Price]]))-Q6505)/Q6505)*100</f>
        <v>10.119047619047631</v>
      </c>
      <c r="T6505" s="8">
        <f t="shared" si="305"/>
        <v>12580.924999999999</v>
      </c>
      <c r="U6505" s="8">
        <f>Sales[[#This Row],[Unit Cost]]*Sales[[#This Row],[Order Quantity]]</f>
        <v>11424.84</v>
      </c>
    </row>
    <row r="6506" spans="1:21" x14ac:dyDescent="0.2">
      <c r="A6506" s="6" t="s">
        <v>6719</v>
      </c>
      <c r="B6506" s="6" t="s">
        <v>25</v>
      </c>
      <c r="C6506" s="6" t="s">
        <v>143</v>
      </c>
      <c r="D6506" s="7">
        <v>43900</v>
      </c>
      <c r="E6506" s="7">
        <v>44022</v>
      </c>
      <c r="F6506" s="7">
        <v>44044</v>
      </c>
      <c r="G6506" s="7">
        <v>44050</v>
      </c>
      <c r="H6506" s="6">
        <f t="shared" si="303"/>
        <v>28</v>
      </c>
      <c r="I6506" s="6" t="s">
        <v>215</v>
      </c>
      <c r="J6506" s="6">
        <v>20</v>
      </c>
      <c r="K6506" s="6">
        <v>22</v>
      </c>
      <c r="L6506" s="6">
        <v>367</v>
      </c>
      <c r="M6506" s="6">
        <v>4</v>
      </c>
      <c r="N6506" s="6">
        <v>5</v>
      </c>
      <c r="O6506" s="6">
        <v>0.1</v>
      </c>
      <c r="P6506" s="8">
        <v>2706.8</v>
      </c>
      <c r="Q6506" s="8">
        <v>1786.4880000000003</v>
      </c>
      <c r="R6506" s="8">
        <f t="shared" si="304"/>
        <v>3248.159999999998</v>
      </c>
      <c r="S6506" s="8">
        <f>(((Sales[[#This Row],[Unit Price]]-(Sales[[#This Row],[Discount Applied]]*Sales[[#This Row],[Unit Price]]))-Q6506)/Q6506)*100</f>
        <v>36.36363636363636</v>
      </c>
      <c r="T6506" s="8">
        <f t="shared" si="305"/>
        <v>12180.6</v>
      </c>
      <c r="U6506" s="8">
        <f>Sales[[#This Row],[Unit Cost]]*Sales[[#This Row],[Order Quantity]]</f>
        <v>8932.4400000000023</v>
      </c>
    </row>
    <row r="6507" spans="1:21" x14ac:dyDescent="0.2">
      <c r="A6507" s="6" t="s">
        <v>6720</v>
      </c>
      <c r="B6507" s="6" t="s">
        <v>25</v>
      </c>
      <c r="C6507" s="6" t="s">
        <v>147</v>
      </c>
      <c r="D6507" s="7">
        <v>43900</v>
      </c>
      <c r="E6507" s="7">
        <v>44022</v>
      </c>
      <c r="F6507" s="7">
        <v>44034</v>
      </c>
      <c r="G6507" s="7">
        <v>44037</v>
      </c>
      <c r="H6507" s="6">
        <f t="shared" si="303"/>
        <v>15</v>
      </c>
      <c r="I6507" s="6" t="s">
        <v>215</v>
      </c>
      <c r="J6507" s="6">
        <v>15</v>
      </c>
      <c r="K6507" s="6">
        <v>3</v>
      </c>
      <c r="L6507" s="6">
        <v>225</v>
      </c>
      <c r="M6507" s="6">
        <v>6</v>
      </c>
      <c r="N6507" s="6">
        <v>7</v>
      </c>
      <c r="O6507" s="6">
        <v>7.4999999999999997E-2</v>
      </c>
      <c r="P6507" s="8">
        <v>1715.2</v>
      </c>
      <c r="Q6507" s="8">
        <v>823.29599999999994</v>
      </c>
      <c r="R6507" s="8">
        <f t="shared" si="304"/>
        <v>5342.8480000000009</v>
      </c>
      <c r="S6507" s="8">
        <f>(((Sales[[#This Row],[Unit Price]]-(Sales[[#This Row],[Discount Applied]]*Sales[[#This Row],[Unit Price]]))-Q6507)/Q6507)*100</f>
        <v>92.708333333333343</v>
      </c>
      <c r="T6507" s="8">
        <f t="shared" si="305"/>
        <v>11105.92</v>
      </c>
      <c r="U6507" s="8">
        <f>Sales[[#This Row],[Unit Cost]]*Sales[[#This Row],[Order Quantity]]</f>
        <v>5763.0719999999992</v>
      </c>
    </row>
    <row r="6508" spans="1:21" x14ac:dyDescent="0.2">
      <c r="A6508" s="6" t="s">
        <v>6721</v>
      </c>
      <c r="B6508" s="6" t="s">
        <v>25</v>
      </c>
      <c r="C6508" s="6" t="s">
        <v>143</v>
      </c>
      <c r="D6508" s="7">
        <v>43900</v>
      </c>
      <c r="E6508" s="7">
        <v>44022</v>
      </c>
      <c r="F6508" s="7">
        <v>44042</v>
      </c>
      <c r="G6508" s="7">
        <v>44051</v>
      </c>
      <c r="H6508" s="6">
        <f t="shared" si="303"/>
        <v>29</v>
      </c>
      <c r="I6508" s="6" t="s">
        <v>215</v>
      </c>
      <c r="J6508" s="6">
        <v>14</v>
      </c>
      <c r="K6508" s="6">
        <v>32</v>
      </c>
      <c r="L6508" s="6">
        <v>362</v>
      </c>
      <c r="M6508" s="6">
        <v>43</v>
      </c>
      <c r="N6508" s="6">
        <v>6</v>
      </c>
      <c r="O6508" s="6">
        <v>0.2</v>
      </c>
      <c r="P6508" s="8">
        <v>1795.6000000000001</v>
      </c>
      <c r="Q6508" s="8">
        <v>1113.2720000000002</v>
      </c>
      <c r="R6508" s="8">
        <f t="shared" si="304"/>
        <v>1939.2479999999996</v>
      </c>
      <c r="S6508" s="8">
        <f>(((Sales[[#This Row],[Unit Price]]-(Sales[[#This Row],[Discount Applied]]*Sales[[#This Row],[Unit Price]]))-Q6508)/Q6508)*100</f>
        <v>29.032258064516114</v>
      </c>
      <c r="T6508" s="8">
        <f t="shared" si="305"/>
        <v>8618.880000000001</v>
      </c>
      <c r="U6508" s="8">
        <f>Sales[[#This Row],[Unit Cost]]*Sales[[#This Row],[Order Quantity]]</f>
        <v>6679.6320000000014</v>
      </c>
    </row>
    <row r="6509" spans="1:21" x14ac:dyDescent="0.2">
      <c r="A6509" s="6" t="s">
        <v>6722</v>
      </c>
      <c r="B6509" s="6" t="s">
        <v>25</v>
      </c>
      <c r="C6509" s="6" t="s">
        <v>147</v>
      </c>
      <c r="D6509" s="7">
        <v>43900</v>
      </c>
      <c r="E6509" s="7">
        <v>44022</v>
      </c>
      <c r="F6509" s="7">
        <v>44048</v>
      </c>
      <c r="G6509" s="7">
        <v>44049</v>
      </c>
      <c r="H6509" s="6">
        <f t="shared" si="303"/>
        <v>27</v>
      </c>
      <c r="I6509" s="6" t="s">
        <v>215</v>
      </c>
      <c r="J6509" s="6">
        <v>15</v>
      </c>
      <c r="K6509" s="6">
        <v>22</v>
      </c>
      <c r="L6509" s="6">
        <v>241</v>
      </c>
      <c r="M6509" s="6">
        <v>26</v>
      </c>
      <c r="N6509" s="6">
        <v>3</v>
      </c>
      <c r="O6509" s="6">
        <v>0.05</v>
      </c>
      <c r="P6509" s="8">
        <v>1286.4000000000001</v>
      </c>
      <c r="Q6509" s="8">
        <v>1003.3920000000001</v>
      </c>
      <c r="R6509" s="8">
        <f t="shared" si="304"/>
        <v>656.06399999999985</v>
      </c>
      <c r="S6509" s="8">
        <f>(((Sales[[#This Row],[Unit Price]]-(Sales[[#This Row],[Discount Applied]]*Sales[[#This Row],[Unit Price]]))-Q6509)/Q6509)*100</f>
        <v>21.794871794871803</v>
      </c>
      <c r="T6509" s="8">
        <f t="shared" si="305"/>
        <v>3666.2400000000002</v>
      </c>
      <c r="U6509" s="8">
        <f>Sales[[#This Row],[Unit Cost]]*Sales[[#This Row],[Order Quantity]]</f>
        <v>3010.1760000000004</v>
      </c>
    </row>
    <row r="6510" spans="1:21" x14ac:dyDescent="0.2">
      <c r="A6510" s="6" t="s">
        <v>6723</v>
      </c>
      <c r="B6510" s="6" t="s">
        <v>26</v>
      </c>
      <c r="C6510" s="6" t="s">
        <v>143</v>
      </c>
      <c r="D6510" s="7">
        <v>43900</v>
      </c>
      <c r="E6510" s="7">
        <v>44022</v>
      </c>
      <c r="F6510" s="7">
        <v>44039</v>
      </c>
      <c r="G6510" s="7">
        <v>44047</v>
      </c>
      <c r="H6510" s="6">
        <f t="shared" si="303"/>
        <v>25</v>
      </c>
      <c r="I6510" s="6" t="s">
        <v>215</v>
      </c>
      <c r="J6510" s="6">
        <v>28</v>
      </c>
      <c r="K6510" s="6">
        <v>34</v>
      </c>
      <c r="L6510" s="6">
        <v>351</v>
      </c>
      <c r="M6510" s="6">
        <v>27</v>
      </c>
      <c r="N6510" s="6">
        <v>3</v>
      </c>
      <c r="O6510" s="6">
        <v>0.05</v>
      </c>
      <c r="P6510" s="8">
        <v>2566.1</v>
      </c>
      <c r="Q6510" s="8">
        <v>1103.423</v>
      </c>
      <c r="R6510" s="8">
        <f t="shared" si="304"/>
        <v>4003.1159999999991</v>
      </c>
      <c r="S6510" s="8">
        <f>(((Sales[[#This Row],[Unit Price]]-(Sales[[#This Row],[Discount Applied]]*Sales[[#This Row],[Unit Price]]))-Q6510)/Q6510)*100</f>
        <v>120.93023255813955</v>
      </c>
      <c r="T6510" s="8">
        <f t="shared" si="305"/>
        <v>7313.3849999999993</v>
      </c>
      <c r="U6510" s="8">
        <f>Sales[[#This Row],[Unit Cost]]*Sales[[#This Row],[Order Quantity]]</f>
        <v>3310.2690000000002</v>
      </c>
    </row>
    <row r="6511" spans="1:21" x14ac:dyDescent="0.2">
      <c r="A6511" s="6" t="s">
        <v>6724</v>
      </c>
      <c r="B6511" s="6" t="s">
        <v>25</v>
      </c>
      <c r="C6511" s="6" t="s">
        <v>148</v>
      </c>
      <c r="D6511" s="7">
        <v>43900</v>
      </c>
      <c r="E6511" s="7">
        <v>44023</v>
      </c>
      <c r="F6511" s="7">
        <v>44049</v>
      </c>
      <c r="G6511" s="7">
        <v>44059</v>
      </c>
      <c r="H6511" s="6">
        <f t="shared" si="303"/>
        <v>36</v>
      </c>
      <c r="I6511" s="6" t="s">
        <v>215</v>
      </c>
      <c r="J6511" s="6">
        <v>18</v>
      </c>
      <c r="K6511" s="6">
        <v>26</v>
      </c>
      <c r="L6511" s="6">
        <v>20</v>
      </c>
      <c r="M6511" s="6">
        <v>37</v>
      </c>
      <c r="N6511" s="6">
        <v>8</v>
      </c>
      <c r="O6511" s="6">
        <v>0.1</v>
      </c>
      <c r="P6511" s="8">
        <v>1105.5</v>
      </c>
      <c r="Q6511" s="8">
        <v>795.95999999999992</v>
      </c>
      <c r="R6511" s="8">
        <f t="shared" si="304"/>
        <v>1591.920000000001</v>
      </c>
      <c r="S6511" s="8">
        <f>(((Sales[[#This Row],[Unit Price]]-(Sales[[#This Row],[Discount Applied]]*Sales[[#This Row],[Unit Price]]))-Q6511)/Q6511)*100</f>
        <v>25.000000000000018</v>
      </c>
      <c r="T6511" s="8">
        <f t="shared" si="305"/>
        <v>7959.6</v>
      </c>
      <c r="U6511" s="8">
        <f>Sales[[#This Row],[Unit Cost]]*Sales[[#This Row],[Order Quantity]]</f>
        <v>6367.6799999999994</v>
      </c>
    </row>
    <row r="6512" spans="1:21" x14ac:dyDescent="0.2">
      <c r="A6512" s="6" t="s">
        <v>6725</v>
      </c>
      <c r="B6512" s="6" t="s">
        <v>25</v>
      </c>
      <c r="C6512" s="6" t="s">
        <v>143</v>
      </c>
      <c r="D6512" s="7">
        <v>43900</v>
      </c>
      <c r="E6512" s="7">
        <v>44023</v>
      </c>
      <c r="F6512" s="7">
        <v>44047</v>
      </c>
      <c r="G6512" s="7">
        <v>44052</v>
      </c>
      <c r="H6512" s="6">
        <f t="shared" si="303"/>
        <v>29</v>
      </c>
      <c r="I6512" s="6" t="s">
        <v>215</v>
      </c>
      <c r="J6512" s="6">
        <v>17</v>
      </c>
      <c r="K6512" s="6">
        <v>1</v>
      </c>
      <c r="L6512" s="6">
        <v>348</v>
      </c>
      <c r="M6512" s="6">
        <v>39</v>
      </c>
      <c r="N6512" s="6">
        <v>1</v>
      </c>
      <c r="O6512" s="6">
        <v>0.05</v>
      </c>
      <c r="P6512" s="8">
        <v>201</v>
      </c>
      <c r="Q6512" s="8">
        <v>98.49</v>
      </c>
      <c r="R6512" s="8">
        <f t="shared" si="304"/>
        <v>92.46</v>
      </c>
      <c r="S6512" s="8">
        <f>(((Sales[[#This Row],[Unit Price]]-(Sales[[#This Row],[Discount Applied]]*Sales[[#This Row],[Unit Price]]))-Q6512)/Q6512)*100</f>
        <v>93.877551020408163</v>
      </c>
      <c r="T6512" s="8">
        <f t="shared" si="305"/>
        <v>190.95</v>
      </c>
      <c r="U6512" s="8">
        <f>Sales[[#This Row],[Unit Cost]]*Sales[[#This Row],[Order Quantity]]</f>
        <v>98.49</v>
      </c>
    </row>
    <row r="6513" spans="1:21" x14ac:dyDescent="0.2">
      <c r="A6513" s="6" t="s">
        <v>6726</v>
      </c>
      <c r="B6513" s="6" t="s">
        <v>24</v>
      </c>
      <c r="C6513" s="6" t="s">
        <v>148</v>
      </c>
      <c r="D6513" s="7">
        <v>43900</v>
      </c>
      <c r="E6513" s="7">
        <v>44023</v>
      </c>
      <c r="F6513" s="7">
        <v>44041</v>
      </c>
      <c r="G6513" s="7">
        <v>44049</v>
      </c>
      <c r="H6513" s="6">
        <f t="shared" si="303"/>
        <v>26</v>
      </c>
      <c r="I6513" s="6" t="s">
        <v>215</v>
      </c>
      <c r="J6513" s="6">
        <v>7</v>
      </c>
      <c r="K6513" s="6">
        <v>18</v>
      </c>
      <c r="L6513" s="6">
        <v>54</v>
      </c>
      <c r="M6513" s="6">
        <v>20</v>
      </c>
      <c r="N6513" s="6">
        <v>4</v>
      </c>
      <c r="O6513" s="6">
        <v>0.1</v>
      </c>
      <c r="P6513" s="8">
        <v>3946.3</v>
      </c>
      <c r="Q6513" s="8">
        <v>1933.6870000000001</v>
      </c>
      <c r="R6513" s="8">
        <f t="shared" si="304"/>
        <v>6471.9319999999998</v>
      </c>
      <c r="S6513" s="8">
        <f>(((Sales[[#This Row],[Unit Price]]-(Sales[[#This Row],[Discount Applied]]*Sales[[#This Row],[Unit Price]]))-Q6513)/Q6513)*100</f>
        <v>83.673469387755091</v>
      </c>
      <c r="T6513" s="8">
        <f t="shared" si="305"/>
        <v>14206.68</v>
      </c>
      <c r="U6513" s="8">
        <f>Sales[[#This Row],[Unit Cost]]*Sales[[#This Row],[Order Quantity]]</f>
        <v>7734.7480000000005</v>
      </c>
    </row>
    <row r="6514" spans="1:21" x14ac:dyDescent="0.2">
      <c r="A6514" s="6" t="s">
        <v>6727</v>
      </c>
      <c r="B6514" s="6" t="s">
        <v>24</v>
      </c>
      <c r="C6514" s="6" t="s">
        <v>147</v>
      </c>
      <c r="D6514" s="7">
        <v>43900</v>
      </c>
      <c r="E6514" s="7">
        <v>44023</v>
      </c>
      <c r="F6514" s="7">
        <v>44026</v>
      </c>
      <c r="G6514" s="7">
        <v>44035</v>
      </c>
      <c r="H6514" s="6">
        <f t="shared" si="303"/>
        <v>12</v>
      </c>
      <c r="I6514" s="6" t="s">
        <v>215</v>
      </c>
      <c r="J6514" s="6">
        <v>9</v>
      </c>
      <c r="K6514" s="6">
        <v>49</v>
      </c>
      <c r="L6514" s="6">
        <v>224</v>
      </c>
      <c r="M6514" s="6">
        <v>18</v>
      </c>
      <c r="N6514" s="6">
        <v>2</v>
      </c>
      <c r="O6514" s="6">
        <v>0.05</v>
      </c>
      <c r="P6514" s="8">
        <v>1025.1000000000001</v>
      </c>
      <c r="Q6514" s="8">
        <v>645.8130000000001</v>
      </c>
      <c r="R6514" s="8">
        <f t="shared" si="304"/>
        <v>656.06400000000008</v>
      </c>
      <c r="S6514" s="8">
        <f>(((Sales[[#This Row],[Unit Price]]-(Sales[[#This Row],[Discount Applied]]*Sales[[#This Row],[Unit Price]]))-Q6514)/Q6514)*100</f>
        <v>50.793650793650791</v>
      </c>
      <c r="T6514" s="8">
        <f t="shared" si="305"/>
        <v>1947.6900000000003</v>
      </c>
      <c r="U6514" s="8">
        <f>Sales[[#This Row],[Unit Cost]]*Sales[[#This Row],[Order Quantity]]</f>
        <v>1291.6260000000002</v>
      </c>
    </row>
    <row r="6515" spans="1:21" x14ac:dyDescent="0.2">
      <c r="A6515" s="6" t="s">
        <v>6728</v>
      </c>
      <c r="B6515" s="6" t="s">
        <v>25</v>
      </c>
      <c r="C6515" s="6" t="s">
        <v>143</v>
      </c>
      <c r="D6515" s="7">
        <v>43900</v>
      </c>
      <c r="E6515" s="7">
        <v>44023</v>
      </c>
      <c r="F6515" s="7">
        <v>44042</v>
      </c>
      <c r="G6515" s="7">
        <v>44050</v>
      </c>
      <c r="H6515" s="6">
        <f t="shared" si="303"/>
        <v>27</v>
      </c>
      <c r="I6515" s="6" t="s">
        <v>215</v>
      </c>
      <c r="J6515" s="6">
        <v>17</v>
      </c>
      <c r="K6515" s="6">
        <v>32</v>
      </c>
      <c r="L6515" s="6">
        <v>360</v>
      </c>
      <c r="M6515" s="6">
        <v>17</v>
      </c>
      <c r="N6515" s="6">
        <v>6</v>
      </c>
      <c r="O6515" s="6">
        <v>0.05</v>
      </c>
      <c r="P6515" s="8">
        <v>1929.6000000000001</v>
      </c>
      <c r="Q6515" s="8">
        <v>1562.9760000000001</v>
      </c>
      <c r="R6515" s="8">
        <f t="shared" si="304"/>
        <v>1620.8640000000014</v>
      </c>
      <c r="S6515" s="8">
        <f>(((Sales[[#This Row],[Unit Price]]-(Sales[[#This Row],[Discount Applied]]*Sales[[#This Row],[Unit Price]]))-Q6515)/Q6515)*100</f>
        <v>17.283950617283949</v>
      </c>
      <c r="T6515" s="8">
        <f t="shared" si="305"/>
        <v>10998.720000000001</v>
      </c>
      <c r="U6515" s="8">
        <f>Sales[[#This Row],[Unit Cost]]*Sales[[#This Row],[Order Quantity]]</f>
        <v>9377.8559999999998</v>
      </c>
    </row>
    <row r="6516" spans="1:21" x14ac:dyDescent="0.2">
      <c r="A6516" s="6" t="s">
        <v>6729</v>
      </c>
      <c r="B6516" s="6" t="s">
        <v>24</v>
      </c>
      <c r="C6516" s="6" t="s">
        <v>146</v>
      </c>
      <c r="D6516" s="7">
        <v>43900</v>
      </c>
      <c r="E6516" s="7">
        <v>44023</v>
      </c>
      <c r="F6516" s="7">
        <v>44030</v>
      </c>
      <c r="G6516" s="7">
        <v>44038</v>
      </c>
      <c r="H6516" s="6">
        <f t="shared" si="303"/>
        <v>15</v>
      </c>
      <c r="I6516" s="6" t="s">
        <v>215</v>
      </c>
      <c r="J6516" s="6">
        <v>3</v>
      </c>
      <c r="K6516" s="6">
        <v>42</v>
      </c>
      <c r="L6516" s="6">
        <v>280</v>
      </c>
      <c r="M6516" s="6">
        <v>19</v>
      </c>
      <c r="N6516" s="6">
        <v>1</v>
      </c>
      <c r="O6516" s="6">
        <v>0.15</v>
      </c>
      <c r="P6516" s="8">
        <v>5132.2</v>
      </c>
      <c r="Q6516" s="8">
        <v>2925.3539999999998</v>
      </c>
      <c r="R6516" s="8">
        <f t="shared" si="304"/>
        <v>1437.0160000000001</v>
      </c>
      <c r="S6516" s="8">
        <f>(((Sales[[#This Row],[Unit Price]]-(Sales[[#This Row],[Discount Applied]]*Sales[[#This Row],[Unit Price]]))-Q6516)/Q6516)*100</f>
        <v>49.12280701754387</v>
      </c>
      <c r="T6516" s="8">
        <f t="shared" si="305"/>
        <v>4362.37</v>
      </c>
      <c r="U6516" s="8">
        <f>Sales[[#This Row],[Unit Cost]]*Sales[[#This Row],[Order Quantity]]</f>
        <v>2925.3539999999998</v>
      </c>
    </row>
    <row r="6517" spans="1:21" x14ac:dyDescent="0.2">
      <c r="A6517" s="6" t="s">
        <v>6730</v>
      </c>
      <c r="B6517" s="6" t="s">
        <v>23</v>
      </c>
      <c r="C6517" s="6" t="s">
        <v>144</v>
      </c>
      <c r="D6517" s="7">
        <v>43900</v>
      </c>
      <c r="E6517" s="7">
        <v>44023</v>
      </c>
      <c r="F6517" s="7">
        <v>44034</v>
      </c>
      <c r="G6517" s="7">
        <v>44042</v>
      </c>
      <c r="H6517" s="6">
        <f t="shared" si="303"/>
        <v>19</v>
      </c>
      <c r="I6517" s="6" t="s">
        <v>215</v>
      </c>
      <c r="J6517" s="6">
        <v>22</v>
      </c>
      <c r="K6517" s="6">
        <v>28</v>
      </c>
      <c r="L6517" s="6">
        <v>64</v>
      </c>
      <c r="M6517" s="6">
        <v>4</v>
      </c>
      <c r="N6517" s="6">
        <v>6</v>
      </c>
      <c r="O6517" s="6">
        <v>7.4999999999999997E-2</v>
      </c>
      <c r="P6517" s="8">
        <v>3886</v>
      </c>
      <c r="Q6517" s="8">
        <v>2720.2</v>
      </c>
      <c r="R6517" s="8">
        <f t="shared" si="304"/>
        <v>5246.1</v>
      </c>
      <c r="S6517" s="8">
        <f>(((Sales[[#This Row],[Unit Price]]-(Sales[[#This Row],[Discount Applied]]*Sales[[#This Row],[Unit Price]]))-Q6517)/Q6517)*100</f>
        <v>32.142857142857153</v>
      </c>
      <c r="T6517" s="8">
        <f t="shared" si="305"/>
        <v>21567.3</v>
      </c>
      <c r="U6517" s="8">
        <f>Sales[[#This Row],[Unit Cost]]*Sales[[#This Row],[Order Quantity]]</f>
        <v>16321.199999999999</v>
      </c>
    </row>
    <row r="6518" spans="1:21" x14ac:dyDescent="0.2">
      <c r="A6518" s="6" t="s">
        <v>6731</v>
      </c>
      <c r="B6518" s="6" t="s">
        <v>25</v>
      </c>
      <c r="C6518" s="6" t="s">
        <v>145</v>
      </c>
      <c r="D6518" s="7">
        <v>43900</v>
      </c>
      <c r="E6518" s="7">
        <v>44023</v>
      </c>
      <c r="F6518" s="7">
        <v>44030</v>
      </c>
      <c r="G6518" s="7">
        <v>44033</v>
      </c>
      <c r="H6518" s="6">
        <f t="shared" si="303"/>
        <v>10</v>
      </c>
      <c r="I6518" s="6" t="s">
        <v>215</v>
      </c>
      <c r="J6518" s="6">
        <v>18</v>
      </c>
      <c r="K6518" s="6">
        <v>28</v>
      </c>
      <c r="L6518" s="6">
        <v>130</v>
      </c>
      <c r="M6518" s="6">
        <v>27</v>
      </c>
      <c r="N6518" s="6">
        <v>3</v>
      </c>
      <c r="O6518" s="6">
        <v>0.3</v>
      </c>
      <c r="P6518" s="8">
        <v>4013.3</v>
      </c>
      <c r="Q6518" s="8">
        <v>2568.5120000000002</v>
      </c>
      <c r="R6518" s="8">
        <f t="shared" si="304"/>
        <v>722.39400000000023</v>
      </c>
      <c r="S6518" s="8">
        <f>(((Sales[[#This Row],[Unit Price]]-(Sales[[#This Row],[Discount Applied]]*Sales[[#This Row],[Unit Price]]))-Q6518)/Q6518)*100</f>
        <v>9.3750000000000089</v>
      </c>
      <c r="T6518" s="8">
        <f t="shared" si="305"/>
        <v>8427.93</v>
      </c>
      <c r="U6518" s="8">
        <f>Sales[[#This Row],[Unit Cost]]*Sales[[#This Row],[Order Quantity]]</f>
        <v>7705.5360000000001</v>
      </c>
    </row>
    <row r="6519" spans="1:21" x14ac:dyDescent="0.2">
      <c r="A6519" s="6" t="s">
        <v>6732</v>
      </c>
      <c r="B6519" s="6" t="s">
        <v>24</v>
      </c>
      <c r="C6519" s="6" t="s">
        <v>145</v>
      </c>
      <c r="D6519" s="7">
        <v>43900</v>
      </c>
      <c r="E6519" s="7">
        <v>44023</v>
      </c>
      <c r="F6519" s="7">
        <v>44046</v>
      </c>
      <c r="G6519" s="7">
        <v>44055</v>
      </c>
      <c r="H6519" s="6">
        <f t="shared" si="303"/>
        <v>32</v>
      </c>
      <c r="I6519" s="6" t="s">
        <v>215</v>
      </c>
      <c r="J6519" s="6">
        <v>5</v>
      </c>
      <c r="K6519" s="6">
        <v>29</v>
      </c>
      <c r="L6519" s="6">
        <v>190</v>
      </c>
      <c r="M6519" s="6">
        <v>34</v>
      </c>
      <c r="N6519" s="6">
        <v>5</v>
      </c>
      <c r="O6519" s="6">
        <v>7.4999999999999997E-2</v>
      </c>
      <c r="P6519" s="8">
        <v>2666.6</v>
      </c>
      <c r="Q6519" s="8">
        <v>2079.9479999999999</v>
      </c>
      <c r="R6519" s="8">
        <f t="shared" si="304"/>
        <v>1933.2849999999999</v>
      </c>
      <c r="S6519" s="8">
        <f>(((Sales[[#This Row],[Unit Price]]-(Sales[[#This Row],[Discount Applied]]*Sales[[#This Row],[Unit Price]]))-Q6519)/Q6519)*100</f>
        <v>18.589743589743598</v>
      </c>
      <c r="T6519" s="8">
        <f t="shared" si="305"/>
        <v>12333.025</v>
      </c>
      <c r="U6519" s="8">
        <f>Sales[[#This Row],[Unit Cost]]*Sales[[#This Row],[Order Quantity]]</f>
        <v>10399.74</v>
      </c>
    </row>
    <row r="6520" spans="1:21" x14ac:dyDescent="0.2">
      <c r="A6520" s="6" t="s">
        <v>6733</v>
      </c>
      <c r="B6520" s="6" t="s">
        <v>24</v>
      </c>
      <c r="C6520" s="6" t="s">
        <v>148</v>
      </c>
      <c r="D6520" s="7">
        <v>43900</v>
      </c>
      <c r="E6520" s="7">
        <v>44023</v>
      </c>
      <c r="F6520" s="7">
        <v>44049</v>
      </c>
      <c r="G6520" s="7">
        <v>44055</v>
      </c>
      <c r="H6520" s="6">
        <f t="shared" si="303"/>
        <v>32</v>
      </c>
      <c r="I6520" s="6" t="s">
        <v>215</v>
      </c>
      <c r="J6520" s="6">
        <v>2</v>
      </c>
      <c r="K6520" s="6">
        <v>12</v>
      </c>
      <c r="L6520" s="6">
        <v>40</v>
      </c>
      <c r="M6520" s="6">
        <v>39</v>
      </c>
      <c r="N6520" s="6">
        <v>5</v>
      </c>
      <c r="O6520" s="6">
        <v>0.05</v>
      </c>
      <c r="P6520" s="8">
        <v>1996.6000000000001</v>
      </c>
      <c r="Q6520" s="8">
        <v>1397.6200000000001</v>
      </c>
      <c r="R6520" s="8">
        <f t="shared" si="304"/>
        <v>2495.75</v>
      </c>
      <c r="S6520" s="8">
        <f>(((Sales[[#This Row],[Unit Price]]-(Sales[[#This Row],[Discount Applied]]*Sales[[#This Row],[Unit Price]]))-Q6520)/Q6520)*100</f>
        <v>35.714285714285715</v>
      </c>
      <c r="T6520" s="8">
        <f t="shared" si="305"/>
        <v>9483.85</v>
      </c>
      <c r="U6520" s="8">
        <f>Sales[[#This Row],[Unit Cost]]*Sales[[#This Row],[Order Quantity]]</f>
        <v>6988.1</v>
      </c>
    </row>
    <row r="6521" spans="1:21" x14ac:dyDescent="0.2">
      <c r="A6521" s="6" t="s">
        <v>6734</v>
      </c>
      <c r="B6521" s="6" t="s">
        <v>24</v>
      </c>
      <c r="C6521" s="6" t="s">
        <v>145</v>
      </c>
      <c r="D6521" s="7">
        <v>43900</v>
      </c>
      <c r="E6521" s="7">
        <v>44023</v>
      </c>
      <c r="F6521" s="7">
        <v>44025</v>
      </c>
      <c r="G6521" s="7">
        <v>44035</v>
      </c>
      <c r="H6521" s="6">
        <f t="shared" si="303"/>
        <v>12</v>
      </c>
      <c r="I6521" s="6" t="s">
        <v>215</v>
      </c>
      <c r="J6521" s="6">
        <v>8</v>
      </c>
      <c r="K6521" s="6">
        <v>50</v>
      </c>
      <c r="L6521" s="6">
        <v>191</v>
      </c>
      <c r="M6521" s="6">
        <v>23</v>
      </c>
      <c r="N6521" s="6">
        <v>8</v>
      </c>
      <c r="O6521" s="6">
        <v>0.1</v>
      </c>
      <c r="P6521" s="8">
        <v>1085.4000000000001</v>
      </c>
      <c r="Q6521" s="8">
        <v>770.63400000000001</v>
      </c>
      <c r="R6521" s="8">
        <f t="shared" si="304"/>
        <v>1649.8080000000009</v>
      </c>
      <c r="S6521" s="8">
        <f>(((Sales[[#This Row],[Unit Price]]-(Sales[[#This Row],[Discount Applied]]*Sales[[#This Row],[Unit Price]]))-Q6521)/Q6521)*100</f>
        <v>26.760563380281706</v>
      </c>
      <c r="T6521" s="8">
        <f t="shared" si="305"/>
        <v>7814.880000000001</v>
      </c>
      <c r="U6521" s="8">
        <f>Sales[[#This Row],[Unit Cost]]*Sales[[#This Row],[Order Quantity]]</f>
        <v>6165.0720000000001</v>
      </c>
    </row>
    <row r="6522" spans="1:21" x14ac:dyDescent="0.2">
      <c r="A6522" s="6" t="s">
        <v>6735</v>
      </c>
      <c r="B6522" s="6" t="s">
        <v>24</v>
      </c>
      <c r="C6522" s="6" t="s">
        <v>145</v>
      </c>
      <c r="D6522" s="7">
        <v>43900</v>
      </c>
      <c r="E6522" s="7">
        <v>44023</v>
      </c>
      <c r="F6522" s="7">
        <v>44031</v>
      </c>
      <c r="G6522" s="7">
        <v>44040</v>
      </c>
      <c r="H6522" s="6">
        <f t="shared" si="303"/>
        <v>17</v>
      </c>
      <c r="I6522" s="6" t="s">
        <v>215</v>
      </c>
      <c r="J6522" s="6">
        <v>7</v>
      </c>
      <c r="K6522" s="6">
        <v>30</v>
      </c>
      <c r="L6522" s="6">
        <v>153</v>
      </c>
      <c r="M6522" s="6">
        <v>21</v>
      </c>
      <c r="N6522" s="6">
        <v>6</v>
      </c>
      <c r="O6522" s="6">
        <v>7.4999999999999997E-2</v>
      </c>
      <c r="P6522" s="8">
        <v>1688.4</v>
      </c>
      <c r="Q6522" s="8">
        <v>675.36000000000013</v>
      </c>
      <c r="R6522" s="8">
        <f t="shared" si="304"/>
        <v>5318.46</v>
      </c>
      <c r="S6522" s="8">
        <f>(((Sales[[#This Row],[Unit Price]]-(Sales[[#This Row],[Discount Applied]]*Sales[[#This Row],[Unit Price]]))-Q6522)/Q6522)*100</f>
        <v>131.24999999999994</v>
      </c>
      <c r="T6522" s="8">
        <f t="shared" si="305"/>
        <v>9370.6200000000008</v>
      </c>
      <c r="U6522" s="8">
        <f>Sales[[#This Row],[Unit Cost]]*Sales[[#This Row],[Order Quantity]]</f>
        <v>4052.1600000000008</v>
      </c>
    </row>
    <row r="6523" spans="1:21" x14ac:dyDescent="0.2">
      <c r="A6523" s="6" t="s">
        <v>6736</v>
      </c>
      <c r="B6523" s="6" t="s">
        <v>24</v>
      </c>
      <c r="C6523" s="6" t="s">
        <v>145</v>
      </c>
      <c r="D6523" s="7">
        <v>43900</v>
      </c>
      <c r="E6523" s="7">
        <v>44024</v>
      </c>
      <c r="F6523" s="7">
        <v>44038</v>
      </c>
      <c r="G6523" s="7">
        <v>44039</v>
      </c>
      <c r="H6523" s="6">
        <f t="shared" si="303"/>
        <v>15</v>
      </c>
      <c r="I6523" s="6" t="s">
        <v>215</v>
      </c>
      <c r="J6523" s="6">
        <v>2</v>
      </c>
      <c r="K6523" s="6">
        <v>28</v>
      </c>
      <c r="L6523" s="6">
        <v>103</v>
      </c>
      <c r="M6523" s="6">
        <v>46</v>
      </c>
      <c r="N6523" s="6">
        <v>4</v>
      </c>
      <c r="O6523" s="6">
        <v>7.4999999999999997E-2</v>
      </c>
      <c r="P6523" s="8">
        <v>1105.5</v>
      </c>
      <c r="Q6523" s="8">
        <v>475.36500000000001</v>
      </c>
      <c r="R6523" s="8">
        <f t="shared" si="304"/>
        <v>2188.89</v>
      </c>
      <c r="S6523" s="8">
        <f>(((Sales[[#This Row],[Unit Price]]-(Sales[[#This Row],[Discount Applied]]*Sales[[#This Row],[Unit Price]]))-Q6523)/Q6523)*100</f>
        <v>115.11627906976743</v>
      </c>
      <c r="T6523" s="8">
        <f t="shared" si="305"/>
        <v>4090.35</v>
      </c>
      <c r="U6523" s="8">
        <f>Sales[[#This Row],[Unit Cost]]*Sales[[#This Row],[Order Quantity]]</f>
        <v>1901.46</v>
      </c>
    </row>
    <row r="6524" spans="1:21" x14ac:dyDescent="0.2">
      <c r="A6524" s="6" t="s">
        <v>6737</v>
      </c>
      <c r="B6524" s="6" t="s">
        <v>25</v>
      </c>
      <c r="C6524" s="6" t="s">
        <v>144</v>
      </c>
      <c r="D6524" s="7">
        <v>43900</v>
      </c>
      <c r="E6524" s="7">
        <v>44024</v>
      </c>
      <c r="F6524" s="7">
        <v>44052</v>
      </c>
      <c r="G6524" s="7">
        <v>44057</v>
      </c>
      <c r="H6524" s="6">
        <f t="shared" si="303"/>
        <v>33</v>
      </c>
      <c r="I6524" s="6" t="s">
        <v>215</v>
      </c>
      <c r="J6524" s="6">
        <v>16</v>
      </c>
      <c r="K6524" s="6">
        <v>3</v>
      </c>
      <c r="L6524" s="6">
        <v>73</v>
      </c>
      <c r="M6524" s="6">
        <v>28</v>
      </c>
      <c r="N6524" s="6">
        <v>1</v>
      </c>
      <c r="O6524" s="6">
        <v>0.2</v>
      </c>
      <c r="P6524" s="8">
        <v>3859.2000000000003</v>
      </c>
      <c r="Q6524" s="8">
        <v>1929.6000000000001</v>
      </c>
      <c r="R6524" s="8">
        <f t="shared" si="304"/>
        <v>1157.76</v>
      </c>
      <c r="S6524" s="8">
        <f>(((Sales[[#This Row],[Unit Price]]-(Sales[[#This Row],[Discount Applied]]*Sales[[#This Row],[Unit Price]]))-Q6524)/Q6524)*100</f>
        <v>60</v>
      </c>
      <c r="T6524" s="8">
        <f t="shared" si="305"/>
        <v>3087.36</v>
      </c>
      <c r="U6524" s="8">
        <f>Sales[[#This Row],[Unit Cost]]*Sales[[#This Row],[Order Quantity]]</f>
        <v>1929.6000000000001</v>
      </c>
    </row>
    <row r="6525" spans="1:21" x14ac:dyDescent="0.2">
      <c r="A6525" s="6" t="s">
        <v>6738</v>
      </c>
      <c r="B6525" s="6" t="s">
        <v>24</v>
      </c>
      <c r="C6525" s="6" t="s">
        <v>145</v>
      </c>
      <c r="D6525" s="7">
        <v>43900</v>
      </c>
      <c r="E6525" s="7">
        <v>44024</v>
      </c>
      <c r="F6525" s="7">
        <v>44046</v>
      </c>
      <c r="G6525" s="7">
        <v>44048</v>
      </c>
      <c r="H6525" s="6">
        <f t="shared" si="303"/>
        <v>24</v>
      </c>
      <c r="I6525" s="6" t="s">
        <v>215</v>
      </c>
      <c r="J6525" s="6">
        <v>11</v>
      </c>
      <c r="K6525" s="6">
        <v>22</v>
      </c>
      <c r="L6525" s="6">
        <v>132</v>
      </c>
      <c r="M6525" s="6">
        <v>37</v>
      </c>
      <c r="N6525" s="6">
        <v>4</v>
      </c>
      <c r="O6525" s="6">
        <v>0.1</v>
      </c>
      <c r="P6525" s="8">
        <v>1031.8</v>
      </c>
      <c r="Q6525" s="8">
        <v>608.76199999999994</v>
      </c>
      <c r="R6525" s="8">
        <f t="shared" si="304"/>
        <v>1279.4319999999998</v>
      </c>
      <c r="S6525" s="8">
        <f>(((Sales[[#This Row],[Unit Price]]-(Sales[[#This Row],[Discount Applied]]*Sales[[#This Row],[Unit Price]]))-Q6525)/Q6525)*100</f>
        <v>52.542372881355924</v>
      </c>
      <c r="T6525" s="8">
        <f t="shared" si="305"/>
        <v>3714.4799999999996</v>
      </c>
      <c r="U6525" s="8">
        <f>Sales[[#This Row],[Unit Cost]]*Sales[[#This Row],[Order Quantity]]</f>
        <v>2435.0479999999998</v>
      </c>
    </row>
    <row r="6526" spans="1:21" x14ac:dyDescent="0.2">
      <c r="A6526" s="6" t="s">
        <v>6739</v>
      </c>
      <c r="B6526" s="6" t="s">
        <v>24</v>
      </c>
      <c r="C6526" s="6" t="s">
        <v>146</v>
      </c>
      <c r="D6526" s="7">
        <v>43900</v>
      </c>
      <c r="E6526" s="7">
        <v>44024</v>
      </c>
      <c r="F6526" s="7">
        <v>44030</v>
      </c>
      <c r="G6526" s="7">
        <v>44037</v>
      </c>
      <c r="H6526" s="6">
        <f t="shared" si="303"/>
        <v>13</v>
      </c>
      <c r="I6526" s="6" t="s">
        <v>215</v>
      </c>
      <c r="J6526" s="6">
        <v>8</v>
      </c>
      <c r="K6526" s="6">
        <v>44</v>
      </c>
      <c r="L6526" s="6">
        <v>303</v>
      </c>
      <c r="M6526" s="6">
        <v>46</v>
      </c>
      <c r="N6526" s="6">
        <v>1</v>
      </c>
      <c r="O6526" s="6">
        <v>0.1</v>
      </c>
      <c r="P6526" s="8">
        <v>1139</v>
      </c>
      <c r="Q6526" s="8">
        <v>877.03</v>
      </c>
      <c r="R6526" s="8">
        <f t="shared" si="304"/>
        <v>148.06999999999994</v>
      </c>
      <c r="S6526" s="8">
        <f>(((Sales[[#This Row],[Unit Price]]-(Sales[[#This Row],[Discount Applied]]*Sales[[#This Row],[Unit Price]]))-Q6526)/Q6526)*100</f>
        <v>16.883116883116877</v>
      </c>
      <c r="T6526" s="8">
        <f t="shared" si="305"/>
        <v>1025.0999999999999</v>
      </c>
      <c r="U6526" s="8">
        <f>Sales[[#This Row],[Unit Cost]]*Sales[[#This Row],[Order Quantity]]</f>
        <v>877.03</v>
      </c>
    </row>
    <row r="6527" spans="1:21" x14ac:dyDescent="0.2">
      <c r="A6527" s="6" t="s">
        <v>6740</v>
      </c>
      <c r="B6527" s="6" t="s">
        <v>24</v>
      </c>
      <c r="C6527" s="6" t="s">
        <v>145</v>
      </c>
      <c r="D6527" s="7">
        <v>43900</v>
      </c>
      <c r="E6527" s="7">
        <v>44024</v>
      </c>
      <c r="F6527" s="7">
        <v>44044</v>
      </c>
      <c r="G6527" s="7">
        <v>44054</v>
      </c>
      <c r="H6527" s="6">
        <f t="shared" si="303"/>
        <v>30</v>
      </c>
      <c r="I6527" s="6" t="s">
        <v>215</v>
      </c>
      <c r="J6527" s="6">
        <v>11</v>
      </c>
      <c r="K6527" s="6">
        <v>10</v>
      </c>
      <c r="L6527" s="6">
        <v>191</v>
      </c>
      <c r="M6527" s="6">
        <v>14</v>
      </c>
      <c r="N6527" s="6">
        <v>4</v>
      </c>
      <c r="O6527" s="6">
        <v>0.05</v>
      </c>
      <c r="P6527" s="8">
        <v>2472.3000000000002</v>
      </c>
      <c r="Q6527" s="8">
        <v>988.92000000000007</v>
      </c>
      <c r="R6527" s="8">
        <f t="shared" si="304"/>
        <v>5439.0600000000013</v>
      </c>
      <c r="S6527" s="8">
        <f>(((Sales[[#This Row],[Unit Price]]-(Sales[[#This Row],[Discount Applied]]*Sales[[#This Row],[Unit Price]]))-Q6527)/Q6527)*100</f>
        <v>137.50000000000003</v>
      </c>
      <c r="T6527" s="8">
        <f t="shared" si="305"/>
        <v>9394.7400000000016</v>
      </c>
      <c r="U6527" s="8">
        <f>Sales[[#This Row],[Unit Cost]]*Sales[[#This Row],[Order Quantity]]</f>
        <v>3955.6800000000003</v>
      </c>
    </row>
    <row r="6528" spans="1:21" x14ac:dyDescent="0.2">
      <c r="A6528" s="6" t="s">
        <v>6741</v>
      </c>
      <c r="B6528" s="6" t="s">
        <v>25</v>
      </c>
      <c r="C6528" s="6" t="s">
        <v>145</v>
      </c>
      <c r="D6528" s="7">
        <v>43900</v>
      </c>
      <c r="E6528" s="7">
        <v>44024</v>
      </c>
      <c r="F6528" s="7">
        <v>44030</v>
      </c>
      <c r="G6528" s="7">
        <v>44032</v>
      </c>
      <c r="H6528" s="6">
        <f t="shared" si="303"/>
        <v>8</v>
      </c>
      <c r="I6528" s="6" t="s">
        <v>215</v>
      </c>
      <c r="J6528" s="6">
        <v>20</v>
      </c>
      <c r="K6528" s="6">
        <v>3</v>
      </c>
      <c r="L6528" s="6">
        <v>129</v>
      </c>
      <c r="M6528" s="6">
        <v>47</v>
      </c>
      <c r="N6528" s="6">
        <v>1</v>
      </c>
      <c r="O6528" s="6">
        <v>7.4999999999999997E-2</v>
      </c>
      <c r="P6528" s="8">
        <v>1232.8</v>
      </c>
      <c r="Q6528" s="8">
        <v>875.2879999999999</v>
      </c>
      <c r="R6528" s="8">
        <f t="shared" si="304"/>
        <v>265.05200000000002</v>
      </c>
      <c r="S6528" s="8">
        <f>(((Sales[[#This Row],[Unit Price]]-(Sales[[#This Row],[Discount Applied]]*Sales[[#This Row],[Unit Price]]))-Q6528)/Q6528)*100</f>
        <v>30.281690140845075</v>
      </c>
      <c r="T6528" s="8">
        <f t="shared" si="305"/>
        <v>1140.3399999999999</v>
      </c>
      <c r="U6528" s="8">
        <f>Sales[[#This Row],[Unit Cost]]*Sales[[#This Row],[Order Quantity]]</f>
        <v>875.2879999999999</v>
      </c>
    </row>
    <row r="6529" spans="1:21" x14ac:dyDescent="0.2">
      <c r="A6529" s="6" t="s">
        <v>6742</v>
      </c>
      <c r="B6529" s="6" t="s">
        <v>24</v>
      </c>
      <c r="C6529" s="6" t="s">
        <v>145</v>
      </c>
      <c r="D6529" s="7">
        <v>43900</v>
      </c>
      <c r="E6529" s="7">
        <v>44024</v>
      </c>
      <c r="F6529" s="7">
        <v>44032</v>
      </c>
      <c r="G6529" s="7">
        <v>44039</v>
      </c>
      <c r="H6529" s="6">
        <f t="shared" si="303"/>
        <v>15</v>
      </c>
      <c r="I6529" s="6" t="s">
        <v>215</v>
      </c>
      <c r="J6529" s="6">
        <v>1</v>
      </c>
      <c r="K6529" s="6">
        <v>44</v>
      </c>
      <c r="L6529" s="6">
        <v>201</v>
      </c>
      <c r="M6529" s="6">
        <v>31</v>
      </c>
      <c r="N6529" s="6">
        <v>5</v>
      </c>
      <c r="O6529" s="6">
        <v>0.1</v>
      </c>
      <c r="P6529" s="8">
        <v>1085.4000000000001</v>
      </c>
      <c r="Q6529" s="8">
        <v>727.21800000000007</v>
      </c>
      <c r="R6529" s="8">
        <f t="shared" si="304"/>
        <v>1248.21</v>
      </c>
      <c r="S6529" s="8">
        <f>(((Sales[[#This Row],[Unit Price]]-(Sales[[#This Row],[Discount Applied]]*Sales[[#This Row],[Unit Price]]))-Q6529)/Q6529)*100</f>
        <v>34.32835820895523</v>
      </c>
      <c r="T6529" s="8">
        <f t="shared" si="305"/>
        <v>4884.3</v>
      </c>
      <c r="U6529" s="8">
        <f>Sales[[#This Row],[Unit Cost]]*Sales[[#This Row],[Order Quantity]]</f>
        <v>3636.09</v>
      </c>
    </row>
    <row r="6530" spans="1:21" x14ac:dyDescent="0.2">
      <c r="A6530" s="6" t="s">
        <v>6743</v>
      </c>
      <c r="B6530" s="6" t="s">
        <v>25</v>
      </c>
      <c r="C6530" s="6" t="s">
        <v>147</v>
      </c>
      <c r="D6530" s="7">
        <v>43900</v>
      </c>
      <c r="E6530" s="7">
        <v>44024</v>
      </c>
      <c r="F6530" s="7">
        <v>44041</v>
      </c>
      <c r="G6530" s="7">
        <v>44042</v>
      </c>
      <c r="H6530" s="6">
        <f t="shared" ref="H6530:H6593" si="306">G6530-E6530</f>
        <v>18</v>
      </c>
      <c r="I6530" s="6" t="s">
        <v>215</v>
      </c>
      <c r="J6530" s="6">
        <v>15</v>
      </c>
      <c r="K6530" s="6">
        <v>23</v>
      </c>
      <c r="L6530" s="6">
        <v>217</v>
      </c>
      <c r="M6530" s="6">
        <v>20</v>
      </c>
      <c r="N6530" s="6">
        <v>8</v>
      </c>
      <c r="O6530" s="6">
        <v>0.15</v>
      </c>
      <c r="P6530" s="8">
        <v>3953</v>
      </c>
      <c r="Q6530" s="8">
        <v>1581.2</v>
      </c>
      <c r="R6530" s="8">
        <f t="shared" ref="R6530:R6593" si="307">T6530-(Q6530*N6530)</f>
        <v>14230.800000000001</v>
      </c>
      <c r="S6530" s="8">
        <f>(((Sales[[#This Row],[Unit Price]]-(Sales[[#This Row],[Discount Applied]]*Sales[[#This Row],[Unit Price]]))-Q6530)/Q6530)*100</f>
        <v>112.5</v>
      </c>
      <c r="T6530" s="8">
        <f t="shared" ref="T6530:T6593" si="308">((P6530*N6530)-(P6530*O6530*N6530))</f>
        <v>26880.400000000001</v>
      </c>
      <c r="U6530" s="8">
        <f>Sales[[#This Row],[Unit Cost]]*Sales[[#This Row],[Order Quantity]]</f>
        <v>12649.6</v>
      </c>
    </row>
    <row r="6531" spans="1:21" x14ac:dyDescent="0.2">
      <c r="A6531" s="6" t="s">
        <v>6744</v>
      </c>
      <c r="B6531" s="6" t="s">
        <v>24</v>
      </c>
      <c r="C6531" s="6" t="s">
        <v>145</v>
      </c>
      <c r="D6531" s="7">
        <v>43900</v>
      </c>
      <c r="E6531" s="7">
        <v>44024</v>
      </c>
      <c r="F6531" s="7">
        <v>44047</v>
      </c>
      <c r="G6531" s="7">
        <v>44049</v>
      </c>
      <c r="H6531" s="6">
        <f t="shared" si="306"/>
        <v>25</v>
      </c>
      <c r="I6531" s="6" t="s">
        <v>215</v>
      </c>
      <c r="J6531" s="6">
        <v>9</v>
      </c>
      <c r="K6531" s="6">
        <v>49</v>
      </c>
      <c r="L6531" s="6">
        <v>185</v>
      </c>
      <c r="M6531" s="6">
        <v>1</v>
      </c>
      <c r="N6531" s="6">
        <v>2</v>
      </c>
      <c r="O6531" s="6">
        <v>0.15</v>
      </c>
      <c r="P6531" s="8">
        <v>3604.6</v>
      </c>
      <c r="Q6531" s="8">
        <v>2198.806</v>
      </c>
      <c r="R6531" s="8">
        <f t="shared" si="307"/>
        <v>1730.2079999999996</v>
      </c>
      <c r="S6531" s="8">
        <f>(((Sales[[#This Row],[Unit Price]]-(Sales[[#This Row],[Discount Applied]]*Sales[[#This Row],[Unit Price]]))-Q6531)/Q6531)*100</f>
        <v>39.344262295081954</v>
      </c>
      <c r="T6531" s="8">
        <f t="shared" si="308"/>
        <v>6127.82</v>
      </c>
      <c r="U6531" s="8">
        <f>Sales[[#This Row],[Unit Cost]]*Sales[[#This Row],[Order Quantity]]</f>
        <v>4397.6120000000001</v>
      </c>
    </row>
    <row r="6532" spans="1:21" x14ac:dyDescent="0.2">
      <c r="A6532" s="6" t="s">
        <v>6745</v>
      </c>
      <c r="B6532" s="6" t="s">
        <v>24</v>
      </c>
      <c r="C6532" s="6" t="s">
        <v>146</v>
      </c>
      <c r="D6532" s="7">
        <v>43900</v>
      </c>
      <c r="E6532" s="7">
        <v>44025</v>
      </c>
      <c r="F6532" s="7">
        <v>44037</v>
      </c>
      <c r="G6532" s="7">
        <v>44044</v>
      </c>
      <c r="H6532" s="6">
        <f t="shared" si="306"/>
        <v>19</v>
      </c>
      <c r="I6532" s="6" t="s">
        <v>215</v>
      </c>
      <c r="J6532" s="6">
        <v>5</v>
      </c>
      <c r="K6532" s="6">
        <v>21</v>
      </c>
      <c r="L6532" s="6">
        <v>303</v>
      </c>
      <c r="M6532" s="6">
        <v>42</v>
      </c>
      <c r="N6532" s="6">
        <v>6</v>
      </c>
      <c r="O6532" s="6">
        <v>7.4999999999999997E-2</v>
      </c>
      <c r="P6532" s="8">
        <v>2666.6</v>
      </c>
      <c r="Q6532" s="8">
        <v>1466.63</v>
      </c>
      <c r="R6532" s="8">
        <f t="shared" si="307"/>
        <v>5999.8499999999985</v>
      </c>
      <c r="S6532" s="8">
        <f>(((Sales[[#This Row],[Unit Price]]-(Sales[[#This Row],[Discount Applied]]*Sales[[#This Row],[Unit Price]]))-Q6532)/Q6532)*100</f>
        <v>68.181818181818159</v>
      </c>
      <c r="T6532" s="8">
        <f t="shared" si="308"/>
        <v>14799.63</v>
      </c>
      <c r="U6532" s="8">
        <f>Sales[[#This Row],[Unit Cost]]*Sales[[#This Row],[Order Quantity]]</f>
        <v>8799.7800000000007</v>
      </c>
    </row>
    <row r="6533" spans="1:21" x14ac:dyDescent="0.2">
      <c r="A6533" s="6" t="s">
        <v>6746</v>
      </c>
      <c r="B6533" s="6" t="s">
        <v>24</v>
      </c>
      <c r="C6533" s="6" t="s">
        <v>148</v>
      </c>
      <c r="D6533" s="7">
        <v>43900</v>
      </c>
      <c r="E6533" s="7">
        <v>44025</v>
      </c>
      <c r="F6533" s="7">
        <v>44033</v>
      </c>
      <c r="G6533" s="7">
        <v>44034</v>
      </c>
      <c r="H6533" s="6">
        <f t="shared" si="306"/>
        <v>9</v>
      </c>
      <c r="I6533" s="6" t="s">
        <v>215</v>
      </c>
      <c r="J6533" s="6">
        <v>1</v>
      </c>
      <c r="K6533" s="6">
        <v>7</v>
      </c>
      <c r="L6533" s="6">
        <v>41</v>
      </c>
      <c r="M6533" s="6">
        <v>3</v>
      </c>
      <c r="N6533" s="6">
        <v>4</v>
      </c>
      <c r="O6533" s="6">
        <v>0.1</v>
      </c>
      <c r="P6533" s="8">
        <v>3939.6</v>
      </c>
      <c r="Q6533" s="8">
        <v>2954.7</v>
      </c>
      <c r="R6533" s="8">
        <f t="shared" si="307"/>
        <v>2363.7600000000002</v>
      </c>
      <c r="S6533" s="8">
        <f>(((Sales[[#This Row],[Unit Price]]-(Sales[[#This Row],[Discount Applied]]*Sales[[#This Row],[Unit Price]]))-Q6533)/Q6533)*100</f>
        <v>20.000000000000004</v>
      </c>
      <c r="T6533" s="8">
        <f t="shared" si="308"/>
        <v>14182.56</v>
      </c>
      <c r="U6533" s="8">
        <f>Sales[[#This Row],[Unit Cost]]*Sales[[#This Row],[Order Quantity]]</f>
        <v>11818.8</v>
      </c>
    </row>
    <row r="6534" spans="1:21" x14ac:dyDescent="0.2">
      <c r="A6534" s="6" t="s">
        <v>6747</v>
      </c>
      <c r="B6534" s="6" t="s">
        <v>25</v>
      </c>
      <c r="C6534" s="6" t="s">
        <v>144</v>
      </c>
      <c r="D6534" s="7">
        <v>43900</v>
      </c>
      <c r="E6534" s="7">
        <v>44025</v>
      </c>
      <c r="F6534" s="7">
        <v>44053</v>
      </c>
      <c r="G6534" s="7">
        <v>44060</v>
      </c>
      <c r="H6534" s="6">
        <f t="shared" si="306"/>
        <v>35</v>
      </c>
      <c r="I6534" s="6" t="s">
        <v>215</v>
      </c>
      <c r="J6534" s="6">
        <v>12</v>
      </c>
      <c r="K6534" s="6">
        <v>48</v>
      </c>
      <c r="L6534" s="6">
        <v>64</v>
      </c>
      <c r="M6534" s="6">
        <v>10</v>
      </c>
      <c r="N6534" s="6">
        <v>7</v>
      </c>
      <c r="O6534" s="6">
        <v>7.4999999999999997E-2</v>
      </c>
      <c r="P6534" s="8">
        <v>3966.4</v>
      </c>
      <c r="Q6534" s="8">
        <v>2102.192</v>
      </c>
      <c r="R6534" s="8">
        <f t="shared" si="307"/>
        <v>10967.095999999998</v>
      </c>
      <c r="S6534" s="8">
        <f>(((Sales[[#This Row],[Unit Price]]-(Sales[[#This Row],[Discount Applied]]*Sales[[#This Row],[Unit Price]]))-Q6534)/Q6534)*100</f>
        <v>74.528301886792462</v>
      </c>
      <c r="T6534" s="8">
        <f t="shared" si="308"/>
        <v>25682.44</v>
      </c>
      <c r="U6534" s="8">
        <f>Sales[[#This Row],[Unit Cost]]*Sales[[#This Row],[Order Quantity]]</f>
        <v>14715.344000000001</v>
      </c>
    </row>
    <row r="6535" spans="1:21" x14ac:dyDescent="0.2">
      <c r="A6535" s="6" t="s">
        <v>6748</v>
      </c>
      <c r="B6535" s="6" t="s">
        <v>24</v>
      </c>
      <c r="C6535" s="6" t="s">
        <v>148</v>
      </c>
      <c r="D6535" s="7">
        <v>43900</v>
      </c>
      <c r="E6535" s="7">
        <v>44025</v>
      </c>
      <c r="F6535" s="7">
        <v>44029</v>
      </c>
      <c r="G6535" s="7">
        <v>44035</v>
      </c>
      <c r="H6535" s="6">
        <f t="shared" si="306"/>
        <v>10</v>
      </c>
      <c r="I6535" s="6" t="s">
        <v>215</v>
      </c>
      <c r="J6535" s="6">
        <v>2</v>
      </c>
      <c r="K6535" s="6">
        <v>48</v>
      </c>
      <c r="L6535" s="6">
        <v>57</v>
      </c>
      <c r="M6535" s="6">
        <v>43</v>
      </c>
      <c r="N6535" s="6">
        <v>4</v>
      </c>
      <c r="O6535" s="6">
        <v>0.15</v>
      </c>
      <c r="P6535" s="8">
        <v>2653.2000000000003</v>
      </c>
      <c r="Q6535" s="8">
        <v>1698.0480000000002</v>
      </c>
      <c r="R6535" s="8">
        <f t="shared" si="307"/>
        <v>2228.6880000000001</v>
      </c>
      <c r="S6535" s="8">
        <f>(((Sales[[#This Row],[Unit Price]]-(Sales[[#This Row],[Discount Applied]]*Sales[[#This Row],[Unit Price]]))-Q6535)/Q6535)*100</f>
        <v>32.812499999999993</v>
      </c>
      <c r="T6535" s="8">
        <f t="shared" si="308"/>
        <v>9020.880000000001</v>
      </c>
      <c r="U6535" s="8">
        <f>Sales[[#This Row],[Unit Cost]]*Sales[[#This Row],[Order Quantity]]</f>
        <v>6792.1920000000009</v>
      </c>
    </row>
    <row r="6536" spans="1:21" x14ac:dyDescent="0.2">
      <c r="A6536" s="6" t="s">
        <v>6749</v>
      </c>
      <c r="B6536" s="6" t="s">
        <v>25</v>
      </c>
      <c r="C6536" s="6" t="s">
        <v>143</v>
      </c>
      <c r="D6536" s="7">
        <v>43900</v>
      </c>
      <c r="E6536" s="7">
        <v>44025</v>
      </c>
      <c r="F6536" s="7">
        <v>44047</v>
      </c>
      <c r="G6536" s="7">
        <v>44055</v>
      </c>
      <c r="H6536" s="6">
        <f t="shared" si="306"/>
        <v>30</v>
      </c>
      <c r="I6536" s="6" t="s">
        <v>215</v>
      </c>
      <c r="J6536" s="6">
        <v>19</v>
      </c>
      <c r="K6536" s="6">
        <v>18</v>
      </c>
      <c r="L6536" s="6">
        <v>330</v>
      </c>
      <c r="M6536" s="6">
        <v>35</v>
      </c>
      <c r="N6536" s="6">
        <v>8</v>
      </c>
      <c r="O6536" s="6">
        <v>0.05</v>
      </c>
      <c r="P6536" s="8">
        <v>984.9</v>
      </c>
      <c r="Q6536" s="8">
        <v>748.524</v>
      </c>
      <c r="R6536" s="8">
        <f t="shared" si="307"/>
        <v>1497.0479999999998</v>
      </c>
      <c r="S6536" s="8">
        <f>(((Sales[[#This Row],[Unit Price]]-(Sales[[#This Row],[Discount Applied]]*Sales[[#This Row],[Unit Price]]))-Q6536)/Q6536)*100</f>
        <v>24.999999999999996</v>
      </c>
      <c r="T6536" s="8">
        <f t="shared" si="308"/>
        <v>7485.24</v>
      </c>
      <c r="U6536" s="8">
        <f>Sales[[#This Row],[Unit Cost]]*Sales[[#This Row],[Order Quantity]]</f>
        <v>5988.192</v>
      </c>
    </row>
    <row r="6537" spans="1:21" x14ac:dyDescent="0.2">
      <c r="A6537" s="6" t="s">
        <v>6750</v>
      </c>
      <c r="B6537" s="6" t="s">
        <v>25</v>
      </c>
      <c r="C6537" s="6" t="s">
        <v>148</v>
      </c>
      <c r="D6537" s="7">
        <v>43900</v>
      </c>
      <c r="E6537" s="7">
        <v>44025</v>
      </c>
      <c r="F6537" s="7">
        <v>44032</v>
      </c>
      <c r="G6537" s="7">
        <v>44038</v>
      </c>
      <c r="H6537" s="6">
        <f t="shared" si="306"/>
        <v>13</v>
      </c>
      <c r="I6537" s="6" t="s">
        <v>215</v>
      </c>
      <c r="J6537" s="6">
        <v>15</v>
      </c>
      <c r="K6537" s="6">
        <v>40</v>
      </c>
      <c r="L6537" s="6">
        <v>15</v>
      </c>
      <c r="M6537" s="6">
        <v>9</v>
      </c>
      <c r="N6537" s="6">
        <v>8</v>
      </c>
      <c r="O6537" s="6">
        <v>7.4999999999999997E-2</v>
      </c>
      <c r="P6537" s="8">
        <v>241.20000000000002</v>
      </c>
      <c r="Q6537" s="8">
        <v>178.488</v>
      </c>
      <c r="R6537" s="8">
        <f t="shared" si="307"/>
        <v>356.97600000000011</v>
      </c>
      <c r="S6537" s="8">
        <f>(((Sales[[#This Row],[Unit Price]]-(Sales[[#This Row],[Discount Applied]]*Sales[[#This Row],[Unit Price]]))-Q6537)/Q6537)*100</f>
        <v>25.000000000000007</v>
      </c>
      <c r="T6537" s="8">
        <f t="shared" si="308"/>
        <v>1784.88</v>
      </c>
      <c r="U6537" s="8">
        <f>Sales[[#This Row],[Unit Cost]]*Sales[[#This Row],[Order Quantity]]</f>
        <v>1427.904</v>
      </c>
    </row>
    <row r="6538" spans="1:21" x14ac:dyDescent="0.2">
      <c r="A6538" s="6" t="s">
        <v>6751</v>
      </c>
      <c r="B6538" s="6" t="s">
        <v>24</v>
      </c>
      <c r="C6538" s="6" t="s">
        <v>144</v>
      </c>
      <c r="D6538" s="7">
        <v>43900</v>
      </c>
      <c r="E6538" s="7">
        <v>44025</v>
      </c>
      <c r="F6538" s="7">
        <v>44051</v>
      </c>
      <c r="G6538" s="7">
        <v>44057</v>
      </c>
      <c r="H6538" s="6">
        <f t="shared" si="306"/>
        <v>32</v>
      </c>
      <c r="I6538" s="6" t="s">
        <v>215</v>
      </c>
      <c r="J6538" s="6">
        <v>10</v>
      </c>
      <c r="K6538" s="6">
        <v>34</v>
      </c>
      <c r="L6538" s="6">
        <v>69</v>
      </c>
      <c r="M6538" s="6">
        <v>4</v>
      </c>
      <c r="N6538" s="6">
        <v>8</v>
      </c>
      <c r="O6538" s="6">
        <v>0.05</v>
      </c>
      <c r="P6538" s="8">
        <v>2224.4</v>
      </c>
      <c r="Q6538" s="8">
        <v>1401.3720000000001</v>
      </c>
      <c r="R6538" s="8">
        <f t="shared" si="307"/>
        <v>5694.4640000000018</v>
      </c>
      <c r="S6538" s="8">
        <f>(((Sales[[#This Row],[Unit Price]]-(Sales[[#This Row],[Discount Applied]]*Sales[[#This Row],[Unit Price]]))-Q6538)/Q6538)*100</f>
        <v>50.793650793650805</v>
      </c>
      <c r="T6538" s="8">
        <f t="shared" si="308"/>
        <v>16905.440000000002</v>
      </c>
      <c r="U6538" s="8">
        <f>Sales[[#This Row],[Unit Cost]]*Sales[[#This Row],[Order Quantity]]</f>
        <v>11210.976000000001</v>
      </c>
    </row>
    <row r="6539" spans="1:21" x14ac:dyDescent="0.2">
      <c r="A6539" s="6" t="s">
        <v>6752</v>
      </c>
      <c r="B6539" s="6" t="s">
        <v>24</v>
      </c>
      <c r="C6539" s="6" t="s">
        <v>143</v>
      </c>
      <c r="D6539" s="7">
        <v>43900</v>
      </c>
      <c r="E6539" s="7">
        <v>44025</v>
      </c>
      <c r="F6539" s="7">
        <v>44030</v>
      </c>
      <c r="G6539" s="7">
        <v>44034</v>
      </c>
      <c r="H6539" s="6">
        <f t="shared" si="306"/>
        <v>9</v>
      </c>
      <c r="I6539" s="6" t="s">
        <v>215</v>
      </c>
      <c r="J6539" s="6">
        <v>4</v>
      </c>
      <c r="K6539" s="6">
        <v>46</v>
      </c>
      <c r="L6539" s="6">
        <v>353</v>
      </c>
      <c r="M6539" s="6">
        <v>39</v>
      </c>
      <c r="N6539" s="6">
        <v>3</v>
      </c>
      <c r="O6539" s="6">
        <v>0.05</v>
      </c>
      <c r="P6539" s="8">
        <v>1031.8</v>
      </c>
      <c r="Q6539" s="8">
        <v>680.98800000000006</v>
      </c>
      <c r="R6539" s="8">
        <f t="shared" si="307"/>
        <v>897.66599999999949</v>
      </c>
      <c r="S6539" s="8">
        <f>(((Sales[[#This Row],[Unit Price]]-(Sales[[#This Row],[Discount Applied]]*Sales[[#This Row],[Unit Price]]))-Q6539)/Q6539)*100</f>
        <v>43.939393939393916</v>
      </c>
      <c r="T6539" s="8">
        <f t="shared" si="308"/>
        <v>2940.6299999999997</v>
      </c>
      <c r="U6539" s="8">
        <f>Sales[[#This Row],[Unit Cost]]*Sales[[#This Row],[Order Quantity]]</f>
        <v>2042.9640000000002</v>
      </c>
    </row>
    <row r="6540" spans="1:21" x14ac:dyDescent="0.2">
      <c r="A6540" s="6" t="s">
        <v>6753</v>
      </c>
      <c r="B6540" s="6" t="s">
        <v>24</v>
      </c>
      <c r="C6540" s="6" t="s">
        <v>144</v>
      </c>
      <c r="D6540" s="7">
        <v>43900</v>
      </c>
      <c r="E6540" s="7">
        <v>44025</v>
      </c>
      <c r="F6540" s="7">
        <v>44049</v>
      </c>
      <c r="G6540" s="7">
        <v>44052</v>
      </c>
      <c r="H6540" s="6">
        <f t="shared" si="306"/>
        <v>27</v>
      </c>
      <c r="I6540" s="6" t="s">
        <v>215</v>
      </c>
      <c r="J6540" s="6">
        <v>1</v>
      </c>
      <c r="K6540" s="6">
        <v>10</v>
      </c>
      <c r="L6540" s="6">
        <v>71</v>
      </c>
      <c r="M6540" s="6">
        <v>40</v>
      </c>
      <c r="N6540" s="6">
        <v>4</v>
      </c>
      <c r="O6540" s="6">
        <v>0.05</v>
      </c>
      <c r="P6540" s="8">
        <v>1025.1000000000001</v>
      </c>
      <c r="Q6540" s="8">
        <v>717.57</v>
      </c>
      <c r="R6540" s="8">
        <f t="shared" si="307"/>
        <v>1025.1000000000004</v>
      </c>
      <c r="S6540" s="8">
        <f>(((Sales[[#This Row],[Unit Price]]-(Sales[[#This Row],[Discount Applied]]*Sales[[#This Row],[Unit Price]]))-Q6540)/Q6540)*100</f>
        <v>35.71428571428573</v>
      </c>
      <c r="T6540" s="8">
        <f t="shared" si="308"/>
        <v>3895.3800000000006</v>
      </c>
      <c r="U6540" s="8">
        <f>Sales[[#This Row],[Unit Cost]]*Sales[[#This Row],[Order Quantity]]</f>
        <v>2870.28</v>
      </c>
    </row>
    <row r="6541" spans="1:21" x14ac:dyDescent="0.2">
      <c r="A6541" s="6" t="s">
        <v>6754</v>
      </c>
      <c r="B6541" s="6" t="s">
        <v>23</v>
      </c>
      <c r="C6541" s="6" t="s">
        <v>145</v>
      </c>
      <c r="D6541" s="7">
        <v>43900</v>
      </c>
      <c r="E6541" s="7">
        <v>44026</v>
      </c>
      <c r="F6541" s="7">
        <v>44036</v>
      </c>
      <c r="G6541" s="7">
        <v>44042</v>
      </c>
      <c r="H6541" s="6">
        <f t="shared" si="306"/>
        <v>16</v>
      </c>
      <c r="I6541" s="6" t="s">
        <v>215</v>
      </c>
      <c r="J6541" s="6">
        <v>25</v>
      </c>
      <c r="K6541" s="6">
        <v>15</v>
      </c>
      <c r="L6541" s="6">
        <v>104</v>
      </c>
      <c r="M6541" s="6">
        <v>32</v>
      </c>
      <c r="N6541" s="6">
        <v>8</v>
      </c>
      <c r="O6541" s="6">
        <v>0.05</v>
      </c>
      <c r="P6541" s="8">
        <v>3953</v>
      </c>
      <c r="Q6541" s="8">
        <v>2134.6200000000003</v>
      </c>
      <c r="R6541" s="8">
        <f t="shared" si="307"/>
        <v>12965.839999999997</v>
      </c>
      <c r="S6541" s="8">
        <f>(((Sales[[#This Row],[Unit Price]]-(Sales[[#This Row],[Discount Applied]]*Sales[[#This Row],[Unit Price]]))-Q6541)/Q6541)*100</f>
        <v>75.925925925925895</v>
      </c>
      <c r="T6541" s="8">
        <f t="shared" si="308"/>
        <v>30042.799999999999</v>
      </c>
      <c r="U6541" s="8">
        <f>Sales[[#This Row],[Unit Cost]]*Sales[[#This Row],[Order Quantity]]</f>
        <v>17076.960000000003</v>
      </c>
    </row>
    <row r="6542" spans="1:21" x14ac:dyDescent="0.2">
      <c r="A6542" s="6" t="s">
        <v>6755</v>
      </c>
      <c r="B6542" s="6" t="s">
        <v>24</v>
      </c>
      <c r="C6542" s="6" t="s">
        <v>145</v>
      </c>
      <c r="D6542" s="7">
        <v>43900</v>
      </c>
      <c r="E6542" s="7">
        <v>44026</v>
      </c>
      <c r="F6542" s="7">
        <v>44030</v>
      </c>
      <c r="G6542" s="7">
        <v>44035</v>
      </c>
      <c r="H6542" s="6">
        <f t="shared" si="306"/>
        <v>9</v>
      </c>
      <c r="I6542" s="6" t="s">
        <v>215</v>
      </c>
      <c r="J6542" s="6">
        <v>4</v>
      </c>
      <c r="K6542" s="6">
        <v>19</v>
      </c>
      <c r="L6542" s="6">
        <v>127</v>
      </c>
      <c r="M6542" s="6">
        <v>22</v>
      </c>
      <c r="N6542" s="6">
        <v>4</v>
      </c>
      <c r="O6542" s="6">
        <v>0.15</v>
      </c>
      <c r="P6542" s="8">
        <v>2847.5</v>
      </c>
      <c r="Q6542" s="8">
        <v>2021.7249999999999</v>
      </c>
      <c r="R6542" s="8">
        <f t="shared" si="307"/>
        <v>1594.6000000000004</v>
      </c>
      <c r="S6542" s="8">
        <f>(((Sales[[#This Row],[Unit Price]]-(Sales[[#This Row],[Discount Applied]]*Sales[[#This Row],[Unit Price]]))-Q6542)/Q6542)*100</f>
        <v>19.718309859154935</v>
      </c>
      <c r="T6542" s="8">
        <f t="shared" si="308"/>
        <v>9681.5</v>
      </c>
      <c r="U6542" s="8">
        <f>Sales[[#This Row],[Unit Cost]]*Sales[[#This Row],[Order Quantity]]</f>
        <v>8086.9</v>
      </c>
    </row>
    <row r="6543" spans="1:21" x14ac:dyDescent="0.2">
      <c r="A6543" s="6" t="s">
        <v>6756</v>
      </c>
      <c r="B6543" s="6" t="s">
        <v>25</v>
      </c>
      <c r="C6543" s="6" t="s">
        <v>148</v>
      </c>
      <c r="D6543" s="7">
        <v>43900</v>
      </c>
      <c r="E6543" s="7">
        <v>44026</v>
      </c>
      <c r="F6543" s="7">
        <v>44052</v>
      </c>
      <c r="G6543" s="7">
        <v>44062</v>
      </c>
      <c r="H6543" s="6">
        <f t="shared" si="306"/>
        <v>36</v>
      </c>
      <c r="I6543" s="6" t="s">
        <v>215</v>
      </c>
      <c r="J6543" s="6">
        <v>19</v>
      </c>
      <c r="K6543" s="6">
        <v>27</v>
      </c>
      <c r="L6543" s="6">
        <v>34</v>
      </c>
      <c r="M6543" s="6">
        <v>21</v>
      </c>
      <c r="N6543" s="6">
        <v>3</v>
      </c>
      <c r="O6543" s="6">
        <v>0.1</v>
      </c>
      <c r="P6543" s="8">
        <v>2505.8000000000002</v>
      </c>
      <c r="Q6543" s="8">
        <v>1804.1760000000002</v>
      </c>
      <c r="R6543" s="8">
        <f t="shared" si="307"/>
        <v>1353.1320000000005</v>
      </c>
      <c r="S6543" s="8">
        <f>(((Sales[[#This Row],[Unit Price]]-(Sales[[#This Row],[Discount Applied]]*Sales[[#This Row],[Unit Price]]))-Q6543)/Q6543)*100</f>
        <v>25.000000000000007</v>
      </c>
      <c r="T6543" s="8">
        <f t="shared" si="308"/>
        <v>6765.6600000000008</v>
      </c>
      <c r="U6543" s="8">
        <f>Sales[[#This Row],[Unit Cost]]*Sales[[#This Row],[Order Quantity]]</f>
        <v>5412.5280000000002</v>
      </c>
    </row>
    <row r="6544" spans="1:21" x14ac:dyDescent="0.2">
      <c r="A6544" s="6" t="s">
        <v>6757</v>
      </c>
      <c r="B6544" s="6" t="s">
        <v>24</v>
      </c>
      <c r="C6544" s="6" t="s">
        <v>145</v>
      </c>
      <c r="D6544" s="7">
        <v>43900</v>
      </c>
      <c r="E6544" s="7">
        <v>44026</v>
      </c>
      <c r="F6544" s="7">
        <v>44054</v>
      </c>
      <c r="G6544" s="7">
        <v>44064</v>
      </c>
      <c r="H6544" s="6">
        <f t="shared" si="306"/>
        <v>38</v>
      </c>
      <c r="I6544" s="6" t="s">
        <v>215</v>
      </c>
      <c r="J6544" s="6">
        <v>4</v>
      </c>
      <c r="K6544" s="6">
        <v>23</v>
      </c>
      <c r="L6544" s="6">
        <v>91</v>
      </c>
      <c r="M6544" s="6">
        <v>43</v>
      </c>
      <c r="N6544" s="6">
        <v>7</v>
      </c>
      <c r="O6544" s="6">
        <v>0.15</v>
      </c>
      <c r="P6544" s="8">
        <v>1065.3</v>
      </c>
      <c r="Q6544" s="8">
        <v>681.79200000000003</v>
      </c>
      <c r="R6544" s="8">
        <f t="shared" si="307"/>
        <v>1565.991</v>
      </c>
      <c r="S6544" s="8">
        <f>(((Sales[[#This Row],[Unit Price]]-(Sales[[#This Row],[Discount Applied]]*Sales[[#This Row],[Unit Price]]))-Q6544)/Q6544)*100</f>
        <v>32.812499999999993</v>
      </c>
      <c r="T6544" s="8">
        <f t="shared" si="308"/>
        <v>6338.5349999999999</v>
      </c>
      <c r="U6544" s="8">
        <f>Sales[[#This Row],[Unit Cost]]*Sales[[#This Row],[Order Quantity]]</f>
        <v>4772.5439999999999</v>
      </c>
    </row>
    <row r="6545" spans="1:21" x14ac:dyDescent="0.2">
      <c r="A6545" s="6" t="s">
        <v>6758</v>
      </c>
      <c r="B6545" s="6" t="s">
        <v>25</v>
      </c>
      <c r="C6545" s="6" t="s">
        <v>148</v>
      </c>
      <c r="D6545" s="7">
        <v>43900</v>
      </c>
      <c r="E6545" s="7">
        <v>44026</v>
      </c>
      <c r="F6545" s="7">
        <v>44045</v>
      </c>
      <c r="G6545" s="7">
        <v>44046</v>
      </c>
      <c r="H6545" s="6">
        <f t="shared" si="306"/>
        <v>20</v>
      </c>
      <c r="I6545" s="6" t="s">
        <v>215</v>
      </c>
      <c r="J6545" s="6">
        <v>19</v>
      </c>
      <c r="K6545" s="6">
        <v>18</v>
      </c>
      <c r="L6545" s="6">
        <v>7</v>
      </c>
      <c r="M6545" s="6">
        <v>47</v>
      </c>
      <c r="N6545" s="6">
        <v>3</v>
      </c>
      <c r="O6545" s="6">
        <v>7.4999999999999997E-2</v>
      </c>
      <c r="P6545" s="8">
        <v>5507.4000000000005</v>
      </c>
      <c r="Q6545" s="8">
        <v>2533.4040000000005</v>
      </c>
      <c r="R6545" s="8">
        <f t="shared" si="307"/>
        <v>7682.8229999999985</v>
      </c>
      <c r="S6545" s="8">
        <f>(((Sales[[#This Row],[Unit Price]]-(Sales[[#This Row],[Discount Applied]]*Sales[[#This Row],[Unit Price]]))-Q6545)/Q6545)*100</f>
        <v>101.08695652173911</v>
      </c>
      <c r="T6545" s="8">
        <f t="shared" si="308"/>
        <v>15283.035</v>
      </c>
      <c r="U6545" s="8">
        <f>Sales[[#This Row],[Unit Cost]]*Sales[[#This Row],[Order Quantity]]</f>
        <v>7600.2120000000014</v>
      </c>
    </row>
    <row r="6546" spans="1:21" x14ac:dyDescent="0.2">
      <c r="A6546" s="6" t="s">
        <v>6759</v>
      </c>
      <c r="B6546" s="6" t="s">
        <v>23</v>
      </c>
      <c r="C6546" s="6" t="s">
        <v>147</v>
      </c>
      <c r="D6546" s="7">
        <v>43900</v>
      </c>
      <c r="E6546" s="7">
        <v>44026</v>
      </c>
      <c r="F6546" s="7">
        <v>44036</v>
      </c>
      <c r="G6546" s="7">
        <v>44040</v>
      </c>
      <c r="H6546" s="6">
        <f t="shared" si="306"/>
        <v>14</v>
      </c>
      <c r="I6546" s="6" t="s">
        <v>215</v>
      </c>
      <c r="J6546" s="6">
        <v>21</v>
      </c>
      <c r="K6546" s="6">
        <v>47</v>
      </c>
      <c r="L6546" s="6">
        <v>244</v>
      </c>
      <c r="M6546" s="6">
        <v>8</v>
      </c>
      <c r="N6546" s="6">
        <v>5</v>
      </c>
      <c r="O6546" s="6">
        <v>0.15</v>
      </c>
      <c r="P6546" s="8">
        <v>958.1</v>
      </c>
      <c r="Q6546" s="8">
        <v>411.983</v>
      </c>
      <c r="R6546" s="8">
        <f t="shared" si="307"/>
        <v>2012.0100000000002</v>
      </c>
      <c r="S6546" s="8">
        <f>(((Sales[[#This Row],[Unit Price]]-(Sales[[#This Row],[Discount Applied]]*Sales[[#This Row],[Unit Price]]))-Q6546)/Q6546)*100</f>
        <v>97.674418604651152</v>
      </c>
      <c r="T6546" s="8">
        <f t="shared" si="308"/>
        <v>4071.9250000000002</v>
      </c>
      <c r="U6546" s="8">
        <f>Sales[[#This Row],[Unit Cost]]*Sales[[#This Row],[Order Quantity]]</f>
        <v>2059.915</v>
      </c>
    </row>
    <row r="6547" spans="1:21" x14ac:dyDescent="0.2">
      <c r="A6547" s="6" t="s">
        <v>6760</v>
      </c>
      <c r="B6547" s="6" t="s">
        <v>24</v>
      </c>
      <c r="C6547" s="6" t="s">
        <v>146</v>
      </c>
      <c r="D6547" s="7">
        <v>43900</v>
      </c>
      <c r="E6547" s="7">
        <v>44027</v>
      </c>
      <c r="F6547" s="7">
        <v>44055</v>
      </c>
      <c r="G6547" s="7">
        <v>44063</v>
      </c>
      <c r="H6547" s="6">
        <f t="shared" si="306"/>
        <v>36</v>
      </c>
      <c r="I6547" s="6" t="s">
        <v>215</v>
      </c>
      <c r="J6547" s="6">
        <v>7</v>
      </c>
      <c r="K6547" s="6">
        <v>47</v>
      </c>
      <c r="L6547" s="6">
        <v>295</v>
      </c>
      <c r="M6547" s="6">
        <v>21</v>
      </c>
      <c r="N6547" s="6">
        <v>5</v>
      </c>
      <c r="O6547" s="6">
        <v>0.05</v>
      </c>
      <c r="P6547" s="8">
        <v>1849.2</v>
      </c>
      <c r="Q6547" s="8">
        <v>906.10800000000006</v>
      </c>
      <c r="R6547" s="8">
        <f t="shared" si="307"/>
        <v>4253.1600000000008</v>
      </c>
      <c r="S6547" s="8">
        <f>(((Sales[[#This Row],[Unit Price]]-(Sales[[#This Row],[Discount Applied]]*Sales[[#This Row],[Unit Price]]))-Q6547)/Q6547)*100</f>
        <v>93.877551020408163</v>
      </c>
      <c r="T6547" s="8">
        <f t="shared" si="308"/>
        <v>8783.7000000000007</v>
      </c>
      <c r="U6547" s="8">
        <f>Sales[[#This Row],[Unit Cost]]*Sales[[#This Row],[Order Quantity]]</f>
        <v>4530.54</v>
      </c>
    </row>
    <row r="6548" spans="1:21" x14ac:dyDescent="0.2">
      <c r="A6548" s="6" t="s">
        <v>6761</v>
      </c>
      <c r="B6548" s="6" t="s">
        <v>25</v>
      </c>
      <c r="C6548" s="6" t="s">
        <v>145</v>
      </c>
      <c r="D6548" s="7">
        <v>43900</v>
      </c>
      <c r="E6548" s="7">
        <v>44027</v>
      </c>
      <c r="F6548" s="7">
        <v>44042</v>
      </c>
      <c r="G6548" s="7">
        <v>44043</v>
      </c>
      <c r="H6548" s="6">
        <f t="shared" si="306"/>
        <v>16</v>
      </c>
      <c r="I6548" s="6" t="s">
        <v>215</v>
      </c>
      <c r="J6548" s="6">
        <v>17</v>
      </c>
      <c r="K6548" s="6">
        <v>19</v>
      </c>
      <c r="L6548" s="6">
        <v>134</v>
      </c>
      <c r="M6548" s="6">
        <v>35</v>
      </c>
      <c r="N6548" s="6">
        <v>5</v>
      </c>
      <c r="O6548" s="6">
        <v>0.15</v>
      </c>
      <c r="P6548" s="8">
        <v>6170.7</v>
      </c>
      <c r="Q6548" s="8">
        <v>3455.5920000000001</v>
      </c>
      <c r="R6548" s="8">
        <f t="shared" si="307"/>
        <v>8947.5149999999994</v>
      </c>
      <c r="S6548" s="8">
        <f>(((Sales[[#This Row],[Unit Price]]-(Sales[[#This Row],[Discount Applied]]*Sales[[#This Row],[Unit Price]]))-Q6548)/Q6548)*100</f>
        <v>51.785714285714292</v>
      </c>
      <c r="T6548" s="8">
        <f t="shared" si="308"/>
        <v>26225.474999999999</v>
      </c>
      <c r="U6548" s="8">
        <f>Sales[[#This Row],[Unit Cost]]*Sales[[#This Row],[Order Quantity]]</f>
        <v>17277.96</v>
      </c>
    </row>
    <row r="6549" spans="1:21" x14ac:dyDescent="0.2">
      <c r="A6549" s="6" t="s">
        <v>6762</v>
      </c>
      <c r="B6549" s="6" t="s">
        <v>24</v>
      </c>
      <c r="C6549" s="6" t="s">
        <v>144</v>
      </c>
      <c r="D6549" s="7">
        <v>43900</v>
      </c>
      <c r="E6549" s="7">
        <v>44027</v>
      </c>
      <c r="F6549" s="7">
        <v>44052</v>
      </c>
      <c r="G6549" s="7">
        <v>44053</v>
      </c>
      <c r="H6549" s="6">
        <f t="shared" si="306"/>
        <v>26</v>
      </c>
      <c r="I6549" s="6" t="s">
        <v>215</v>
      </c>
      <c r="J6549" s="6">
        <v>3</v>
      </c>
      <c r="K6549" s="6">
        <v>31</v>
      </c>
      <c r="L6549" s="6">
        <v>66</v>
      </c>
      <c r="M6549" s="6">
        <v>13</v>
      </c>
      <c r="N6549" s="6">
        <v>7</v>
      </c>
      <c r="O6549" s="6">
        <v>0.05</v>
      </c>
      <c r="P6549" s="8">
        <v>2700.1</v>
      </c>
      <c r="Q6549" s="8">
        <v>1107.0409999999999</v>
      </c>
      <c r="R6549" s="8">
        <f t="shared" si="307"/>
        <v>10206.378000000001</v>
      </c>
      <c r="S6549" s="8">
        <f>(((Sales[[#This Row],[Unit Price]]-(Sales[[#This Row],[Discount Applied]]*Sales[[#This Row],[Unit Price]]))-Q6549)/Q6549)*100</f>
        <v>131.70731707317071</v>
      </c>
      <c r="T6549" s="8">
        <f t="shared" si="308"/>
        <v>17955.665000000001</v>
      </c>
      <c r="U6549" s="8">
        <f>Sales[[#This Row],[Unit Cost]]*Sales[[#This Row],[Order Quantity]]</f>
        <v>7749.2869999999994</v>
      </c>
    </row>
    <row r="6550" spans="1:21" x14ac:dyDescent="0.2">
      <c r="A6550" s="6" t="s">
        <v>6763</v>
      </c>
      <c r="B6550" s="6" t="s">
        <v>24</v>
      </c>
      <c r="C6550" s="6" t="s">
        <v>143</v>
      </c>
      <c r="D6550" s="7">
        <v>43900</v>
      </c>
      <c r="E6550" s="7">
        <v>44027</v>
      </c>
      <c r="F6550" s="7">
        <v>44043</v>
      </c>
      <c r="G6550" s="7">
        <v>44045</v>
      </c>
      <c r="H6550" s="6">
        <f t="shared" si="306"/>
        <v>18</v>
      </c>
      <c r="I6550" s="6" t="s">
        <v>215</v>
      </c>
      <c r="J6550" s="6">
        <v>11</v>
      </c>
      <c r="K6550" s="6">
        <v>25</v>
      </c>
      <c r="L6550" s="6">
        <v>338</v>
      </c>
      <c r="M6550" s="6">
        <v>12</v>
      </c>
      <c r="N6550" s="6">
        <v>3</v>
      </c>
      <c r="O6550" s="6">
        <v>0.05</v>
      </c>
      <c r="P6550" s="8">
        <v>1018.4</v>
      </c>
      <c r="Q6550" s="8">
        <v>672.14400000000001</v>
      </c>
      <c r="R6550" s="8">
        <f t="shared" si="307"/>
        <v>886.00799999999958</v>
      </c>
      <c r="S6550" s="8">
        <f>(((Sales[[#This Row],[Unit Price]]-(Sales[[#This Row],[Discount Applied]]*Sales[[#This Row],[Unit Price]]))-Q6550)/Q6550)*100</f>
        <v>43.939393939393938</v>
      </c>
      <c r="T6550" s="8">
        <f t="shared" si="308"/>
        <v>2902.4399999999996</v>
      </c>
      <c r="U6550" s="8">
        <f>Sales[[#This Row],[Unit Cost]]*Sales[[#This Row],[Order Quantity]]</f>
        <v>2016.432</v>
      </c>
    </row>
    <row r="6551" spans="1:21" x14ac:dyDescent="0.2">
      <c r="A6551" s="6" t="s">
        <v>6764</v>
      </c>
      <c r="B6551" s="6" t="s">
        <v>23</v>
      </c>
      <c r="C6551" s="6" t="s">
        <v>148</v>
      </c>
      <c r="D6551" s="7">
        <v>43900</v>
      </c>
      <c r="E6551" s="7">
        <v>44027</v>
      </c>
      <c r="F6551" s="7">
        <v>44031</v>
      </c>
      <c r="G6551" s="7">
        <v>44035</v>
      </c>
      <c r="H6551" s="6">
        <f t="shared" si="306"/>
        <v>8</v>
      </c>
      <c r="I6551" s="6" t="s">
        <v>215</v>
      </c>
      <c r="J6551" s="6">
        <v>22</v>
      </c>
      <c r="K6551" s="6">
        <v>21</v>
      </c>
      <c r="L6551" s="6">
        <v>27</v>
      </c>
      <c r="M6551" s="6">
        <v>35</v>
      </c>
      <c r="N6551" s="6">
        <v>3</v>
      </c>
      <c r="O6551" s="6">
        <v>0.05</v>
      </c>
      <c r="P6551" s="8">
        <v>5306.4000000000005</v>
      </c>
      <c r="Q6551" s="8">
        <v>3130.7760000000003</v>
      </c>
      <c r="R6551" s="8">
        <f t="shared" si="307"/>
        <v>5730.9119999999984</v>
      </c>
      <c r="S6551" s="8">
        <f>(((Sales[[#This Row],[Unit Price]]-(Sales[[#This Row],[Discount Applied]]*Sales[[#This Row],[Unit Price]]))-Q6551)/Q6551)*100</f>
        <v>61.016949152542388</v>
      </c>
      <c r="T6551" s="8">
        <f t="shared" si="308"/>
        <v>15123.24</v>
      </c>
      <c r="U6551" s="8">
        <f>Sales[[#This Row],[Unit Cost]]*Sales[[#This Row],[Order Quantity]]</f>
        <v>9392.3280000000013</v>
      </c>
    </row>
    <row r="6552" spans="1:21" x14ac:dyDescent="0.2">
      <c r="A6552" s="6" t="s">
        <v>6765</v>
      </c>
      <c r="B6552" s="6" t="s">
        <v>26</v>
      </c>
      <c r="C6552" s="6" t="s">
        <v>147</v>
      </c>
      <c r="D6552" s="7">
        <v>43900</v>
      </c>
      <c r="E6552" s="7">
        <v>44027</v>
      </c>
      <c r="F6552" s="7">
        <v>44034</v>
      </c>
      <c r="G6552" s="7">
        <v>44036</v>
      </c>
      <c r="H6552" s="6">
        <f t="shared" si="306"/>
        <v>9</v>
      </c>
      <c r="I6552" s="6" t="s">
        <v>215</v>
      </c>
      <c r="J6552" s="6">
        <v>26</v>
      </c>
      <c r="K6552" s="6">
        <v>27</v>
      </c>
      <c r="L6552" s="6">
        <v>243</v>
      </c>
      <c r="M6552" s="6">
        <v>16</v>
      </c>
      <c r="N6552" s="6">
        <v>4</v>
      </c>
      <c r="O6552" s="6">
        <v>0.05</v>
      </c>
      <c r="P6552" s="8">
        <v>2626.4</v>
      </c>
      <c r="Q6552" s="8">
        <v>2048.5920000000001</v>
      </c>
      <c r="R6552" s="8">
        <f t="shared" si="307"/>
        <v>1785.9519999999993</v>
      </c>
      <c r="S6552" s="8">
        <f>(((Sales[[#This Row],[Unit Price]]-(Sales[[#This Row],[Discount Applied]]*Sales[[#This Row],[Unit Price]]))-Q6552)/Q6552)*100</f>
        <v>21.794871794871788</v>
      </c>
      <c r="T6552" s="8">
        <f t="shared" si="308"/>
        <v>9980.32</v>
      </c>
      <c r="U6552" s="8">
        <f>Sales[[#This Row],[Unit Cost]]*Sales[[#This Row],[Order Quantity]]</f>
        <v>8194.3680000000004</v>
      </c>
    </row>
    <row r="6553" spans="1:21" x14ac:dyDescent="0.2">
      <c r="A6553" s="6" t="s">
        <v>6766</v>
      </c>
      <c r="B6553" s="6" t="s">
        <v>25</v>
      </c>
      <c r="C6553" s="6" t="s">
        <v>144</v>
      </c>
      <c r="D6553" s="7">
        <v>43900</v>
      </c>
      <c r="E6553" s="7">
        <v>44027</v>
      </c>
      <c r="F6553" s="7">
        <v>44054</v>
      </c>
      <c r="G6553" s="7">
        <v>44059</v>
      </c>
      <c r="H6553" s="6">
        <f t="shared" si="306"/>
        <v>32</v>
      </c>
      <c r="I6553" s="6" t="s">
        <v>215</v>
      </c>
      <c r="J6553" s="6">
        <v>16</v>
      </c>
      <c r="K6553" s="6">
        <v>25</v>
      </c>
      <c r="L6553" s="6">
        <v>74</v>
      </c>
      <c r="M6553" s="6">
        <v>5</v>
      </c>
      <c r="N6553" s="6">
        <v>8</v>
      </c>
      <c r="O6553" s="6">
        <v>0.15</v>
      </c>
      <c r="P6553" s="8">
        <v>837.5</v>
      </c>
      <c r="Q6553" s="8">
        <v>469.00000000000006</v>
      </c>
      <c r="R6553" s="8">
        <f t="shared" si="307"/>
        <v>1942.9999999999995</v>
      </c>
      <c r="S6553" s="8">
        <f>(((Sales[[#This Row],[Unit Price]]-(Sales[[#This Row],[Discount Applied]]*Sales[[#This Row],[Unit Price]]))-Q6553)/Q6553)*100</f>
        <v>51.78571428571427</v>
      </c>
      <c r="T6553" s="8">
        <f t="shared" si="308"/>
        <v>5695</v>
      </c>
      <c r="U6553" s="8">
        <f>Sales[[#This Row],[Unit Cost]]*Sales[[#This Row],[Order Quantity]]</f>
        <v>3752.0000000000005</v>
      </c>
    </row>
    <row r="6554" spans="1:21" x14ac:dyDescent="0.2">
      <c r="A6554" s="6" t="s">
        <v>6767</v>
      </c>
      <c r="B6554" s="6" t="s">
        <v>23</v>
      </c>
      <c r="C6554" s="6" t="s">
        <v>145</v>
      </c>
      <c r="D6554" s="7">
        <v>43900</v>
      </c>
      <c r="E6554" s="7">
        <v>44027</v>
      </c>
      <c r="F6554" s="7">
        <v>44031</v>
      </c>
      <c r="G6554" s="7">
        <v>44032</v>
      </c>
      <c r="H6554" s="6">
        <f t="shared" si="306"/>
        <v>5</v>
      </c>
      <c r="I6554" s="6" t="s">
        <v>215</v>
      </c>
      <c r="J6554" s="6">
        <v>21</v>
      </c>
      <c r="K6554" s="6">
        <v>44</v>
      </c>
      <c r="L6554" s="6">
        <v>132</v>
      </c>
      <c r="M6554" s="6">
        <v>6</v>
      </c>
      <c r="N6554" s="6">
        <v>1</v>
      </c>
      <c r="O6554" s="6">
        <v>7.4999999999999997E-2</v>
      </c>
      <c r="P6554" s="8">
        <v>917.9</v>
      </c>
      <c r="Q6554" s="8">
        <v>514.024</v>
      </c>
      <c r="R6554" s="8">
        <f t="shared" si="307"/>
        <v>335.0335</v>
      </c>
      <c r="S6554" s="8">
        <f>(((Sales[[#This Row],[Unit Price]]-(Sales[[#This Row],[Discount Applied]]*Sales[[#This Row],[Unit Price]]))-Q6554)/Q6554)*100</f>
        <v>65.178571428571431</v>
      </c>
      <c r="T6554" s="8">
        <f t="shared" si="308"/>
        <v>849.0575</v>
      </c>
      <c r="U6554" s="8">
        <f>Sales[[#This Row],[Unit Cost]]*Sales[[#This Row],[Order Quantity]]</f>
        <v>514.024</v>
      </c>
    </row>
    <row r="6555" spans="1:21" x14ac:dyDescent="0.2">
      <c r="A6555" s="6" t="s">
        <v>6768</v>
      </c>
      <c r="B6555" s="6" t="s">
        <v>25</v>
      </c>
      <c r="C6555" s="6" t="s">
        <v>145</v>
      </c>
      <c r="D6555" s="7">
        <v>43900</v>
      </c>
      <c r="E6555" s="7">
        <v>44027</v>
      </c>
      <c r="F6555" s="7">
        <v>44052</v>
      </c>
      <c r="G6555" s="7">
        <v>44055</v>
      </c>
      <c r="H6555" s="6">
        <f t="shared" si="306"/>
        <v>28</v>
      </c>
      <c r="I6555" s="6" t="s">
        <v>215</v>
      </c>
      <c r="J6555" s="6">
        <v>20</v>
      </c>
      <c r="K6555" s="6">
        <v>26</v>
      </c>
      <c r="L6555" s="6">
        <v>183</v>
      </c>
      <c r="M6555" s="6">
        <v>9</v>
      </c>
      <c r="N6555" s="6">
        <v>8</v>
      </c>
      <c r="O6555" s="6">
        <v>0.1</v>
      </c>
      <c r="P6555" s="8">
        <v>2827.4</v>
      </c>
      <c r="Q6555" s="8">
        <v>2261.92</v>
      </c>
      <c r="R6555" s="8">
        <f t="shared" si="307"/>
        <v>2261.9199999999983</v>
      </c>
      <c r="S6555" s="8">
        <f>(((Sales[[#This Row],[Unit Price]]-(Sales[[#This Row],[Discount Applied]]*Sales[[#This Row],[Unit Price]]))-Q6555)/Q6555)*100</f>
        <v>12.499999999999991</v>
      </c>
      <c r="T6555" s="8">
        <f t="shared" si="308"/>
        <v>20357.28</v>
      </c>
      <c r="U6555" s="8">
        <f>Sales[[#This Row],[Unit Cost]]*Sales[[#This Row],[Order Quantity]]</f>
        <v>18095.36</v>
      </c>
    </row>
    <row r="6556" spans="1:21" x14ac:dyDescent="0.2">
      <c r="A6556" s="6" t="s">
        <v>6769</v>
      </c>
      <c r="B6556" s="6" t="s">
        <v>24</v>
      </c>
      <c r="C6556" s="6" t="s">
        <v>145</v>
      </c>
      <c r="D6556" s="7">
        <v>43900</v>
      </c>
      <c r="E6556" s="7">
        <v>44028</v>
      </c>
      <c r="F6556" s="7">
        <v>44031</v>
      </c>
      <c r="G6556" s="7">
        <v>44036</v>
      </c>
      <c r="H6556" s="6">
        <f t="shared" si="306"/>
        <v>8</v>
      </c>
      <c r="I6556" s="6" t="s">
        <v>215</v>
      </c>
      <c r="J6556" s="6">
        <v>3</v>
      </c>
      <c r="K6556" s="6">
        <v>49</v>
      </c>
      <c r="L6556" s="6">
        <v>155</v>
      </c>
      <c r="M6556" s="6">
        <v>4</v>
      </c>
      <c r="N6556" s="6">
        <v>4</v>
      </c>
      <c r="O6556" s="6">
        <v>0.1</v>
      </c>
      <c r="P6556" s="8">
        <v>1145.7</v>
      </c>
      <c r="Q6556" s="8">
        <v>618.67800000000011</v>
      </c>
      <c r="R6556" s="8">
        <f t="shared" si="307"/>
        <v>1649.808</v>
      </c>
      <c r="S6556" s="8">
        <f>(((Sales[[#This Row],[Unit Price]]-(Sales[[#This Row],[Discount Applied]]*Sales[[#This Row],[Unit Price]]))-Q6556)/Q6556)*100</f>
        <v>66.666666666666657</v>
      </c>
      <c r="T6556" s="8">
        <f t="shared" si="308"/>
        <v>4124.5200000000004</v>
      </c>
      <c r="U6556" s="8">
        <f>Sales[[#This Row],[Unit Cost]]*Sales[[#This Row],[Order Quantity]]</f>
        <v>2474.7120000000004</v>
      </c>
    </row>
    <row r="6557" spans="1:21" x14ac:dyDescent="0.2">
      <c r="A6557" s="6" t="s">
        <v>6770</v>
      </c>
      <c r="B6557" s="6" t="s">
        <v>24</v>
      </c>
      <c r="C6557" s="6" t="s">
        <v>148</v>
      </c>
      <c r="D6557" s="7">
        <v>43900</v>
      </c>
      <c r="E6557" s="7">
        <v>44028</v>
      </c>
      <c r="F6557" s="7">
        <v>44039</v>
      </c>
      <c r="G6557" s="7">
        <v>44042</v>
      </c>
      <c r="H6557" s="6">
        <f t="shared" si="306"/>
        <v>14</v>
      </c>
      <c r="I6557" s="6" t="s">
        <v>215</v>
      </c>
      <c r="J6557" s="6">
        <v>11</v>
      </c>
      <c r="K6557" s="6">
        <v>19</v>
      </c>
      <c r="L6557" s="6">
        <v>21</v>
      </c>
      <c r="M6557" s="6">
        <v>43</v>
      </c>
      <c r="N6557" s="6">
        <v>4</v>
      </c>
      <c r="O6557" s="6">
        <v>0.05</v>
      </c>
      <c r="P6557" s="8">
        <v>844.2</v>
      </c>
      <c r="Q6557" s="8">
        <v>641.5920000000001</v>
      </c>
      <c r="R6557" s="8">
        <f t="shared" si="307"/>
        <v>641.59199999999964</v>
      </c>
      <c r="S6557" s="8">
        <f>(((Sales[[#This Row],[Unit Price]]-(Sales[[#This Row],[Discount Applied]]*Sales[[#This Row],[Unit Price]]))-Q6557)/Q6557)*100</f>
        <v>24.999999999999982</v>
      </c>
      <c r="T6557" s="8">
        <f t="shared" si="308"/>
        <v>3207.96</v>
      </c>
      <c r="U6557" s="8">
        <f>Sales[[#This Row],[Unit Cost]]*Sales[[#This Row],[Order Quantity]]</f>
        <v>2566.3680000000004</v>
      </c>
    </row>
    <row r="6558" spans="1:21" x14ac:dyDescent="0.2">
      <c r="A6558" s="6" t="s">
        <v>6771</v>
      </c>
      <c r="B6558" s="6" t="s">
        <v>25</v>
      </c>
      <c r="C6558" s="6" t="s">
        <v>147</v>
      </c>
      <c r="D6558" s="7">
        <v>43900</v>
      </c>
      <c r="E6558" s="7">
        <v>44028</v>
      </c>
      <c r="F6558" s="7">
        <v>44055</v>
      </c>
      <c r="G6558" s="7">
        <v>44058</v>
      </c>
      <c r="H6558" s="6">
        <f t="shared" si="306"/>
        <v>30</v>
      </c>
      <c r="I6558" s="6" t="s">
        <v>215</v>
      </c>
      <c r="J6558" s="6">
        <v>16</v>
      </c>
      <c r="K6558" s="6">
        <v>48</v>
      </c>
      <c r="L6558" s="6">
        <v>231</v>
      </c>
      <c r="M6558" s="6">
        <v>46</v>
      </c>
      <c r="N6558" s="6">
        <v>7</v>
      </c>
      <c r="O6558" s="6">
        <v>0.15</v>
      </c>
      <c r="P6558" s="8">
        <v>3792.2000000000003</v>
      </c>
      <c r="Q6558" s="8">
        <v>2919.9940000000001</v>
      </c>
      <c r="R6558" s="8">
        <f t="shared" si="307"/>
        <v>2123.6319999999978</v>
      </c>
      <c r="S6558" s="8">
        <f>(((Sales[[#This Row],[Unit Price]]-(Sales[[#This Row],[Discount Applied]]*Sales[[#This Row],[Unit Price]]))-Q6558)/Q6558)*100</f>
        <v>10.389610389610397</v>
      </c>
      <c r="T6558" s="8">
        <f t="shared" si="308"/>
        <v>22563.59</v>
      </c>
      <c r="U6558" s="8">
        <f>Sales[[#This Row],[Unit Cost]]*Sales[[#This Row],[Order Quantity]]</f>
        <v>20439.958000000002</v>
      </c>
    </row>
    <row r="6559" spans="1:21" x14ac:dyDescent="0.2">
      <c r="A6559" s="6" t="s">
        <v>6772</v>
      </c>
      <c r="B6559" s="6" t="s">
        <v>25</v>
      </c>
      <c r="C6559" s="6" t="s">
        <v>145</v>
      </c>
      <c r="D6559" s="7">
        <v>43900</v>
      </c>
      <c r="E6559" s="7">
        <v>44028</v>
      </c>
      <c r="F6559" s="7">
        <v>44056</v>
      </c>
      <c r="G6559" s="7">
        <v>44057</v>
      </c>
      <c r="H6559" s="6">
        <f t="shared" si="306"/>
        <v>29</v>
      </c>
      <c r="I6559" s="6" t="s">
        <v>215</v>
      </c>
      <c r="J6559" s="6">
        <v>15</v>
      </c>
      <c r="K6559" s="6">
        <v>11</v>
      </c>
      <c r="L6559" s="6">
        <v>157</v>
      </c>
      <c r="M6559" s="6">
        <v>13</v>
      </c>
      <c r="N6559" s="6">
        <v>8</v>
      </c>
      <c r="O6559" s="6">
        <v>0.05</v>
      </c>
      <c r="P6559" s="8">
        <v>1809</v>
      </c>
      <c r="Q6559" s="8">
        <v>1139.67</v>
      </c>
      <c r="R6559" s="8">
        <f t="shared" si="307"/>
        <v>4631.0399999999991</v>
      </c>
      <c r="S6559" s="8">
        <f>(((Sales[[#This Row],[Unit Price]]-(Sales[[#This Row],[Discount Applied]]*Sales[[#This Row],[Unit Price]]))-Q6559)/Q6559)*100</f>
        <v>50.793650793650777</v>
      </c>
      <c r="T6559" s="8">
        <f t="shared" si="308"/>
        <v>13748.4</v>
      </c>
      <c r="U6559" s="8">
        <f>Sales[[#This Row],[Unit Cost]]*Sales[[#This Row],[Order Quantity]]</f>
        <v>9117.36</v>
      </c>
    </row>
    <row r="6560" spans="1:21" x14ac:dyDescent="0.2">
      <c r="A6560" s="6" t="s">
        <v>6773</v>
      </c>
      <c r="B6560" s="6" t="s">
        <v>26</v>
      </c>
      <c r="C6560" s="6" t="s">
        <v>147</v>
      </c>
      <c r="D6560" s="7">
        <v>43900</v>
      </c>
      <c r="E6560" s="7">
        <v>44028</v>
      </c>
      <c r="F6560" s="7">
        <v>44030</v>
      </c>
      <c r="G6560" s="7">
        <v>44034</v>
      </c>
      <c r="H6560" s="6">
        <f t="shared" si="306"/>
        <v>6</v>
      </c>
      <c r="I6560" s="6" t="s">
        <v>215</v>
      </c>
      <c r="J6560" s="6">
        <v>26</v>
      </c>
      <c r="K6560" s="6">
        <v>9</v>
      </c>
      <c r="L6560" s="6">
        <v>244</v>
      </c>
      <c r="M6560" s="6">
        <v>14</v>
      </c>
      <c r="N6560" s="6">
        <v>2</v>
      </c>
      <c r="O6560" s="6">
        <v>0.3</v>
      </c>
      <c r="P6560" s="8">
        <v>3839.1</v>
      </c>
      <c r="Q6560" s="8">
        <v>2648.9789999999998</v>
      </c>
      <c r="R6560" s="8">
        <f t="shared" si="307"/>
        <v>76.782000000000153</v>
      </c>
      <c r="S6560" s="8">
        <f>(((Sales[[#This Row],[Unit Price]]-(Sales[[#This Row],[Discount Applied]]*Sales[[#This Row],[Unit Price]]))-Q6560)/Q6560)*100</f>
        <v>1.4492753623188435</v>
      </c>
      <c r="T6560" s="8">
        <f t="shared" si="308"/>
        <v>5374.74</v>
      </c>
      <c r="U6560" s="8">
        <f>Sales[[#This Row],[Unit Cost]]*Sales[[#This Row],[Order Quantity]]</f>
        <v>5297.9579999999996</v>
      </c>
    </row>
    <row r="6561" spans="1:21" x14ac:dyDescent="0.2">
      <c r="A6561" s="6" t="s">
        <v>6774</v>
      </c>
      <c r="B6561" s="6" t="s">
        <v>24</v>
      </c>
      <c r="C6561" s="6" t="s">
        <v>145</v>
      </c>
      <c r="D6561" s="7">
        <v>43900</v>
      </c>
      <c r="E6561" s="7">
        <v>44028</v>
      </c>
      <c r="F6561" s="7">
        <v>44033</v>
      </c>
      <c r="G6561" s="7">
        <v>44037</v>
      </c>
      <c r="H6561" s="6">
        <f t="shared" si="306"/>
        <v>9</v>
      </c>
      <c r="I6561" s="6" t="s">
        <v>215</v>
      </c>
      <c r="J6561" s="6">
        <v>2</v>
      </c>
      <c r="K6561" s="6">
        <v>50</v>
      </c>
      <c r="L6561" s="6">
        <v>186</v>
      </c>
      <c r="M6561" s="6">
        <v>10</v>
      </c>
      <c r="N6561" s="6">
        <v>6</v>
      </c>
      <c r="O6561" s="6">
        <v>7.4999999999999997E-2</v>
      </c>
      <c r="P6561" s="8">
        <v>6083.6</v>
      </c>
      <c r="Q6561" s="8">
        <v>2980.9639999999999</v>
      </c>
      <c r="R6561" s="8">
        <f t="shared" si="307"/>
        <v>15878.196000000004</v>
      </c>
      <c r="S6561" s="8">
        <f>(((Sales[[#This Row],[Unit Price]]-(Sales[[#This Row],[Discount Applied]]*Sales[[#This Row],[Unit Price]]))-Q6561)/Q6561)*100</f>
        <v>88.775510204081627</v>
      </c>
      <c r="T6561" s="8">
        <f t="shared" si="308"/>
        <v>33763.980000000003</v>
      </c>
      <c r="U6561" s="8">
        <f>Sales[[#This Row],[Unit Cost]]*Sales[[#This Row],[Order Quantity]]</f>
        <v>17885.784</v>
      </c>
    </row>
    <row r="6562" spans="1:21" x14ac:dyDescent="0.2">
      <c r="A6562" s="6" t="s">
        <v>6775</v>
      </c>
      <c r="B6562" s="6" t="s">
        <v>24</v>
      </c>
      <c r="C6562" s="6" t="s">
        <v>148</v>
      </c>
      <c r="D6562" s="7">
        <v>43900</v>
      </c>
      <c r="E6562" s="7">
        <v>44028</v>
      </c>
      <c r="F6562" s="7">
        <v>44051</v>
      </c>
      <c r="G6562" s="7">
        <v>44058</v>
      </c>
      <c r="H6562" s="6">
        <f t="shared" si="306"/>
        <v>30</v>
      </c>
      <c r="I6562" s="6" t="s">
        <v>215</v>
      </c>
      <c r="J6562" s="6">
        <v>8</v>
      </c>
      <c r="K6562" s="6">
        <v>35</v>
      </c>
      <c r="L6562" s="6">
        <v>3</v>
      </c>
      <c r="M6562" s="6">
        <v>19</v>
      </c>
      <c r="N6562" s="6">
        <v>4</v>
      </c>
      <c r="O6562" s="6">
        <v>0.1</v>
      </c>
      <c r="P6562" s="8">
        <v>3370.1</v>
      </c>
      <c r="Q6562" s="8">
        <v>2257.9670000000001</v>
      </c>
      <c r="R6562" s="8">
        <f t="shared" si="307"/>
        <v>3100.4920000000002</v>
      </c>
      <c r="S6562" s="8">
        <f>(((Sales[[#This Row],[Unit Price]]-(Sales[[#This Row],[Discount Applied]]*Sales[[#This Row],[Unit Price]]))-Q6562)/Q6562)*100</f>
        <v>34.328358208955223</v>
      </c>
      <c r="T6562" s="8">
        <f t="shared" si="308"/>
        <v>12132.36</v>
      </c>
      <c r="U6562" s="8">
        <f>Sales[[#This Row],[Unit Cost]]*Sales[[#This Row],[Order Quantity]]</f>
        <v>9031.8680000000004</v>
      </c>
    </row>
    <row r="6563" spans="1:21" x14ac:dyDescent="0.2">
      <c r="A6563" s="6" t="s">
        <v>6776</v>
      </c>
      <c r="B6563" s="6" t="s">
        <v>25</v>
      </c>
      <c r="C6563" s="6" t="s">
        <v>145</v>
      </c>
      <c r="D6563" s="7">
        <v>43900</v>
      </c>
      <c r="E6563" s="7">
        <v>44029</v>
      </c>
      <c r="F6563" s="7">
        <v>44043</v>
      </c>
      <c r="G6563" s="7">
        <v>44050</v>
      </c>
      <c r="H6563" s="6">
        <f t="shared" si="306"/>
        <v>21</v>
      </c>
      <c r="I6563" s="6" t="s">
        <v>215</v>
      </c>
      <c r="J6563" s="6">
        <v>14</v>
      </c>
      <c r="K6563" s="6">
        <v>28</v>
      </c>
      <c r="L6563" s="6">
        <v>130</v>
      </c>
      <c r="M6563" s="6">
        <v>10</v>
      </c>
      <c r="N6563" s="6">
        <v>8</v>
      </c>
      <c r="O6563" s="6">
        <v>0.4</v>
      </c>
      <c r="P6563" s="8">
        <v>5741.9000000000005</v>
      </c>
      <c r="Q6563" s="8">
        <v>3272.8829999999998</v>
      </c>
      <c r="R6563" s="8">
        <f t="shared" si="307"/>
        <v>1378.0560000000041</v>
      </c>
      <c r="S6563" s="8">
        <f>(((Sales[[#This Row],[Unit Price]]-(Sales[[#This Row],[Discount Applied]]*Sales[[#This Row],[Unit Price]]))-Q6563)/Q6563)*100</f>
        <v>5.2631578947368585</v>
      </c>
      <c r="T6563" s="8">
        <f t="shared" si="308"/>
        <v>27561.120000000003</v>
      </c>
      <c r="U6563" s="8">
        <f>Sales[[#This Row],[Unit Cost]]*Sales[[#This Row],[Order Quantity]]</f>
        <v>26183.063999999998</v>
      </c>
    </row>
    <row r="6564" spans="1:21" x14ac:dyDescent="0.2">
      <c r="A6564" s="6" t="s">
        <v>6777</v>
      </c>
      <c r="B6564" s="6" t="s">
        <v>24</v>
      </c>
      <c r="C6564" s="6" t="s">
        <v>143</v>
      </c>
      <c r="D6564" s="7">
        <v>43900</v>
      </c>
      <c r="E6564" s="7">
        <v>44029</v>
      </c>
      <c r="F6564" s="7">
        <v>44053</v>
      </c>
      <c r="G6564" s="7">
        <v>44058</v>
      </c>
      <c r="H6564" s="6">
        <f t="shared" si="306"/>
        <v>29</v>
      </c>
      <c r="I6564" s="6" t="s">
        <v>215</v>
      </c>
      <c r="J6564" s="6">
        <v>5</v>
      </c>
      <c r="K6564" s="6">
        <v>36</v>
      </c>
      <c r="L6564" s="6">
        <v>354</v>
      </c>
      <c r="M6564" s="6">
        <v>1</v>
      </c>
      <c r="N6564" s="6">
        <v>2</v>
      </c>
      <c r="O6564" s="6">
        <v>0.05</v>
      </c>
      <c r="P6564" s="8">
        <v>964.80000000000007</v>
      </c>
      <c r="Q6564" s="8">
        <v>646.41600000000005</v>
      </c>
      <c r="R6564" s="8">
        <f t="shared" si="307"/>
        <v>540.28800000000001</v>
      </c>
      <c r="S6564" s="8">
        <f>(((Sales[[#This Row],[Unit Price]]-(Sales[[#This Row],[Discount Applied]]*Sales[[#This Row],[Unit Price]]))-Q6564)/Q6564)*100</f>
        <v>41.791044776119399</v>
      </c>
      <c r="T6564" s="8">
        <f t="shared" si="308"/>
        <v>1833.1200000000001</v>
      </c>
      <c r="U6564" s="8">
        <f>Sales[[#This Row],[Unit Cost]]*Sales[[#This Row],[Order Quantity]]</f>
        <v>1292.8320000000001</v>
      </c>
    </row>
    <row r="6565" spans="1:21" x14ac:dyDescent="0.2">
      <c r="A6565" s="6" t="s">
        <v>6778</v>
      </c>
      <c r="B6565" s="6" t="s">
        <v>25</v>
      </c>
      <c r="C6565" s="6" t="s">
        <v>147</v>
      </c>
      <c r="D6565" s="7">
        <v>43900</v>
      </c>
      <c r="E6565" s="7">
        <v>44029</v>
      </c>
      <c r="F6565" s="7">
        <v>44047</v>
      </c>
      <c r="G6565" s="7">
        <v>44056</v>
      </c>
      <c r="H6565" s="6">
        <f t="shared" si="306"/>
        <v>27</v>
      </c>
      <c r="I6565" s="6" t="s">
        <v>215</v>
      </c>
      <c r="J6565" s="6">
        <v>12</v>
      </c>
      <c r="K6565" s="6">
        <v>50</v>
      </c>
      <c r="L6565" s="6">
        <v>230</v>
      </c>
      <c r="M6565" s="6">
        <v>24</v>
      </c>
      <c r="N6565" s="6">
        <v>4</v>
      </c>
      <c r="O6565" s="6">
        <v>0.4</v>
      </c>
      <c r="P6565" s="8">
        <v>723.6</v>
      </c>
      <c r="Q6565" s="8">
        <v>586.1160000000001</v>
      </c>
      <c r="R6565" s="8">
        <f t="shared" si="307"/>
        <v>-607.8240000000003</v>
      </c>
      <c r="S6565" s="8">
        <f>(((Sales[[#This Row],[Unit Price]]-(Sales[[#This Row],[Discount Applied]]*Sales[[#This Row],[Unit Price]]))-Q6565)/Q6565)*100</f>
        <v>-25.925925925925934</v>
      </c>
      <c r="T6565" s="8">
        <f t="shared" si="308"/>
        <v>1736.64</v>
      </c>
      <c r="U6565" s="8">
        <f>Sales[[#This Row],[Unit Cost]]*Sales[[#This Row],[Order Quantity]]</f>
        <v>2344.4640000000004</v>
      </c>
    </row>
    <row r="6566" spans="1:21" x14ac:dyDescent="0.2">
      <c r="A6566" s="6" t="s">
        <v>6779</v>
      </c>
      <c r="B6566" s="6" t="s">
        <v>24</v>
      </c>
      <c r="C6566" s="6" t="s">
        <v>146</v>
      </c>
      <c r="D6566" s="7">
        <v>43900</v>
      </c>
      <c r="E6566" s="7">
        <v>44029</v>
      </c>
      <c r="F6566" s="7">
        <v>44050</v>
      </c>
      <c r="G6566" s="7">
        <v>44053</v>
      </c>
      <c r="H6566" s="6">
        <f t="shared" si="306"/>
        <v>24</v>
      </c>
      <c r="I6566" s="6" t="s">
        <v>215</v>
      </c>
      <c r="J6566" s="6">
        <v>4</v>
      </c>
      <c r="K6566" s="6">
        <v>6</v>
      </c>
      <c r="L6566" s="6">
        <v>307</v>
      </c>
      <c r="M6566" s="6">
        <v>14</v>
      </c>
      <c r="N6566" s="6">
        <v>6</v>
      </c>
      <c r="O6566" s="6">
        <v>7.4999999999999997E-2</v>
      </c>
      <c r="P6566" s="8">
        <v>2974.8</v>
      </c>
      <c r="Q6566" s="8">
        <v>1338.66</v>
      </c>
      <c r="R6566" s="8">
        <f t="shared" si="307"/>
        <v>8478.1800000000021</v>
      </c>
      <c r="S6566" s="8">
        <f>(((Sales[[#This Row],[Unit Price]]-(Sales[[#This Row],[Discount Applied]]*Sales[[#This Row],[Unit Price]]))-Q6566)/Q6566)*100</f>
        <v>105.55555555555556</v>
      </c>
      <c r="T6566" s="8">
        <f t="shared" si="308"/>
        <v>16510.140000000003</v>
      </c>
      <c r="U6566" s="8">
        <f>Sales[[#This Row],[Unit Cost]]*Sales[[#This Row],[Order Quantity]]</f>
        <v>8031.9600000000009</v>
      </c>
    </row>
    <row r="6567" spans="1:21" x14ac:dyDescent="0.2">
      <c r="A6567" s="6" t="s">
        <v>6780</v>
      </c>
      <c r="B6567" s="6" t="s">
        <v>24</v>
      </c>
      <c r="C6567" s="6" t="s">
        <v>147</v>
      </c>
      <c r="D6567" s="7">
        <v>43900</v>
      </c>
      <c r="E6567" s="7">
        <v>44029</v>
      </c>
      <c r="F6567" s="7">
        <v>44056</v>
      </c>
      <c r="G6567" s="7">
        <v>44062</v>
      </c>
      <c r="H6567" s="6">
        <f t="shared" si="306"/>
        <v>33</v>
      </c>
      <c r="I6567" s="6" t="s">
        <v>215</v>
      </c>
      <c r="J6567" s="6">
        <v>11</v>
      </c>
      <c r="K6567" s="6">
        <v>15</v>
      </c>
      <c r="L6567" s="6">
        <v>204</v>
      </c>
      <c r="M6567" s="6">
        <v>19</v>
      </c>
      <c r="N6567" s="6">
        <v>8</v>
      </c>
      <c r="O6567" s="6">
        <v>7.4999999999999997E-2</v>
      </c>
      <c r="P6567" s="8">
        <v>3886</v>
      </c>
      <c r="Q6567" s="8">
        <v>2215.02</v>
      </c>
      <c r="R6567" s="8">
        <f t="shared" si="307"/>
        <v>11036.240000000002</v>
      </c>
      <c r="S6567" s="8">
        <f>(((Sales[[#This Row],[Unit Price]]-(Sales[[#This Row],[Discount Applied]]*Sales[[#This Row],[Unit Price]]))-Q6567)/Q6567)*100</f>
        <v>62.280701754385973</v>
      </c>
      <c r="T6567" s="8">
        <f t="shared" si="308"/>
        <v>28756.400000000001</v>
      </c>
      <c r="U6567" s="8">
        <f>Sales[[#This Row],[Unit Cost]]*Sales[[#This Row],[Order Quantity]]</f>
        <v>17720.16</v>
      </c>
    </row>
    <row r="6568" spans="1:21" x14ac:dyDescent="0.2">
      <c r="A6568" s="6" t="s">
        <v>6781</v>
      </c>
      <c r="B6568" s="6" t="s">
        <v>25</v>
      </c>
      <c r="C6568" s="6" t="s">
        <v>145</v>
      </c>
      <c r="D6568" s="7">
        <v>43900</v>
      </c>
      <c r="E6568" s="7">
        <v>44029</v>
      </c>
      <c r="F6568" s="7">
        <v>44048</v>
      </c>
      <c r="G6568" s="7">
        <v>44049</v>
      </c>
      <c r="H6568" s="6">
        <f t="shared" si="306"/>
        <v>20</v>
      </c>
      <c r="I6568" s="6" t="s">
        <v>215</v>
      </c>
      <c r="J6568" s="6">
        <v>16</v>
      </c>
      <c r="K6568" s="6">
        <v>42</v>
      </c>
      <c r="L6568" s="6">
        <v>200</v>
      </c>
      <c r="M6568" s="6">
        <v>1</v>
      </c>
      <c r="N6568" s="6">
        <v>1</v>
      </c>
      <c r="O6568" s="6">
        <v>0.1</v>
      </c>
      <c r="P6568" s="8">
        <v>1996.6000000000001</v>
      </c>
      <c r="Q6568" s="8">
        <v>1078.1640000000002</v>
      </c>
      <c r="R6568" s="8">
        <f t="shared" si="307"/>
        <v>718.77599999999984</v>
      </c>
      <c r="S6568" s="8">
        <f>(((Sales[[#This Row],[Unit Price]]-(Sales[[#This Row],[Discount Applied]]*Sales[[#This Row],[Unit Price]]))-Q6568)/Q6568)*100</f>
        <v>66.666666666666643</v>
      </c>
      <c r="T6568" s="8">
        <f t="shared" si="308"/>
        <v>1796.94</v>
      </c>
      <c r="U6568" s="8">
        <f>Sales[[#This Row],[Unit Cost]]*Sales[[#This Row],[Order Quantity]]</f>
        <v>1078.1640000000002</v>
      </c>
    </row>
    <row r="6569" spans="1:21" x14ac:dyDescent="0.2">
      <c r="A6569" s="6" t="s">
        <v>6782</v>
      </c>
      <c r="B6569" s="6" t="s">
        <v>24</v>
      </c>
      <c r="C6569" s="6" t="s">
        <v>147</v>
      </c>
      <c r="D6569" s="7">
        <v>43900</v>
      </c>
      <c r="E6569" s="7">
        <v>44029</v>
      </c>
      <c r="F6569" s="7">
        <v>44032</v>
      </c>
      <c r="G6569" s="7">
        <v>44037</v>
      </c>
      <c r="H6569" s="6">
        <f t="shared" si="306"/>
        <v>8</v>
      </c>
      <c r="I6569" s="6" t="s">
        <v>215</v>
      </c>
      <c r="J6569" s="6">
        <v>10</v>
      </c>
      <c r="K6569" s="6">
        <v>47</v>
      </c>
      <c r="L6569" s="6">
        <v>207</v>
      </c>
      <c r="M6569" s="6">
        <v>5</v>
      </c>
      <c r="N6569" s="6">
        <v>8</v>
      </c>
      <c r="O6569" s="6">
        <v>7.4999999999999997E-2</v>
      </c>
      <c r="P6569" s="8">
        <v>207.70000000000002</v>
      </c>
      <c r="Q6569" s="8">
        <v>87.234000000000009</v>
      </c>
      <c r="R6569" s="8">
        <f t="shared" si="307"/>
        <v>839.10799999999995</v>
      </c>
      <c r="S6569" s="8">
        <f>(((Sales[[#This Row],[Unit Price]]-(Sales[[#This Row],[Discount Applied]]*Sales[[#This Row],[Unit Price]]))-Q6569)/Q6569)*100</f>
        <v>120.23809523809521</v>
      </c>
      <c r="T6569" s="8">
        <f t="shared" si="308"/>
        <v>1536.98</v>
      </c>
      <c r="U6569" s="8">
        <f>Sales[[#This Row],[Unit Cost]]*Sales[[#This Row],[Order Quantity]]</f>
        <v>697.87200000000007</v>
      </c>
    </row>
    <row r="6570" spans="1:21" x14ac:dyDescent="0.2">
      <c r="A6570" s="6" t="s">
        <v>6783</v>
      </c>
      <c r="B6570" s="6" t="s">
        <v>24</v>
      </c>
      <c r="C6570" s="6" t="s">
        <v>144</v>
      </c>
      <c r="D6570" s="7">
        <v>43900</v>
      </c>
      <c r="E6570" s="7">
        <v>44029</v>
      </c>
      <c r="F6570" s="7">
        <v>44042</v>
      </c>
      <c r="G6570" s="7">
        <v>44052</v>
      </c>
      <c r="H6570" s="6">
        <f t="shared" si="306"/>
        <v>23</v>
      </c>
      <c r="I6570" s="6" t="s">
        <v>215</v>
      </c>
      <c r="J6570" s="6">
        <v>10</v>
      </c>
      <c r="K6570" s="6">
        <v>31</v>
      </c>
      <c r="L6570" s="6">
        <v>85</v>
      </c>
      <c r="M6570" s="6">
        <v>1</v>
      </c>
      <c r="N6570" s="6">
        <v>6</v>
      </c>
      <c r="O6570" s="6">
        <v>0.05</v>
      </c>
      <c r="P6570" s="8">
        <v>790.6</v>
      </c>
      <c r="Q6570" s="8">
        <v>347.86400000000003</v>
      </c>
      <c r="R6570" s="8">
        <f t="shared" si="307"/>
        <v>2419.2359999999999</v>
      </c>
      <c r="S6570" s="8">
        <f>(((Sales[[#This Row],[Unit Price]]-(Sales[[#This Row],[Discount Applied]]*Sales[[#This Row],[Unit Price]]))-Q6570)/Q6570)*100</f>
        <v>115.90909090909089</v>
      </c>
      <c r="T6570" s="8">
        <f t="shared" si="308"/>
        <v>4506.42</v>
      </c>
      <c r="U6570" s="8">
        <f>Sales[[#This Row],[Unit Cost]]*Sales[[#This Row],[Order Quantity]]</f>
        <v>2087.1840000000002</v>
      </c>
    </row>
    <row r="6571" spans="1:21" x14ac:dyDescent="0.2">
      <c r="A6571" s="6" t="s">
        <v>6784</v>
      </c>
      <c r="B6571" s="6" t="s">
        <v>26</v>
      </c>
      <c r="C6571" s="6" t="s">
        <v>143</v>
      </c>
      <c r="D6571" s="7">
        <v>43900</v>
      </c>
      <c r="E6571" s="7">
        <v>44029</v>
      </c>
      <c r="F6571" s="7">
        <v>44035</v>
      </c>
      <c r="G6571" s="7">
        <v>44039</v>
      </c>
      <c r="H6571" s="6">
        <f t="shared" si="306"/>
        <v>10</v>
      </c>
      <c r="I6571" s="6" t="s">
        <v>215</v>
      </c>
      <c r="J6571" s="6">
        <v>26</v>
      </c>
      <c r="K6571" s="6">
        <v>49</v>
      </c>
      <c r="L6571" s="6">
        <v>364</v>
      </c>
      <c r="M6571" s="6">
        <v>41</v>
      </c>
      <c r="N6571" s="6">
        <v>2</v>
      </c>
      <c r="O6571" s="6">
        <v>0.05</v>
      </c>
      <c r="P6571" s="8">
        <v>5366.7</v>
      </c>
      <c r="Q6571" s="8">
        <v>2951.6849999999999</v>
      </c>
      <c r="R6571" s="8">
        <f t="shared" si="307"/>
        <v>4293.3599999999997</v>
      </c>
      <c r="S6571" s="8">
        <f>(((Sales[[#This Row],[Unit Price]]-(Sales[[#This Row],[Discount Applied]]*Sales[[#This Row],[Unit Price]]))-Q6571)/Q6571)*100</f>
        <v>72.72727272727272</v>
      </c>
      <c r="T6571" s="8">
        <f t="shared" si="308"/>
        <v>10196.73</v>
      </c>
      <c r="U6571" s="8">
        <f>Sales[[#This Row],[Unit Cost]]*Sales[[#This Row],[Order Quantity]]</f>
        <v>5903.37</v>
      </c>
    </row>
    <row r="6572" spans="1:21" x14ac:dyDescent="0.2">
      <c r="A6572" s="6" t="s">
        <v>6785</v>
      </c>
      <c r="B6572" s="6" t="s">
        <v>24</v>
      </c>
      <c r="C6572" s="6" t="s">
        <v>147</v>
      </c>
      <c r="D6572" s="7">
        <v>43900</v>
      </c>
      <c r="E6572" s="7">
        <v>44029</v>
      </c>
      <c r="F6572" s="7">
        <v>44043</v>
      </c>
      <c r="G6572" s="7">
        <v>44046</v>
      </c>
      <c r="H6572" s="6">
        <f t="shared" si="306"/>
        <v>17</v>
      </c>
      <c r="I6572" s="6" t="s">
        <v>215</v>
      </c>
      <c r="J6572" s="6">
        <v>7</v>
      </c>
      <c r="K6572" s="6">
        <v>23</v>
      </c>
      <c r="L6572" s="6">
        <v>220</v>
      </c>
      <c r="M6572" s="6">
        <v>47</v>
      </c>
      <c r="N6572" s="6">
        <v>4</v>
      </c>
      <c r="O6572" s="6">
        <v>0.05</v>
      </c>
      <c r="P6572" s="8">
        <v>1145.7</v>
      </c>
      <c r="Q6572" s="8">
        <v>458.28000000000003</v>
      </c>
      <c r="R6572" s="8">
        <f t="shared" si="307"/>
        <v>2520.54</v>
      </c>
      <c r="S6572" s="8">
        <f>(((Sales[[#This Row],[Unit Price]]-(Sales[[#This Row],[Discount Applied]]*Sales[[#This Row],[Unit Price]]))-Q6572)/Q6572)*100</f>
        <v>137.5</v>
      </c>
      <c r="T6572" s="8">
        <f t="shared" si="308"/>
        <v>4353.66</v>
      </c>
      <c r="U6572" s="8">
        <f>Sales[[#This Row],[Unit Cost]]*Sales[[#This Row],[Order Quantity]]</f>
        <v>1833.1200000000001</v>
      </c>
    </row>
    <row r="6573" spans="1:21" x14ac:dyDescent="0.2">
      <c r="A6573" s="6" t="s">
        <v>6786</v>
      </c>
      <c r="B6573" s="6" t="s">
        <v>25</v>
      </c>
      <c r="C6573" s="6" t="s">
        <v>147</v>
      </c>
      <c r="D6573" s="7">
        <v>43900</v>
      </c>
      <c r="E6573" s="7">
        <v>44029</v>
      </c>
      <c r="F6573" s="7">
        <v>44033</v>
      </c>
      <c r="G6573" s="7">
        <v>44035</v>
      </c>
      <c r="H6573" s="6">
        <f t="shared" si="306"/>
        <v>6</v>
      </c>
      <c r="I6573" s="6" t="s">
        <v>215</v>
      </c>
      <c r="J6573" s="6">
        <v>13</v>
      </c>
      <c r="K6573" s="6">
        <v>19</v>
      </c>
      <c r="L6573" s="6">
        <v>204</v>
      </c>
      <c r="M6573" s="6">
        <v>19</v>
      </c>
      <c r="N6573" s="6">
        <v>2</v>
      </c>
      <c r="O6573" s="6">
        <v>0.4</v>
      </c>
      <c r="P6573" s="8">
        <v>3939.6</v>
      </c>
      <c r="Q6573" s="8">
        <v>2403.1559999999999</v>
      </c>
      <c r="R6573" s="8">
        <f t="shared" si="307"/>
        <v>-78.792000000000371</v>
      </c>
      <c r="S6573" s="8">
        <f>(((Sales[[#This Row],[Unit Price]]-(Sales[[#This Row],[Discount Applied]]*Sales[[#This Row],[Unit Price]]))-Q6573)/Q6573)*100</f>
        <v>-1.6393442622950898</v>
      </c>
      <c r="T6573" s="8">
        <f t="shared" si="308"/>
        <v>4727.5199999999995</v>
      </c>
      <c r="U6573" s="8">
        <f>Sales[[#This Row],[Unit Cost]]*Sales[[#This Row],[Order Quantity]]</f>
        <v>4806.3119999999999</v>
      </c>
    </row>
    <row r="6574" spans="1:21" x14ac:dyDescent="0.2">
      <c r="A6574" s="6" t="s">
        <v>6787</v>
      </c>
      <c r="B6574" s="6" t="s">
        <v>23</v>
      </c>
      <c r="C6574" s="6" t="s">
        <v>148</v>
      </c>
      <c r="D6574" s="7">
        <v>43900</v>
      </c>
      <c r="E6574" s="7">
        <v>44029</v>
      </c>
      <c r="F6574" s="7">
        <v>44046</v>
      </c>
      <c r="G6574" s="7">
        <v>44051</v>
      </c>
      <c r="H6574" s="6">
        <f t="shared" si="306"/>
        <v>22</v>
      </c>
      <c r="I6574" s="6" t="s">
        <v>215</v>
      </c>
      <c r="J6574" s="6">
        <v>24</v>
      </c>
      <c r="K6574" s="6">
        <v>32</v>
      </c>
      <c r="L6574" s="6">
        <v>16</v>
      </c>
      <c r="M6574" s="6">
        <v>36</v>
      </c>
      <c r="N6574" s="6">
        <v>2</v>
      </c>
      <c r="O6574" s="6">
        <v>0.4</v>
      </c>
      <c r="P6574" s="8">
        <v>2599.6</v>
      </c>
      <c r="Q6574" s="8">
        <v>1637.748</v>
      </c>
      <c r="R6574" s="8">
        <f t="shared" si="307"/>
        <v>-155.97600000000011</v>
      </c>
      <c r="S6574" s="8">
        <f>(((Sales[[#This Row],[Unit Price]]-(Sales[[#This Row],[Discount Applied]]*Sales[[#This Row],[Unit Price]]))-Q6574)/Q6574)*100</f>
        <v>-4.7619047619047654</v>
      </c>
      <c r="T6574" s="8">
        <f t="shared" si="308"/>
        <v>3119.52</v>
      </c>
      <c r="U6574" s="8">
        <f>Sales[[#This Row],[Unit Cost]]*Sales[[#This Row],[Order Quantity]]</f>
        <v>3275.4960000000001</v>
      </c>
    </row>
    <row r="6575" spans="1:21" x14ac:dyDescent="0.2">
      <c r="A6575" s="6" t="s">
        <v>6788</v>
      </c>
      <c r="B6575" s="6" t="s">
        <v>24</v>
      </c>
      <c r="C6575" s="6" t="s">
        <v>145</v>
      </c>
      <c r="D6575" s="7">
        <v>43900</v>
      </c>
      <c r="E6575" s="7">
        <v>44029</v>
      </c>
      <c r="F6575" s="7">
        <v>44054</v>
      </c>
      <c r="G6575" s="7">
        <v>44058</v>
      </c>
      <c r="H6575" s="6">
        <f t="shared" si="306"/>
        <v>29</v>
      </c>
      <c r="I6575" s="6" t="s">
        <v>215</v>
      </c>
      <c r="J6575" s="6">
        <v>6</v>
      </c>
      <c r="K6575" s="6">
        <v>9</v>
      </c>
      <c r="L6575" s="6">
        <v>161</v>
      </c>
      <c r="M6575" s="6">
        <v>6</v>
      </c>
      <c r="N6575" s="6">
        <v>8</v>
      </c>
      <c r="O6575" s="6">
        <v>7.4999999999999997E-2</v>
      </c>
      <c r="P6575" s="8">
        <v>194.3</v>
      </c>
      <c r="Q6575" s="8">
        <v>110.75099999999999</v>
      </c>
      <c r="R6575" s="8">
        <f t="shared" si="307"/>
        <v>551.81200000000024</v>
      </c>
      <c r="S6575" s="8">
        <f>(((Sales[[#This Row],[Unit Price]]-(Sales[[#This Row],[Discount Applied]]*Sales[[#This Row],[Unit Price]]))-Q6575)/Q6575)*100</f>
        <v>62.280701754385994</v>
      </c>
      <c r="T6575" s="8">
        <f t="shared" si="308"/>
        <v>1437.8200000000002</v>
      </c>
      <c r="U6575" s="8">
        <f>Sales[[#This Row],[Unit Cost]]*Sales[[#This Row],[Order Quantity]]</f>
        <v>886.00799999999992</v>
      </c>
    </row>
    <row r="6576" spans="1:21" x14ac:dyDescent="0.2">
      <c r="A6576" s="6" t="s">
        <v>6789</v>
      </c>
      <c r="B6576" s="6" t="s">
        <v>24</v>
      </c>
      <c r="C6576" s="6" t="s">
        <v>146</v>
      </c>
      <c r="D6576" s="7">
        <v>43900</v>
      </c>
      <c r="E6576" s="7">
        <v>44030</v>
      </c>
      <c r="F6576" s="7">
        <v>44058</v>
      </c>
      <c r="G6576" s="7">
        <v>44059</v>
      </c>
      <c r="H6576" s="6">
        <f t="shared" si="306"/>
        <v>29</v>
      </c>
      <c r="I6576" s="6" t="s">
        <v>215</v>
      </c>
      <c r="J6576" s="6">
        <v>11</v>
      </c>
      <c r="K6576" s="6">
        <v>18</v>
      </c>
      <c r="L6576" s="6">
        <v>317</v>
      </c>
      <c r="M6576" s="6">
        <v>8</v>
      </c>
      <c r="N6576" s="6">
        <v>3</v>
      </c>
      <c r="O6576" s="6">
        <v>0.05</v>
      </c>
      <c r="P6576" s="8">
        <v>1098.8</v>
      </c>
      <c r="Q6576" s="8">
        <v>505.44799999999998</v>
      </c>
      <c r="R6576" s="8">
        <f t="shared" si="307"/>
        <v>1615.2359999999994</v>
      </c>
      <c r="S6576" s="8">
        <f>(((Sales[[#This Row],[Unit Price]]-(Sales[[#This Row],[Discount Applied]]*Sales[[#This Row],[Unit Price]]))-Q6576)/Q6576)*100</f>
        <v>106.52173913043477</v>
      </c>
      <c r="T6576" s="8">
        <f t="shared" si="308"/>
        <v>3131.5799999999995</v>
      </c>
      <c r="U6576" s="8">
        <f>Sales[[#This Row],[Unit Cost]]*Sales[[#This Row],[Order Quantity]]</f>
        <v>1516.3440000000001</v>
      </c>
    </row>
    <row r="6577" spans="1:21" x14ac:dyDescent="0.2">
      <c r="A6577" s="6" t="s">
        <v>6790</v>
      </c>
      <c r="B6577" s="6" t="s">
        <v>24</v>
      </c>
      <c r="C6577" s="6" t="s">
        <v>144</v>
      </c>
      <c r="D6577" s="7">
        <v>43900</v>
      </c>
      <c r="E6577" s="7">
        <v>44030</v>
      </c>
      <c r="F6577" s="7">
        <v>44050</v>
      </c>
      <c r="G6577" s="7">
        <v>44056</v>
      </c>
      <c r="H6577" s="6">
        <f t="shared" si="306"/>
        <v>26</v>
      </c>
      <c r="I6577" s="6" t="s">
        <v>215</v>
      </c>
      <c r="J6577" s="6">
        <v>9</v>
      </c>
      <c r="K6577" s="6">
        <v>14</v>
      </c>
      <c r="L6577" s="6">
        <v>73</v>
      </c>
      <c r="M6577" s="6">
        <v>13</v>
      </c>
      <c r="N6577" s="6">
        <v>1</v>
      </c>
      <c r="O6577" s="6">
        <v>7.4999999999999997E-2</v>
      </c>
      <c r="P6577" s="8">
        <v>1092.1000000000001</v>
      </c>
      <c r="Q6577" s="8">
        <v>655.2600000000001</v>
      </c>
      <c r="R6577" s="8">
        <f t="shared" si="307"/>
        <v>354.9325</v>
      </c>
      <c r="S6577" s="8">
        <f>(((Sales[[#This Row],[Unit Price]]-(Sales[[#This Row],[Discount Applied]]*Sales[[#This Row],[Unit Price]]))-Q6577)/Q6577)*100</f>
        <v>54.166666666666664</v>
      </c>
      <c r="T6577" s="8">
        <f t="shared" si="308"/>
        <v>1010.1925000000001</v>
      </c>
      <c r="U6577" s="8">
        <f>Sales[[#This Row],[Unit Cost]]*Sales[[#This Row],[Order Quantity]]</f>
        <v>655.2600000000001</v>
      </c>
    </row>
    <row r="6578" spans="1:21" x14ac:dyDescent="0.2">
      <c r="A6578" s="6" t="s">
        <v>6791</v>
      </c>
      <c r="B6578" s="6" t="s">
        <v>23</v>
      </c>
      <c r="C6578" s="6" t="s">
        <v>148</v>
      </c>
      <c r="D6578" s="7">
        <v>43900</v>
      </c>
      <c r="E6578" s="7">
        <v>44030</v>
      </c>
      <c r="F6578" s="7">
        <v>44033</v>
      </c>
      <c r="G6578" s="7">
        <v>44042</v>
      </c>
      <c r="H6578" s="6">
        <f t="shared" si="306"/>
        <v>12</v>
      </c>
      <c r="I6578" s="6" t="s">
        <v>215</v>
      </c>
      <c r="J6578" s="6">
        <v>21</v>
      </c>
      <c r="K6578" s="6">
        <v>18</v>
      </c>
      <c r="L6578" s="6">
        <v>18</v>
      </c>
      <c r="M6578" s="6">
        <v>7</v>
      </c>
      <c r="N6578" s="6">
        <v>5</v>
      </c>
      <c r="O6578" s="6">
        <v>0.1</v>
      </c>
      <c r="P6578" s="8">
        <v>958.1</v>
      </c>
      <c r="Q6578" s="8">
        <v>699.41300000000001</v>
      </c>
      <c r="R6578" s="8">
        <f t="shared" si="307"/>
        <v>814.38499999999976</v>
      </c>
      <c r="S6578" s="8">
        <f>(((Sales[[#This Row],[Unit Price]]-(Sales[[#This Row],[Discount Applied]]*Sales[[#This Row],[Unit Price]]))-Q6578)/Q6578)*100</f>
        <v>23.287671232876704</v>
      </c>
      <c r="T6578" s="8">
        <f t="shared" si="308"/>
        <v>4311.45</v>
      </c>
      <c r="U6578" s="8">
        <f>Sales[[#This Row],[Unit Cost]]*Sales[[#This Row],[Order Quantity]]</f>
        <v>3497.0650000000001</v>
      </c>
    </row>
    <row r="6579" spans="1:21" x14ac:dyDescent="0.2">
      <c r="A6579" s="6" t="s">
        <v>6792</v>
      </c>
      <c r="B6579" s="6" t="s">
        <v>24</v>
      </c>
      <c r="C6579" s="6" t="s">
        <v>146</v>
      </c>
      <c r="D6579" s="7">
        <v>43900</v>
      </c>
      <c r="E6579" s="7">
        <v>44030</v>
      </c>
      <c r="F6579" s="7">
        <v>44050</v>
      </c>
      <c r="G6579" s="7">
        <v>44052</v>
      </c>
      <c r="H6579" s="6">
        <f t="shared" si="306"/>
        <v>22</v>
      </c>
      <c r="I6579" s="6" t="s">
        <v>215</v>
      </c>
      <c r="J6579" s="6">
        <v>9</v>
      </c>
      <c r="K6579" s="6">
        <v>4</v>
      </c>
      <c r="L6579" s="6">
        <v>322</v>
      </c>
      <c r="M6579" s="6">
        <v>13</v>
      </c>
      <c r="N6579" s="6">
        <v>7</v>
      </c>
      <c r="O6579" s="6">
        <v>0.05</v>
      </c>
      <c r="P6579" s="8">
        <v>2010</v>
      </c>
      <c r="Q6579" s="8">
        <v>1286.4000000000001</v>
      </c>
      <c r="R6579" s="8">
        <f t="shared" si="307"/>
        <v>4361.6999999999989</v>
      </c>
      <c r="S6579" s="8">
        <f>(((Sales[[#This Row],[Unit Price]]-(Sales[[#This Row],[Discount Applied]]*Sales[[#This Row],[Unit Price]]))-Q6579)/Q6579)*100</f>
        <v>48.437499999999986</v>
      </c>
      <c r="T6579" s="8">
        <f t="shared" si="308"/>
        <v>13366.5</v>
      </c>
      <c r="U6579" s="8">
        <f>Sales[[#This Row],[Unit Cost]]*Sales[[#This Row],[Order Quantity]]</f>
        <v>9004.8000000000011</v>
      </c>
    </row>
    <row r="6580" spans="1:21" x14ac:dyDescent="0.2">
      <c r="A6580" s="6" t="s">
        <v>6793</v>
      </c>
      <c r="B6580" s="6" t="s">
        <v>24</v>
      </c>
      <c r="C6580" s="6" t="s">
        <v>145</v>
      </c>
      <c r="D6580" s="7">
        <v>43900</v>
      </c>
      <c r="E6580" s="7">
        <v>44030</v>
      </c>
      <c r="F6580" s="7">
        <v>44043</v>
      </c>
      <c r="G6580" s="7">
        <v>44050</v>
      </c>
      <c r="H6580" s="6">
        <f t="shared" si="306"/>
        <v>20</v>
      </c>
      <c r="I6580" s="6" t="s">
        <v>215</v>
      </c>
      <c r="J6580" s="6">
        <v>2</v>
      </c>
      <c r="K6580" s="6">
        <v>34</v>
      </c>
      <c r="L6580" s="6">
        <v>167</v>
      </c>
      <c r="M6580" s="6">
        <v>3</v>
      </c>
      <c r="N6580" s="6">
        <v>4</v>
      </c>
      <c r="O6580" s="6">
        <v>0.1</v>
      </c>
      <c r="P6580" s="8">
        <v>1929.6000000000001</v>
      </c>
      <c r="Q6580" s="8">
        <v>1234.9440000000002</v>
      </c>
      <c r="R6580" s="8">
        <f t="shared" si="307"/>
        <v>2006.7839999999997</v>
      </c>
      <c r="S6580" s="8">
        <f>(((Sales[[#This Row],[Unit Price]]-(Sales[[#This Row],[Discount Applied]]*Sales[[#This Row],[Unit Price]]))-Q6580)/Q6580)*100</f>
        <v>40.624999999999986</v>
      </c>
      <c r="T6580" s="8">
        <f t="shared" si="308"/>
        <v>6946.56</v>
      </c>
      <c r="U6580" s="8">
        <f>Sales[[#This Row],[Unit Cost]]*Sales[[#This Row],[Order Quantity]]</f>
        <v>4939.7760000000007</v>
      </c>
    </row>
    <row r="6581" spans="1:21" x14ac:dyDescent="0.2">
      <c r="A6581" s="6" t="s">
        <v>6794</v>
      </c>
      <c r="B6581" s="6" t="s">
        <v>25</v>
      </c>
      <c r="C6581" s="6" t="s">
        <v>143</v>
      </c>
      <c r="D6581" s="7">
        <v>43900</v>
      </c>
      <c r="E6581" s="7">
        <v>44030</v>
      </c>
      <c r="F6581" s="7">
        <v>44043</v>
      </c>
      <c r="G6581" s="7">
        <v>44046</v>
      </c>
      <c r="H6581" s="6">
        <f t="shared" si="306"/>
        <v>16</v>
      </c>
      <c r="I6581" s="6" t="s">
        <v>215</v>
      </c>
      <c r="J6581" s="6">
        <v>20</v>
      </c>
      <c r="K6581" s="6">
        <v>29</v>
      </c>
      <c r="L6581" s="6">
        <v>353</v>
      </c>
      <c r="M6581" s="6">
        <v>38</v>
      </c>
      <c r="N6581" s="6">
        <v>8</v>
      </c>
      <c r="O6581" s="6">
        <v>0.15</v>
      </c>
      <c r="P6581" s="8">
        <v>743.7</v>
      </c>
      <c r="Q6581" s="8">
        <v>312.35399999999998</v>
      </c>
      <c r="R6581" s="8">
        <f t="shared" si="307"/>
        <v>2558.328</v>
      </c>
      <c r="S6581" s="8">
        <f>(((Sales[[#This Row],[Unit Price]]-(Sales[[#This Row],[Discount Applied]]*Sales[[#This Row],[Unit Price]]))-Q6581)/Q6581)*100</f>
        <v>102.38095238095239</v>
      </c>
      <c r="T6581" s="8">
        <f t="shared" si="308"/>
        <v>5057.16</v>
      </c>
      <c r="U6581" s="8">
        <f>Sales[[#This Row],[Unit Cost]]*Sales[[#This Row],[Order Quantity]]</f>
        <v>2498.8319999999999</v>
      </c>
    </row>
    <row r="6582" spans="1:21" x14ac:dyDescent="0.2">
      <c r="A6582" s="6" t="s">
        <v>6795</v>
      </c>
      <c r="B6582" s="6" t="s">
        <v>25</v>
      </c>
      <c r="C6582" s="6" t="s">
        <v>145</v>
      </c>
      <c r="D6582" s="7">
        <v>43900</v>
      </c>
      <c r="E6582" s="7">
        <v>44030</v>
      </c>
      <c r="F6582" s="7">
        <v>44035</v>
      </c>
      <c r="G6582" s="7">
        <v>44040</v>
      </c>
      <c r="H6582" s="6">
        <f t="shared" si="306"/>
        <v>10</v>
      </c>
      <c r="I6582" s="6" t="s">
        <v>215</v>
      </c>
      <c r="J6582" s="6">
        <v>16</v>
      </c>
      <c r="K6582" s="6">
        <v>46</v>
      </c>
      <c r="L6582" s="6">
        <v>148</v>
      </c>
      <c r="M6582" s="6">
        <v>9</v>
      </c>
      <c r="N6582" s="6">
        <v>5</v>
      </c>
      <c r="O6582" s="6">
        <v>0.2</v>
      </c>
      <c r="P6582" s="8">
        <v>5942.9000000000005</v>
      </c>
      <c r="Q6582" s="8">
        <v>4754.3200000000006</v>
      </c>
      <c r="R6582" s="8">
        <f t="shared" si="307"/>
        <v>0</v>
      </c>
      <c r="S6582" s="8">
        <f>(((Sales[[#This Row],[Unit Price]]-(Sales[[#This Row],[Discount Applied]]*Sales[[#This Row],[Unit Price]]))-Q6582)/Q6582)*100</f>
        <v>0</v>
      </c>
      <c r="T6582" s="8">
        <f t="shared" si="308"/>
        <v>23771.600000000002</v>
      </c>
      <c r="U6582" s="8">
        <f>Sales[[#This Row],[Unit Cost]]*Sales[[#This Row],[Order Quantity]]</f>
        <v>23771.600000000002</v>
      </c>
    </row>
    <row r="6583" spans="1:21" x14ac:dyDescent="0.2">
      <c r="A6583" s="6" t="s">
        <v>6796</v>
      </c>
      <c r="B6583" s="6" t="s">
        <v>24</v>
      </c>
      <c r="C6583" s="6" t="s">
        <v>148</v>
      </c>
      <c r="D6583" s="7">
        <v>43900</v>
      </c>
      <c r="E6583" s="7">
        <v>44030</v>
      </c>
      <c r="F6583" s="7">
        <v>44042</v>
      </c>
      <c r="G6583" s="7">
        <v>44048</v>
      </c>
      <c r="H6583" s="6">
        <f t="shared" si="306"/>
        <v>18</v>
      </c>
      <c r="I6583" s="6" t="s">
        <v>215</v>
      </c>
      <c r="J6583" s="6">
        <v>7</v>
      </c>
      <c r="K6583" s="6">
        <v>7</v>
      </c>
      <c r="L6583" s="6">
        <v>50</v>
      </c>
      <c r="M6583" s="6">
        <v>17</v>
      </c>
      <c r="N6583" s="6">
        <v>6</v>
      </c>
      <c r="O6583" s="6">
        <v>0.05</v>
      </c>
      <c r="P6583" s="8">
        <v>3664.9</v>
      </c>
      <c r="Q6583" s="8">
        <v>2198.94</v>
      </c>
      <c r="R6583" s="8">
        <f t="shared" si="307"/>
        <v>7696.2900000000009</v>
      </c>
      <c r="S6583" s="8">
        <f>(((Sales[[#This Row],[Unit Price]]-(Sales[[#This Row],[Discount Applied]]*Sales[[#This Row],[Unit Price]]))-Q6583)/Q6583)*100</f>
        <v>58.333333333333336</v>
      </c>
      <c r="T6583" s="8">
        <f t="shared" si="308"/>
        <v>20889.93</v>
      </c>
      <c r="U6583" s="8">
        <f>Sales[[#This Row],[Unit Cost]]*Sales[[#This Row],[Order Quantity]]</f>
        <v>13193.64</v>
      </c>
    </row>
    <row r="6584" spans="1:21" x14ac:dyDescent="0.2">
      <c r="A6584" s="6" t="s">
        <v>6797</v>
      </c>
      <c r="B6584" s="6" t="s">
        <v>25</v>
      </c>
      <c r="C6584" s="6" t="s">
        <v>143</v>
      </c>
      <c r="D6584" s="7">
        <v>43900</v>
      </c>
      <c r="E6584" s="7">
        <v>44030</v>
      </c>
      <c r="F6584" s="7">
        <v>44050</v>
      </c>
      <c r="G6584" s="7">
        <v>44053</v>
      </c>
      <c r="H6584" s="6">
        <f t="shared" si="306"/>
        <v>23</v>
      </c>
      <c r="I6584" s="6" t="s">
        <v>215</v>
      </c>
      <c r="J6584" s="6">
        <v>13</v>
      </c>
      <c r="K6584" s="6">
        <v>26</v>
      </c>
      <c r="L6584" s="6">
        <v>346</v>
      </c>
      <c r="M6584" s="6">
        <v>19</v>
      </c>
      <c r="N6584" s="6">
        <v>3</v>
      </c>
      <c r="O6584" s="6">
        <v>7.4999999999999997E-2</v>
      </c>
      <c r="P6584" s="8">
        <v>3879.3</v>
      </c>
      <c r="Q6584" s="8">
        <v>3219.819</v>
      </c>
      <c r="R6584" s="8">
        <f t="shared" si="307"/>
        <v>1105.6005000000005</v>
      </c>
      <c r="S6584" s="8">
        <f>(((Sales[[#This Row],[Unit Price]]-(Sales[[#This Row],[Discount Applied]]*Sales[[#This Row],[Unit Price]]))-Q6584)/Q6584)*100</f>
        <v>11.445783132530121</v>
      </c>
      <c r="T6584" s="8">
        <f t="shared" si="308"/>
        <v>10765.057500000001</v>
      </c>
      <c r="U6584" s="8">
        <f>Sales[[#This Row],[Unit Cost]]*Sales[[#This Row],[Order Quantity]]</f>
        <v>9659.4570000000003</v>
      </c>
    </row>
    <row r="6585" spans="1:21" x14ac:dyDescent="0.2">
      <c r="A6585" s="6" t="s">
        <v>6798</v>
      </c>
      <c r="B6585" s="6" t="s">
        <v>24</v>
      </c>
      <c r="C6585" s="6" t="s">
        <v>143</v>
      </c>
      <c r="D6585" s="7">
        <v>43900</v>
      </c>
      <c r="E6585" s="7">
        <v>44030</v>
      </c>
      <c r="F6585" s="7">
        <v>44056</v>
      </c>
      <c r="G6585" s="7">
        <v>44061</v>
      </c>
      <c r="H6585" s="6">
        <f t="shared" si="306"/>
        <v>31</v>
      </c>
      <c r="I6585" s="6" t="s">
        <v>215</v>
      </c>
      <c r="J6585" s="6">
        <v>5</v>
      </c>
      <c r="K6585" s="6">
        <v>12</v>
      </c>
      <c r="L6585" s="6">
        <v>347</v>
      </c>
      <c r="M6585" s="6">
        <v>14</v>
      </c>
      <c r="N6585" s="6">
        <v>8</v>
      </c>
      <c r="O6585" s="6">
        <v>0.4</v>
      </c>
      <c r="P6585" s="8">
        <v>1125.6000000000001</v>
      </c>
      <c r="Q6585" s="8">
        <v>720.38400000000013</v>
      </c>
      <c r="R6585" s="8">
        <f t="shared" si="307"/>
        <v>-360.19200000000001</v>
      </c>
      <c r="S6585" s="8">
        <f>(((Sales[[#This Row],[Unit Price]]-(Sales[[#This Row],[Discount Applied]]*Sales[[#This Row],[Unit Price]]))-Q6585)/Q6585)*100</f>
        <v>-6.2499999999999991</v>
      </c>
      <c r="T6585" s="8">
        <f t="shared" si="308"/>
        <v>5402.880000000001</v>
      </c>
      <c r="U6585" s="8">
        <f>Sales[[#This Row],[Unit Cost]]*Sales[[#This Row],[Order Quantity]]</f>
        <v>5763.072000000001</v>
      </c>
    </row>
    <row r="6586" spans="1:21" x14ac:dyDescent="0.2">
      <c r="A6586" s="6" t="s">
        <v>6799</v>
      </c>
      <c r="B6586" s="6" t="s">
        <v>24</v>
      </c>
      <c r="C6586" s="6" t="s">
        <v>145</v>
      </c>
      <c r="D6586" s="7">
        <v>43900</v>
      </c>
      <c r="E6586" s="7">
        <v>44030</v>
      </c>
      <c r="F6586" s="7">
        <v>44054</v>
      </c>
      <c r="G6586" s="7">
        <v>44057</v>
      </c>
      <c r="H6586" s="6">
        <f t="shared" si="306"/>
        <v>27</v>
      </c>
      <c r="I6586" s="6" t="s">
        <v>215</v>
      </c>
      <c r="J6586" s="6">
        <v>11</v>
      </c>
      <c r="K6586" s="6">
        <v>33</v>
      </c>
      <c r="L6586" s="6">
        <v>132</v>
      </c>
      <c r="M6586" s="6">
        <v>20</v>
      </c>
      <c r="N6586" s="6">
        <v>7</v>
      </c>
      <c r="O6586" s="6">
        <v>0.1</v>
      </c>
      <c r="P6586" s="8">
        <v>1889.4</v>
      </c>
      <c r="Q6586" s="8">
        <v>1171.4280000000001</v>
      </c>
      <c r="R6586" s="8">
        <f t="shared" si="307"/>
        <v>3703.2240000000002</v>
      </c>
      <c r="S6586" s="8">
        <f>(((Sales[[#This Row],[Unit Price]]-(Sales[[#This Row],[Discount Applied]]*Sales[[#This Row],[Unit Price]]))-Q6586)/Q6586)*100</f>
        <v>45.161290322580633</v>
      </c>
      <c r="T6586" s="8">
        <f t="shared" si="308"/>
        <v>11903.220000000001</v>
      </c>
      <c r="U6586" s="8">
        <f>Sales[[#This Row],[Unit Cost]]*Sales[[#This Row],[Order Quantity]]</f>
        <v>8199.996000000001</v>
      </c>
    </row>
    <row r="6587" spans="1:21" x14ac:dyDescent="0.2">
      <c r="A6587" s="6" t="s">
        <v>6800</v>
      </c>
      <c r="B6587" s="6" t="s">
        <v>24</v>
      </c>
      <c r="C6587" s="6" t="s">
        <v>146</v>
      </c>
      <c r="D6587" s="7">
        <v>43900</v>
      </c>
      <c r="E6587" s="7">
        <v>44030</v>
      </c>
      <c r="F6587" s="7">
        <v>44033</v>
      </c>
      <c r="G6587" s="7">
        <v>44043</v>
      </c>
      <c r="H6587" s="6">
        <f t="shared" si="306"/>
        <v>13</v>
      </c>
      <c r="I6587" s="6" t="s">
        <v>215</v>
      </c>
      <c r="J6587" s="6">
        <v>7</v>
      </c>
      <c r="K6587" s="6">
        <v>9</v>
      </c>
      <c r="L6587" s="6">
        <v>290</v>
      </c>
      <c r="M6587" s="6">
        <v>40</v>
      </c>
      <c r="N6587" s="6">
        <v>8</v>
      </c>
      <c r="O6587" s="6">
        <v>0.05</v>
      </c>
      <c r="P6587" s="8">
        <v>1822.4</v>
      </c>
      <c r="Q6587" s="8">
        <v>1221.008</v>
      </c>
      <c r="R6587" s="8">
        <f t="shared" si="307"/>
        <v>4082.1760000000013</v>
      </c>
      <c r="S6587" s="8">
        <f>(((Sales[[#This Row],[Unit Price]]-(Sales[[#This Row],[Discount Applied]]*Sales[[#This Row],[Unit Price]]))-Q6587)/Q6587)*100</f>
        <v>41.791044776119413</v>
      </c>
      <c r="T6587" s="8">
        <f t="shared" si="308"/>
        <v>13850.240000000002</v>
      </c>
      <c r="U6587" s="8">
        <f>Sales[[#This Row],[Unit Cost]]*Sales[[#This Row],[Order Quantity]]</f>
        <v>9768.0640000000003</v>
      </c>
    </row>
    <row r="6588" spans="1:21" x14ac:dyDescent="0.2">
      <c r="A6588" s="6" t="s">
        <v>6801</v>
      </c>
      <c r="B6588" s="6" t="s">
        <v>24</v>
      </c>
      <c r="C6588" s="6" t="s">
        <v>147</v>
      </c>
      <c r="D6588" s="7">
        <v>43900</v>
      </c>
      <c r="E6588" s="7">
        <v>44031</v>
      </c>
      <c r="F6588" s="7">
        <v>44048</v>
      </c>
      <c r="G6588" s="7">
        <v>44055</v>
      </c>
      <c r="H6588" s="6">
        <f t="shared" si="306"/>
        <v>24</v>
      </c>
      <c r="I6588" s="6" t="s">
        <v>215</v>
      </c>
      <c r="J6588" s="6">
        <v>5</v>
      </c>
      <c r="K6588" s="6">
        <v>1</v>
      </c>
      <c r="L6588" s="6">
        <v>249</v>
      </c>
      <c r="M6588" s="6">
        <v>25</v>
      </c>
      <c r="N6588" s="6">
        <v>5</v>
      </c>
      <c r="O6588" s="6">
        <v>7.4999999999999997E-2</v>
      </c>
      <c r="P6588" s="8">
        <v>1031.8</v>
      </c>
      <c r="Q6588" s="8">
        <v>804.80399999999997</v>
      </c>
      <c r="R6588" s="8">
        <f t="shared" si="307"/>
        <v>748.05499999999984</v>
      </c>
      <c r="S6588" s="8">
        <f>(((Sales[[#This Row],[Unit Price]]-(Sales[[#This Row],[Discount Applied]]*Sales[[#This Row],[Unit Price]]))-Q6588)/Q6588)*100</f>
        <v>18.589743589743591</v>
      </c>
      <c r="T6588" s="8">
        <f t="shared" si="308"/>
        <v>4772.0749999999998</v>
      </c>
      <c r="U6588" s="8">
        <f>Sales[[#This Row],[Unit Cost]]*Sales[[#This Row],[Order Quantity]]</f>
        <v>4024.02</v>
      </c>
    </row>
    <row r="6589" spans="1:21" x14ac:dyDescent="0.2">
      <c r="A6589" s="6" t="s">
        <v>6802</v>
      </c>
      <c r="B6589" s="6" t="s">
        <v>26</v>
      </c>
      <c r="C6589" s="6" t="s">
        <v>143</v>
      </c>
      <c r="D6589" s="7">
        <v>43900</v>
      </c>
      <c r="E6589" s="7">
        <v>44031</v>
      </c>
      <c r="F6589" s="7">
        <v>44045</v>
      </c>
      <c r="G6589" s="7">
        <v>44047</v>
      </c>
      <c r="H6589" s="6">
        <f t="shared" si="306"/>
        <v>16</v>
      </c>
      <c r="I6589" s="6" t="s">
        <v>215</v>
      </c>
      <c r="J6589" s="6">
        <v>26</v>
      </c>
      <c r="K6589" s="6">
        <v>10</v>
      </c>
      <c r="L6589" s="6">
        <v>335</v>
      </c>
      <c r="M6589" s="6">
        <v>16</v>
      </c>
      <c r="N6589" s="6">
        <v>3</v>
      </c>
      <c r="O6589" s="6">
        <v>7.4999999999999997E-2</v>
      </c>
      <c r="P6589" s="8">
        <v>201</v>
      </c>
      <c r="Q6589" s="8">
        <v>86.429999999999993</v>
      </c>
      <c r="R6589" s="8">
        <f t="shared" si="307"/>
        <v>298.48500000000001</v>
      </c>
      <c r="S6589" s="8">
        <f>(((Sales[[#This Row],[Unit Price]]-(Sales[[#This Row],[Discount Applied]]*Sales[[#This Row],[Unit Price]]))-Q6589)/Q6589)*100</f>
        <v>115.11627906976747</v>
      </c>
      <c r="T6589" s="8">
        <f t="shared" si="308"/>
        <v>557.77499999999998</v>
      </c>
      <c r="U6589" s="8">
        <f>Sales[[#This Row],[Unit Cost]]*Sales[[#This Row],[Order Quantity]]</f>
        <v>259.28999999999996</v>
      </c>
    </row>
    <row r="6590" spans="1:21" x14ac:dyDescent="0.2">
      <c r="A6590" s="6" t="s">
        <v>6803</v>
      </c>
      <c r="B6590" s="6" t="s">
        <v>25</v>
      </c>
      <c r="C6590" s="6" t="s">
        <v>144</v>
      </c>
      <c r="D6590" s="7">
        <v>44000</v>
      </c>
      <c r="E6590" s="7">
        <v>44031</v>
      </c>
      <c r="F6590" s="7">
        <v>44044</v>
      </c>
      <c r="G6590" s="7">
        <v>44048</v>
      </c>
      <c r="H6590" s="6">
        <f t="shared" si="306"/>
        <v>17</v>
      </c>
      <c r="I6590" s="6" t="s">
        <v>215</v>
      </c>
      <c r="J6590" s="6">
        <v>13</v>
      </c>
      <c r="K6590" s="6">
        <v>34</v>
      </c>
      <c r="L6590" s="6">
        <v>74</v>
      </c>
      <c r="M6590" s="6">
        <v>13</v>
      </c>
      <c r="N6590" s="6">
        <v>5</v>
      </c>
      <c r="O6590" s="6">
        <v>0.05</v>
      </c>
      <c r="P6590" s="8">
        <v>3886</v>
      </c>
      <c r="Q6590" s="8">
        <v>2253.8799999999997</v>
      </c>
      <c r="R6590" s="8">
        <f t="shared" si="307"/>
        <v>7189.1000000000022</v>
      </c>
      <c r="S6590" s="8">
        <f>(((Sales[[#This Row],[Unit Price]]-(Sales[[#This Row],[Discount Applied]]*Sales[[#This Row],[Unit Price]]))-Q6590)/Q6590)*100</f>
        <v>63.793103448275879</v>
      </c>
      <c r="T6590" s="8">
        <f t="shared" si="308"/>
        <v>18458.5</v>
      </c>
      <c r="U6590" s="8">
        <f>Sales[[#This Row],[Unit Cost]]*Sales[[#This Row],[Order Quantity]]</f>
        <v>11269.399999999998</v>
      </c>
    </row>
    <row r="6591" spans="1:21" x14ac:dyDescent="0.2">
      <c r="A6591" s="6" t="s">
        <v>6804</v>
      </c>
      <c r="B6591" s="6" t="s">
        <v>24</v>
      </c>
      <c r="C6591" s="6" t="s">
        <v>145</v>
      </c>
      <c r="D6591" s="7">
        <v>43900</v>
      </c>
      <c r="E6591" s="7">
        <v>44031</v>
      </c>
      <c r="F6591" s="7">
        <v>44047</v>
      </c>
      <c r="G6591" s="7">
        <v>44054</v>
      </c>
      <c r="H6591" s="6">
        <f t="shared" si="306"/>
        <v>23</v>
      </c>
      <c r="I6591" s="6" t="s">
        <v>215</v>
      </c>
      <c r="J6591" s="6">
        <v>6</v>
      </c>
      <c r="K6591" s="6">
        <v>31</v>
      </c>
      <c r="L6591" s="6">
        <v>105</v>
      </c>
      <c r="M6591" s="6">
        <v>27</v>
      </c>
      <c r="N6591" s="6">
        <v>1</v>
      </c>
      <c r="O6591" s="6">
        <v>7.4999999999999997E-2</v>
      </c>
      <c r="P6591" s="8">
        <v>1112.2</v>
      </c>
      <c r="Q6591" s="8">
        <v>700.68600000000004</v>
      </c>
      <c r="R6591" s="8">
        <f t="shared" si="307"/>
        <v>328.09900000000005</v>
      </c>
      <c r="S6591" s="8">
        <f>(((Sales[[#This Row],[Unit Price]]-(Sales[[#This Row],[Discount Applied]]*Sales[[#This Row],[Unit Price]]))-Q6591)/Q6591)*100</f>
        <v>46.82539682539683</v>
      </c>
      <c r="T6591" s="8">
        <f t="shared" si="308"/>
        <v>1028.7850000000001</v>
      </c>
      <c r="U6591" s="8">
        <f>Sales[[#This Row],[Unit Cost]]*Sales[[#This Row],[Order Quantity]]</f>
        <v>700.68600000000004</v>
      </c>
    </row>
    <row r="6592" spans="1:21" x14ac:dyDescent="0.2">
      <c r="A6592" s="6" t="s">
        <v>6805</v>
      </c>
      <c r="B6592" s="6" t="s">
        <v>26</v>
      </c>
      <c r="C6592" s="6" t="s">
        <v>145</v>
      </c>
      <c r="D6592" s="7">
        <v>43900</v>
      </c>
      <c r="E6592" s="7">
        <v>44031</v>
      </c>
      <c r="F6592" s="7">
        <v>44044</v>
      </c>
      <c r="G6592" s="7">
        <v>44054</v>
      </c>
      <c r="H6592" s="6">
        <f t="shared" si="306"/>
        <v>23</v>
      </c>
      <c r="I6592" s="6" t="s">
        <v>215</v>
      </c>
      <c r="J6592" s="6">
        <v>28</v>
      </c>
      <c r="K6592" s="6">
        <v>22</v>
      </c>
      <c r="L6592" s="6">
        <v>136</v>
      </c>
      <c r="M6592" s="6">
        <v>38</v>
      </c>
      <c r="N6592" s="6">
        <v>7</v>
      </c>
      <c r="O6592" s="6">
        <v>0.15</v>
      </c>
      <c r="P6592" s="8">
        <v>247.9</v>
      </c>
      <c r="Q6592" s="8">
        <v>146.261</v>
      </c>
      <c r="R6592" s="8">
        <f t="shared" si="307"/>
        <v>451.17799999999988</v>
      </c>
      <c r="S6592" s="8">
        <f>(((Sales[[#This Row],[Unit Price]]-(Sales[[#This Row],[Discount Applied]]*Sales[[#This Row],[Unit Price]]))-Q6592)/Q6592)*100</f>
        <v>44.067796610169495</v>
      </c>
      <c r="T6592" s="8">
        <f t="shared" si="308"/>
        <v>1475.0049999999999</v>
      </c>
      <c r="U6592" s="8">
        <f>Sales[[#This Row],[Unit Cost]]*Sales[[#This Row],[Order Quantity]]</f>
        <v>1023.827</v>
      </c>
    </row>
    <row r="6593" spans="1:21" x14ac:dyDescent="0.2">
      <c r="A6593" s="6" t="s">
        <v>6806</v>
      </c>
      <c r="B6593" s="6" t="s">
        <v>23</v>
      </c>
      <c r="C6593" s="6" t="s">
        <v>145</v>
      </c>
      <c r="D6593" s="7">
        <v>43900</v>
      </c>
      <c r="E6593" s="7">
        <v>44031</v>
      </c>
      <c r="F6593" s="7">
        <v>44058</v>
      </c>
      <c r="G6593" s="7">
        <v>44059</v>
      </c>
      <c r="H6593" s="6">
        <f t="shared" si="306"/>
        <v>28</v>
      </c>
      <c r="I6593" s="6" t="s">
        <v>215</v>
      </c>
      <c r="J6593" s="6">
        <v>25</v>
      </c>
      <c r="K6593" s="6">
        <v>46</v>
      </c>
      <c r="L6593" s="6">
        <v>198</v>
      </c>
      <c r="M6593" s="6">
        <v>20</v>
      </c>
      <c r="N6593" s="6">
        <v>2</v>
      </c>
      <c r="O6593" s="6">
        <v>0.05</v>
      </c>
      <c r="P6593" s="8">
        <v>3819</v>
      </c>
      <c r="Q6593" s="8">
        <v>2711.49</v>
      </c>
      <c r="R6593" s="8">
        <f t="shared" si="307"/>
        <v>1833.1200000000008</v>
      </c>
      <c r="S6593" s="8">
        <f>(((Sales[[#This Row],[Unit Price]]-(Sales[[#This Row],[Discount Applied]]*Sales[[#This Row],[Unit Price]]))-Q6593)/Q6593)*100</f>
        <v>33.80281690140847</v>
      </c>
      <c r="T6593" s="8">
        <f t="shared" si="308"/>
        <v>7256.1</v>
      </c>
      <c r="U6593" s="8">
        <f>Sales[[#This Row],[Unit Cost]]*Sales[[#This Row],[Order Quantity]]</f>
        <v>5422.98</v>
      </c>
    </row>
    <row r="6594" spans="1:21" x14ac:dyDescent="0.2">
      <c r="A6594" s="6" t="s">
        <v>6807</v>
      </c>
      <c r="B6594" s="6" t="s">
        <v>26</v>
      </c>
      <c r="C6594" s="6" t="s">
        <v>145</v>
      </c>
      <c r="D6594" s="7">
        <v>43900</v>
      </c>
      <c r="E6594" s="7">
        <v>44031</v>
      </c>
      <c r="F6594" s="7">
        <v>44042</v>
      </c>
      <c r="G6594" s="7">
        <v>44051</v>
      </c>
      <c r="H6594" s="6">
        <f t="shared" ref="H6594:H6657" si="309">G6594-E6594</f>
        <v>20</v>
      </c>
      <c r="I6594" s="6" t="s">
        <v>215</v>
      </c>
      <c r="J6594" s="6">
        <v>26</v>
      </c>
      <c r="K6594" s="6">
        <v>37</v>
      </c>
      <c r="L6594" s="6">
        <v>169</v>
      </c>
      <c r="M6594" s="6">
        <v>32</v>
      </c>
      <c r="N6594" s="6">
        <v>8</v>
      </c>
      <c r="O6594" s="6">
        <v>0.3</v>
      </c>
      <c r="P6594" s="8">
        <v>3986.5</v>
      </c>
      <c r="Q6594" s="8">
        <v>3229.0650000000001</v>
      </c>
      <c r="R6594" s="8">
        <f t="shared" ref="R6594:R6657" si="310">T6594-(Q6594*N6594)</f>
        <v>-3508.119999999999</v>
      </c>
      <c r="S6594" s="8">
        <f>(((Sales[[#This Row],[Unit Price]]-(Sales[[#This Row],[Discount Applied]]*Sales[[#This Row],[Unit Price]]))-Q6594)/Q6594)*100</f>
        <v>-13.580246913580243</v>
      </c>
      <c r="T6594" s="8">
        <f t="shared" ref="T6594:T6657" si="311">((P6594*N6594)-(P6594*O6594*N6594))</f>
        <v>22324.400000000001</v>
      </c>
      <c r="U6594" s="8">
        <f>Sales[[#This Row],[Unit Cost]]*Sales[[#This Row],[Order Quantity]]</f>
        <v>25832.52</v>
      </c>
    </row>
    <row r="6595" spans="1:21" x14ac:dyDescent="0.2">
      <c r="A6595" s="6" t="s">
        <v>6808</v>
      </c>
      <c r="B6595" s="6" t="s">
        <v>24</v>
      </c>
      <c r="C6595" s="6" t="s">
        <v>145</v>
      </c>
      <c r="D6595" s="7">
        <v>43900</v>
      </c>
      <c r="E6595" s="7">
        <v>44031</v>
      </c>
      <c r="F6595" s="7">
        <v>44058</v>
      </c>
      <c r="G6595" s="7">
        <v>44068</v>
      </c>
      <c r="H6595" s="6">
        <f t="shared" si="309"/>
        <v>37</v>
      </c>
      <c r="I6595" s="6" t="s">
        <v>215</v>
      </c>
      <c r="J6595" s="6">
        <v>8</v>
      </c>
      <c r="K6595" s="6">
        <v>50</v>
      </c>
      <c r="L6595" s="6">
        <v>127</v>
      </c>
      <c r="M6595" s="6">
        <v>35</v>
      </c>
      <c r="N6595" s="6">
        <v>6</v>
      </c>
      <c r="O6595" s="6">
        <v>0.05</v>
      </c>
      <c r="P6595" s="8">
        <v>3919.5</v>
      </c>
      <c r="Q6595" s="8">
        <v>2273.31</v>
      </c>
      <c r="R6595" s="8">
        <f t="shared" si="310"/>
        <v>8701.2900000000009</v>
      </c>
      <c r="S6595" s="8">
        <f>(((Sales[[#This Row],[Unit Price]]-(Sales[[#This Row],[Discount Applied]]*Sales[[#This Row],[Unit Price]]))-Q6595)/Q6595)*100</f>
        <v>63.793103448275865</v>
      </c>
      <c r="T6595" s="8">
        <f t="shared" si="311"/>
        <v>22341.15</v>
      </c>
      <c r="U6595" s="8">
        <f>Sales[[#This Row],[Unit Cost]]*Sales[[#This Row],[Order Quantity]]</f>
        <v>13639.86</v>
      </c>
    </row>
    <row r="6596" spans="1:21" x14ac:dyDescent="0.2">
      <c r="A6596" s="6" t="s">
        <v>6809</v>
      </c>
      <c r="B6596" s="6" t="s">
        <v>25</v>
      </c>
      <c r="C6596" s="6" t="s">
        <v>143</v>
      </c>
      <c r="D6596" s="7">
        <v>43900</v>
      </c>
      <c r="E6596" s="7">
        <v>44031</v>
      </c>
      <c r="F6596" s="7">
        <v>44047</v>
      </c>
      <c r="G6596" s="7">
        <v>44056</v>
      </c>
      <c r="H6596" s="6">
        <f t="shared" si="309"/>
        <v>25</v>
      </c>
      <c r="I6596" s="6" t="s">
        <v>215</v>
      </c>
      <c r="J6596" s="6">
        <v>16</v>
      </c>
      <c r="K6596" s="6">
        <v>37</v>
      </c>
      <c r="L6596" s="6">
        <v>338</v>
      </c>
      <c r="M6596" s="6">
        <v>19</v>
      </c>
      <c r="N6596" s="6">
        <v>2</v>
      </c>
      <c r="O6596" s="6">
        <v>7.4999999999999997E-2</v>
      </c>
      <c r="P6596" s="8">
        <v>3926.2000000000003</v>
      </c>
      <c r="Q6596" s="8">
        <v>3062.4360000000001</v>
      </c>
      <c r="R6596" s="8">
        <f t="shared" si="310"/>
        <v>1138.598</v>
      </c>
      <c r="S6596" s="8">
        <f>(((Sales[[#This Row],[Unit Price]]-(Sales[[#This Row],[Discount Applied]]*Sales[[#This Row],[Unit Price]]))-Q6596)/Q6596)*100</f>
        <v>18.589743589743588</v>
      </c>
      <c r="T6596" s="8">
        <f t="shared" si="311"/>
        <v>7263.47</v>
      </c>
      <c r="U6596" s="8">
        <f>Sales[[#This Row],[Unit Cost]]*Sales[[#This Row],[Order Quantity]]</f>
        <v>6124.8720000000003</v>
      </c>
    </row>
    <row r="6597" spans="1:21" x14ac:dyDescent="0.2">
      <c r="A6597" s="6" t="s">
        <v>6810</v>
      </c>
      <c r="B6597" s="6" t="s">
        <v>26</v>
      </c>
      <c r="C6597" s="6" t="s">
        <v>143</v>
      </c>
      <c r="D6597" s="7">
        <v>43900</v>
      </c>
      <c r="E6597" s="7">
        <v>44031</v>
      </c>
      <c r="F6597" s="7">
        <v>44044</v>
      </c>
      <c r="G6597" s="7">
        <v>44049</v>
      </c>
      <c r="H6597" s="6">
        <f t="shared" si="309"/>
        <v>18</v>
      </c>
      <c r="I6597" s="6" t="s">
        <v>215</v>
      </c>
      <c r="J6597" s="6">
        <v>26</v>
      </c>
      <c r="K6597" s="6">
        <v>46</v>
      </c>
      <c r="L6597" s="6">
        <v>343</v>
      </c>
      <c r="M6597" s="6">
        <v>23</v>
      </c>
      <c r="N6597" s="6">
        <v>3</v>
      </c>
      <c r="O6597" s="6">
        <v>0.05</v>
      </c>
      <c r="P6597" s="8">
        <v>187.6</v>
      </c>
      <c r="Q6597" s="8">
        <v>108.80799999999999</v>
      </c>
      <c r="R6597" s="8">
        <f t="shared" si="310"/>
        <v>208.23599999999999</v>
      </c>
      <c r="S6597" s="8">
        <f>(((Sales[[#This Row],[Unit Price]]-(Sales[[#This Row],[Discount Applied]]*Sales[[#This Row],[Unit Price]]))-Q6597)/Q6597)*100</f>
        <v>63.793103448275865</v>
      </c>
      <c r="T6597" s="8">
        <f t="shared" si="311"/>
        <v>534.66</v>
      </c>
      <c r="U6597" s="8">
        <f>Sales[[#This Row],[Unit Cost]]*Sales[[#This Row],[Order Quantity]]</f>
        <v>326.42399999999998</v>
      </c>
    </row>
    <row r="6598" spans="1:21" x14ac:dyDescent="0.2">
      <c r="A6598" s="6" t="s">
        <v>6811</v>
      </c>
      <c r="B6598" s="6" t="s">
        <v>23</v>
      </c>
      <c r="C6598" s="6" t="s">
        <v>145</v>
      </c>
      <c r="D6598" s="7">
        <v>43900</v>
      </c>
      <c r="E6598" s="7">
        <v>44031</v>
      </c>
      <c r="F6598" s="7">
        <v>44048</v>
      </c>
      <c r="G6598" s="7">
        <v>44050</v>
      </c>
      <c r="H6598" s="6">
        <f t="shared" si="309"/>
        <v>19</v>
      </c>
      <c r="I6598" s="6" t="s">
        <v>215</v>
      </c>
      <c r="J6598" s="6">
        <v>22</v>
      </c>
      <c r="K6598" s="6">
        <v>16</v>
      </c>
      <c r="L6598" s="6">
        <v>134</v>
      </c>
      <c r="M6598" s="6">
        <v>1</v>
      </c>
      <c r="N6598" s="6">
        <v>3</v>
      </c>
      <c r="O6598" s="6">
        <v>0.05</v>
      </c>
      <c r="P6598" s="8">
        <v>1313.2</v>
      </c>
      <c r="Q6598" s="8">
        <v>577.80799999999999</v>
      </c>
      <c r="R6598" s="8">
        <f t="shared" si="310"/>
        <v>2009.1960000000004</v>
      </c>
      <c r="S6598" s="8">
        <f>(((Sales[[#This Row],[Unit Price]]-(Sales[[#This Row],[Discount Applied]]*Sales[[#This Row],[Unit Price]]))-Q6598)/Q6598)*100</f>
        <v>115.90909090909089</v>
      </c>
      <c r="T6598" s="8">
        <f t="shared" si="311"/>
        <v>3742.6200000000003</v>
      </c>
      <c r="U6598" s="8">
        <f>Sales[[#This Row],[Unit Cost]]*Sales[[#This Row],[Order Quantity]]</f>
        <v>1733.424</v>
      </c>
    </row>
    <row r="6599" spans="1:21" x14ac:dyDescent="0.2">
      <c r="A6599" s="6" t="s">
        <v>6812</v>
      </c>
      <c r="B6599" s="6" t="s">
        <v>26</v>
      </c>
      <c r="C6599" s="6" t="s">
        <v>147</v>
      </c>
      <c r="D6599" s="7">
        <v>43900</v>
      </c>
      <c r="E6599" s="7">
        <v>44031</v>
      </c>
      <c r="F6599" s="7">
        <v>44048</v>
      </c>
      <c r="G6599" s="7">
        <v>44052</v>
      </c>
      <c r="H6599" s="6">
        <f t="shared" si="309"/>
        <v>21</v>
      </c>
      <c r="I6599" s="6" t="s">
        <v>215</v>
      </c>
      <c r="J6599" s="6">
        <v>28</v>
      </c>
      <c r="K6599" s="6">
        <v>38</v>
      </c>
      <c r="L6599" s="6">
        <v>221</v>
      </c>
      <c r="M6599" s="6">
        <v>13</v>
      </c>
      <c r="N6599" s="6">
        <v>8</v>
      </c>
      <c r="O6599" s="6">
        <v>0.1</v>
      </c>
      <c r="P6599" s="8">
        <v>268</v>
      </c>
      <c r="Q6599" s="8">
        <v>227.79999999999998</v>
      </c>
      <c r="R6599" s="8">
        <f t="shared" si="310"/>
        <v>107.20000000000005</v>
      </c>
      <c r="S6599" s="8">
        <f>(((Sales[[#This Row],[Unit Price]]-(Sales[[#This Row],[Discount Applied]]*Sales[[#This Row],[Unit Price]]))-Q6599)/Q6599)*100</f>
        <v>5.8823529411764737</v>
      </c>
      <c r="T6599" s="8">
        <f t="shared" si="311"/>
        <v>1929.6</v>
      </c>
      <c r="U6599" s="8">
        <f>Sales[[#This Row],[Unit Cost]]*Sales[[#This Row],[Order Quantity]]</f>
        <v>1822.3999999999999</v>
      </c>
    </row>
    <row r="6600" spans="1:21" x14ac:dyDescent="0.2">
      <c r="A6600" s="6" t="s">
        <v>6813</v>
      </c>
      <c r="B6600" s="6" t="s">
        <v>23</v>
      </c>
      <c r="C6600" s="6" t="s">
        <v>145</v>
      </c>
      <c r="D6600" s="7">
        <v>43900</v>
      </c>
      <c r="E6600" s="7">
        <v>44031</v>
      </c>
      <c r="F6600" s="7">
        <v>44041</v>
      </c>
      <c r="G6600" s="7">
        <v>44047</v>
      </c>
      <c r="H6600" s="6">
        <f t="shared" si="309"/>
        <v>16</v>
      </c>
      <c r="I6600" s="6" t="s">
        <v>215</v>
      </c>
      <c r="J6600" s="6">
        <v>21</v>
      </c>
      <c r="K6600" s="6">
        <v>8</v>
      </c>
      <c r="L6600" s="6">
        <v>183</v>
      </c>
      <c r="M6600" s="6">
        <v>18</v>
      </c>
      <c r="N6600" s="6">
        <v>6</v>
      </c>
      <c r="O6600" s="6">
        <v>0.05</v>
      </c>
      <c r="P6600" s="8">
        <v>1869.3</v>
      </c>
      <c r="Q6600" s="8">
        <v>1383.2819999999999</v>
      </c>
      <c r="R6600" s="8">
        <f t="shared" si="310"/>
        <v>2355.3179999999993</v>
      </c>
      <c r="S6600" s="8">
        <f>(((Sales[[#This Row],[Unit Price]]-(Sales[[#This Row],[Discount Applied]]*Sales[[#This Row],[Unit Price]]))-Q6600)/Q6600)*100</f>
        <v>28.37837837837839</v>
      </c>
      <c r="T6600" s="8">
        <f t="shared" si="311"/>
        <v>10655.009999999998</v>
      </c>
      <c r="U6600" s="8">
        <f>Sales[[#This Row],[Unit Cost]]*Sales[[#This Row],[Order Quantity]]</f>
        <v>8299.6919999999991</v>
      </c>
    </row>
    <row r="6601" spans="1:21" x14ac:dyDescent="0.2">
      <c r="A6601" s="6" t="s">
        <v>6814</v>
      </c>
      <c r="B6601" s="6" t="s">
        <v>25</v>
      </c>
      <c r="C6601" s="6" t="s">
        <v>145</v>
      </c>
      <c r="D6601" s="7">
        <v>43900</v>
      </c>
      <c r="E6601" s="7">
        <v>44031</v>
      </c>
      <c r="F6601" s="7">
        <v>44034</v>
      </c>
      <c r="G6601" s="7">
        <v>44037</v>
      </c>
      <c r="H6601" s="6">
        <f t="shared" si="309"/>
        <v>6</v>
      </c>
      <c r="I6601" s="6" t="s">
        <v>215</v>
      </c>
      <c r="J6601" s="6">
        <v>17</v>
      </c>
      <c r="K6601" s="6">
        <v>36</v>
      </c>
      <c r="L6601" s="6">
        <v>152</v>
      </c>
      <c r="M6601" s="6">
        <v>1</v>
      </c>
      <c r="N6601" s="6">
        <v>1</v>
      </c>
      <c r="O6601" s="6">
        <v>0.1</v>
      </c>
      <c r="P6601" s="8">
        <v>1031.8</v>
      </c>
      <c r="Q6601" s="8">
        <v>794.48599999999999</v>
      </c>
      <c r="R6601" s="8">
        <f t="shared" si="310"/>
        <v>134.1339999999999</v>
      </c>
      <c r="S6601" s="8">
        <f>(((Sales[[#This Row],[Unit Price]]-(Sales[[#This Row],[Discount Applied]]*Sales[[#This Row],[Unit Price]]))-Q6601)/Q6601)*100</f>
        <v>16.883116883116873</v>
      </c>
      <c r="T6601" s="8">
        <f t="shared" si="311"/>
        <v>928.61999999999989</v>
      </c>
      <c r="U6601" s="8">
        <f>Sales[[#This Row],[Unit Cost]]*Sales[[#This Row],[Order Quantity]]</f>
        <v>794.48599999999999</v>
      </c>
    </row>
    <row r="6602" spans="1:21" x14ac:dyDescent="0.2">
      <c r="A6602" s="6" t="s">
        <v>6815</v>
      </c>
      <c r="B6602" s="6" t="s">
        <v>24</v>
      </c>
      <c r="C6602" s="6" t="s">
        <v>145</v>
      </c>
      <c r="D6602" s="7">
        <v>43900</v>
      </c>
      <c r="E6602" s="7">
        <v>44032</v>
      </c>
      <c r="F6602" s="7">
        <v>44040</v>
      </c>
      <c r="G6602" s="7">
        <v>44047</v>
      </c>
      <c r="H6602" s="6">
        <f t="shared" si="309"/>
        <v>15</v>
      </c>
      <c r="I6602" s="6" t="s">
        <v>215</v>
      </c>
      <c r="J6602" s="6">
        <v>7</v>
      </c>
      <c r="K6602" s="6">
        <v>45</v>
      </c>
      <c r="L6602" s="6">
        <v>198</v>
      </c>
      <c r="M6602" s="6">
        <v>11</v>
      </c>
      <c r="N6602" s="6">
        <v>6</v>
      </c>
      <c r="O6602" s="6">
        <v>0.05</v>
      </c>
      <c r="P6602" s="8">
        <v>1273</v>
      </c>
      <c r="Q6602" s="8">
        <v>840.18000000000006</v>
      </c>
      <c r="R6602" s="8">
        <f t="shared" si="310"/>
        <v>2215.0200000000004</v>
      </c>
      <c r="S6602" s="8">
        <f>(((Sales[[#This Row],[Unit Price]]-(Sales[[#This Row],[Discount Applied]]*Sales[[#This Row],[Unit Price]]))-Q6602)/Q6602)*100</f>
        <v>43.939393939393916</v>
      </c>
      <c r="T6602" s="8">
        <f t="shared" si="311"/>
        <v>7256.1</v>
      </c>
      <c r="U6602" s="8">
        <f>Sales[[#This Row],[Unit Cost]]*Sales[[#This Row],[Order Quantity]]</f>
        <v>5041.08</v>
      </c>
    </row>
    <row r="6603" spans="1:21" x14ac:dyDescent="0.2">
      <c r="A6603" s="6" t="s">
        <v>6816</v>
      </c>
      <c r="B6603" s="6" t="s">
        <v>24</v>
      </c>
      <c r="C6603" s="6" t="s">
        <v>145</v>
      </c>
      <c r="D6603" s="7">
        <v>43900</v>
      </c>
      <c r="E6603" s="7">
        <v>44032</v>
      </c>
      <c r="F6603" s="7">
        <v>44060</v>
      </c>
      <c r="G6603" s="7">
        <v>44068</v>
      </c>
      <c r="H6603" s="6">
        <f t="shared" si="309"/>
        <v>36</v>
      </c>
      <c r="I6603" s="6" t="s">
        <v>215</v>
      </c>
      <c r="J6603" s="6">
        <v>9</v>
      </c>
      <c r="K6603" s="6">
        <v>12</v>
      </c>
      <c r="L6603" s="6">
        <v>179</v>
      </c>
      <c r="M6603" s="6">
        <v>19</v>
      </c>
      <c r="N6603" s="6">
        <v>6</v>
      </c>
      <c r="O6603" s="6">
        <v>0.15</v>
      </c>
      <c r="P6603" s="8">
        <v>911.2</v>
      </c>
      <c r="Q6603" s="8">
        <v>601.39200000000005</v>
      </c>
      <c r="R6603" s="8">
        <f t="shared" si="310"/>
        <v>1038.7680000000005</v>
      </c>
      <c r="S6603" s="8">
        <f>(((Sales[[#This Row],[Unit Price]]-(Sales[[#This Row],[Discount Applied]]*Sales[[#This Row],[Unit Price]]))-Q6603)/Q6603)*100</f>
        <v>28.787878787878775</v>
      </c>
      <c r="T6603" s="8">
        <f t="shared" si="311"/>
        <v>4647.1200000000008</v>
      </c>
      <c r="U6603" s="8">
        <f>Sales[[#This Row],[Unit Cost]]*Sales[[#This Row],[Order Quantity]]</f>
        <v>3608.3520000000003</v>
      </c>
    </row>
    <row r="6604" spans="1:21" x14ac:dyDescent="0.2">
      <c r="A6604" s="6" t="s">
        <v>6817</v>
      </c>
      <c r="B6604" s="6" t="s">
        <v>26</v>
      </c>
      <c r="C6604" s="6" t="s">
        <v>146</v>
      </c>
      <c r="D6604" s="7">
        <v>43900</v>
      </c>
      <c r="E6604" s="7">
        <v>44032</v>
      </c>
      <c r="F6604" s="7">
        <v>44045</v>
      </c>
      <c r="G6604" s="7">
        <v>44054</v>
      </c>
      <c r="H6604" s="6">
        <f t="shared" si="309"/>
        <v>22</v>
      </c>
      <c r="I6604" s="6" t="s">
        <v>215</v>
      </c>
      <c r="J6604" s="6">
        <v>25</v>
      </c>
      <c r="K6604" s="6">
        <v>14</v>
      </c>
      <c r="L6604" s="6">
        <v>317</v>
      </c>
      <c r="M6604" s="6">
        <v>42</v>
      </c>
      <c r="N6604" s="6">
        <v>8</v>
      </c>
      <c r="O6604" s="6">
        <v>7.4999999999999997E-2</v>
      </c>
      <c r="P6604" s="8">
        <v>5286.3</v>
      </c>
      <c r="Q6604" s="8">
        <v>2325.9720000000002</v>
      </c>
      <c r="R6604" s="8">
        <f t="shared" si="310"/>
        <v>20510.844000000001</v>
      </c>
      <c r="S6604" s="8">
        <f>(((Sales[[#This Row],[Unit Price]]-(Sales[[#This Row],[Discount Applied]]*Sales[[#This Row],[Unit Price]]))-Q6604)/Q6604)*100</f>
        <v>110.22727272727273</v>
      </c>
      <c r="T6604" s="8">
        <f t="shared" si="311"/>
        <v>39118.620000000003</v>
      </c>
      <c r="U6604" s="8">
        <f>Sales[[#This Row],[Unit Cost]]*Sales[[#This Row],[Order Quantity]]</f>
        <v>18607.776000000002</v>
      </c>
    </row>
    <row r="6605" spans="1:21" x14ac:dyDescent="0.2">
      <c r="A6605" s="6" t="s">
        <v>6818</v>
      </c>
      <c r="B6605" s="6" t="s">
        <v>26</v>
      </c>
      <c r="C6605" s="6" t="s">
        <v>145</v>
      </c>
      <c r="D6605" s="7">
        <v>43900</v>
      </c>
      <c r="E6605" s="7">
        <v>44032</v>
      </c>
      <c r="F6605" s="7">
        <v>44048</v>
      </c>
      <c r="G6605" s="7">
        <v>44058</v>
      </c>
      <c r="H6605" s="6">
        <f t="shared" si="309"/>
        <v>26</v>
      </c>
      <c r="I6605" s="6" t="s">
        <v>215</v>
      </c>
      <c r="J6605" s="6">
        <v>26</v>
      </c>
      <c r="K6605" s="6">
        <v>50</v>
      </c>
      <c r="L6605" s="6">
        <v>186</v>
      </c>
      <c r="M6605" s="6">
        <v>7</v>
      </c>
      <c r="N6605" s="6">
        <v>4</v>
      </c>
      <c r="O6605" s="6">
        <v>0.1</v>
      </c>
      <c r="P6605" s="8">
        <v>5085.3</v>
      </c>
      <c r="Q6605" s="8">
        <v>3661.4160000000002</v>
      </c>
      <c r="R6605" s="8">
        <f t="shared" si="310"/>
        <v>3661.4160000000011</v>
      </c>
      <c r="S6605" s="8">
        <f>(((Sales[[#This Row],[Unit Price]]-(Sales[[#This Row],[Discount Applied]]*Sales[[#This Row],[Unit Price]]))-Q6605)/Q6605)*100</f>
        <v>25.000000000000007</v>
      </c>
      <c r="T6605" s="8">
        <f t="shared" si="311"/>
        <v>18307.080000000002</v>
      </c>
      <c r="U6605" s="8">
        <f>Sales[[#This Row],[Unit Cost]]*Sales[[#This Row],[Order Quantity]]</f>
        <v>14645.664000000001</v>
      </c>
    </row>
    <row r="6606" spans="1:21" x14ac:dyDescent="0.2">
      <c r="A6606" s="6" t="s">
        <v>6819</v>
      </c>
      <c r="B6606" s="6" t="s">
        <v>24</v>
      </c>
      <c r="C6606" s="6" t="s">
        <v>143</v>
      </c>
      <c r="D6606" s="7">
        <v>43900</v>
      </c>
      <c r="E6606" s="7">
        <v>44032</v>
      </c>
      <c r="F6606" s="7">
        <v>44044</v>
      </c>
      <c r="G6606" s="7">
        <v>44049</v>
      </c>
      <c r="H6606" s="6">
        <f t="shared" si="309"/>
        <v>17</v>
      </c>
      <c r="I6606" s="6" t="s">
        <v>215</v>
      </c>
      <c r="J6606" s="6">
        <v>5</v>
      </c>
      <c r="K6606" s="6">
        <v>30</v>
      </c>
      <c r="L6606" s="6">
        <v>354</v>
      </c>
      <c r="M6606" s="6">
        <v>12</v>
      </c>
      <c r="N6606" s="6">
        <v>1</v>
      </c>
      <c r="O6606" s="6">
        <v>7.4999999999999997E-2</v>
      </c>
      <c r="P6606" s="8">
        <v>1051.9000000000001</v>
      </c>
      <c r="Q6606" s="8">
        <v>568.02600000000007</v>
      </c>
      <c r="R6606" s="8">
        <f t="shared" si="310"/>
        <v>404.98149999999998</v>
      </c>
      <c r="S6606" s="8">
        <f>(((Sales[[#This Row],[Unit Price]]-(Sales[[#This Row],[Discount Applied]]*Sales[[#This Row],[Unit Price]]))-Q6606)/Q6606)*100</f>
        <v>71.296296296296276</v>
      </c>
      <c r="T6606" s="8">
        <f t="shared" si="311"/>
        <v>973.00750000000005</v>
      </c>
      <c r="U6606" s="8">
        <f>Sales[[#This Row],[Unit Cost]]*Sales[[#This Row],[Order Quantity]]</f>
        <v>568.02600000000007</v>
      </c>
    </row>
    <row r="6607" spans="1:21" x14ac:dyDescent="0.2">
      <c r="A6607" s="6" t="s">
        <v>6820</v>
      </c>
      <c r="B6607" s="6" t="s">
        <v>24</v>
      </c>
      <c r="C6607" s="6" t="s">
        <v>145</v>
      </c>
      <c r="D6607" s="7">
        <v>43900</v>
      </c>
      <c r="E6607" s="7">
        <v>44032</v>
      </c>
      <c r="F6607" s="7">
        <v>44060</v>
      </c>
      <c r="G6607" s="7">
        <v>44061</v>
      </c>
      <c r="H6607" s="6">
        <f t="shared" si="309"/>
        <v>29</v>
      </c>
      <c r="I6607" s="6" t="s">
        <v>215</v>
      </c>
      <c r="J6607" s="6">
        <v>6</v>
      </c>
      <c r="K6607" s="6">
        <v>48</v>
      </c>
      <c r="L6607" s="6">
        <v>139</v>
      </c>
      <c r="M6607" s="6">
        <v>22</v>
      </c>
      <c r="N6607" s="6">
        <v>4</v>
      </c>
      <c r="O6607" s="6">
        <v>0.05</v>
      </c>
      <c r="P6607" s="8">
        <v>2003.3</v>
      </c>
      <c r="Q6607" s="8">
        <v>1121.8480000000002</v>
      </c>
      <c r="R6607" s="8">
        <f t="shared" si="310"/>
        <v>3125.1479999999992</v>
      </c>
      <c r="S6607" s="8">
        <f>(((Sales[[#This Row],[Unit Price]]-(Sales[[#This Row],[Discount Applied]]*Sales[[#This Row],[Unit Price]]))-Q6607)/Q6607)*100</f>
        <v>69.64285714285711</v>
      </c>
      <c r="T6607" s="8">
        <f t="shared" si="311"/>
        <v>7612.54</v>
      </c>
      <c r="U6607" s="8">
        <f>Sales[[#This Row],[Unit Cost]]*Sales[[#This Row],[Order Quantity]]</f>
        <v>4487.3920000000007</v>
      </c>
    </row>
    <row r="6608" spans="1:21" x14ac:dyDescent="0.2">
      <c r="A6608" s="6" t="s">
        <v>6821</v>
      </c>
      <c r="B6608" s="6" t="s">
        <v>25</v>
      </c>
      <c r="C6608" s="6" t="s">
        <v>143</v>
      </c>
      <c r="D6608" s="7">
        <v>43900</v>
      </c>
      <c r="E6608" s="7">
        <v>44032</v>
      </c>
      <c r="F6608" s="7">
        <v>44039</v>
      </c>
      <c r="G6608" s="7">
        <v>44045</v>
      </c>
      <c r="H6608" s="6">
        <f t="shared" si="309"/>
        <v>13</v>
      </c>
      <c r="I6608" s="6" t="s">
        <v>215</v>
      </c>
      <c r="J6608" s="6">
        <v>16</v>
      </c>
      <c r="K6608" s="6">
        <v>5</v>
      </c>
      <c r="L6608" s="6">
        <v>349</v>
      </c>
      <c r="M6608" s="6">
        <v>31</v>
      </c>
      <c r="N6608" s="6">
        <v>3</v>
      </c>
      <c r="O6608" s="6">
        <v>7.4999999999999997E-2</v>
      </c>
      <c r="P6608" s="8">
        <v>1005</v>
      </c>
      <c r="Q6608" s="8">
        <v>432.15</v>
      </c>
      <c r="R6608" s="8">
        <f t="shared" si="310"/>
        <v>1492.4250000000002</v>
      </c>
      <c r="S6608" s="8">
        <f>(((Sales[[#This Row],[Unit Price]]-(Sales[[#This Row],[Discount Applied]]*Sales[[#This Row],[Unit Price]]))-Q6608)/Q6608)*100</f>
        <v>115.11627906976744</v>
      </c>
      <c r="T6608" s="8">
        <f t="shared" si="311"/>
        <v>2788.875</v>
      </c>
      <c r="U6608" s="8">
        <f>Sales[[#This Row],[Unit Cost]]*Sales[[#This Row],[Order Quantity]]</f>
        <v>1296.4499999999998</v>
      </c>
    </row>
    <row r="6609" spans="1:21" x14ac:dyDescent="0.2">
      <c r="A6609" s="6" t="s">
        <v>6822</v>
      </c>
      <c r="B6609" s="6" t="s">
        <v>24</v>
      </c>
      <c r="C6609" s="6" t="s">
        <v>144</v>
      </c>
      <c r="D6609" s="7">
        <v>43900</v>
      </c>
      <c r="E6609" s="7">
        <v>44032</v>
      </c>
      <c r="F6609" s="7">
        <v>44060</v>
      </c>
      <c r="G6609" s="7">
        <v>44064</v>
      </c>
      <c r="H6609" s="6">
        <f t="shared" si="309"/>
        <v>32</v>
      </c>
      <c r="I6609" s="6" t="s">
        <v>215</v>
      </c>
      <c r="J6609" s="6">
        <v>10</v>
      </c>
      <c r="K6609" s="6">
        <v>45</v>
      </c>
      <c r="L6609" s="6">
        <v>79</v>
      </c>
      <c r="M6609" s="6">
        <v>7</v>
      </c>
      <c r="N6609" s="6">
        <v>6</v>
      </c>
      <c r="O6609" s="6">
        <v>0.05</v>
      </c>
      <c r="P6609" s="8">
        <v>1212.7</v>
      </c>
      <c r="Q6609" s="8">
        <v>497.20699999999999</v>
      </c>
      <c r="R6609" s="8">
        <f t="shared" si="310"/>
        <v>3929.1480000000001</v>
      </c>
      <c r="S6609" s="8">
        <f>(((Sales[[#This Row],[Unit Price]]-(Sales[[#This Row],[Discount Applied]]*Sales[[#This Row],[Unit Price]]))-Q6609)/Q6609)*100</f>
        <v>131.70731707317074</v>
      </c>
      <c r="T6609" s="8">
        <f t="shared" si="311"/>
        <v>6912.39</v>
      </c>
      <c r="U6609" s="8">
        <f>Sales[[#This Row],[Unit Cost]]*Sales[[#This Row],[Order Quantity]]</f>
        <v>2983.2420000000002</v>
      </c>
    </row>
    <row r="6610" spans="1:21" x14ac:dyDescent="0.2">
      <c r="A6610" s="6" t="s">
        <v>6823</v>
      </c>
      <c r="B6610" s="6" t="s">
        <v>26</v>
      </c>
      <c r="C6610" s="6" t="s">
        <v>144</v>
      </c>
      <c r="D6610" s="7">
        <v>43900</v>
      </c>
      <c r="E6610" s="7">
        <v>44033</v>
      </c>
      <c r="F6610" s="7">
        <v>44044</v>
      </c>
      <c r="G6610" s="7">
        <v>44048</v>
      </c>
      <c r="H6610" s="6">
        <f t="shared" si="309"/>
        <v>15</v>
      </c>
      <c r="I6610" s="6" t="s">
        <v>215</v>
      </c>
      <c r="J6610" s="6">
        <v>25</v>
      </c>
      <c r="K6610" s="6">
        <v>46</v>
      </c>
      <c r="L6610" s="6">
        <v>63</v>
      </c>
      <c r="M6610" s="6">
        <v>26</v>
      </c>
      <c r="N6610" s="6">
        <v>1</v>
      </c>
      <c r="O6610" s="6">
        <v>0.05</v>
      </c>
      <c r="P6610" s="8">
        <v>2284.7000000000003</v>
      </c>
      <c r="Q6610" s="8">
        <v>1690.6780000000001</v>
      </c>
      <c r="R6610" s="8">
        <f t="shared" si="310"/>
        <v>479.78700000000003</v>
      </c>
      <c r="S6610" s="8">
        <f>(((Sales[[#This Row],[Unit Price]]-(Sales[[#This Row],[Discount Applied]]*Sales[[#This Row],[Unit Price]]))-Q6610)/Q6610)*100</f>
        <v>28.378378378378379</v>
      </c>
      <c r="T6610" s="8">
        <f t="shared" si="311"/>
        <v>2170.4650000000001</v>
      </c>
      <c r="U6610" s="8">
        <f>Sales[[#This Row],[Unit Cost]]*Sales[[#This Row],[Order Quantity]]</f>
        <v>1690.6780000000001</v>
      </c>
    </row>
    <row r="6611" spans="1:21" x14ac:dyDescent="0.2">
      <c r="A6611" s="6" t="s">
        <v>6824</v>
      </c>
      <c r="B6611" s="6" t="s">
        <v>24</v>
      </c>
      <c r="C6611" s="6" t="s">
        <v>143</v>
      </c>
      <c r="D6611" s="7">
        <v>43900</v>
      </c>
      <c r="E6611" s="7">
        <v>44033</v>
      </c>
      <c r="F6611" s="7">
        <v>44047</v>
      </c>
      <c r="G6611" s="7">
        <v>44051</v>
      </c>
      <c r="H6611" s="6">
        <f t="shared" si="309"/>
        <v>18</v>
      </c>
      <c r="I6611" s="6" t="s">
        <v>215</v>
      </c>
      <c r="J6611" s="6">
        <v>6</v>
      </c>
      <c r="K6611" s="6">
        <v>3</v>
      </c>
      <c r="L6611" s="6">
        <v>362</v>
      </c>
      <c r="M6611" s="6">
        <v>2</v>
      </c>
      <c r="N6611" s="6">
        <v>5</v>
      </c>
      <c r="O6611" s="6">
        <v>0.05</v>
      </c>
      <c r="P6611" s="8">
        <v>2405.3000000000002</v>
      </c>
      <c r="Q6611" s="8">
        <v>986.173</v>
      </c>
      <c r="R6611" s="8">
        <f t="shared" si="310"/>
        <v>6494.3099999999995</v>
      </c>
      <c r="S6611" s="8">
        <f>(((Sales[[#This Row],[Unit Price]]-(Sales[[#This Row],[Discount Applied]]*Sales[[#This Row],[Unit Price]]))-Q6611)/Q6611)*100</f>
        <v>131.70731707317077</v>
      </c>
      <c r="T6611" s="8">
        <f t="shared" si="311"/>
        <v>11425.174999999999</v>
      </c>
      <c r="U6611" s="8">
        <f>Sales[[#This Row],[Unit Cost]]*Sales[[#This Row],[Order Quantity]]</f>
        <v>4930.8649999999998</v>
      </c>
    </row>
    <row r="6612" spans="1:21" x14ac:dyDescent="0.2">
      <c r="A6612" s="6" t="s">
        <v>6825</v>
      </c>
      <c r="B6612" s="6" t="s">
        <v>24</v>
      </c>
      <c r="C6612" s="6" t="s">
        <v>147</v>
      </c>
      <c r="D6612" s="7">
        <v>43900</v>
      </c>
      <c r="E6612" s="7">
        <v>44033</v>
      </c>
      <c r="F6612" s="7">
        <v>44061</v>
      </c>
      <c r="G6612" s="7">
        <v>44063</v>
      </c>
      <c r="H6612" s="6">
        <f t="shared" si="309"/>
        <v>30</v>
      </c>
      <c r="I6612" s="6" t="s">
        <v>215</v>
      </c>
      <c r="J6612" s="6">
        <v>8</v>
      </c>
      <c r="K6612" s="6">
        <v>33</v>
      </c>
      <c r="L6612" s="6">
        <v>255</v>
      </c>
      <c r="M6612" s="6">
        <v>41</v>
      </c>
      <c r="N6612" s="6">
        <v>7</v>
      </c>
      <c r="O6612" s="6">
        <v>0.1</v>
      </c>
      <c r="P6612" s="8">
        <v>3886</v>
      </c>
      <c r="Q6612" s="8">
        <v>2331.6</v>
      </c>
      <c r="R6612" s="8">
        <f t="shared" si="310"/>
        <v>8160.6</v>
      </c>
      <c r="S6612" s="8">
        <f>(((Sales[[#This Row],[Unit Price]]-(Sales[[#This Row],[Discount Applied]]*Sales[[#This Row],[Unit Price]]))-Q6612)/Q6612)*100</f>
        <v>50.000000000000014</v>
      </c>
      <c r="T6612" s="8">
        <f t="shared" si="311"/>
        <v>24481.8</v>
      </c>
      <c r="U6612" s="8">
        <f>Sales[[#This Row],[Unit Cost]]*Sales[[#This Row],[Order Quantity]]</f>
        <v>16321.199999999999</v>
      </c>
    </row>
    <row r="6613" spans="1:21" x14ac:dyDescent="0.2">
      <c r="A6613" s="6" t="s">
        <v>6826</v>
      </c>
      <c r="B6613" s="6" t="s">
        <v>24</v>
      </c>
      <c r="C6613" s="6" t="s">
        <v>145</v>
      </c>
      <c r="D6613" s="7">
        <v>43900</v>
      </c>
      <c r="E6613" s="7">
        <v>44033</v>
      </c>
      <c r="F6613" s="7">
        <v>44048</v>
      </c>
      <c r="G6613" s="7">
        <v>44052</v>
      </c>
      <c r="H6613" s="6">
        <f t="shared" si="309"/>
        <v>19</v>
      </c>
      <c r="I6613" s="6" t="s">
        <v>215</v>
      </c>
      <c r="J6613" s="6">
        <v>7</v>
      </c>
      <c r="K6613" s="6">
        <v>39</v>
      </c>
      <c r="L6613" s="6">
        <v>203</v>
      </c>
      <c r="M6613" s="6">
        <v>5</v>
      </c>
      <c r="N6613" s="6">
        <v>6</v>
      </c>
      <c r="O6613" s="6">
        <v>0.05</v>
      </c>
      <c r="P6613" s="8">
        <v>864.30000000000007</v>
      </c>
      <c r="Q6613" s="8">
        <v>388.93500000000006</v>
      </c>
      <c r="R6613" s="8">
        <f t="shared" si="310"/>
        <v>2592.8999999999996</v>
      </c>
      <c r="S6613" s="8">
        <f>(((Sales[[#This Row],[Unit Price]]-(Sales[[#This Row],[Discount Applied]]*Sales[[#This Row],[Unit Price]]))-Q6613)/Q6613)*100</f>
        <v>111.1111111111111</v>
      </c>
      <c r="T6613" s="8">
        <f t="shared" si="311"/>
        <v>4926.51</v>
      </c>
      <c r="U6613" s="8">
        <f>Sales[[#This Row],[Unit Cost]]*Sales[[#This Row],[Order Quantity]]</f>
        <v>2333.6100000000006</v>
      </c>
    </row>
    <row r="6614" spans="1:21" x14ac:dyDescent="0.2">
      <c r="A6614" s="6" t="s">
        <v>6827</v>
      </c>
      <c r="B6614" s="6" t="s">
        <v>24</v>
      </c>
      <c r="C6614" s="6" t="s">
        <v>147</v>
      </c>
      <c r="D6614" s="7">
        <v>43900</v>
      </c>
      <c r="E6614" s="7">
        <v>44033</v>
      </c>
      <c r="F6614" s="7">
        <v>44058</v>
      </c>
      <c r="G6614" s="7">
        <v>44059</v>
      </c>
      <c r="H6614" s="6">
        <f t="shared" si="309"/>
        <v>26</v>
      </c>
      <c r="I6614" s="6" t="s">
        <v>215</v>
      </c>
      <c r="J6614" s="6">
        <v>6</v>
      </c>
      <c r="K6614" s="6">
        <v>48</v>
      </c>
      <c r="L6614" s="6">
        <v>259</v>
      </c>
      <c r="M6614" s="6">
        <v>6</v>
      </c>
      <c r="N6614" s="6">
        <v>3</v>
      </c>
      <c r="O6614" s="6">
        <v>7.4999999999999997E-2</v>
      </c>
      <c r="P6614" s="8">
        <v>2492.4</v>
      </c>
      <c r="Q6614" s="8">
        <v>1246.2</v>
      </c>
      <c r="R6614" s="8">
        <f t="shared" si="310"/>
        <v>3177.8100000000004</v>
      </c>
      <c r="S6614" s="8">
        <f>(((Sales[[#This Row],[Unit Price]]-(Sales[[#This Row],[Discount Applied]]*Sales[[#This Row],[Unit Price]]))-Q6614)/Q6614)*100</f>
        <v>85.000000000000014</v>
      </c>
      <c r="T6614" s="8">
        <f t="shared" si="311"/>
        <v>6916.4100000000008</v>
      </c>
      <c r="U6614" s="8">
        <f>Sales[[#This Row],[Unit Cost]]*Sales[[#This Row],[Order Quantity]]</f>
        <v>3738.6000000000004</v>
      </c>
    </row>
    <row r="6615" spans="1:21" x14ac:dyDescent="0.2">
      <c r="A6615" s="6" t="s">
        <v>6828</v>
      </c>
      <c r="B6615" s="6" t="s">
        <v>25</v>
      </c>
      <c r="C6615" s="6" t="s">
        <v>143</v>
      </c>
      <c r="D6615" s="7">
        <v>43900</v>
      </c>
      <c r="E6615" s="7">
        <v>44033</v>
      </c>
      <c r="F6615" s="7">
        <v>44051</v>
      </c>
      <c r="G6615" s="7">
        <v>44052</v>
      </c>
      <c r="H6615" s="6">
        <f t="shared" si="309"/>
        <v>19</v>
      </c>
      <c r="I6615" s="6" t="s">
        <v>215</v>
      </c>
      <c r="J6615" s="6">
        <v>14</v>
      </c>
      <c r="K6615" s="6">
        <v>12</v>
      </c>
      <c r="L6615" s="6">
        <v>363</v>
      </c>
      <c r="M6615" s="6">
        <v>8</v>
      </c>
      <c r="N6615" s="6">
        <v>4</v>
      </c>
      <c r="O6615" s="6">
        <v>0.1</v>
      </c>
      <c r="P6615" s="8">
        <v>830.80000000000007</v>
      </c>
      <c r="Q6615" s="8">
        <v>548.32800000000009</v>
      </c>
      <c r="R6615" s="8">
        <f t="shared" si="310"/>
        <v>797.56799999999976</v>
      </c>
      <c r="S6615" s="8">
        <f>(((Sales[[#This Row],[Unit Price]]-(Sales[[#This Row],[Discount Applied]]*Sales[[#This Row],[Unit Price]]))-Q6615)/Q6615)*100</f>
        <v>36.363636363636346</v>
      </c>
      <c r="T6615" s="8">
        <f t="shared" si="311"/>
        <v>2990.88</v>
      </c>
      <c r="U6615" s="8">
        <f>Sales[[#This Row],[Unit Cost]]*Sales[[#This Row],[Order Quantity]]</f>
        <v>2193.3120000000004</v>
      </c>
    </row>
    <row r="6616" spans="1:21" x14ac:dyDescent="0.2">
      <c r="A6616" s="6" t="s">
        <v>6829</v>
      </c>
      <c r="B6616" s="6" t="s">
        <v>23</v>
      </c>
      <c r="C6616" s="6" t="s">
        <v>148</v>
      </c>
      <c r="D6616" s="7">
        <v>43900</v>
      </c>
      <c r="E6616" s="7">
        <v>44033</v>
      </c>
      <c r="F6616" s="7">
        <v>44051</v>
      </c>
      <c r="G6616" s="7">
        <v>44052</v>
      </c>
      <c r="H6616" s="6">
        <f t="shared" si="309"/>
        <v>19</v>
      </c>
      <c r="I6616" s="6" t="s">
        <v>215</v>
      </c>
      <c r="J6616" s="6">
        <v>24</v>
      </c>
      <c r="K6616" s="6">
        <v>29</v>
      </c>
      <c r="L6616" s="6">
        <v>40</v>
      </c>
      <c r="M6616" s="6">
        <v>4</v>
      </c>
      <c r="N6616" s="6">
        <v>1</v>
      </c>
      <c r="O6616" s="6">
        <v>7.4999999999999997E-2</v>
      </c>
      <c r="P6616" s="8">
        <v>3912.8</v>
      </c>
      <c r="Q6616" s="8">
        <v>3325.88</v>
      </c>
      <c r="R6616" s="8">
        <f t="shared" si="310"/>
        <v>293.46000000000004</v>
      </c>
      <c r="S6616" s="8">
        <f>(((Sales[[#This Row],[Unit Price]]-(Sales[[#This Row],[Discount Applied]]*Sales[[#This Row],[Unit Price]]))-Q6616)/Q6616)*100</f>
        <v>8.8235294117647065</v>
      </c>
      <c r="T6616" s="8">
        <f t="shared" si="311"/>
        <v>3619.34</v>
      </c>
      <c r="U6616" s="8">
        <f>Sales[[#This Row],[Unit Cost]]*Sales[[#This Row],[Order Quantity]]</f>
        <v>3325.88</v>
      </c>
    </row>
    <row r="6617" spans="1:21" x14ac:dyDescent="0.2">
      <c r="A6617" s="6" t="s">
        <v>6830</v>
      </c>
      <c r="B6617" s="6" t="s">
        <v>24</v>
      </c>
      <c r="C6617" s="6" t="s">
        <v>145</v>
      </c>
      <c r="D6617" s="7">
        <v>43900</v>
      </c>
      <c r="E6617" s="7">
        <v>44033</v>
      </c>
      <c r="F6617" s="7">
        <v>44053</v>
      </c>
      <c r="G6617" s="7">
        <v>44059</v>
      </c>
      <c r="H6617" s="6">
        <f t="shared" si="309"/>
        <v>26</v>
      </c>
      <c r="I6617" s="6" t="s">
        <v>215</v>
      </c>
      <c r="J6617" s="6">
        <v>10</v>
      </c>
      <c r="K6617" s="6">
        <v>50</v>
      </c>
      <c r="L6617" s="6">
        <v>105</v>
      </c>
      <c r="M6617" s="6">
        <v>43</v>
      </c>
      <c r="N6617" s="6">
        <v>7</v>
      </c>
      <c r="O6617" s="6">
        <v>7.4999999999999997E-2</v>
      </c>
      <c r="P6617" s="8">
        <v>207.70000000000002</v>
      </c>
      <c r="Q6617" s="8">
        <v>93.465000000000003</v>
      </c>
      <c r="R6617" s="8">
        <f t="shared" si="310"/>
        <v>690.60250000000008</v>
      </c>
      <c r="S6617" s="8">
        <f>(((Sales[[#This Row],[Unit Price]]-(Sales[[#This Row],[Discount Applied]]*Sales[[#This Row],[Unit Price]]))-Q6617)/Q6617)*100</f>
        <v>105.55555555555556</v>
      </c>
      <c r="T6617" s="8">
        <f t="shared" si="311"/>
        <v>1344.8575000000001</v>
      </c>
      <c r="U6617" s="8">
        <f>Sales[[#This Row],[Unit Cost]]*Sales[[#This Row],[Order Quantity]]</f>
        <v>654.255</v>
      </c>
    </row>
    <row r="6618" spans="1:21" x14ac:dyDescent="0.2">
      <c r="A6618" s="6" t="s">
        <v>6831</v>
      </c>
      <c r="B6618" s="6" t="s">
        <v>25</v>
      </c>
      <c r="C6618" s="6" t="s">
        <v>146</v>
      </c>
      <c r="D6618" s="7">
        <v>44000</v>
      </c>
      <c r="E6618" s="7">
        <v>44033</v>
      </c>
      <c r="F6618" s="7">
        <v>44057</v>
      </c>
      <c r="G6618" s="7">
        <v>44059</v>
      </c>
      <c r="H6618" s="6">
        <f t="shared" si="309"/>
        <v>26</v>
      </c>
      <c r="I6618" s="6" t="s">
        <v>215</v>
      </c>
      <c r="J6618" s="6">
        <v>19</v>
      </c>
      <c r="K6618" s="6">
        <v>30</v>
      </c>
      <c r="L6618" s="6">
        <v>303</v>
      </c>
      <c r="M6618" s="6">
        <v>29</v>
      </c>
      <c r="N6618" s="6">
        <v>7</v>
      </c>
      <c r="O6618" s="6">
        <v>7.4999999999999997E-2</v>
      </c>
      <c r="P6618" s="8">
        <v>5192.5</v>
      </c>
      <c r="Q6618" s="8">
        <v>3634.7499999999995</v>
      </c>
      <c r="R6618" s="8">
        <f t="shared" si="310"/>
        <v>8178.1875000000036</v>
      </c>
      <c r="S6618" s="8">
        <f>(((Sales[[#This Row],[Unit Price]]-(Sales[[#This Row],[Discount Applied]]*Sales[[#This Row],[Unit Price]]))-Q6618)/Q6618)*100</f>
        <v>32.14285714285716</v>
      </c>
      <c r="T6618" s="8">
        <f t="shared" si="311"/>
        <v>33621.4375</v>
      </c>
      <c r="U6618" s="8">
        <f>Sales[[#This Row],[Unit Cost]]*Sales[[#This Row],[Order Quantity]]</f>
        <v>25443.249999999996</v>
      </c>
    </row>
    <row r="6619" spans="1:21" x14ac:dyDescent="0.2">
      <c r="A6619" s="6" t="s">
        <v>6832</v>
      </c>
      <c r="B6619" s="6" t="s">
        <v>24</v>
      </c>
      <c r="C6619" s="6" t="s">
        <v>143</v>
      </c>
      <c r="D6619" s="7">
        <v>43900</v>
      </c>
      <c r="E6619" s="7">
        <v>44034</v>
      </c>
      <c r="F6619" s="7">
        <v>44046</v>
      </c>
      <c r="G6619" s="7">
        <v>44050</v>
      </c>
      <c r="H6619" s="6">
        <f t="shared" si="309"/>
        <v>16</v>
      </c>
      <c r="I6619" s="6" t="s">
        <v>215</v>
      </c>
      <c r="J6619" s="6">
        <v>3</v>
      </c>
      <c r="K6619" s="6">
        <v>28</v>
      </c>
      <c r="L6619" s="6">
        <v>344</v>
      </c>
      <c r="M6619" s="6">
        <v>4</v>
      </c>
      <c r="N6619" s="6">
        <v>7</v>
      </c>
      <c r="O6619" s="6">
        <v>0.2</v>
      </c>
      <c r="P6619" s="8">
        <v>917.9</v>
      </c>
      <c r="Q6619" s="8">
        <v>541.56099999999992</v>
      </c>
      <c r="R6619" s="8">
        <f t="shared" si="310"/>
        <v>1349.3130000000001</v>
      </c>
      <c r="S6619" s="8">
        <f>(((Sales[[#This Row],[Unit Price]]-(Sales[[#This Row],[Discount Applied]]*Sales[[#This Row],[Unit Price]]))-Q6619)/Q6619)*100</f>
        <v>35.593220338983059</v>
      </c>
      <c r="T6619" s="8">
        <f t="shared" si="311"/>
        <v>5140.24</v>
      </c>
      <c r="U6619" s="8">
        <f>Sales[[#This Row],[Unit Cost]]*Sales[[#This Row],[Order Quantity]]</f>
        <v>3790.9269999999997</v>
      </c>
    </row>
    <row r="6620" spans="1:21" x14ac:dyDescent="0.2">
      <c r="A6620" s="6" t="s">
        <v>6833</v>
      </c>
      <c r="B6620" s="6" t="s">
        <v>25</v>
      </c>
      <c r="C6620" s="6" t="s">
        <v>147</v>
      </c>
      <c r="D6620" s="7">
        <v>44000</v>
      </c>
      <c r="E6620" s="7">
        <v>44034</v>
      </c>
      <c r="F6620" s="7">
        <v>44062</v>
      </c>
      <c r="G6620" s="7">
        <v>44068</v>
      </c>
      <c r="H6620" s="6">
        <f t="shared" si="309"/>
        <v>34</v>
      </c>
      <c r="I6620" s="6" t="s">
        <v>215</v>
      </c>
      <c r="J6620" s="6">
        <v>17</v>
      </c>
      <c r="K6620" s="6">
        <v>5</v>
      </c>
      <c r="L6620" s="6">
        <v>226</v>
      </c>
      <c r="M6620" s="6">
        <v>23</v>
      </c>
      <c r="N6620" s="6">
        <v>7</v>
      </c>
      <c r="O6620" s="6">
        <v>7.4999999999999997E-2</v>
      </c>
      <c r="P6620" s="8">
        <v>1721.9</v>
      </c>
      <c r="Q6620" s="8">
        <v>964.26400000000012</v>
      </c>
      <c r="R6620" s="8">
        <f t="shared" si="310"/>
        <v>4399.4545000000007</v>
      </c>
      <c r="S6620" s="8">
        <f>(((Sales[[#This Row],[Unit Price]]-(Sales[[#This Row],[Discount Applied]]*Sales[[#This Row],[Unit Price]]))-Q6620)/Q6620)*100</f>
        <v>65.178571428571416</v>
      </c>
      <c r="T6620" s="8">
        <f t="shared" si="311"/>
        <v>11149.302500000002</v>
      </c>
      <c r="U6620" s="8">
        <f>Sales[[#This Row],[Unit Cost]]*Sales[[#This Row],[Order Quantity]]</f>
        <v>6749.8480000000009</v>
      </c>
    </row>
    <row r="6621" spans="1:21" x14ac:dyDescent="0.2">
      <c r="A6621" s="6" t="s">
        <v>6834</v>
      </c>
      <c r="B6621" s="6" t="s">
        <v>25</v>
      </c>
      <c r="C6621" s="6" t="s">
        <v>143</v>
      </c>
      <c r="D6621" s="7">
        <v>43900</v>
      </c>
      <c r="E6621" s="7">
        <v>44034</v>
      </c>
      <c r="F6621" s="7">
        <v>44048</v>
      </c>
      <c r="G6621" s="7">
        <v>44053</v>
      </c>
      <c r="H6621" s="6">
        <f t="shared" si="309"/>
        <v>19</v>
      </c>
      <c r="I6621" s="6" t="s">
        <v>215</v>
      </c>
      <c r="J6621" s="6">
        <v>20</v>
      </c>
      <c r="K6621" s="6">
        <v>9</v>
      </c>
      <c r="L6621" s="6">
        <v>353</v>
      </c>
      <c r="M6621" s="6">
        <v>24</v>
      </c>
      <c r="N6621" s="6">
        <v>3</v>
      </c>
      <c r="O6621" s="6">
        <v>7.4999999999999997E-2</v>
      </c>
      <c r="P6621" s="8">
        <v>3959.7000000000003</v>
      </c>
      <c r="Q6621" s="8">
        <v>2732.1929999999998</v>
      </c>
      <c r="R6621" s="8">
        <f t="shared" si="310"/>
        <v>2791.5884999999998</v>
      </c>
      <c r="S6621" s="8">
        <f>(((Sales[[#This Row],[Unit Price]]-(Sales[[#This Row],[Discount Applied]]*Sales[[#This Row],[Unit Price]]))-Q6621)/Q6621)*100</f>
        <v>34.057971014492779</v>
      </c>
      <c r="T6621" s="8">
        <f t="shared" si="311"/>
        <v>10988.1675</v>
      </c>
      <c r="U6621" s="8">
        <f>Sales[[#This Row],[Unit Cost]]*Sales[[#This Row],[Order Quantity]]</f>
        <v>8196.5789999999997</v>
      </c>
    </row>
    <row r="6622" spans="1:21" x14ac:dyDescent="0.2">
      <c r="A6622" s="6" t="s">
        <v>6835</v>
      </c>
      <c r="B6622" s="6" t="s">
        <v>26</v>
      </c>
      <c r="C6622" s="6" t="s">
        <v>145</v>
      </c>
      <c r="D6622" s="7">
        <v>43900</v>
      </c>
      <c r="E6622" s="7">
        <v>44034</v>
      </c>
      <c r="F6622" s="7">
        <v>44059</v>
      </c>
      <c r="G6622" s="7">
        <v>44065</v>
      </c>
      <c r="H6622" s="6">
        <f t="shared" si="309"/>
        <v>31</v>
      </c>
      <c r="I6622" s="6" t="s">
        <v>215</v>
      </c>
      <c r="J6622" s="6">
        <v>28</v>
      </c>
      <c r="K6622" s="6">
        <v>8</v>
      </c>
      <c r="L6622" s="6">
        <v>163</v>
      </c>
      <c r="M6622" s="6">
        <v>30</v>
      </c>
      <c r="N6622" s="6">
        <v>4</v>
      </c>
      <c r="O6622" s="6">
        <v>0.1</v>
      </c>
      <c r="P6622" s="8">
        <v>3477.3</v>
      </c>
      <c r="Q6622" s="8">
        <v>1947.2880000000002</v>
      </c>
      <c r="R6622" s="8">
        <f t="shared" si="310"/>
        <v>4729.1279999999997</v>
      </c>
      <c r="S6622" s="8">
        <f>(((Sales[[#This Row],[Unit Price]]-(Sales[[#This Row],[Discount Applied]]*Sales[[#This Row],[Unit Price]]))-Q6622)/Q6622)*100</f>
        <v>60.714285714285701</v>
      </c>
      <c r="T6622" s="8">
        <f t="shared" si="311"/>
        <v>12518.28</v>
      </c>
      <c r="U6622" s="8">
        <f>Sales[[#This Row],[Unit Cost]]*Sales[[#This Row],[Order Quantity]]</f>
        <v>7789.152000000001</v>
      </c>
    </row>
    <row r="6623" spans="1:21" x14ac:dyDescent="0.2">
      <c r="A6623" s="6" t="s">
        <v>6836</v>
      </c>
      <c r="B6623" s="6" t="s">
        <v>24</v>
      </c>
      <c r="C6623" s="6" t="s">
        <v>145</v>
      </c>
      <c r="D6623" s="7">
        <v>43900</v>
      </c>
      <c r="E6623" s="7">
        <v>44034</v>
      </c>
      <c r="F6623" s="7">
        <v>44037</v>
      </c>
      <c r="G6623" s="7">
        <v>44041</v>
      </c>
      <c r="H6623" s="6">
        <f t="shared" si="309"/>
        <v>7</v>
      </c>
      <c r="I6623" s="6" t="s">
        <v>215</v>
      </c>
      <c r="J6623" s="6">
        <v>7</v>
      </c>
      <c r="K6623" s="6">
        <v>45</v>
      </c>
      <c r="L6623" s="6">
        <v>139</v>
      </c>
      <c r="M6623" s="6">
        <v>42</v>
      </c>
      <c r="N6623" s="6">
        <v>4</v>
      </c>
      <c r="O6623" s="6">
        <v>0.2</v>
      </c>
      <c r="P6623" s="8">
        <v>3939.6</v>
      </c>
      <c r="Q6623" s="8">
        <v>2718.3239999999996</v>
      </c>
      <c r="R6623" s="8">
        <f t="shared" si="310"/>
        <v>1733.4240000000009</v>
      </c>
      <c r="S6623" s="8">
        <f>(((Sales[[#This Row],[Unit Price]]-(Sales[[#This Row],[Discount Applied]]*Sales[[#This Row],[Unit Price]]))-Q6623)/Q6623)*100</f>
        <v>15.942028985507257</v>
      </c>
      <c r="T6623" s="8">
        <f t="shared" si="311"/>
        <v>12606.72</v>
      </c>
      <c r="U6623" s="8">
        <f>Sales[[#This Row],[Unit Cost]]*Sales[[#This Row],[Order Quantity]]</f>
        <v>10873.295999999998</v>
      </c>
    </row>
    <row r="6624" spans="1:21" x14ac:dyDescent="0.2">
      <c r="A6624" s="6" t="s">
        <v>6837</v>
      </c>
      <c r="B6624" s="6" t="s">
        <v>24</v>
      </c>
      <c r="C6624" s="6" t="s">
        <v>147</v>
      </c>
      <c r="D6624" s="7">
        <v>43900</v>
      </c>
      <c r="E6624" s="7">
        <v>44034</v>
      </c>
      <c r="F6624" s="7">
        <v>44052</v>
      </c>
      <c r="G6624" s="7">
        <v>44057</v>
      </c>
      <c r="H6624" s="6">
        <f t="shared" si="309"/>
        <v>23</v>
      </c>
      <c r="I6624" s="6" t="s">
        <v>215</v>
      </c>
      <c r="J6624" s="6">
        <v>4</v>
      </c>
      <c r="K6624" s="6">
        <v>13</v>
      </c>
      <c r="L6624" s="6">
        <v>230</v>
      </c>
      <c r="M6624" s="6">
        <v>25</v>
      </c>
      <c r="N6624" s="6">
        <v>6</v>
      </c>
      <c r="O6624" s="6">
        <v>0.05</v>
      </c>
      <c r="P6624" s="8">
        <v>1065.3</v>
      </c>
      <c r="Q6624" s="8">
        <v>426.12</v>
      </c>
      <c r="R6624" s="8">
        <f t="shared" si="310"/>
        <v>3515.4899999999989</v>
      </c>
      <c r="S6624" s="8">
        <f>(((Sales[[#This Row],[Unit Price]]-(Sales[[#This Row],[Discount Applied]]*Sales[[#This Row],[Unit Price]]))-Q6624)/Q6624)*100</f>
        <v>137.5</v>
      </c>
      <c r="T6624" s="8">
        <f t="shared" si="311"/>
        <v>6072.2099999999991</v>
      </c>
      <c r="U6624" s="8">
        <f>Sales[[#This Row],[Unit Cost]]*Sales[[#This Row],[Order Quantity]]</f>
        <v>2556.7200000000003</v>
      </c>
    </row>
    <row r="6625" spans="1:21" x14ac:dyDescent="0.2">
      <c r="A6625" s="6" t="s">
        <v>6838</v>
      </c>
      <c r="B6625" s="6" t="s">
        <v>25</v>
      </c>
      <c r="C6625" s="6" t="s">
        <v>144</v>
      </c>
      <c r="D6625" s="7">
        <v>43900</v>
      </c>
      <c r="E6625" s="7">
        <v>44035</v>
      </c>
      <c r="F6625" s="7">
        <v>44063</v>
      </c>
      <c r="G6625" s="7">
        <v>44069</v>
      </c>
      <c r="H6625" s="6">
        <f t="shared" si="309"/>
        <v>34</v>
      </c>
      <c r="I6625" s="6" t="s">
        <v>215</v>
      </c>
      <c r="J6625" s="6">
        <v>18</v>
      </c>
      <c r="K6625" s="6">
        <v>22</v>
      </c>
      <c r="L6625" s="6">
        <v>64</v>
      </c>
      <c r="M6625" s="6">
        <v>8</v>
      </c>
      <c r="N6625" s="6">
        <v>8</v>
      </c>
      <c r="O6625" s="6">
        <v>7.4999999999999997E-2</v>
      </c>
      <c r="P6625" s="8">
        <v>1132.3</v>
      </c>
      <c r="Q6625" s="8">
        <v>917.16300000000001</v>
      </c>
      <c r="R6625" s="8">
        <f t="shared" si="310"/>
        <v>1041.7160000000003</v>
      </c>
      <c r="S6625" s="8">
        <f>(((Sales[[#This Row],[Unit Price]]-(Sales[[#This Row],[Discount Applied]]*Sales[[#This Row],[Unit Price]]))-Q6625)/Q6625)*100</f>
        <v>14.197530864197535</v>
      </c>
      <c r="T6625" s="8">
        <f t="shared" si="311"/>
        <v>8379.02</v>
      </c>
      <c r="U6625" s="8">
        <f>Sales[[#This Row],[Unit Cost]]*Sales[[#This Row],[Order Quantity]]</f>
        <v>7337.3040000000001</v>
      </c>
    </row>
    <row r="6626" spans="1:21" x14ac:dyDescent="0.2">
      <c r="A6626" s="6" t="s">
        <v>6839</v>
      </c>
      <c r="B6626" s="6" t="s">
        <v>26</v>
      </c>
      <c r="C6626" s="6" t="s">
        <v>145</v>
      </c>
      <c r="D6626" s="7">
        <v>44000</v>
      </c>
      <c r="E6626" s="7">
        <v>44035</v>
      </c>
      <c r="F6626" s="7">
        <v>44058</v>
      </c>
      <c r="G6626" s="7">
        <v>44068</v>
      </c>
      <c r="H6626" s="6">
        <f t="shared" si="309"/>
        <v>33</v>
      </c>
      <c r="I6626" s="6" t="s">
        <v>215</v>
      </c>
      <c r="J6626" s="6">
        <v>28</v>
      </c>
      <c r="K6626" s="6">
        <v>12</v>
      </c>
      <c r="L6626" s="6">
        <v>131</v>
      </c>
      <c r="M6626" s="6">
        <v>25</v>
      </c>
      <c r="N6626" s="6">
        <v>5</v>
      </c>
      <c r="O6626" s="6">
        <v>0.15</v>
      </c>
      <c r="P6626" s="8">
        <v>2458.9</v>
      </c>
      <c r="Q6626" s="8">
        <v>1180.2719999999999</v>
      </c>
      <c r="R6626" s="8">
        <f t="shared" si="310"/>
        <v>4548.9650000000011</v>
      </c>
      <c r="S6626" s="8">
        <f>(((Sales[[#This Row],[Unit Price]]-(Sales[[#This Row],[Discount Applied]]*Sales[[#This Row],[Unit Price]]))-Q6626)/Q6626)*100</f>
        <v>77.083333333333343</v>
      </c>
      <c r="T6626" s="8">
        <f t="shared" si="311"/>
        <v>10450.325000000001</v>
      </c>
      <c r="U6626" s="8">
        <f>Sales[[#This Row],[Unit Cost]]*Sales[[#This Row],[Order Quantity]]</f>
        <v>5901.36</v>
      </c>
    </row>
    <row r="6627" spans="1:21" x14ac:dyDescent="0.2">
      <c r="A6627" s="6" t="s">
        <v>6840</v>
      </c>
      <c r="B6627" s="6" t="s">
        <v>24</v>
      </c>
      <c r="C6627" s="6" t="s">
        <v>145</v>
      </c>
      <c r="D6627" s="7">
        <v>43900</v>
      </c>
      <c r="E6627" s="7">
        <v>44036</v>
      </c>
      <c r="F6627" s="7">
        <v>44059</v>
      </c>
      <c r="G6627" s="7">
        <v>44061</v>
      </c>
      <c r="H6627" s="6">
        <f t="shared" si="309"/>
        <v>25</v>
      </c>
      <c r="I6627" s="6" t="s">
        <v>215</v>
      </c>
      <c r="J6627" s="6">
        <v>3</v>
      </c>
      <c r="K6627" s="6">
        <v>15</v>
      </c>
      <c r="L6627" s="6">
        <v>98</v>
      </c>
      <c r="M6627" s="6">
        <v>36</v>
      </c>
      <c r="N6627" s="6">
        <v>5</v>
      </c>
      <c r="O6627" s="6">
        <v>0.2</v>
      </c>
      <c r="P6627" s="8">
        <v>1018.4</v>
      </c>
      <c r="Q6627" s="8">
        <v>712.88</v>
      </c>
      <c r="R6627" s="8">
        <f t="shared" si="310"/>
        <v>509.19999999999982</v>
      </c>
      <c r="S6627" s="8">
        <f>(((Sales[[#This Row],[Unit Price]]-(Sales[[#This Row],[Discount Applied]]*Sales[[#This Row],[Unit Price]]))-Q6627)/Q6627)*100</f>
        <v>14.28571428571429</v>
      </c>
      <c r="T6627" s="8">
        <f t="shared" si="311"/>
        <v>4073.6</v>
      </c>
      <c r="U6627" s="8">
        <f>Sales[[#This Row],[Unit Cost]]*Sales[[#This Row],[Order Quantity]]</f>
        <v>3564.4</v>
      </c>
    </row>
    <row r="6628" spans="1:21" x14ac:dyDescent="0.2">
      <c r="A6628" s="6" t="s">
        <v>6841</v>
      </c>
      <c r="B6628" s="6" t="s">
        <v>24</v>
      </c>
      <c r="C6628" s="6" t="s">
        <v>145</v>
      </c>
      <c r="D6628" s="7">
        <v>43900</v>
      </c>
      <c r="E6628" s="7">
        <v>44036</v>
      </c>
      <c r="F6628" s="7">
        <v>44044</v>
      </c>
      <c r="G6628" s="7">
        <v>44052</v>
      </c>
      <c r="H6628" s="6">
        <f t="shared" si="309"/>
        <v>16</v>
      </c>
      <c r="I6628" s="6" t="s">
        <v>215</v>
      </c>
      <c r="J6628" s="6">
        <v>3</v>
      </c>
      <c r="K6628" s="6">
        <v>20</v>
      </c>
      <c r="L6628" s="6">
        <v>130</v>
      </c>
      <c r="M6628" s="6">
        <v>26</v>
      </c>
      <c r="N6628" s="6">
        <v>7</v>
      </c>
      <c r="O6628" s="6">
        <v>0.15</v>
      </c>
      <c r="P6628" s="8">
        <v>3825.7000000000003</v>
      </c>
      <c r="Q6628" s="8">
        <v>2486.7050000000004</v>
      </c>
      <c r="R6628" s="8">
        <f t="shared" si="310"/>
        <v>5355.98</v>
      </c>
      <c r="S6628" s="8">
        <f>(((Sales[[#This Row],[Unit Price]]-(Sales[[#This Row],[Discount Applied]]*Sales[[#This Row],[Unit Price]]))-Q6628)/Q6628)*100</f>
        <v>30.769230769230759</v>
      </c>
      <c r="T6628" s="8">
        <f t="shared" si="311"/>
        <v>22762.915000000001</v>
      </c>
      <c r="U6628" s="8">
        <f>Sales[[#This Row],[Unit Cost]]*Sales[[#This Row],[Order Quantity]]</f>
        <v>17406.935000000001</v>
      </c>
    </row>
    <row r="6629" spans="1:21" x14ac:dyDescent="0.2">
      <c r="A6629" s="6" t="s">
        <v>6842</v>
      </c>
      <c r="B6629" s="6" t="s">
        <v>24</v>
      </c>
      <c r="C6629" s="6" t="s">
        <v>148</v>
      </c>
      <c r="D6629" s="7">
        <v>43900</v>
      </c>
      <c r="E6629" s="7">
        <v>44036</v>
      </c>
      <c r="F6629" s="7">
        <v>44055</v>
      </c>
      <c r="G6629" s="7">
        <v>44064</v>
      </c>
      <c r="H6629" s="6">
        <f t="shared" si="309"/>
        <v>28</v>
      </c>
      <c r="I6629" s="6" t="s">
        <v>215</v>
      </c>
      <c r="J6629" s="6">
        <v>4</v>
      </c>
      <c r="K6629" s="6">
        <v>10</v>
      </c>
      <c r="L6629" s="6">
        <v>26</v>
      </c>
      <c r="M6629" s="6">
        <v>20</v>
      </c>
      <c r="N6629" s="6">
        <v>5</v>
      </c>
      <c r="O6629" s="6">
        <v>0.05</v>
      </c>
      <c r="P6629" s="8">
        <v>3865.9</v>
      </c>
      <c r="Q6629" s="8">
        <v>2706.13</v>
      </c>
      <c r="R6629" s="8">
        <f t="shared" si="310"/>
        <v>4832.375</v>
      </c>
      <c r="S6629" s="8">
        <f>(((Sales[[#This Row],[Unit Price]]-(Sales[[#This Row],[Discount Applied]]*Sales[[#This Row],[Unit Price]]))-Q6629)/Q6629)*100</f>
        <v>35.714285714285708</v>
      </c>
      <c r="T6629" s="8">
        <f t="shared" si="311"/>
        <v>18363.025000000001</v>
      </c>
      <c r="U6629" s="8">
        <f>Sales[[#This Row],[Unit Cost]]*Sales[[#This Row],[Order Quantity]]</f>
        <v>13530.650000000001</v>
      </c>
    </row>
    <row r="6630" spans="1:21" x14ac:dyDescent="0.2">
      <c r="A6630" s="6" t="s">
        <v>6843</v>
      </c>
      <c r="B6630" s="6" t="s">
        <v>25</v>
      </c>
      <c r="C6630" s="6" t="s">
        <v>147</v>
      </c>
      <c r="D6630" s="7">
        <v>43900</v>
      </c>
      <c r="E6630" s="7">
        <v>44036</v>
      </c>
      <c r="F6630" s="7">
        <v>44061</v>
      </c>
      <c r="G6630" s="7">
        <v>44066</v>
      </c>
      <c r="H6630" s="6">
        <f t="shared" si="309"/>
        <v>30</v>
      </c>
      <c r="I6630" s="6" t="s">
        <v>215</v>
      </c>
      <c r="J6630" s="6">
        <v>13</v>
      </c>
      <c r="K6630" s="6">
        <v>36</v>
      </c>
      <c r="L6630" s="6">
        <v>245</v>
      </c>
      <c r="M6630" s="6">
        <v>6</v>
      </c>
      <c r="N6630" s="6">
        <v>3</v>
      </c>
      <c r="O6630" s="6">
        <v>0.05</v>
      </c>
      <c r="P6630" s="8">
        <v>3504.1</v>
      </c>
      <c r="Q6630" s="8">
        <v>1401.64</v>
      </c>
      <c r="R6630" s="8">
        <f t="shared" si="310"/>
        <v>5781.7649999999994</v>
      </c>
      <c r="S6630" s="8">
        <f>(((Sales[[#This Row],[Unit Price]]-(Sales[[#This Row],[Discount Applied]]*Sales[[#This Row],[Unit Price]]))-Q6630)/Q6630)*100</f>
        <v>137.49999999999997</v>
      </c>
      <c r="T6630" s="8">
        <f t="shared" si="311"/>
        <v>9986.6849999999995</v>
      </c>
      <c r="U6630" s="8">
        <f>Sales[[#This Row],[Unit Cost]]*Sales[[#This Row],[Order Quantity]]</f>
        <v>4204.92</v>
      </c>
    </row>
    <row r="6631" spans="1:21" x14ac:dyDescent="0.2">
      <c r="A6631" s="6" t="s">
        <v>6844</v>
      </c>
      <c r="B6631" s="6" t="s">
        <v>23</v>
      </c>
      <c r="C6631" s="6" t="s">
        <v>147</v>
      </c>
      <c r="D6631" s="7">
        <v>43900</v>
      </c>
      <c r="E6631" s="7">
        <v>44036</v>
      </c>
      <c r="F6631" s="7">
        <v>44053</v>
      </c>
      <c r="G6631" s="7">
        <v>44060</v>
      </c>
      <c r="H6631" s="6">
        <f t="shared" si="309"/>
        <v>24</v>
      </c>
      <c r="I6631" s="6" t="s">
        <v>215</v>
      </c>
      <c r="J6631" s="6">
        <v>25</v>
      </c>
      <c r="K6631" s="6">
        <v>44</v>
      </c>
      <c r="L6631" s="6">
        <v>213</v>
      </c>
      <c r="M6631" s="6">
        <v>10</v>
      </c>
      <c r="N6631" s="6">
        <v>3</v>
      </c>
      <c r="O6631" s="6">
        <v>0.05</v>
      </c>
      <c r="P6631" s="8">
        <v>2452.2000000000003</v>
      </c>
      <c r="Q6631" s="8">
        <v>1029.924</v>
      </c>
      <c r="R6631" s="8">
        <f t="shared" si="310"/>
        <v>3898.9980000000005</v>
      </c>
      <c r="S6631" s="8">
        <f>(((Sales[[#This Row],[Unit Price]]-(Sales[[#This Row],[Discount Applied]]*Sales[[#This Row],[Unit Price]]))-Q6631)/Q6631)*100</f>
        <v>126.1904761904762</v>
      </c>
      <c r="T6631" s="8">
        <f t="shared" si="311"/>
        <v>6988.77</v>
      </c>
      <c r="U6631" s="8">
        <f>Sales[[#This Row],[Unit Cost]]*Sales[[#This Row],[Order Quantity]]</f>
        <v>3089.7719999999999</v>
      </c>
    </row>
    <row r="6632" spans="1:21" x14ac:dyDescent="0.2">
      <c r="A6632" s="6" t="s">
        <v>6845</v>
      </c>
      <c r="B6632" s="6" t="s">
        <v>25</v>
      </c>
      <c r="C6632" s="6" t="s">
        <v>143</v>
      </c>
      <c r="D6632" s="7">
        <v>43900</v>
      </c>
      <c r="E6632" s="7">
        <v>44036</v>
      </c>
      <c r="F6632" s="7">
        <v>44050</v>
      </c>
      <c r="G6632" s="7">
        <v>44059</v>
      </c>
      <c r="H6632" s="6">
        <f t="shared" si="309"/>
        <v>23</v>
      </c>
      <c r="I6632" s="6" t="s">
        <v>215</v>
      </c>
      <c r="J6632" s="6">
        <v>13</v>
      </c>
      <c r="K6632" s="6">
        <v>39</v>
      </c>
      <c r="L6632" s="6">
        <v>336</v>
      </c>
      <c r="M6632" s="6">
        <v>41</v>
      </c>
      <c r="N6632" s="6">
        <v>4</v>
      </c>
      <c r="O6632" s="6">
        <v>7.4999999999999997E-2</v>
      </c>
      <c r="P6632" s="8">
        <v>2485.7000000000003</v>
      </c>
      <c r="Q6632" s="8">
        <v>1168.279</v>
      </c>
      <c r="R6632" s="8">
        <f t="shared" si="310"/>
        <v>4523.9740000000002</v>
      </c>
      <c r="S6632" s="8">
        <f>(((Sales[[#This Row],[Unit Price]]-(Sales[[#This Row],[Discount Applied]]*Sales[[#This Row],[Unit Price]]))-Q6632)/Q6632)*100</f>
        <v>96.808510638297875</v>
      </c>
      <c r="T6632" s="8">
        <f t="shared" si="311"/>
        <v>9197.09</v>
      </c>
      <c r="U6632" s="8">
        <f>Sales[[#This Row],[Unit Cost]]*Sales[[#This Row],[Order Quantity]]</f>
        <v>4673.116</v>
      </c>
    </row>
    <row r="6633" spans="1:21" x14ac:dyDescent="0.2">
      <c r="A6633" s="6" t="s">
        <v>6846</v>
      </c>
      <c r="B6633" s="6" t="s">
        <v>25</v>
      </c>
      <c r="C6633" s="6" t="s">
        <v>148</v>
      </c>
      <c r="D6633" s="7">
        <v>43900</v>
      </c>
      <c r="E6633" s="7">
        <v>44036</v>
      </c>
      <c r="F6633" s="7">
        <v>44044</v>
      </c>
      <c r="G6633" s="7">
        <v>44049</v>
      </c>
      <c r="H6633" s="6">
        <f t="shared" si="309"/>
        <v>13</v>
      </c>
      <c r="I6633" s="6" t="s">
        <v>215</v>
      </c>
      <c r="J6633" s="6">
        <v>13</v>
      </c>
      <c r="K6633" s="6">
        <v>46</v>
      </c>
      <c r="L6633" s="6">
        <v>47</v>
      </c>
      <c r="M6633" s="6">
        <v>40</v>
      </c>
      <c r="N6633" s="6">
        <v>2</v>
      </c>
      <c r="O6633" s="6">
        <v>0.05</v>
      </c>
      <c r="P6633" s="8">
        <v>201</v>
      </c>
      <c r="Q6633" s="8">
        <v>164.82</v>
      </c>
      <c r="R6633" s="8">
        <f t="shared" si="310"/>
        <v>52.259999999999991</v>
      </c>
      <c r="S6633" s="8">
        <f>(((Sales[[#This Row],[Unit Price]]-(Sales[[#This Row],[Discount Applied]]*Sales[[#This Row],[Unit Price]]))-Q6633)/Q6633)*100</f>
        <v>15.853658536585364</v>
      </c>
      <c r="T6633" s="8">
        <f t="shared" si="311"/>
        <v>381.9</v>
      </c>
      <c r="U6633" s="8">
        <f>Sales[[#This Row],[Unit Cost]]*Sales[[#This Row],[Order Quantity]]</f>
        <v>329.64</v>
      </c>
    </row>
    <row r="6634" spans="1:21" x14ac:dyDescent="0.2">
      <c r="A6634" s="6" t="s">
        <v>6847</v>
      </c>
      <c r="B6634" s="6" t="s">
        <v>25</v>
      </c>
      <c r="C6634" s="6" t="s">
        <v>145</v>
      </c>
      <c r="D6634" s="7">
        <v>43900</v>
      </c>
      <c r="E6634" s="7">
        <v>44036</v>
      </c>
      <c r="F6634" s="7">
        <v>44052</v>
      </c>
      <c r="G6634" s="7">
        <v>44057</v>
      </c>
      <c r="H6634" s="6">
        <f t="shared" si="309"/>
        <v>21</v>
      </c>
      <c r="I6634" s="6" t="s">
        <v>215</v>
      </c>
      <c r="J6634" s="6">
        <v>15</v>
      </c>
      <c r="K6634" s="6">
        <v>9</v>
      </c>
      <c r="L6634" s="6">
        <v>189</v>
      </c>
      <c r="M6634" s="6">
        <v>46</v>
      </c>
      <c r="N6634" s="6">
        <v>7</v>
      </c>
      <c r="O6634" s="6">
        <v>0.05</v>
      </c>
      <c r="P6634" s="8">
        <v>3075.3</v>
      </c>
      <c r="Q6634" s="8">
        <v>1599.1560000000002</v>
      </c>
      <c r="R6634" s="8">
        <f t="shared" si="310"/>
        <v>9256.6530000000021</v>
      </c>
      <c r="S6634" s="8">
        <f>(((Sales[[#This Row],[Unit Price]]-(Sales[[#This Row],[Discount Applied]]*Sales[[#This Row],[Unit Price]]))-Q6634)/Q6634)*100</f>
        <v>82.692307692307693</v>
      </c>
      <c r="T6634" s="8">
        <f t="shared" si="311"/>
        <v>20450.745000000003</v>
      </c>
      <c r="U6634" s="8">
        <f>Sales[[#This Row],[Unit Cost]]*Sales[[#This Row],[Order Quantity]]</f>
        <v>11194.092000000001</v>
      </c>
    </row>
    <row r="6635" spans="1:21" x14ac:dyDescent="0.2">
      <c r="A6635" s="6" t="s">
        <v>6848</v>
      </c>
      <c r="B6635" s="6" t="s">
        <v>23</v>
      </c>
      <c r="C6635" s="6" t="s">
        <v>144</v>
      </c>
      <c r="D6635" s="7">
        <v>43900</v>
      </c>
      <c r="E6635" s="7">
        <v>44036</v>
      </c>
      <c r="F6635" s="7">
        <v>44039</v>
      </c>
      <c r="G6635" s="7">
        <v>44041</v>
      </c>
      <c r="H6635" s="6">
        <f t="shared" si="309"/>
        <v>5</v>
      </c>
      <c r="I6635" s="6" t="s">
        <v>215</v>
      </c>
      <c r="J6635" s="6">
        <v>21</v>
      </c>
      <c r="K6635" s="6">
        <v>39</v>
      </c>
      <c r="L6635" s="6">
        <v>84</v>
      </c>
      <c r="M6635" s="6">
        <v>29</v>
      </c>
      <c r="N6635" s="6">
        <v>1</v>
      </c>
      <c r="O6635" s="6">
        <v>0.1</v>
      </c>
      <c r="P6635" s="8">
        <v>261.3</v>
      </c>
      <c r="Q6635" s="8">
        <v>162.006</v>
      </c>
      <c r="R6635" s="8">
        <f t="shared" si="310"/>
        <v>73.164000000000016</v>
      </c>
      <c r="S6635" s="8">
        <f>(((Sales[[#This Row],[Unit Price]]-(Sales[[#This Row],[Discount Applied]]*Sales[[#This Row],[Unit Price]]))-Q6635)/Q6635)*100</f>
        <v>45.161290322580655</v>
      </c>
      <c r="T6635" s="8">
        <f t="shared" si="311"/>
        <v>235.17000000000002</v>
      </c>
      <c r="U6635" s="8">
        <f>Sales[[#This Row],[Unit Cost]]*Sales[[#This Row],[Order Quantity]]</f>
        <v>162.006</v>
      </c>
    </row>
    <row r="6636" spans="1:21" x14ac:dyDescent="0.2">
      <c r="A6636" s="6" t="s">
        <v>6849</v>
      </c>
      <c r="B6636" s="6" t="s">
        <v>23</v>
      </c>
      <c r="C6636" s="6" t="s">
        <v>147</v>
      </c>
      <c r="D6636" s="7">
        <v>43900</v>
      </c>
      <c r="E6636" s="7">
        <v>44036</v>
      </c>
      <c r="F6636" s="7">
        <v>44059</v>
      </c>
      <c r="G6636" s="7">
        <v>44069</v>
      </c>
      <c r="H6636" s="6">
        <f t="shared" si="309"/>
        <v>33</v>
      </c>
      <c r="I6636" s="6" t="s">
        <v>215</v>
      </c>
      <c r="J6636" s="6">
        <v>23</v>
      </c>
      <c r="K6636" s="6">
        <v>29</v>
      </c>
      <c r="L6636" s="6">
        <v>236</v>
      </c>
      <c r="M6636" s="6">
        <v>2</v>
      </c>
      <c r="N6636" s="6">
        <v>7</v>
      </c>
      <c r="O6636" s="6">
        <v>0.05</v>
      </c>
      <c r="P6636" s="8">
        <v>180.9</v>
      </c>
      <c r="Q6636" s="8">
        <v>106.73099999999999</v>
      </c>
      <c r="R6636" s="8">
        <f t="shared" si="310"/>
        <v>455.86799999999994</v>
      </c>
      <c r="S6636" s="8">
        <f>(((Sales[[#This Row],[Unit Price]]-(Sales[[#This Row],[Discount Applied]]*Sales[[#This Row],[Unit Price]]))-Q6636)/Q6636)*100</f>
        <v>61.016949152542402</v>
      </c>
      <c r="T6636" s="8">
        <f t="shared" si="311"/>
        <v>1202.9849999999999</v>
      </c>
      <c r="U6636" s="8">
        <f>Sales[[#This Row],[Unit Cost]]*Sales[[#This Row],[Order Quantity]]</f>
        <v>747.11699999999996</v>
      </c>
    </row>
    <row r="6637" spans="1:21" x14ac:dyDescent="0.2">
      <c r="A6637" s="6" t="s">
        <v>6850</v>
      </c>
      <c r="B6637" s="6" t="s">
        <v>26</v>
      </c>
      <c r="C6637" s="6" t="s">
        <v>144</v>
      </c>
      <c r="D6637" s="7">
        <v>43900</v>
      </c>
      <c r="E6637" s="7">
        <v>44036</v>
      </c>
      <c r="F6637" s="7">
        <v>44041</v>
      </c>
      <c r="G6637" s="7">
        <v>44051</v>
      </c>
      <c r="H6637" s="6">
        <f t="shared" si="309"/>
        <v>15</v>
      </c>
      <c r="I6637" s="6" t="s">
        <v>215</v>
      </c>
      <c r="J6637" s="6">
        <v>25</v>
      </c>
      <c r="K6637" s="6">
        <v>20</v>
      </c>
      <c r="L6637" s="6">
        <v>60</v>
      </c>
      <c r="M6637" s="6">
        <v>15</v>
      </c>
      <c r="N6637" s="6">
        <v>2</v>
      </c>
      <c r="O6637" s="6">
        <v>0.1</v>
      </c>
      <c r="P6637" s="8">
        <v>3852.5</v>
      </c>
      <c r="Q6637" s="8">
        <v>2311.5</v>
      </c>
      <c r="R6637" s="8">
        <f t="shared" si="310"/>
        <v>2311.5</v>
      </c>
      <c r="S6637" s="8">
        <f>(((Sales[[#This Row],[Unit Price]]-(Sales[[#This Row],[Discount Applied]]*Sales[[#This Row],[Unit Price]]))-Q6637)/Q6637)*100</f>
        <v>50</v>
      </c>
      <c r="T6637" s="8">
        <f t="shared" si="311"/>
        <v>6934.5</v>
      </c>
      <c r="U6637" s="8">
        <f>Sales[[#This Row],[Unit Cost]]*Sales[[#This Row],[Order Quantity]]</f>
        <v>4623</v>
      </c>
    </row>
    <row r="6638" spans="1:21" x14ac:dyDescent="0.2">
      <c r="A6638" s="6" t="s">
        <v>6851</v>
      </c>
      <c r="B6638" s="6" t="s">
        <v>24</v>
      </c>
      <c r="C6638" s="6" t="s">
        <v>148</v>
      </c>
      <c r="D6638" s="7">
        <v>44000</v>
      </c>
      <c r="E6638" s="7">
        <v>44036</v>
      </c>
      <c r="F6638" s="7">
        <v>44055</v>
      </c>
      <c r="G6638" s="7">
        <v>44060</v>
      </c>
      <c r="H6638" s="6">
        <f t="shared" si="309"/>
        <v>24</v>
      </c>
      <c r="I6638" s="6" t="s">
        <v>215</v>
      </c>
      <c r="J6638" s="6">
        <v>4</v>
      </c>
      <c r="K6638" s="6">
        <v>21</v>
      </c>
      <c r="L6638" s="6">
        <v>3</v>
      </c>
      <c r="M6638" s="6">
        <v>33</v>
      </c>
      <c r="N6638" s="6">
        <v>4</v>
      </c>
      <c r="O6638" s="6">
        <v>7.4999999999999997E-2</v>
      </c>
      <c r="P6638" s="8">
        <v>1206</v>
      </c>
      <c r="Q6638" s="8">
        <v>964.80000000000007</v>
      </c>
      <c r="R6638" s="8">
        <f t="shared" si="310"/>
        <v>602.99999999999955</v>
      </c>
      <c r="S6638" s="8">
        <f>(((Sales[[#This Row],[Unit Price]]-(Sales[[#This Row],[Discount Applied]]*Sales[[#This Row],[Unit Price]]))-Q6638)/Q6638)*100</f>
        <v>15.624999999999986</v>
      </c>
      <c r="T6638" s="8">
        <f t="shared" si="311"/>
        <v>4462.2</v>
      </c>
      <c r="U6638" s="8">
        <f>Sales[[#This Row],[Unit Cost]]*Sales[[#This Row],[Order Quantity]]</f>
        <v>3859.2000000000003</v>
      </c>
    </row>
    <row r="6639" spans="1:21" x14ac:dyDescent="0.2">
      <c r="A6639" s="6" t="s">
        <v>6852</v>
      </c>
      <c r="B6639" s="6" t="s">
        <v>25</v>
      </c>
      <c r="C6639" s="6" t="s">
        <v>144</v>
      </c>
      <c r="D6639" s="7">
        <v>43900</v>
      </c>
      <c r="E6639" s="7">
        <v>44036</v>
      </c>
      <c r="F6639" s="7">
        <v>44039</v>
      </c>
      <c r="G6639" s="7">
        <v>44046</v>
      </c>
      <c r="H6639" s="6">
        <f t="shared" si="309"/>
        <v>10</v>
      </c>
      <c r="I6639" s="6" t="s">
        <v>215</v>
      </c>
      <c r="J6639" s="6">
        <v>15</v>
      </c>
      <c r="K6639" s="6">
        <v>19</v>
      </c>
      <c r="L6639" s="6">
        <v>72</v>
      </c>
      <c r="M6639" s="6">
        <v>8</v>
      </c>
      <c r="N6639" s="6">
        <v>6</v>
      </c>
      <c r="O6639" s="6">
        <v>7.4999999999999997E-2</v>
      </c>
      <c r="P6639" s="8">
        <v>1996.6000000000001</v>
      </c>
      <c r="Q6639" s="8">
        <v>1078.1640000000002</v>
      </c>
      <c r="R6639" s="8">
        <f t="shared" si="310"/>
        <v>4612.1459999999997</v>
      </c>
      <c r="S6639" s="8">
        <f>(((Sales[[#This Row],[Unit Price]]-(Sales[[#This Row],[Discount Applied]]*Sales[[#This Row],[Unit Price]]))-Q6639)/Q6639)*100</f>
        <v>71.296296296296262</v>
      </c>
      <c r="T6639" s="8">
        <f t="shared" si="311"/>
        <v>11081.130000000001</v>
      </c>
      <c r="U6639" s="8">
        <f>Sales[[#This Row],[Unit Cost]]*Sales[[#This Row],[Order Quantity]]</f>
        <v>6468.9840000000013</v>
      </c>
    </row>
    <row r="6640" spans="1:21" x14ac:dyDescent="0.2">
      <c r="A6640" s="6" t="s">
        <v>6853</v>
      </c>
      <c r="B6640" s="6" t="s">
        <v>26</v>
      </c>
      <c r="C6640" s="6" t="s">
        <v>147</v>
      </c>
      <c r="D6640" s="7">
        <v>43900</v>
      </c>
      <c r="E6640" s="7">
        <v>44036</v>
      </c>
      <c r="F6640" s="7">
        <v>44038</v>
      </c>
      <c r="G6640" s="7">
        <v>44042</v>
      </c>
      <c r="H6640" s="6">
        <f t="shared" si="309"/>
        <v>6</v>
      </c>
      <c r="I6640" s="6" t="s">
        <v>215</v>
      </c>
      <c r="J6640" s="6">
        <v>28</v>
      </c>
      <c r="K6640" s="6">
        <v>5</v>
      </c>
      <c r="L6640" s="6">
        <v>244</v>
      </c>
      <c r="M6640" s="6">
        <v>19</v>
      </c>
      <c r="N6640" s="6">
        <v>3</v>
      </c>
      <c r="O6640" s="6">
        <v>0.1</v>
      </c>
      <c r="P6640" s="8">
        <v>2646.5</v>
      </c>
      <c r="Q6640" s="8">
        <v>1482.0400000000002</v>
      </c>
      <c r="R6640" s="8">
        <f t="shared" si="310"/>
        <v>2699.4299999999994</v>
      </c>
      <c r="S6640" s="8">
        <f>(((Sales[[#This Row],[Unit Price]]-(Sales[[#This Row],[Discount Applied]]*Sales[[#This Row],[Unit Price]]))-Q6640)/Q6640)*100</f>
        <v>60.714285714285687</v>
      </c>
      <c r="T6640" s="8">
        <f t="shared" si="311"/>
        <v>7145.55</v>
      </c>
      <c r="U6640" s="8">
        <f>Sales[[#This Row],[Unit Cost]]*Sales[[#This Row],[Order Quantity]]</f>
        <v>4446.1200000000008</v>
      </c>
    </row>
    <row r="6641" spans="1:21" x14ac:dyDescent="0.2">
      <c r="A6641" s="6" t="s">
        <v>6854</v>
      </c>
      <c r="B6641" s="6" t="s">
        <v>23</v>
      </c>
      <c r="C6641" s="6" t="s">
        <v>147</v>
      </c>
      <c r="D6641" s="7">
        <v>44000</v>
      </c>
      <c r="E6641" s="7">
        <v>44036</v>
      </c>
      <c r="F6641" s="7">
        <v>44056</v>
      </c>
      <c r="G6641" s="7">
        <v>44059</v>
      </c>
      <c r="H6641" s="6">
        <f t="shared" si="309"/>
        <v>23</v>
      </c>
      <c r="I6641" s="6" t="s">
        <v>215</v>
      </c>
      <c r="J6641" s="6">
        <v>25</v>
      </c>
      <c r="K6641" s="6">
        <v>1</v>
      </c>
      <c r="L6641" s="6">
        <v>221</v>
      </c>
      <c r="M6641" s="6">
        <v>24</v>
      </c>
      <c r="N6641" s="6">
        <v>3</v>
      </c>
      <c r="O6641" s="6">
        <v>0.1</v>
      </c>
      <c r="P6641" s="8">
        <v>1018.4</v>
      </c>
      <c r="Q6641" s="8">
        <v>804.53600000000006</v>
      </c>
      <c r="R6641" s="8">
        <f t="shared" si="310"/>
        <v>336.07199999999966</v>
      </c>
      <c r="S6641" s="8">
        <f>(((Sales[[#This Row],[Unit Price]]-(Sales[[#This Row],[Discount Applied]]*Sales[[#This Row],[Unit Price]]))-Q6641)/Q6641)*100</f>
        <v>13.924050632911378</v>
      </c>
      <c r="T6641" s="8">
        <f t="shared" si="311"/>
        <v>2749.68</v>
      </c>
      <c r="U6641" s="8">
        <f>Sales[[#This Row],[Unit Cost]]*Sales[[#This Row],[Order Quantity]]</f>
        <v>2413.6080000000002</v>
      </c>
    </row>
    <row r="6642" spans="1:21" x14ac:dyDescent="0.2">
      <c r="A6642" s="6" t="s">
        <v>6855</v>
      </c>
      <c r="B6642" s="6" t="s">
        <v>23</v>
      </c>
      <c r="C6642" s="6" t="s">
        <v>145</v>
      </c>
      <c r="D6642" s="7">
        <v>43900</v>
      </c>
      <c r="E6642" s="7">
        <v>44037</v>
      </c>
      <c r="F6642" s="7">
        <v>44059</v>
      </c>
      <c r="G6642" s="7">
        <v>44066</v>
      </c>
      <c r="H6642" s="6">
        <f t="shared" si="309"/>
        <v>29</v>
      </c>
      <c r="I6642" s="6" t="s">
        <v>215</v>
      </c>
      <c r="J6642" s="6">
        <v>21</v>
      </c>
      <c r="K6642" s="6">
        <v>14</v>
      </c>
      <c r="L6642" s="6">
        <v>161</v>
      </c>
      <c r="M6642" s="6">
        <v>32</v>
      </c>
      <c r="N6642" s="6">
        <v>2</v>
      </c>
      <c r="O6642" s="6">
        <v>0.05</v>
      </c>
      <c r="P6642" s="8">
        <v>5165.7</v>
      </c>
      <c r="Q6642" s="8">
        <v>2996.1059999999998</v>
      </c>
      <c r="R6642" s="8">
        <f t="shared" si="310"/>
        <v>3822.6180000000004</v>
      </c>
      <c r="S6642" s="8">
        <f>(((Sales[[#This Row],[Unit Price]]-(Sales[[#This Row],[Discount Applied]]*Sales[[#This Row],[Unit Price]]))-Q6642)/Q6642)*100</f>
        <v>63.793103448275879</v>
      </c>
      <c r="T6642" s="8">
        <f t="shared" si="311"/>
        <v>9814.83</v>
      </c>
      <c r="U6642" s="8">
        <f>Sales[[#This Row],[Unit Cost]]*Sales[[#This Row],[Order Quantity]]</f>
        <v>5992.2119999999995</v>
      </c>
    </row>
    <row r="6643" spans="1:21" x14ac:dyDescent="0.2">
      <c r="A6643" s="6" t="s">
        <v>6856</v>
      </c>
      <c r="B6643" s="6" t="s">
        <v>24</v>
      </c>
      <c r="C6643" s="6" t="s">
        <v>143</v>
      </c>
      <c r="D6643" s="7">
        <v>44000</v>
      </c>
      <c r="E6643" s="7">
        <v>44037</v>
      </c>
      <c r="F6643" s="7">
        <v>44050</v>
      </c>
      <c r="G6643" s="7">
        <v>44056</v>
      </c>
      <c r="H6643" s="6">
        <f t="shared" si="309"/>
        <v>19</v>
      </c>
      <c r="I6643" s="6" t="s">
        <v>215</v>
      </c>
      <c r="J6643" s="6">
        <v>9</v>
      </c>
      <c r="K6643" s="6">
        <v>47</v>
      </c>
      <c r="L6643" s="6">
        <v>334</v>
      </c>
      <c r="M6643" s="6">
        <v>41</v>
      </c>
      <c r="N6643" s="6">
        <v>1</v>
      </c>
      <c r="O6643" s="6">
        <v>0.05</v>
      </c>
      <c r="P6643" s="8">
        <v>2231.1</v>
      </c>
      <c r="Q6643" s="8">
        <v>1762.569</v>
      </c>
      <c r="R6643" s="8">
        <f t="shared" si="310"/>
        <v>356.97600000000011</v>
      </c>
      <c r="S6643" s="8">
        <f>(((Sales[[#This Row],[Unit Price]]-(Sales[[#This Row],[Discount Applied]]*Sales[[#This Row],[Unit Price]]))-Q6643)/Q6643)*100</f>
        <v>20.253164556962034</v>
      </c>
      <c r="T6643" s="8">
        <f t="shared" si="311"/>
        <v>2119.5450000000001</v>
      </c>
      <c r="U6643" s="8">
        <f>Sales[[#This Row],[Unit Cost]]*Sales[[#This Row],[Order Quantity]]</f>
        <v>1762.569</v>
      </c>
    </row>
    <row r="6644" spans="1:21" x14ac:dyDescent="0.2">
      <c r="A6644" s="6" t="s">
        <v>6857</v>
      </c>
      <c r="B6644" s="6" t="s">
        <v>24</v>
      </c>
      <c r="C6644" s="6" t="s">
        <v>146</v>
      </c>
      <c r="D6644" s="7">
        <v>43900</v>
      </c>
      <c r="E6644" s="7">
        <v>44037</v>
      </c>
      <c r="F6644" s="7">
        <v>44046</v>
      </c>
      <c r="G6644" s="7">
        <v>44054</v>
      </c>
      <c r="H6644" s="6">
        <f t="shared" si="309"/>
        <v>17</v>
      </c>
      <c r="I6644" s="6" t="s">
        <v>215</v>
      </c>
      <c r="J6644" s="6">
        <v>3</v>
      </c>
      <c r="K6644" s="6">
        <v>11</v>
      </c>
      <c r="L6644" s="6">
        <v>270</v>
      </c>
      <c r="M6644" s="6">
        <v>34</v>
      </c>
      <c r="N6644" s="6">
        <v>8</v>
      </c>
      <c r="O6644" s="6">
        <v>0.05</v>
      </c>
      <c r="P6644" s="8">
        <v>6231</v>
      </c>
      <c r="Q6644" s="8">
        <v>4174.7700000000004</v>
      </c>
      <c r="R6644" s="8">
        <f t="shared" si="310"/>
        <v>13957.439999999995</v>
      </c>
      <c r="S6644" s="8">
        <f>(((Sales[[#This Row],[Unit Price]]-(Sales[[#This Row],[Discount Applied]]*Sales[[#This Row],[Unit Price]]))-Q6644)/Q6644)*100</f>
        <v>41.791044776119385</v>
      </c>
      <c r="T6644" s="8">
        <f t="shared" si="311"/>
        <v>47355.6</v>
      </c>
      <c r="U6644" s="8">
        <f>Sales[[#This Row],[Unit Cost]]*Sales[[#This Row],[Order Quantity]]</f>
        <v>33398.160000000003</v>
      </c>
    </row>
    <row r="6645" spans="1:21" x14ac:dyDescent="0.2">
      <c r="A6645" s="6" t="s">
        <v>6858</v>
      </c>
      <c r="B6645" s="6" t="s">
        <v>24</v>
      </c>
      <c r="C6645" s="6" t="s">
        <v>143</v>
      </c>
      <c r="D6645" s="7">
        <v>44000</v>
      </c>
      <c r="E6645" s="7">
        <v>44037</v>
      </c>
      <c r="F6645" s="7">
        <v>44052</v>
      </c>
      <c r="G6645" s="7">
        <v>44053</v>
      </c>
      <c r="H6645" s="6">
        <f t="shared" si="309"/>
        <v>16</v>
      </c>
      <c r="I6645" s="6" t="s">
        <v>215</v>
      </c>
      <c r="J6645" s="6">
        <v>10</v>
      </c>
      <c r="K6645" s="6">
        <v>23</v>
      </c>
      <c r="L6645" s="6">
        <v>362</v>
      </c>
      <c r="M6645" s="6">
        <v>25</v>
      </c>
      <c r="N6645" s="6">
        <v>5</v>
      </c>
      <c r="O6645" s="6">
        <v>0.05</v>
      </c>
      <c r="P6645" s="8">
        <v>5025</v>
      </c>
      <c r="Q6645" s="8">
        <v>3567.75</v>
      </c>
      <c r="R6645" s="8">
        <f t="shared" si="310"/>
        <v>6030</v>
      </c>
      <c r="S6645" s="8">
        <f>(((Sales[[#This Row],[Unit Price]]-(Sales[[#This Row],[Discount Applied]]*Sales[[#This Row],[Unit Price]]))-Q6645)/Q6645)*100</f>
        <v>33.802816901408448</v>
      </c>
      <c r="T6645" s="8">
        <f t="shared" si="311"/>
        <v>23868.75</v>
      </c>
      <c r="U6645" s="8">
        <f>Sales[[#This Row],[Unit Cost]]*Sales[[#This Row],[Order Quantity]]</f>
        <v>17838.75</v>
      </c>
    </row>
    <row r="6646" spans="1:21" x14ac:dyDescent="0.2">
      <c r="A6646" s="6" t="s">
        <v>6859</v>
      </c>
      <c r="B6646" s="6" t="s">
        <v>24</v>
      </c>
      <c r="C6646" s="6" t="s">
        <v>146</v>
      </c>
      <c r="D6646" s="7">
        <v>43900</v>
      </c>
      <c r="E6646" s="7">
        <v>44037</v>
      </c>
      <c r="F6646" s="7">
        <v>44049</v>
      </c>
      <c r="G6646" s="7">
        <v>44055</v>
      </c>
      <c r="H6646" s="6">
        <f t="shared" si="309"/>
        <v>18</v>
      </c>
      <c r="I6646" s="6" t="s">
        <v>215</v>
      </c>
      <c r="J6646" s="6">
        <v>12</v>
      </c>
      <c r="K6646" s="6">
        <v>39</v>
      </c>
      <c r="L6646" s="6">
        <v>270</v>
      </c>
      <c r="M6646" s="6">
        <v>40</v>
      </c>
      <c r="N6646" s="6">
        <v>1</v>
      </c>
      <c r="O6646" s="6">
        <v>0.1</v>
      </c>
      <c r="P6646" s="8">
        <v>1802.3</v>
      </c>
      <c r="Q6646" s="8">
        <v>1063.357</v>
      </c>
      <c r="R6646" s="8">
        <f t="shared" si="310"/>
        <v>558.71299999999997</v>
      </c>
      <c r="S6646" s="8">
        <f>(((Sales[[#This Row],[Unit Price]]-(Sales[[#This Row],[Discount Applied]]*Sales[[#This Row],[Unit Price]]))-Q6646)/Q6646)*100</f>
        <v>52.542372881355924</v>
      </c>
      <c r="T6646" s="8">
        <f t="shared" si="311"/>
        <v>1622.07</v>
      </c>
      <c r="U6646" s="8">
        <f>Sales[[#This Row],[Unit Cost]]*Sales[[#This Row],[Order Quantity]]</f>
        <v>1063.357</v>
      </c>
    </row>
    <row r="6647" spans="1:21" x14ac:dyDescent="0.2">
      <c r="A6647" s="6" t="s">
        <v>6860</v>
      </c>
      <c r="B6647" s="6" t="s">
        <v>25</v>
      </c>
      <c r="C6647" s="6" t="s">
        <v>143</v>
      </c>
      <c r="D6647" s="7">
        <v>43900</v>
      </c>
      <c r="E6647" s="7">
        <v>44037</v>
      </c>
      <c r="F6647" s="7">
        <v>44051</v>
      </c>
      <c r="G6647" s="7">
        <v>44060</v>
      </c>
      <c r="H6647" s="6">
        <f t="shared" si="309"/>
        <v>23</v>
      </c>
      <c r="I6647" s="6" t="s">
        <v>215</v>
      </c>
      <c r="J6647" s="6">
        <v>13</v>
      </c>
      <c r="K6647" s="6">
        <v>13</v>
      </c>
      <c r="L6647" s="6">
        <v>334</v>
      </c>
      <c r="M6647" s="6">
        <v>40</v>
      </c>
      <c r="N6647" s="6">
        <v>6</v>
      </c>
      <c r="O6647" s="6">
        <v>7.4999999999999997E-2</v>
      </c>
      <c r="P6647" s="8">
        <v>6291.3</v>
      </c>
      <c r="Q6647" s="8">
        <v>3837.6930000000002</v>
      </c>
      <c r="R6647" s="8">
        <f t="shared" si="310"/>
        <v>11890.557000000001</v>
      </c>
      <c r="S6647" s="8">
        <f>(((Sales[[#This Row],[Unit Price]]-(Sales[[#This Row],[Discount Applied]]*Sales[[#This Row],[Unit Price]]))-Q6647)/Q6647)*100</f>
        <v>51.639344262295083</v>
      </c>
      <c r="T6647" s="8">
        <f t="shared" si="311"/>
        <v>34916.715000000004</v>
      </c>
      <c r="U6647" s="8">
        <f>Sales[[#This Row],[Unit Cost]]*Sales[[#This Row],[Order Quantity]]</f>
        <v>23026.158000000003</v>
      </c>
    </row>
    <row r="6648" spans="1:21" x14ac:dyDescent="0.2">
      <c r="A6648" s="6" t="s">
        <v>6861</v>
      </c>
      <c r="B6648" s="6" t="s">
        <v>25</v>
      </c>
      <c r="C6648" s="6" t="s">
        <v>145</v>
      </c>
      <c r="D6648" s="7">
        <v>44000</v>
      </c>
      <c r="E6648" s="7">
        <v>44037</v>
      </c>
      <c r="F6648" s="7">
        <v>44048</v>
      </c>
      <c r="G6648" s="7">
        <v>44052</v>
      </c>
      <c r="H6648" s="6">
        <f t="shared" si="309"/>
        <v>15</v>
      </c>
      <c r="I6648" s="6" t="s">
        <v>215</v>
      </c>
      <c r="J6648" s="6">
        <v>13</v>
      </c>
      <c r="K6648" s="6">
        <v>5</v>
      </c>
      <c r="L6648" s="6">
        <v>116</v>
      </c>
      <c r="M6648" s="6">
        <v>18</v>
      </c>
      <c r="N6648" s="6">
        <v>2</v>
      </c>
      <c r="O6648" s="6">
        <v>7.4999999999999997E-2</v>
      </c>
      <c r="P6648" s="8">
        <v>2505.8000000000002</v>
      </c>
      <c r="Q6648" s="8">
        <v>1002.3200000000002</v>
      </c>
      <c r="R6648" s="8">
        <f t="shared" si="310"/>
        <v>2631.09</v>
      </c>
      <c r="S6648" s="8">
        <f>(((Sales[[#This Row],[Unit Price]]-(Sales[[#This Row],[Discount Applied]]*Sales[[#This Row],[Unit Price]]))-Q6648)/Q6648)*100</f>
        <v>131.24999999999997</v>
      </c>
      <c r="T6648" s="8">
        <f t="shared" si="311"/>
        <v>4635.7300000000005</v>
      </c>
      <c r="U6648" s="8">
        <f>Sales[[#This Row],[Unit Cost]]*Sales[[#This Row],[Order Quantity]]</f>
        <v>2004.6400000000003</v>
      </c>
    </row>
    <row r="6649" spans="1:21" x14ac:dyDescent="0.2">
      <c r="A6649" s="6" t="s">
        <v>6862</v>
      </c>
      <c r="B6649" s="6" t="s">
        <v>24</v>
      </c>
      <c r="C6649" s="6" t="s">
        <v>146</v>
      </c>
      <c r="D6649" s="7">
        <v>43900</v>
      </c>
      <c r="E6649" s="7">
        <v>44037</v>
      </c>
      <c r="F6649" s="7">
        <v>44043</v>
      </c>
      <c r="G6649" s="7">
        <v>44049</v>
      </c>
      <c r="H6649" s="6">
        <f t="shared" si="309"/>
        <v>12</v>
      </c>
      <c r="I6649" s="6" t="s">
        <v>215</v>
      </c>
      <c r="J6649" s="6">
        <v>6</v>
      </c>
      <c r="K6649" s="6">
        <v>29</v>
      </c>
      <c r="L6649" s="6">
        <v>277</v>
      </c>
      <c r="M6649" s="6">
        <v>43</v>
      </c>
      <c r="N6649" s="6">
        <v>8</v>
      </c>
      <c r="O6649" s="6">
        <v>7.4999999999999997E-2</v>
      </c>
      <c r="P6649" s="8">
        <v>1125.6000000000001</v>
      </c>
      <c r="Q6649" s="8">
        <v>956.7600000000001</v>
      </c>
      <c r="R6649" s="8">
        <f t="shared" si="310"/>
        <v>675.35999999999967</v>
      </c>
      <c r="S6649" s="8">
        <f>(((Sales[[#This Row],[Unit Price]]-(Sales[[#This Row],[Discount Applied]]*Sales[[#This Row],[Unit Price]]))-Q6649)/Q6649)*100</f>
        <v>8.8235294117647012</v>
      </c>
      <c r="T6649" s="8">
        <f t="shared" si="311"/>
        <v>8329.44</v>
      </c>
      <c r="U6649" s="8">
        <f>Sales[[#This Row],[Unit Cost]]*Sales[[#This Row],[Order Quantity]]</f>
        <v>7654.0800000000008</v>
      </c>
    </row>
    <row r="6650" spans="1:21" x14ac:dyDescent="0.2">
      <c r="A6650" s="6" t="s">
        <v>6863</v>
      </c>
      <c r="B6650" s="6" t="s">
        <v>24</v>
      </c>
      <c r="C6650" s="6" t="s">
        <v>144</v>
      </c>
      <c r="D6650" s="7">
        <v>43900</v>
      </c>
      <c r="E6650" s="7">
        <v>44037</v>
      </c>
      <c r="F6650" s="7">
        <v>44059</v>
      </c>
      <c r="G6650" s="7">
        <v>44066</v>
      </c>
      <c r="H6650" s="6">
        <f t="shared" si="309"/>
        <v>29</v>
      </c>
      <c r="I6650" s="6" t="s">
        <v>215</v>
      </c>
      <c r="J6650" s="6">
        <v>3</v>
      </c>
      <c r="K6650" s="6">
        <v>19</v>
      </c>
      <c r="L6650" s="6">
        <v>59</v>
      </c>
      <c r="M6650" s="6">
        <v>46</v>
      </c>
      <c r="N6650" s="6">
        <v>7</v>
      </c>
      <c r="O6650" s="6">
        <v>0.1</v>
      </c>
      <c r="P6650" s="8">
        <v>683.4</v>
      </c>
      <c r="Q6650" s="8">
        <v>328.03199999999998</v>
      </c>
      <c r="R6650" s="8">
        <f t="shared" si="310"/>
        <v>2009.1960000000004</v>
      </c>
      <c r="S6650" s="8">
        <f>(((Sales[[#This Row],[Unit Price]]-(Sales[[#This Row],[Discount Applied]]*Sales[[#This Row],[Unit Price]]))-Q6650)/Q6650)*100</f>
        <v>87.499999999999986</v>
      </c>
      <c r="T6650" s="8">
        <f t="shared" si="311"/>
        <v>4305.42</v>
      </c>
      <c r="U6650" s="8">
        <f>Sales[[#This Row],[Unit Cost]]*Sales[[#This Row],[Order Quantity]]</f>
        <v>2296.2239999999997</v>
      </c>
    </row>
    <row r="6651" spans="1:21" x14ac:dyDescent="0.2">
      <c r="A6651" s="6" t="s">
        <v>6864</v>
      </c>
      <c r="B6651" s="6" t="s">
        <v>25</v>
      </c>
      <c r="C6651" s="6" t="s">
        <v>146</v>
      </c>
      <c r="D6651" s="7">
        <v>43900</v>
      </c>
      <c r="E6651" s="7">
        <v>44037</v>
      </c>
      <c r="F6651" s="7">
        <v>44042</v>
      </c>
      <c r="G6651" s="7">
        <v>44047</v>
      </c>
      <c r="H6651" s="6">
        <f t="shared" si="309"/>
        <v>10</v>
      </c>
      <c r="I6651" s="6" t="s">
        <v>215</v>
      </c>
      <c r="J6651" s="6">
        <v>19</v>
      </c>
      <c r="K6651" s="6">
        <v>37</v>
      </c>
      <c r="L6651" s="6">
        <v>263</v>
      </c>
      <c r="M6651" s="6">
        <v>2</v>
      </c>
      <c r="N6651" s="6">
        <v>5</v>
      </c>
      <c r="O6651" s="6">
        <v>0.3</v>
      </c>
      <c r="P6651" s="8">
        <v>1775.5</v>
      </c>
      <c r="Q6651" s="8">
        <v>1083.0550000000001</v>
      </c>
      <c r="R6651" s="8">
        <f t="shared" si="310"/>
        <v>798.97499999999945</v>
      </c>
      <c r="S6651" s="8">
        <f>(((Sales[[#This Row],[Unit Price]]-(Sales[[#This Row],[Discount Applied]]*Sales[[#This Row],[Unit Price]]))-Q6651)/Q6651)*100</f>
        <v>14.754098360655723</v>
      </c>
      <c r="T6651" s="8">
        <f t="shared" si="311"/>
        <v>6214.25</v>
      </c>
      <c r="U6651" s="8">
        <f>Sales[[#This Row],[Unit Cost]]*Sales[[#This Row],[Order Quantity]]</f>
        <v>5415.2750000000005</v>
      </c>
    </row>
    <row r="6652" spans="1:21" x14ac:dyDescent="0.2">
      <c r="A6652" s="6" t="s">
        <v>6865</v>
      </c>
      <c r="B6652" s="6" t="s">
        <v>24</v>
      </c>
      <c r="C6652" s="6" t="s">
        <v>143</v>
      </c>
      <c r="D6652" s="7">
        <v>43900</v>
      </c>
      <c r="E6652" s="7">
        <v>44038</v>
      </c>
      <c r="F6652" s="7">
        <v>44054</v>
      </c>
      <c r="G6652" s="7">
        <v>44057</v>
      </c>
      <c r="H6652" s="6">
        <f t="shared" si="309"/>
        <v>19</v>
      </c>
      <c r="I6652" s="6" t="s">
        <v>215</v>
      </c>
      <c r="J6652" s="6">
        <v>5</v>
      </c>
      <c r="K6652" s="6">
        <v>5</v>
      </c>
      <c r="L6652" s="6">
        <v>330</v>
      </c>
      <c r="M6652" s="6">
        <v>23</v>
      </c>
      <c r="N6652" s="6">
        <v>1</v>
      </c>
      <c r="O6652" s="6">
        <v>7.4999999999999997E-2</v>
      </c>
      <c r="P6652" s="8">
        <v>1246.2</v>
      </c>
      <c r="Q6652" s="8">
        <v>710.33399999999995</v>
      </c>
      <c r="R6652" s="8">
        <f t="shared" si="310"/>
        <v>442.40100000000018</v>
      </c>
      <c r="S6652" s="8">
        <f>(((Sales[[#This Row],[Unit Price]]-(Sales[[#This Row],[Discount Applied]]*Sales[[#This Row],[Unit Price]]))-Q6652)/Q6652)*100</f>
        <v>62.280701754385994</v>
      </c>
      <c r="T6652" s="8">
        <f t="shared" si="311"/>
        <v>1152.7350000000001</v>
      </c>
      <c r="U6652" s="8">
        <f>Sales[[#This Row],[Unit Cost]]*Sales[[#This Row],[Order Quantity]]</f>
        <v>710.33399999999995</v>
      </c>
    </row>
    <row r="6653" spans="1:21" x14ac:dyDescent="0.2">
      <c r="A6653" s="6" t="s">
        <v>6866</v>
      </c>
      <c r="B6653" s="6" t="s">
        <v>24</v>
      </c>
      <c r="C6653" s="6" t="s">
        <v>144</v>
      </c>
      <c r="D6653" s="7">
        <v>43900</v>
      </c>
      <c r="E6653" s="7">
        <v>44038</v>
      </c>
      <c r="F6653" s="7">
        <v>44065</v>
      </c>
      <c r="G6653" s="7">
        <v>44072</v>
      </c>
      <c r="H6653" s="6">
        <f t="shared" si="309"/>
        <v>34</v>
      </c>
      <c r="I6653" s="6" t="s">
        <v>215</v>
      </c>
      <c r="J6653" s="6">
        <v>9</v>
      </c>
      <c r="K6653" s="6">
        <v>29</v>
      </c>
      <c r="L6653" s="6">
        <v>87</v>
      </c>
      <c r="M6653" s="6">
        <v>37</v>
      </c>
      <c r="N6653" s="6">
        <v>3</v>
      </c>
      <c r="O6653" s="6">
        <v>7.4999999999999997E-2</v>
      </c>
      <c r="P6653" s="8">
        <v>3906.1</v>
      </c>
      <c r="Q6653" s="8">
        <v>3203.002</v>
      </c>
      <c r="R6653" s="8">
        <f t="shared" si="310"/>
        <v>1230.4215000000004</v>
      </c>
      <c r="S6653" s="8">
        <f>(((Sales[[#This Row],[Unit Price]]-(Sales[[#This Row],[Discount Applied]]*Sales[[#This Row],[Unit Price]]))-Q6653)/Q6653)*100</f>
        <v>12.804878048780488</v>
      </c>
      <c r="T6653" s="8">
        <f t="shared" si="311"/>
        <v>10839.4275</v>
      </c>
      <c r="U6653" s="8">
        <f>Sales[[#This Row],[Unit Cost]]*Sales[[#This Row],[Order Quantity]]</f>
        <v>9609.0059999999994</v>
      </c>
    </row>
    <row r="6654" spans="1:21" x14ac:dyDescent="0.2">
      <c r="A6654" s="6" t="s">
        <v>6867</v>
      </c>
      <c r="B6654" s="6" t="s">
        <v>24</v>
      </c>
      <c r="C6654" s="6" t="s">
        <v>145</v>
      </c>
      <c r="D6654" s="7">
        <v>43900</v>
      </c>
      <c r="E6654" s="7">
        <v>44038</v>
      </c>
      <c r="F6654" s="7">
        <v>44063</v>
      </c>
      <c r="G6654" s="7">
        <v>44069</v>
      </c>
      <c r="H6654" s="6">
        <f t="shared" si="309"/>
        <v>31</v>
      </c>
      <c r="I6654" s="6" t="s">
        <v>215</v>
      </c>
      <c r="J6654" s="6">
        <v>4</v>
      </c>
      <c r="K6654" s="6">
        <v>30</v>
      </c>
      <c r="L6654" s="6">
        <v>98</v>
      </c>
      <c r="M6654" s="6">
        <v>42</v>
      </c>
      <c r="N6654" s="6">
        <v>2</v>
      </c>
      <c r="O6654" s="6">
        <v>0.1</v>
      </c>
      <c r="P6654" s="8">
        <v>737</v>
      </c>
      <c r="Q6654" s="8">
        <v>449.57</v>
      </c>
      <c r="R6654" s="8">
        <f t="shared" si="310"/>
        <v>427.45999999999992</v>
      </c>
      <c r="S6654" s="8">
        <f>(((Sales[[#This Row],[Unit Price]]-(Sales[[#This Row],[Discount Applied]]*Sales[[#This Row],[Unit Price]]))-Q6654)/Q6654)*100</f>
        <v>47.540983606557369</v>
      </c>
      <c r="T6654" s="8">
        <f t="shared" si="311"/>
        <v>1326.6</v>
      </c>
      <c r="U6654" s="8">
        <f>Sales[[#This Row],[Unit Cost]]*Sales[[#This Row],[Order Quantity]]</f>
        <v>899.14</v>
      </c>
    </row>
    <row r="6655" spans="1:21" x14ac:dyDescent="0.2">
      <c r="A6655" s="6" t="s">
        <v>6868</v>
      </c>
      <c r="B6655" s="6" t="s">
        <v>25</v>
      </c>
      <c r="C6655" s="6" t="s">
        <v>143</v>
      </c>
      <c r="D6655" s="7">
        <v>44000</v>
      </c>
      <c r="E6655" s="7">
        <v>44038</v>
      </c>
      <c r="F6655" s="7">
        <v>44066</v>
      </c>
      <c r="G6655" s="7">
        <v>44069</v>
      </c>
      <c r="H6655" s="6">
        <f t="shared" si="309"/>
        <v>31</v>
      </c>
      <c r="I6655" s="6" t="s">
        <v>215</v>
      </c>
      <c r="J6655" s="6">
        <v>16</v>
      </c>
      <c r="K6655" s="6">
        <v>31</v>
      </c>
      <c r="L6655" s="6">
        <v>362</v>
      </c>
      <c r="M6655" s="6">
        <v>41</v>
      </c>
      <c r="N6655" s="6">
        <v>8</v>
      </c>
      <c r="O6655" s="6">
        <v>0.15</v>
      </c>
      <c r="P6655" s="8">
        <v>3102.1</v>
      </c>
      <c r="Q6655" s="8">
        <v>2047.386</v>
      </c>
      <c r="R6655" s="8">
        <f t="shared" si="310"/>
        <v>4715.1919999999991</v>
      </c>
      <c r="S6655" s="8">
        <f>(((Sales[[#This Row],[Unit Price]]-(Sales[[#This Row],[Discount Applied]]*Sales[[#This Row],[Unit Price]]))-Q6655)/Q6655)*100</f>
        <v>28.787878787878785</v>
      </c>
      <c r="T6655" s="8">
        <f t="shared" si="311"/>
        <v>21094.28</v>
      </c>
      <c r="U6655" s="8">
        <f>Sales[[#This Row],[Unit Cost]]*Sales[[#This Row],[Order Quantity]]</f>
        <v>16379.088</v>
      </c>
    </row>
    <row r="6656" spans="1:21" x14ac:dyDescent="0.2">
      <c r="A6656" s="6" t="s">
        <v>6869</v>
      </c>
      <c r="B6656" s="6" t="s">
        <v>25</v>
      </c>
      <c r="C6656" s="6" t="s">
        <v>147</v>
      </c>
      <c r="D6656" s="7">
        <v>43900</v>
      </c>
      <c r="E6656" s="7">
        <v>44038</v>
      </c>
      <c r="F6656" s="7">
        <v>44041</v>
      </c>
      <c r="G6656" s="7">
        <v>44045</v>
      </c>
      <c r="H6656" s="6">
        <f t="shared" si="309"/>
        <v>7</v>
      </c>
      <c r="I6656" s="6" t="s">
        <v>215</v>
      </c>
      <c r="J6656" s="6">
        <v>19</v>
      </c>
      <c r="K6656" s="6">
        <v>2</v>
      </c>
      <c r="L6656" s="6">
        <v>215</v>
      </c>
      <c r="M6656" s="6">
        <v>25</v>
      </c>
      <c r="N6656" s="6">
        <v>5</v>
      </c>
      <c r="O6656" s="6">
        <v>7.4999999999999997E-2</v>
      </c>
      <c r="P6656" s="8">
        <v>1139</v>
      </c>
      <c r="Q6656" s="8">
        <v>706.18</v>
      </c>
      <c r="R6656" s="8">
        <f t="shared" si="310"/>
        <v>1736.9750000000004</v>
      </c>
      <c r="S6656" s="8">
        <f>(((Sales[[#This Row],[Unit Price]]-(Sales[[#This Row],[Discount Applied]]*Sales[[#This Row],[Unit Price]]))-Q6656)/Q6656)*100</f>
        <v>49.19354838709679</v>
      </c>
      <c r="T6656" s="8">
        <f t="shared" si="311"/>
        <v>5267.875</v>
      </c>
      <c r="U6656" s="8">
        <f>Sales[[#This Row],[Unit Cost]]*Sales[[#This Row],[Order Quantity]]</f>
        <v>3530.8999999999996</v>
      </c>
    </row>
    <row r="6657" spans="1:21" x14ac:dyDescent="0.2">
      <c r="A6657" s="6" t="s">
        <v>6870</v>
      </c>
      <c r="B6657" s="6" t="s">
        <v>25</v>
      </c>
      <c r="C6657" s="6" t="s">
        <v>143</v>
      </c>
      <c r="D6657" s="7">
        <v>43900</v>
      </c>
      <c r="E6657" s="7">
        <v>44038</v>
      </c>
      <c r="F6657" s="7">
        <v>44061</v>
      </c>
      <c r="G6657" s="7">
        <v>44069</v>
      </c>
      <c r="H6657" s="6">
        <f t="shared" si="309"/>
        <v>31</v>
      </c>
      <c r="I6657" s="6" t="s">
        <v>215</v>
      </c>
      <c r="J6657" s="6">
        <v>14</v>
      </c>
      <c r="K6657" s="6">
        <v>17</v>
      </c>
      <c r="L6657" s="6">
        <v>346</v>
      </c>
      <c r="M6657" s="6">
        <v>19</v>
      </c>
      <c r="N6657" s="6">
        <v>3</v>
      </c>
      <c r="O6657" s="6">
        <v>0.15</v>
      </c>
      <c r="P6657" s="8">
        <v>3912.8</v>
      </c>
      <c r="Q6657" s="8">
        <v>2934.6000000000004</v>
      </c>
      <c r="R6657" s="8">
        <f t="shared" si="310"/>
        <v>1173.8400000000001</v>
      </c>
      <c r="S6657" s="8">
        <f>(((Sales[[#This Row],[Unit Price]]-(Sales[[#This Row],[Discount Applied]]*Sales[[#This Row],[Unit Price]]))-Q6657)/Q6657)*100</f>
        <v>13.333333333333321</v>
      </c>
      <c r="T6657" s="8">
        <f t="shared" si="311"/>
        <v>9977.6400000000012</v>
      </c>
      <c r="U6657" s="8">
        <f>Sales[[#This Row],[Unit Cost]]*Sales[[#This Row],[Order Quantity]]</f>
        <v>8803.8000000000011</v>
      </c>
    </row>
    <row r="6658" spans="1:21" x14ac:dyDescent="0.2">
      <c r="A6658" s="6" t="s">
        <v>6871</v>
      </c>
      <c r="B6658" s="6" t="s">
        <v>26</v>
      </c>
      <c r="C6658" s="6" t="s">
        <v>148</v>
      </c>
      <c r="D6658" s="7">
        <v>43900</v>
      </c>
      <c r="E6658" s="7">
        <v>44038</v>
      </c>
      <c r="F6658" s="7">
        <v>44054</v>
      </c>
      <c r="G6658" s="7">
        <v>44059</v>
      </c>
      <c r="H6658" s="6">
        <f t="shared" ref="H6658:H6721" si="312">G6658-E6658</f>
        <v>21</v>
      </c>
      <c r="I6658" s="6" t="s">
        <v>215</v>
      </c>
      <c r="J6658" s="6">
        <v>27</v>
      </c>
      <c r="K6658" s="6">
        <v>43</v>
      </c>
      <c r="L6658" s="6">
        <v>36</v>
      </c>
      <c r="M6658" s="6">
        <v>12</v>
      </c>
      <c r="N6658" s="6">
        <v>1</v>
      </c>
      <c r="O6658" s="6">
        <v>7.4999999999999997E-2</v>
      </c>
      <c r="P6658" s="8">
        <v>3819</v>
      </c>
      <c r="Q6658" s="8">
        <v>2864.25</v>
      </c>
      <c r="R6658" s="8">
        <f t="shared" ref="R6658:R6721" si="313">T6658-(Q6658*N6658)</f>
        <v>668.32499999999982</v>
      </c>
      <c r="S6658" s="8">
        <f>(((Sales[[#This Row],[Unit Price]]-(Sales[[#This Row],[Discount Applied]]*Sales[[#This Row],[Unit Price]]))-Q6658)/Q6658)*100</f>
        <v>23.333333333333329</v>
      </c>
      <c r="T6658" s="8">
        <f t="shared" ref="T6658:T6721" si="314">((P6658*N6658)-(P6658*O6658*N6658))</f>
        <v>3532.5749999999998</v>
      </c>
      <c r="U6658" s="8">
        <f>Sales[[#This Row],[Unit Cost]]*Sales[[#This Row],[Order Quantity]]</f>
        <v>2864.25</v>
      </c>
    </row>
    <row r="6659" spans="1:21" x14ac:dyDescent="0.2">
      <c r="A6659" s="6" t="s">
        <v>6872</v>
      </c>
      <c r="B6659" s="6" t="s">
        <v>24</v>
      </c>
      <c r="C6659" s="6" t="s">
        <v>146</v>
      </c>
      <c r="D6659" s="7">
        <v>43900</v>
      </c>
      <c r="E6659" s="7">
        <v>44038</v>
      </c>
      <c r="F6659" s="7">
        <v>44065</v>
      </c>
      <c r="G6659" s="7">
        <v>44068</v>
      </c>
      <c r="H6659" s="6">
        <f t="shared" si="312"/>
        <v>30</v>
      </c>
      <c r="I6659" s="6" t="s">
        <v>215</v>
      </c>
      <c r="J6659" s="6">
        <v>11</v>
      </c>
      <c r="K6659" s="6">
        <v>26</v>
      </c>
      <c r="L6659" s="6">
        <v>327</v>
      </c>
      <c r="M6659" s="6">
        <v>21</v>
      </c>
      <c r="N6659" s="6">
        <v>8</v>
      </c>
      <c r="O6659" s="6">
        <v>7.4999999999999997E-2</v>
      </c>
      <c r="P6659" s="8">
        <v>1869.3</v>
      </c>
      <c r="Q6659" s="8">
        <v>1046.808</v>
      </c>
      <c r="R6659" s="8">
        <f t="shared" si="313"/>
        <v>5458.3559999999998</v>
      </c>
      <c r="S6659" s="8">
        <f>(((Sales[[#This Row],[Unit Price]]-(Sales[[#This Row],[Discount Applied]]*Sales[[#This Row],[Unit Price]]))-Q6659)/Q6659)*100</f>
        <v>65.178571428571431</v>
      </c>
      <c r="T6659" s="8">
        <f t="shared" si="314"/>
        <v>13832.82</v>
      </c>
      <c r="U6659" s="8">
        <f>Sales[[#This Row],[Unit Cost]]*Sales[[#This Row],[Order Quantity]]</f>
        <v>8374.4639999999999</v>
      </c>
    </row>
    <row r="6660" spans="1:21" x14ac:dyDescent="0.2">
      <c r="A6660" s="6" t="s">
        <v>6873</v>
      </c>
      <c r="B6660" s="6" t="s">
        <v>25</v>
      </c>
      <c r="C6660" s="6" t="s">
        <v>143</v>
      </c>
      <c r="D6660" s="7">
        <v>43900</v>
      </c>
      <c r="E6660" s="7">
        <v>44038</v>
      </c>
      <c r="F6660" s="7">
        <v>44044</v>
      </c>
      <c r="G6660" s="7">
        <v>44045</v>
      </c>
      <c r="H6660" s="6">
        <f t="shared" si="312"/>
        <v>7</v>
      </c>
      <c r="I6660" s="6" t="s">
        <v>215</v>
      </c>
      <c r="J6660" s="6">
        <v>17</v>
      </c>
      <c r="K6660" s="6">
        <v>30</v>
      </c>
      <c r="L6660" s="6">
        <v>337</v>
      </c>
      <c r="M6660" s="6">
        <v>46</v>
      </c>
      <c r="N6660" s="6">
        <v>3</v>
      </c>
      <c r="O6660" s="6">
        <v>0.05</v>
      </c>
      <c r="P6660" s="8">
        <v>1098.8</v>
      </c>
      <c r="Q6660" s="8">
        <v>582.36400000000003</v>
      </c>
      <c r="R6660" s="8">
        <f t="shared" si="313"/>
        <v>1384.4879999999994</v>
      </c>
      <c r="S6660" s="8">
        <f>(((Sales[[#This Row],[Unit Price]]-(Sales[[#This Row],[Discount Applied]]*Sales[[#This Row],[Unit Price]]))-Q6660)/Q6660)*100</f>
        <v>79.245283018867894</v>
      </c>
      <c r="T6660" s="8">
        <f t="shared" si="314"/>
        <v>3131.5799999999995</v>
      </c>
      <c r="U6660" s="8">
        <f>Sales[[#This Row],[Unit Cost]]*Sales[[#This Row],[Order Quantity]]</f>
        <v>1747.0920000000001</v>
      </c>
    </row>
    <row r="6661" spans="1:21" x14ac:dyDescent="0.2">
      <c r="A6661" s="6" t="s">
        <v>6874</v>
      </c>
      <c r="B6661" s="6" t="s">
        <v>23</v>
      </c>
      <c r="C6661" s="6" t="s">
        <v>148</v>
      </c>
      <c r="D6661" s="7">
        <v>43900</v>
      </c>
      <c r="E6661" s="7">
        <v>44039</v>
      </c>
      <c r="F6661" s="7">
        <v>44053</v>
      </c>
      <c r="G6661" s="7">
        <v>44056</v>
      </c>
      <c r="H6661" s="6">
        <f t="shared" si="312"/>
        <v>17</v>
      </c>
      <c r="I6661" s="6" t="s">
        <v>215</v>
      </c>
      <c r="J6661" s="6">
        <v>22</v>
      </c>
      <c r="K6661" s="6">
        <v>5</v>
      </c>
      <c r="L6661" s="6">
        <v>22</v>
      </c>
      <c r="M6661" s="6">
        <v>34</v>
      </c>
      <c r="N6661" s="6">
        <v>5</v>
      </c>
      <c r="O6661" s="6">
        <v>7.4999999999999997E-2</v>
      </c>
      <c r="P6661" s="8">
        <v>3095.4</v>
      </c>
      <c r="Q6661" s="8">
        <v>1392.93</v>
      </c>
      <c r="R6661" s="8">
        <f t="shared" si="313"/>
        <v>7351.5749999999998</v>
      </c>
      <c r="S6661" s="8">
        <f>(((Sales[[#This Row],[Unit Price]]-(Sales[[#This Row],[Discount Applied]]*Sales[[#This Row],[Unit Price]]))-Q6661)/Q6661)*100</f>
        <v>105.55555555555554</v>
      </c>
      <c r="T6661" s="8">
        <f t="shared" si="314"/>
        <v>14316.225</v>
      </c>
      <c r="U6661" s="8">
        <f>Sales[[#This Row],[Unit Cost]]*Sales[[#This Row],[Order Quantity]]</f>
        <v>6964.6500000000005</v>
      </c>
    </row>
    <row r="6662" spans="1:21" x14ac:dyDescent="0.2">
      <c r="A6662" s="6" t="s">
        <v>6875</v>
      </c>
      <c r="B6662" s="6" t="s">
        <v>24</v>
      </c>
      <c r="C6662" s="6" t="s">
        <v>147</v>
      </c>
      <c r="D6662" s="7">
        <v>43900</v>
      </c>
      <c r="E6662" s="7">
        <v>44039</v>
      </c>
      <c r="F6662" s="7">
        <v>44051</v>
      </c>
      <c r="G6662" s="7">
        <v>44059</v>
      </c>
      <c r="H6662" s="6">
        <f t="shared" si="312"/>
        <v>20</v>
      </c>
      <c r="I6662" s="6" t="s">
        <v>215</v>
      </c>
      <c r="J6662" s="6">
        <v>5</v>
      </c>
      <c r="K6662" s="6">
        <v>24</v>
      </c>
      <c r="L6662" s="6">
        <v>239</v>
      </c>
      <c r="M6662" s="6">
        <v>20</v>
      </c>
      <c r="N6662" s="6">
        <v>8</v>
      </c>
      <c r="O6662" s="6">
        <v>0.3</v>
      </c>
      <c r="P6662" s="8">
        <v>2613</v>
      </c>
      <c r="Q6662" s="8">
        <v>1829.1</v>
      </c>
      <c r="R6662" s="8">
        <f t="shared" si="313"/>
        <v>0</v>
      </c>
      <c r="S6662" s="8">
        <f>(((Sales[[#This Row],[Unit Price]]-(Sales[[#This Row],[Discount Applied]]*Sales[[#This Row],[Unit Price]]))-Q6662)/Q6662)*100</f>
        <v>0</v>
      </c>
      <c r="T6662" s="8">
        <f t="shared" si="314"/>
        <v>14632.8</v>
      </c>
      <c r="U6662" s="8">
        <f>Sales[[#This Row],[Unit Cost]]*Sales[[#This Row],[Order Quantity]]</f>
        <v>14632.8</v>
      </c>
    </row>
    <row r="6663" spans="1:21" x14ac:dyDescent="0.2">
      <c r="A6663" s="6" t="s">
        <v>6876</v>
      </c>
      <c r="B6663" s="6" t="s">
        <v>23</v>
      </c>
      <c r="C6663" s="6" t="s">
        <v>146</v>
      </c>
      <c r="D6663" s="7">
        <v>44000</v>
      </c>
      <c r="E6663" s="7">
        <v>44039</v>
      </c>
      <c r="F6663" s="7">
        <v>44065</v>
      </c>
      <c r="G6663" s="7">
        <v>44066</v>
      </c>
      <c r="H6663" s="6">
        <f t="shared" si="312"/>
        <v>27</v>
      </c>
      <c r="I6663" s="6" t="s">
        <v>215</v>
      </c>
      <c r="J6663" s="6">
        <v>25</v>
      </c>
      <c r="K6663" s="6">
        <v>10</v>
      </c>
      <c r="L6663" s="6">
        <v>281</v>
      </c>
      <c r="M6663" s="6">
        <v>39</v>
      </c>
      <c r="N6663" s="6">
        <v>8</v>
      </c>
      <c r="O6663" s="6">
        <v>0.05</v>
      </c>
      <c r="P6663" s="8">
        <v>1286.4000000000001</v>
      </c>
      <c r="Q6663" s="8">
        <v>617.47199999999998</v>
      </c>
      <c r="R6663" s="8">
        <f t="shared" si="313"/>
        <v>4836.8640000000014</v>
      </c>
      <c r="S6663" s="8">
        <f>(((Sales[[#This Row],[Unit Price]]-(Sales[[#This Row],[Discount Applied]]*Sales[[#This Row],[Unit Price]]))-Q6663)/Q6663)*100</f>
        <v>97.9166666666667</v>
      </c>
      <c r="T6663" s="8">
        <f t="shared" si="314"/>
        <v>9776.6400000000012</v>
      </c>
      <c r="U6663" s="8">
        <f>Sales[[#This Row],[Unit Cost]]*Sales[[#This Row],[Order Quantity]]</f>
        <v>4939.7759999999998</v>
      </c>
    </row>
    <row r="6664" spans="1:21" x14ac:dyDescent="0.2">
      <c r="A6664" s="6" t="s">
        <v>6877</v>
      </c>
      <c r="B6664" s="6" t="s">
        <v>24</v>
      </c>
      <c r="C6664" s="6" t="s">
        <v>143</v>
      </c>
      <c r="D6664" s="7">
        <v>43900</v>
      </c>
      <c r="E6664" s="7">
        <v>44039</v>
      </c>
      <c r="F6664" s="7">
        <v>44064</v>
      </c>
      <c r="G6664" s="7">
        <v>44066</v>
      </c>
      <c r="H6664" s="6">
        <f t="shared" si="312"/>
        <v>27</v>
      </c>
      <c r="I6664" s="6" t="s">
        <v>215</v>
      </c>
      <c r="J6664" s="6">
        <v>1</v>
      </c>
      <c r="K6664" s="6">
        <v>4</v>
      </c>
      <c r="L6664" s="6">
        <v>350</v>
      </c>
      <c r="M6664" s="6">
        <v>23</v>
      </c>
      <c r="N6664" s="6">
        <v>7</v>
      </c>
      <c r="O6664" s="6">
        <v>0.1</v>
      </c>
      <c r="P6664" s="8">
        <v>2700.1</v>
      </c>
      <c r="Q6664" s="8">
        <v>1755.0650000000001</v>
      </c>
      <c r="R6664" s="8">
        <f t="shared" si="313"/>
        <v>4725.1750000000011</v>
      </c>
      <c r="S6664" s="8">
        <f>(((Sales[[#This Row],[Unit Price]]-(Sales[[#This Row],[Discount Applied]]*Sales[[#This Row],[Unit Price]]))-Q6664)/Q6664)*100</f>
        <v>38.461538461538467</v>
      </c>
      <c r="T6664" s="8">
        <f t="shared" si="314"/>
        <v>17010.63</v>
      </c>
      <c r="U6664" s="8">
        <f>Sales[[#This Row],[Unit Cost]]*Sales[[#This Row],[Order Quantity]]</f>
        <v>12285.455</v>
      </c>
    </row>
    <row r="6665" spans="1:21" x14ac:dyDescent="0.2">
      <c r="A6665" s="6" t="s">
        <v>6878</v>
      </c>
      <c r="B6665" s="6" t="s">
        <v>24</v>
      </c>
      <c r="C6665" s="6" t="s">
        <v>144</v>
      </c>
      <c r="D6665" s="7">
        <v>43900</v>
      </c>
      <c r="E6665" s="7">
        <v>44039</v>
      </c>
      <c r="F6665" s="7">
        <v>44057</v>
      </c>
      <c r="G6665" s="7">
        <v>44064</v>
      </c>
      <c r="H6665" s="6">
        <f t="shared" si="312"/>
        <v>25</v>
      </c>
      <c r="I6665" s="6" t="s">
        <v>215</v>
      </c>
      <c r="J6665" s="6">
        <v>3</v>
      </c>
      <c r="K6665" s="6">
        <v>16</v>
      </c>
      <c r="L6665" s="6">
        <v>85</v>
      </c>
      <c r="M6665" s="6">
        <v>22</v>
      </c>
      <c r="N6665" s="6">
        <v>3</v>
      </c>
      <c r="O6665" s="6">
        <v>7.4999999999999997E-2</v>
      </c>
      <c r="P6665" s="8">
        <v>6545.9000000000005</v>
      </c>
      <c r="Q6665" s="8">
        <v>3469.3270000000007</v>
      </c>
      <c r="R6665" s="8">
        <f t="shared" si="313"/>
        <v>7756.8914999999997</v>
      </c>
      <c r="S6665" s="8">
        <f>(((Sales[[#This Row],[Unit Price]]-(Sales[[#This Row],[Discount Applied]]*Sales[[#This Row],[Unit Price]]))-Q6665)/Q6665)*100</f>
        <v>74.528301886792434</v>
      </c>
      <c r="T6665" s="8">
        <f t="shared" si="314"/>
        <v>18164.872500000001</v>
      </c>
      <c r="U6665" s="8">
        <f>Sales[[#This Row],[Unit Cost]]*Sales[[#This Row],[Order Quantity]]</f>
        <v>10407.981000000002</v>
      </c>
    </row>
    <row r="6666" spans="1:21" x14ac:dyDescent="0.2">
      <c r="A6666" s="6" t="s">
        <v>6879</v>
      </c>
      <c r="B6666" s="6" t="s">
        <v>23</v>
      </c>
      <c r="C6666" s="6" t="s">
        <v>147</v>
      </c>
      <c r="D6666" s="7">
        <v>43900</v>
      </c>
      <c r="E6666" s="7">
        <v>44039</v>
      </c>
      <c r="F6666" s="7">
        <v>44064</v>
      </c>
      <c r="G6666" s="7">
        <v>44066</v>
      </c>
      <c r="H6666" s="6">
        <f t="shared" si="312"/>
        <v>27</v>
      </c>
      <c r="I6666" s="6" t="s">
        <v>215</v>
      </c>
      <c r="J6666" s="6">
        <v>22</v>
      </c>
      <c r="K6666" s="6">
        <v>6</v>
      </c>
      <c r="L6666" s="6">
        <v>207</v>
      </c>
      <c r="M6666" s="6">
        <v>24</v>
      </c>
      <c r="N6666" s="6">
        <v>8</v>
      </c>
      <c r="O6666" s="6">
        <v>0.05</v>
      </c>
      <c r="P6666" s="8">
        <v>5085.3</v>
      </c>
      <c r="Q6666" s="8">
        <v>3000.3269999999998</v>
      </c>
      <c r="R6666" s="8">
        <f t="shared" si="313"/>
        <v>14645.664000000001</v>
      </c>
      <c r="S6666" s="8">
        <f>(((Sales[[#This Row],[Unit Price]]-(Sales[[#This Row],[Discount Applied]]*Sales[[#This Row],[Unit Price]]))-Q6666)/Q6666)*100</f>
        <v>61.016949152542374</v>
      </c>
      <c r="T6666" s="8">
        <f t="shared" si="314"/>
        <v>38648.28</v>
      </c>
      <c r="U6666" s="8">
        <f>Sales[[#This Row],[Unit Cost]]*Sales[[#This Row],[Order Quantity]]</f>
        <v>24002.615999999998</v>
      </c>
    </row>
    <row r="6667" spans="1:21" x14ac:dyDescent="0.2">
      <c r="A6667" s="6" t="s">
        <v>6880</v>
      </c>
      <c r="B6667" s="6" t="s">
        <v>25</v>
      </c>
      <c r="C6667" s="6" t="s">
        <v>143</v>
      </c>
      <c r="D6667" s="7">
        <v>43900</v>
      </c>
      <c r="E6667" s="7">
        <v>44039</v>
      </c>
      <c r="F6667" s="7">
        <v>44049</v>
      </c>
      <c r="G6667" s="7">
        <v>44052</v>
      </c>
      <c r="H6667" s="6">
        <f t="shared" si="312"/>
        <v>13</v>
      </c>
      <c r="I6667" s="6" t="s">
        <v>215</v>
      </c>
      <c r="J6667" s="6">
        <v>15</v>
      </c>
      <c r="K6667" s="6">
        <v>29</v>
      </c>
      <c r="L6667" s="6">
        <v>366</v>
      </c>
      <c r="M6667" s="6">
        <v>30</v>
      </c>
      <c r="N6667" s="6">
        <v>5</v>
      </c>
      <c r="O6667" s="6">
        <v>7.4999999999999997E-2</v>
      </c>
      <c r="P6667" s="8">
        <v>850.9</v>
      </c>
      <c r="Q6667" s="8">
        <v>433.959</v>
      </c>
      <c r="R6667" s="8">
        <f t="shared" si="313"/>
        <v>1765.6174999999998</v>
      </c>
      <c r="S6667" s="8">
        <f>(((Sales[[#This Row],[Unit Price]]-(Sales[[#This Row],[Discount Applied]]*Sales[[#This Row],[Unit Price]]))-Q6667)/Q6667)*100</f>
        <v>81.372549019607845</v>
      </c>
      <c r="T6667" s="8">
        <f t="shared" si="314"/>
        <v>3935.4124999999999</v>
      </c>
      <c r="U6667" s="8">
        <f>Sales[[#This Row],[Unit Cost]]*Sales[[#This Row],[Order Quantity]]</f>
        <v>2169.7950000000001</v>
      </c>
    </row>
    <row r="6668" spans="1:21" x14ac:dyDescent="0.2">
      <c r="A6668" s="6" t="s">
        <v>6881</v>
      </c>
      <c r="B6668" s="6" t="s">
        <v>23</v>
      </c>
      <c r="C6668" s="6" t="s">
        <v>147</v>
      </c>
      <c r="D6668" s="7">
        <v>43900</v>
      </c>
      <c r="E6668" s="7">
        <v>44039</v>
      </c>
      <c r="F6668" s="7">
        <v>44061</v>
      </c>
      <c r="G6668" s="7">
        <v>44069</v>
      </c>
      <c r="H6668" s="6">
        <f t="shared" si="312"/>
        <v>30</v>
      </c>
      <c r="I6668" s="6" t="s">
        <v>215</v>
      </c>
      <c r="J6668" s="6">
        <v>20</v>
      </c>
      <c r="K6668" s="6">
        <v>14</v>
      </c>
      <c r="L6668" s="6">
        <v>217</v>
      </c>
      <c r="M6668" s="6">
        <v>1</v>
      </c>
      <c r="N6668" s="6">
        <v>5</v>
      </c>
      <c r="O6668" s="6">
        <v>0.05</v>
      </c>
      <c r="P6668" s="8">
        <v>1983.2</v>
      </c>
      <c r="Q6668" s="8">
        <v>1269.248</v>
      </c>
      <c r="R6668" s="8">
        <f t="shared" si="313"/>
        <v>3073.9600000000009</v>
      </c>
      <c r="S6668" s="8">
        <f>(((Sales[[#This Row],[Unit Price]]-(Sales[[#This Row],[Discount Applied]]*Sales[[#This Row],[Unit Price]]))-Q6668)/Q6668)*100</f>
        <v>48.437499999999986</v>
      </c>
      <c r="T6668" s="8">
        <f t="shared" si="314"/>
        <v>9420.2000000000007</v>
      </c>
      <c r="U6668" s="8">
        <f>Sales[[#This Row],[Unit Cost]]*Sales[[#This Row],[Order Quantity]]</f>
        <v>6346.24</v>
      </c>
    </row>
    <row r="6669" spans="1:21" x14ac:dyDescent="0.2">
      <c r="A6669" s="6" t="s">
        <v>6882</v>
      </c>
      <c r="B6669" s="6" t="s">
        <v>24</v>
      </c>
      <c r="C6669" s="6" t="s">
        <v>147</v>
      </c>
      <c r="D6669" s="7">
        <v>43900</v>
      </c>
      <c r="E6669" s="7">
        <v>44039</v>
      </c>
      <c r="F6669" s="7">
        <v>44061</v>
      </c>
      <c r="G6669" s="7">
        <v>44067</v>
      </c>
      <c r="H6669" s="6">
        <f t="shared" si="312"/>
        <v>28</v>
      </c>
      <c r="I6669" s="6" t="s">
        <v>215</v>
      </c>
      <c r="J6669" s="6">
        <v>2</v>
      </c>
      <c r="K6669" s="6">
        <v>44</v>
      </c>
      <c r="L6669" s="6">
        <v>206</v>
      </c>
      <c r="M6669" s="6">
        <v>15</v>
      </c>
      <c r="N6669" s="6">
        <v>2</v>
      </c>
      <c r="O6669" s="6">
        <v>0.4</v>
      </c>
      <c r="P6669" s="8">
        <v>5500.7</v>
      </c>
      <c r="Q6669" s="8">
        <v>2420.308</v>
      </c>
      <c r="R6669" s="8">
        <f t="shared" si="313"/>
        <v>1760.2239999999993</v>
      </c>
      <c r="S6669" s="8">
        <f>(((Sales[[#This Row],[Unit Price]]-(Sales[[#This Row],[Discount Applied]]*Sales[[#This Row],[Unit Price]]))-Q6669)/Q6669)*100</f>
        <v>36.363636363636346</v>
      </c>
      <c r="T6669" s="8">
        <f t="shared" si="314"/>
        <v>6600.8399999999992</v>
      </c>
      <c r="U6669" s="8">
        <f>Sales[[#This Row],[Unit Cost]]*Sales[[#This Row],[Order Quantity]]</f>
        <v>4840.616</v>
      </c>
    </row>
    <row r="6670" spans="1:21" x14ac:dyDescent="0.2">
      <c r="A6670" s="6" t="s">
        <v>6883</v>
      </c>
      <c r="B6670" s="6" t="s">
        <v>23</v>
      </c>
      <c r="C6670" s="6" t="s">
        <v>148</v>
      </c>
      <c r="D6670" s="7">
        <v>43900</v>
      </c>
      <c r="E6670" s="7">
        <v>44040</v>
      </c>
      <c r="F6670" s="7">
        <v>44044</v>
      </c>
      <c r="G6670" s="7">
        <v>44046</v>
      </c>
      <c r="H6670" s="6">
        <f t="shared" si="312"/>
        <v>6</v>
      </c>
      <c r="I6670" s="6" t="s">
        <v>215</v>
      </c>
      <c r="J6670" s="6">
        <v>22</v>
      </c>
      <c r="K6670" s="6">
        <v>13</v>
      </c>
      <c r="L6670" s="6">
        <v>31</v>
      </c>
      <c r="M6670" s="6">
        <v>43</v>
      </c>
      <c r="N6670" s="6">
        <v>7</v>
      </c>
      <c r="O6670" s="6">
        <v>0.05</v>
      </c>
      <c r="P6670" s="8">
        <v>3973.1</v>
      </c>
      <c r="Q6670" s="8">
        <v>3337.404</v>
      </c>
      <c r="R6670" s="8">
        <f t="shared" si="313"/>
        <v>3059.2870000000003</v>
      </c>
      <c r="S6670" s="8">
        <f>(((Sales[[#This Row],[Unit Price]]-(Sales[[#This Row],[Discount Applied]]*Sales[[#This Row],[Unit Price]]))-Q6670)/Q6670)*100</f>
        <v>13.095238095238088</v>
      </c>
      <c r="T6670" s="8">
        <f t="shared" si="314"/>
        <v>26421.115000000002</v>
      </c>
      <c r="U6670" s="8">
        <f>Sales[[#This Row],[Unit Cost]]*Sales[[#This Row],[Order Quantity]]</f>
        <v>23361.828000000001</v>
      </c>
    </row>
    <row r="6671" spans="1:21" x14ac:dyDescent="0.2">
      <c r="A6671" s="6" t="s">
        <v>6884</v>
      </c>
      <c r="B6671" s="6" t="s">
        <v>24</v>
      </c>
      <c r="C6671" s="6" t="s">
        <v>144</v>
      </c>
      <c r="D6671" s="7">
        <v>43900</v>
      </c>
      <c r="E6671" s="7">
        <v>44040</v>
      </c>
      <c r="F6671" s="7">
        <v>44053</v>
      </c>
      <c r="G6671" s="7">
        <v>44056</v>
      </c>
      <c r="H6671" s="6">
        <f t="shared" si="312"/>
        <v>16</v>
      </c>
      <c r="I6671" s="6" t="s">
        <v>215</v>
      </c>
      <c r="J6671" s="6">
        <v>2</v>
      </c>
      <c r="K6671" s="6">
        <v>1</v>
      </c>
      <c r="L6671" s="6">
        <v>61</v>
      </c>
      <c r="M6671" s="6">
        <v>40</v>
      </c>
      <c r="N6671" s="6">
        <v>4</v>
      </c>
      <c r="O6671" s="6">
        <v>0.15</v>
      </c>
      <c r="P6671" s="8">
        <v>3175.8</v>
      </c>
      <c r="Q6671" s="8">
        <v>2540.6400000000003</v>
      </c>
      <c r="R6671" s="8">
        <f t="shared" si="313"/>
        <v>635.15999999999985</v>
      </c>
      <c r="S6671" s="8">
        <f>(((Sales[[#This Row],[Unit Price]]-(Sales[[#This Row],[Discount Applied]]*Sales[[#This Row],[Unit Price]]))-Q6671)/Q6671)*100</f>
        <v>6.2499999999999982</v>
      </c>
      <c r="T6671" s="8">
        <f t="shared" si="314"/>
        <v>10797.720000000001</v>
      </c>
      <c r="U6671" s="8">
        <f>Sales[[#This Row],[Unit Cost]]*Sales[[#This Row],[Order Quantity]]</f>
        <v>10162.560000000001</v>
      </c>
    </row>
    <row r="6672" spans="1:21" x14ac:dyDescent="0.2">
      <c r="A6672" s="6" t="s">
        <v>6885</v>
      </c>
      <c r="B6672" s="6" t="s">
        <v>26</v>
      </c>
      <c r="C6672" s="6" t="s">
        <v>144</v>
      </c>
      <c r="D6672" s="7">
        <v>43900</v>
      </c>
      <c r="E6672" s="7">
        <v>44040</v>
      </c>
      <c r="F6672" s="7">
        <v>44054</v>
      </c>
      <c r="G6672" s="7">
        <v>44064</v>
      </c>
      <c r="H6672" s="6">
        <f t="shared" si="312"/>
        <v>24</v>
      </c>
      <c r="I6672" s="6" t="s">
        <v>215</v>
      </c>
      <c r="J6672" s="6">
        <v>27</v>
      </c>
      <c r="K6672" s="6">
        <v>38</v>
      </c>
      <c r="L6672" s="6">
        <v>59</v>
      </c>
      <c r="M6672" s="6">
        <v>19</v>
      </c>
      <c r="N6672" s="6">
        <v>2</v>
      </c>
      <c r="O6672" s="6">
        <v>7.4999999999999997E-2</v>
      </c>
      <c r="P6672" s="8">
        <v>3872.6</v>
      </c>
      <c r="Q6672" s="8">
        <v>1549.04</v>
      </c>
      <c r="R6672" s="8">
        <f t="shared" si="313"/>
        <v>4066.2299999999996</v>
      </c>
      <c r="S6672" s="8">
        <f>(((Sales[[#This Row],[Unit Price]]-(Sales[[#This Row],[Discount Applied]]*Sales[[#This Row],[Unit Price]]))-Q6672)/Q6672)*100</f>
        <v>131.25</v>
      </c>
      <c r="T6672" s="8">
        <f t="shared" si="314"/>
        <v>7164.3099999999995</v>
      </c>
      <c r="U6672" s="8">
        <f>Sales[[#This Row],[Unit Cost]]*Sales[[#This Row],[Order Quantity]]</f>
        <v>3098.08</v>
      </c>
    </row>
    <row r="6673" spans="1:21" x14ac:dyDescent="0.2">
      <c r="A6673" s="6" t="s">
        <v>6886</v>
      </c>
      <c r="B6673" s="6" t="s">
        <v>24</v>
      </c>
      <c r="C6673" s="6" t="s">
        <v>146</v>
      </c>
      <c r="D6673" s="7">
        <v>43900</v>
      </c>
      <c r="E6673" s="7">
        <v>44040</v>
      </c>
      <c r="F6673" s="7">
        <v>44056</v>
      </c>
      <c r="G6673" s="7">
        <v>44057</v>
      </c>
      <c r="H6673" s="6">
        <f t="shared" si="312"/>
        <v>17</v>
      </c>
      <c r="I6673" s="6" t="s">
        <v>215</v>
      </c>
      <c r="J6673" s="6">
        <v>3</v>
      </c>
      <c r="K6673" s="6">
        <v>20</v>
      </c>
      <c r="L6673" s="6">
        <v>325</v>
      </c>
      <c r="M6673" s="6">
        <v>14</v>
      </c>
      <c r="N6673" s="6">
        <v>7</v>
      </c>
      <c r="O6673" s="6">
        <v>0.05</v>
      </c>
      <c r="P6673" s="8">
        <v>3698.4</v>
      </c>
      <c r="Q6673" s="8">
        <v>2773.8</v>
      </c>
      <c r="R6673" s="8">
        <f t="shared" si="313"/>
        <v>5177.7599999999984</v>
      </c>
      <c r="S6673" s="8">
        <f>(((Sales[[#This Row],[Unit Price]]-(Sales[[#This Row],[Discount Applied]]*Sales[[#This Row],[Unit Price]]))-Q6673)/Q6673)*100</f>
        <v>26.666666666666661</v>
      </c>
      <c r="T6673" s="8">
        <f t="shared" si="314"/>
        <v>24594.36</v>
      </c>
      <c r="U6673" s="8">
        <f>Sales[[#This Row],[Unit Cost]]*Sales[[#This Row],[Order Quantity]]</f>
        <v>19416.600000000002</v>
      </c>
    </row>
    <row r="6674" spans="1:21" x14ac:dyDescent="0.2">
      <c r="A6674" s="6" t="s">
        <v>6887</v>
      </c>
      <c r="B6674" s="6" t="s">
        <v>23</v>
      </c>
      <c r="C6674" s="6" t="s">
        <v>145</v>
      </c>
      <c r="D6674" s="7">
        <v>43900</v>
      </c>
      <c r="E6674" s="7">
        <v>44040</v>
      </c>
      <c r="F6674" s="7">
        <v>44054</v>
      </c>
      <c r="G6674" s="7">
        <v>44063</v>
      </c>
      <c r="H6674" s="6">
        <f t="shared" si="312"/>
        <v>23</v>
      </c>
      <c r="I6674" s="6" t="s">
        <v>215</v>
      </c>
      <c r="J6674" s="6">
        <v>22</v>
      </c>
      <c r="K6674" s="6">
        <v>4</v>
      </c>
      <c r="L6674" s="6">
        <v>95</v>
      </c>
      <c r="M6674" s="6">
        <v>38</v>
      </c>
      <c r="N6674" s="6">
        <v>5</v>
      </c>
      <c r="O6674" s="6">
        <v>0.05</v>
      </c>
      <c r="P6674" s="8">
        <v>3041.8</v>
      </c>
      <c r="Q6674" s="8">
        <v>2555.1120000000001</v>
      </c>
      <c r="R6674" s="8">
        <f t="shared" si="313"/>
        <v>1672.989999999998</v>
      </c>
      <c r="S6674" s="8">
        <f>(((Sales[[#This Row],[Unit Price]]-(Sales[[#This Row],[Discount Applied]]*Sales[[#This Row],[Unit Price]]))-Q6674)/Q6674)*100</f>
        <v>13.095238095238093</v>
      </c>
      <c r="T6674" s="8">
        <f t="shared" si="314"/>
        <v>14448.55</v>
      </c>
      <c r="U6674" s="8">
        <f>Sales[[#This Row],[Unit Cost]]*Sales[[#This Row],[Order Quantity]]</f>
        <v>12775.560000000001</v>
      </c>
    </row>
    <row r="6675" spans="1:21" x14ac:dyDescent="0.2">
      <c r="A6675" s="6" t="s">
        <v>6888</v>
      </c>
      <c r="B6675" s="6" t="s">
        <v>24</v>
      </c>
      <c r="C6675" s="6" t="s">
        <v>145</v>
      </c>
      <c r="D6675" s="7">
        <v>43900</v>
      </c>
      <c r="E6675" s="7">
        <v>44041</v>
      </c>
      <c r="F6675" s="7">
        <v>44056</v>
      </c>
      <c r="G6675" s="7">
        <v>44059</v>
      </c>
      <c r="H6675" s="6">
        <f t="shared" si="312"/>
        <v>18</v>
      </c>
      <c r="I6675" s="6" t="s">
        <v>215</v>
      </c>
      <c r="J6675" s="6">
        <v>3</v>
      </c>
      <c r="K6675" s="6">
        <v>37</v>
      </c>
      <c r="L6675" s="6">
        <v>158</v>
      </c>
      <c r="M6675" s="6">
        <v>43</v>
      </c>
      <c r="N6675" s="6">
        <v>7</v>
      </c>
      <c r="O6675" s="6">
        <v>0.05</v>
      </c>
      <c r="P6675" s="8">
        <v>5232.7</v>
      </c>
      <c r="Q6675" s="8">
        <v>2459.3689999999997</v>
      </c>
      <c r="R6675" s="8">
        <f t="shared" si="313"/>
        <v>17581.872000000003</v>
      </c>
      <c r="S6675" s="8">
        <f>(((Sales[[#This Row],[Unit Price]]-(Sales[[#This Row],[Discount Applied]]*Sales[[#This Row],[Unit Price]]))-Q6675)/Q6675)*100</f>
        <v>102.1276595744681</v>
      </c>
      <c r="T6675" s="8">
        <f t="shared" si="314"/>
        <v>34797.455000000002</v>
      </c>
      <c r="U6675" s="8">
        <f>Sales[[#This Row],[Unit Cost]]*Sales[[#This Row],[Order Quantity]]</f>
        <v>17215.582999999999</v>
      </c>
    </row>
    <row r="6676" spans="1:21" x14ac:dyDescent="0.2">
      <c r="A6676" s="6" t="s">
        <v>6889</v>
      </c>
      <c r="B6676" s="6" t="s">
        <v>24</v>
      </c>
      <c r="C6676" s="6" t="s">
        <v>144</v>
      </c>
      <c r="D6676" s="7">
        <v>43900</v>
      </c>
      <c r="E6676" s="7">
        <v>44041</v>
      </c>
      <c r="F6676" s="7">
        <v>44069</v>
      </c>
      <c r="G6676" s="7">
        <v>44072</v>
      </c>
      <c r="H6676" s="6">
        <f t="shared" si="312"/>
        <v>31</v>
      </c>
      <c r="I6676" s="6" t="s">
        <v>215</v>
      </c>
      <c r="J6676" s="6">
        <v>7</v>
      </c>
      <c r="K6676" s="6">
        <v>14</v>
      </c>
      <c r="L6676" s="6">
        <v>86</v>
      </c>
      <c r="M6676" s="6">
        <v>7</v>
      </c>
      <c r="N6676" s="6">
        <v>1</v>
      </c>
      <c r="O6676" s="6">
        <v>0.1</v>
      </c>
      <c r="P6676" s="8">
        <v>1045.2</v>
      </c>
      <c r="Q6676" s="8">
        <v>679.38000000000011</v>
      </c>
      <c r="R6676" s="8">
        <f t="shared" si="313"/>
        <v>261.29999999999995</v>
      </c>
      <c r="S6676" s="8">
        <f>(((Sales[[#This Row],[Unit Price]]-(Sales[[#This Row],[Discount Applied]]*Sales[[#This Row],[Unit Price]]))-Q6676)/Q6676)*100</f>
        <v>38.461538461538446</v>
      </c>
      <c r="T6676" s="8">
        <f t="shared" si="314"/>
        <v>940.68000000000006</v>
      </c>
      <c r="U6676" s="8">
        <f>Sales[[#This Row],[Unit Cost]]*Sales[[#This Row],[Order Quantity]]</f>
        <v>679.38000000000011</v>
      </c>
    </row>
    <row r="6677" spans="1:21" x14ac:dyDescent="0.2">
      <c r="A6677" s="6" t="s">
        <v>6890</v>
      </c>
      <c r="B6677" s="6" t="s">
        <v>25</v>
      </c>
      <c r="C6677" s="6" t="s">
        <v>145</v>
      </c>
      <c r="D6677" s="7">
        <v>43900</v>
      </c>
      <c r="E6677" s="7">
        <v>44041</v>
      </c>
      <c r="F6677" s="7">
        <v>44052</v>
      </c>
      <c r="G6677" s="7">
        <v>44059</v>
      </c>
      <c r="H6677" s="6">
        <f t="shared" si="312"/>
        <v>18</v>
      </c>
      <c r="I6677" s="6" t="s">
        <v>215</v>
      </c>
      <c r="J6677" s="6">
        <v>19</v>
      </c>
      <c r="K6677" s="6">
        <v>45</v>
      </c>
      <c r="L6677" s="6">
        <v>108</v>
      </c>
      <c r="M6677" s="6">
        <v>25</v>
      </c>
      <c r="N6677" s="6">
        <v>8</v>
      </c>
      <c r="O6677" s="6">
        <v>0.1</v>
      </c>
      <c r="P6677" s="8">
        <v>214.4</v>
      </c>
      <c r="Q6677" s="8">
        <v>96.48</v>
      </c>
      <c r="R6677" s="8">
        <f t="shared" si="313"/>
        <v>771.84</v>
      </c>
      <c r="S6677" s="8">
        <f>(((Sales[[#This Row],[Unit Price]]-(Sales[[#This Row],[Discount Applied]]*Sales[[#This Row],[Unit Price]]))-Q6677)/Q6677)*100</f>
        <v>100</v>
      </c>
      <c r="T6677" s="8">
        <f t="shared" si="314"/>
        <v>1543.68</v>
      </c>
      <c r="U6677" s="8">
        <f>Sales[[#This Row],[Unit Cost]]*Sales[[#This Row],[Order Quantity]]</f>
        <v>771.84</v>
      </c>
    </row>
    <row r="6678" spans="1:21" x14ac:dyDescent="0.2">
      <c r="A6678" s="6" t="s">
        <v>6891</v>
      </c>
      <c r="B6678" s="6" t="s">
        <v>24</v>
      </c>
      <c r="C6678" s="6" t="s">
        <v>145</v>
      </c>
      <c r="D6678" s="7">
        <v>43900</v>
      </c>
      <c r="E6678" s="7">
        <v>44041</v>
      </c>
      <c r="F6678" s="7">
        <v>44044</v>
      </c>
      <c r="G6678" s="7">
        <v>44050</v>
      </c>
      <c r="H6678" s="6">
        <f t="shared" si="312"/>
        <v>9</v>
      </c>
      <c r="I6678" s="6" t="s">
        <v>215</v>
      </c>
      <c r="J6678" s="6">
        <v>4</v>
      </c>
      <c r="K6678" s="6">
        <v>26</v>
      </c>
      <c r="L6678" s="6">
        <v>146</v>
      </c>
      <c r="M6678" s="6">
        <v>7</v>
      </c>
      <c r="N6678" s="6">
        <v>3</v>
      </c>
      <c r="O6678" s="6">
        <v>0.05</v>
      </c>
      <c r="P6678" s="8">
        <v>911.2</v>
      </c>
      <c r="Q6678" s="8">
        <v>446.488</v>
      </c>
      <c r="R6678" s="8">
        <f t="shared" si="313"/>
        <v>1257.4560000000006</v>
      </c>
      <c r="S6678" s="8">
        <f>(((Sales[[#This Row],[Unit Price]]-(Sales[[#This Row],[Discount Applied]]*Sales[[#This Row],[Unit Price]]))-Q6678)/Q6678)*100</f>
        <v>93.877551020408191</v>
      </c>
      <c r="T6678" s="8">
        <f t="shared" si="314"/>
        <v>2596.9200000000005</v>
      </c>
      <c r="U6678" s="8">
        <f>Sales[[#This Row],[Unit Cost]]*Sales[[#This Row],[Order Quantity]]</f>
        <v>1339.4639999999999</v>
      </c>
    </row>
    <row r="6679" spans="1:21" x14ac:dyDescent="0.2">
      <c r="A6679" s="6" t="s">
        <v>6892</v>
      </c>
      <c r="B6679" s="6" t="s">
        <v>26</v>
      </c>
      <c r="C6679" s="6" t="s">
        <v>144</v>
      </c>
      <c r="D6679" s="7">
        <v>43900</v>
      </c>
      <c r="E6679" s="7">
        <v>44041</v>
      </c>
      <c r="F6679" s="7">
        <v>44056</v>
      </c>
      <c r="G6679" s="7">
        <v>44060</v>
      </c>
      <c r="H6679" s="6">
        <f t="shared" si="312"/>
        <v>19</v>
      </c>
      <c r="I6679" s="6" t="s">
        <v>215</v>
      </c>
      <c r="J6679" s="6">
        <v>28</v>
      </c>
      <c r="K6679" s="6">
        <v>37</v>
      </c>
      <c r="L6679" s="6">
        <v>67</v>
      </c>
      <c r="M6679" s="6">
        <v>4</v>
      </c>
      <c r="N6679" s="6">
        <v>8</v>
      </c>
      <c r="O6679" s="6">
        <v>0.3</v>
      </c>
      <c r="P6679" s="8">
        <v>1172.5</v>
      </c>
      <c r="Q6679" s="8">
        <v>879.375</v>
      </c>
      <c r="R6679" s="8">
        <f t="shared" si="313"/>
        <v>-469</v>
      </c>
      <c r="S6679" s="8">
        <f>(((Sales[[#This Row],[Unit Price]]-(Sales[[#This Row],[Discount Applied]]*Sales[[#This Row],[Unit Price]]))-Q6679)/Q6679)*100</f>
        <v>-6.666666666666667</v>
      </c>
      <c r="T6679" s="8">
        <f t="shared" si="314"/>
        <v>6566</v>
      </c>
      <c r="U6679" s="8">
        <f>Sales[[#This Row],[Unit Cost]]*Sales[[#This Row],[Order Quantity]]</f>
        <v>7035</v>
      </c>
    </row>
    <row r="6680" spans="1:21" x14ac:dyDescent="0.2">
      <c r="A6680" s="6" t="s">
        <v>6893</v>
      </c>
      <c r="B6680" s="6" t="s">
        <v>25</v>
      </c>
      <c r="C6680" s="6" t="s">
        <v>146</v>
      </c>
      <c r="D6680" s="7">
        <v>43900</v>
      </c>
      <c r="E6680" s="7">
        <v>44041</v>
      </c>
      <c r="F6680" s="7">
        <v>44067</v>
      </c>
      <c r="G6680" s="7">
        <v>44069</v>
      </c>
      <c r="H6680" s="6">
        <f t="shared" si="312"/>
        <v>28</v>
      </c>
      <c r="I6680" s="6" t="s">
        <v>215</v>
      </c>
      <c r="J6680" s="6">
        <v>15</v>
      </c>
      <c r="K6680" s="6">
        <v>26</v>
      </c>
      <c r="L6680" s="6">
        <v>264</v>
      </c>
      <c r="M6680" s="6">
        <v>16</v>
      </c>
      <c r="N6680" s="6">
        <v>3</v>
      </c>
      <c r="O6680" s="6">
        <v>0.05</v>
      </c>
      <c r="P6680" s="8">
        <v>1681.7</v>
      </c>
      <c r="Q6680" s="8">
        <v>706.31399999999996</v>
      </c>
      <c r="R6680" s="8">
        <f t="shared" si="313"/>
        <v>2673.9030000000002</v>
      </c>
      <c r="S6680" s="8">
        <f>(((Sales[[#This Row],[Unit Price]]-(Sales[[#This Row],[Discount Applied]]*Sales[[#This Row],[Unit Price]]))-Q6680)/Q6680)*100</f>
        <v>126.1904761904762</v>
      </c>
      <c r="T6680" s="8">
        <f t="shared" si="314"/>
        <v>4792.8450000000003</v>
      </c>
      <c r="U6680" s="8">
        <f>Sales[[#This Row],[Unit Cost]]*Sales[[#This Row],[Order Quantity]]</f>
        <v>2118.942</v>
      </c>
    </row>
    <row r="6681" spans="1:21" x14ac:dyDescent="0.2">
      <c r="A6681" s="6" t="s">
        <v>6894</v>
      </c>
      <c r="B6681" s="6" t="s">
        <v>26</v>
      </c>
      <c r="C6681" s="6" t="s">
        <v>146</v>
      </c>
      <c r="D6681" s="7">
        <v>44000</v>
      </c>
      <c r="E6681" s="7">
        <v>44041</v>
      </c>
      <c r="F6681" s="7">
        <v>44067</v>
      </c>
      <c r="G6681" s="7">
        <v>44073</v>
      </c>
      <c r="H6681" s="6">
        <f t="shared" si="312"/>
        <v>32</v>
      </c>
      <c r="I6681" s="6" t="s">
        <v>215</v>
      </c>
      <c r="J6681" s="6">
        <v>26</v>
      </c>
      <c r="K6681" s="6">
        <v>37</v>
      </c>
      <c r="L6681" s="6">
        <v>322</v>
      </c>
      <c r="M6681" s="6">
        <v>8</v>
      </c>
      <c r="N6681" s="6">
        <v>1</v>
      </c>
      <c r="O6681" s="6">
        <v>7.4999999999999997E-2</v>
      </c>
      <c r="P6681" s="8">
        <v>3926.2000000000003</v>
      </c>
      <c r="Q6681" s="8">
        <v>1688.2660000000001</v>
      </c>
      <c r="R6681" s="8">
        <f t="shared" si="313"/>
        <v>1943.4690000000001</v>
      </c>
      <c r="S6681" s="8">
        <f>(((Sales[[#This Row],[Unit Price]]-(Sales[[#This Row],[Discount Applied]]*Sales[[#This Row],[Unit Price]]))-Q6681)/Q6681)*100</f>
        <v>115.11627906976744</v>
      </c>
      <c r="T6681" s="8">
        <f t="shared" si="314"/>
        <v>3631.7350000000001</v>
      </c>
      <c r="U6681" s="8">
        <f>Sales[[#This Row],[Unit Cost]]*Sales[[#This Row],[Order Quantity]]</f>
        <v>1688.2660000000001</v>
      </c>
    </row>
    <row r="6682" spans="1:21" x14ac:dyDescent="0.2">
      <c r="A6682" s="6" t="s">
        <v>6895</v>
      </c>
      <c r="B6682" s="6" t="s">
        <v>24</v>
      </c>
      <c r="C6682" s="6" t="s">
        <v>146</v>
      </c>
      <c r="D6682" s="7">
        <v>43900</v>
      </c>
      <c r="E6682" s="7">
        <v>44041</v>
      </c>
      <c r="F6682" s="7">
        <v>44062</v>
      </c>
      <c r="G6682" s="7">
        <v>44066</v>
      </c>
      <c r="H6682" s="6">
        <f t="shared" si="312"/>
        <v>25</v>
      </c>
      <c r="I6682" s="6" t="s">
        <v>215</v>
      </c>
      <c r="J6682" s="6">
        <v>8</v>
      </c>
      <c r="K6682" s="6">
        <v>32</v>
      </c>
      <c r="L6682" s="6">
        <v>284</v>
      </c>
      <c r="M6682" s="6">
        <v>37</v>
      </c>
      <c r="N6682" s="6">
        <v>6</v>
      </c>
      <c r="O6682" s="6">
        <v>0.1</v>
      </c>
      <c r="P6682" s="8">
        <v>1098.8</v>
      </c>
      <c r="Q6682" s="8">
        <v>582.36400000000003</v>
      </c>
      <c r="R6682" s="8">
        <f t="shared" si="313"/>
        <v>2439.3359999999993</v>
      </c>
      <c r="S6682" s="8">
        <f>(((Sales[[#This Row],[Unit Price]]-(Sales[[#This Row],[Discount Applied]]*Sales[[#This Row],[Unit Price]]))-Q6682)/Q6682)*100</f>
        <v>69.811320754716959</v>
      </c>
      <c r="T6682" s="8">
        <f t="shared" si="314"/>
        <v>5933.5199999999995</v>
      </c>
      <c r="U6682" s="8">
        <f>Sales[[#This Row],[Unit Cost]]*Sales[[#This Row],[Order Quantity]]</f>
        <v>3494.1840000000002</v>
      </c>
    </row>
    <row r="6683" spans="1:21" x14ac:dyDescent="0.2">
      <c r="A6683" s="6" t="s">
        <v>6896</v>
      </c>
      <c r="B6683" s="6" t="s">
        <v>24</v>
      </c>
      <c r="C6683" s="6" t="s">
        <v>143</v>
      </c>
      <c r="D6683" s="7">
        <v>43900</v>
      </c>
      <c r="E6683" s="7">
        <v>44041</v>
      </c>
      <c r="F6683" s="7">
        <v>44045</v>
      </c>
      <c r="G6683" s="7">
        <v>44049</v>
      </c>
      <c r="H6683" s="6">
        <f t="shared" si="312"/>
        <v>8</v>
      </c>
      <c r="I6683" s="6" t="s">
        <v>215</v>
      </c>
      <c r="J6683" s="6">
        <v>9</v>
      </c>
      <c r="K6683" s="6">
        <v>35</v>
      </c>
      <c r="L6683" s="6">
        <v>336</v>
      </c>
      <c r="M6683" s="6">
        <v>42</v>
      </c>
      <c r="N6683" s="6">
        <v>6</v>
      </c>
      <c r="O6683" s="6">
        <v>0.05</v>
      </c>
      <c r="P6683" s="8">
        <v>5815.6</v>
      </c>
      <c r="Q6683" s="8">
        <v>4826.9480000000003</v>
      </c>
      <c r="R6683" s="8">
        <f t="shared" si="313"/>
        <v>4187.2320000000036</v>
      </c>
      <c r="S6683" s="8">
        <f>(((Sales[[#This Row],[Unit Price]]-(Sales[[#This Row],[Discount Applied]]*Sales[[#This Row],[Unit Price]]))-Q6683)/Q6683)*100</f>
        <v>14.457831325301211</v>
      </c>
      <c r="T6683" s="8">
        <f t="shared" si="314"/>
        <v>33148.920000000006</v>
      </c>
      <c r="U6683" s="8">
        <f>Sales[[#This Row],[Unit Cost]]*Sales[[#This Row],[Order Quantity]]</f>
        <v>28961.688000000002</v>
      </c>
    </row>
    <row r="6684" spans="1:21" x14ac:dyDescent="0.2">
      <c r="A6684" s="6" t="s">
        <v>6897</v>
      </c>
      <c r="B6684" s="6" t="s">
        <v>25</v>
      </c>
      <c r="C6684" s="6" t="s">
        <v>144</v>
      </c>
      <c r="D6684" s="7">
        <v>43900</v>
      </c>
      <c r="E6684" s="7">
        <v>44042</v>
      </c>
      <c r="F6684" s="7">
        <v>44070</v>
      </c>
      <c r="G6684" s="7">
        <v>44077</v>
      </c>
      <c r="H6684" s="6">
        <f t="shared" si="312"/>
        <v>35</v>
      </c>
      <c r="I6684" s="6" t="s">
        <v>215</v>
      </c>
      <c r="J6684" s="6">
        <v>18</v>
      </c>
      <c r="K6684" s="6">
        <v>48</v>
      </c>
      <c r="L6684" s="6">
        <v>66</v>
      </c>
      <c r="M6684" s="6">
        <v>3</v>
      </c>
      <c r="N6684" s="6">
        <v>6</v>
      </c>
      <c r="O6684" s="6">
        <v>7.4999999999999997E-2</v>
      </c>
      <c r="P6684" s="8">
        <v>2666.6</v>
      </c>
      <c r="Q6684" s="8">
        <v>1626.626</v>
      </c>
      <c r="R6684" s="8">
        <f t="shared" si="313"/>
        <v>5039.8739999999998</v>
      </c>
      <c r="S6684" s="8">
        <f>(((Sales[[#This Row],[Unit Price]]-(Sales[[#This Row],[Discount Applied]]*Sales[[#This Row],[Unit Price]]))-Q6684)/Q6684)*100</f>
        <v>51.639344262295083</v>
      </c>
      <c r="T6684" s="8">
        <f t="shared" si="314"/>
        <v>14799.63</v>
      </c>
      <c r="U6684" s="8">
        <f>Sales[[#This Row],[Unit Cost]]*Sales[[#This Row],[Order Quantity]]</f>
        <v>9759.7559999999994</v>
      </c>
    </row>
    <row r="6685" spans="1:21" x14ac:dyDescent="0.2">
      <c r="A6685" s="6" t="s">
        <v>6898</v>
      </c>
      <c r="B6685" s="6" t="s">
        <v>25</v>
      </c>
      <c r="C6685" s="6" t="s">
        <v>146</v>
      </c>
      <c r="D6685" s="7">
        <v>43900</v>
      </c>
      <c r="E6685" s="7">
        <v>44042</v>
      </c>
      <c r="F6685" s="7">
        <v>44066</v>
      </c>
      <c r="G6685" s="7">
        <v>44076</v>
      </c>
      <c r="H6685" s="6">
        <f t="shared" si="312"/>
        <v>34</v>
      </c>
      <c r="I6685" s="6" t="s">
        <v>215</v>
      </c>
      <c r="J6685" s="6">
        <v>14</v>
      </c>
      <c r="K6685" s="6">
        <v>35</v>
      </c>
      <c r="L6685" s="6">
        <v>281</v>
      </c>
      <c r="M6685" s="6">
        <v>29</v>
      </c>
      <c r="N6685" s="6">
        <v>5</v>
      </c>
      <c r="O6685" s="6">
        <v>0.05</v>
      </c>
      <c r="P6685" s="8">
        <v>1172.5</v>
      </c>
      <c r="Q6685" s="8">
        <v>621.42500000000007</v>
      </c>
      <c r="R6685" s="8">
        <f t="shared" si="313"/>
        <v>2462.2499999999995</v>
      </c>
      <c r="S6685" s="8">
        <f>(((Sales[[#This Row],[Unit Price]]-(Sales[[#This Row],[Discount Applied]]*Sales[[#This Row],[Unit Price]]))-Q6685)/Q6685)*100</f>
        <v>79.245283018867909</v>
      </c>
      <c r="T6685" s="8">
        <f t="shared" si="314"/>
        <v>5569.375</v>
      </c>
      <c r="U6685" s="8">
        <f>Sales[[#This Row],[Unit Cost]]*Sales[[#This Row],[Order Quantity]]</f>
        <v>3107.1250000000005</v>
      </c>
    </row>
    <row r="6686" spans="1:21" x14ac:dyDescent="0.2">
      <c r="A6686" s="6" t="s">
        <v>6899</v>
      </c>
      <c r="B6686" s="6" t="s">
        <v>26</v>
      </c>
      <c r="C6686" s="6" t="s">
        <v>147</v>
      </c>
      <c r="D6686" s="7">
        <v>43900</v>
      </c>
      <c r="E6686" s="7">
        <v>44042</v>
      </c>
      <c r="F6686" s="7">
        <v>44068</v>
      </c>
      <c r="G6686" s="7">
        <v>44071</v>
      </c>
      <c r="H6686" s="6">
        <f t="shared" si="312"/>
        <v>29</v>
      </c>
      <c r="I6686" s="6" t="s">
        <v>215</v>
      </c>
      <c r="J6686" s="6">
        <v>28</v>
      </c>
      <c r="K6686" s="6">
        <v>7</v>
      </c>
      <c r="L6686" s="6">
        <v>210</v>
      </c>
      <c r="M6686" s="6">
        <v>36</v>
      </c>
      <c r="N6686" s="6">
        <v>8</v>
      </c>
      <c r="O6686" s="6">
        <v>0.4</v>
      </c>
      <c r="P6686" s="8">
        <v>1273</v>
      </c>
      <c r="Q6686" s="8">
        <v>801.99</v>
      </c>
      <c r="R6686" s="8">
        <f t="shared" si="313"/>
        <v>-305.52000000000044</v>
      </c>
      <c r="S6686" s="8">
        <f>(((Sales[[#This Row],[Unit Price]]-(Sales[[#This Row],[Discount Applied]]*Sales[[#This Row],[Unit Price]]))-Q6686)/Q6686)*100</f>
        <v>-4.761904761904769</v>
      </c>
      <c r="T6686" s="8">
        <f t="shared" si="314"/>
        <v>6110.4</v>
      </c>
      <c r="U6686" s="8">
        <f>Sales[[#This Row],[Unit Cost]]*Sales[[#This Row],[Order Quantity]]</f>
        <v>6415.92</v>
      </c>
    </row>
    <row r="6687" spans="1:21" x14ac:dyDescent="0.2">
      <c r="A6687" s="6" t="s">
        <v>6900</v>
      </c>
      <c r="B6687" s="6" t="s">
        <v>24</v>
      </c>
      <c r="C6687" s="6" t="s">
        <v>145</v>
      </c>
      <c r="D6687" s="7">
        <v>43900</v>
      </c>
      <c r="E6687" s="7">
        <v>44042</v>
      </c>
      <c r="F6687" s="7">
        <v>44055</v>
      </c>
      <c r="G6687" s="7">
        <v>44060</v>
      </c>
      <c r="H6687" s="6">
        <f t="shared" si="312"/>
        <v>18</v>
      </c>
      <c r="I6687" s="6" t="s">
        <v>215</v>
      </c>
      <c r="J6687" s="6">
        <v>2</v>
      </c>
      <c r="K6687" s="6">
        <v>14</v>
      </c>
      <c r="L6687" s="6">
        <v>143</v>
      </c>
      <c r="M6687" s="6">
        <v>8</v>
      </c>
      <c r="N6687" s="6">
        <v>3</v>
      </c>
      <c r="O6687" s="6">
        <v>0.4</v>
      </c>
      <c r="P6687" s="8">
        <v>214.4</v>
      </c>
      <c r="Q6687" s="8">
        <v>177.952</v>
      </c>
      <c r="R6687" s="8">
        <f t="shared" si="313"/>
        <v>-147.93599999999998</v>
      </c>
      <c r="S6687" s="8">
        <f>(((Sales[[#This Row],[Unit Price]]-(Sales[[#This Row],[Discount Applied]]*Sales[[#This Row],[Unit Price]]))-Q6687)/Q6687)*100</f>
        <v>-27.710843373493983</v>
      </c>
      <c r="T6687" s="8">
        <f t="shared" si="314"/>
        <v>385.92</v>
      </c>
      <c r="U6687" s="8">
        <f>Sales[[#This Row],[Unit Cost]]*Sales[[#This Row],[Order Quantity]]</f>
        <v>533.85599999999999</v>
      </c>
    </row>
    <row r="6688" spans="1:21" x14ac:dyDescent="0.2">
      <c r="A6688" s="6" t="s">
        <v>6901</v>
      </c>
      <c r="B6688" s="6" t="s">
        <v>23</v>
      </c>
      <c r="C6688" s="6" t="s">
        <v>145</v>
      </c>
      <c r="D6688" s="7">
        <v>43900</v>
      </c>
      <c r="E6688" s="7">
        <v>44042</v>
      </c>
      <c r="F6688" s="7">
        <v>44052</v>
      </c>
      <c r="G6688" s="7">
        <v>44060</v>
      </c>
      <c r="H6688" s="6">
        <f t="shared" si="312"/>
        <v>18</v>
      </c>
      <c r="I6688" s="6" t="s">
        <v>215</v>
      </c>
      <c r="J6688" s="6">
        <v>25</v>
      </c>
      <c r="K6688" s="6">
        <v>9</v>
      </c>
      <c r="L6688" s="6">
        <v>150</v>
      </c>
      <c r="M6688" s="6">
        <v>38</v>
      </c>
      <c r="N6688" s="6">
        <v>8</v>
      </c>
      <c r="O6688" s="6">
        <v>0.05</v>
      </c>
      <c r="P6688" s="8">
        <v>3484</v>
      </c>
      <c r="Q6688" s="8">
        <v>2717.52</v>
      </c>
      <c r="R6688" s="8">
        <f t="shared" si="313"/>
        <v>4738.2400000000016</v>
      </c>
      <c r="S6688" s="8">
        <f>(((Sales[[#This Row],[Unit Price]]-(Sales[[#This Row],[Discount Applied]]*Sales[[#This Row],[Unit Price]]))-Q6688)/Q6688)*100</f>
        <v>21.794871794871803</v>
      </c>
      <c r="T6688" s="8">
        <f t="shared" si="314"/>
        <v>26478.400000000001</v>
      </c>
      <c r="U6688" s="8">
        <f>Sales[[#This Row],[Unit Cost]]*Sales[[#This Row],[Order Quantity]]</f>
        <v>21740.16</v>
      </c>
    </row>
    <row r="6689" spans="1:21" x14ac:dyDescent="0.2">
      <c r="A6689" s="6" t="s">
        <v>6902</v>
      </c>
      <c r="B6689" s="6" t="s">
        <v>25</v>
      </c>
      <c r="C6689" s="6" t="s">
        <v>145</v>
      </c>
      <c r="D6689" s="7">
        <v>43900</v>
      </c>
      <c r="E6689" s="7">
        <v>44042</v>
      </c>
      <c r="F6689" s="7">
        <v>44049</v>
      </c>
      <c r="G6689" s="7">
        <v>44051</v>
      </c>
      <c r="H6689" s="6">
        <f t="shared" si="312"/>
        <v>9</v>
      </c>
      <c r="I6689" s="6" t="s">
        <v>215</v>
      </c>
      <c r="J6689" s="6">
        <v>18</v>
      </c>
      <c r="K6689" s="6">
        <v>20</v>
      </c>
      <c r="L6689" s="6">
        <v>138</v>
      </c>
      <c r="M6689" s="6">
        <v>46</v>
      </c>
      <c r="N6689" s="6">
        <v>1</v>
      </c>
      <c r="O6689" s="6">
        <v>0.05</v>
      </c>
      <c r="P6689" s="8">
        <v>2438.8000000000002</v>
      </c>
      <c r="Q6689" s="8">
        <v>1195.0120000000002</v>
      </c>
      <c r="R6689" s="8">
        <f t="shared" si="313"/>
        <v>1121.848</v>
      </c>
      <c r="S6689" s="8">
        <f>(((Sales[[#This Row],[Unit Price]]-(Sales[[#This Row],[Discount Applied]]*Sales[[#This Row],[Unit Price]]))-Q6689)/Q6689)*100</f>
        <v>93.877551020408148</v>
      </c>
      <c r="T6689" s="8">
        <f t="shared" si="314"/>
        <v>2316.86</v>
      </c>
      <c r="U6689" s="8">
        <f>Sales[[#This Row],[Unit Cost]]*Sales[[#This Row],[Order Quantity]]</f>
        <v>1195.0120000000002</v>
      </c>
    </row>
    <row r="6690" spans="1:21" x14ac:dyDescent="0.2">
      <c r="A6690" s="6" t="s">
        <v>6903</v>
      </c>
      <c r="B6690" s="6" t="s">
        <v>25</v>
      </c>
      <c r="C6690" s="6" t="s">
        <v>148</v>
      </c>
      <c r="D6690" s="7">
        <v>43900</v>
      </c>
      <c r="E6690" s="7">
        <v>44042</v>
      </c>
      <c r="F6690" s="7">
        <v>44062</v>
      </c>
      <c r="G6690" s="7">
        <v>44066</v>
      </c>
      <c r="H6690" s="6">
        <f t="shared" si="312"/>
        <v>24</v>
      </c>
      <c r="I6690" s="6" t="s">
        <v>215</v>
      </c>
      <c r="J6690" s="6">
        <v>12</v>
      </c>
      <c r="K6690" s="6">
        <v>12</v>
      </c>
      <c r="L6690" s="6">
        <v>35</v>
      </c>
      <c r="M6690" s="6">
        <v>6</v>
      </c>
      <c r="N6690" s="6">
        <v>3</v>
      </c>
      <c r="O6690" s="6">
        <v>0.4</v>
      </c>
      <c r="P6690" s="8">
        <v>5775.4000000000005</v>
      </c>
      <c r="Q6690" s="8">
        <v>4678.0740000000005</v>
      </c>
      <c r="R6690" s="8">
        <f t="shared" si="313"/>
        <v>-3638.5020000000022</v>
      </c>
      <c r="S6690" s="8">
        <f>(((Sales[[#This Row],[Unit Price]]-(Sales[[#This Row],[Discount Applied]]*Sales[[#This Row],[Unit Price]]))-Q6690)/Q6690)*100</f>
        <v>-25.925925925925931</v>
      </c>
      <c r="T6690" s="8">
        <f t="shared" si="314"/>
        <v>10395.719999999999</v>
      </c>
      <c r="U6690" s="8">
        <f>Sales[[#This Row],[Unit Cost]]*Sales[[#This Row],[Order Quantity]]</f>
        <v>14034.222000000002</v>
      </c>
    </row>
    <row r="6691" spans="1:21" x14ac:dyDescent="0.2">
      <c r="A6691" s="6" t="s">
        <v>6904</v>
      </c>
      <c r="B6691" s="6" t="s">
        <v>25</v>
      </c>
      <c r="C6691" s="6" t="s">
        <v>148</v>
      </c>
      <c r="D6691" s="7">
        <v>43900</v>
      </c>
      <c r="E6691" s="7">
        <v>44042</v>
      </c>
      <c r="F6691" s="7">
        <v>44060</v>
      </c>
      <c r="G6691" s="7">
        <v>44064</v>
      </c>
      <c r="H6691" s="6">
        <f t="shared" si="312"/>
        <v>22</v>
      </c>
      <c r="I6691" s="6" t="s">
        <v>215</v>
      </c>
      <c r="J6691" s="6">
        <v>14</v>
      </c>
      <c r="K6691" s="6">
        <v>33</v>
      </c>
      <c r="L6691" s="6">
        <v>1</v>
      </c>
      <c r="M6691" s="6">
        <v>44</v>
      </c>
      <c r="N6691" s="6">
        <v>1</v>
      </c>
      <c r="O6691" s="6">
        <v>0.1</v>
      </c>
      <c r="P6691" s="8">
        <v>2532.6</v>
      </c>
      <c r="Q6691" s="8">
        <v>1696.8420000000001</v>
      </c>
      <c r="R6691" s="8">
        <f t="shared" si="313"/>
        <v>582.49800000000005</v>
      </c>
      <c r="S6691" s="8">
        <f>(((Sales[[#This Row],[Unit Price]]-(Sales[[#This Row],[Discount Applied]]*Sales[[#This Row],[Unit Price]]))-Q6691)/Q6691)*100</f>
        <v>34.328358208955223</v>
      </c>
      <c r="T6691" s="8">
        <f t="shared" si="314"/>
        <v>2279.34</v>
      </c>
      <c r="U6691" s="8">
        <f>Sales[[#This Row],[Unit Cost]]*Sales[[#This Row],[Order Quantity]]</f>
        <v>1696.8420000000001</v>
      </c>
    </row>
    <row r="6692" spans="1:21" x14ac:dyDescent="0.2">
      <c r="A6692" s="6" t="s">
        <v>6905</v>
      </c>
      <c r="B6692" s="6" t="s">
        <v>23</v>
      </c>
      <c r="C6692" s="6" t="s">
        <v>145</v>
      </c>
      <c r="D6692" s="7">
        <v>43900</v>
      </c>
      <c r="E6692" s="7">
        <v>44042</v>
      </c>
      <c r="F6692" s="7">
        <v>44058</v>
      </c>
      <c r="G6692" s="7">
        <v>44061</v>
      </c>
      <c r="H6692" s="6">
        <f t="shared" si="312"/>
        <v>19</v>
      </c>
      <c r="I6692" s="6" t="s">
        <v>215</v>
      </c>
      <c r="J6692" s="6">
        <v>23</v>
      </c>
      <c r="K6692" s="6">
        <v>13</v>
      </c>
      <c r="L6692" s="6">
        <v>99</v>
      </c>
      <c r="M6692" s="6">
        <v>12</v>
      </c>
      <c r="N6692" s="6">
        <v>6</v>
      </c>
      <c r="O6692" s="6">
        <v>7.4999999999999997E-2</v>
      </c>
      <c r="P6692" s="8">
        <v>5380.1</v>
      </c>
      <c r="Q6692" s="8">
        <v>3604.6670000000004</v>
      </c>
      <c r="R6692" s="8">
        <f t="shared" si="313"/>
        <v>8231.5529999999999</v>
      </c>
      <c r="S6692" s="8">
        <f>(((Sales[[#This Row],[Unit Price]]-(Sales[[#This Row],[Discount Applied]]*Sales[[#This Row],[Unit Price]]))-Q6692)/Q6692)*100</f>
        <v>38.059701492537314</v>
      </c>
      <c r="T6692" s="8">
        <f t="shared" si="314"/>
        <v>29859.555</v>
      </c>
      <c r="U6692" s="8">
        <f>Sales[[#This Row],[Unit Cost]]*Sales[[#This Row],[Order Quantity]]</f>
        <v>21628.002</v>
      </c>
    </row>
    <row r="6693" spans="1:21" x14ac:dyDescent="0.2">
      <c r="A6693" s="6" t="s">
        <v>6906</v>
      </c>
      <c r="B6693" s="6" t="s">
        <v>25</v>
      </c>
      <c r="C6693" s="6" t="s">
        <v>143</v>
      </c>
      <c r="D6693" s="7">
        <v>43900</v>
      </c>
      <c r="E6693" s="7">
        <v>44042</v>
      </c>
      <c r="F6693" s="7">
        <v>44045</v>
      </c>
      <c r="G6693" s="7">
        <v>44053</v>
      </c>
      <c r="H6693" s="6">
        <f t="shared" si="312"/>
        <v>11</v>
      </c>
      <c r="I6693" s="6" t="s">
        <v>215</v>
      </c>
      <c r="J6693" s="6">
        <v>13</v>
      </c>
      <c r="K6693" s="6">
        <v>46</v>
      </c>
      <c r="L6693" s="6">
        <v>345</v>
      </c>
      <c r="M6693" s="6">
        <v>36</v>
      </c>
      <c r="N6693" s="6">
        <v>1</v>
      </c>
      <c r="O6693" s="6">
        <v>0.4</v>
      </c>
      <c r="P6693" s="8">
        <v>167.5</v>
      </c>
      <c r="Q6693" s="8">
        <v>77.05</v>
      </c>
      <c r="R6693" s="8">
        <f t="shared" si="313"/>
        <v>23.450000000000003</v>
      </c>
      <c r="S6693" s="8">
        <f>(((Sales[[#This Row],[Unit Price]]-(Sales[[#This Row],[Discount Applied]]*Sales[[#This Row],[Unit Price]]))-Q6693)/Q6693)*100</f>
        <v>30.434782608695659</v>
      </c>
      <c r="T6693" s="8">
        <f t="shared" si="314"/>
        <v>100.5</v>
      </c>
      <c r="U6693" s="8">
        <f>Sales[[#This Row],[Unit Cost]]*Sales[[#This Row],[Order Quantity]]</f>
        <v>77.05</v>
      </c>
    </row>
    <row r="6694" spans="1:21" x14ac:dyDescent="0.2">
      <c r="A6694" s="6" t="s">
        <v>6907</v>
      </c>
      <c r="B6694" s="6" t="s">
        <v>26</v>
      </c>
      <c r="C6694" s="6" t="s">
        <v>144</v>
      </c>
      <c r="D6694" s="7">
        <v>44000</v>
      </c>
      <c r="E6694" s="7">
        <v>44042</v>
      </c>
      <c r="F6694" s="7">
        <v>44063</v>
      </c>
      <c r="G6694" s="7">
        <v>44069</v>
      </c>
      <c r="H6694" s="6">
        <f t="shared" si="312"/>
        <v>27</v>
      </c>
      <c r="I6694" s="6" t="s">
        <v>215</v>
      </c>
      <c r="J6694" s="6">
        <v>27</v>
      </c>
      <c r="K6694" s="6">
        <v>38</v>
      </c>
      <c r="L6694" s="6">
        <v>81</v>
      </c>
      <c r="M6694" s="6">
        <v>32</v>
      </c>
      <c r="N6694" s="6">
        <v>6</v>
      </c>
      <c r="O6694" s="6">
        <v>7.4999999999999997E-2</v>
      </c>
      <c r="P6694" s="8">
        <v>3953</v>
      </c>
      <c r="Q6694" s="8">
        <v>3043.81</v>
      </c>
      <c r="R6694" s="8">
        <f t="shared" si="313"/>
        <v>3676.2900000000009</v>
      </c>
      <c r="S6694" s="8">
        <f>(((Sales[[#This Row],[Unit Price]]-(Sales[[#This Row],[Discount Applied]]*Sales[[#This Row],[Unit Price]]))-Q6694)/Q6694)*100</f>
        <v>20.129870129870135</v>
      </c>
      <c r="T6694" s="8">
        <f t="shared" si="314"/>
        <v>21939.15</v>
      </c>
      <c r="U6694" s="8">
        <f>Sales[[#This Row],[Unit Cost]]*Sales[[#This Row],[Order Quantity]]</f>
        <v>18262.86</v>
      </c>
    </row>
    <row r="6695" spans="1:21" x14ac:dyDescent="0.2">
      <c r="A6695" s="6" t="s">
        <v>6908</v>
      </c>
      <c r="B6695" s="6" t="s">
        <v>26</v>
      </c>
      <c r="C6695" s="6" t="s">
        <v>145</v>
      </c>
      <c r="D6695" s="7">
        <v>43900</v>
      </c>
      <c r="E6695" s="7">
        <v>44042</v>
      </c>
      <c r="F6695" s="7">
        <v>44058</v>
      </c>
      <c r="G6695" s="7">
        <v>44068</v>
      </c>
      <c r="H6695" s="6">
        <f t="shared" si="312"/>
        <v>26</v>
      </c>
      <c r="I6695" s="6" t="s">
        <v>215</v>
      </c>
      <c r="J6695" s="6">
        <v>26</v>
      </c>
      <c r="K6695" s="6">
        <v>12</v>
      </c>
      <c r="L6695" s="6">
        <v>163</v>
      </c>
      <c r="M6695" s="6">
        <v>38</v>
      </c>
      <c r="N6695" s="6">
        <v>4</v>
      </c>
      <c r="O6695" s="6">
        <v>0.15</v>
      </c>
      <c r="P6695" s="8">
        <v>1172.5</v>
      </c>
      <c r="Q6695" s="8">
        <v>492.45</v>
      </c>
      <c r="R6695" s="8">
        <f t="shared" si="313"/>
        <v>2016.7</v>
      </c>
      <c r="S6695" s="8">
        <f>(((Sales[[#This Row],[Unit Price]]-(Sales[[#This Row],[Discount Applied]]*Sales[[#This Row],[Unit Price]]))-Q6695)/Q6695)*100</f>
        <v>102.38095238095239</v>
      </c>
      <c r="T6695" s="8">
        <f t="shared" si="314"/>
        <v>3986.5</v>
      </c>
      <c r="U6695" s="8">
        <f>Sales[[#This Row],[Unit Cost]]*Sales[[#This Row],[Order Quantity]]</f>
        <v>1969.8</v>
      </c>
    </row>
    <row r="6696" spans="1:21" x14ac:dyDescent="0.2">
      <c r="A6696" s="6" t="s">
        <v>6909</v>
      </c>
      <c r="B6696" s="6" t="s">
        <v>25</v>
      </c>
      <c r="C6696" s="6" t="s">
        <v>146</v>
      </c>
      <c r="D6696" s="7">
        <v>43900</v>
      </c>
      <c r="E6696" s="7">
        <v>44043</v>
      </c>
      <c r="F6696" s="7">
        <v>44071</v>
      </c>
      <c r="G6696" s="7">
        <v>44081</v>
      </c>
      <c r="H6696" s="6">
        <f t="shared" si="312"/>
        <v>38</v>
      </c>
      <c r="I6696" s="6" t="s">
        <v>215</v>
      </c>
      <c r="J6696" s="6">
        <v>19</v>
      </c>
      <c r="K6696" s="6">
        <v>23</v>
      </c>
      <c r="L6696" s="6">
        <v>281</v>
      </c>
      <c r="M6696" s="6">
        <v>14</v>
      </c>
      <c r="N6696" s="6">
        <v>5</v>
      </c>
      <c r="O6696" s="6">
        <v>0.1</v>
      </c>
      <c r="P6696" s="8">
        <v>1098.8</v>
      </c>
      <c r="Q6696" s="8">
        <v>933.9799999999999</v>
      </c>
      <c r="R6696" s="8">
        <f t="shared" si="313"/>
        <v>274.70000000000073</v>
      </c>
      <c r="S6696" s="8">
        <f>(((Sales[[#This Row],[Unit Price]]-(Sales[[#This Row],[Discount Applied]]*Sales[[#This Row],[Unit Price]]))-Q6696)/Q6696)*100</f>
        <v>5.8823529411764763</v>
      </c>
      <c r="T6696" s="8">
        <f t="shared" si="314"/>
        <v>4944.6000000000004</v>
      </c>
      <c r="U6696" s="8">
        <f>Sales[[#This Row],[Unit Cost]]*Sales[[#This Row],[Order Quantity]]</f>
        <v>4669.8999999999996</v>
      </c>
    </row>
    <row r="6697" spans="1:21" x14ac:dyDescent="0.2">
      <c r="A6697" s="6" t="s">
        <v>6910</v>
      </c>
      <c r="B6697" s="6" t="s">
        <v>25</v>
      </c>
      <c r="C6697" s="6" t="s">
        <v>145</v>
      </c>
      <c r="D6697" s="7">
        <v>43900</v>
      </c>
      <c r="E6697" s="7">
        <v>44043</v>
      </c>
      <c r="F6697" s="7">
        <v>44063</v>
      </c>
      <c r="G6697" s="7">
        <v>44069</v>
      </c>
      <c r="H6697" s="6">
        <f t="shared" si="312"/>
        <v>26</v>
      </c>
      <c r="I6697" s="6" t="s">
        <v>215</v>
      </c>
      <c r="J6697" s="6">
        <v>19</v>
      </c>
      <c r="K6697" s="6">
        <v>35</v>
      </c>
      <c r="L6697" s="6">
        <v>95</v>
      </c>
      <c r="M6697" s="6">
        <v>39</v>
      </c>
      <c r="N6697" s="6">
        <v>6</v>
      </c>
      <c r="O6697" s="6">
        <v>0.15</v>
      </c>
      <c r="P6697" s="8">
        <v>5735.2</v>
      </c>
      <c r="Q6697" s="8">
        <v>4416.1040000000003</v>
      </c>
      <c r="R6697" s="8">
        <f t="shared" si="313"/>
        <v>2752.8959999999934</v>
      </c>
      <c r="S6697" s="8">
        <f>(((Sales[[#This Row],[Unit Price]]-(Sales[[#This Row],[Discount Applied]]*Sales[[#This Row],[Unit Price]]))-Q6697)/Q6697)*100</f>
        <v>10.389610389610384</v>
      </c>
      <c r="T6697" s="8">
        <f t="shared" si="314"/>
        <v>29249.519999999997</v>
      </c>
      <c r="U6697" s="8">
        <f>Sales[[#This Row],[Unit Cost]]*Sales[[#This Row],[Order Quantity]]</f>
        <v>26496.624000000003</v>
      </c>
    </row>
    <row r="6698" spans="1:21" x14ac:dyDescent="0.2">
      <c r="A6698" s="6" t="s">
        <v>6911</v>
      </c>
      <c r="B6698" s="6" t="s">
        <v>25</v>
      </c>
      <c r="C6698" s="6" t="s">
        <v>148</v>
      </c>
      <c r="D6698" s="7">
        <v>43900</v>
      </c>
      <c r="E6698" s="7">
        <v>44043</v>
      </c>
      <c r="F6698" s="7">
        <v>44056</v>
      </c>
      <c r="G6698" s="7">
        <v>44063</v>
      </c>
      <c r="H6698" s="6">
        <f t="shared" si="312"/>
        <v>20</v>
      </c>
      <c r="I6698" s="6" t="s">
        <v>215</v>
      </c>
      <c r="J6698" s="6">
        <v>15</v>
      </c>
      <c r="K6698" s="6">
        <v>18</v>
      </c>
      <c r="L6698" s="6">
        <v>35</v>
      </c>
      <c r="M6698" s="6">
        <v>7</v>
      </c>
      <c r="N6698" s="6">
        <v>8</v>
      </c>
      <c r="O6698" s="6">
        <v>0.15</v>
      </c>
      <c r="P6698" s="8">
        <v>6525.8</v>
      </c>
      <c r="Q6698" s="8">
        <v>3589.1900000000005</v>
      </c>
      <c r="R6698" s="8">
        <f t="shared" si="313"/>
        <v>15661.919999999998</v>
      </c>
      <c r="S6698" s="8">
        <f>(((Sales[[#This Row],[Unit Price]]-(Sales[[#This Row],[Discount Applied]]*Sales[[#This Row],[Unit Price]]))-Q6698)/Q6698)*100</f>
        <v>54.545454545454533</v>
      </c>
      <c r="T6698" s="8">
        <f t="shared" si="314"/>
        <v>44375.44</v>
      </c>
      <c r="U6698" s="8">
        <f>Sales[[#This Row],[Unit Cost]]*Sales[[#This Row],[Order Quantity]]</f>
        <v>28713.520000000004</v>
      </c>
    </row>
    <row r="6699" spans="1:21" x14ac:dyDescent="0.2">
      <c r="A6699" s="6" t="s">
        <v>6912</v>
      </c>
      <c r="B6699" s="6" t="s">
        <v>24</v>
      </c>
      <c r="C6699" s="6" t="s">
        <v>147</v>
      </c>
      <c r="D6699" s="7">
        <v>44000</v>
      </c>
      <c r="E6699" s="7">
        <v>44043</v>
      </c>
      <c r="F6699" s="7">
        <v>44049</v>
      </c>
      <c r="G6699" s="7">
        <v>44055</v>
      </c>
      <c r="H6699" s="6">
        <f t="shared" si="312"/>
        <v>12</v>
      </c>
      <c r="I6699" s="6" t="s">
        <v>215</v>
      </c>
      <c r="J6699" s="6">
        <v>5</v>
      </c>
      <c r="K6699" s="6">
        <v>36</v>
      </c>
      <c r="L6699" s="6">
        <v>210</v>
      </c>
      <c r="M6699" s="6">
        <v>29</v>
      </c>
      <c r="N6699" s="6">
        <v>5</v>
      </c>
      <c r="O6699" s="6">
        <v>0.05</v>
      </c>
      <c r="P6699" s="8">
        <v>1018.4</v>
      </c>
      <c r="Q6699" s="8">
        <v>855.4559999999999</v>
      </c>
      <c r="R6699" s="8">
        <f t="shared" si="313"/>
        <v>560.11999999999989</v>
      </c>
      <c r="S6699" s="8">
        <f>(((Sales[[#This Row],[Unit Price]]-(Sales[[#This Row],[Discount Applied]]*Sales[[#This Row],[Unit Price]]))-Q6699)/Q6699)*100</f>
        <v>13.095238095238109</v>
      </c>
      <c r="T6699" s="8">
        <f t="shared" si="314"/>
        <v>4837.3999999999996</v>
      </c>
      <c r="U6699" s="8">
        <f>Sales[[#This Row],[Unit Cost]]*Sales[[#This Row],[Order Quantity]]</f>
        <v>4277.28</v>
      </c>
    </row>
    <row r="6700" spans="1:21" x14ac:dyDescent="0.2">
      <c r="A6700" s="6" t="s">
        <v>6913</v>
      </c>
      <c r="B6700" s="6" t="s">
        <v>25</v>
      </c>
      <c r="C6700" s="6" t="s">
        <v>145</v>
      </c>
      <c r="D6700" s="7">
        <v>43900</v>
      </c>
      <c r="E6700" s="7">
        <v>44043</v>
      </c>
      <c r="F6700" s="7">
        <v>44070</v>
      </c>
      <c r="G6700" s="7">
        <v>44079</v>
      </c>
      <c r="H6700" s="6">
        <f t="shared" si="312"/>
        <v>36</v>
      </c>
      <c r="I6700" s="6" t="s">
        <v>215</v>
      </c>
      <c r="J6700" s="6">
        <v>12</v>
      </c>
      <c r="K6700" s="6">
        <v>14</v>
      </c>
      <c r="L6700" s="6">
        <v>135</v>
      </c>
      <c r="M6700" s="6">
        <v>16</v>
      </c>
      <c r="N6700" s="6">
        <v>1</v>
      </c>
      <c r="O6700" s="6">
        <v>7.4999999999999997E-2</v>
      </c>
      <c r="P6700" s="8">
        <v>3497.4</v>
      </c>
      <c r="Q6700" s="8">
        <v>2937.8159999999998</v>
      </c>
      <c r="R6700" s="8">
        <f t="shared" si="313"/>
        <v>297.27900000000045</v>
      </c>
      <c r="S6700" s="8">
        <f>(((Sales[[#This Row],[Unit Price]]-(Sales[[#This Row],[Discount Applied]]*Sales[[#This Row],[Unit Price]]))-Q6700)/Q6700)*100</f>
        <v>10.119047619047635</v>
      </c>
      <c r="T6700" s="8">
        <f t="shared" si="314"/>
        <v>3235.0950000000003</v>
      </c>
      <c r="U6700" s="8">
        <f>Sales[[#This Row],[Unit Cost]]*Sales[[#This Row],[Order Quantity]]</f>
        <v>2937.8159999999998</v>
      </c>
    </row>
    <row r="6701" spans="1:21" x14ac:dyDescent="0.2">
      <c r="A6701" s="6" t="s">
        <v>6914</v>
      </c>
      <c r="B6701" s="6" t="s">
        <v>24</v>
      </c>
      <c r="C6701" s="6" t="s">
        <v>146</v>
      </c>
      <c r="D6701" s="7">
        <v>43900</v>
      </c>
      <c r="E6701" s="7">
        <v>44044</v>
      </c>
      <c r="F6701" s="7">
        <v>44052</v>
      </c>
      <c r="G6701" s="7">
        <v>44060</v>
      </c>
      <c r="H6701" s="6">
        <f t="shared" si="312"/>
        <v>16</v>
      </c>
      <c r="I6701" s="6" t="s">
        <v>215</v>
      </c>
      <c r="J6701" s="6">
        <v>3</v>
      </c>
      <c r="K6701" s="6">
        <v>36</v>
      </c>
      <c r="L6701" s="6">
        <v>268</v>
      </c>
      <c r="M6701" s="6">
        <v>27</v>
      </c>
      <c r="N6701" s="6">
        <v>6</v>
      </c>
      <c r="O6701" s="6">
        <v>7.4999999999999997E-2</v>
      </c>
      <c r="P6701" s="8">
        <v>2519.2000000000003</v>
      </c>
      <c r="Q6701" s="8">
        <v>1058.0640000000001</v>
      </c>
      <c r="R6701" s="8">
        <f t="shared" si="313"/>
        <v>7633.1760000000013</v>
      </c>
      <c r="S6701" s="8">
        <f>(((Sales[[#This Row],[Unit Price]]-(Sales[[#This Row],[Discount Applied]]*Sales[[#This Row],[Unit Price]]))-Q6701)/Q6701)*100</f>
        <v>120.23809523809523</v>
      </c>
      <c r="T6701" s="8">
        <f t="shared" si="314"/>
        <v>13981.560000000001</v>
      </c>
      <c r="U6701" s="8">
        <f>Sales[[#This Row],[Unit Cost]]*Sales[[#This Row],[Order Quantity]]</f>
        <v>6348.384</v>
      </c>
    </row>
    <row r="6702" spans="1:21" x14ac:dyDescent="0.2">
      <c r="A6702" s="6" t="s">
        <v>6915</v>
      </c>
      <c r="B6702" s="6" t="s">
        <v>24</v>
      </c>
      <c r="C6702" s="6" t="s">
        <v>148</v>
      </c>
      <c r="D6702" s="7">
        <v>43900</v>
      </c>
      <c r="E6702" s="7">
        <v>44044</v>
      </c>
      <c r="F6702" s="7">
        <v>44053</v>
      </c>
      <c r="G6702" s="7">
        <v>44060</v>
      </c>
      <c r="H6702" s="6">
        <f t="shared" si="312"/>
        <v>16</v>
      </c>
      <c r="I6702" s="6" t="s">
        <v>215</v>
      </c>
      <c r="J6702" s="6">
        <v>3</v>
      </c>
      <c r="K6702" s="6">
        <v>14</v>
      </c>
      <c r="L6702" s="6">
        <v>35</v>
      </c>
      <c r="M6702" s="6">
        <v>31</v>
      </c>
      <c r="N6702" s="6">
        <v>4</v>
      </c>
      <c r="O6702" s="6">
        <v>0.15</v>
      </c>
      <c r="P6702" s="8">
        <v>1072</v>
      </c>
      <c r="Q6702" s="8">
        <v>621.76</v>
      </c>
      <c r="R6702" s="8">
        <f t="shared" si="313"/>
        <v>1157.7600000000002</v>
      </c>
      <c r="S6702" s="8">
        <f>(((Sales[[#This Row],[Unit Price]]-(Sales[[#This Row],[Discount Applied]]*Sales[[#This Row],[Unit Price]]))-Q6702)/Q6702)*100</f>
        <v>46.551724137931046</v>
      </c>
      <c r="T6702" s="8">
        <f t="shared" si="314"/>
        <v>3644.8</v>
      </c>
      <c r="U6702" s="8">
        <f>Sales[[#This Row],[Unit Cost]]*Sales[[#This Row],[Order Quantity]]</f>
        <v>2487.04</v>
      </c>
    </row>
    <row r="6703" spans="1:21" x14ac:dyDescent="0.2">
      <c r="A6703" s="6" t="s">
        <v>6916</v>
      </c>
      <c r="B6703" s="6" t="s">
        <v>23</v>
      </c>
      <c r="C6703" s="6" t="s">
        <v>147</v>
      </c>
      <c r="D6703" s="7">
        <v>43900</v>
      </c>
      <c r="E6703" s="7">
        <v>44044</v>
      </c>
      <c r="F6703" s="7">
        <v>44072</v>
      </c>
      <c r="G6703" s="7">
        <v>44073</v>
      </c>
      <c r="H6703" s="6">
        <f t="shared" si="312"/>
        <v>29</v>
      </c>
      <c r="I6703" s="6" t="s">
        <v>215</v>
      </c>
      <c r="J6703" s="6">
        <v>22</v>
      </c>
      <c r="K6703" s="6">
        <v>19</v>
      </c>
      <c r="L6703" s="6">
        <v>210</v>
      </c>
      <c r="M6703" s="6">
        <v>8</v>
      </c>
      <c r="N6703" s="6">
        <v>4</v>
      </c>
      <c r="O6703" s="6">
        <v>0.3</v>
      </c>
      <c r="P6703" s="8">
        <v>1226.1000000000001</v>
      </c>
      <c r="Q6703" s="8">
        <v>895.05300000000011</v>
      </c>
      <c r="R6703" s="8">
        <f t="shared" si="313"/>
        <v>-147.13200000000006</v>
      </c>
      <c r="S6703" s="8">
        <f>(((Sales[[#This Row],[Unit Price]]-(Sales[[#This Row],[Discount Applied]]*Sales[[#This Row],[Unit Price]]))-Q6703)/Q6703)*100</f>
        <v>-4.1095890410958917</v>
      </c>
      <c r="T6703" s="8">
        <f t="shared" si="314"/>
        <v>3433.0800000000004</v>
      </c>
      <c r="U6703" s="8">
        <f>Sales[[#This Row],[Unit Cost]]*Sales[[#This Row],[Order Quantity]]</f>
        <v>3580.2120000000004</v>
      </c>
    </row>
    <row r="6704" spans="1:21" x14ac:dyDescent="0.2">
      <c r="A6704" s="6" t="s">
        <v>6917</v>
      </c>
      <c r="B6704" s="6" t="s">
        <v>25</v>
      </c>
      <c r="C6704" s="6" t="s">
        <v>147</v>
      </c>
      <c r="D6704" s="7">
        <v>44000</v>
      </c>
      <c r="E6704" s="7">
        <v>44044</v>
      </c>
      <c r="F6704" s="7">
        <v>44071</v>
      </c>
      <c r="G6704" s="7">
        <v>44076</v>
      </c>
      <c r="H6704" s="6">
        <f t="shared" si="312"/>
        <v>32</v>
      </c>
      <c r="I6704" s="6" t="s">
        <v>215</v>
      </c>
      <c r="J6704" s="6">
        <v>20</v>
      </c>
      <c r="K6704" s="6">
        <v>24</v>
      </c>
      <c r="L6704" s="6">
        <v>219</v>
      </c>
      <c r="M6704" s="6">
        <v>35</v>
      </c>
      <c r="N6704" s="6">
        <v>3</v>
      </c>
      <c r="O6704" s="6">
        <v>0.2</v>
      </c>
      <c r="P6704" s="8">
        <v>1943</v>
      </c>
      <c r="Q6704" s="8">
        <v>835.49</v>
      </c>
      <c r="R6704" s="8">
        <f t="shared" si="313"/>
        <v>2156.7299999999996</v>
      </c>
      <c r="S6704" s="8">
        <f>(((Sales[[#This Row],[Unit Price]]-(Sales[[#This Row],[Discount Applied]]*Sales[[#This Row],[Unit Price]]))-Q6704)/Q6704)*100</f>
        <v>86.04651162790698</v>
      </c>
      <c r="T6704" s="8">
        <f t="shared" si="314"/>
        <v>4663.2</v>
      </c>
      <c r="U6704" s="8">
        <f>Sales[[#This Row],[Unit Cost]]*Sales[[#This Row],[Order Quantity]]</f>
        <v>2506.4700000000003</v>
      </c>
    </row>
    <row r="6705" spans="1:21" x14ac:dyDescent="0.2">
      <c r="A6705" s="6" t="s">
        <v>6918</v>
      </c>
      <c r="B6705" s="6" t="s">
        <v>24</v>
      </c>
      <c r="C6705" s="6" t="s">
        <v>147</v>
      </c>
      <c r="D6705" s="7">
        <v>44000</v>
      </c>
      <c r="E6705" s="7">
        <v>44045</v>
      </c>
      <c r="F6705" s="7">
        <v>44060</v>
      </c>
      <c r="G6705" s="7">
        <v>44069</v>
      </c>
      <c r="H6705" s="6">
        <f t="shared" si="312"/>
        <v>24</v>
      </c>
      <c r="I6705" s="6" t="s">
        <v>215</v>
      </c>
      <c r="J6705" s="6">
        <v>5</v>
      </c>
      <c r="K6705" s="6">
        <v>41</v>
      </c>
      <c r="L6705" s="6">
        <v>221</v>
      </c>
      <c r="M6705" s="6">
        <v>20</v>
      </c>
      <c r="N6705" s="6">
        <v>3</v>
      </c>
      <c r="O6705" s="6">
        <v>0.05</v>
      </c>
      <c r="P6705" s="8">
        <v>1715.2</v>
      </c>
      <c r="Q6705" s="8">
        <v>1234.944</v>
      </c>
      <c r="R6705" s="8">
        <f t="shared" si="313"/>
        <v>1183.4880000000007</v>
      </c>
      <c r="S6705" s="8">
        <f>(((Sales[[#This Row],[Unit Price]]-(Sales[[#This Row],[Discount Applied]]*Sales[[#This Row],[Unit Price]]))-Q6705)/Q6705)*100</f>
        <v>31.944444444444454</v>
      </c>
      <c r="T6705" s="8">
        <f t="shared" si="314"/>
        <v>4888.3200000000006</v>
      </c>
      <c r="U6705" s="8">
        <f>Sales[[#This Row],[Unit Cost]]*Sales[[#This Row],[Order Quantity]]</f>
        <v>3704.8319999999999</v>
      </c>
    </row>
    <row r="6706" spans="1:21" x14ac:dyDescent="0.2">
      <c r="A6706" s="6" t="s">
        <v>6919</v>
      </c>
      <c r="B6706" s="6" t="s">
        <v>25</v>
      </c>
      <c r="C6706" s="6" t="s">
        <v>148</v>
      </c>
      <c r="D6706" s="7">
        <v>43900</v>
      </c>
      <c r="E6706" s="7">
        <v>44045</v>
      </c>
      <c r="F6706" s="7">
        <v>44064</v>
      </c>
      <c r="G6706" s="7">
        <v>44068</v>
      </c>
      <c r="H6706" s="6">
        <f t="shared" si="312"/>
        <v>23</v>
      </c>
      <c r="I6706" s="6" t="s">
        <v>215</v>
      </c>
      <c r="J6706" s="6">
        <v>15</v>
      </c>
      <c r="K6706" s="6">
        <v>48</v>
      </c>
      <c r="L6706" s="6">
        <v>13</v>
      </c>
      <c r="M6706" s="6">
        <v>11</v>
      </c>
      <c r="N6706" s="6">
        <v>3</v>
      </c>
      <c r="O6706" s="6">
        <v>0.05</v>
      </c>
      <c r="P6706" s="8">
        <v>2385.2000000000003</v>
      </c>
      <c r="Q6706" s="8">
        <v>1765.0480000000002</v>
      </c>
      <c r="R6706" s="8">
        <f t="shared" si="313"/>
        <v>1502.6760000000004</v>
      </c>
      <c r="S6706" s="8">
        <f>(((Sales[[#This Row],[Unit Price]]-(Sales[[#This Row],[Discount Applied]]*Sales[[#This Row],[Unit Price]]))-Q6706)/Q6706)*100</f>
        <v>28.378378378378365</v>
      </c>
      <c r="T6706" s="8">
        <f t="shared" si="314"/>
        <v>6797.8200000000006</v>
      </c>
      <c r="U6706" s="8">
        <f>Sales[[#This Row],[Unit Cost]]*Sales[[#This Row],[Order Quantity]]</f>
        <v>5295.1440000000002</v>
      </c>
    </row>
    <row r="6707" spans="1:21" x14ac:dyDescent="0.2">
      <c r="A6707" s="6" t="s">
        <v>6920</v>
      </c>
      <c r="B6707" s="6" t="s">
        <v>23</v>
      </c>
      <c r="C6707" s="6" t="s">
        <v>145</v>
      </c>
      <c r="D6707" s="7">
        <v>44000</v>
      </c>
      <c r="E6707" s="7">
        <v>44045</v>
      </c>
      <c r="F6707" s="7">
        <v>44048</v>
      </c>
      <c r="G6707" s="7">
        <v>44057</v>
      </c>
      <c r="H6707" s="6">
        <f t="shared" si="312"/>
        <v>12</v>
      </c>
      <c r="I6707" s="6" t="s">
        <v>215</v>
      </c>
      <c r="J6707" s="6">
        <v>25</v>
      </c>
      <c r="K6707" s="6">
        <v>25</v>
      </c>
      <c r="L6707" s="6">
        <v>122</v>
      </c>
      <c r="M6707" s="6">
        <v>17</v>
      </c>
      <c r="N6707" s="6">
        <v>8</v>
      </c>
      <c r="O6707" s="6">
        <v>0.05</v>
      </c>
      <c r="P6707" s="8">
        <v>6452.1</v>
      </c>
      <c r="Q6707" s="8">
        <v>2903.4450000000002</v>
      </c>
      <c r="R6707" s="8">
        <f t="shared" si="313"/>
        <v>25808.400000000005</v>
      </c>
      <c r="S6707" s="8">
        <f>(((Sales[[#This Row],[Unit Price]]-(Sales[[#This Row],[Discount Applied]]*Sales[[#This Row],[Unit Price]]))-Q6707)/Q6707)*100</f>
        <v>111.11111111111111</v>
      </c>
      <c r="T6707" s="8">
        <f t="shared" si="314"/>
        <v>49035.960000000006</v>
      </c>
      <c r="U6707" s="8">
        <f>Sales[[#This Row],[Unit Cost]]*Sales[[#This Row],[Order Quantity]]</f>
        <v>23227.56</v>
      </c>
    </row>
    <row r="6708" spans="1:21" x14ac:dyDescent="0.2">
      <c r="A6708" s="6" t="s">
        <v>6921</v>
      </c>
      <c r="B6708" s="6" t="s">
        <v>25</v>
      </c>
      <c r="C6708" s="6" t="s">
        <v>146</v>
      </c>
      <c r="D6708" s="7">
        <v>43900</v>
      </c>
      <c r="E6708" s="7">
        <v>44045</v>
      </c>
      <c r="F6708" s="7">
        <v>44069</v>
      </c>
      <c r="G6708" s="7">
        <v>44077</v>
      </c>
      <c r="H6708" s="6">
        <f t="shared" si="312"/>
        <v>32</v>
      </c>
      <c r="I6708" s="6" t="s">
        <v>215</v>
      </c>
      <c r="J6708" s="6">
        <v>14</v>
      </c>
      <c r="K6708" s="6">
        <v>37</v>
      </c>
      <c r="L6708" s="6">
        <v>312</v>
      </c>
      <c r="M6708" s="6">
        <v>31</v>
      </c>
      <c r="N6708" s="6">
        <v>1</v>
      </c>
      <c r="O6708" s="6">
        <v>7.4999999999999997E-2</v>
      </c>
      <c r="P6708" s="8">
        <v>1721.9</v>
      </c>
      <c r="Q6708" s="8">
        <v>1343.0820000000001</v>
      </c>
      <c r="R6708" s="8">
        <f t="shared" si="313"/>
        <v>249.67550000000006</v>
      </c>
      <c r="S6708" s="8">
        <f>(((Sales[[#This Row],[Unit Price]]-(Sales[[#This Row],[Discount Applied]]*Sales[[#This Row],[Unit Price]]))-Q6708)/Q6708)*100</f>
        <v>18.589743589743595</v>
      </c>
      <c r="T6708" s="8">
        <f t="shared" si="314"/>
        <v>1592.7575000000002</v>
      </c>
      <c r="U6708" s="8">
        <f>Sales[[#This Row],[Unit Cost]]*Sales[[#This Row],[Order Quantity]]</f>
        <v>1343.0820000000001</v>
      </c>
    </row>
    <row r="6709" spans="1:21" x14ac:dyDescent="0.2">
      <c r="A6709" s="6" t="s">
        <v>6922</v>
      </c>
      <c r="B6709" s="6" t="s">
        <v>23</v>
      </c>
      <c r="C6709" s="6" t="s">
        <v>145</v>
      </c>
      <c r="D6709" s="7">
        <v>43900</v>
      </c>
      <c r="E6709" s="7">
        <v>44045</v>
      </c>
      <c r="F6709" s="7">
        <v>44055</v>
      </c>
      <c r="G6709" s="7">
        <v>44060</v>
      </c>
      <c r="H6709" s="6">
        <f t="shared" si="312"/>
        <v>15</v>
      </c>
      <c r="I6709" s="6" t="s">
        <v>215</v>
      </c>
      <c r="J6709" s="6">
        <v>25</v>
      </c>
      <c r="K6709" s="6">
        <v>20</v>
      </c>
      <c r="L6709" s="6">
        <v>184</v>
      </c>
      <c r="M6709" s="6">
        <v>23</v>
      </c>
      <c r="N6709" s="6">
        <v>4</v>
      </c>
      <c r="O6709" s="6">
        <v>0.05</v>
      </c>
      <c r="P6709" s="8">
        <v>3819</v>
      </c>
      <c r="Q6709" s="8">
        <v>2978.82</v>
      </c>
      <c r="R6709" s="8">
        <f t="shared" si="313"/>
        <v>2596.92</v>
      </c>
      <c r="S6709" s="8">
        <f>(((Sales[[#This Row],[Unit Price]]-(Sales[[#This Row],[Discount Applied]]*Sales[[#This Row],[Unit Price]]))-Q6709)/Q6709)*100</f>
        <v>21.794871794871796</v>
      </c>
      <c r="T6709" s="8">
        <f t="shared" si="314"/>
        <v>14512.2</v>
      </c>
      <c r="U6709" s="8">
        <f>Sales[[#This Row],[Unit Cost]]*Sales[[#This Row],[Order Quantity]]</f>
        <v>11915.28</v>
      </c>
    </row>
    <row r="6710" spans="1:21" x14ac:dyDescent="0.2">
      <c r="A6710" s="6" t="s">
        <v>6923</v>
      </c>
      <c r="B6710" s="6" t="s">
        <v>25</v>
      </c>
      <c r="C6710" s="6" t="s">
        <v>147</v>
      </c>
      <c r="D6710" s="7">
        <v>43900</v>
      </c>
      <c r="E6710" s="7">
        <v>44045</v>
      </c>
      <c r="F6710" s="7">
        <v>44073</v>
      </c>
      <c r="G6710" s="7">
        <v>44075</v>
      </c>
      <c r="H6710" s="6">
        <f t="shared" si="312"/>
        <v>30</v>
      </c>
      <c r="I6710" s="6" t="s">
        <v>215</v>
      </c>
      <c r="J6710" s="6">
        <v>14</v>
      </c>
      <c r="K6710" s="6">
        <v>17</v>
      </c>
      <c r="L6710" s="6">
        <v>220</v>
      </c>
      <c r="M6710" s="6">
        <v>38</v>
      </c>
      <c r="N6710" s="6">
        <v>3</v>
      </c>
      <c r="O6710" s="6">
        <v>7.4999999999999997E-2</v>
      </c>
      <c r="P6710" s="8">
        <v>201</v>
      </c>
      <c r="Q6710" s="8">
        <v>116.58</v>
      </c>
      <c r="R6710" s="8">
        <f t="shared" si="313"/>
        <v>208.03499999999997</v>
      </c>
      <c r="S6710" s="8">
        <f>(((Sales[[#This Row],[Unit Price]]-(Sales[[#This Row],[Discount Applied]]*Sales[[#This Row],[Unit Price]]))-Q6710)/Q6710)*100</f>
        <v>59.482758620689665</v>
      </c>
      <c r="T6710" s="8">
        <f t="shared" si="314"/>
        <v>557.77499999999998</v>
      </c>
      <c r="U6710" s="8">
        <f>Sales[[#This Row],[Unit Cost]]*Sales[[#This Row],[Order Quantity]]</f>
        <v>349.74</v>
      </c>
    </row>
    <row r="6711" spans="1:21" x14ac:dyDescent="0.2">
      <c r="A6711" s="6" t="s">
        <v>6924</v>
      </c>
      <c r="B6711" s="6" t="s">
        <v>24</v>
      </c>
      <c r="C6711" s="6" t="s">
        <v>148</v>
      </c>
      <c r="D6711" s="7">
        <v>44000</v>
      </c>
      <c r="E6711" s="7">
        <v>44045</v>
      </c>
      <c r="F6711" s="7">
        <v>44061</v>
      </c>
      <c r="G6711" s="7">
        <v>44069</v>
      </c>
      <c r="H6711" s="6">
        <f t="shared" si="312"/>
        <v>24</v>
      </c>
      <c r="I6711" s="6" t="s">
        <v>215</v>
      </c>
      <c r="J6711" s="6">
        <v>1</v>
      </c>
      <c r="K6711" s="6">
        <v>11</v>
      </c>
      <c r="L6711" s="6">
        <v>32</v>
      </c>
      <c r="M6711" s="6">
        <v>23</v>
      </c>
      <c r="N6711" s="6">
        <v>8</v>
      </c>
      <c r="O6711" s="6">
        <v>0.2</v>
      </c>
      <c r="P6711" s="8">
        <v>5473.9000000000005</v>
      </c>
      <c r="Q6711" s="8">
        <v>2463.2550000000001</v>
      </c>
      <c r="R6711" s="8">
        <f t="shared" si="313"/>
        <v>15326.920000000006</v>
      </c>
      <c r="S6711" s="8">
        <f>(((Sales[[#This Row],[Unit Price]]-(Sales[[#This Row],[Discount Applied]]*Sales[[#This Row],[Unit Price]]))-Q6711)/Q6711)*100</f>
        <v>77.7777777777778</v>
      </c>
      <c r="T6711" s="8">
        <f t="shared" si="314"/>
        <v>35032.960000000006</v>
      </c>
      <c r="U6711" s="8">
        <f>Sales[[#This Row],[Unit Cost]]*Sales[[#This Row],[Order Quantity]]</f>
        <v>19706.04</v>
      </c>
    </row>
    <row r="6712" spans="1:21" x14ac:dyDescent="0.2">
      <c r="A6712" s="6" t="s">
        <v>6925</v>
      </c>
      <c r="B6712" s="6" t="s">
        <v>24</v>
      </c>
      <c r="C6712" s="6" t="s">
        <v>145</v>
      </c>
      <c r="D6712" s="7">
        <v>44000</v>
      </c>
      <c r="E6712" s="7">
        <v>44046</v>
      </c>
      <c r="F6712" s="7">
        <v>44055</v>
      </c>
      <c r="G6712" s="7">
        <v>44063</v>
      </c>
      <c r="H6712" s="6">
        <f t="shared" si="312"/>
        <v>17</v>
      </c>
      <c r="I6712" s="6" t="s">
        <v>215</v>
      </c>
      <c r="J6712" s="6">
        <v>10</v>
      </c>
      <c r="K6712" s="6">
        <v>12</v>
      </c>
      <c r="L6712" s="6">
        <v>176</v>
      </c>
      <c r="M6712" s="6">
        <v>47</v>
      </c>
      <c r="N6712" s="6">
        <v>2</v>
      </c>
      <c r="O6712" s="6">
        <v>0.1</v>
      </c>
      <c r="P6712" s="8">
        <v>3879.3</v>
      </c>
      <c r="Q6712" s="8">
        <v>1784.4780000000001</v>
      </c>
      <c r="R6712" s="8">
        <f t="shared" si="313"/>
        <v>3413.7839999999997</v>
      </c>
      <c r="S6712" s="8">
        <f>(((Sales[[#This Row],[Unit Price]]-(Sales[[#This Row],[Discount Applied]]*Sales[[#This Row],[Unit Price]]))-Q6712)/Q6712)*100</f>
        <v>95.65217391304347</v>
      </c>
      <c r="T6712" s="8">
        <f t="shared" si="314"/>
        <v>6982.74</v>
      </c>
      <c r="U6712" s="8">
        <f>Sales[[#This Row],[Unit Cost]]*Sales[[#This Row],[Order Quantity]]</f>
        <v>3568.9560000000001</v>
      </c>
    </row>
    <row r="6713" spans="1:21" x14ac:dyDescent="0.2">
      <c r="A6713" s="6" t="s">
        <v>6926</v>
      </c>
      <c r="B6713" s="6" t="s">
        <v>25</v>
      </c>
      <c r="C6713" s="6" t="s">
        <v>144</v>
      </c>
      <c r="D6713" s="7">
        <v>44000</v>
      </c>
      <c r="E6713" s="7">
        <v>44046</v>
      </c>
      <c r="F6713" s="7">
        <v>44066</v>
      </c>
      <c r="G6713" s="7">
        <v>44076</v>
      </c>
      <c r="H6713" s="6">
        <f t="shared" si="312"/>
        <v>30</v>
      </c>
      <c r="I6713" s="6" t="s">
        <v>215</v>
      </c>
      <c r="J6713" s="6">
        <v>17</v>
      </c>
      <c r="K6713" s="6">
        <v>14</v>
      </c>
      <c r="L6713" s="6">
        <v>70</v>
      </c>
      <c r="M6713" s="6">
        <v>28</v>
      </c>
      <c r="N6713" s="6">
        <v>3</v>
      </c>
      <c r="O6713" s="6">
        <v>0.05</v>
      </c>
      <c r="P6713" s="8">
        <v>6023.3</v>
      </c>
      <c r="Q6713" s="8">
        <v>3132.116</v>
      </c>
      <c r="R6713" s="8">
        <f t="shared" si="313"/>
        <v>7770.0570000000025</v>
      </c>
      <c r="S6713" s="8">
        <f>(((Sales[[#This Row],[Unit Price]]-(Sales[[#This Row],[Discount Applied]]*Sales[[#This Row],[Unit Price]]))-Q6713)/Q6713)*100</f>
        <v>82.692307692307693</v>
      </c>
      <c r="T6713" s="8">
        <f t="shared" si="314"/>
        <v>17166.405000000002</v>
      </c>
      <c r="U6713" s="8">
        <f>Sales[[#This Row],[Unit Cost]]*Sales[[#This Row],[Order Quantity]]</f>
        <v>9396.348</v>
      </c>
    </row>
    <row r="6714" spans="1:21" x14ac:dyDescent="0.2">
      <c r="A6714" s="6" t="s">
        <v>6927</v>
      </c>
      <c r="B6714" s="6" t="s">
        <v>25</v>
      </c>
      <c r="C6714" s="6" t="s">
        <v>148</v>
      </c>
      <c r="D6714" s="7">
        <v>43900</v>
      </c>
      <c r="E6714" s="7">
        <v>44046</v>
      </c>
      <c r="F6714" s="7">
        <v>44071</v>
      </c>
      <c r="G6714" s="7">
        <v>44073</v>
      </c>
      <c r="H6714" s="6">
        <f t="shared" si="312"/>
        <v>27</v>
      </c>
      <c r="I6714" s="6" t="s">
        <v>215</v>
      </c>
      <c r="J6714" s="6">
        <v>20</v>
      </c>
      <c r="K6714" s="6">
        <v>2</v>
      </c>
      <c r="L6714" s="6">
        <v>27</v>
      </c>
      <c r="M6714" s="6">
        <v>15</v>
      </c>
      <c r="N6714" s="6">
        <v>5</v>
      </c>
      <c r="O6714" s="6">
        <v>0.1</v>
      </c>
      <c r="P6714" s="8">
        <v>5326.5</v>
      </c>
      <c r="Q6714" s="8">
        <v>2929.5750000000003</v>
      </c>
      <c r="R6714" s="8">
        <f t="shared" si="313"/>
        <v>9321.3749999999982</v>
      </c>
      <c r="S6714" s="8">
        <f>(((Sales[[#This Row],[Unit Price]]-(Sales[[#This Row],[Discount Applied]]*Sales[[#This Row],[Unit Price]]))-Q6714)/Q6714)*100</f>
        <v>63.636363636363633</v>
      </c>
      <c r="T6714" s="8">
        <f t="shared" si="314"/>
        <v>23969.25</v>
      </c>
      <c r="U6714" s="8">
        <f>Sales[[#This Row],[Unit Cost]]*Sales[[#This Row],[Order Quantity]]</f>
        <v>14647.875000000002</v>
      </c>
    </row>
    <row r="6715" spans="1:21" x14ac:dyDescent="0.2">
      <c r="A6715" s="6" t="s">
        <v>6928</v>
      </c>
      <c r="B6715" s="6" t="s">
        <v>25</v>
      </c>
      <c r="C6715" s="6" t="s">
        <v>145</v>
      </c>
      <c r="D6715" s="7">
        <v>44000</v>
      </c>
      <c r="E6715" s="7">
        <v>44046</v>
      </c>
      <c r="F6715" s="7">
        <v>44072</v>
      </c>
      <c r="G6715" s="7">
        <v>44073</v>
      </c>
      <c r="H6715" s="6">
        <f t="shared" si="312"/>
        <v>27</v>
      </c>
      <c r="I6715" s="6" t="s">
        <v>215</v>
      </c>
      <c r="J6715" s="6">
        <v>15</v>
      </c>
      <c r="K6715" s="6">
        <v>26</v>
      </c>
      <c r="L6715" s="6">
        <v>115</v>
      </c>
      <c r="M6715" s="6">
        <v>38</v>
      </c>
      <c r="N6715" s="6">
        <v>4</v>
      </c>
      <c r="O6715" s="6">
        <v>0.1</v>
      </c>
      <c r="P6715" s="8">
        <v>187.6</v>
      </c>
      <c r="Q6715" s="8">
        <v>155.708</v>
      </c>
      <c r="R6715" s="8">
        <f t="shared" si="313"/>
        <v>52.52800000000002</v>
      </c>
      <c r="S6715" s="8">
        <f>(((Sales[[#This Row],[Unit Price]]-(Sales[[#This Row],[Discount Applied]]*Sales[[#This Row],[Unit Price]]))-Q6715)/Q6715)*100</f>
        <v>8.4337349397590398</v>
      </c>
      <c r="T6715" s="8">
        <f t="shared" si="314"/>
        <v>675.36</v>
      </c>
      <c r="U6715" s="8">
        <f>Sales[[#This Row],[Unit Cost]]*Sales[[#This Row],[Order Quantity]]</f>
        <v>622.83199999999999</v>
      </c>
    </row>
    <row r="6716" spans="1:21" x14ac:dyDescent="0.2">
      <c r="A6716" s="6" t="s">
        <v>6929</v>
      </c>
      <c r="B6716" s="6" t="s">
        <v>23</v>
      </c>
      <c r="C6716" s="6" t="s">
        <v>148</v>
      </c>
      <c r="D6716" s="7">
        <v>43900</v>
      </c>
      <c r="E6716" s="7">
        <v>44046</v>
      </c>
      <c r="F6716" s="7">
        <v>44065</v>
      </c>
      <c r="G6716" s="7">
        <v>44075</v>
      </c>
      <c r="H6716" s="6">
        <f t="shared" si="312"/>
        <v>29</v>
      </c>
      <c r="I6716" s="6" t="s">
        <v>215</v>
      </c>
      <c r="J6716" s="6">
        <v>23</v>
      </c>
      <c r="K6716" s="6">
        <v>29</v>
      </c>
      <c r="L6716" s="6">
        <v>42</v>
      </c>
      <c r="M6716" s="6">
        <v>35</v>
      </c>
      <c r="N6716" s="6">
        <v>6</v>
      </c>
      <c r="O6716" s="6">
        <v>0.05</v>
      </c>
      <c r="P6716" s="8">
        <v>3557.7000000000003</v>
      </c>
      <c r="Q6716" s="8">
        <v>1600.9650000000001</v>
      </c>
      <c r="R6716" s="8">
        <f t="shared" si="313"/>
        <v>10673.099999999999</v>
      </c>
      <c r="S6716" s="8">
        <f>(((Sales[[#This Row],[Unit Price]]-(Sales[[#This Row],[Discount Applied]]*Sales[[#This Row],[Unit Price]]))-Q6716)/Q6716)*100</f>
        <v>111.1111111111111</v>
      </c>
      <c r="T6716" s="8">
        <f t="shared" si="314"/>
        <v>20278.89</v>
      </c>
      <c r="U6716" s="8">
        <f>Sales[[#This Row],[Unit Cost]]*Sales[[#This Row],[Order Quantity]]</f>
        <v>9605.7900000000009</v>
      </c>
    </row>
    <row r="6717" spans="1:21" x14ac:dyDescent="0.2">
      <c r="A6717" s="6" t="s">
        <v>6930</v>
      </c>
      <c r="B6717" s="6" t="s">
        <v>23</v>
      </c>
      <c r="C6717" s="6" t="s">
        <v>147</v>
      </c>
      <c r="D6717" s="7">
        <v>44000</v>
      </c>
      <c r="E6717" s="7">
        <v>44046</v>
      </c>
      <c r="F6717" s="7">
        <v>44066</v>
      </c>
      <c r="G6717" s="7">
        <v>44074</v>
      </c>
      <c r="H6717" s="6">
        <f t="shared" si="312"/>
        <v>28</v>
      </c>
      <c r="I6717" s="6" t="s">
        <v>215</v>
      </c>
      <c r="J6717" s="6">
        <v>23</v>
      </c>
      <c r="K6717" s="6">
        <v>42</v>
      </c>
      <c r="L6717" s="6">
        <v>213</v>
      </c>
      <c r="M6717" s="6">
        <v>18</v>
      </c>
      <c r="N6717" s="6">
        <v>7</v>
      </c>
      <c r="O6717" s="6">
        <v>0.05</v>
      </c>
      <c r="P6717" s="8">
        <v>261.3</v>
      </c>
      <c r="Q6717" s="8">
        <v>125.42400000000001</v>
      </c>
      <c r="R6717" s="8">
        <f t="shared" si="313"/>
        <v>859.67700000000013</v>
      </c>
      <c r="S6717" s="8">
        <f>(((Sales[[#This Row],[Unit Price]]-(Sales[[#This Row],[Discount Applied]]*Sales[[#This Row],[Unit Price]]))-Q6717)/Q6717)*100</f>
        <v>97.916666666666657</v>
      </c>
      <c r="T6717" s="8">
        <f t="shared" si="314"/>
        <v>1737.6450000000002</v>
      </c>
      <c r="U6717" s="8">
        <f>Sales[[#This Row],[Unit Cost]]*Sales[[#This Row],[Order Quantity]]</f>
        <v>877.96800000000007</v>
      </c>
    </row>
    <row r="6718" spans="1:21" x14ac:dyDescent="0.2">
      <c r="A6718" s="6" t="s">
        <v>6931</v>
      </c>
      <c r="B6718" s="6" t="s">
        <v>25</v>
      </c>
      <c r="C6718" s="6" t="s">
        <v>145</v>
      </c>
      <c r="D6718" s="7">
        <v>43900</v>
      </c>
      <c r="E6718" s="7">
        <v>44046</v>
      </c>
      <c r="F6718" s="7">
        <v>44068</v>
      </c>
      <c r="G6718" s="7">
        <v>44075</v>
      </c>
      <c r="H6718" s="6">
        <f t="shared" si="312"/>
        <v>29</v>
      </c>
      <c r="I6718" s="6" t="s">
        <v>215</v>
      </c>
      <c r="J6718" s="6">
        <v>16</v>
      </c>
      <c r="K6718" s="6">
        <v>46</v>
      </c>
      <c r="L6718" s="6">
        <v>99</v>
      </c>
      <c r="M6718" s="6">
        <v>3</v>
      </c>
      <c r="N6718" s="6">
        <v>3</v>
      </c>
      <c r="O6718" s="6">
        <v>0.05</v>
      </c>
      <c r="P6718" s="8">
        <v>5460.5</v>
      </c>
      <c r="Q6718" s="8">
        <v>2839.46</v>
      </c>
      <c r="R6718" s="8">
        <f t="shared" si="313"/>
        <v>7044.0449999999983</v>
      </c>
      <c r="S6718" s="8">
        <f>(((Sales[[#This Row],[Unit Price]]-(Sales[[#This Row],[Discount Applied]]*Sales[[#This Row],[Unit Price]]))-Q6718)/Q6718)*100</f>
        <v>82.692307692307693</v>
      </c>
      <c r="T6718" s="8">
        <f t="shared" si="314"/>
        <v>15562.424999999999</v>
      </c>
      <c r="U6718" s="8">
        <f>Sales[[#This Row],[Unit Cost]]*Sales[[#This Row],[Order Quantity]]</f>
        <v>8518.380000000001</v>
      </c>
    </row>
    <row r="6719" spans="1:21" x14ac:dyDescent="0.2">
      <c r="A6719" s="6" t="s">
        <v>6932</v>
      </c>
      <c r="B6719" s="6" t="s">
        <v>25</v>
      </c>
      <c r="C6719" s="6" t="s">
        <v>146</v>
      </c>
      <c r="D6719" s="7">
        <v>44000</v>
      </c>
      <c r="E6719" s="7">
        <v>44046</v>
      </c>
      <c r="F6719" s="7">
        <v>44072</v>
      </c>
      <c r="G6719" s="7">
        <v>44077</v>
      </c>
      <c r="H6719" s="6">
        <f t="shared" si="312"/>
        <v>31</v>
      </c>
      <c r="I6719" s="6" t="s">
        <v>215</v>
      </c>
      <c r="J6719" s="6">
        <v>20</v>
      </c>
      <c r="K6719" s="6">
        <v>23</v>
      </c>
      <c r="L6719" s="6">
        <v>320</v>
      </c>
      <c r="M6719" s="6">
        <v>21</v>
      </c>
      <c r="N6719" s="6">
        <v>4</v>
      </c>
      <c r="O6719" s="6">
        <v>0.1</v>
      </c>
      <c r="P6719" s="8">
        <v>261.3</v>
      </c>
      <c r="Q6719" s="8">
        <v>154.167</v>
      </c>
      <c r="R6719" s="8">
        <f t="shared" si="313"/>
        <v>324.01200000000006</v>
      </c>
      <c r="S6719" s="8">
        <f>(((Sales[[#This Row],[Unit Price]]-(Sales[[#This Row],[Discount Applied]]*Sales[[#This Row],[Unit Price]]))-Q6719)/Q6719)*100</f>
        <v>52.542372881355938</v>
      </c>
      <c r="T6719" s="8">
        <f t="shared" si="314"/>
        <v>940.68000000000006</v>
      </c>
      <c r="U6719" s="8">
        <f>Sales[[#This Row],[Unit Cost]]*Sales[[#This Row],[Order Quantity]]</f>
        <v>616.66800000000001</v>
      </c>
    </row>
    <row r="6720" spans="1:21" x14ac:dyDescent="0.2">
      <c r="A6720" s="6" t="s">
        <v>6933</v>
      </c>
      <c r="B6720" s="6" t="s">
        <v>24</v>
      </c>
      <c r="C6720" s="6" t="s">
        <v>145</v>
      </c>
      <c r="D6720" s="7">
        <v>43900</v>
      </c>
      <c r="E6720" s="7">
        <v>44046</v>
      </c>
      <c r="F6720" s="7">
        <v>44057</v>
      </c>
      <c r="G6720" s="7">
        <v>44058</v>
      </c>
      <c r="H6720" s="6">
        <f t="shared" si="312"/>
        <v>12</v>
      </c>
      <c r="I6720" s="6" t="s">
        <v>215</v>
      </c>
      <c r="J6720" s="6">
        <v>1</v>
      </c>
      <c r="K6720" s="6">
        <v>5</v>
      </c>
      <c r="L6720" s="6">
        <v>91</v>
      </c>
      <c r="M6720" s="6">
        <v>20</v>
      </c>
      <c r="N6720" s="6">
        <v>6</v>
      </c>
      <c r="O6720" s="6">
        <v>0.2</v>
      </c>
      <c r="P6720" s="8">
        <v>1762.1000000000001</v>
      </c>
      <c r="Q6720" s="8">
        <v>792.94500000000005</v>
      </c>
      <c r="R6720" s="8">
        <f t="shared" si="313"/>
        <v>3700.41</v>
      </c>
      <c r="S6720" s="8">
        <f>(((Sales[[#This Row],[Unit Price]]-(Sales[[#This Row],[Discount Applied]]*Sales[[#This Row],[Unit Price]]))-Q6720)/Q6720)*100</f>
        <v>77.777777777777786</v>
      </c>
      <c r="T6720" s="8">
        <f t="shared" si="314"/>
        <v>8458.08</v>
      </c>
      <c r="U6720" s="8">
        <f>Sales[[#This Row],[Unit Cost]]*Sales[[#This Row],[Order Quantity]]</f>
        <v>4757.67</v>
      </c>
    </row>
    <row r="6721" spans="1:21" x14ac:dyDescent="0.2">
      <c r="A6721" s="6" t="s">
        <v>6934</v>
      </c>
      <c r="B6721" s="6" t="s">
        <v>24</v>
      </c>
      <c r="C6721" s="6" t="s">
        <v>148</v>
      </c>
      <c r="D6721" s="7">
        <v>44000</v>
      </c>
      <c r="E6721" s="7">
        <v>44047</v>
      </c>
      <c r="F6721" s="7">
        <v>44067</v>
      </c>
      <c r="G6721" s="7">
        <v>44077</v>
      </c>
      <c r="H6721" s="6">
        <f t="shared" si="312"/>
        <v>30</v>
      </c>
      <c r="I6721" s="6" t="s">
        <v>215</v>
      </c>
      <c r="J6721" s="6">
        <v>5</v>
      </c>
      <c r="K6721" s="6">
        <v>20</v>
      </c>
      <c r="L6721" s="6">
        <v>3</v>
      </c>
      <c r="M6721" s="6">
        <v>40</v>
      </c>
      <c r="N6721" s="6">
        <v>3</v>
      </c>
      <c r="O6721" s="6">
        <v>7.4999999999999997E-2</v>
      </c>
      <c r="P6721" s="8">
        <v>1145.7</v>
      </c>
      <c r="Q6721" s="8">
        <v>515.56500000000005</v>
      </c>
      <c r="R6721" s="8">
        <f t="shared" si="313"/>
        <v>1632.6225000000004</v>
      </c>
      <c r="S6721" s="8">
        <f>(((Sales[[#This Row],[Unit Price]]-(Sales[[#This Row],[Discount Applied]]*Sales[[#This Row],[Unit Price]]))-Q6721)/Q6721)*100</f>
        <v>105.55555555555554</v>
      </c>
      <c r="T6721" s="8">
        <f t="shared" si="314"/>
        <v>3179.3175000000006</v>
      </c>
      <c r="U6721" s="8">
        <f>Sales[[#This Row],[Unit Cost]]*Sales[[#This Row],[Order Quantity]]</f>
        <v>1546.6950000000002</v>
      </c>
    </row>
    <row r="6722" spans="1:21" x14ac:dyDescent="0.2">
      <c r="A6722" s="6" t="s">
        <v>6935</v>
      </c>
      <c r="B6722" s="6" t="s">
        <v>23</v>
      </c>
      <c r="C6722" s="6" t="s">
        <v>146</v>
      </c>
      <c r="D6722" s="7">
        <v>43900</v>
      </c>
      <c r="E6722" s="7">
        <v>44047</v>
      </c>
      <c r="F6722" s="7">
        <v>44053</v>
      </c>
      <c r="G6722" s="7">
        <v>44057</v>
      </c>
      <c r="H6722" s="6">
        <f t="shared" ref="H6722:H6785" si="315">G6722-E6722</f>
        <v>10</v>
      </c>
      <c r="I6722" s="6" t="s">
        <v>215</v>
      </c>
      <c r="J6722" s="6">
        <v>25</v>
      </c>
      <c r="K6722" s="6">
        <v>3</v>
      </c>
      <c r="L6722" s="6">
        <v>276</v>
      </c>
      <c r="M6722" s="6">
        <v>20</v>
      </c>
      <c r="N6722" s="6">
        <v>4</v>
      </c>
      <c r="O6722" s="6">
        <v>0.1</v>
      </c>
      <c r="P6722" s="8">
        <v>2720.2000000000003</v>
      </c>
      <c r="Q6722" s="8">
        <v>2176.1600000000003</v>
      </c>
      <c r="R6722" s="8">
        <f t="shared" ref="R6722:R6785" si="316">T6722-(Q6722*N6722)</f>
        <v>1088.08</v>
      </c>
      <c r="S6722" s="8">
        <f>(((Sales[[#This Row],[Unit Price]]-(Sales[[#This Row],[Discount Applied]]*Sales[[#This Row],[Unit Price]]))-Q6722)/Q6722)*100</f>
        <v>12.499999999999996</v>
      </c>
      <c r="T6722" s="8">
        <f t="shared" ref="T6722:T6785" si="317">((P6722*N6722)-(P6722*O6722*N6722))</f>
        <v>9792.7200000000012</v>
      </c>
      <c r="U6722" s="8">
        <f>Sales[[#This Row],[Unit Cost]]*Sales[[#This Row],[Order Quantity]]</f>
        <v>8704.6400000000012</v>
      </c>
    </row>
    <row r="6723" spans="1:21" x14ac:dyDescent="0.2">
      <c r="A6723" s="6" t="s">
        <v>6936</v>
      </c>
      <c r="B6723" s="6" t="s">
        <v>23</v>
      </c>
      <c r="C6723" s="6" t="s">
        <v>145</v>
      </c>
      <c r="D6723" s="7">
        <v>44000</v>
      </c>
      <c r="E6723" s="7">
        <v>44047</v>
      </c>
      <c r="F6723" s="7">
        <v>44071</v>
      </c>
      <c r="G6723" s="7">
        <v>44079</v>
      </c>
      <c r="H6723" s="6">
        <f t="shared" si="315"/>
        <v>32</v>
      </c>
      <c r="I6723" s="6" t="s">
        <v>215</v>
      </c>
      <c r="J6723" s="6">
        <v>24</v>
      </c>
      <c r="K6723" s="6">
        <v>38</v>
      </c>
      <c r="L6723" s="6">
        <v>142</v>
      </c>
      <c r="M6723" s="6">
        <v>18</v>
      </c>
      <c r="N6723" s="6">
        <v>2</v>
      </c>
      <c r="O6723" s="6">
        <v>0.2</v>
      </c>
      <c r="P6723" s="8">
        <v>4020</v>
      </c>
      <c r="Q6723" s="8">
        <v>2613</v>
      </c>
      <c r="R6723" s="8">
        <f t="shared" si="316"/>
        <v>1206</v>
      </c>
      <c r="S6723" s="8">
        <f>(((Sales[[#This Row],[Unit Price]]-(Sales[[#This Row],[Discount Applied]]*Sales[[#This Row],[Unit Price]]))-Q6723)/Q6723)*100</f>
        <v>23.076923076923077</v>
      </c>
      <c r="T6723" s="8">
        <f t="shared" si="317"/>
        <v>6432</v>
      </c>
      <c r="U6723" s="8">
        <f>Sales[[#This Row],[Unit Cost]]*Sales[[#This Row],[Order Quantity]]</f>
        <v>5226</v>
      </c>
    </row>
    <row r="6724" spans="1:21" x14ac:dyDescent="0.2">
      <c r="A6724" s="6" t="s">
        <v>6937</v>
      </c>
      <c r="B6724" s="6" t="s">
        <v>25</v>
      </c>
      <c r="C6724" s="6" t="s">
        <v>148</v>
      </c>
      <c r="D6724" s="7">
        <v>44000</v>
      </c>
      <c r="E6724" s="7">
        <v>44047</v>
      </c>
      <c r="F6724" s="7">
        <v>44064</v>
      </c>
      <c r="G6724" s="7">
        <v>44070</v>
      </c>
      <c r="H6724" s="6">
        <f t="shared" si="315"/>
        <v>23</v>
      </c>
      <c r="I6724" s="6" t="s">
        <v>215</v>
      </c>
      <c r="J6724" s="6">
        <v>16</v>
      </c>
      <c r="K6724" s="6">
        <v>13</v>
      </c>
      <c r="L6724" s="6">
        <v>23</v>
      </c>
      <c r="M6724" s="6">
        <v>42</v>
      </c>
      <c r="N6724" s="6">
        <v>2</v>
      </c>
      <c r="O6724" s="6">
        <v>0.1</v>
      </c>
      <c r="P6724" s="8">
        <v>1085.4000000000001</v>
      </c>
      <c r="Q6724" s="8">
        <v>911.73599999999999</v>
      </c>
      <c r="R6724" s="8">
        <f t="shared" si="316"/>
        <v>130.24800000000027</v>
      </c>
      <c r="S6724" s="8">
        <f>(((Sales[[#This Row],[Unit Price]]-(Sales[[#This Row],[Discount Applied]]*Sales[[#This Row],[Unit Price]]))-Q6724)/Q6724)*100</f>
        <v>7.1428571428571574</v>
      </c>
      <c r="T6724" s="8">
        <f t="shared" si="317"/>
        <v>1953.7200000000003</v>
      </c>
      <c r="U6724" s="8">
        <f>Sales[[#This Row],[Unit Cost]]*Sales[[#This Row],[Order Quantity]]</f>
        <v>1823.472</v>
      </c>
    </row>
    <row r="6725" spans="1:21" x14ac:dyDescent="0.2">
      <c r="A6725" s="6" t="s">
        <v>6938</v>
      </c>
      <c r="B6725" s="6" t="s">
        <v>23</v>
      </c>
      <c r="C6725" s="6" t="s">
        <v>146</v>
      </c>
      <c r="D6725" s="7">
        <v>43900</v>
      </c>
      <c r="E6725" s="7">
        <v>44047</v>
      </c>
      <c r="F6725" s="7">
        <v>44054</v>
      </c>
      <c r="G6725" s="7">
        <v>44056</v>
      </c>
      <c r="H6725" s="6">
        <f t="shared" si="315"/>
        <v>9</v>
      </c>
      <c r="I6725" s="6" t="s">
        <v>215</v>
      </c>
      <c r="J6725" s="6">
        <v>25</v>
      </c>
      <c r="K6725" s="6">
        <v>46</v>
      </c>
      <c r="L6725" s="6">
        <v>271</v>
      </c>
      <c r="M6725" s="6">
        <v>47</v>
      </c>
      <c r="N6725" s="6">
        <v>3</v>
      </c>
      <c r="O6725" s="6">
        <v>7.4999999999999997E-2</v>
      </c>
      <c r="P6725" s="8">
        <v>2358.4</v>
      </c>
      <c r="Q6725" s="8">
        <v>1108.4480000000001</v>
      </c>
      <c r="R6725" s="8">
        <f t="shared" si="316"/>
        <v>3219.2160000000003</v>
      </c>
      <c r="S6725" s="8">
        <f>(((Sales[[#This Row],[Unit Price]]-(Sales[[#This Row],[Discount Applied]]*Sales[[#This Row],[Unit Price]]))-Q6725)/Q6725)*100</f>
        <v>96.808510638297847</v>
      </c>
      <c r="T6725" s="8">
        <f t="shared" si="317"/>
        <v>6544.56</v>
      </c>
      <c r="U6725" s="8">
        <f>Sales[[#This Row],[Unit Cost]]*Sales[[#This Row],[Order Quantity]]</f>
        <v>3325.3440000000001</v>
      </c>
    </row>
    <row r="6726" spans="1:21" x14ac:dyDescent="0.2">
      <c r="A6726" s="6" t="s">
        <v>6939</v>
      </c>
      <c r="B6726" s="6" t="s">
        <v>23</v>
      </c>
      <c r="C6726" s="6" t="s">
        <v>145</v>
      </c>
      <c r="D6726" s="7">
        <v>43900</v>
      </c>
      <c r="E6726" s="7">
        <v>44047</v>
      </c>
      <c r="F6726" s="7">
        <v>44072</v>
      </c>
      <c r="G6726" s="7">
        <v>44082</v>
      </c>
      <c r="H6726" s="6">
        <f t="shared" si="315"/>
        <v>35</v>
      </c>
      <c r="I6726" s="6" t="s">
        <v>215</v>
      </c>
      <c r="J6726" s="6">
        <v>24</v>
      </c>
      <c r="K6726" s="6">
        <v>35</v>
      </c>
      <c r="L6726" s="6">
        <v>103</v>
      </c>
      <c r="M6726" s="6">
        <v>32</v>
      </c>
      <c r="N6726" s="6">
        <v>1</v>
      </c>
      <c r="O6726" s="6">
        <v>0.05</v>
      </c>
      <c r="P6726" s="8">
        <v>2398.6</v>
      </c>
      <c r="Q6726" s="8">
        <v>1199.3</v>
      </c>
      <c r="R6726" s="8">
        <f t="shared" si="316"/>
        <v>1079.3700000000001</v>
      </c>
      <c r="S6726" s="8">
        <f>(((Sales[[#This Row],[Unit Price]]-(Sales[[#This Row],[Discount Applied]]*Sales[[#This Row],[Unit Price]]))-Q6726)/Q6726)*100</f>
        <v>90.000000000000014</v>
      </c>
      <c r="T6726" s="8">
        <f t="shared" si="317"/>
        <v>2278.67</v>
      </c>
      <c r="U6726" s="8">
        <f>Sales[[#This Row],[Unit Cost]]*Sales[[#This Row],[Order Quantity]]</f>
        <v>1199.3</v>
      </c>
    </row>
    <row r="6727" spans="1:21" x14ac:dyDescent="0.2">
      <c r="A6727" s="6" t="s">
        <v>6940</v>
      </c>
      <c r="B6727" s="6" t="s">
        <v>26</v>
      </c>
      <c r="C6727" s="6" t="s">
        <v>146</v>
      </c>
      <c r="D6727" s="7">
        <v>43900</v>
      </c>
      <c r="E6727" s="7">
        <v>44047</v>
      </c>
      <c r="F6727" s="7">
        <v>44055</v>
      </c>
      <c r="G6727" s="7">
        <v>44056</v>
      </c>
      <c r="H6727" s="6">
        <f t="shared" si="315"/>
        <v>9</v>
      </c>
      <c r="I6727" s="6" t="s">
        <v>215</v>
      </c>
      <c r="J6727" s="6">
        <v>26</v>
      </c>
      <c r="K6727" s="6">
        <v>26</v>
      </c>
      <c r="L6727" s="6">
        <v>328</v>
      </c>
      <c r="M6727" s="6">
        <v>38</v>
      </c>
      <c r="N6727" s="6">
        <v>7</v>
      </c>
      <c r="O6727" s="6">
        <v>0.15</v>
      </c>
      <c r="P6727" s="8">
        <v>3986.5</v>
      </c>
      <c r="Q6727" s="8">
        <v>2152.71</v>
      </c>
      <c r="R6727" s="8">
        <f t="shared" si="316"/>
        <v>8650.7049999999981</v>
      </c>
      <c r="S6727" s="8">
        <f>(((Sales[[#This Row],[Unit Price]]-(Sales[[#This Row],[Discount Applied]]*Sales[[#This Row],[Unit Price]]))-Q6727)/Q6727)*100</f>
        <v>57.407407407407405</v>
      </c>
      <c r="T6727" s="8">
        <f t="shared" si="317"/>
        <v>23719.674999999999</v>
      </c>
      <c r="U6727" s="8">
        <f>Sales[[#This Row],[Unit Cost]]*Sales[[#This Row],[Order Quantity]]</f>
        <v>15068.970000000001</v>
      </c>
    </row>
    <row r="6728" spans="1:21" x14ac:dyDescent="0.2">
      <c r="A6728" s="6" t="s">
        <v>6941</v>
      </c>
      <c r="B6728" s="6" t="s">
        <v>23</v>
      </c>
      <c r="C6728" s="6" t="s">
        <v>145</v>
      </c>
      <c r="D6728" s="7">
        <v>43900</v>
      </c>
      <c r="E6728" s="7">
        <v>44047</v>
      </c>
      <c r="F6728" s="7">
        <v>44049</v>
      </c>
      <c r="G6728" s="7">
        <v>44059</v>
      </c>
      <c r="H6728" s="6">
        <f t="shared" si="315"/>
        <v>12</v>
      </c>
      <c r="I6728" s="6" t="s">
        <v>215</v>
      </c>
      <c r="J6728" s="6">
        <v>20</v>
      </c>
      <c r="K6728" s="6">
        <v>18</v>
      </c>
      <c r="L6728" s="6">
        <v>187</v>
      </c>
      <c r="M6728" s="6">
        <v>15</v>
      </c>
      <c r="N6728" s="6">
        <v>4</v>
      </c>
      <c r="O6728" s="6">
        <v>7.4999999999999997E-2</v>
      </c>
      <c r="P6728" s="8">
        <v>2860.9</v>
      </c>
      <c r="Q6728" s="8">
        <v>1773.758</v>
      </c>
      <c r="R6728" s="8">
        <f t="shared" si="316"/>
        <v>3490.2979999999998</v>
      </c>
      <c r="S6728" s="8">
        <f>(((Sales[[#This Row],[Unit Price]]-(Sales[[#This Row],[Discount Applied]]*Sales[[#This Row],[Unit Price]]))-Q6728)/Q6728)*100</f>
        <v>49.193548387096769</v>
      </c>
      <c r="T6728" s="8">
        <f t="shared" si="317"/>
        <v>10585.33</v>
      </c>
      <c r="U6728" s="8">
        <f>Sales[[#This Row],[Unit Cost]]*Sales[[#This Row],[Order Quantity]]</f>
        <v>7095.0320000000002</v>
      </c>
    </row>
    <row r="6729" spans="1:21" x14ac:dyDescent="0.2">
      <c r="A6729" s="6" t="s">
        <v>6942</v>
      </c>
      <c r="B6729" s="6" t="s">
        <v>24</v>
      </c>
      <c r="C6729" s="6" t="s">
        <v>146</v>
      </c>
      <c r="D6729" s="7">
        <v>44000</v>
      </c>
      <c r="E6729" s="7">
        <v>44047</v>
      </c>
      <c r="F6729" s="7">
        <v>44070</v>
      </c>
      <c r="G6729" s="7">
        <v>44073</v>
      </c>
      <c r="H6729" s="6">
        <f t="shared" si="315"/>
        <v>26</v>
      </c>
      <c r="I6729" s="6" t="s">
        <v>215</v>
      </c>
      <c r="J6729" s="6">
        <v>8</v>
      </c>
      <c r="K6729" s="6">
        <v>42</v>
      </c>
      <c r="L6729" s="6">
        <v>272</v>
      </c>
      <c r="M6729" s="6">
        <v>38</v>
      </c>
      <c r="N6729" s="6">
        <v>1</v>
      </c>
      <c r="O6729" s="6">
        <v>7.4999999999999997E-2</v>
      </c>
      <c r="P6729" s="8">
        <v>3819</v>
      </c>
      <c r="Q6729" s="8">
        <v>2253.21</v>
      </c>
      <c r="R6729" s="8">
        <f t="shared" si="316"/>
        <v>1279.3649999999998</v>
      </c>
      <c r="S6729" s="8">
        <f>(((Sales[[#This Row],[Unit Price]]-(Sales[[#This Row],[Discount Applied]]*Sales[[#This Row],[Unit Price]]))-Q6729)/Q6729)*100</f>
        <v>56.779661016949149</v>
      </c>
      <c r="T6729" s="8">
        <f t="shared" si="317"/>
        <v>3532.5749999999998</v>
      </c>
      <c r="U6729" s="8">
        <f>Sales[[#This Row],[Unit Cost]]*Sales[[#This Row],[Order Quantity]]</f>
        <v>2253.21</v>
      </c>
    </row>
    <row r="6730" spans="1:21" x14ac:dyDescent="0.2">
      <c r="A6730" s="6" t="s">
        <v>6943</v>
      </c>
      <c r="B6730" s="6" t="s">
        <v>24</v>
      </c>
      <c r="C6730" s="6" t="s">
        <v>145</v>
      </c>
      <c r="D6730" s="7">
        <v>44000</v>
      </c>
      <c r="E6730" s="7">
        <v>44047</v>
      </c>
      <c r="F6730" s="7">
        <v>44071</v>
      </c>
      <c r="G6730" s="7">
        <v>44078</v>
      </c>
      <c r="H6730" s="6">
        <f t="shared" si="315"/>
        <v>31</v>
      </c>
      <c r="I6730" s="6" t="s">
        <v>215</v>
      </c>
      <c r="J6730" s="6">
        <v>7</v>
      </c>
      <c r="K6730" s="6">
        <v>29</v>
      </c>
      <c r="L6730" s="6">
        <v>188</v>
      </c>
      <c r="M6730" s="6">
        <v>8</v>
      </c>
      <c r="N6730" s="6">
        <v>7</v>
      </c>
      <c r="O6730" s="6">
        <v>0.1</v>
      </c>
      <c r="P6730" s="8">
        <v>1835.8</v>
      </c>
      <c r="Q6730" s="8">
        <v>972.97400000000005</v>
      </c>
      <c r="R6730" s="8">
        <f t="shared" si="316"/>
        <v>4754.7220000000007</v>
      </c>
      <c r="S6730" s="8">
        <f>(((Sales[[#This Row],[Unit Price]]-(Sales[[#This Row],[Discount Applied]]*Sales[[#This Row],[Unit Price]]))-Q6730)/Q6730)*100</f>
        <v>69.811320754716974</v>
      </c>
      <c r="T6730" s="8">
        <f t="shared" si="317"/>
        <v>11565.54</v>
      </c>
      <c r="U6730" s="8">
        <f>Sales[[#This Row],[Unit Cost]]*Sales[[#This Row],[Order Quantity]]</f>
        <v>6810.8180000000002</v>
      </c>
    </row>
    <row r="6731" spans="1:21" x14ac:dyDescent="0.2">
      <c r="A6731" s="6" t="s">
        <v>6944</v>
      </c>
      <c r="B6731" s="6" t="s">
        <v>24</v>
      </c>
      <c r="C6731" s="6" t="s">
        <v>146</v>
      </c>
      <c r="D6731" s="7">
        <v>43900</v>
      </c>
      <c r="E6731" s="7">
        <v>44047</v>
      </c>
      <c r="F6731" s="7">
        <v>44062</v>
      </c>
      <c r="G6731" s="7">
        <v>44072</v>
      </c>
      <c r="H6731" s="6">
        <f t="shared" si="315"/>
        <v>25</v>
      </c>
      <c r="I6731" s="6" t="s">
        <v>215</v>
      </c>
      <c r="J6731" s="6">
        <v>1</v>
      </c>
      <c r="K6731" s="6">
        <v>10</v>
      </c>
      <c r="L6731" s="6">
        <v>271</v>
      </c>
      <c r="M6731" s="6">
        <v>35</v>
      </c>
      <c r="N6731" s="6">
        <v>4</v>
      </c>
      <c r="O6731" s="6">
        <v>0.4</v>
      </c>
      <c r="P6731" s="8">
        <v>1045.2</v>
      </c>
      <c r="Q6731" s="8">
        <v>804.80400000000009</v>
      </c>
      <c r="R6731" s="8">
        <f t="shared" si="316"/>
        <v>-710.73600000000033</v>
      </c>
      <c r="S6731" s="8">
        <f>(((Sales[[#This Row],[Unit Price]]-(Sales[[#This Row],[Discount Applied]]*Sales[[#This Row],[Unit Price]]))-Q6731)/Q6731)*100</f>
        <v>-22.077922077922086</v>
      </c>
      <c r="T6731" s="8">
        <f t="shared" si="317"/>
        <v>2508.48</v>
      </c>
      <c r="U6731" s="8">
        <f>Sales[[#This Row],[Unit Cost]]*Sales[[#This Row],[Order Quantity]]</f>
        <v>3219.2160000000003</v>
      </c>
    </row>
    <row r="6732" spans="1:21" x14ac:dyDescent="0.2">
      <c r="A6732" s="6" t="s">
        <v>6945</v>
      </c>
      <c r="B6732" s="6" t="s">
        <v>23</v>
      </c>
      <c r="C6732" s="6" t="s">
        <v>147</v>
      </c>
      <c r="D6732" s="7">
        <v>43900</v>
      </c>
      <c r="E6732" s="7">
        <v>44048</v>
      </c>
      <c r="F6732" s="7">
        <v>44074</v>
      </c>
      <c r="G6732" s="7">
        <v>44082</v>
      </c>
      <c r="H6732" s="6">
        <f t="shared" si="315"/>
        <v>34</v>
      </c>
      <c r="I6732" s="6" t="s">
        <v>215</v>
      </c>
      <c r="J6732" s="6">
        <v>21</v>
      </c>
      <c r="K6732" s="6">
        <v>23</v>
      </c>
      <c r="L6732" s="6">
        <v>229</v>
      </c>
      <c r="M6732" s="6">
        <v>24</v>
      </c>
      <c r="N6732" s="6">
        <v>6</v>
      </c>
      <c r="O6732" s="6">
        <v>7.4999999999999997E-2</v>
      </c>
      <c r="P6732" s="8">
        <v>1105.5</v>
      </c>
      <c r="Q6732" s="8">
        <v>563.80500000000006</v>
      </c>
      <c r="R6732" s="8">
        <f t="shared" si="316"/>
        <v>2752.6949999999993</v>
      </c>
      <c r="S6732" s="8">
        <f>(((Sales[[#This Row],[Unit Price]]-(Sales[[#This Row],[Discount Applied]]*Sales[[#This Row],[Unit Price]]))-Q6732)/Q6732)*100</f>
        <v>81.372549019607817</v>
      </c>
      <c r="T6732" s="8">
        <f t="shared" si="317"/>
        <v>6135.5249999999996</v>
      </c>
      <c r="U6732" s="8">
        <f>Sales[[#This Row],[Unit Cost]]*Sales[[#This Row],[Order Quantity]]</f>
        <v>3382.8300000000004</v>
      </c>
    </row>
    <row r="6733" spans="1:21" x14ac:dyDescent="0.2">
      <c r="A6733" s="6" t="s">
        <v>6946</v>
      </c>
      <c r="B6733" s="6" t="s">
        <v>25</v>
      </c>
      <c r="C6733" s="6" t="s">
        <v>147</v>
      </c>
      <c r="D6733" s="7">
        <v>43900</v>
      </c>
      <c r="E6733" s="7">
        <v>44048</v>
      </c>
      <c r="F6733" s="7">
        <v>44051</v>
      </c>
      <c r="G6733" s="7">
        <v>44053</v>
      </c>
      <c r="H6733" s="6">
        <f t="shared" si="315"/>
        <v>5</v>
      </c>
      <c r="I6733" s="6" t="s">
        <v>215</v>
      </c>
      <c r="J6733" s="6">
        <v>18</v>
      </c>
      <c r="K6733" s="6">
        <v>10</v>
      </c>
      <c r="L6733" s="6">
        <v>257</v>
      </c>
      <c r="M6733" s="6">
        <v>22</v>
      </c>
      <c r="N6733" s="6">
        <v>4</v>
      </c>
      <c r="O6733" s="6">
        <v>0.1</v>
      </c>
      <c r="P6733" s="8">
        <v>3912.8</v>
      </c>
      <c r="Q6733" s="8">
        <v>2856.3440000000001</v>
      </c>
      <c r="R6733" s="8">
        <f t="shared" si="316"/>
        <v>2660.7039999999997</v>
      </c>
      <c r="S6733" s="8">
        <f>(((Sales[[#This Row],[Unit Price]]-(Sales[[#This Row],[Discount Applied]]*Sales[[#This Row],[Unit Price]]))-Q6733)/Q6733)*100</f>
        <v>23.287671232876708</v>
      </c>
      <c r="T6733" s="8">
        <f t="shared" si="317"/>
        <v>14086.08</v>
      </c>
      <c r="U6733" s="8">
        <f>Sales[[#This Row],[Unit Cost]]*Sales[[#This Row],[Order Quantity]]</f>
        <v>11425.376</v>
      </c>
    </row>
    <row r="6734" spans="1:21" x14ac:dyDescent="0.2">
      <c r="A6734" s="6" t="s">
        <v>6947</v>
      </c>
      <c r="B6734" s="6" t="s">
        <v>24</v>
      </c>
      <c r="C6734" s="6" t="s">
        <v>143</v>
      </c>
      <c r="D6734" s="7">
        <v>44000</v>
      </c>
      <c r="E6734" s="7">
        <v>44048</v>
      </c>
      <c r="F6734" s="7">
        <v>44058</v>
      </c>
      <c r="G6734" s="7">
        <v>44059</v>
      </c>
      <c r="H6734" s="6">
        <f t="shared" si="315"/>
        <v>11</v>
      </c>
      <c r="I6734" s="6" t="s">
        <v>215</v>
      </c>
      <c r="J6734" s="6">
        <v>5</v>
      </c>
      <c r="K6734" s="6">
        <v>31</v>
      </c>
      <c r="L6734" s="6">
        <v>350</v>
      </c>
      <c r="M6734" s="6">
        <v>34</v>
      </c>
      <c r="N6734" s="6">
        <v>7</v>
      </c>
      <c r="O6734" s="6">
        <v>7.4999999999999997E-2</v>
      </c>
      <c r="P6734" s="8">
        <v>2613</v>
      </c>
      <c r="Q6734" s="8">
        <v>2142.66</v>
      </c>
      <c r="R6734" s="8">
        <f t="shared" si="316"/>
        <v>1920.5550000000003</v>
      </c>
      <c r="S6734" s="8">
        <f>(((Sales[[#This Row],[Unit Price]]-(Sales[[#This Row],[Discount Applied]]*Sales[[#This Row],[Unit Price]]))-Q6734)/Q6734)*100</f>
        <v>12.804878048780498</v>
      </c>
      <c r="T6734" s="8">
        <f t="shared" si="317"/>
        <v>16919.174999999999</v>
      </c>
      <c r="U6734" s="8">
        <f>Sales[[#This Row],[Unit Cost]]*Sales[[#This Row],[Order Quantity]]</f>
        <v>14998.619999999999</v>
      </c>
    </row>
    <row r="6735" spans="1:21" x14ac:dyDescent="0.2">
      <c r="A6735" s="6" t="s">
        <v>6948</v>
      </c>
      <c r="B6735" s="6" t="s">
        <v>25</v>
      </c>
      <c r="C6735" s="6" t="s">
        <v>147</v>
      </c>
      <c r="D6735" s="7">
        <v>43900</v>
      </c>
      <c r="E6735" s="7">
        <v>44048</v>
      </c>
      <c r="F6735" s="7">
        <v>44064</v>
      </c>
      <c r="G6735" s="7">
        <v>44074</v>
      </c>
      <c r="H6735" s="6">
        <f t="shared" si="315"/>
        <v>26</v>
      </c>
      <c r="I6735" s="6" t="s">
        <v>215</v>
      </c>
      <c r="J6735" s="6">
        <v>16</v>
      </c>
      <c r="K6735" s="6">
        <v>50</v>
      </c>
      <c r="L6735" s="6">
        <v>256</v>
      </c>
      <c r="M6735" s="6">
        <v>38</v>
      </c>
      <c r="N6735" s="6">
        <v>4</v>
      </c>
      <c r="O6735" s="6">
        <v>0.05</v>
      </c>
      <c r="P6735" s="8">
        <v>3859.2000000000003</v>
      </c>
      <c r="Q6735" s="8">
        <v>2431.2960000000003</v>
      </c>
      <c r="R6735" s="8">
        <f t="shared" si="316"/>
        <v>4939.7759999999998</v>
      </c>
      <c r="S6735" s="8">
        <f>(((Sales[[#This Row],[Unit Price]]-(Sales[[#This Row],[Discount Applied]]*Sales[[#This Row],[Unit Price]]))-Q6735)/Q6735)*100</f>
        <v>50.793650793650791</v>
      </c>
      <c r="T6735" s="8">
        <f t="shared" si="317"/>
        <v>14664.960000000001</v>
      </c>
      <c r="U6735" s="8">
        <f>Sales[[#This Row],[Unit Cost]]*Sales[[#This Row],[Order Quantity]]</f>
        <v>9725.1840000000011</v>
      </c>
    </row>
    <row r="6736" spans="1:21" x14ac:dyDescent="0.2">
      <c r="A6736" s="6" t="s">
        <v>6949</v>
      </c>
      <c r="B6736" s="6" t="s">
        <v>25</v>
      </c>
      <c r="C6736" s="6" t="s">
        <v>148</v>
      </c>
      <c r="D6736" s="7">
        <v>43900</v>
      </c>
      <c r="E6736" s="7">
        <v>44048</v>
      </c>
      <c r="F6736" s="7">
        <v>44068</v>
      </c>
      <c r="G6736" s="7">
        <v>44071</v>
      </c>
      <c r="H6736" s="6">
        <f t="shared" si="315"/>
        <v>23</v>
      </c>
      <c r="I6736" s="6" t="s">
        <v>215</v>
      </c>
      <c r="J6736" s="6">
        <v>16</v>
      </c>
      <c r="K6736" s="6">
        <v>34</v>
      </c>
      <c r="L6736" s="6">
        <v>48</v>
      </c>
      <c r="M6736" s="6">
        <v>19</v>
      </c>
      <c r="N6736" s="6">
        <v>6</v>
      </c>
      <c r="O6736" s="6">
        <v>0.15</v>
      </c>
      <c r="P6736" s="8">
        <v>3973.1</v>
      </c>
      <c r="Q6736" s="8">
        <v>2661.9770000000003</v>
      </c>
      <c r="R6736" s="8">
        <f t="shared" si="316"/>
        <v>4290.9479999999967</v>
      </c>
      <c r="S6736" s="8">
        <f>(((Sales[[#This Row],[Unit Price]]-(Sales[[#This Row],[Discount Applied]]*Sales[[#This Row],[Unit Price]]))-Q6736)/Q6736)*100</f>
        <v>26.865671641791039</v>
      </c>
      <c r="T6736" s="8">
        <f t="shared" si="317"/>
        <v>20262.809999999998</v>
      </c>
      <c r="U6736" s="8">
        <f>Sales[[#This Row],[Unit Cost]]*Sales[[#This Row],[Order Quantity]]</f>
        <v>15971.862000000001</v>
      </c>
    </row>
    <row r="6737" spans="1:21" x14ac:dyDescent="0.2">
      <c r="A6737" s="6" t="s">
        <v>6950</v>
      </c>
      <c r="B6737" s="6" t="s">
        <v>24</v>
      </c>
      <c r="C6737" s="6" t="s">
        <v>145</v>
      </c>
      <c r="D6737" s="7">
        <v>44000</v>
      </c>
      <c r="E6737" s="7">
        <v>44049</v>
      </c>
      <c r="F6737" s="7">
        <v>44058</v>
      </c>
      <c r="G6737" s="7">
        <v>44060</v>
      </c>
      <c r="H6737" s="6">
        <f t="shared" si="315"/>
        <v>11</v>
      </c>
      <c r="I6737" s="6" t="s">
        <v>215</v>
      </c>
      <c r="J6737" s="6">
        <v>7</v>
      </c>
      <c r="K6737" s="6">
        <v>4</v>
      </c>
      <c r="L6737" s="6">
        <v>103</v>
      </c>
      <c r="M6737" s="6">
        <v>35</v>
      </c>
      <c r="N6737" s="6">
        <v>8</v>
      </c>
      <c r="O6737" s="6">
        <v>0.3</v>
      </c>
      <c r="P6737" s="8">
        <v>3879.3</v>
      </c>
      <c r="Q6737" s="8">
        <v>2521.5450000000001</v>
      </c>
      <c r="R6737" s="8">
        <f t="shared" si="316"/>
        <v>1551.7200000000012</v>
      </c>
      <c r="S6737" s="8">
        <f>(((Sales[[#This Row],[Unit Price]]-(Sales[[#This Row],[Discount Applied]]*Sales[[#This Row],[Unit Price]]))-Q6737)/Q6737)*100</f>
        <v>7.6923076923076987</v>
      </c>
      <c r="T6737" s="8">
        <f t="shared" si="317"/>
        <v>21724.080000000002</v>
      </c>
      <c r="U6737" s="8">
        <f>Sales[[#This Row],[Unit Cost]]*Sales[[#This Row],[Order Quantity]]</f>
        <v>20172.36</v>
      </c>
    </row>
    <row r="6738" spans="1:21" x14ac:dyDescent="0.2">
      <c r="A6738" s="6" t="s">
        <v>6951</v>
      </c>
      <c r="B6738" s="6" t="s">
        <v>25</v>
      </c>
      <c r="C6738" s="6" t="s">
        <v>144</v>
      </c>
      <c r="D6738" s="7">
        <v>43900</v>
      </c>
      <c r="E6738" s="7">
        <v>44049</v>
      </c>
      <c r="F6738" s="7">
        <v>44074</v>
      </c>
      <c r="G6738" s="7">
        <v>44080</v>
      </c>
      <c r="H6738" s="6">
        <f t="shared" si="315"/>
        <v>31</v>
      </c>
      <c r="I6738" s="6" t="s">
        <v>215</v>
      </c>
      <c r="J6738" s="6">
        <v>16</v>
      </c>
      <c r="K6738" s="6">
        <v>31</v>
      </c>
      <c r="L6738" s="6">
        <v>64</v>
      </c>
      <c r="M6738" s="6">
        <v>11</v>
      </c>
      <c r="N6738" s="6">
        <v>2</v>
      </c>
      <c r="O6738" s="6">
        <v>0.05</v>
      </c>
      <c r="P6738" s="8">
        <v>187.6</v>
      </c>
      <c r="Q6738" s="8">
        <v>75.040000000000006</v>
      </c>
      <c r="R6738" s="8">
        <f t="shared" si="316"/>
        <v>206.35999999999999</v>
      </c>
      <c r="S6738" s="8">
        <f>(((Sales[[#This Row],[Unit Price]]-(Sales[[#This Row],[Discount Applied]]*Sales[[#This Row],[Unit Price]]))-Q6738)/Q6738)*100</f>
        <v>137.49999999999997</v>
      </c>
      <c r="T6738" s="8">
        <f t="shared" si="317"/>
        <v>356.44</v>
      </c>
      <c r="U6738" s="8">
        <f>Sales[[#This Row],[Unit Cost]]*Sales[[#This Row],[Order Quantity]]</f>
        <v>150.08000000000001</v>
      </c>
    </row>
    <row r="6739" spans="1:21" x14ac:dyDescent="0.2">
      <c r="A6739" s="6" t="s">
        <v>6952</v>
      </c>
      <c r="B6739" s="6" t="s">
        <v>24</v>
      </c>
      <c r="C6739" s="6" t="s">
        <v>145</v>
      </c>
      <c r="D6739" s="7">
        <v>43900</v>
      </c>
      <c r="E6739" s="7">
        <v>44049</v>
      </c>
      <c r="F6739" s="7">
        <v>44077</v>
      </c>
      <c r="G6739" s="7">
        <v>44086</v>
      </c>
      <c r="H6739" s="6">
        <f t="shared" si="315"/>
        <v>37</v>
      </c>
      <c r="I6739" s="6" t="s">
        <v>215</v>
      </c>
      <c r="J6739" s="6">
        <v>4</v>
      </c>
      <c r="K6739" s="6">
        <v>11</v>
      </c>
      <c r="L6739" s="6">
        <v>143</v>
      </c>
      <c r="M6739" s="6">
        <v>16</v>
      </c>
      <c r="N6739" s="6">
        <v>6</v>
      </c>
      <c r="O6739" s="6">
        <v>0.05</v>
      </c>
      <c r="P6739" s="8">
        <v>2525.9</v>
      </c>
      <c r="Q6739" s="8">
        <v>2020.7200000000003</v>
      </c>
      <c r="R6739" s="8">
        <f t="shared" si="316"/>
        <v>2273.3099999999995</v>
      </c>
      <c r="S6739" s="8">
        <f>(((Sales[[#This Row],[Unit Price]]-(Sales[[#This Row],[Discount Applied]]*Sales[[#This Row],[Unit Price]]))-Q6739)/Q6739)*100</f>
        <v>18.749999999999986</v>
      </c>
      <c r="T6739" s="8">
        <f t="shared" si="317"/>
        <v>14397.630000000001</v>
      </c>
      <c r="U6739" s="8">
        <f>Sales[[#This Row],[Unit Cost]]*Sales[[#This Row],[Order Quantity]]</f>
        <v>12124.320000000002</v>
      </c>
    </row>
    <row r="6740" spans="1:21" x14ac:dyDescent="0.2">
      <c r="A6740" s="6" t="s">
        <v>6953</v>
      </c>
      <c r="B6740" s="6" t="s">
        <v>25</v>
      </c>
      <c r="C6740" s="6" t="s">
        <v>145</v>
      </c>
      <c r="D6740" s="7">
        <v>44000</v>
      </c>
      <c r="E6740" s="7">
        <v>44049</v>
      </c>
      <c r="F6740" s="7">
        <v>44071</v>
      </c>
      <c r="G6740" s="7">
        <v>44077</v>
      </c>
      <c r="H6740" s="6">
        <f t="shared" si="315"/>
        <v>28</v>
      </c>
      <c r="I6740" s="6" t="s">
        <v>215</v>
      </c>
      <c r="J6740" s="6">
        <v>18</v>
      </c>
      <c r="K6740" s="6">
        <v>26</v>
      </c>
      <c r="L6740" s="6">
        <v>88</v>
      </c>
      <c r="M6740" s="6">
        <v>37</v>
      </c>
      <c r="N6740" s="6">
        <v>3</v>
      </c>
      <c r="O6740" s="6">
        <v>0.05</v>
      </c>
      <c r="P6740" s="8">
        <v>1876</v>
      </c>
      <c r="Q6740" s="8">
        <v>1575.84</v>
      </c>
      <c r="R6740" s="8">
        <f t="shared" si="316"/>
        <v>619.08000000000084</v>
      </c>
      <c r="S6740" s="8">
        <f>(((Sales[[#This Row],[Unit Price]]-(Sales[[#This Row],[Discount Applied]]*Sales[[#This Row],[Unit Price]]))-Q6740)/Q6740)*100</f>
        <v>13.095238095238104</v>
      </c>
      <c r="T6740" s="8">
        <f t="shared" si="317"/>
        <v>5346.6</v>
      </c>
      <c r="U6740" s="8">
        <f>Sales[[#This Row],[Unit Cost]]*Sales[[#This Row],[Order Quantity]]</f>
        <v>4727.5199999999995</v>
      </c>
    </row>
    <row r="6741" spans="1:21" x14ac:dyDescent="0.2">
      <c r="A6741" s="6" t="s">
        <v>6954</v>
      </c>
      <c r="B6741" s="6" t="s">
        <v>25</v>
      </c>
      <c r="C6741" s="6" t="s">
        <v>147</v>
      </c>
      <c r="D6741" s="7">
        <v>43900</v>
      </c>
      <c r="E6741" s="7">
        <v>44049</v>
      </c>
      <c r="F6741" s="7">
        <v>44054</v>
      </c>
      <c r="G6741" s="7">
        <v>44060</v>
      </c>
      <c r="H6741" s="6">
        <f t="shared" si="315"/>
        <v>11</v>
      </c>
      <c r="I6741" s="6" t="s">
        <v>215</v>
      </c>
      <c r="J6741" s="6">
        <v>19</v>
      </c>
      <c r="K6741" s="6">
        <v>12</v>
      </c>
      <c r="L6741" s="6">
        <v>237</v>
      </c>
      <c r="M6741" s="6">
        <v>39</v>
      </c>
      <c r="N6741" s="6">
        <v>6</v>
      </c>
      <c r="O6741" s="6">
        <v>7.4999999999999997E-2</v>
      </c>
      <c r="P6741" s="8">
        <v>2606.3000000000002</v>
      </c>
      <c r="Q6741" s="8">
        <v>1329.2130000000002</v>
      </c>
      <c r="R6741" s="8">
        <f t="shared" si="316"/>
        <v>6489.686999999999</v>
      </c>
      <c r="S6741" s="8">
        <f>(((Sales[[#This Row],[Unit Price]]-(Sales[[#This Row],[Discount Applied]]*Sales[[#This Row],[Unit Price]]))-Q6741)/Q6741)*100</f>
        <v>81.372549019607845</v>
      </c>
      <c r="T6741" s="8">
        <f t="shared" si="317"/>
        <v>14464.965</v>
      </c>
      <c r="U6741" s="8">
        <f>Sales[[#This Row],[Unit Cost]]*Sales[[#This Row],[Order Quantity]]</f>
        <v>7975.2780000000012</v>
      </c>
    </row>
    <row r="6742" spans="1:21" x14ac:dyDescent="0.2">
      <c r="A6742" s="6" t="s">
        <v>6955</v>
      </c>
      <c r="B6742" s="6" t="s">
        <v>24</v>
      </c>
      <c r="C6742" s="6" t="s">
        <v>145</v>
      </c>
      <c r="D6742" s="7">
        <v>44000</v>
      </c>
      <c r="E6742" s="7">
        <v>44049</v>
      </c>
      <c r="F6742" s="7">
        <v>44063</v>
      </c>
      <c r="G6742" s="7">
        <v>44070</v>
      </c>
      <c r="H6742" s="6">
        <f t="shared" si="315"/>
        <v>21</v>
      </c>
      <c r="I6742" s="6" t="s">
        <v>215</v>
      </c>
      <c r="J6742" s="6">
        <v>12</v>
      </c>
      <c r="K6742" s="6">
        <v>21</v>
      </c>
      <c r="L6742" s="6">
        <v>91</v>
      </c>
      <c r="M6742" s="6">
        <v>29</v>
      </c>
      <c r="N6742" s="6">
        <v>4</v>
      </c>
      <c r="O6742" s="6">
        <v>7.4999999999999997E-2</v>
      </c>
      <c r="P6742" s="8">
        <v>3819</v>
      </c>
      <c r="Q6742" s="8">
        <v>2864.25</v>
      </c>
      <c r="R6742" s="8">
        <f t="shared" si="316"/>
        <v>2673.2999999999993</v>
      </c>
      <c r="S6742" s="8">
        <f>(((Sales[[#This Row],[Unit Price]]-(Sales[[#This Row],[Discount Applied]]*Sales[[#This Row],[Unit Price]]))-Q6742)/Q6742)*100</f>
        <v>23.333333333333329</v>
      </c>
      <c r="T6742" s="8">
        <f t="shared" si="317"/>
        <v>14130.3</v>
      </c>
      <c r="U6742" s="8">
        <f>Sales[[#This Row],[Unit Cost]]*Sales[[#This Row],[Order Quantity]]</f>
        <v>11457</v>
      </c>
    </row>
    <row r="6743" spans="1:21" x14ac:dyDescent="0.2">
      <c r="A6743" s="6" t="s">
        <v>6956</v>
      </c>
      <c r="B6743" s="6" t="s">
        <v>25</v>
      </c>
      <c r="C6743" s="6" t="s">
        <v>143</v>
      </c>
      <c r="D6743" s="7">
        <v>43900</v>
      </c>
      <c r="E6743" s="7">
        <v>44049</v>
      </c>
      <c r="F6743" s="7">
        <v>44062</v>
      </c>
      <c r="G6743" s="7">
        <v>44072</v>
      </c>
      <c r="H6743" s="6">
        <f t="shared" si="315"/>
        <v>23</v>
      </c>
      <c r="I6743" s="6" t="s">
        <v>215</v>
      </c>
      <c r="J6743" s="6">
        <v>14</v>
      </c>
      <c r="K6743" s="6">
        <v>10</v>
      </c>
      <c r="L6743" s="6">
        <v>332</v>
      </c>
      <c r="M6743" s="6">
        <v>34</v>
      </c>
      <c r="N6743" s="6">
        <v>6</v>
      </c>
      <c r="O6743" s="6">
        <v>0.05</v>
      </c>
      <c r="P6743" s="8">
        <v>6103.7</v>
      </c>
      <c r="Q6743" s="8">
        <v>3051.85</v>
      </c>
      <c r="R6743" s="8">
        <f t="shared" si="316"/>
        <v>16479.989999999998</v>
      </c>
      <c r="S6743" s="8">
        <f>(((Sales[[#This Row],[Unit Price]]-(Sales[[#This Row],[Discount Applied]]*Sales[[#This Row],[Unit Price]]))-Q6743)/Q6743)*100</f>
        <v>89.999999999999986</v>
      </c>
      <c r="T6743" s="8">
        <f t="shared" si="317"/>
        <v>34791.089999999997</v>
      </c>
      <c r="U6743" s="8">
        <f>Sales[[#This Row],[Unit Cost]]*Sales[[#This Row],[Order Quantity]]</f>
        <v>18311.099999999999</v>
      </c>
    </row>
    <row r="6744" spans="1:21" x14ac:dyDescent="0.2">
      <c r="A6744" s="6" t="s">
        <v>6957</v>
      </c>
      <c r="B6744" s="6" t="s">
        <v>24</v>
      </c>
      <c r="C6744" s="6" t="s">
        <v>146</v>
      </c>
      <c r="D6744" s="7">
        <v>43900</v>
      </c>
      <c r="E6744" s="7">
        <v>44049</v>
      </c>
      <c r="F6744" s="7">
        <v>44057</v>
      </c>
      <c r="G6744" s="7">
        <v>44060</v>
      </c>
      <c r="H6744" s="6">
        <f t="shared" si="315"/>
        <v>11</v>
      </c>
      <c r="I6744" s="6" t="s">
        <v>215</v>
      </c>
      <c r="J6744" s="6">
        <v>6</v>
      </c>
      <c r="K6744" s="6">
        <v>32</v>
      </c>
      <c r="L6744" s="6">
        <v>274</v>
      </c>
      <c r="M6744" s="6">
        <v>18</v>
      </c>
      <c r="N6744" s="6">
        <v>3</v>
      </c>
      <c r="O6744" s="6">
        <v>0.1</v>
      </c>
      <c r="P6744" s="8">
        <v>3932.9</v>
      </c>
      <c r="Q6744" s="8">
        <v>2084.4370000000004</v>
      </c>
      <c r="R6744" s="8">
        <f t="shared" si="316"/>
        <v>4365.5189999999984</v>
      </c>
      <c r="S6744" s="8">
        <f>(((Sales[[#This Row],[Unit Price]]-(Sales[[#This Row],[Discount Applied]]*Sales[[#This Row],[Unit Price]]))-Q6744)/Q6744)*100</f>
        <v>69.811320754716959</v>
      </c>
      <c r="T6744" s="8">
        <f t="shared" si="317"/>
        <v>10618.83</v>
      </c>
      <c r="U6744" s="8">
        <f>Sales[[#This Row],[Unit Cost]]*Sales[[#This Row],[Order Quantity]]</f>
        <v>6253.3110000000015</v>
      </c>
    </row>
    <row r="6745" spans="1:21" x14ac:dyDescent="0.2">
      <c r="A6745" s="6" t="s">
        <v>6958</v>
      </c>
      <c r="B6745" s="6" t="s">
        <v>25</v>
      </c>
      <c r="C6745" s="6" t="s">
        <v>144</v>
      </c>
      <c r="D6745" s="7">
        <v>43900</v>
      </c>
      <c r="E6745" s="7">
        <v>44050</v>
      </c>
      <c r="F6745" s="7">
        <v>44066</v>
      </c>
      <c r="G6745" s="7">
        <v>44075</v>
      </c>
      <c r="H6745" s="6">
        <f t="shared" si="315"/>
        <v>25</v>
      </c>
      <c r="I6745" s="6" t="s">
        <v>215</v>
      </c>
      <c r="J6745" s="6">
        <v>14</v>
      </c>
      <c r="K6745" s="6">
        <v>48</v>
      </c>
      <c r="L6745" s="6">
        <v>82</v>
      </c>
      <c r="M6745" s="6">
        <v>5</v>
      </c>
      <c r="N6745" s="6">
        <v>6</v>
      </c>
      <c r="O6745" s="6">
        <v>0.1</v>
      </c>
      <c r="P6745" s="8">
        <v>984.9</v>
      </c>
      <c r="Q6745" s="8">
        <v>610.63800000000003</v>
      </c>
      <c r="R6745" s="8">
        <f t="shared" si="316"/>
        <v>1654.6319999999987</v>
      </c>
      <c r="S6745" s="8">
        <f>(((Sales[[#This Row],[Unit Price]]-(Sales[[#This Row],[Discount Applied]]*Sales[[#This Row],[Unit Price]]))-Q6745)/Q6745)*100</f>
        <v>45.161290322580633</v>
      </c>
      <c r="T6745" s="8">
        <f t="shared" si="317"/>
        <v>5318.4599999999991</v>
      </c>
      <c r="U6745" s="8">
        <f>Sales[[#This Row],[Unit Cost]]*Sales[[#This Row],[Order Quantity]]</f>
        <v>3663.8280000000004</v>
      </c>
    </row>
    <row r="6746" spans="1:21" x14ac:dyDescent="0.2">
      <c r="A6746" s="6" t="s">
        <v>6959</v>
      </c>
      <c r="B6746" s="6" t="s">
        <v>23</v>
      </c>
      <c r="C6746" s="6" t="s">
        <v>145</v>
      </c>
      <c r="D6746" s="7">
        <v>44000</v>
      </c>
      <c r="E6746" s="7">
        <v>44050</v>
      </c>
      <c r="F6746" s="7">
        <v>44058</v>
      </c>
      <c r="G6746" s="7">
        <v>44064</v>
      </c>
      <c r="H6746" s="6">
        <f t="shared" si="315"/>
        <v>14</v>
      </c>
      <c r="I6746" s="6" t="s">
        <v>215</v>
      </c>
      <c r="J6746" s="6">
        <v>25</v>
      </c>
      <c r="K6746" s="6">
        <v>11</v>
      </c>
      <c r="L6746" s="6">
        <v>169</v>
      </c>
      <c r="M6746" s="6">
        <v>41</v>
      </c>
      <c r="N6746" s="6">
        <v>2</v>
      </c>
      <c r="O6746" s="6">
        <v>0.1</v>
      </c>
      <c r="P6746" s="8">
        <v>1313.2</v>
      </c>
      <c r="Q6746" s="8">
        <v>840.44800000000009</v>
      </c>
      <c r="R6746" s="8">
        <f t="shared" si="316"/>
        <v>682.86400000000003</v>
      </c>
      <c r="S6746" s="8">
        <f>(((Sales[[#This Row],[Unit Price]]-(Sales[[#This Row],[Discount Applied]]*Sales[[#This Row],[Unit Price]]))-Q6746)/Q6746)*100</f>
        <v>40.625</v>
      </c>
      <c r="T6746" s="8">
        <f t="shared" si="317"/>
        <v>2363.7600000000002</v>
      </c>
      <c r="U6746" s="8">
        <f>Sales[[#This Row],[Unit Cost]]*Sales[[#This Row],[Order Quantity]]</f>
        <v>1680.8960000000002</v>
      </c>
    </row>
    <row r="6747" spans="1:21" x14ac:dyDescent="0.2">
      <c r="A6747" s="6" t="s">
        <v>6960</v>
      </c>
      <c r="B6747" s="6" t="s">
        <v>25</v>
      </c>
      <c r="C6747" s="6" t="s">
        <v>147</v>
      </c>
      <c r="D6747" s="7">
        <v>43900</v>
      </c>
      <c r="E6747" s="7">
        <v>44050</v>
      </c>
      <c r="F6747" s="7">
        <v>44068</v>
      </c>
      <c r="G6747" s="7">
        <v>44070</v>
      </c>
      <c r="H6747" s="6">
        <f t="shared" si="315"/>
        <v>20</v>
      </c>
      <c r="I6747" s="6" t="s">
        <v>215</v>
      </c>
      <c r="J6747" s="6">
        <v>18</v>
      </c>
      <c r="K6747" s="6">
        <v>9</v>
      </c>
      <c r="L6747" s="6">
        <v>254</v>
      </c>
      <c r="M6747" s="6">
        <v>43</v>
      </c>
      <c r="N6747" s="6">
        <v>1</v>
      </c>
      <c r="O6747" s="6">
        <v>7.4999999999999997E-2</v>
      </c>
      <c r="P6747" s="8">
        <v>1085.4000000000001</v>
      </c>
      <c r="Q6747" s="8">
        <v>770.63400000000001</v>
      </c>
      <c r="R6747" s="8">
        <f t="shared" si="316"/>
        <v>233.3610000000001</v>
      </c>
      <c r="S6747" s="8">
        <f>(((Sales[[#This Row],[Unit Price]]-(Sales[[#This Row],[Discount Applied]]*Sales[[#This Row],[Unit Price]]))-Q6747)/Q6747)*100</f>
        <v>30.281690140845086</v>
      </c>
      <c r="T6747" s="8">
        <f t="shared" si="317"/>
        <v>1003.9950000000001</v>
      </c>
      <c r="U6747" s="8">
        <f>Sales[[#This Row],[Unit Cost]]*Sales[[#This Row],[Order Quantity]]</f>
        <v>770.63400000000001</v>
      </c>
    </row>
    <row r="6748" spans="1:21" x14ac:dyDescent="0.2">
      <c r="A6748" s="6" t="s">
        <v>6961</v>
      </c>
      <c r="B6748" s="6" t="s">
        <v>25</v>
      </c>
      <c r="C6748" s="6" t="s">
        <v>145</v>
      </c>
      <c r="D6748" s="7">
        <v>43900</v>
      </c>
      <c r="E6748" s="7">
        <v>44050</v>
      </c>
      <c r="F6748" s="7">
        <v>44060</v>
      </c>
      <c r="G6748" s="7">
        <v>44070</v>
      </c>
      <c r="H6748" s="6">
        <f t="shared" si="315"/>
        <v>20</v>
      </c>
      <c r="I6748" s="6" t="s">
        <v>215</v>
      </c>
      <c r="J6748" s="6">
        <v>13</v>
      </c>
      <c r="K6748" s="6">
        <v>42</v>
      </c>
      <c r="L6748" s="6">
        <v>132</v>
      </c>
      <c r="M6748" s="6">
        <v>3</v>
      </c>
      <c r="N6748" s="6">
        <v>3</v>
      </c>
      <c r="O6748" s="6">
        <v>0.15</v>
      </c>
      <c r="P6748" s="8">
        <v>2988.2000000000003</v>
      </c>
      <c r="Q6748" s="8">
        <v>2390.5600000000004</v>
      </c>
      <c r="R6748" s="8">
        <f t="shared" si="316"/>
        <v>448.22999999999865</v>
      </c>
      <c r="S6748" s="8">
        <f>(((Sales[[#This Row],[Unit Price]]-(Sales[[#This Row],[Discount Applied]]*Sales[[#This Row],[Unit Price]]))-Q6748)/Q6748)*100</f>
        <v>6.2499999999999929</v>
      </c>
      <c r="T6748" s="8">
        <f t="shared" si="317"/>
        <v>7619.91</v>
      </c>
      <c r="U6748" s="8">
        <f>Sales[[#This Row],[Unit Cost]]*Sales[[#This Row],[Order Quantity]]</f>
        <v>7171.6800000000012</v>
      </c>
    </row>
    <row r="6749" spans="1:21" x14ac:dyDescent="0.2">
      <c r="A6749" s="6" t="s">
        <v>6962</v>
      </c>
      <c r="B6749" s="6" t="s">
        <v>26</v>
      </c>
      <c r="C6749" s="6" t="s">
        <v>146</v>
      </c>
      <c r="D6749" s="7">
        <v>43900</v>
      </c>
      <c r="E6749" s="7">
        <v>44050</v>
      </c>
      <c r="F6749" s="7">
        <v>44075</v>
      </c>
      <c r="G6749" s="7">
        <v>44083</v>
      </c>
      <c r="H6749" s="6">
        <f t="shared" si="315"/>
        <v>33</v>
      </c>
      <c r="I6749" s="6" t="s">
        <v>215</v>
      </c>
      <c r="J6749" s="6">
        <v>27</v>
      </c>
      <c r="K6749" s="6">
        <v>12</v>
      </c>
      <c r="L6749" s="6">
        <v>262</v>
      </c>
      <c r="M6749" s="6">
        <v>23</v>
      </c>
      <c r="N6749" s="6">
        <v>4</v>
      </c>
      <c r="O6749" s="6">
        <v>7.4999999999999997E-2</v>
      </c>
      <c r="P6749" s="8">
        <v>790.6</v>
      </c>
      <c r="Q6749" s="8">
        <v>672.01</v>
      </c>
      <c r="R6749" s="8">
        <f t="shared" si="316"/>
        <v>237.18000000000029</v>
      </c>
      <c r="S6749" s="8">
        <f>(((Sales[[#This Row],[Unit Price]]-(Sales[[#This Row],[Discount Applied]]*Sales[[#This Row],[Unit Price]]))-Q6749)/Q6749)*100</f>
        <v>8.8235294117647154</v>
      </c>
      <c r="T6749" s="8">
        <f t="shared" si="317"/>
        <v>2925.2200000000003</v>
      </c>
      <c r="U6749" s="8">
        <f>Sales[[#This Row],[Unit Cost]]*Sales[[#This Row],[Order Quantity]]</f>
        <v>2688.04</v>
      </c>
    </row>
    <row r="6750" spans="1:21" x14ac:dyDescent="0.2">
      <c r="A6750" s="6" t="s">
        <v>6963</v>
      </c>
      <c r="B6750" s="6" t="s">
        <v>23</v>
      </c>
      <c r="C6750" s="6" t="s">
        <v>145</v>
      </c>
      <c r="D6750" s="7">
        <v>44000</v>
      </c>
      <c r="E6750" s="7">
        <v>44050</v>
      </c>
      <c r="F6750" s="7">
        <v>44062</v>
      </c>
      <c r="G6750" s="7">
        <v>44063</v>
      </c>
      <c r="H6750" s="6">
        <f t="shared" si="315"/>
        <v>13</v>
      </c>
      <c r="I6750" s="6" t="s">
        <v>215</v>
      </c>
      <c r="J6750" s="6">
        <v>25</v>
      </c>
      <c r="K6750" s="6">
        <v>6</v>
      </c>
      <c r="L6750" s="6">
        <v>97</v>
      </c>
      <c r="M6750" s="6">
        <v>27</v>
      </c>
      <c r="N6750" s="6">
        <v>5</v>
      </c>
      <c r="O6750" s="6">
        <v>0.05</v>
      </c>
      <c r="P6750" s="8">
        <v>2458.9</v>
      </c>
      <c r="Q6750" s="8">
        <v>1549.107</v>
      </c>
      <c r="R6750" s="8">
        <f t="shared" si="316"/>
        <v>3934.24</v>
      </c>
      <c r="S6750" s="8">
        <f>(((Sales[[#This Row],[Unit Price]]-(Sales[[#This Row],[Discount Applied]]*Sales[[#This Row],[Unit Price]]))-Q6750)/Q6750)*100</f>
        <v>50.793650793650791</v>
      </c>
      <c r="T6750" s="8">
        <f t="shared" si="317"/>
        <v>11679.775</v>
      </c>
      <c r="U6750" s="8">
        <f>Sales[[#This Row],[Unit Cost]]*Sales[[#This Row],[Order Quantity]]</f>
        <v>7745.5349999999999</v>
      </c>
    </row>
    <row r="6751" spans="1:21" x14ac:dyDescent="0.2">
      <c r="A6751" s="6" t="s">
        <v>6964</v>
      </c>
      <c r="B6751" s="6" t="s">
        <v>24</v>
      </c>
      <c r="C6751" s="6" t="s">
        <v>147</v>
      </c>
      <c r="D6751" s="7">
        <v>43900</v>
      </c>
      <c r="E6751" s="7">
        <v>44050</v>
      </c>
      <c r="F6751" s="7">
        <v>44066</v>
      </c>
      <c r="G6751" s="7">
        <v>44069</v>
      </c>
      <c r="H6751" s="6">
        <f t="shared" si="315"/>
        <v>19</v>
      </c>
      <c r="I6751" s="6" t="s">
        <v>215</v>
      </c>
      <c r="J6751" s="6">
        <v>9</v>
      </c>
      <c r="K6751" s="6">
        <v>33</v>
      </c>
      <c r="L6751" s="6">
        <v>261</v>
      </c>
      <c r="M6751" s="6">
        <v>16</v>
      </c>
      <c r="N6751" s="6">
        <v>8</v>
      </c>
      <c r="O6751" s="6">
        <v>0.1</v>
      </c>
      <c r="P6751" s="8">
        <v>1695.1000000000001</v>
      </c>
      <c r="Q6751" s="8">
        <v>1203.521</v>
      </c>
      <c r="R6751" s="8">
        <f t="shared" si="316"/>
        <v>2576.5520000000015</v>
      </c>
      <c r="S6751" s="8">
        <f>(((Sales[[#This Row],[Unit Price]]-(Sales[[#This Row],[Discount Applied]]*Sales[[#This Row],[Unit Price]]))-Q6751)/Q6751)*100</f>
        <v>26.760563380281706</v>
      </c>
      <c r="T6751" s="8">
        <f t="shared" si="317"/>
        <v>12204.720000000001</v>
      </c>
      <c r="U6751" s="8">
        <f>Sales[[#This Row],[Unit Cost]]*Sales[[#This Row],[Order Quantity]]</f>
        <v>9628.1679999999997</v>
      </c>
    </row>
    <row r="6752" spans="1:21" x14ac:dyDescent="0.2">
      <c r="A6752" s="6" t="s">
        <v>6965</v>
      </c>
      <c r="B6752" s="6" t="s">
        <v>24</v>
      </c>
      <c r="C6752" s="6" t="s">
        <v>145</v>
      </c>
      <c r="D6752" s="7">
        <v>44000</v>
      </c>
      <c r="E6752" s="7">
        <v>44050</v>
      </c>
      <c r="F6752" s="7">
        <v>44059</v>
      </c>
      <c r="G6752" s="7">
        <v>44062</v>
      </c>
      <c r="H6752" s="6">
        <f t="shared" si="315"/>
        <v>12</v>
      </c>
      <c r="I6752" s="6" t="s">
        <v>215</v>
      </c>
      <c r="J6752" s="6">
        <v>11</v>
      </c>
      <c r="K6752" s="6">
        <v>9</v>
      </c>
      <c r="L6752" s="6">
        <v>96</v>
      </c>
      <c r="M6752" s="6">
        <v>19</v>
      </c>
      <c r="N6752" s="6">
        <v>3</v>
      </c>
      <c r="O6752" s="6">
        <v>7.4999999999999997E-2</v>
      </c>
      <c r="P6752" s="8">
        <v>6425.3</v>
      </c>
      <c r="Q6752" s="8">
        <v>3662.4209999999998</v>
      </c>
      <c r="R6752" s="8">
        <f t="shared" si="316"/>
        <v>6842.9445000000014</v>
      </c>
      <c r="S6752" s="8">
        <f>(((Sales[[#This Row],[Unit Price]]-(Sales[[#This Row],[Discount Applied]]*Sales[[#This Row],[Unit Price]]))-Q6752)/Q6752)*100</f>
        <v>62.28070175438598</v>
      </c>
      <c r="T6752" s="8">
        <f t="shared" si="317"/>
        <v>17830.2075</v>
      </c>
      <c r="U6752" s="8">
        <f>Sales[[#This Row],[Unit Cost]]*Sales[[#This Row],[Order Quantity]]</f>
        <v>10987.262999999999</v>
      </c>
    </row>
    <row r="6753" spans="1:21" x14ac:dyDescent="0.2">
      <c r="A6753" s="6" t="s">
        <v>6966</v>
      </c>
      <c r="B6753" s="6" t="s">
        <v>24</v>
      </c>
      <c r="C6753" s="6" t="s">
        <v>145</v>
      </c>
      <c r="D6753" s="7">
        <v>43900</v>
      </c>
      <c r="E6753" s="7">
        <v>44050</v>
      </c>
      <c r="F6753" s="7">
        <v>44071</v>
      </c>
      <c r="G6753" s="7">
        <v>44079</v>
      </c>
      <c r="H6753" s="6">
        <f t="shared" si="315"/>
        <v>29</v>
      </c>
      <c r="I6753" s="6" t="s">
        <v>215</v>
      </c>
      <c r="J6753" s="6">
        <v>8</v>
      </c>
      <c r="K6753" s="6">
        <v>6</v>
      </c>
      <c r="L6753" s="6">
        <v>134</v>
      </c>
      <c r="M6753" s="6">
        <v>42</v>
      </c>
      <c r="N6753" s="6">
        <v>2</v>
      </c>
      <c r="O6753" s="6">
        <v>0.05</v>
      </c>
      <c r="P6753" s="8">
        <v>837.5</v>
      </c>
      <c r="Q6753" s="8">
        <v>477.37499999999994</v>
      </c>
      <c r="R6753" s="8">
        <f t="shared" si="316"/>
        <v>636.50000000000011</v>
      </c>
      <c r="S6753" s="8">
        <f>(((Sales[[#This Row],[Unit Price]]-(Sales[[#This Row],[Discount Applied]]*Sales[[#This Row],[Unit Price]]))-Q6753)/Q6753)*100</f>
        <v>66.666666666666686</v>
      </c>
      <c r="T6753" s="8">
        <f t="shared" si="317"/>
        <v>1591.25</v>
      </c>
      <c r="U6753" s="8">
        <f>Sales[[#This Row],[Unit Cost]]*Sales[[#This Row],[Order Quantity]]</f>
        <v>954.74999999999989</v>
      </c>
    </row>
    <row r="6754" spans="1:21" x14ac:dyDescent="0.2">
      <c r="A6754" s="6" t="s">
        <v>6967</v>
      </c>
      <c r="B6754" s="6" t="s">
        <v>23</v>
      </c>
      <c r="C6754" s="6" t="s">
        <v>145</v>
      </c>
      <c r="D6754" s="7">
        <v>43900</v>
      </c>
      <c r="E6754" s="7">
        <v>44051</v>
      </c>
      <c r="F6754" s="7">
        <v>44053</v>
      </c>
      <c r="G6754" s="7">
        <v>44059</v>
      </c>
      <c r="H6754" s="6">
        <f t="shared" si="315"/>
        <v>8</v>
      </c>
      <c r="I6754" s="6" t="s">
        <v>215</v>
      </c>
      <c r="J6754" s="6">
        <v>25</v>
      </c>
      <c r="K6754" s="6">
        <v>48</v>
      </c>
      <c r="L6754" s="6">
        <v>175</v>
      </c>
      <c r="M6754" s="6">
        <v>21</v>
      </c>
      <c r="N6754" s="6">
        <v>1</v>
      </c>
      <c r="O6754" s="6">
        <v>7.4999999999999997E-2</v>
      </c>
      <c r="P6754" s="8">
        <v>3912.8</v>
      </c>
      <c r="Q6754" s="8">
        <v>3325.88</v>
      </c>
      <c r="R6754" s="8">
        <f t="shared" si="316"/>
        <v>293.46000000000004</v>
      </c>
      <c r="S6754" s="8">
        <f>(((Sales[[#This Row],[Unit Price]]-(Sales[[#This Row],[Discount Applied]]*Sales[[#This Row],[Unit Price]]))-Q6754)/Q6754)*100</f>
        <v>8.8235294117647065</v>
      </c>
      <c r="T6754" s="8">
        <f t="shared" si="317"/>
        <v>3619.34</v>
      </c>
      <c r="U6754" s="8">
        <f>Sales[[#This Row],[Unit Cost]]*Sales[[#This Row],[Order Quantity]]</f>
        <v>3325.88</v>
      </c>
    </row>
    <row r="6755" spans="1:21" x14ac:dyDescent="0.2">
      <c r="A6755" s="6" t="s">
        <v>6968</v>
      </c>
      <c r="B6755" s="6" t="s">
        <v>23</v>
      </c>
      <c r="C6755" s="6" t="s">
        <v>146</v>
      </c>
      <c r="D6755" s="7">
        <v>43900</v>
      </c>
      <c r="E6755" s="7">
        <v>44051</v>
      </c>
      <c r="F6755" s="7">
        <v>44054</v>
      </c>
      <c r="G6755" s="7">
        <v>44058</v>
      </c>
      <c r="H6755" s="6">
        <f t="shared" si="315"/>
        <v>7</v>
      </c>
      <c r="I6755" s="6" t="s">
        <v>215</v>
      </c>
      <c r="J6755" s="6">
        <v>24</v>
      </c>
      <c r="K6755" s="6">
        <v>44</v>
      </c>
      <c r="L6755" s="6">
        <v>300</v>
      </c>
      <c r="M6755" s="6">
        <v>44</v>
      </c>
      <c r="N6755" s="6">
        <v>6</v>
      </c>
      <c r="O6755" s="6">
        <v>0.15</v>
      </c>
      <c r="P6755" s="8">
        <v>2405.3000000000002</v>
      </c>
      <c r="Q6755" s="8">
        <v>1395.0740000000001</v>
      </c>
      <c r="R6755" s="8">
        <f t="shared" si="316"/>
        <v>3896.5860000000011</v>
      </c>
      <c r="S6755" s="8">
        <f>(((Sales[[#This Row],[Unit Price]]-(Sales[[#This Row],[Discount Applied]]*Sales[[#This Row],[Unit Price]]))-Q6755)/Q6755)*100</f>
        <v>46.551724137931032</v>
      </c>
      <c r="T6755" s="8">
        <f t="shared" si="317"/>
        <v>12267.03</v>
      </c>
      <c r="U6755" s="8">
        <f>Sales[[#This Row],[Unit Cost]]*Sales[[#This Row],[Order Quantity]]</f>
        <v>8370.4439999999995</v>
      </c>
    </row>
    <row r="6756" spans="1:21" x14ac:dyDescent="0.2">
      <c r="A6756" s="6" t="s">
        <v>6969</v>
      </c>
      <c r="B6756" s="6" t="s">
        <v>25</v>
      </c>
      <c r="C6756" s="6" t="s">
        <v>143</v>
      </c>
      <c r="D6756" s="7">
        <v>44000</v>
      </c>
      <c r="E6756" s="7">
        <v>44051</v>
      </c>
      <c r="F6756" s="7">
        <v>44058</v>
      </c>
      <c r="G6756" s="7">
        <v>44064</v>
      </c>
      <c r="H6756" s="6">
        <f t="shared" si="315"/>
        <v>13</v>
      </c>
      <c r="I6756" s="6" t="s">
        <v>215</v>
      </c>
      <c r="J6756" s="6">
        <v>17</v>
      </c>
      <c r="K6756" s="6">
        <v>26</v>
      </c>
      <c r="L6756" s="6">
        <v>352</v>
      </c>
      <c r="M6756" s="6">
        <v>19</v>
      </c>
      <c r="N6756" s="6">
        <v>1</v>
      </c>
      <c r="O6756" s="6">
        <v>0.05</v>
      </c>
      <c r="P6756" s="8">
        <v>958.1</v>
      </c>
      <c r="Q6756" s="8">
        <v>814.38499999999999</v>
      </c>
      <c r="R6756" s="8">
        <f t="shared" si="316"/>
        <v>95.810000000000059</v>
      </c>
      <c r="S6756" s="8">
        <f>(((Sales[[#This Row],[Unit Price]]-(Sales[[#This Row],[Discount Applied]]*Sales[[#This Row],[Unit Price]]))-Q6756)/Q6756)*100</f>
        <v>11.764705882352947</v>
      </c>
      <c r="T6756" s="8">
        <f t="shared" si="317"/>
        <v>910.19500000000005</v>
      </c>
      <c r="U6756" s="8">
        <f>Sales[[#This Row],[Unit Cost]]*Sales[[#This Row],[Order Quantity]]</f>
        <v>814.38499999999999</v>
      </c>
    </row>
    <row r="6757" spans="1:21" x14ac:dyDescent="0.2">
      <c r="A6757" s="6" t="s">
        <v>6970</v>
      </c>
      <c r="B6757" s="6" t="s">
        <v>25</v>
      </c>
      <c r="C6757" s="6" t="s">
        <v>145</v>
      </c>
      <c r="D6757" s="7">
        <v>43900</v>
      </c>
      <c r="E6757" s="7">
        <v>44051</v>
      </c>
      <c r="F6757" s="7">
        <v>44054</v>
      </c>
      <c r="G6757" s="7">
        <v>44056</v>
      </c>
      <c r="H6757" s="6">
        <f t="shared" si="315"/>
        <v>5</v>
      </c>
      <c r="I6757" s="6" t="s">
        <v>215</v>
      </c>
      <c r="J6757" s="6">
        <v>19</v>
      </c>
      <c r="K6757" s="6">
        <v>21</v>
      </c>
      <c r="L6757" s="6">
        <v>178</v>
      </c>
      <c r="M6757" s="6">
        <v>37</v>
      </c>
      <c r="N6757" s="6">
        <v>2</v>
      </c>
      <c r="O6757" s="6">
        <v>0.2</v>
      </c>
      <c r="P6757" s="8">
        <v>991.6</v>
      </c>
      <c r="Q6757" s="8">
        <v>644.54000000000008</v>
      </c>
      <c r="R6757" s="8">
        <f t="shared" si="316"/>
        <v>297.47999999999979</v>
      </c>
      <c r="S6757" s="8">
        <f>(((Sales[[#This Row],[Unit Price]]-(Sales[[#This Row],[Discount Applied]]*Sales[[#This Row],[Unit Price]]))-Q6757)/Q6757)*100</f>
        <v>23.076923076923059</v>
      </c>
      <c r="T6757" s="8">
        <f t="shared" si="317"/>
        <v>1586.56</v>
      </c>
      <c r="U6757" s="8">
        <f>Sales[[#This Row],[Unit Cost]]*Sales[[#This Row],[Order Quantity]]</f>
        <v>1289.0800000000002</v>
      </c>
    </row>
    <row r="6758" spans="1:21" x14ac:dyDescent="0.2">
      <c r="A6758" s="6" t="s">
        <v>6971</v>
      </c>
      <c r="B6758" s="6" t="s">
        <v>23</v>
      </c>
      <c r="C6758" s="6" t="s">
        <v>146</v>
      </c>
      <c r="D6758" s="7">
        <v>44000</v>
      </c>
      <c r="E6758" s="7">
        <v>44051</v>
      </c>
      <c r="F6758" s="7">
        <v>44075</v>
      </c>
      <c r="G6758" s="7">
        <v>44083</v>
      </c>
      <c r="H6758" s="6">
        <f t="shared" si="315"/>
        <v>32</v>
      </c>
      <c r="I6758" s="6" t="s">
        <v>215</v>
      </c>
      <c r="J6758" s="6">
        <v>24</v>
      </c>
      <c r="K6758" s="6">
        <v>22</v>
      </c>
      <c r="L6758" s="6">
        <v>272</v>
      </c>
      <c r="M6758" s="6">
        <v>10</v>
      </c>
      <c r="N6758" s="6">
        <v>2</v>
      </c>
      <c r="O6758" s="6">
        <v>0.1</v>
      </c>
      <c r="P6758" s="8">
        <v>5494</v>
      </c>
      <c r="Q6758" s="8">
        <v>4010.62</v>
      </c>
      <c r="R6758" s="8">
        <f t="shared" si="316"/>
        <v>1867.9600000000009</v>
      </c>
      <c r="S6758" s="8">
        <f>(((Sales[[#This Row],[Unit Price]]-(Sales[[#This Row],[Discount Applied]]*Sales[[#This Row],[Unit Price]]))-Q6758)/Q6758)*100</f>
        <v>23.287671232876725</v>
      </c>
      <c r="T6758" s="8">
        <f t="shared" si="317"/>
        <v>9889.2000000000007</v>
      </c>
      <c r="U6758" s="8">
        <f>Sales[[#This Row],[Unit Cost]]*Sales[[#This Row],[Order Quantity]]</f>
        <v>8021.24</v>
      </c>
    </row>
    <row r="6759" spans="1:21" x14ac:dyDescent="0.2">
      <c r="A6759" s="6" t="s">
        <v>6972</v>
      </c>
      <c r="B6759" s="6" t="s">
        <v>23</v>
      </c>
      <c r="C6759" s="6" t="s">
        <v>145</v>
      </c>
      <c r="D6759" s="7">
        <v>43900</v>
      </c>
      <c r="E6759" s="7">
        <v>44051</v>
      </c>
      <c r="F6759" s="7">
        <v>44076</v>
      </c>
      <c r="G6759" s="7">
        <v>44082</v>
      </c>
      <c r="H6759" s="6">
        <f t="shared" si="315"/>
        <v>31</v>
      </c>
      <c r="I6759" s="6" t="s">
        <v>215</v>
      </c>
      <c r="J6759" s="6">
        <v>23</v>
      </c>
      <c r="K6759" s="6">
        <v>29</v>
      </c>
      <c r="L6759" s="6">
        <v>146</v>
      </c>
      <c r="M6759" s="6">
        <v>22</v>
      </c>
      <c r="N6759" s="6">
        <v>5</v>
      </c>
      <c r="O6759" s="6">
        <v>7.4999999999999997E-2</v>
      </c>
      <c r="P6759" s="8">
        <v>911.2</v>
      </c>
      <c r="Q6759" s="8">
        <v>628.72799999999995</v>
      </c>
      <c r="R6759" s="8">
        <f t="shared" si="316"/>
        <v>1070.6600000000003</v>
      </c>
      <c r="S6759" s="8">
        <f>(((Sales[[#This Row],[Unit Price]]-(Sales[[#This Row],[Discount Applied]]*Sales[[#This Row],[Unit Price]]))-Q6759)/Q6759)*100</f>
        <v>34.057971014492765</v>
      </c>
      <c r="T6759" s="8">
        <f t="shared" si="317"/>
        <v>4214.3</v>
      </c>
      <c r="U6759" s="8">
        <f>Sales[[#This Row],[Unit Cost]]*Sales[[#This Row],[Order Quantity]]</f>
        <v>3143.64</v>
      </c>
    </row>
    <row r="6760" spans="1:21" x14ac:dyDescent="0.2">
      <c r="A6760" s="6" t="s">
        <v>6973</v>
      </c>
      <c r="B6760" s="6" t="s">
        <v>25</v>
      </c>
      <c r="C6760" s="6" t="s">
        <v>145</v>
      </c>
      <c r="D6760" s="7">
        <v>43900</v>
      </c>
      <c r="E6760" s="7">
        <v>44051</v>
      </c>
      <c r="F6760" s="7">
        <v>44059</v>
      </c>
      <c r="G6760" s="7">
        <v>44064</v>
      </c>
      <c r="H6760" s="6">
        <f t="shared" si="315"/>
        <v>13</v>
      </c>
      <c r="I6760" s="6" t="s">
        <v>215</v>
      </c>
      <c r="J6760" s="6">
        <v>12</v>
      </c>
      <c r="K6760" s="6">
        <v>7</v>
      </c>
      <c r="L6760" s="6">
        <v>125</v>
      </c>
      <c r="M6760" s="6">
        <v>27</v>
      </c>
      <c r="N6760" s="6">
        <v>8</v>
      </c>
      <c r="O6760" s="6">
        <v>0.1</v>
      </c>
      <c r="P6760" s="8">
        <v>3872.6</v>
      </c>
      <c r="Q6760" s="8">
        <v>1665.2179999999998</v>
      </c>
      <c r="R6760" s="8">
        <f t="shared" si="316"/>
        <v>14560.976000000002</v>
      </c>
      <c r="S6760" s="8">
        <f>(((Sales[[#This Row],[Unit Price]]-(Sales[[#This Row],[Discount Applied]]*Sales[[#This Row],[Unit Price]]))-Q6760)/Q6760)*100</f>
        <v>109.30232558139539</v>
      </c>
      <c r="T6760" s="8">
        <f t="shared" si="317"/>
        <v>27882.720000000001</v>
      </c>
      <c r="U6760" s="8">
        <f>Sales[[#This Row],[Unit Cost]]*Sales[[#This Row],[Order Quantity]]</f>
        <v>13321.743999999999</v>
      </c>
    </row>
    <row r="6761" spans="1:21" x14ac:dyDescent="0.2">
      <c r="A6761" s="6" t="s">
        <v>6974</v>
      </c>
      <c r="B6761" s="6" t="s">
        <v>24</v>
      </c>
      <c r="C6761" s="6" t="s">
        <v>144</v>
      </c>
      <c r="D6761" s="7">
        <v>44000</v>
      </c>
      <c r="E6761" s="7">
        <v>44052</v>
      </c>
      <c r="F6761" s="7">
        <v>44080</v>
      </c>
      <c r="G6761" s="7">
        <v>44089</v>
      </c>
      <c r="H6761" s="6">
        <f t="shared" si="315"/>
        <v>37</v>
      </c>
      <c r="I6761" s="6" t="s">
        <v>215</v>
      </c>
      <c r="J6761" s="6">
        <v>5</v>
      </c>
      <c r="K6761" s="6">
        <v>26</v>
      </c>
      <c r="L6761" s="6">
        <v>76</v>
      </c>
      <c r="M6761" s="6">
        <v>15</v>
      </c>
      <c r="N6761" s="6">
        <v>6</v>
      </c>
      <c r="O6761" s="6">
        <v>7.4999999999999997E-2</v>
      </c>
      <c r="P6761" s="8">
        <v>2613</v>
      </c>
      <c r="Q6761" s="8">
        <v>2221.0499999999997</v>
      </c>
      <c r="R6761" s="8">
        <f t="shared" si="316"/>
        <v>1175.8500000000004</v>
      </c>
      <c r="S6761" s="8">
        <f>(((Sales[[#This Row],[Unit Price]]-(Sales[[#This Row],[Discount Applied]]*Sales[[#This Row],[Unit Price]]))-Q6761)/Q6761)*100</f>
        <v>8.8235294117647225</v>
      </c>
      <c r="T6761" s="8">
        <f t="shared" si="317"/>
        <v>14502.15</v>
      </c>
      <c r="U6761" s="8">
        <f>Sales[[#This Row],[Unit Cost]]*Sales[[#This Row],[Order Quantity]]</f>
        <v>13326.3</v>
      </c>
    </row>
    <row r="6762" spans="1:21" x14ac:dyDescent="0.2">
      <c r="A6762" s="6" t="s">
        <v>6975</v>
      </c>
      <c r="B6762" s="6" t="s">
        <v>25</v>
      </c>
      <c r="C6762" s="6" t="s">
        <v>144</v>
      </c>
      <c r="D6762" s="7">
        <v>43900</v>
      </c>
      <c r="E6762" s="7">
        <v>44052</v>
      </c>
      <c r="F6762" s="7">
        <v>44069</v>
      </c>
      <c r="G6762" s="7">
        <v>44075</v>
      </c>
      <c r="H6762" s="6">
        <f t="shared" si="315"/>
        <v>23</v>
      </c>
      <c r="I6762" s="6" t="s">
        <v>215</v>
      </c>
      <c r="J6762" s="6">
        <v>15</v>
      </c>
      <c r="K6762" s="6">
        <v>21</v>
      </c>
      <c r="L6762" s="6">
        <v>81</v>
      </c>
      <c r="M6762" s="6">
        <v>40</v>
      </c>
      <c r="N6762" s="6">
        <v>4</v>
      </c>
      <c r="O6762" s="6">
        <v>0.05</v>
      </c>
      <c r="P6762" s="8">
        <v>3678.3</v>
      </c>
      <c r="Q6762" s="8">
        <v>2427.6780000000003</v>
      </c>
      <c r="R6762" s="8">
        <f t="shared" si="316"/>
        <v>4266.8279999999995</v>
      </c>
      <c r="S6762" s="8">
        <f>(((Sales[[#This Row],[Unit Price]]-(Sales[[#This Row],[Discount Applied]]*Sales[[#This Row],[Unit Price]]))-Q6762)/Q6762)*100</f>
        <v>43.939393939393931</v>
      </c>
      <c r="T6762" s="8">
        <f t="shared" si="317"/>
        <v>13977.54</v>
      </c>
      <c r="U6762" s="8">
        <f>Sales[[#This Row],[Unit Cost]]*Sales[[#This Row],[Order Quantity]]</f>
        <v>9710.7120000000014</v>
      </c>
    </row>
    <row r="6763" spans="1:21" x14ac:dyDescent="0.2">
      <c r="A6763" s="6" t="s">
        <v>6976</v>
      </c>
      <c r="B6763" s="6" t="s">
        <v>25</v>
      </c>
      <c r="C6763" s="6" t="s">
        <v>145</v>
      </c>
      <c r="D6763" s="7">
        <v>44000</v>
      </c>
      <c r="E6763" s="7">
        <v>44052</v>
      </c>
      <c r="F6763" s="7">
        <v>44069</v>
      </c>
      <c r="G6763" s="7">
        <v>44071</v>
      </c>
      <c r="H6763" s="6">
        <f t="shared" si="315"/>
        <v>19</v>
      </c>
      <c r="I6763" s="6" t="s">
        <v>215</v>
      </c>
      <c r="J6763" s="6">
        <v>14</v>
      </c>
      <c r="K6763" s="6">
        <v>3</v>
      </c>
      <c r="L6763" s="6">
        <v>100</v>
      </c>
      <c r="M6763" s="6">
        <v>6</v>
      </c>
      <c r="N6763" s="6">
        <v>2</v>
      </c>
      <c r="O6763" s="6">
        <v>0.05</v>
      </c>
      <c r="P6763" s="8">
        <v>1273</v>
      </c>
      <c r="Q6763" s="8">
        <v>1069.32</v>
      </c>
      <c r="R6763" s="8">
        <f t="shared" si="316"/>
        <v>280.05999999999995</v>
      </c>
      <c r="S6763" s="8">
        <f>(((Sales[[#This Row],[Unit Price]]-(Sales[[#This Row],[Discount Applied]]*Sales[[#This Row],[Unit Price]]))-Q6763)/Q6763)*100</f>
        <v>13.095238095238093</v>
      </c>
      <c r="T6763" s="8">
        <f t="shared" si="317"/>
        <v>2418.6999999999998</v>
      </c>
      <c r="U6763" s="8">
        <f>Sales[[#This Row],[Unit Cost]]*Sales[[#This Row],[Order Quantity]]</f>
        <v>2138.64</v>
      </c>
    </row>
    <row r="6764" spans="1:21" x14ac:dyDescent="0.2">
      <c r="A6764" s="6" t="s">
        <v>6977</v>
      </c>
      <c r="B6764" s="6" t="s">
        <v>24</v>
      </c>
      <c r="C6764" s="6" t="s">
        <v>148</v>
      </c>
      <c r="D6764" s="7">
        <v>43900</v>
      </c>
      <c r="E6764" s="7">
        <v>44052</v>
      </c>
      <c r="F6764" s="7">
        <v>44073</v>
      </c>
      <c r="G6764" s="7">
        <v>44080</v>
      </c>
      <c r="H6764" s="6">
        <f t="shared" si="315"/>
        <v>28</v>
      </c>
      <c r="I6764" s="6" t="s">
        <v>215</v>
      </c>
      <c r="J6764" s="6">
        <v>11</v>
      </c>
      <c r="K6764" s="6">
        <v>39</v>
      </c>
      <c r="L6764" s="6">
        <v>8</v>
      </c>
      <c r="M6764" s="6">
        <v>4</v>
      </c>
      <c r="N6764" s="6">
        <v>4</v>
      </c>
      <c r="O6764" s="6">
        <v>0.1</v>
      </c>
      <c r="P6764" s="8">
        <v>944.7</v>
      </c>
      <c r="Q6764" s="8">
        <v>755.7600000000001</v>
      </c>
      <c r="R6764" s="8">
        <f t="shared" si="316"/>
        <v>377.87999999999965</v>
      </c>
      <c r="S6764" s="8">
        <f>(((Sales[[#This Row],[Unit Price]]-(Sales[[#This Row],[Discount Applied]]*Sales[[#This Row],[Unit Price]]))-Q6764)/Q6764)*100</f>
        <v>12.499999999999988</v>
      </c>
      <c r="T6764" s="8">
        <f t="shared" si="317"/>
        <v>3400.92</v>
      </c>
      <c r="U6764" s="8">
        <f>Sales[[#This Row],[Unit Cost]]*Sales[[#This Row],[Order Quantity]]</f>
        <v>3023.0400000000004</v>
      </c>
    </row>
    <row r="6765" spans="1:21" x14ac:dyDescent="0.2">
      <c r="A6765" s="6" t="s">
        <v>6978</v>
      </c>
      <c r="B6765" s="6" t="s">
        <v>24</v>
      </c>
      <c r="C6765" s="6" t="s">
        <v>145</v>
      </c>
      <c r="D6765" s="7">
        <v>44000</v>
      </c>
      <c r="E6765" s="7">
        <v>44052</v>
      </c>
      <c r="F6765" s="7">
        <v>44069</v>
      </c>
      <c r="G6765" s="7">
        <v>44075</v>
      </c>
      <c r="H6765" s="6">
        <f t="shared" si="315"/>
        <v>23</v>
      </c>
      <c r="I6765" s="6" t="s">
        <v>215</v>
      </c>
      <c r="J6765" s="6">
        <v>10</v>
      </c>
      <c r="K6765" s="6">
        <v>30</v>
      </c>
      <c r="L6765" s="6">
        <v>184</v>
      </c>
      <c r="M6765" s="6">
        <v>19</v>
      </c>
      <c r="N6765" s="6">
        <v>8</v>
      </c>
      <c r="O6765" s="6">
        <v>7.4999999999999997E-2</v>
      </c>
      <c r="P6765" s="8">
        <v>3999.9</v>
      </c>
      <c r="Q6765" s="8">
        <v>2519.9369999999999</v>
      </c>
      <c r="R6765" s="8">
        <f t="shared" si="316"/>
        <v>9439.7640000000029</v>
      </c>
      <c r="S6765" s="8">
        <f>(((Sales[[#This Row],[Unit Price]]-(Sales[[#This Row],[Discount Applied]]*Sales[[#This Row],[Unit Price]]))-Q6765)/Q6765)*100</f>
        <v>46.825396825396844</v>
      </c>
      <c r="T6765" s="8">
        <f t="shared" si="317"/>
        <v>29599.260000000002</v>
      </c>
      <c r="U6765" s="8">
        <f>Sales[[#This Row],[Unit Cost]]*Sales[[#This Row],[Order Quantity]]</f>
        <v>20159.495999999999</v>
      </c>
    </row>
    <row r="6766" spans="1:21" x14ac:dyDescent="0.2">
      <c r="A6766" s="6" t="s">
        <v>6979</v>
      </c>
      <c r="B6766" s="6" t="s">
        <v>26</v>
      </c>
      <c r="C6766" s="6" t="s">
        <v>147</v>
      </c>
      <c r="D6766" s="7">
        <v>44000</v>
      </c>
      <c r="E6766" s="7">
        <v>44052</v>
      </c>
      <c r="F6766" s="7">
        <v>44077</v>
      </c>
      <c r="G6766" s="7">
        <v>44083</v>
      </c>
      <c r="H6766" s="6">
        <f t="shared" si="315"/>
        <v>31</v>
      </c>
      <c r="I6766" s="6" t="s">
        <v>215</v>
      </c>
      <c r="J6766" s="6">
        <v>28</v>
      </c>
      <c r="K6766" s="6">
        <v>22</v>
      </c>
      <c r="L6766" s="6">
        <v>206</v>
      </c>
      <c r="M6766" s="6">
        <v>41</v>
      </c>
      <c r="N6766" s="6">
        <v>3</v>
      </c>
      <c r="O6766" s="6">
        <v>0.05</v>
      </c>
      <c r="P6766" s="8">
        <v>2438.8000000000002</v>
      </c>
      <c r="Q6766" s="8">
        <v>1365.7280000000003</v>
      </c>
      <c r="R6766" s="8">
        <f t="shared" si="316"/>
        <v>2853.3959999999997</v>
      </c>
      <c r="S6766" s="8">
        <f>(((Sales[[#This Row],[Unit Price]]-(Sales[[#This Row],[Discount Applied]]*Sales[[#This Row],[Unit Price]]))-Q6766)/Q6766)*100</f>
        <v>69.64285714285711</v>
      </c>
      <c r="T6766" s="8">
        <f t="shared" si="317"/>
        <v>6950.5800000000008</v>
      </c>
      <c r="U6766" s="8">
        <f>Sales[[#This Row],[Unit Cost]]*Sales[[#This Row],[Order Quantity]]</f>
        <v>4097.1840000000011</v>
      </c>
    </row>
    <row r="6767" spans="1:21" x14ac:dyDescent="0.2">
      <c r="A6767" s="6" t="s">
        <v>6980</v>
      </c>
      <c r="B6767" s="6" t="s">
        <v>24</v>
      </c>
      <c r="C6767" s="6" t="s">
        <v>146</v>
      </c>
      <c r="D6767" s="7">
        <v>43900</v>
      </c>
      <c r="E6767" s="7">
        <v>44052</v>
      </c>
      <c r="F6767" s="7">
        <v>44067</v>
      </c>
      <c r="G6767" s="7">
        <v>44073</v>
      </c>
      <c r="H6767" s="6">
        <f t="shared" si="315"/>
        <v>21</v>
      </c>
      <c r="I6767" s="6" t="s">
        <v>215</v>
      </c>
      <c r="J6767" s="6">
        <v>8</v>
      </c>
      <c r="K6767" s="6">
        <v>20</v>
      </c>
      <c r="L6767" s="6">
        <v>302</v>
      </c>
      <c r="M6767" s="6">
        <v>19</v>
      </c>
      <c r="N6767" s="6">
        <v>3</v>
      </c>
      <c r="O6767" s="6">
        <v>0.05</v>
      </c>
      <c r="P6767" s="8">
        <v>261.3</v>
      </c>
      <c r="Q6767" s="8">
        <v>209.04000000000002</v>
      </c>
      <c r="R6767" s="8">
        <f t="shared" si="316"/>
        <v>117.58499999999992</v>
      </c>
      <c r="S6767" s="8">
        <f>(((Sales[[#This Row],[Unit Price]]-(Sales[[#This Row],[Discount Applied]]*Sales[[#This Row],[Unit Price]]))-Q6767)/Q6767)*100</f>
        <v>18.749999999999993</v>
      </c>
      <c r="T6767" s="8">
        <f t="shared" si="317"/>
        <v>744.70500000000004</v>
      </c>
      <c r="U6767" s="8">
        <f>Sales[[#This Row],[Unit Cost]]*Sales[[#This Row],[Order Quantity]]</f>
        <v>627.12000000000012</v>
      </c>
    </row>
    <row r="6768" spans="1:21" x14ac:dyDescent="0.2">
      <c r="A6768" s="6" t="s">
        <v>6981</v>
      </c>
      <c r="B6768" s="6" t="s">
        <v>23</v>
      </c>
      <c r="C6768" s="6" t="s">
        <v>143</v>
      </c>
      <c r="D6768" s="7">
        <v>43900</v>
      </c>
      <c r="E6768" s="7">
        <v>44053</v>
      </c>
      <c r="F6768" s="7">
        <v>44066</v>
      </c>
      <c r="G6768" s="7">
        <v>44070</v>
      </c>
      <c r="H6768" s="6">
        <f t="shared" si="315"/>
        <v>17</v>
      </c>
      <c r="I6768" s="6" t="s">
        <v>215</v>
      </c>
      <c r="J6768" s="6">
        <v>22</v>
      </c>
      <c r="K6768" s="6">
        <v>38</v>
      </c>
      <c r="L6768" s="6">
        <v>336</v>
      </c>
      <c r="M6768" s="6">
        <v>20</v>
      </c>
      <c r="N6768" s="6">
        <v>6</v>
      </c>
      <c r="O6768" s="6">
        <v>0.05</v>
      </c>
      <c r="P6768" s="8">
        <v>3899.4</v>
      </c>
      <c r="Q6768" s="8">
        <v>2573.6040000000003</v>
      </c>
      <c r="R6768" s="8">
        <f t="shared" si="316"/>
        <v>6784.9560000000001</v>
      </c>
      <c r="S6768" s="8">
        <f>(((Sales[[#This Row],[Unit Price]]-(Sales[[#This Row],[Discount Applied]]*Sales[[#This Row],[Unit Price]]))-Q6768)/Q6768)*100</f>
        <v>43.939393939393931</v>
      </c>
      <c r="T6768" s="8">
        <f t="shared" si="317"/>
        <v>22226.58</v>
      </c>
      <c r="U6768" s="8">
        <f>Sales[[#This Row],[Unit Cost]]*Sales[[#This Row],[Order Quantity]]</f>
        <v>15441.624000000002</v>
      </c>
    </row>
    <row r="6769" spans="1:21" x14ac:dyDescent="0.2">
      <c r="A6769" s="6" t="s">
        <v>6982</v>
      </c>
      <c r="B6769" s="6" t="s">
        <v>25</v>
      </c>
      <c r="C6769" s="6" t="s">
        <v>145</v>
      </c>
      <c r="D6769" s="7">
        <v>43900</v>
      </c>
      <c r="E6769" s="7">
        <v>44053</v>
      </c>
      <c r="F6769" s="7">
        <v>44071</v>
      </c>
      <c r="G6769" s="7">
        <v>44075</v>
      </c>
      <c r="H6769" s="6">
        <f t="shared" si="315"/>
        <v>22</v>
      </c>
      <c r="I6769" s="6" t="s">
        <v>215</v>
      </c>
      <c r="J6769" s="6">
        <v>13</v>
      </c>
      <c r="K6769" s="6">
        <v>48</v>
      </c>
      <c r="L6769" s="6">
        <v>166</v>
      </c>
      <c r="M6769" s="6">
        <v>11</v>
      </c>
      <c r="N6769" s="6">
        <v>5</v>
      </c>
      <c r="O6769" s="6">
        <v>0.1</v>
      </c>
      <c r="P6769" s="8">
        <v>1092.1000000000001</v>
      </c>
      <c r="Q6769" s="8">
        <v>546.05000000000007</v>
      </c>
      <c r="R6769" s="8">
        <f t="shared" si="316"/>
        <v>2184.2000000000003</v>
      </c>
      <c r="S6769" s="8">
        <f>(((Sales[[#This Row],[Unit Price]]-(Sales[[#This Row],[Discount Applied]]*Sales[[#This Row],[Unit Price]]))-Q6769)/Q6769)*100</f>
        <v>80</v>
      </c>
      <c r="T6769" s="8">
        <f t="shared" si="317"/>
        <v>4914.4500000000007</v>
      </c>
      <c r="U6769" s="8">
        <f>Sales[[#This Row],[Unit Cost]]*Sales[[#This Row],[Order Quantity]]</f>
        <v>2730.2500000000005</v>
      </c>
    </row>
    <row r="6770" spans="1:21" x14ac:dyDescent="0.2">
      <c r="A6770" s="6" t="s">
        <v>6983</v>
      </c>
      <c r="B6770" s="6" t="s">
        <v>24</v>
      </c>
      <c r="C6770" s="6" t="s">
        <v>148</v>
      </c>
      <c r="D6770" s="7">
        <v>44000</v>
      </c>
      <c r="E6770" s="7">
        <v>44053</v>
      </c>
      <c r="F6770" s="7">
        <v>44066</v>
      </c>
      <c r="G6770" s="7">
        <v>44076</v>
      </c>
      <c r="H6770" s="6">
        <f t="shared" si="315"/>
        <v>23</v>
      </c>
      <c r="I6770" s="6" t="s">
        <v>215</v>
      </c>
      <c r="J6770" s="6">
        <v>12</v>
      </c>
      <c r="K6770" s="6">
        <v>34</v>
      </c>
      <c r="L6770" s="6">
        <v>31</v>
      </c>
      <c r="M6770" s="6">
        <v>4</v>
      </c>
      <c r="N6770" s="6">
        <v>1</v>
      </c>
      <c r="O6770" s="6">
        <v>7.4999999999999997E-2</v>
      </c>
      <c r="P6770" s="8">
        <v>5299.7</v>
      </c>
      <c r="Q6770" s="8">
        <v>2172.877</v>
      </c>
      <c r="R6770" s="8">
        <f t="shared" si="316"/>
        <v>2729.3454999999999</v>
      </c>
      <c r="S6770" s="8">
        <f>(((Sales[[#This Row],[Unit Price]]-(Sales[[#This Row],[Discount Applied]]*Sales[[#This Row],[Unit Price]]))-Q6770)/Q6770)*100</f>
        <v>125.60975609756098</v>
      </c>
      <c r="T6770" s="8">
        <f t="shared" si="317"/>
        <v>4902.2224999999999</v>
      </c>
      <c r="U6770" s="8">
        <f>Sales[[#This Row],[Unit Cost]]*Sales[[#This Row],[Order Quantity]]</f>
        <v>2172.877</v>
      </c>
    </row>
    <row r="6771" spans="1:21" x14ac:dyDescent="0.2">
      <c r="A6771" s="6" t="s">
        <v>6984</v>
      </c>
      <c r="B6771" s="6" t="s">
        <v>24</v>
      </c>
      <c r="C6771" s="6" t="s">
        <v>145</v>
      </c>
      <c r="D6771" s="7">
        <v>44000</v>
      </c>
      <c r="E6771" s="7">
        <v>44054</v>
      </c>
      <c r="F6771" s="7">
        <v>44068</v>
      </c>
      <c r="G6771" s="7">
        <v>44072</v>
      </c>
      <c r="H6771" s="6">
        <f t="shared" si="315"/>
        <v>18</v>
      </c>
      <c r="I6771" s="6" t="s">
        <v>215</v>
      </c>
      <c r="J6771" s="6">
        <v>7</v>
      </c>
      <c r="K6771" s="6">
        <v>48</v>
      </c>
      <c r="L6771" s="6">
        <v>143</v>
      </c>
      <c r="M6771" s="6">
        <v>1</v>
      </c>
      <c r="N6771" s="6">
        <v>4</v>
      </c>
      <c r="O6771" s="6">
        <v>7.4999999999999997E-2</v>
      </c>
      <c r="P6771" s="8">
        <v>1045.2</v>
      </c>
      <c r="Q6771" s="8">
        <v>700.28400000000011</v>
      </c>
      <c r="R6771" s="8">
        <f t="shared" si="316"/>
        <v>1066.1039999999998</v>
      </c>
      <c r="S6771" s="8">
        <f>(((Sales[[#This Row],[Unit Price]]-(Sales[[#This Row],[Discount Applied]]*Sales[[#This Row],[Unit Price]]))-Q6771)/Q6771)*100</f>
        <v>38.0597014925373</v>
      </c>
      <c r="T6771" s="8">
        <f t="shared" si="317"/>
        <v>3867.2400000000002</v>
      </c>
      <c r="U6771" s="8">
        <f>Sales[[#This Row],[Unit Cost]]*Sales[[#This Row],[Order Quantity]]</f>
        <v>2801.1360000000004</v>
      </c>
    </row>
    <row r="6772" spans="1:21" x14ac:dyDescent="0.2">
      <c r="A6772" s="6" t="s">
        <v>6985</v>
      </c>
      <c r="B6772" s="6" t="s">
        <v>25</v>
      </c>
      <c r="C6772" s="6" t="s">
        <v>148</v>
      </c>
      <c r="D6772" s="7">
        <v>44000</v>
      </c>
      <c r="E6772" s="7">
        <v>44054</v>
      </c>
      <c r="F6772" s="7">
        <v>44066</v>
      </c>
      <c r="G6772" s="7">
        <v>44068</v>
      </c>
      <c r="H6772" s="6">
        <f t="shared" si="315"/>
        <v>14</v>
      </c>
      <c r="I6772" s="6" t="s">
        <v>215</v>
      </c>
      <c r="J6772" s="6">
        <v>14</v>
      </c>
      <c r="K6772" s="6">
        <v>25</v>
      </c>
      <c r="L6772" s="6">
        <v>20</v>
      </c>
      <c r="M6772" s="6">
        <v>4</v>
      </c>
      <c r="N6772" s="6">
        <v>8</v>
      </c>
      <c r="O6772" s="6">
        <v>0.05</v>
      </c>
      <c r="P6772" s="8">
        <v>1132.3</v>
      </c>
      <c r="Q6772" s="8">
        <v>690.70299999999997</v>
      </c>
      <c r="R6772" s="8">
        <f t="shared" si="316"/>
        <v>3079.8559999999998</v>
      </c>
      <c r="S6772" s="8">
        <f>(((Sales[[#This Row],[Unit Price]]-(Sales[[#This Row],[Discount Applied]]*Sales[[#This Row],[Unit Price]]))-Q6772)/Q6772)*100</f>
        <v>55.737704918032783</v>
      </c>
      <c r="T6772" s="8">
        <f t="shared" si="317"/>
        <v>8605.48</v>
      </c>
      <c r="U6772" s="8">
        <f>Sales[[#This Row],[Unit Cost]]*Sales[[#This Row],[Order Quantity]]</f>
        <v>5525.6239999999998</v>
      </c>
    </row>
    <row r="6773" spans="1:21" x14ac:dyDescent="0.2">
      <c r="A6773" s="6" t="s">
        <v>6986</v>
      </c>
      <c r="B6773" s="6" t="s">
        <v>25</v>
      </c>
      <c r="C6773" s="6" t="s">
        <v>146</v>
      </c>
      <c r="D6773" s="7">
        <v>43900</v>
      </c>
      <c r="E6773" s="7">
        <v>44054</v>
      </c>
      <c r="F6773" s="7">
        <v>44071</v>
      </c>
      <c r="G6773" s="7">
        <v>44081</v>
      </c>
      <c r="H6773" s="6">
        <f t="shared" si="315"/>
        <v>27</v>
      </c>
      <c r="I6773" s="6" t="s">
        <v>215</v>
      </c>
      <c r="J6773" s="6">
        <v>18</v>
      </c>
      <c r="K6773" s="6">
        <v>35</v>
      </c>
      <c r="L6773" s="6">
        <v>278</v>
      </c>
      <c r="M6773" s="6">
        <v>44</v>
      </c>
      <c r="N6773" s="6">
        <v>2</v>
      </c>
      <c r="O6773" s="6">
        <v>7.4999999999999997E-2</v>
      </c>
      <c r="P6773" s="8">
        <v>2291.4</v>
      </c>
      <c r="Q6773" s="8">
        <v>1718.5500000000002</v>
      </c>
      <c r="R6773" s="8">
        <f t="shared" si="316"/>
        <v>801.98999999999978</v>
      </c>
      <c r="S6773" s="8">
        <f>(((Sales[[#This Row],[Unit Price]]-(Sales[[#This Row],[Discount Applied]]*Sales[[#This Row],[Unit Price]]))-Q6773)/Q6773)*100</f>
        <v>23.333333333333325</v>
      </c>
      <c r="T6773" s="8">
        <f t="shared" si="317"/>
        <v>4239.09</v>
      </c>
      <c r="U6773" s="8">
        <f>Sales[[#This Row],[Unit Cost]]*Sales[[#This Row],[Order Quantity]]</f>
        <v>3437.1000000000004</v>
      </c>
    </row>
    <row r="6774" spans="1:21" x14ac:dyDescent="0.2">
      <c r="A6774" s="6" t="s">
        <v>6987</v>
      </c>
      <c r="B6774" s="6" t="s">
        <v>26</v>
      </c>
      <c r="C6774" s="6" t="s">
        <v>145</v>
      </c>
      <c r="D6774" s="7">
        <v>44000</v>
      </c>
      <c r="E6774" s="7">
        <v>44054</v>
      </c>
      <c r="F6774" s="7">
        <v>44058</v>
      </c>
      <c r="G6774" s="7">
        <v>44064</v>
      </c>
      <c r="H6774" s="6">
        <f t="shared" si="315"/>
        <v>10</v>
      </c>
      <c r="I6774" s="6" t="s">
        <v>215</v>
      </c>
      <c r="J6774" s="6">
        <v>28</v>
      </c>
      <c r="K6774" s="6">
        <v>45</v>
      </c>
      <c r="L6774" s="6">
        <v>91</v>
      </c>
      <c r="M6774" s="6">
        <v>15</v>
      </c>
      <c r="N6774" s="6">
        <v>2</v>
      </c>
      <c r="O6774" s="6">
        <v>7.4999999999999997E-2</v>
      </c>
      <c r="P6774" s="8">
        <v>978.2</v>
      </c>
      <c r="Q6774" s="8">
        <v>430.40800000000002</v>
      </c>
      <c r="R6774" s="8">
        <f t="shared" si="316"/>
        <v>948.85400000000004</v>
      </c>
      <c r="S6774" s="8">
        <f>(((Sales[[#This Row],[Unit Price]]-(Sales[[#This Row],[Discount Applied]]*Sales[[#This Row],[Unit Price]]))-Q6774)/Q6774)*100</f>
        <v>110.22727272727273</v>
      </c>
      <c r="T6774" s="8">
        <f t="shared" si="317"/>
        <v>1809.67</v>
      </c>
      <c r="U6774" s="8">
        <f>Sales[[#This Row],[Unit Cost]]*Sales[[#This Row],[Order Quantity]]</f>
        <v>860.81600000000003</v>
      </c>
    </row>
    <row r="6775" spans="1:21" x14ac:dyDescent="0.2">
      <c r="A6775" s="6" t="s">
        <v>6988</v>
      </c>
      <c r="B6775" s="6" t="s">
        <v>24</v>
      </c>
      <c r="C6775" s="6" t="s">
        <v>143</v>
      </c>
      <c r="D6775" s="7">
        <v>43900</v>
      </c>
      <c r="E6775" s="7">
        <v>44054</v>
      </c>
      <c r="F6775" s="7">
        <v>44062</v>
      </c>
      <c r="G6775" s="7">
        <v>44068</v>
      </c>
      <c r="H6775" s="6">
        <f t="shared" si="315"/>
        <v>14</v>
      </c>
      <c r="I6775" s="6" t="s">
        <v>215</v>
      </c>
      <c r="J6775" s="6">
        <v>7</v>
      </c>
      <c r="K6775" s="6">
        <v>12</v>
      </c>
      <c r="L6775" s="6">
        <v>336</v>
      </c>
      <c r="M6775" s="6">
        <v>22</v>
      </c>
      <c r="N6775" s="6">
        <v>7</v>
      </c>
      <c r="O6775" s="6">
        <v>7.4999999999999997E-2</v>
      </c>
      <c r="P6775" s="8">
        <v>2693.4</v>
      </c>
      <c r="Q6775" s="8">
        <v>1912.3140000000001</v>
      </c>
      <c r="R6775" s="8">
        <f t="shared" si="316"/>
        <v>4053.5669999999991</v>
      </c>
      <c r="S6775" s="8">
        <f>(((Sales[[#This Row],[Unit Price]]-(Sales[[#This Row],[Discount Applied]]*Sales[[#This Row],[Unit Price]]))-Q6775)/Q6775)*100</f>
        <v>30.281690140845065</v>
      </c>
      <c r="T6775" s="8">
        <f t="shared" si="317"/>
        <v>17439.764999999999</v>
      </c>
      <c r="U6775" s="8">
        <f>Sales[[#This Row],[Unit Cost]]*Sales[[#This Row],[Order Quantity]]</f>
        <v>13386.198</v>
      </c>
    </row>
    <row r="6776" spans="1:21" x14ac:dyDescent="0.2">
      <c r="A6776" s="6" t="s">
        <v>6989</v>
      </c>
      <c r="B6776" s="6" t="s">
        <v>24</v>
      </c>
      <c r="C6776" s="6" t="s">
        <v>147</v>
      </c>
      <c r="D6776" s="7">
        <v>43900</v>
      </c>
      <c r="E6776" s="7">
        <v>44054</v>
      </c>
      <c r="F6776" s="7">
        <v>44076</v>
      </c>
      <c r="G6776" s="7">
        <v>44078</v>
      </c>
      <c r="H6776" s="6">
        <f t="shared" si="315"/>
        <v>24</v>
      </c>
      <c r="I6776" s="6" t="s">
        <v>215</v>
      </c>
      <c r="J6776" s="6">
        <v>10</v>
      </c>
      <c r="K6776" s="6">
        <v>8</v>
      </c>
      <c r="L6776" s="6">
        <v>250</v>
      </c>
      <c r="M6776" s="6">
        <v>24</v>
      </c>
      <c r="N6776" s="6">
        <v>5</v>
      </c>
      <c r="O6776" s="6">
        <v>0.05</v>
      </c>
      <c r="P6776" s="8">
        <v>783.9</v>
      </c>
      <c r="Q6776" s="8">
        <v>509.53500000000003</v>
      </c>
      <c r="R6776" s="8">
        <f t="shared" si="316"/>
        <v>1175.8499999999999</v>
      </c>
      <c r="S6776" s="8">
        <f>(((Sales[[#This Row],[Unit Price]]-(Sales[[#This Row],[Discount Applied]]*Sales[[#This Row],[Unit Price]]))-Q6776)/Q6776)*100</f>
        <v>46.153846153846132</v>
      </c>
      <c r="T6776" s="8">
        <f t="shared" si="317"/>
        <v>3723.5250000000001</v>
      </c>
      <c r="U6776" s="8">
        <f>Sales[[#This Row],[Unit Cost]]*Sales[[#This Row],[Order Quantity]]</f>
        <v>2547.6750000000002</v>
      </c>
    </row>
    <row r="6777" spans="1:21" x14ac:dyDescent="0.2">
      <c r="A6777" s="6" t="s">
        <v>6990</v>
      </c>
      <c r="B6777" s="6" t="s">
        <v>25</v>
      </c>
      <c r="C6777" s="6" t="s">
        <v>145</v>
      </c>
      <c r="D6777" s="7">
        <v>43900</v>
      </c>
      <c r="E6777" s="7">
        <v>44054</v>
      </c>
      <c r="F6777" s="7">
        <v>44059</v>
      </c>
      <c r="G6777" s="7">
        <v>44065</v>
      </c>
      <c r="H6777" s="6">
        <f t="shared" si="315"/>
        <v>11</v>
      </c>
      <c r="I6777" s="6" t="s">
        <v>215</v>
      </c>
      <c r="J6777" s="6">
        <v>19</v>
      </c>
      <c r="K6777" s="6">
        <v>29</v>
      </c>
      <c r="L6777" s="6">
        <v>186</v>
      </c>
      <c r="M6777" s="6">
        <v>28</v>
      </c>
      <c r="N6777" s="6">
        <v>2</v>
      </c>
      <c r="O6777" s="6">
        <v>0.1</v>
      </c>
      <c r="P6777" s="8">
        <v>891.1</v>
      </c>
      <c r="Q6777" s="8">
        <v>623.77</v>
      </c>
      <c r="R6777" s="8">
        <f t="shared" si="316"/>
        <v>356.44000000000005</v>
      </c>
      <c r="S6777" s="8">
        <f>(((Sales[[#This Row],[Unit Price]]-(Sales[[#This Row],[Discount Applied]]*Sales[[#This Row],[Unit Price]]))-Q6777)/Q6777)*100</f>
        <v>28.571428571428577</v>
      </c>
      <c r="T6777" s="8">
        <f t="shared" si="317"/>
        <v>1603.98</v>
      </c>
      <c r="U6777" s="8">
        <f>Sales[[#This Row],[Unit Cost]]*Sales[[#This Row],[Order Quantity]]</f>
        <v>1247.54</v>
      </c>
    </row>
    <row r="6778" spans="1:21" x14ac:dyDescent="0.2">
      <c r="A6778" s="6" t="s">
        <v>6991</v>
      </c>
      <c r="B6778" s="6" t="s">
        <v>24</v>
      </c>
      <c r="C6778" s="6" t="s">
        <v>145</v>
      </c>
      <c r="D6778" s="7">
        <v>44000</v>
      </c>
      <c r="E6778" s="7">
        <v>44054</v>
      </c>
      <c r="F6778" s="7">
        <v>44067</v>
      </c>
      <c r="G6778" s="7">
        <v>44068</v>
      </c>
      <c r="H6778" s="6">
        <f t="shared" si="315"/>
        <v>14</v>
      </c>
      <c r="I6778" s="6" t="s">
        <v>215</v>
      </c>
      <c r="J6778" s="6">
        <v>11</v>
      </c>
      <c r="K6778" s="6">
        <v>43</v>
      </c>
      <c r="L6778" s="6">
        <v>127</v>
      </c>
      <c r="M6778" s="6">
        <v>34</v>
      </c>
      <c r="N6778" s="6">
        <v>5</v>
      </c>
      <c r="O6778" s="6">
        <v>0.15</v>
      </c>
      <c r="P6778" s="8">
        <v>2278</v>
      </c>
      <c r="Q6778" s="8">
        <v>1116.22</v>
      </c>
      <c r="R6778" s="8">
        <f t="shared" si="316"/>
        <v>4100.3999999999996</v>
      </c>
      <c r="S6778" s="8">
        <f>(((Sales[[#This Row],[Unit Price]]-(Sales[[#This Row],[Discount Applied]]*Sales[[#This Row],[Unit Price]]))-Q6778)/Q6778)*100</f>
        <v>73.469387755102034</v>
      </c>
      <c r="T6778" s="8">
        <f t="shared" si="317"/>
        <v>9681.5</v>
      </c>
      <c r="U6778" s="8">
        <f>Sales[[#This Row],[Unit Cost]]*Sales[[#This Row],[Order Quantity]]</f>
        <v>5581.1</v>
      </c>
    </row>
    <row r="6779" spans="1:21" x14ac:dyDescent="0.2">
      <c r="A6779" s="6" t="s">
        <v>6992</v>
      </c>
      <c r="B6779" s="6" t="s">
        <v>24</v>
      </c>
      <c r="C6779" s="6" t="s">
        <v>146</v>
      </c>
      <c r="D6779" s="7">
        <v>43900</v>
      </c>
      <c r="E6779" s="7">
        <v>44054</v>
      </c>
      <c r="F6779" s="7">
        <v>44062</v>
      </c>
      <c r="G6779" s="7">
        <v>44072</v>
      </c>
      <c r="H6779" s="6">
        <f t="shared" si="315"/>
        <v>18</v>
      </c>
      <c r="I6779" s="6" t="s">
        <v>215</v>
      </c>
      <c r="J6779" s="6">
        <v>2</v>
      </c>
      <c r="K6779" s="6">
        <v>37</v>
      </c>
      <c r="L6779" s="6">
        <v>304</v>
      </c>
      <c r="M6779" s="6">
        <v>19</v>
      </c>
      <c r="N6779" s="6">
        <v>7</v>
      </c>
      <c r="O6779" s="6">
        <v>0.1</v>
      </c>
      <c r="P6779" s="8">
        <v>2733.6</v>
      </c>
      <c r="Q6779" s="8">
        <v>1448.808</v>
      </c>
      <c r="R6779" s="8">
        <f t="shared" si="316"/>
        <v>7080.0240000000013</v>
      </c>
      <c r="S6779" s="8">
        <f>(((Sales[[#This Row],[Unit Price]]-(Sales[[#This Row],[Discount Applied]]*Sales[[#This Row],[Unit Price]]))-Q6779)/Q6779)*100</f>
        <v>69.811320754716959</v>
      </c>
      <c r="T6779" s="8">
        <f t="shared" si="317"/>
        <v>17221.68</v>
      </c>
      <c r="U6779" s="8">
        <f>Sales[[#This Row],[Unit Cost]]*Sales[[#This Row],[Order Quantity]]</f>
        <v>10141.655999999999</v>
      </c>
    </row>
    <row r="6780" spans="1:21" x14ac:dyDescent="0.2">
      <c r="A6780" s="6" t="s">
        <v>6993</v>
      </c>
      <c r="B6780" s="6" t="s">
        <v>24</v>
      </c>
      <c r="C6780" s="6" t="s">
        <v>147</v>
      </c>
      <c r="D6780" s="7">
        <v>44000</v>
      </c>
      <c r="E6780" s="7">
        <v>44054</v>
      </c>
      <c r="F6780" s="7">
        <v>44076</v>
      </c>
      <c r="G6780" s="7">
        <v>44082</v>
      </c>
      <c r="H6780" s="6">
        <f t="shared" si="315"/>
        <v>28</v>
      </c>
      <c r="I6780" s="6" t="s">
        <v>215</v>
      </c>
      <c r="J6780" s="6">
        <v>9</v>
      </c>
      <c r="K6780" s="6">
        <v>33</v>
      </c>
      <c r="L6780" s="6">
        <v>210</v>
      </c>
      <c r="M6780" s="6">
        <v>25</v>
      </c>
      <c r="N6780" s="6">
        <v>6</v>
      </c>
      <c r="O6780" s="6">
        <v>0.3</v>
      </c>
      <c r="P6780" s="8">
        <v>797.30000000000007</v>
      </c>
      <c r="Q6780" s="8">
        <v>422.56900000000007</v>
      </c>
      <c r="R6780" s="8">
        <f t="shared" si="316"/>
        <v>813.24599999999964</v>
      </c>
      <c r="S6780" s="8">
        <f>(((Sales[[#This Row],[Unit Price]]-(Sales[[#This Row],[Discount Applied]]*Sales[[#This Row],[Unit Price]]))-Q6780)/Q6780)*100</f>
        <v>32.075471698113219</v>
      </c>
      <c r="T6780" s="8">
        <f t="shared" si="317"/>
        <v>3348.6600000000003</v>
      </c>
      <c r="U6780" s="8">
        <f>Sales[[#This Row],[Unit Cost]]*Sales[[#This Row],[Order Quantity]]</f>
        <v>2535.4140000000007</v>
      </c>
    </row>
    <row r="6781" spans="1:21" x14ac:dyDescent="0.2">
      <c r="A6781" s="6" t="s">
        <v>6994</v>
      </c>
      <c r="B6781" s="6" t="s">
        <v>25</v>
      </c>
      <c r="C6781" s="6" t="s">
        <v>144</v>
      </c>
      <c r="D6781" s="7">
        <v>43900</v>
      </c>
      <c r="E6781" s="7">
        <v>44054</v>
      </c>
      <c r="F6781" s="7">
        <v>44075</v>
      </c>
      <c r="G6781" s="7">
        <v>44083</v>
      </c>
      <c r="H6781" s="6">
        <f t="shared" si="315"/>
        <v>29</v>
      </c>
      <c r="I6781" s="6" t="s">
        <v>215</v>
      </c>
      <c r="J6781" s="6">
        <v>18</v>
      </c>
      <c r="K6781" s="6">
        <v>10</v>
      </c>
      <c r="L6781" s="6">
        <v>72</v>
      </c>
      <c r="M6781" s="6">
        <v>17</v>
      </c>
      <c r="N6781" s="6">
        <v>1</v>
      </c>
      <c r="O6781" s="6">
        <v>0.1</v>
      </c>
      <c r="P6781" s="8">
        <v>1105.5</v>
      </c>
      <c r="Q6781" s="8">
        <v>497.47500000000002</v>
      </c>
      <c r="R6781" s="8">
        <f t="shared" si="316"/>
        <v>497.47500000000002</v>
      </c>
      <c r="S6781" s="8">
        <f>(((Sales[[#This Row],[Unit Price]]-(Sales[[#This Row],[Discount Applied]]*Sales[[#This Row],[Unit Price]]))-Q6781)/Q6781)*100</f>
        <v>100</v>
      </c>
      <c r="T6781" s="8">
        <f t="shared" si="317"/>
        <v>994.95</v>
      </c>
      <c r="U6781" s="8">
        <f>Sales[[#This Row],[Unit Cost]]*Sales[[#This Row],[Order Quantity]]</f>
        <v>497.47500000000002</v>
      </c>
    </row>
    <row r="6782" spans="1:21" x14ac:dyDescent="0.2">
      <c r="A6782" s="6" t="s">
        <v>6995</v>
      </c>
      <c r="B6782" s="6" t="s">
        <v>26</v>
      </c>
      <c r="C6782" s="6" t="s">
        <v>145</v>
      </c>
      <c r="D6782" s="7">
        <v>44000</v>
      </c>
      <c r="E6782" s="7">
        <v>44055</v>
      </c>
      <c r="F6782" s="7">
        <v>44069</v>
      </c>
      <c r="G6782" s="7">
        <v>44073</v>
      </c>
      <c r="H6782" s="6">
        <f t="shared" si="315"/>
        <v>18</v>
      </c>
      <c r="I6782" s="6" t="s">
        <v>215</v>
      </c>
      <c r="J6782" s="6">
        <v>28</v>
      </c>
      <c r="K6782" s="6">
        <v>44</v>
      </c>
      <c r="L6782" s="6">
        <v>169</v>
      </c>
      <c r="M6782" s="6">
        <v>4</v>
      </c>
      <c r="N6782" s="6">
        <v>2</v>
      </c>
      <c r="O6782" s="6">
        <v>7.4999999999999997E-2</v>
      </c>
      <c r="P6782" s="8">
        <v>1259.6000000000001</v>
      </c>
      <c r="Q6782" s="8">
        <v>516.43600000000004</v>
      </c>
      <c r="R6782" s="8">
        <f t="shared" si="316"/>
        <v>1297.3880000000001</v>
      </c>
      <c r="S6782" s="8">
        <f>(((Sales[[#This Row],[Unit Price]]-(Sales[[#This Row],[Discount Applied]]*Sales[[#This Row],[Unit Price]]))-Q6782)/Q6782)*100</f>
        <v>125.60975609756098</v>
      </c>
      <c r="T6782" s="8">
        <f t="shared" si="317"/>
        <v>2330.2600000000002</v>
      </c>
      <c r="U6782" s="8">
        <f>Sales[[#This Row],[Unit Cost]]*Sales[[#This Row],[Order Quantity]]</f>
        <v>1032.8720000000001</v>
      </c>
    </row>
    <row r="6783" spans="1:21" x14ac:dyDescent="0.2">
      <c r="A6783" s="6" t="s">
        <v>6996</v>
      </c>
      <c r="B6783" s="6" t="s">
        <v>23</v>
      </c>
      <c r="C6783" s="6" t="s">
        <v>144</v>
      </c>
      <c r="D6783" s="7">
        <v>44000</v>
      </c>
      <c r="E6783" s="7">
        <v>44055</v>
      </c>
      <c r="F6783" s="7">
        <v>44061</v>
      </c>
      <c r="G6783" s="7">
        <v>44063</v>
      </c>
      <c r="H6783" s="6">
        <f t="shared" si="315"/>
        <v>8</v>
      </c>
      <c r="I6783" s="6" t="s">
        <v>215</v>
      </c>
      <c r="J6783" s="6">
        <v>25</v>
      </c>
      <c r="K6783" s="6">
        <v>20</v>
      </c>
      <c r="L6783" s="6">
        <v>70</v>
      </c>
      <c r="M6783" s="6">
        <v>25</v>
      </c>
      <c r="N6783" s="6">
        <v>6</v>
      </c>
      <c r="O6783" s="6">
        <v>0.05</v>
      </c>
      <c r="P6783" s="8">
        <v>1018.4</v>
      </c>
      <c r="Q6783" s="8">
        <v>570.30400000000009</v>
      </c>
      <c r="R6783" s="8">
        <f t="shared" si="316"/>
        <v>2383.0559999999987</v>
      </c>
      <c r="S6783" s="8">
        <f>(((Sales[[#This Row],[Unit Price]]-(Sales[[#This Row],[Discount Applied]]*Sales[[#This Row],[Unit Price]]))-Q6783)/Q6783)*100</f>
        <v>69.64285714285711</v>
      </c>
      <c r="T6783" s="8">
        <f t="shared" si="317"/>
        <v>5804.8799999999992</v>
      </c>
      <c r="U6783" s="8">
        <f>Sales[[#This Row],[Unit Cost]]*Sales[[#This Row],[Order Quantity]]</f>
        <v>3421.8240000000005</v>
      </c>
    </row>
    <row r="6784" spans="1:21" x14ac:dyDescent="0.2">
      <c r="A6784" s="6" t="s">
        <v>6997</v>
      </c>
      <c r="B6784" s="6" t="s">
        <v>24</v>
      </c>
      <c r="C6784" s="6" t="s">
        <v>147</v>
      </c>
      <c r="D6784" s="7">
        <v>43900</v>
      </c>
      <c r="E6784" s="7">
        <v>44055</v>
      </c>
      <c r="F6784" s="7">
        <v>44078</v>
      </c>
      <c r="G6784" s="7">
        <v>44082</v>
      </c>
      <c r="H6784" s="6">
        <f t="shared" si="315"/>
        <v>27</v>
      </c>
      <c r="I6784" s="6" t="s">
        <v>215</v>
      </c>
      <c r="J6784" s="6">
        <v>7</v>
      </c>
      <c r="K6784" s="6">
        <v>42</v>
      </c>
      <c r="L6784" s="6">
        <v>223</v>
      </c>
      <c r="M6784" s="6">
        <v>36</v>
      </c>
      <c r="N6784" s="6">
        <v>4</v>
      </c>
      <c r="O6784" s="6">
        <v>0.05</v>
      </c>
      <c r="P6784" s="8">
        <v>1246.2</v>
      </c>
      <c r="Q6784" s="8">
        <v>834.95400000000006</v>
      </c>
      <c r="R6784" s="8">
        <f t="shared" si="316"/>
        <v>1395.7440000000001</v>
      </c>
      <c r="S6784" s="8">
        <f>(((Sales[[#This Row],[Unit Price]]-(Sales[[#This Row],[Discount Applied]]*Sales[[#This Row],[Unit Price]]))-Q6784)/Q6784)*100</f>
        <v>41.791044776119399</v>
      </c>
      <c r="T6784" s="8">
        <f t="shared" si="317"/>
        <v>4735.5600000000004</v>
      </c>
      <c r="U6784" s="8">
        <f>Sales[[#This Row],[Unit Cost]]*Sales[[#This Row],[Order Quantity]]</f>
        <v>3339.8160000000003</v>
      </c>
    </row>
    <row r="6785" spans="1:21" x14ac:dyDescent="0.2">
      <c r="A6785" s="6" t="s">
        <v>6998</v>
      </c>
      <c r="B6785" s="6" t="s">
        <v>24</v>
      </c>
      <c r="C6785" s="6" t="s">
        <v>143</v>
      </c>
      <c r="D6785" s="7">
        <v>43900</v>
      </c>
      <c r="E6785" s="7">
        <v>44055</v>
      </c>
      <c r="F6785" s="7">
        <v>44080</v>
      </c>
      <c r="G6785" s="7">
        <v>44084</v>
      </c>
      <c r="H6785" s="6">
        <f t="shared" si="315"/>
        <v>29</v>
      </c>
      <c r="I6785" s="6" t="s">
        <v>215</v>
      </c>
      <c r="J6785" s="6">
        <v>4</v>
      </c>
      <c r="K6785" s="6">
        <v>17</v>
      </c>
      <c r="L6785" s="6">
        <v>361</v>
      </c>
      <c r="M6785" s="6">
        <v>1</v>
      </c>
      <c r="N6785" s="6">
        <v>5</v>
      </c>
      <c r="O6785" s="6">
        <v>7.4999999999999997E-2</v>
      </c>
      <c r="P6785" s="8">
        <v>1788.9</v>
      </c>
      <c r="Q6785" s="8">
        <v>1484.787</v>
      </c>
      <c r="R6785" s="8">
        <f t="shared" si="316"/>
        <v>849.72749999999996</v>
      </c>
      <c r="S6785" s="8">
        <f>(((Sales[[#This Row],[Unit Price]]-(Sales[[#This Row],[Discount Applied]]*Sales[[#This Row],[Unit Price]]))-Q6785)/Q6785)*100</f>
        <v>11.445783132530122</v>
      </c>
      <c r="T6785" s="8">
        <f t="shared" si="317"/>
        <v>8273.6625000000004</v>
      </c>
      <c r="U6785" s="8">
        <f>Sales[[#This Row],[Unit Cost]]*Sales[[#This Row],[Order Quantity]]</f>
        <v>7423.9350000000004</v>
      </c>
    </row>
    <row r="6786" spans="1:21" x14ac:dyDescent="0.2">
      <c r="A6786" s="6" t="s">
        <v>6999</v>
      </c>
      <c r="B6786" s="6" t="s">
        <v>26</v>
      </c>
      <c r="C6786" s="6" t="s">
        <v>147</v>
      </c>
      <c r="D6786" s="7">
        <v>43900</v>
      </c>
      <c r="E6786" s="7">
        <v>44055</v>
      </c>
      <c r="F6786" s="7">
        <v>44075</v>
      </c>
      <c r="G6786" s="7">
        <v>44081</v>
      </c>
      <c r="H6786" s="6">
        <f t="shared" ref="H6786:H6849" si="318">G6786-E6786</f>
        <v>26</v>
      </c>
      <c r="I6786" s="6" t="s">
        <v>215</v>
      </c>
      <c r="J6786" s="6">
        <v>27</v>
      </c>
      <c r="K6786" s="6">
        <v>30</v>
      </c>
      <c r="L6786" s="6">
        <v>247</v>
      </c>
      <c r="M6786" s="6">
        <v>21</v>
      </c>
      <c r="N6786" s="6">
        <v>3</v>
      </c>
      <c r="O6786" s="6">
        <v>0.1</v>
      </c>
      <c r="P6786" s="8">
        <v>3155.7000000000003</v>
      </c>
      <c r="Q6786" s="8">
        <v>1988.0910000000001</v>
      </c>
      <c r="R6786" s="8">
        <f t="shared" ref="R6786:R6849" si="319">T6786-(Q6786*N6786)</f>
        <v>2556.1169999999993</v>
      </c>
      <c r="S6786" s="8">
        <f>(((Sales[[#This Row],[Unit Price]]-(Sales[[#This Row],[Discount Applied]]*Sales[[#This Row],[Unit Price]]))-Q6786)/Q6786)*100</f>
        <v>42.857142857142854</v>
      </c>
      <c r="T6786" s="8">
        <f t="shared" ref="T6786:T6849" si="320">((P6786*N6786)-(P6786*O6786*N6786))</f>
        <v>8520.39</v>
      </c>
      <c r="U6786" s="8">
        <f>Sales[[#This Row],[Unit Cost]]*Sales[[#This Row],[Order Quantity]]</f>
        <v>5964.2730000000001</v>
      </c>
    </row>
    <row r="6787" spans="1:21" x14ac:dyDescent="0.2">
      <c r="A6787" s="6" t="s">
        <v>7000</v>
      </c>
      <c r="B6787" s="6" t="s">
        <v>26</v>
      </c>
      <c r="C6787" s="6" t="s">
        <v>148</v>
      </c>
      <c r="D6787" s="7">
        <v>44000</v>
      </c>
      <c r="E6787" s="7">
        <v>44055</v>
      </c>
      <c r="F6787" s="7">
        <v>44071</v>
      </c>
      <c r="G6787" s="7">
        <v>44079</v>
      </c>
      <c r="H6787" s="6">
        <f t="shared" si="318"/>
        <v>24</v>
      </c>
      <c r="I6787" s="6" t="s">
        <v>215</v>
      </c>
      <c r="J6787" s="6">
        <v>25</v>
      </c>
      <c r="K6787" s="6">
        <v>50</v>
      </c>
      <c r="L6787" s="6">
        <v>29</v>
      </c>
      <c r="M6787" s="6">
        <v>36</v>
      </c>
      <c r="N6787" s="6">
        <v>7</v>
      </c>
      <c r="O6787" s="6">
        <v>0.1</v>
      </c>
      <c r="P6787" s="8">
        <v>1125.6000000000001</v>
      </c>
      <c r="Q6787" s="8">
        <v>585.31200000000013</v>
      </c>
      <c r="R6787" s="8">
        <f t="shared" si="319"/>
        <v>2994.0959999999995</v>
      </c>
      <c r="S6787" s="8">
        <f>(((Sales[[#This Row],[Unit Price]]-(Sales[[#This Row],[Discount Applied]]*Sales[[#This Row],[Unit Price]]))-Q6787)/Q6787)*100</f>
        <v>73.076923076923052</v>
      </c>
      <c r="T6787" s="8">
        <f t="shared" si="320"/>
        <v>7091.2800000000007</v>
      </c>
      <c r="U6787" s="8">
        <f>Sales[[#This Row],[Unit Cost]]*Sales[[#This Row],[Order Quantity]]</f>
        <v>4097.1840000000011</v>
      </c>
    </row>
    <row r="6788" spans="1:21" x14ac:dyDescent="0.2">
      <c r="A6788" s="6" t="s">
        <v>7001</v>
      </c>
      <c r="B6788" s="6" t="s">
        <v>25</v>
      </c>
      <c r="C6788" s="6" t="s">
        <v>147</v>
      </c>
      <c r="D6788" s="7">
        <v>43900</v>
      </c>
      <c r="E6788" s="7">
        <v>44055</v>
      </c>
      <c r="F6788" s="7">
        <v>44067</v>
      </c>
      <c r="G6788" s="7">
        <v>44073</v>
      </c>
      <c r="H6788" s="6">
        <f t="shared" si="318"/>
        <v>18</v>
      </c>
      <c r="I6788" s="6" t="s">
        <v>215</v>
      </c>
      <c r="J6788" s="6">
        <v>20</v>
      </c>
      <c r="K6788" s="6">
        <v>47</v>
      </c>
      <c r="L6788" s="6">
        <v>223</v>
      </c>
      <c r="M6788" s="6">
        <v>17</v>
      </c>
      <c r="N6788" s="6">
        <v>2</v>
      </c>
      <c r="O6788" s="6">
        <v>0.2</v>
      </c>
      <c r="P6788" s="8">
        <v>1072</v>
      </c>
      <c r="Q6788" s="8">
        <v>493.12</v>
      </c>
      <c r="R6788" s="8">
        <f t="shared" si="319"/>
        <v>728.96</v>
      </c>
      <c r="S6788" s="8">
        <f>(((Sales[[#This Row],[Unit Price]]-(Sales[[#This Row],[Discount Applied]]*Sales[[#This Row],[Unit Price]]))-Q6788)/Q6788)*100</f>
        <v>73.913043478260875</v>
      </c>
      <c r="T6788" s="8">
        <f t="shared" si="320"/>
        <v>1715.2</v>
      </c>
      <c r="U6788" s="8">
        <f>Sales[[#This Row],[Unit Cost]]*Sales[[#This Row],[Order Quantity]]</f>
        <v>986.24</v>
      </c>
    </row>
    <row r="6789" spans="1:21" x14ac:dyDescent="0.2">
      <c r="A6789" s="6" t="s">
        <v>7002</v>
      </c>
      <c r="B6789" s="6" t="s">
        <v>25</v>
      </c>
      <c r="C6789" s="6" t="s">
        <v>144</v>
      </c>
      <c r="D6789" s="7">
        <v>43900</v>
      </c>
      <c r="E6789" s="7">
        <v>44055</v>
      </c>
      <c r="F6789" s="7">
        <v>44078</v>
      </c>
      <c r="G6789" s="7">
        <v>44079</v>
      </c>
      <c r="H6789" s="6">
        <f t="shared" si="318"/>
        <v>24</v>
      </c>
      <c r="I6789" s="6" t="s">
        <v>215</v>
      </c>
      <c r="J6789" s="6">
        <v>14</v>
      </c>
      <c r="K6789" s="6">
        <v>33</v>
      </c>
      <c r="L6789" s="6">
        <v>79</v>
      </c>
      <c r="M6789" s="6">
        <v>26</v>
      </c>
      <c r="N6789" s="6">
        <v>8</v>
      </c>
      <c r="O6789" s="6">
        <v>0.15</v>
      </c>
      <c r="P6789" s="8">
        <v>247.9</v>
      </c>
      <c r="Q6789" s="8">
        <v>185.92500000000001</v>
      </c>
      <c r="R6789" s="8">
        <f t="shared" si="319"/>
        <v>198.31999999999994</v>
      </c>
      <c r="S6789" s="8">
        <f>(((Sales[[#This Row],[Unit Price]]-(Sales[[#This Row],[Discount Applied]]*Sales[[#This Row],[Unit Price]]))-Q6789)/Q6789)*100</f>
        <v>13.333333333333327</v>
      </c>
      <c r="T6789" s="8">
        <f t="shared" si="320"/>
        <v>1685.72</v>
      </c>
      <c r="U6789" s="8">
        <f>Sales[[#This Row],[Unit Cost]]*Sales[[#This Row],[Order Quantity]]</f>
        <v>1487.4</v>
      </c>
    </row>
    <row r="6790" spans="1:21" x14ac:dyDescent="0.2">
      <c r="A6790" s="6" t="s">
        <v>7003</v>
      </c>
      <c r="B6790" s="6" t="s">
        <v>24</v>
      </c>
      <c r="C6790" s="6" t="s">
        <v>145</v>
      </c>
      <c r="D6790" s="7">
        <v>44000</v>
      </c>
      <c r="E6790" s="7">
        <v>44055</v>
      </c>
      <c r="F6790" s="7">
        <v>44081</v>
      </c>
      <c r="G6790" s="7">
        <v>44090</v>
      </c>
      <c r="H6790" s="6">
        <f t="shared" si="318"/>
        <v>35</v>
      </c>
      <c r="I6790" s="6" t="s">
        <v>215</v>
      </c>
      <c r="J6790" s="6">
        <v>1</v>
      </c>
      <c r="K6790" s="6">
        <v>9</v>
      </c>
      <c r="L6790" s="6">
        <v>186</v>
      </c>
      <c r="M6790" s="6">
        <v>2</v>
      </c>
      <c r="N6790" s="6">
        <v>6</v>
      </c>
      <c r="O6790" s="6">
        <v>0.15</v>
      </c>
      <c r="P6790" s="8">
        <v>2505.8000000000002</v>
      </c>
      <c r="Q6790" s="8">
        <v>1077.4940000000001</v>
      </c>
      <c r="R6790" s="8">
        <f t="shared" si="319"/>
        <v>6314.6160000000009</v>
      </c>
      <c r="S6790" s="8">
        <f>(((Sales[[#This Row],[Unit Price]]-(Sales[[#This Row],[Discount Applied]]*Sales[[#This Row],[Unit Price]]))-Q6790)/Q6790)*100</f>
        <v>97.674418604651152</v>
      </c>
      <c r="T6790" s="8">
        <f t="shared" si="320"/>
        <v>12779.580000000002</v>
      </c>
      <c r="U6790" s="8">
        <f>Sales[[#This Row],[Unit Cost]]*Sales[[#This Row],[Order Quantity]]</f>
        <v>6464.9640000000009</v>
      </c>
    </row>
    <row r="6791" spans="1:21" x14ac:dyDescent="0.2">
      <c r="A6791" s="6" t="s">
        <v>7004</v>
      </c>
      <c r="B6791" s="6" t="s">
        <v>25</v>
      </c>
      <c r="C6791" s="6" t="s">
        <v>145</v>
      </c>
      <c r="D6791" s="7">
        <v>43900</v>
      </c>
      <c r="E6791" s="7">
        <v>44055</v>
      </c>
      <c r="F6791" s="7">
        <v>44059</v>
      </c>
      <c r="G6791" s="7">
        <v>44061</v>
      </c>
      <c r="H6791" s="6">
        <f t="shared" si="318"/>
        <v>6</v>
      </c>
      <c r="I6791" s="6" t="s">
        <v>215</v>
      </c>
      <c r="J6791" s="6">
        <v>13</v>
      </c>
      <c r="K6791" s="6">
        <v>48</v>
      </c>
      <c r="L6791" s="6">
        <v>88</v>
      </c>
      <c r="M6791" s="6">
        <v>21</v>
      </c>
      <c r="N6791" s="6">
        <v>6</v>
      </c>
      <c r="O6791" s="6">
        <v>0.1</v>
      </c>
      <c r="P6791" s="8">
        <v>1092.1000000000001</v>
      </c>
      <c r="Q6791" s="8">
        <v>775.39100000000008</v>
      </c>
      <c r="R6791" s="8">
        <f t="shared" si="319"/>
        <v>1244.9939999999997</v>
      </c>
      <c r="S6791" s="8">
        <f>(((Sales[[#This Row],[Unit Price]]-(Sales[[#This Row],[Discount Applied]]*Sales[[#This Row],[Unit Price]]))-Q6791)/Q6791)*100</f>
        <v>26.760563380281688</v>
      </c>
      <c r="T6791" s="8">
        <f t="shared" si="320"/>
        <v>5897.34</v>
      </c>
      <c r="U6791" s="8">
        <f>Sales[[#This Row],[Unit Cost]]*Sales[[#This Row],[Order Quantity]]</f>
        <v>4652.3460000000005</v>
      </c>
    </row>
    <row r="6792" spans="1:21" x14ac:dyDescent="0.2">
      <c r="A6792" s="6" t="s">
        <v>7005</v>
      </c>
      <c r="B6792" s="6" t="s">
        <v>24</v>
      </c>
      <c r="C6792" s="6" t="s">
        <v>145</v>
      </c>
      <c r="D6792" s="7">
        <v>43900</v>
      </c>
      <c r="E6792" s="7">
        <v>44055</v>
      </c>
      <c r="F6792" s="7">
        <v>44083</v>
      </c>
      <c r="G6792" s="7">
        <v>44092</v>
      </c>
      <c r="H6792" s="6">
        <f t="shared" si="318"/>
        <v>37</v>
      </c>
      <c r="I6792" s="6" t="s">
        <v>215</v>
      </c>
      <c r="J6792" s="6">
        <v>3</v>
      </c>
      <c r="K6792" s="6">
        <v>12</v>
      </c>
      <c r="L6792" s="6">
        <v>153</v>
      </c>
      <c r="M6792" s="6">
        <v>4</v>
      </c>
      <c r="N6792" s="6">
        <v>7</v>
      </c>
      <c r="O6792" s="6">
        <v>0.05</v>
      </c>
      <c r="P6792" s="8">
        <v>3999.9</v>
      </c>
      <c r="Q6792" s="8">
        <v>2999.9250000000002</v>
      </c>
      <c r="R6792" s="8">
        <f t="shared" si="319"/>
        <v>5599.8599999999969</v>
      </c>
      <c r="S6792" s="8">
        <f>(((Sales[[#This Row],[Unit Price]]-(Sales[[#This Row],[Discount Applied]]*Sales[[#This Row],[Unit Price]]))-Q6792)/Q6792)*100</f>
        <v>26.666666666666668</v>
      </c>
      <c r="T6792" s="8">
        <f t="shared" si="320"/>
        <v>26599.334999999999</v>
      </c>
      <c r="U6792" s="8">
        <f>Sales[[#This Row],[Unit Cost]]*Sales[[#This Row],[Order Quantity]]</f>
        <v>20999.475000000002</v>
      </c>
    </row>
    <row r="6793" spans="1:21" x14ac:dyDescent="0.2">
      <c r="A6793" s="6" t="s">
        <v>7006</v>
      </c>
      <c r="B6793" s="6" t="s">
        <v>25</v>
      </c>
      <c r="C6793" s="6" t="s">
        <v>144</v>
      </c>
      <c r="D6793" s="7">
        <v>43900</v>
      </c>
      <c r="E6793" s="7">
        <v>44055</v>
      </c>
      <c r="F6793" s="7">
        <v>44074</v>
      </c>
      <c r="G6793" s="7">
        <v>44075</v>
      </c>
      <c r="H6793" s="6">
        <f t="shared" si="318"/>
        <v>20</v>
      </c>
      <c r="I6793" s="6" t="s">
        <v>215</v>
      </c>
      <c r="J6793" s="6">
        <v>13</v>
      </c>
      <c r="K6793" s="6">
        <v>26</v>
      </c>
      <c r="L6793" s="6">
        <v>70</v>
      </c>
      <c r="M6793" s="6">
        <v>12</v>
      </c>
      <c r="N6793" s="6">
        <v>5</v>
      </c>
      <c r="O6793" s="6">
        <v>0.05</v>
      </c>
      <c r="P6793" s="8">
        <v>1038.5</v>
      </c>
      <c r="Q6793" s="8">
        <v>633.48500000000001</v>
      </c>
      <c r="R6793" s="8">
        <f t="shared" si="319"/>
        <v>1765.4499999999998</v>
      </c>
      <c r="S6793" s="8">
        <f>(((Sales[[#This Row],[Unit Price]]-(Sales[[#This Row],[Discount Applied]]*Sales[[#This Row],[Unit Price]]))-Q6793)/Q6793)*100</f>
        <v>55.73770491803279</v>
      </c>
      <c r="T6793" s="8">
        <f t="shared" si="320"/>
        <v>4932.875</v>
      </c>
      <c r="U6793" s="8">
        <f>Sales[[#This Row],[Unit Cost]]*Sales[[#This Row],[Order Quantity]]</f>
        <v>3167.4250000000002</v>
      </c>
    </row>
    <row r="6794" spans="1:21" x14ac:dyDescent="0.2">
      <c r="A6794" s="6" t="s">
        <v>7007</v>
      </c>
      <c r="B6794" s="6" t="s">
        <v>23</v>
      </c>
      <c r="C6794" s="6" t="s">
        <v>147</v>
      </c>
      <c r="D6794" s="7">
        <v>44000</v>
      </c>
      <c r="E6794" s="7">
        <v>44056</v>
      </c>
      <c r="F6794" s="7">
        <v>44075</v>
      </c>
      <c r="G6794" s="7">
        <v>44081</v>
      </c>
      <c r="H6794" s="6">
        <f t="shared" si="318"/>
        <v>25</v>
      </c>
      <c r="I6794" s="6" t="s">
        <v>215</v>
      </c>
      <c r="J6794" s="6">
        <v>24</v>
      </c>
      <c r="K6794" s="6">
        <v>27</v>
      </c>
      <c r="L6794" s="6">
        <v>232</v>
      </c>
      <c r="M6794" s="6">
        <v>21</v>
      </c>
      <c r="N6794" s="6">
        <v>6</v>
      </c>
      <c r="O6794" s="6">
        <v>0.1</v>
      </c>
      <c r="P6794" s="8">
        <v>3852.5</v>
      </c>
      <c r="Q6794" s="8">
        <v>2311.5</v>
      </c>
      <c r="R6794" s="8">
        <f t="shared" si="319"/>
        <v>6934.5</v>
      </c>
      <c r="S6794" s="8">
        <f>(((Sales[[#This Row],[Unit Price]]-(Sales[[#This Row],[Discount Applied]]*Sales[[#This Row],[Unit Price]]))-Q6794)/Q6794)*100</f>
        <v>50</v>
      </c>
      <c r="T6794" s="8">
        <f t="shared" si="320"/>
        <v>20803.5</v>
      </c>
      <c r="U6794" s="8">
        <f>Sales[[#This Row],[Unit Cost]]*Sales[[#This Row],[Order Quantity]]</f>
        <v>13869</v>
      </c>
    </row>
    <row r="6795" spans="1:21" x14ac:dyDescent="0.2">
      <c r="A6795" s="6" t="s">
        <v>7008</v>
      </c>
      <c r="B6795" s="6" t="s">
        <v>24</v>
      </c>
      <c r="C6795" s="6" t="s">
        <v>143</v>
      </c>
      <c r="D6795" s="7">
        <v>43900</v>
      </c>
      <c r="E6795" s="7">
        <v>44056</v>
      </c>
      <c r="F6795" s="7">
        <v>44076</v>
      </c>
      <c r="G6795" s="7">
        <v>44086</v>
      </c>
      <c r="H6795" s="6">
        <f t="shared" si="318"/>
        <v>30</v>
      </c>
      <c r="I6795" s="6" t="s">
        <v>215</v>
      </c>
      <c r="J6795" s="6">
        <v>1</v>
      </c>
      <c r="K6795" s="6">
        <v>17</v>
      </c>
      <c r="L6795" s="6">
        <v>352</v>
      </c>
      <c r="M6795" s="6">
        <v>46</v>
      </c>
      <c r="N6795" s="6">
        <v>2</v>
      </c>
      <c r="O6795" s="6">
        <v>0.05</v>
      </c>
      <c r="P6795" s="8">
        <v>1018.4</v>
      </c>
      <c r="Q6795" s="8">
        <v>661.96</v>
      </c>
      <c r="R6795" s="8">
        <f t="shared" si="319"/>
        <v>611.04</v>
      </c>
      <c r="S6795" s="8">
        <f>(((Sales[[#This Row],[Unit Price]]-(Sales[[#This Row],[Discount Applied]]*Sales[[#This Row],[Unit Price]]))-Q6795)/Q6795)*100</f>
        <v>46.153846153846153</v>
      </c>
      <c r="T6795" s="8">
        <f t="shared" si="320"/>
        <v>1934.96</v>
      </c>
      <c r="U6795" s="8">
        <f>Sales[[#This Row],[Unit Cost]]*Sales[[#This Row],[Order Quantity]]</f>
        <v>1323.92</v>
      </c>
    </row>
    <row r="6796" spans="1:21" x14ac:dyDescent="0.2">
      <c r="A6796" s="6" t="s">
        <v>7009</v>
      </c>
      <c r="B6796" s="6" t="s">
        <v>24</v>
      </c>
      <c r="C6796" s="6" t="s">
        <v>144</v>
      </c>
      <c r="D6796" s="7">
        <v>44000</v>
      </c>
      <c r="E6796" s="7">
        <v>44056</v>
      </c>
      <c r="F6796" s="7">
        <v>44074</v>
      </c>
      <c r="G6796" s="7">
        <v>44078</v>
      </c>
      <c r="H6796" s="6">
        <f t="shared" si="318"/>
        <v>22</v>
      </c>
      <c r="I6796" s="6" t="s">
        <v>215</v>
      </c>
      <c r="J6796" s="6">
        <v>6</v>
      </c>
      <c r="K6796" s="6">
        <v>5</v>
      </c>
      <c r="L6796" s="6">
        <v>79</v>
      </c>
      <c r="M6796" s="6">
        <v>28</v>
      </c>
      <c r="N6796" s="6">
        <v>5</v>
      </c>
      <c r="O6796" s="6">
        <v>7.4999999999999997E-2</v>
      </c>
      <c r="P6796" s="8">
        <v>234.5</v>
      </c>
      <c r="Q6796" s="8">
        <v>140.69999999999999</v>
      </c>
      <c r="R6796" s="8">
        <f t="shared" si="319"/>
        <v>381.0625</v>
      </c>
      <c r="S6796" s="8">
        <f>(((Sales[[#This Row],[Unit Price]]-(Sales[[#This Row],[Discount Applied]]*Sales[[#This Row],[Unit Price]]))-Q6796)/Q6796)*100</f>
        <v>54.166666666666671</v>
      </c>
      <c r="T6796" s="8">
        <f t="shared" si="320"/>
        <v>1084.5625</v>
      </c>
      <c r="U6796" s="8">
        <f>Sales[[#This Row],[Unit Cost]]*Sales[[#This Row],[Order Quantity]]</f>
        <v>703.5</v>
      </c>
    </row>
    <row r="6797" spans="1:21" x14ac:dyDescent="0.2">
      <c r="A6797" s="6" t="s">
        <v>7010</v>
      </c>
      <c r="B6797" s="6" t="s">
        <v>23</v>
      </c>
      <c r="C6797" s="6" t="s">
        <v>144</v>
      </c>
      <c r="D6797" s="7">
        <v>43900</v>
      </c>
      <c r="E6797" s="7">
        <v>44056</v>
      </c>
      <c r="F6797" s="7">
        <v>44065</v>
      </c>
      <c r="G6797" s="7">
        <v>44075</v>
      </c>
      <c r="H6797" s="6">
        <f t="shared" si="318"/>
        <v>19</v>
      </c>
      <c r="I6797" s="6" t="s">
        <v>215</v>
      </c>
      <c r="J6797" s="6">
        <v>25</v>
      </c>
      <c r="K6797" s="6">
        <v>10</v>
      </c>
      <c r="L6797" s="6">
        <v>63</v>
      </c>
      <c r="M6797" s="6">
        <v>38</v>
      </c>
      <c r="N6797" s="6">
        <v>5</v>
      </c>
      <c r="O6797" s="6">
        <v>0.1</v>
      </c>
      <c r="P6797" s="8">
        <v>998.30000000000007</v>
      </c>
      <c r="Q6797" s="8">
        <v>778.67400000000009</v>
      </c>
      <c r="R6797" s="8">
        <f t="shared" si="319"/>
        <v>598.98</v>
      </c>
      <c r="S6797" s="8">
        <f>(((Sales[[#This Row],[Unit Price]]-(Sales[[#This Row],[Discount Applied]]*Sales[[#This Row],[Unit Price]]))-Q6797)/Q6797)*100</f>
        <v>15.384615384615374</v>
      </c>
      <c r="T6797" s="8">
        <f t="shared" si="320"/>
        <v>4492.3500000000004</v>
      </c>
      <c r="U6797" s="8">
        <f>Sales[[#This Row],[Unit Cost]]*Sales[[#This Row],[Order Quantity]]</f>
        <v>3893.3700000000003</v>
      </c>
    </row>
    <row r="6798" spans="1:21" x14ac:dyDescent="0.2">
      <c r="A6798" s="6" t="s">
        <v>7011</v>
      </c>
      <c r="B6798" s="6" t="s">
        <v>25</v>
      </c>
      <c r="C6798" s="6" t="s">
        <v>146</v>
      </c>
      <c r="D6798" s="7">
        <v>44000</v>
      </c>
      <c r="E6798" s="7">
        <v>44056</v>
      </c>
      <c r="F6798" s="7">
        <v>44064</v>
      </c>
      <c r="G6798" s="7">
        <v>44073</v>
      </c>
      <c r="H6798" s="6">
        <f t="shared" si="318"/>
        <v>17</v>
      </c>
      <c r="I6798" s="6" t="s">
        <v>215</v>
      </c>
      <c r="J6798" s="6">
        <v>17</v>
      </c>
      <c r="K6798" s="6">
        <v>46</v>
      </c>
      <c r="L6798" s="6">
        <v>303</v>
      </c>
      <c r="M6798" s="6">
        <v>43</v>
      </c>
      <c r="N6798" s="6">
        <v>3</v>
      </c>
      <c r="O6798" s="6">
        <v>7.4999999999999997E-2</v>
      </c>
      <c r="P6798" s="8">
        <v>2613</v>
      </c>
      <c r="Q6798" s="8">
        <v>1541.6699999999998</v>
      </c>
      <c r="R6798" s="8">
        <f t="shared" si="319"/>
        <v>2626.0650000000005</v>
      </c>
      <c r="S6798" s="8">
        <f>(((Sales[[#This Row],[Unit Price]]-(Sales[[#This Row],[Discount Applied]]*Sales[[#This Row],[Unit Price]]))-Q6798)/Q6798)*100</f>
        <v>56.779661016949177</v>
      </c>
      <c r="T6798" s="8">
        <f t="shared" si="320"/>
        <v>7251.0749999999998</v>
      </c>
      <c r="U6798" s="8">
        <f>Sales[[#This Row],[Unit Cost]]*Sales[[#This Row],[Order Quantity]]</f>
        <v>4625.0099999999993</v>
      </c>
    </row>
    <row r="6799" spans="1:21" x14ac:dyDescent="0.2">
      <c r="A6799" s="6" t="s">
        <v>7012</v>
      </c>
      <c r="B6799" s="6" t="s">
        <v>23</v>
      </c>
      <c r="C6799" s="6" t="s">
        <v>144</v>
      </c>
      <c r="D6799" s="7">
        <v>43900</v>
      </c>
      <c r="E6799" s="7">
        <v>44056</v>
      </c>
      <c r="F6799" s="7">
        <v>44084</v>
      </c>
      <c r="G6799" s="7">
        <v>44087</v>
      </c>
      <c r="H6799" s="6">
        <f t="shared" si="318"/>
        <v>31</v>
      </c>
      <c r="I6799" s="6" t="s">
        <v>215</v>
      </c>
      <c r="J6799" s="6">
        <v>25</v>
      </c>
      <c r="K6799" s="6">
        <v>6</v>
      </c>
      <c r="L6799" s="6">
        <v>83</v>
      </c>
      <c r="M6799" s="6">
        <v>28</v>
      </c>
      <c r="N6799" s="6">
        <v>7</v>
      </c>
      <c r="O6799" s="6">
        <v>0.4</v>
      </c>
      <c r="P6799" s="8">
        <v>5212.6000000000004</v>
      </c>
      <c r="Q6799" s="8">
        <v>3283.9380000000001</v>
      </c>
      <c r="R6799" s="8">
        <f t="shared" si="319"/>
        <v>-1094.645999999997</v>
      </c>
      <c r="S6799" s="8">
        <f>(((Sales[[#This Row],[Unit Price]]-(Sales[[#This Row],[Discount Applied]]*Sales[[#This Row],[Unit Price]]))-Q6799)/Q6799)*100</f>
        <v>-4.7619047619047663</v>
      </c>
      <c r="T6799" s="8">
        <f t="shared" si="320"/>
        <v>21892.920000000002</v>
      </c>
      <c r="U6799" s="8">
        <f>Sales[[#This Row],[Unit Cost]]*Sales[[#This Row],[Order Quantity]]</f>
        <v>22987.565999999999</v>
      </c>
    </row>
    <row r="6800" spans="1:21" x14ac:dyDescent="0.2">
      <c r="A6800" s="6" t="s">
        <v>7013</v>
      </c>
      <c r="B6800" s="6" t="s">
        <v>25</v>
      </c>
      <c r="C6800" s="6" t="s">
        <v>148</v>
      </c>
      <c r="D6800" s="7">
        <v>44000</v>
      </c>
      <c r="E6800" s="7">
        <v>44056</v>
      </c>
      <c r="F6800" s="7">
        <v>44082</v>
      </c>
      <c r="G6800" s="7">
        <v>44090</v>
      </c>
      <c r="H6800" s="6">
        <f t="shared" si="318"/>
        <v>34</v>
      </c>
      <c r="I6800" s="6" t="s">
        <v>215</v>
      </c>
      <c r="J6800" s="6">
        <v>18</v>
      </c>
      <c r="K6800" s="6">
        <v>6</v>
      </c>
      <c r="L6800" s="6">
        <v>39</v>
      </c>
      <c r="M6800" s="6">
        <v>41</v>
      </c>
      <c r="N6800" s="6">
        <v>2</v>
      </c>
      <c r="O6800" s="6">
        <v>0.2</v>
      </c>
      <c r="P6800" s="8">
        <v>1159.1000000000001</v>
      </c>
      <c r="Q6800" s="8">
        <v>498.41300000000007</v>
      </c>
      <c r="R6800" s="8">
        <f t="shared" si="319"/>
        <v>857.73400000000004</v>
      </c>
      <c r="S6800" s="8">
        <f>(((Sales[[#This Row],[Unit Price]]-(Sales[[#This Row],[Discount Applied]]*Sales[[#This Row],[Unit Price]]))-Q6800)/Q6800)*100</f>
        <v>86.04651162790698</v>
      </c>
      <c r="T6800" s="8">
        <f t="shared" si="320"/>
        <v>1854.5600000000002</v>
      </c>
      <c r="U6800" s="8">
        <f>Sales[[#This Row],[Unit Cost]]*Sales[[#This Row],[Order Quantity]]</f>
        <v>996.82600000000014</v>
      </c>
    </row>
    <row r="6801" spans="1:21" x14ac:dyDescent="0.2">
      <c r="A6801" s="6" t="s">
        <v>7014</v>
      </c>
      <c r="B6801" s="6" t="s">
        <v>26</v>
      </c>
      <c r="C6801" s="6" t="s">
        <v>147</v>
      </c>
      <c r="D6801" s="7">
        <v>43900</v>
      </c>
      <c r="E6801" s="7">
        <v>44056</v>
      </c>
      <c r="F6801" s="7">
        <v>44059</v>
      </c>
      <c r="G6801" s="7">
        <v>44068</v>
      </c>
      <c r="H6801" s="6">
        <f t="shared" si="318"/>
        <v>12</v>
      </c>
      <c r="I6801" s="6" t="s">
        <v>215</v>
      </c>
      <c r="J6801" s="6">
        <v>27</v>
      </c>
      <c r="K6801" s="6">
        <v>12</v>
      </c>
      <c r="L6801" s="6">
        <v>238</v>
      </c>
      <c r="M6801" s="6">
        <v>35</v>
      </c>
      <c r="N6801" s="6">
        <v>2</v>
      </c>
      <c r="O6801" s="6">
        <v>0.1</v>
      </c>
      <c r="P6801" s="8">
        <v>884.4</v>
      </c>
      <c r="Q6801" s="8">
        <v>619.07999999999993</v>
      </c>
      <c r="R6801" s="8">
        <f t="shared" si="319"/>
        <v>353.76000000000022</v>
      </c>
      <c r="S6801" s="8">
        <f>(((Sales[[#This Row],[Unit Price]]-(Sales[[#This Row],[Discount Applied]]*Sales[[#This Row],[Unit Price]]))-Q6801)/Q6801)*100</f>
        <v>28.571428571428591</v>
      </c>
      <c r="T6801" s="8">
        <f t="shared" si="320"/>
        <v>1591.92</v>
      </c>
      <c r="U6801" s="8">
        <f>Sales[[#This Row],[Unit Cost]]*Sales[[#This Row],[Order Quantity]]</f>
        <v>1238.1599999999999</v>
      </c>
    </row>
    <row r="6802" spans="1:21" x14ac:dyDescent="0.2">
      <c r="A6802" s="6" t="s">
        <v>7015</v>
      </c>
      <c r="B6802" s="6" t="s">
        <v>25</v>
      </c>
      <c r="C6802" s="6" t="s">
        <v>144</v>
      </c>
      <c r="D6802" s="7">
        <v>44000</v>
      </c>
      <c r="E6802" s="7">
        <v>44057</v>
      </c>
      <c r="F6802" s="7">
        <v>44085</v>
      </c>
      <c r="G6802" s="7">
        <v>44087</v>
      </c>
      <c r="H6802" s="6">
        <f t="shared" si="318"/>
        <v>30</v>
      </c>
      <c r="I6802" s="6" t="s">
        <v>215</v>
      </c>
      <c r="J6802" s="6">
        <v>16</v>
      </c>
      <c r="K6802" s="6">
        <v>41</v>
      </c>
      <c r="L6802" s="6">
        <v>62</v>
      </c>
      <c r="M6802" s="6">
        <v>3</v>
      </c>
      <c r="N6802" s="6">
        <v>1</v>
      </c>
      <c r="O6802" s="6">
        <v>0.05</v>
      </c>
      <c r="P6802" s="8">
        <v>3242.8</v>
      </c>
      <c r="Q6802" s="8">
        <v>1426.8320000000001</v>
      </c>
      <c r="R6802" s="8">
        <f t="shared" si="319"/>
        <v>1653.8280000000002</v>
      </c>
      <c r="S6802" s="8">
        <f>(((Sales[[#This Row],[Unit Price]]-(Sales[[#This Row],[Discount Applied]]*Sales[[#This Row],[Unit Price]]))-Q6802)/Q6802)*100</f>
        <v>115.90909090909092</v>
      </c>
      <c r="T6802" s="8">
        <f t="shared" si="320"/>
        <v>3080.6600000000003</v>
      </c>
      <c r="U6802" s="8">
        <f>Sales[[#This Row],[Unit Cost]]*Sales[[#This Row],[Order Quantity]]</f>
        <v>1426.8320000000001</v>
      </c>
    </row>
    <row r="6803" spans="1:21" x14ac:dyDescent="0.2">
      <c r="A6803" s="6" t="s">
        <v>7016</v>
      </c>
      <c r="B6803" s="6" t="s">
        <v>25</v>
      </c>
      <c r="C6803" s="6" t="s">
        <v>148</v>
      </c>
      <c r="D6803" s="7">
        <v>44000</v>
      </c>
      <c r="E6803" s="7">
        <v>44057</v>
      </c>
      <c r="F6803" s="7">
        <v>44084</v>
      </c>
      <c r="G6803" s="7">
        <v>44090</v>
      </c>
      <c r="H6803" s="6">
        <f t="shared" si="318"/>
        <v>33</v>
      </c>
      <c r="I6803" s="6" t="s">
        <v>215</v>
      </c>
      <c r="J6803" s="6">
        <v>17</v>
      </c>
      <c r="K6803" s="6">
        <v>38</v>
      </c>
      <c r="L6803" s="6">
        <v>41</v>
      </c>
      <c r="M6803" s="6">
        <v>27</v>
      </c>
      <c r="N6803" s="6">
        <v>5</v>
      </c>
      <c r="O6803" s="6">
        <v>0.1</v>
      </c>
      <c r="P6803" s="8">
        <v>1005</v>
      </c>
      <c r="Q6803" s="8">
        <v>592.94999999999993</v>
      </c>
      <c r="R6803" s="8">
        <f t="shared" si="319"/>
        <v>1557.7500000000005</v>
      </c>
      <c r="S6803" s="8">
        <f>(((Sales[[#This Row],[Unit Price]]-(Sales[[#This Row],[Discount Applied]]*Sales[[#This Row],[Unit Price]]))-Q6803)/Q6803)*100</f>
        <v>52.542372881355945</v>
      </c>
      <c r="T6803" s="8">
        <f t="shared" si="320"/>
        <v>4522.5</v>
      </c>
      <c r="U6803" s="8">
        <f>Sales[[#This Row],[Unit Cost]]*Sales[[#This Row],[Order Quantity]]</f>
        <v>2964.7499999999995</v>
      </c>
    </row>
    <row r="6804" spans="1:21" x14ac:dyDescent="0.2">
      <c r="A6804" s="6" t="s">
        <v>7017</v>
      </c>
      <c r="B6804" s="6" t="s">
        <v>23</v>
      </c>
      <c r="C6804" s="6" t="s">
        <v>143</v>
      </c>
      <c r="D6804" s="7">
        <v>43900</v>
      </c>
      <c r="E6804" s="7">
        <v>44057</v>
      </c>
      <c r="F6804" s="7">
        <v>44061</v>
      </c>
      <c r="G6804" s="7">
        <v>44071</v>
      </c>
      <c r="H6804" s="6">
        <f t="shared" si="318"/>
        <v>14</v>
      </c>
      <c r="I6804" s="6" t="s">
        <v>215</v>
      </c>
      <c r="J6804" s="6">
        <v>23</v>
      </c>
      <c r="K6804" s="6">
        <v>29</v>
      </c>
      <c r="L6804" s="6">
        <v>350</v>
      </c>
      <c r="M6804" s="6">
        <v>3</v>
      </c>
      <c r="N6804" s="6">
        <v>1</v>
      </c>
      <c r="O6804" s="6">
        <v>7.4999999999999997E-2</v>
      </c>
      <c r="P6804" s="8">
        <v>917.9</v>
      </c>
      <c r="Q6804" s="8">
        <v>743.49900000000002</v>
      </c>
      <c r="R6804" s="8">
        <f t="shared" si="319"/>
        <v>105.55849999999998</v>
      </c>
      <c r="S6804" s="8">
        <f>(((Sales[[#This Row],[Unit Price]]-(Sales[[#This Row],[Discount Applied]]*Sales[[#This Row],[Unit Price]]))-Q6804)/Q6804)*100</f>
        <v>14.197530864197528</v>
      </c>
      <c r="T6804" s="8">
        <f t="shared" si="320"/>
        <v>849.0575</v>
      </c>
      <c r="U6804" s="8">
        <f>Sales[[#This Row],[Unit Cost]]*Sales[[#This Row],[Order Quantity]]</f>
        <v>743.49900000000002</v>
      </c>
    </row>
    <row r="6805" spans="1:21" x14ac:dyDescent="0.2">
      <c r="A6805" s="6" t="s">
        <v>7018</v>
      </c>
      <c r="B6805" s="6" t="s">
        <v>25</v>
      </c>
      <c r="C6805" s="6" t="s">
        <v>146</v>
      </c>
      <c r="D6805" s="7">
        <v>44000</v>
      </c>
      <c r="E6805" s="7">
        <v>44057</v>
      </c>
      <c r="F6805" s="7">
        <v>44069</v>
      </c>
      <c r="G6805" s="7">
        <v>44077</v>
      </c>
      <c r="H6805" s="6">
        <f t="shared" si="318"/>
        <v>20</v>
      </c>
      <c r="I6805" s="6" t="s">
        <v>215</v>
      </c>
      <c r="J6805" s="6">
        <v>13</v>
      </c>
      <c r="K6805" s="6">
        <v>3</v>
      </c>
      <c r="L6805" s="6">
        <v>317</v>
      </c>
      <c r="M6805" s="6">
        <v>11</v>
      </c>
      <c r="N6805" s="6">
        <v>4</v>
      </c>
      <c r="O6805" s="6">
        <v>0.2</v>
      </c>
      <c r="P6805" s="8">
        <v>5480.6</v>
      </c>
      <c r="Q6805" s="8">
        <v>4110.4500000000007</v>
      </c>
      <c r="R6805" s="8">
        <f t="shared" si="319"/>
        <v>1096.119999999999</v>
      </c>
      <c r="S6805" s="8">
        <f>(((Sales[[#This Row],[Unit Price]]-(Sales[[#This Row],[Discount Applied]]*Sales[[#This Row],[Unit Price]]))-Q6805)/Q6805)*100</f>
        <v>6.6666666666666599</v>
      </c>
      <c r="T6805" s="8">
        <f t="shared" si="320"/>
        <v>17537.920000000002</v>
      </c>
      <c r="U6805" s="8">
        <f>Sales[[#This Row],[Unit Cost]]*Sales[[#This Row],[Order Quantity]]</f>
        <v>16441.800000000003</v>
      </c>
    </row>
    <row r="6806" spans="1:21" x14ac:dyDescent="0.2">
      <c r="A6806" s="6" t="s">
        <v>7019</v>
      </c>
      <c r="B6806" s="6" t="s">
        <v>24</v>
      </c>
      <c r="C6806" s="6" t="s">
        <v>145</v>
      </c>
      <c r="D6806" s="7">
        <v>44000</v>
      </c>
      <c r="E6806" s="7">
        <v>44057</v>
      </c>
      <c r="F6806" s="7">
        <v>44062</v>
      </c>
      <c r="G6806" s="7">
        <v>44070</v>
      </c>
      <c r="H6806" s="6">
        <f t="shared" si="318"/>
        <v>13</v>
      </c>
      <c r="I6806" s="6" t="s">
        <v>215</v>
      </c>
      <c r="J6806" s="6">
        <v>8</v>
      </c>
      <c r="K6806" s="6">
        <v>47</v>
      </c>
      <c r="L6806" s="6">
        <v>185</v>
      </c>
      <c r="M6806" s="6">
        <v>34</v>
      </c>
      <c r="N6806" s="6">
        <v>1</v>
      </c>
      <c r="O6806" s="6">
        <v>7.4999999999999997E-2</v>
      </c>
      <c r="P6806" s="8">
        <v>1996.6000000000001</v>
      </c>
      <c r="Q6806" s="8">
        <v>938.40200000000004</v>
      </c>
      <c r="R6806" s="8">
        <f t="shared" si="319"/>
        <v>908.45299999999997</v>
      </c>
      <c r="S6806" s="8">
        <f>(((Sales[[#This Row],[Unit Price]]-(Sales[[#This Row],[Discount Applied]]*Sales[[#This Row],[Unit Price]]))-Q6806)/Q6806)*100</f>
        <v>96.808510638297861</v>
      </c>
      <c r="T6806" s="8">
        <f t="shared" si="320"/>
        <v>1846.855</v>
      </c>
      <c r="U6806" s="8">
        <f>Sales[[#This Row],[Unit Cost]]*Sales[[#This Row],[Order Quantity]]</f>
        <v>938.40200000000004</v>
      </c>
    </row>
    <row r="6807" spans="1:21" x14ac:dyDescent="0.2">
      <c r="A6807" s="6" t="s">
        <v>7020</v>
      </c>
      <c r="B6807" s="6" t="s">
        <v>24</v>
      </c>
      <c r="C6807" s="6" t="s">
        <v>145</v>
      </c>
      <c r="D6807" s="7">
        <v>43900</v>
      </c>
      <c r="E6807" s="7">
        <v>44057</v>
      </c>
      <c r="F6807" s="7">
        <v>44065</v>
      </c>
      <c r="G6807" s="7">
        <v>44068</v>
      </c>
      <c r="H6807" s="6">
        <f t="shared" si="318"/>
        <v>11</v>
      </c>
      <c r="I6807" s="6" t="s">
        <v>215</v>
      </c>
      <c r="J6807" s="6">
        <v>7</v>
      </c>
      <c r="K6807" s="6">
        <v>42</v>
      </c>
      <c r="L6807" s="6">
        <v>148</v>
      </c>
      <c r="M6807" s="6">
        <v>18</v>
      </c>
      <c r="N6807" s="6">
        <v>1</v>
      </c>
      <c r="O6807" s="6">
        <v>0.3</v>
      </c>
      <c r="P6807" s="8">
        <v>5152.3</v>
      </c>
      <c r="Q6807" s="8">
        <v>2524.627</v>
      </c>
      <c r="R6807" s="8">
        <f t="shared" si="319"/>
        <v>1081.9830000000002</v>
      </c>
      <c r="S6807" s="8">
        <f>(((Sales[[#This Row],[Unit Price]]-(Sales[[#This Row],[Discount Applied]]*Sales[[#This Row],[Unit Price]]))-Q6807)/Q6807)*100</f>
        <v>42.857142857142868</v>
      </c>
      <c r="T6807" s="8">
        <f t="shared" si="320"/>
        <v>3606.61</v>
      </c>
      <c r="U6807" s="8">
        <f>Sales[[#This Row],[Unit Cost]]*Sales[[#This Row],[Order Quantity]]</f>
        <v>2524.627</v>
      </c>
    </row>
    <row r="6808" spans="1:21" x14ac:dyDescent="0.2">
      <c r="A6808" s="6" t="s">
        <v>7021</v>
      </c>
      <c r="B6808" s="6" t="s">
        <v>24</v>
      </c>
      <c r="C6808" s="6" t="s">
        <v>145</v>
      </c>
      <c r="D6808" s="7">
        <v>43900</v>
      </c>
      <c r="E6808" s="7">
        <v>44057</v>
      </c>
      <c r="F6808" s="7">
        <v>44078</v>
      </c>
      <c r="G6808" s="7">
        <v>44080</v>
      </c>
      <c r="H6808" s="6">
        <f t="shared" si="318"/>
        <v>23</v>
      </c>
      <c r="I6808" s="6" t="s">
        <v>215</v>
      </c>
      <c r="J6808" s="6">
        <v>3</v>
      </c>
      <c r="K6808" s="6">
        <v>9</v>
      </c>
      <c r="L6808" s="6">
        <v>161</v>
      </c>
      <c r="M6808" s="6">
        <v>20</v>
      </c>
      <c r="N6808" s="6">
        <v>5</v>
      </c>
      <c r="O6808" s="6">
        <v>7.4999999999999997E-2</v>
      </c>
      <c r="P6808" s="8">
        <v>850.9</v>
      </c>
      <c r="Q6808" s="8">
        <v>714.75599999999997</v>
      </c>
      <c r="R6808" s="8">
        <f t="shared" si="319"/>
        <v>361.63250000000016</v>
      </c>
      <c r="S6808" s="8">
        <f>(((Sales[[#This Row],[Unit Price]]-(Sales[[#This Row],[Discount Applied]]*Sales[[#This Row],[Unit Price]]))-Q6808)/Q6808)*100</f>
        <v>10.11904761904762</v>
      </c>
      <c r="T6808" s="8">
        <f t="shared" si="320"/>
        <v>3935.4124999999999</v>
      </c>
      <c r="U6808" s="8">
        <f>Sales[[#This Row],[Unit Cost]]*Sales[[#This Row],[Order Quantity]]</f>
        <v>3573.7799999999997</v>
      </c>
    </row>
    <row r="6809" spans="1:21" x14ac:dyDescent="0.2">
      <c r="A6809" s="6" t="s">
        <v>7022</v>
      </c>
      <c r="B6809" s="6" t="s">
        <v>24</v>
      </c>
      <c r="C6809" s="6" t="s">
        <v>147</v>
      </c>
      <c r="D6809" s="7">
        <v>43900</v>
      </c>
      <c r="E6809" s="7">
        <v>44057</v>
      </c>
      <c r="F6809" s="7">
        <v>44073</v>
      </c>
      <c r="G6809" s="7">
        <v>44083</v>
      </c>
      <c r="H6809" s="6">
        <f t="shared" si="318"/>
        <v>26</v>
      </c>
      <c r="I6809" s="6" t="s">
        <v>215</v>
      </c>
      <c r="J6809" s="6">
        <v>9</v>
      </c>
      <c r="K6809" s="6">
        <v>46</v>
      </c>
      <c r="L6809" s="6">
        <v>211</v>
      </c>
      <c r="M6809" s="6">
        <v>45</v>
      </c>
      <c r="N6809" s="6">
        <v>1</v>
      </c>
      <c r="O6809" s="6">
        <v>0.1</v>
      </c>
      <c r="P6809" s="8">
        <v>2485.7000000000003</v>
      </c>
      <c r="Q6809" s="8">
        <v>1715.133</v>
      </c>
      <c r="R6809" s="8">
        <f t="shared" si="319"/>
        <v>521.99700000000007</v>
      </c>
      <c r="S6809" s="8">
        <f>(((Sales[[#This Row],[Unit Price]]-(Sales[[#This Row],[Discount Applied]]*Sales[[#This Row],[Unit Price]]))-Q6809)/Q6809)*100</f>
        <v>30.434782608695656</v>
      </c>
      <c r="T6809" s="8">
        <f t="shared" si="320"/>
        <v>2237.13</v>
      </c>
      <c r="U6809" s="8">
        <f>Sales[[#This Row],[Unit Cost]]*Sales[[#This Row],[Order Quantity]]</f>
        <v>1715.133</v>
      </c>
    </row>
    <row r="6810" spans="1:21" x14ac:dyDescent="0.2">
      <c r="A6810" s="6" t="s">
        <v>7023</v>
      </c>
      <c r="B6810" s="6" t="s">
        <v>25</v>
      </c>
      <c r="C6810" s="6" t="s">
        <v>148</v>
      </c>
      <c r="D6810" s="7">
        <v>44000</v>
      </c>
      <c r="E6810" s="7">
        <v>44057</v>
      </c>
      <c r="F6810" s="7">
        <v>44075</v>
      </c>
      <c r="G6810" s="7">
        <v>44084</v>
      </c>
      <c r="H6810" s="6">
        <f t="shared" si="318"/>
        <v>27</v>
      </c>
      <c r="I6810" s="6" t="s">
        <v>215</v>
      </c>
      <c r="J6810" s="6">
        <v>20</v>
      </c>
      <c r="K6810" s="6">
        <v>31</v>
      </c>
      <c r="L6810" s="6">
        <v>48</v>
      </c>
      <c r="M6810" s="6">
        <v>8</v>
      </c>
      <c r="N6810" s="6">
        <v>4</v>
      </c>
      <c r="O6810" s="6">
        <v>7.4999999999999997E-2</v>
      </c>
      <c r="P6810" s="8">
        <v>167.5</v>
      </c>
      <c r="Q6810" s="8">
        <v>112.22500000000001</v>
      </c>
      <c r="R6810" s="8">
        <f t="shared" si="319"/>
        <v>170.84999999999997</v>
      </c>
      <c r="S6810" s="8">
        <f>(((Sales[[#This Row],[Unit Price]]-(Sales[[#This Row],[Discount Applied]]*Sales[[#This Row],[Unit Price]]))-Q6810)/Q6810)*100</f>
        <v>38.0597014925373</v>
      </c>
      <c r="T6810" s="8">
        <f t="shared" si="320"/>
        <v>619.75</v>
      </c>
      <c r="U6810" s="8">
        <f>Sales[[#This Row],[Unit Cost]]*Sales[[#This Row],[Order Quantity]]</f>
        <v>448.90000000000003</v>
      </c>
    </row>
    <row r="6811" spans="1:21" x14ac:dyDescent="0.2">
      <c r="A6811" s="6" t="s">
        <v>7024</v>
      </c>
      <c r="B6811" s="6" t="s">
        <v>24</v>
      </c>
      <c r="C6811" s="6" t="s">
        <v>145</v>
      </c>
      <c r="D6811" s="7">
        <v>43900</v>
      </c>
      <c r="E6811" s="7">
        <v>44057</v>
      </c>
      <c r="F6811" s="7">
        <v>44081</v>
      </c>
      <c r="G6811" s="7">
        <v>44087</v>
      </c>
      <c r="H6811" s="6">
        <f t="shared" si="318"/>
        <v>30</v>
      </c>
      <c r="I6811" s="6" t="s">
        <v>215</v>
      </c>
      <c r="J6811" s="6">
        <v>8</v>
      </c>
      <c r="K6811" s="6">
        <v>12</v>
      </c>
      <c r="L6811" s="6">
        <v>187</v>
      </c>
      <c r="M6811" s="6">
        <v>18</v>
      </c>
      <c r="N6811" s="6">
        <v>1</v>
      </c>
      <c r="O6811" s="6">
        <v>0.05</v>
      </c>
      <c r="P6811" s="8">
        <v>1005</v>
      </c>
      <c r="Q6811" s="8">
        <v>824.09999999999991</v>
      </c>
      <c r="R6811" s="8">
        <f t="shared" si="319"/>
        <v>130.65000000000009</v>
      </c>
      <c r="S6811" s="8">
        <f>(((Sales[[#This Row],[Unit Price]]-(Sales[[#This Row],[Discount Applied]]*Sales[[#This Row],[Unit Price]]))-Q6811)/Q6811)*100</f>
        <v>15.85365853658538</v>
      </c>
      <c r="T6811" s="8">
        <f t="shared" si="320"/>
        <v>954.75</v>
      </c>
      <c r="U6811" s="8">
        <f>Sales[[#This Row],[Unit Cost]]*Sales[[#This Row],[Order Quantity]]</f>
        <v>824.09999999999991</v>
      </c>
    </row>
    <row r="6812" spans="1:21" x14ac:dyDescent="0.2">
      <c r="A6812" s="6" t="s">
        <v>7025</v>
      </c>
      <c r="B6812" s="6" t="s">
        <v>24</v>
      </c>
      <c r="C6812" s="6" t="s">
        <v>145</v>
      </c>
      <c r="D6812" s="7">
        <v>43900</v>
      </c>
      <c r="E6812" s="7">
        <v>44058</v>
      </c>
      <c r="F6812" s="7">
        <v>44061</v>
      </c>
      <c r="G6812" s="7">
        <v>44071</v>
      </c>
      <c r="H6812" s="6">
        <f t="shared" si="318"/>
        <v>13</v>
      </c>
      <c r="I6812" s="6" t="s">
        <v>215</v>
      </c>
      <c r="J6812" s="6">
        <v>7</v>
      </c>
      <c r="K6812" s="6">
        <v>48</v>
      </c>
      <c r="L6812" s="6">
        <v>150</v>
      </c>
      <c r="M6812" s="6">
        <v>33</v>
      </c>
      <c r="N6812" s="6">
        <v>1</v>
      </c>
      <c r="O6812" s="6">
        <v>0.2</v>
      </c>
      <c r="P6812" s="8">
        <v>3899.4</v>
      </c>
      <c r="Q6812" s="8">
        <v>3119.5200000000004</v>
      </c>
      <c r="R6812" s="8">
        <f t="shared" si="319"/>
        <v>0</v>
      </c>
      <c r="S6812" s="8">
        <f>(((Sales[[#This Row],[Unit Price]]-(Sales[[#This Row],[Discount Applied]]*Sales[[#This Row],[Unit Price]]))-Q6812)/Q6812)*100</f>
        <v>-1.4577478294303739E-14</v>
      </c>
      <c r="T6812" s="8">
        <f t="shared" si="320"/>
        <v>3119.52</v>
      </c>
      <c r="U6812" s="8">
        <f>Sales[[#This Row],[Unit Cost]]*Sales[[#This Row],[Order Quantity]]</f>
        <v>3119.5200000000004</v>
      </c>
    </row>
    <row r="6813" spans="1:21" x14ac:dyDescent="0.2">
      <c r="A6813" s="6" t="s">
        <v>7026</v>
      </c>
      <c r="B6813" s="6" t="s">
        <v>25</v>
      </c>
      <c r="C6813" s="6" t="s">
        <v>148</v>
      </c>
      <c r="D6813" s="7">
        <v>44000</v>
      </c>
      <c r="E6813" s="7">
        <v>44058</v>
      </c>
      <c r="F6813" s="7">
        <v>44066</v>
      </c>
      <c r="G6813" s="7">
        <v>44074</v>
      </c>
      <c r="H6813" s="6">
        <f t="shared" si="318"/>
        <v>16</v>
      </c>
      <c r="I6813" s="6" t="s">
        <v>215</v>
      </c>
      <c r="J6813" s="6">
        <v>12</v>
      </c>
      <c r="K6813" s="6">
        <v>1</v>
      </c>
      <c r="L6813" s="6">
        <v>21</v>
      </c>
      <c r="M6813" s="6">
        <v>18</v>
      </c>
      <c r="N6813" s="6">
        <v>2</v>
      </c>
      <c r="O6813" s="6">
        <v>0.15</v>
      </c>
      <c r="P6813" s="8">
        <v>3999.9</v>
      </c>
      <c r="Q6813" s="8">
        <v>3359.9160000000002</v>
      </c>
      <c r="R6813" s="8">
        <f t="shared" si="319"/>
        <v>79.997999999999593</v>
      </c>
      <c r="S6813" s="8">
        <f>(((Sales[[#This Row],[Unit Price]]-(Sales[[#This Row],[Discount Applied]]*Sales[[#This Row],[Unit Price]]))-Q6813)/Q6813)*100</f>
        <v>1.1904761904761842</v>
      </c>
      <c r="T6813" s="8">
        <f t="shared" si="320"/>
        <v>6799.83</v>
      </c>
      <c r="U6813" s="8">
        <f>Sales[[#This Row],[Unit Cost]]*Sales[[#This Row],[Order Quantity]]</f>
        <v>6719.8320000000003</v>
      </c>
    </row>
    <row r="6814" spans="1:21" x14ac:dyDescent="0.2">
      <c r="A6814" s="6" t="s">
        <v>7027</v>
      </c>
      <c r="B6814" s="6" t="s">
        <v>23</v>
      </c>
      <c r="C6814" s="6" t="s">
        <v>146</v>
      </c>
      <c r="D6814" s="7">
        <v>44000</v>
      </c>
      <c r="E6814" s="7">
        <v>44058</v>
      </c>
      <c r="F6814" s="7">
        <v>44075</v>
      </c>
      <c r="G6814" s="7">
        <v>44083</v>
      </c>
      <c r="H6814" s="6">
        <f t="shared" si="318"/>
        <v>25</v>
      </c>
      <c r="I6814" s="6" t="s">
        <v>215</v>
      </c>
      <c r="J6814" s="6">
        <v>25</v>
      </c>
      <c r="K6814" s="6">
        <v>18</v>
      </c>
      <c r="L6814" s="6">
        <v>282</v>
      </c>
      <c r="M6814" s="6">
        <v>16</v>
      </c>
      <c r="N6814" s="6">
        <v>4</v>
      </c>
      <c r="O6814" s="6">
        <v>7.4999999999999997E-2</v>
      </c>
      <c r="P6814" s="8">
        <v>1869.3</v>
      </c>
      <c r="Q6814" s="8">
        <v>1271.124</v>
      </c>
      <c r="R6814" s="8">
        <f t="shared" si="319"/>
        <v>1831.9139999999998</v>
      </c>
      <c r="S6814" s="8">
        <f>(((Sales[[#This Row],[Unit Price]]-(Sales[[#This Row],[Discount Applied]]*Sales[[#This Row],[Unit Price]]))-Q6814)/Q6814)*100</f>
        <v>36.029411764705877</v>
      </c>
      <c r="T6814" s="8">
        <f t="shared" si="320"/>
        <v>6916.41</v>
      </c>
      <c r="U6814" s="8">
        <f>Sales[[#This Row],[Unit Cost]]*Sales[[#This Row],[Order Quantity]]</f>
        <v>5084.4960000000001</v>
      </c>
    </row>
    <row r="6815" spans="1:21" x14ac:dyDescent="0.2">
      <c r="A6815" s="6" t="s">
        <v>7028</v>
      </c>
      <c r="B6815" s="6" t="s">
        <v>24</v>
      </c>
      <c r="C6815" s="6" t="s">
        <v>147</v>
      </c>
      <c r="D6815" s="7">
        <v>43900</v>
      </c>
      <c r="E6815" s="7">
        <v>44058</v>
      </c>
      <c r="F6815" s="7">
        <v>44070</v>
      </c>
      <c r="G6815" s="7">
        <v>44074</v>
      </c>
      <c r="H6815" s="6">
        <f t="shared" si="318"/>
        <v>16</v>
      </c>
      <c r="I6815" s="6" t="s">
        <v>215</v>
      </c>
      <c r="J6815" s="6">
        <v>7</v>
      </c>
      <c r="K6815" s="6">
        <v>12</v>
      </c>
      <c r="L6815" s="6">
        <v>217</v>
      </c>
      <c r="M6815" s="6">
        <v>32</v>
      </c>
      <c r="N6815" s="6">
        <v>4</v>
      </c>
      <c r="O6815" s="6">
        <v>0.05</v>
      </c>
      <c r="P6815" s="8">
        <v>5540.9000000000005</v>
      </c>
      <c r="Q6815" s="8">
        <v>2437.9960000000001</v>
      </c>
      <c r="R6815" s="8">
        <f t="shared" si="319"/>
        <v>11303.436000000002</v>
      </c>
      <c r="S6815" s="8">
        <f>(((Sales[[#This Row],[Unit Price]]-(Sales[[#This Row],[Discount Applied]]*Sales[[#This Row],[Unit Price]]))-Q6815)/Q6815)*100</f>
        <v>115.90909090909092</v>
      </c>
      <c r="T6815" s="8">
        <f t="shared" si="320"/>
        <v>21055.420000000002</v>
      </c>
      <c r="U6815" s="8">
        <f>Sales[[#This Row],[Unit Cost]]*Sales[[#This Row],[Order Quantity]]</f>
        <v>9751.9840000000004</v>
      </c>
    </row>
    <row r="6816" spans="1:21" x14ac:dyDescent="0.2">
      <c r="A6816" s="6" t="s">
        <v>7029</v>
      </c>
      <c r="B6816" s="6" t="s">
        <v>26</v>
      </c>
      <c r="C6816" s="6" t="s">
        <v>145</v>
      </c>
      <c r="D6816" s="7">
        <v>44000</v>
      </c>
      <c r="E6816" s="7">
        <v>44058</v>
      </c>
      <c r="F6816" s="7">
        <v>44084</v>
      </c>
      <c r="G6816" s="7">
        <v>44092</v>
      </c>
      <c r="H6816" s="6">
        <f t="shared" si="318"/>
        <v>34</v>
      </c>
      <c r="I6816" s="6" t="s">
        <v>215</v>
      </c>
      <c r="J6816" s="6">
        <v>26</v>
      </c>
      <c r="K6816" s="6">
        <v>25</v>
      </c>
      <c r="L6816" s="6">
        <v>161</v>
      </c>
      <c r="M6816" s="6">
        <v>25</v>
      </c>
      <c r="N6816" s="6">
        <v>7</v>
      </c>
      <c r="O6816" s="6">
        <v>7.4999999999999997E-2</v>
      </c>
      <c r="P6816" s="8">
        <v>201</v>
      </c>
      <c r="Q6816" s="8">
        <v>158.79000000000002</v>
      </c>
      <c r="R6816" s="8">
        <f t="shared" si="319"/>
        <v>189.94499999999971</v>
      </c>
      <c r="S6816" s="8">
        <f>(((Sales[[#This Row],[Unit Price]]-(Sales[[#This Row],[Discount Applied]]*Sales[[#This Row],[Unit Price]]))-Q6816)/Q6816)*100</f>
        <v>17.0886075949367</v>
      </c>
      <c r="T6816" s="8">
        <f t="shared" si="320"/>
        <v>1301.4749999999999</v>
      </c>
      <c r="U6816" s="8">
        <f>Sales[[#This Row],[Unit Cost]]*Sales[[#This Row],[Order Quantity]]</f>
        <v>1111.5300000000002</v>
      </c>
    </row>
    <row r="6817" spans="1:21" x14ac:dyDescent="0.2">
      <c r="A6817" s="6" t="s">
        <v>7030</v>
      </c>
      <c r="B6817" s="6" t="s">
        <v>23</v>
      </c>
      <c r="C6817" s="6" t="s">
        <v>145</v>
      </c>
      <c r="D6817" s="7">
        <v>43900</v>
      </c>
      <c r="E6817" s="7">
        <v>44058</v>
      </c>
      <c r="F6817" s="7">
        <v>44063</v>
      </c>
      <c r="G6817" s="7">
        <v>44064</v>
      </c>
      <c r="H6817" s="6">
        <f t="shared" si="318"/>
        <v>6</v>
      </c>
      <c r="I6817" s="6" t="s">
        <v>215</v>
      </c>
      <c r="J6817" s="6">
        <v>24</v>
      </c>
      <c r="K6817" s="6">
        <v>43</v>
      </c>
      <c r="L6817" s="6">
        <v>143</v>
      </c>
      <c r="M6817" s="6">
        <v>6</v>
      </c>
      <c r="N6817" s="6">
        <v>5</v>
      </c>
      <c r="O6817" s="6">
        <v>0.1</v>
      </c>
      <c r="P6817" s="8">
        <v>3088.7000000000003</v>
      </c>
      <c r="Q6817" s="8">
        <v>2223.864</v>
      </c>
      <c r="R6817" s="8">
        <f t="shared" si="319"/>
        <v>2779.8300000000017</v>
      </c>
      <c r="S6817" s="8">
        <f>(((Sales[[#This Row],[Unit Price]]-(Sales[[#This Row],[Discount Applied]]*Sales[[#This Row],[Unit Price]]))-Q6817)/Q6817)*100</f>
        <v>25.000000000000018</v>
      </c>
      <c r="T6817" s="8">
        <f t="shared" si="320"/>
        <v>13899.150000000001</v>
      </c>
      <c r="U6817" s="8">
        <f>Sales[[#This Row],[Unit Cost]]*Sales[[#This Row],[Order Quantity]]</f>
        <v>11119.32</v>
      </c>
    </row>
    <row r="6818" spans="1:21" x14ac:dyDescent="0.2">
      <c r="A6818" s="6" t="s">
        <v>7031</v>
      </c>
      <c r="B6818" s="6" t="s">
        <v>25</v>
      </c>
      <c r="C6818" s="6" t="s">
        <v>146</v>
      </c>
      <c r="D6818" s="7">
        <v>43900</v>
      </c>
      <c r="E6818" s="7">
        <v>44058</v>
      </c>
      <c r="F6818" s="7">
        <v>44081</v>
      </c>
      <c r="G6818" s="7">
        <v>44090</v>
      </c>
      <c r="H6818" s="6">
        <f t="shared" si="318"/>
        <v>32</v>
      </c>
      <c r="I6818" s="6" t="s">
        <v>215</v>
      </c>
      <c r="J6818" s="6">
        <v>17</v>
      </c>
      <c r="K6818" s="6">
        <v>32</v>
      </c>
      <c r="L6818" s="6">
        <v>275</v>
      </c>
      <c r="M6818" s="6">
        <v>34</v>
      </c>
      <c r="N6818" s="6">
        <v>1</v>
      </c>
      <c r="O6818" s="6">
        <v>7.4999999999999997E-2</v>
      </c>
      <c r="P6818" s="8">
        <v>1005</v>
      </c>
      <c r="Q6818" s="8">
        <v>723.6</v>
      </c>
      <c r="R6818" s="8">
        <f t="shared" si="319"/>
        <v>206.02499999999998</v>
      </c>
      <c r="S6818" s="8">
        <f>(((Sales[[#This Row],[Unit Price]]-(Sales[[#This Row],[Discount Applied]]*Sales[[#This Row],[Unit Price]]))-Q6818)/Q6818)*100</f>
        <v>28.472222222222214</v>
      </c>
      <c r="T6818" s="8">
        <f t="shared" si="320"/>
        <v>929.625</v>
      </c>
      <c r="U6818" s="8">
        <f>Sales[[#This Row],[Unit Cost]]*Sales[[#This Row],[Order Quantity]]</f>
        <v>723.6</v>
      </c>
    </row>
    <row r="6819" spans="1:21" x14ac:dyDescent="0.2">
      <c r="A6819" s="6" t="s">
        <v>7032</v>
      </c>
      <c r="B6819" s="6" t="s">
        <v>25</v>
      </c>
      <c r="C6819" s="6" t="s">
        <v>143</v>
      </c>
      <c r="D6819" s="7">
        <v>43900</v>
      </c>
      <c r="E6819" s="7">
        <v>44058</v>
      </c>
      <c r="F6819" s="7">
        <v>44076</v>
      </c>
      <c r="G6819" s="7">
        <v>44080</v>
      </c>
      <c r="H6819" s="6">
        <f t="shared" si="318"/>
        <v>22</v>
      </c>
      <c r="I6819" s="6" t="s">
        <v>215</v>
      </c>
      <c r="J6819" s="6">
        <v>12</v>
      </c>
      <c r="K6819" s="6">
        <v>10</v>
      </c>
      <c r="L6819" s="6">
        <v>351</v>
      </c>
      <c r="M6819" s="6">
        <v>2</v>
      </c>
      <c r="N6819" s="6">
        <v>7</v>
      </c>
      <c r="O6819" s="6">
        <v>0.05</v>
      </c>
      <c r="P6819" s="8">
        <v>1681.7</v>
      </c>
      <c r="Q6819" s="8">
        <v>924.93500000000006</v>
      </c>
      <c r="R6819" s="8">
        <f t="shared" si="319"/>
        <v>4708.76</v>
      </c>
      <c r="S6819" s="8">
        <f>(((Sales[[#This Row],[Unit Price]]-(Sales[[#This Row],[Discount Applied]]*Sales[[#This Row],[Unit Price]]))-Q6819)/Q6819)*100</f>
        <v>72.72727272727272</v>
      </c>
      <c r="T6819" s="8">
        <f t="shared" si="320"/>
        <v>11183.305</v>
      </c>
      <c r="U6819" s="8">
        <f>Sales[[#This Row],[Unit Cost]]*Sales[[#This Row],[Order Quantity]]</f>
        <v>6474.5450000000001</v>
      </c>
    </row>
    <row r="6820" spans="1:21" x14ac:dyDescent="0.2">
      <c r="A6820" s="6" t="s">
        <v>7033</v>
      </c>
      <c r="B6820" s="6" t="s">
        <v>25</v>
      </c>
      <c r="C6820" s="6" t="s">
        <v>147</v>
      </c>
      <c r="D6820" s="7">
        <v>44000</v>
      </c>
      <c r="E6820" s="7">
        <v>44058</v>
      </c>
      <c r="F6820" s="7">
        <v>44071</v>
      </c>
      <c r="G6820" s="7">
        <v>44078</v>
      </c>
      <c r="H6820" s="6">
        <f t="shared" si="318"/>
        <v>20</v>
      </c>
      <c r="I6820" s="6" t="s">
        <v>215</v>
      </c>
      <c r="J6820" s="6">
        <v>19</v>
      </c>
      <c r="K6820" s="6">
        <v>21</v>
      </c>
      <c r="L6820" s="6">
        <v>246</v>
      </c>
      <c r="M6820" s="6">
        <v>12</v>
      </c>
      <c r="N6820" s="6">
        <v>1</v>
      </c>
      <c r="O6820" s="6">
        <v>0.15</v>
      </c>
      <c r="P6820" s="8">
        <v>998.30000000000007</v>
      </c>
      <c r="Q6820" s="8">
        <v>838.572</v>
      </c>
      <c r="R6820" s="8">
        <f t="shared" si="319"/>
        <v>9.9830000000000609</v>
      </c>
      <c r="S6820" s="8">
        <f>(((Sales[[#This Row],[Unit Price]]-(Sales[[#This Row],[Discount Applied]]*Sales[[#This Row],[Unit Price]]))-Q6820)/Q6820)*100</f>
        <v>1.1904761904761978</v>
      </c>
      <c r="T6820" s="8">
        <f t="shared" si="320"/>
        <v>848.55500000000006</v>
      </c>
      <c r="U6820" s="8">
        <f>Sales[[#This Row],[Unit Cost]]*Sales[[#This Row],[Order Quantity]]</f>
        <v>838.572</v>
      </c>
    </row>
    <row r="6821" spans="1:21" x14ac:dyDescent="0.2">
      <c r="A6821" s="6" t="s">
        <v>7034</v>
      </c>
      <c r="B6821" s="6" t="s">
        <v>26</v>
      </c>
      <c r="C6821" s="6" t="s">
        <v>143</v>
      </c>
      <c r="D6821" s="7">
        <v>43900</v>
      </c>
      <c r="E6821" s="7">
        <v>44059</v>
      </c>
      <c r="F6821" s="7">
        <v>44063</v>
      </c>
      <c r="G6821" s="7">
        <v>44065</v>
      </c>
      <c r="H6821" s="6">
        <f t="shared" si="318"/>
        <v>6</v>
      </c>
      <c r="I6821" s="6" t="s">
        <v>215</v>
      </c>
      <c r="J6821" s="6">
        <v>28</v>
      </c>
      <c r="K6821" s="6">
        <v>47</v>
      </c>
      <c r="L6821" s="6">
        <v>352</v>
      </c>
      <c r="M6821" s="6">
        <v>34</v>
      </c>
      <c r="N6821" s="6">
        <v>2</v>
      </c>
      <c r="O6821" s="6">
        <v>0.4</v>
      </c>
      <c r="P6821" s="8">
        <v>1018.4</v>
      </c>
      <c r="Q6821" s="8">
        <v>488.83199999999999</v>
      </c>
      <c r="R6821" s="8">
        <f t="shared" si="319"/>
        <v>244.41599999999994</v>
      </c>
      <c r="S6821" s="8">
        <f>(((Sales[[#This Row],[Unit Price]]-(Sales[[#This Row],[Discount Applied]]*Sales[[#This Row],[Unit Price]]))-Q6821)/Q6821)*100</f>
        <v>24.999999999999993</v>
      </c>
      <c r="T6821" s="8">
        <f t="shared" si="320"/>
        <v>1222.08</v>
      </c>
      <c r="U6821" s="8">
        <f>Sales[[#This Row],[Unit Cost]]*Sales[[#This Row],[Order Quantity]]</f>
        <v>977.66399999999999</v>
      </c>
    </row>
    <row r="6822" spans="1:21" x14ac:dyDescent="0.2">
      <c r="A6822" s="6" t="s">
        <v>7035</v>
      </c>
      <c r="B6822" s="6" t="s">
        <v>24</v>
      </c>
      <c r="C6822" s="6" t="s">
        <v>145</v>
      </c>
      <c r="D6822" s="7">
        <v>44000</v>
      </c>
      <c r="E6822" s="7">
        <v>44059</v>
      </c>
      <c r="F6822" s="7">
        <v>44067</v>
      </c>
      <c r="G6822" s="7">
        <v>44069</v>
      </c>
      <c r="H6822" s="6">
        <f t="shared" si="318"/>
        <v>10</v>
      </c>
      <c r="I6822" s="6" t="s">
        <v>215</v>
      </c>
      <c r="J6822" s="6">
        <v>11</v>
      </c>
      <c r="K6822" s="6">
        <v>3</v>
      </c>
      <c r="L6822" s="6">
        <v>177</v>
      </c>
      <c r="M6822" s="6">
        <v>46</v>
      </c>
      <c r="N6822" s="6">
        <v>8</v>
      </c>
      <c r="O6822" s="6">
        <v>0.05</v>
      </c>
      <c r="P6822" s="8">
        <v>227.8</v>
      </c>
      <c r="Q6822" s="8">
        <v>95.676000000000002</v>
      </c>
      <c r="R6822" s="8">
        <f t="shared" si="319"/>
        <v>965.87200000000018</v>
      </c>
      <c r="S6822" s="8">
        <f>(((Sales[[#This Row],[Unit Price]]-(Sales[[#This Row],[Discount Applied]]*Sales[[#This Row],[Unit Price]]))-Q6822)/Q6822)*100</f>
        <v>126.1904761904762</v>
      </c>
      <c r="T6822" s="8">
        <f t="shared" si="320"/>
        <v>1731.2800000000002</v>
      </c>
      <c r="U6822" s="8">
        <f>Sales[[#This Row],[Unit Cost]]*Sales[[#This Row],[Order Quantity]]</f>
        <v>765.40800000000002</v>
      </c>
    </row>
    <row r="6823" spans="1:21" x14ac:dyDescent="0.2">
      <c r="A6823" s="6" t="s">
        <v>7036</v>
      </c>
      <c r="B6823" s="6" t="s">
        <v>23</v>
      </c>
      <c r="C6823" s="6" t="s">
        <v>147</v>
      </c>
      <c r="D6823" s="7">
        <v>43900</v>
      </c>
      <c r="E6823" s="7">
        <v>44059</v>
      </c>
      <c r="F6823" s="7">
        <v>44068</v>
      </c>
      <c r="G6823" s="7">
        <v>44076</v>
      </c>
      <c r="H6823" s="6">
        <f t="shared" si="318"/>
        <v>17</v>
      </c>
      <c r="I6823" s="6" t="s">
        <v>215</v>
      </c>
      <c r="J6823" s="6">
        <v>21</v>
      </c>
      <c r="K6823" s="6">
        <v>9</v>
      </c>
      <c r="L6823" s="6">
        <v>255</v>
      </c>
      <c r="M6823" s="6">
        <v>20</v>
      </c>
      <c r="N6823" s="6">
        <v>7</v>
      </c>
      <c r="O6823" s="6">
        <v>7.4999999999999997E-2</v>
      </c>
      <c r="P6823" s="8">
        <v>261.3</v>
      </c>
      <c r="Q6823" s="8">
        <v>112.35900000000001</v>
      </c>
      <c r="R6823" s="8">
        <f t="shared" si="319"/>
        <v>905.40449999999998</v>
      </c>
      <c r="S6823" s="8">
        <f>(((Sales[[#This Row],[Unit Price]]-(Sales[[#This Row],[Discount Applied]]*Sales[[#This Row],[Unit Price]]))-Q6823)/Q6823)*100</f>
        <v>115.11627906976744</v>
      </c>
      <c r="T6823" s="8">
        <f t="shared" si="320"/>
        <v>1691.9175</v>
      </c>
      <c r="U6823" s="8">
        <f>Sales[[#This Row],[Unit Cost]]*Sales[[#This Row],[Order Quantity]]</f>
        <v>786.51300000000003</v>
      </c>
    </row>
    <row r="6824" spans="1:21" x14ac:dyDescent="0.2">
      <c r="A6824" s="6" t="s">
        <v>7037</v>
      </c>
      <c r="B6824" s="6" t="s">
        <v>24</v>
      </c>
      <c r="C6824" s="6" t="s">
        <v>146</v>
      </c>
      <c r="D6824" s="7">
        <v>43900</v>
      </c>
      <c r="E6824" s="7">
        <v>44059</v>
      </c>
      <c r="F6824" s="7">
        <v>44076</v>
      </c>
      <c r="G6824" s="7">
        <v>44078</v>
      </c>
      <c r="H6824" s="6">
        <f t="shared" si="318"/>
        <v>19</v>
      </c>
      <c r="I6824" s="6" t="s">
        <v>215</v>
      </c>
      <c r="J6824" s="6">
        <v>1</v>
      </c>
      <c r="K6824" s="6">
        <v>2</v>
      </c>
      <c r="L6824" s="6">
        <v>328</v>
      </c>
      <c r="M6824" s="6">
        <v>43</v>
      </c>
      <c r="N6824" s="6">
        <v>6</v>
      </c>
      <c r="O6824" s="6">
        <v>7.4999999999999997E-2</v>
      </c>
      <c r="P6824" s="8">
        <v>3886</v>
      </c>
      <c r="Q6824" s="8">
        <v>2681.3399999999997</v>
      </c>
      <c r="R6824" s="8">
        <f t="shared" si="319"/>
        <v>5479.260000000002</v>
      </c>
      <c r="S6824" s="8">
        <f>(((Sales[[#This Row],[Unit Price]]-(Sales[[#This Row],[Discount Applied]]*Sales[[#This Row],[Unit Price]]))-Q6824)/Q6824)*100</f>
        <v>34.057971014492779</v>
      </c>
      <c r="T6824" s="8">
        <f t="shared" si="320"/>
        <v>21567.3</v>
      </c>
      <c r="U6824" s="8">
        <f>Sales[[#This Row],[Unit Cost]]*Sales[[#This Row],[Order Quantity]]</f>
        <v>16088.039999999997</v>
      </c>
    </row>
    <row r="6825" spans="1:21" x14ac:dyDescent="0.2">
      <c r="A6825" s="6" t="s">
        <v>7038</v>
      </c>
      <c r="B6825" s="6" t="s">
        <v>24</v>
      </c>
      <c r="C6825" s="6" t="s">
        <v>144</v>
      </c>
      <c r="D6825" s="7">
        <v>44000</v>
      </c>
      <c r="E6825" s="7">
        <v>44060</v>
      </c>
      <c r="F6825" s="7">
        <v>44066</v>
      </c>
      <c r="G6825" s="7">
        <v>44073</v>
      </c>
      <c r="H6825" s="6">
        <f t="shared" si="318"/>
        <v>13</v>
      </c>
      <c r="I6825" s="6" t="s">
        <v>215</v>
      </c>
      <c r="J6825" s="6">
        <v>7</v>
      </c>
      <c r="K6825" s="6">
        <v>32</v>
      </c>
      <c r="L6825" s="6">
        <v>82</v>
      </c>
      <c r="M6825" s="6">
        <v>26</v>
      </c>
      <c r="N6825" s="6">
        <v>5</v>
      </c>
      <c r="O6825" s="6">
        <v>0.05</v>
      </c>
      <c r="P6825" s="8">
        <v>5802.2</v>
      </c>
      <c r="Q6825" s="8">
        <v>4177.5839999999998</v>
      </c>
      <c r="R6825" s="8">
        <f t="shared" si="319"/>
        <v>6672.5300000000025</v>
      </c>
      <c r="S6825" s="8">
        <f>(((Sales[[#This Row],[Unit Price]]-(Sales[[#This Row],[Discount Applied]]*Sales[[#This Row],[Unit Price]]))-Q6825)/Q6825)*100</f>
        <v>31.944444444444454</v>
      </c>
      <c r="T6825" s="8">
        <f t="shared" si="320"/>
        <v>27560.45</v>
      </c>
      <c r="U6825" s="8">
        <f>Sales[[#This Row],[Unit Cost]]*Sales[[#This Row],[Order Quantity]]</f>
        <v>20887.919999999998</v>
      </c>
    </row>
    <row r="6826" spans="1:21" x14ac:dyDescent="0.2">
      <c r="A6826" s="6" t="s">
        <v>7039</v>
      </c>
      <c r="B6826" s="6" t="s">
        <v>23</v>
      </c>
      <c r="C6826" s="6" t="s">
        <v>148</v>
      </c>
      <c r="D6826" s="7">
        <v>44000</v>
      </c>
      <c r="E6826" s="7">
        <v>44060</v>
      </c>
      <c r="F6826" s="7">
        <v>44066</v>
      </c>
      <c r="G6826" s="7">
        <v>44071</v>
      </c>
      <c r="H6826" s="6">
        <f t="shared" si="318"/>
        <v>11</v>
      </c>
      <c r="I6826" s="6" t="s">
        <v>215</v>
      </c>
      <c r="J6826" s="6">
        <v>23</v>
      </c>
      <c r="K6826" s="6">
        <v>29</v>
      </c>
      <c r="L6826" s="6">
        <v>54</v>
      </c>
      <c r="M6826" s="6">
        <v>13</v>
      </c>
      <c r="N6826" s="6">
        <v>5</v>
      </c>
      <c r="O6826" s="6">
        <v>0.4</v>
      </c>
      <c r="P6826" s="8">
        <v>1279.7</v>
      </c>
      <c r="Q6826" s="8">
        <v>627.053</v>
      </c>
      <c r="R6826" s="8">
        <f t="shared" si="319"/>
        <v>703.83500000000004</v>
      </c>
      <c r="S6826" s="8">
        <f>(((Sales[[#This Row],[Unit Price]]-(Sales[[#This Row],[Discount Applied]]*Sales[[#This Row],[Unit Price]]))-Q6826)/Q6826)*100</f>
        <v>22.448979591836725</v>
      </c>
      <c r="T6826" s="8">
        <f t="shared" si="320"/>
        <v>3839.1</v>
      </c>
      <c r="U6826" s="8">
        <f>Sales[[#This Row],[Unit Cost]]*Sales[[#This Row],[Order Quantity]]</f>
        <v>3135.2649999999999</v>
      </c>
    </row>
    <row r="6827" spans="1:21" x14ac:dyDescent="0.2">
      <c r="A6827" s="6" t="s">
        <v>7040</v>
      </c>
      <c r="B6827" s="6" t="s">
        <v>26</v>
      </c>
      <c r="C6827" s="6" t="s">
        <v>147</v>
      </c>
      <c r="D6827" s="7">
        <v>44000</v>
      </c>
      <c r="E6827" s="7">
        <v>44060</v>
      </c>
      <c r="F6827" s="7">
        <v>44080</v>
      </c>
      <c r="G6827" s="7">
        <v>44087</v>
      </c>
      <c r="H6827" s="6">
        <f t="shared" si="318"/>
        <v>27</v>
      </c>
      <c r="I6827" s="6" t="s">
        <v>215</v>
      </c>
      <c r="J6827" s="6">
        <v>28</v>
      </c>
      <c r="K6827" s="6">
        <v>3</v>
      </c>
      <c r="L6827" s="6">
        <v>212</v>
      </c>
      <c r="M6827" s="6">
        <v>19</v>
      </c>
      <c r="N6827" s="6">
        <v>8</v>
      </c>
      <c r="O6827" s="6">
        <v>7.4999999999999997E-2</v>
      </c>
      <c r="P6827" s="8">
        <v>2331.6</v>
      </c>
      <c r="Q6827" s="8">
        <v>1725.384</v>
      </c>
      <c r="R6827" s="8">
        <f t="shared" si="319"/>
        <v>3450.768</v>
      </c>
      <c r="S6827" s="8">
        <f>(((Sales[[#This Row],[Unit Price]]-(Sales[[#This Row],[Discount Applied]]*Sales[[#This Row],[Unit Price]]))-Q6827)/Q6827)*100</f>
        <v>25</v>
      </c>
      <c r="T6827" s="8">
        <f t="shared" si="320"/>
        <v>17253.84</v>
      </c>
      <c r="U6827" s="8">
        <f>Sales[[#This Row],[Unit Cost]]*Sales[[#This Row],[Order Quantity]]</f>
        <v>13803.072</v>
      </c>
    </row>
    <row r="6828" spans="1:21" x14ac:dyDescent="0.2">
      <c r="A6828" s="6" t="s">
        <v>7041</v>
      </c>
      <c r="B6828" s="6" t="s">
        <v>26</v>
      </c>
      <c r="C6828" s="6" t="s">
        <v>146</v>
      </c>
      <c r="D6828" s="7">
        <v>44000</v>
      </c>
      <c r="E6828" s="7">
        <v>44060</v>
      </c>
      <c r="F6828" s="7">
        <v>44073</v>
      </c>
      <c r="G6828" s="7">
        <v>44082</v>
      </c>
      <c r="H6828" s="6">
        <f t="shared" si="318"/>
        <v>22</v>
      </c>
      <c r="I6828" s="6" t="s">
        <v>215</v>
      </c>
      <c r="J6828" s="6">
        <v>27</v>
      </c>
      <c r="K6828" s="6">
        <v>17</v>
      </c>
      <c r="L6828" s="6">
        <v>315</v>
      </c>
      <c r="M6828" s="6">
        <v>27</v>
      </c>
      <c r="N6828" s="6">
        <v>1</v>
      </c>
      <c r="O6828" s="6">
        <v>7.4999999999999997E-2</v>
      </c>
      <c r="P6828" s="8">
        <v>5098.7</v>
      </c>
      <c r="Q6828" s="8">
        <v>3059.22</v>
      </c>
      <c r="R6828" s="8">
        <f t="shared" si="319"/>
        <v>1657.0774999999999</v>
      </c>
      <c r="S6828" s="8">
        <f>(((Sales[[#This Row],[Unit Price]]-(Sales[[#This Row],[Discount Applied]]*Sales[[#This Row],[Unit Price]]))-Q6828)/Q6828)*100</f>
        <v>54.166666666666664</v>
      </c>
      <c r="T6828" s="8">
        <f t="shared" si="320"/>
        <v>4716.2974999999997</v>
      </c>
      <c r="U6828" s="8">
        <f>Sales[[#This Row],[Unit Cost]]*Sales[[#This Row],[Order Quantity]]</f>
        <v>3059.22</v>
      </c>
    </row>
    <row r="6829" spans="1:21" x14ac:dyDescent="0.2">
      <c r="A6829" s="6" t="s">
        <v>7042</v>
      </c>
      <c r="B6829" s="6" t="s">
        <v>23</v>
      </c>
      <c r="C6829" s="6" t="s">
        <v>146</v>
      </c>
      <c r="D6829" s="7">
        <v>43900</v>
      </c>
      <c r="E6829" s="7">
        <v>44060</v>
      </c>
      <c r="F6829" s="7">
        <v>44069</v>
      </c>
      <c r="G6829" s="7">
        <v>44074</v>
      </c>
      <c r="H6829" s="6">
        <f t="shared" si="318"/>
        <v>14</v>
      </c>
      <c r="I6829" s="6" t="s">
        <v>215</v>
      </c>
      <c r="J6829" s="6">
        <v>25</v>
      </c>
      <c r="K6829" s="6">
        <v>15</v>
      </c>
      <c r="L6829" s="6">
        <v>269</v>
      </c>
      <c r="M6829" s="6">
        <v>3</v>
      </c>
      <c r="N6829" s="6">
        <v>1</v>
      </c>
      <c r="O6829" s="6">
        <v>0.3</v>
      </c>
      <c r="P6829" s="8">
        <v>2680</v>
      </c>
      <c r="Q6829" s="8">
        <v>1179.2</v>
      </c>
      <c r="R6829" s="8">
        <f t="shared" si="319"/>
        <v>696.8</v>
      </c>
      <c r="S6829" s="8">
        <f>(((Sales[[#This Row],[Unit Price]]-(Sales[[#This Row],[Discount Applied]]*Sales[[#This Row],[Unit Price]]))-Q6829)/Q6829)*100</f>
        <v>59.090909090909079</v>
      </c>
      <c r="T6829" s="8">
        <f t="shared" si="320"/>
        <v>1876</v>
      </c>
      <c r="U6829" s="8">
        <f>Sales[[#This Row],[Unit Cost]]*Sales[[#This Row],[Order Quantity]]</f>
        <v>1179.2</v>
      </c>
    </row>
    <row r="6830" spans="1:21" x14ac:dyDescent="0.2">
      <c r="A6830" s="6" t="s">
        <v>7043</v>
      </c>
      <c r="B6830" s="6" t="s">
        <v>24</v>
      </c>
      <c r="C6830" s="6" t="s">
        <v>147</v>
      </c>
      <c r="D6830" s="7">
        <v>43900</v>
      </c>
      <c r="E6830" s="7">
        <v>44060</v>
      </c>
      <c r="F6830" s="7">
        <v>44083</v>
      </c>
      <c r="G6830" s="7">
        <v>44086</v>
      </c>
      <c r="H6830" s="6">
        <f t="shared" si="318"/>
        <v>26</v>
      </c>
      <c r="I6830" s="6" t="s">
        <v>215</v>
      </c>
      <c r="J6830" s="6">
        <v>2</v>
      </c>
      <c r="K6830" s="6">
        <v>10</v>
      </c>
      <c r="L6830" s="6">
        <v>239</v>
      </c>
      <c r="M6830" s="6">
        <v>29</v>
      </c>
      <c r="N6830" s="6">
        <v>3</v>
      </c>
      <c r="O6830" s="6">
        <v>0.05</v>
      </c>
      <c r="P6830" s="8">
        <v>2666.6</v>
      </c>
      <c r="Q6830" s="8">
        <v>2239.944</v>
      </c>
      <c r="R6830" s="8">
        <f t="shared" si="319"/>
        <v>879.97799999999916</v>
      </c>
      <c r="S6830" s="8">
        <f>(((Sales[[#This Row],[Unit Price]]-(Sales[[#This Row],[Discount Applied]]*Sales[[#This Row],[Unit Price]]))-Q6830)/Q6830)*100</f>
        <v>13.095238095238097</v>
      </c>
      <c r="T6830" s="8">
        <f t="shared" si="320"/>
        <v>7599.8099999999995</v>
      </c>
      <c r="U6830" s="8">
        <f>Sales[[#This Row],[Unit Cost]]*Sales[[#This Row],[Order Quantity]]</f>
        <v>6719.8320000000003</v>
      </c>
    </row>
    <row r="6831" spans="1:21" x14ac:dyDescent="0.2">
      <c r="A6831" s="6" t="s">
        <v>7044</v>
      </c>
      <c r="B6831" s="6" t="s">
        <v>24</v>
      </c>
      <c r="C6831" s="6" t="s">
        <v>144</v>
      </c>
      <c r="D6831" s="7">
        <v>44000</v>
      </c>
      <c r="E6831" s="7">
        <v>44060</v>
      </c>
      <c r="F6831" s="7">
        <v>44083</v>
      </c>
      <c r="G6831" s="7">
        <v>44092</v>
      </c>
      <c r="H6831" s="6">
        <f t="shared" si="318"/>
        <v>32</v>
      </c>
      <c r="I6831" s="6" t="s">
        <v>215</v>
      </c>
      <c r="J6831" s="6">
        <v>7</v>
      </c>
      <c r="K6831" s="6">
        <v>35</v>
      </c>
      <c r="L6831" s="6">
        <v>71</v>
      </c>
      <c r="M6831" s="6">
        <v>4</v>
      </c>
      <c r="N6831" s="6">
        <v>7</v>
      </c>
      <c r="O6831" s="6">
        <v>0.4</v>
      </c>
      <c r="P6831" s="8">
        <v>2592.9</v>
      </c>
      <c r="Q6831" s="8">
        <v>1089.018</v>
      </c>
      <c r="R6831" s="8">
        <f t="shared" si="319"/>
        <v>3267.0539999999983</v>
      </c>
      <c r="S6831" s="8">
        <f>(((Sales[[#This Row],[Unit Price]]-(Sales[[#This Row],[Discount Applied]]*Sales[[#This Row],[Unit Price]]))-Q6831)/Q6831)*100</f>
        <v>42.857142857142854</v>
      </c>
      <c r="T6831" s="8">
        <f t="shared" si="320"/>
        <v>10890.179999999998</v>
      </c>
      <c r="U6831" s="8">
        <f>Sales[[#This Row],[Unit Cost]]*Sales[[#This Row],[Order Quantity]]</f>
        <v>7623.1260000000002</v>
      </c>
    </row>
    <row r="6832" spans="1:21" x14ac:dyDescent="0.2">
      <c r="A6832" s="6" t="s">
        <v>7045</v>
      </c>
      <c r="B6832" s="6" t="s">
        <v>24</v>
      </c>
      <c r="C6832" s="6" t="s">
        <v>146</v>
      </c>
      <c r="D6832" s="7">
        <v>43900</v>
      </c>
      <c r="E6832" s="7">
        <v>44060</v>
      </c>
      <c r="F6832" s="7">
        <v>44069</v>
      </c>
      <c r="G6832" s="7">
        <v>44074</v>
      </c>
      <c r="H6832" s="6">
        <f t="shared" si="318"/>
        <v>14</v>
      </c>
      <c r="I6832" s="6" t="s">
        <v>215</v>
      </c>
      <c r="J6832" s="6">
        <v>12</v>
      </c>
      <c r="K6832" s="6">
        <v>9</v>
      </c>
      <c r="L6832" s="6">
        <v>318</v>
      </c>
      <c r="M6832" s="6">
        <v>35</v>
      </c>
      <c r="N6832" s="6">
        <v>6</v>
      </c>
      <c r="O6832" s="6">
        <v>0.15</v>
      </c>
      <c r="P6832" s="8">
        <v>1078.7</v>
      </c>
      <c r="Q6832" s="8">
        <v>474.62800000000004</v>
      </c>
      <c r="R6832" s="8">
        <f t="shared" si="319"/>
        <v>2653.6020000000008</v>
      </c>
      <c r="S6832" s="8">
        <f>(((Sales[[#This Row],[Unit Price]]-(Sales[[#This Row],[Discount Applied]]*Sales[[#This Row],[Unit Price]]))-Q6832)/Q6832)*100</f>
        <v>93.181818181818159</v>
      </c>
      <c r="T6832" s="8">
        <f t="shared" si="320"/>
        <v>5501.3700000000008</v>
      </c>
      <c r="U6832" s="8">
        <f>Sales[[#This Row],[Unit Cost]]*Sales[[#This Row],[Order Quantity]]</f>
        <v>2847.768</v>
      </c>
    </row>
    <row r="6833" spans="1:21" x14ac:dyDescent="0.2">
      <c r="A6833" s="6" t="s">
        <v>7046</v>
      </c>
      <c r="B6833" s="6" t="s">
        <v>26</v>
      </c>
      <c r="C6833" s="6" t="s">
        <v>145</v>
      </c>
      <c r="D6833" s="7">
        <v>44000</v>
      </c>
      <c r="E6833" s="7">
        <v>44061</v>
      </c>
      <c r="F6833" s="7">
        <v>44084</v>
      </c>
      <c r="G6833" s="7">
        <v>44092</v>
      </c>
      <c r="H6833" s="6">
        <f t="shared" si="318"/>
        <v>31</v>
      </c>
      <c r="I6833" s="6" t="s">
        <v>215</v>
      </c>
      <c r="J6833" s="6">
        <v>27</v>
      </c>
      <c r="K6833" s="6">
        <v>34</v>
      </c>
      <c r="L6833" s="6">
        <v>147</v>
      </c>
      <c r="M6833" s="6">
        <v>9</v>
      </c>
      <c r="N6833" s="6">
        <v>8</v>
      </c>
      <c r="O6833" s="6">
        <v>0.05</v>
      </c>
      <c r="P6833" s="8">
        <v>6003.2</v>
      </c>
      <c r="Q6833" s="8">
        <v>4322.3040000000001</v>
      </c>
      <c r="R6833" s="8">
        <f t="shared" si="319"/>
        <v>11045.887999999999</v>
      </c>
      <c r="S6833" s="8">
        <f>(((Sales[[#This Row],[Unit Price]]-(Sales[[#This Row],[Discount Applied]]*Sales[[#This Row],[Unit Price]]))-Q6833)/Q6833)*100</f>
        <v>31.944444444444443</v>
      </c>
      <c r="T6833" s="8">
        <f t="shared" si="320"/>
        <v>45624.32</v>
      </c>
      <c r="U6833" s="8">
        <f>Sales[[#This Row],[Unit Cost]]*Sales[[#This Row],[Order Quantity]]</f>
        <v>34578.432000000001</v>
      </c>
    </row>
    <row r="6834" spans="1:21" x14ac:dyDescent="0.2">
      <c r="A6834" s="6" t="s">
        <v>7047</v>
      </c>
      <c r="B6834" s="6" t="s">
        <v>25</v>
      </c>
      <c r="C6834" s="6" t="s">
        <v>146</v>
      </c>
      <c r="D6834" s="7">
        <v>43900</v>
      </c>
      <c r="E6834" s="7">
        <v>44061</v>
      </c>
      <c r="F6834" s="7">
        <v>44081</v>
      </c>
      <c r="G6834" s="7">
        <v>44090</v>
      </c>
      <c r="H6834" s="6">
        <f t="shared" si="318"/>
        <v>29</v>
      </c>
      <c r="I6834" s="6" t="s">
        <v>215</v>
      </c>
      <c r="J6834" s="6">
        <v>17</v>
      </c>
      <c r="K6834" s="6">
        <v>33</v>
      </c>
      <c r="L6834" s="6">
        <v>308</v>
      </c>
      <c r="M6834" s="6">
        <v>21</v>
      </c>
      <c r="N6834" s="6">
        <v>8</v>
      </c>
      <c r="O6834" s="6">
        <v>0.1</v>
      </c>
      <c r="P6834" s="8">
        <v>2458.9</v>
      </c>
      <c r="Q6834" s="8">
        <v>1524.518</v>
      </c>
      <c r="R6834" s="8">
        <f t="shared" si="319"/>
        <v>5507.9360000000015</v>
      </c>
      <c r="S6834" s="8">
        <f>(((Sales[[#This Row],[Unit Price]]-(Sales[[#This Row],[Discount Applied]]*Sales[[#This Row],[Unit Price]]))-Q6834)/Q6834)*100</f>
        <v>45.161290322580655</v>
      </c>
      <c r="T6834" s="8">
        <f t="shared" si="320"/>
        <v>17704.080000000002</v>
      </c>
      <c r="U6834" s="8">
        <f>Sales[[#This Row],[Unit Cost]]*Sales[[#This Row],[Order Quantity]]</f>
        <v>12196.144</v>
      </c>
    </row>
    <row r="6835" spans="1:21" x14ac:dyDescent="0.2">
      <c r="A6835" s="6" t="s">
        <v>7048</v>
      </c>
      <c r="B6835" s="6" t="s">
        <v>25</v>
      </c>
      <c r="C6835" s="6" t="s">
        <v>145</v>
      </c>
      <c r="D6835" s="7">
        <v>44000</v>
      </c>
      <c r="E6835" s="7">
        <v>44061</v>
      </c>
      <c r="F6835" s="7">
        <v>44074</v>
      </c>
      <c r="G6835" s="7">
        <v>44076</v>
      </c>
      <c r="H6835" s="6">
        <f t="shared" si="318"/>
        <v>15</v>
      </c>
      <c r="I6835" s="6" t="s">
        <v>215</v>
      </c>
      <c r="J6835" s="6">
        <v>18</v>
      </c>
      <c r="K6835" s="6">
        <v>31</v>
      </c>
      <c r="L6835" s="6">
        <v>123</v>
      </c>
      <c r="M6835" s="6">
        <v>5</v>
      </c>
      <c r="N6835" s="6">
        <v>1</v>
      </c>
      <c r="O6835" s="6">
        <v>0.05</v>
      </c>
      <c r="P6835" s="8">
        <v>3839.1</v>
      </c>
      <c r="Q6835" s="8">
        <v>2418.6329999999998</v>
      </c>
      <c r="R6835" s="8">
        <f t="shared" si="319"/>
        <v>1228.5120000000002</v>
      </c>
      <c r="S6835" s="8">
        <f>(((Sales[[#This Row],[Unit Price]]-(Sales[[#This Row],[Discount Applied]]*Sales[[#This Row],[Unit Price]]))-Q6835)/Q6835)*100</f>
        <v>50.793650793650805</v>
      </c>
      <c r="T6835" s="8">
        <f t="shared" si="320"/>
        <v>3647.145</v>
      </c>
      <c r="U6835" s="8">
        <f>Sales[[#This Row],[Unit Cost]]*Sales[[#This Row],[Order Quantity]]</f>
        <v>2418.6329999999998</v>
      </c>
    </row>
    <row r="6836" spans="1:21" x14ac:dyDescent="0.2">
      <c r="A6836" s="6" t="s">
        <v>7049</v>
      </c>
      <c r="B6836" s="6" t="s">
        <v>24</v>
      </c>
      <c r="C6836" s="6" t="s">
        <v>147</v>
      </c>
      <c r="D6836" s="7">
        <v>44000</v>
      </c>
      <c r="E6836" s="7">
        <v>44061</v>
      </c>
      <c r="F6836" s="7">
        <v>44069</v>
      </c>
      <c r="G6836" s="7">
        <v>44075</v>
      </c>
      <c r="H6836" s="6">
        <f t="shared" si="318"/>
        <v>14</v>
      </c>
      <c r="I6836" s="6" t="s">
        <v>215</v>
      </c>
      <c r="J6836" s="6">
        <v>10</v>
      </c>
      <c r="K6836" s="6">
        <v>35</v>
      </c>
      <c r="L6836" s="6">
        <v>218</v>
      </c>
      <c r="M6836" s="6">
        <v>12</v>
      </c>
      <c r="N6836" s="6">
        <v>7</v>
      </c>
      <c r="O6836" s="6">
        <v>0.4</v>
      </c>
      <c r="P6836" s="8">
        <v>6492.3</v>
      </c>
      <c r="Q6836" s="8">
        <v>4869.2250000000004</v>
      </c>
      <c r="R6836" s="8">
        <f t="shared" si="319"/>
        <v>-6816.9150000000081</v>
      </c>
      <c r="S6836" s="8">
        <f>(((Sales[[#This Row],[Unit Price]]-(Sales[[#This Row],[Discount Applied]]*Sales[[#This Row],[Unit Price]]))-Q6836)/Q6836)*100</f>
        <v>-20.000000000000004</v>
      </c>
      <c r="T6836" s="8">
        <f t="shared" si="320"/>
        <v>27267.659999999996</v>
      </c>
      <c r="U6836" s="8">
        <f>Sales[[#This Row],[Unit Cost]]*Sales[[#This Row],[Order Quantity]]</f>
        <v>34084.575000000004</v>
      </c>
    </row>
    <row r="6837" spans="1:21" x14ac:dyDescent="0.2">
      <c r="A6837" s="6" t="s">
        <v>7050</v>
      </c>
      <c r="B6837" s="6" t="s">
        <v>23</v>
      </c>
      <c r="C6837" s="6" t="s">
        <v>143</v>
      </c>
      <c r="D6837" s="7">
        <v>43900</v>
      </c>
      <c r="E6837" s="7">
        <v>44061</v>
      </c>
      <c r="F6837" s="7">
        <v>44080</v>
      </c>
      <c r="G6837" s="7">
        <v>44090</v>
      </c>
      <c r="H6837" s="6">
        <f t="shared" si="318"/>
        <v>29</v>
      </c>
      <c r="I6837" s="6" t="s">
        <v>215</v>
      </c>
      <c r="J6837" s="6">
        <v>23</v>
      </c>
      <c r="K6837" s="6">
        <v>30</v>
      </c>
      <c r="L6837" s="6">
        <v>367</v>
      </c>
      <c r="M6837" s="6">
        <v>5</v>
      </c>
      <c r="N6837" s="6">
        <v>8</v>
      </c>
      <c r="O6837" s="6">
        <v>0.1</v>
      </c>
      <c r="P6837" s="8">
        <v>3912.8</v>
      </c>
      <c r="Q6837" s="8">
        <v>2817.2159999999999</v>
      </c>
      <c r="R6837" s="8">
        <f t="shared" si="319"/>
        <v>5634.4320000000007</v>
      </c>
      <c r="S6837" s="8">
        <f>(((Sales[[#This Row],[Unit Price]]-(Sales[[#This Row],[Discount Applied]]*Sales[[#This Row],[Unit Price]]))-Q6837)/Q6837)*100</f>
        <v>25.000000000000007</v>
      </c>
      <c r="T6837" s="8">
        <f t="shared" si="320"/>
        <v>28172.16</v>
      </c>
      <c r="U6837" s="8">
        <f>Sales[[#This Row],[Unit Cost]]*Sales[[#This Row],[Order Quantity]]</f>
        <v>22537.727999999999</v>
      </c>
    </row>
    <row r="6838" spans="1:21" x14ac:dyDescent="0.2">
      <c r="A6838" s="6" t="s">
        <v>7051</v>
      </c>
      <c r="B6838" s="6" t="s">
        <v>24</v>
      </c>
      <c r="C6838" s="6" t="s">
        <v>143</v>
      </c>
      <c r="D6838" s="7">
        <v>44000</v>
      </c>
      <c r="E6838" s="7">
        <v>44061</v>
      </c>
      <c r="F6838" s="7">
        <v>44088</v>
      </c>
      <c r="G6838" s="7">
        <v>44096</v>
      </c>
      <c r="H6838" s="6">
        <f t="shared" si="318"/>
        <v>35</v>
      </c>
      <c r="I6838" s="6" t="s">
        <v>215</v>
      </c>
      <c r="J6838" s="6">
        <v>7</v>
      </c>
      <c r="K6838" s="6">
        <v>34</v>
      </c>
      <c r="L6838" s="6">
        <v>340</v>
      </c>
      <c r="M6838" s="6">
        <v>29</v>
      </c>
      <c r="N6838" s="6">
        <v>3</v>
      </c>
      <c r="O6838" s="6">
        <v>0.05</v>
      </c>
      <c r="P6838" s="8">
        <v>1085.4000000000001</v>
      </c>
      <c r="Q6838" s="8">
        <v>792.3420000000001</v>
      </c>
      <c r="R6838" s="8">
        <f t="shared" si="319"/>
        <v>716.36400000000003</v>
      </c>
      <c r="S6838" s="8">
        <f>(((Sales[[#This Row],[Unit Price]]-(Sales[[#This Row],[Discount Applied]]*Sales[[#This Row],[Unit Price]]))-Q6838)/Q6838)*100</f>
        <v>30.136986301369863</v>
      </c>
      <c r="T6838" s="8">
        <f t="shared" si="320"/>
        <v>3093.3900000000003</v>
      </c>
      <c r="U6838" s="8">
        <f>Sales[[#This Row],[Unit Cost]]*Sales[[#This Row],[Order Quantity]]</f>
        <v>2377.0260000000003</v>
      </c>
    </row>
    <row r="6839" spans="1:21" x14ac:dyDescent="0.2">
      <c r="A6839" s="6" t="s">
        <v>7052</v>
      </c>
      <c r="B6839" s="6" t="s">
        <v>24</v>
      </c>
      <c r="C6839" s="6" t="s">
        <v>147</v>
      </c>
      <c r="D6839" s="7">
        <v>44000</v>
      </c>
      <c r="E6839" s="7">
        <v>44061</v>
      </c>
      <c r="F6839" s="7">
        <v>44066</v>
      </c>
      <c r="G6839" s="7">
        <v>44067</v>
      </c>
      <c r="H6839" s="6">
        <f t="shared" si="318"/>
        <v>6</v>
      </c>
      <c r="I6839" s="6" t="s">
        <v>215</v>
      </c>
      <c r="J6839" s="6">
        <v>10</v>
      </c>
      <c r="K6839" s="6">
        <v>28</v>
      </c>
      <c r="L6839" s="6">
        <v>238</v>
      </c>
      <c r="M6839" s="6">
        <v>4</v>
      </c>
      <c r="N6839" s="6">
        <v>3</v>
      </c>
      <c r="O6839" s="6">
        <v>0.05</v>
      </c>
      <c r="P6839" s="8">
        <v>3296.4</v>
      </c>
      <c r="Q6839" s="8">
        <v>1911.912</v>
      </c>
      <c r="R6839" s="8">
        <f t="shared" si="319"/>
        <v>3659.0040000000017</v>
      </c>
      <c r="S6839" s="8">
        <f>(((Sales[[#This Row],[Unit Price]]-(Sales[[#This Row],[Discount Applied]]*Sales[[#This Row],[Unit Price]]))-Q6839)/Q6839)*100</f>
        <v>63.793103448275858</v>
      </c>
      <c r="T6839" s="8">
        <f t="shared" si="320"/>
        <v>9394.7400000000016</v>
      </c>
      <c r="U6839" s="8">
        <f>Sales[[#This Row],[Unit Cost]]*Sales[[#This Row],[Order Quantity]]</f>
        <v>5735.7359999999999</v>
      </c>
    </row>
    <row r="6840" spans="1:21" x14ac:dyDescent="0.2">
      <c r="A6840" s="6" t="s">
        <v>7053</v>
      </c>
      <c r="B6840" s="6" t="s">
        <v>23</v>
      </c>
      <c r="C6840" s="6" t="s">
        <v>144</v>
      </c>
      <c r="D6840" s="7">
        <v>43900</v>
      </c>
      <c r="E6840" s="7">
        <v>44061</v>
      </c>
      <c r="F6840" s="7">
        <v>44074</v>
      </c>
      <c r="G6840" s="7">
        <v>44084</v>
      </c>
      <c r="H6840" s="6">
        <f t="shared" si="318"/>
        <v>23</v>
      </c>
      <c r="I6840" s="6" t="s">
        <v>215</v>
      </c>
      <c r="J6840" s="6">
        <v>21</v>
      </c>
      <c r="K6840" s="6">
        <v>6</v>
      </c>
      <c r="L6840" s="6">
        <v>64</v>
      </c>
      <c r="M6840" s="6">
        <v>8</v>
      </c>
      <c r="N6840" s="6">
        <v>7</v>
      </c>
      <c r="O6840" s="6">
        <v>0.1</v>
      </c>
      <c r="P6840" s="8">
        <v>5661.5</v>
      </c>
      <c r="Q6840" s="8">
        <v>3623.36</v>
      </c>
      <c r="R6840" s="8">
        <f t="shared" si="319"/>
        <v>10303.929999999997</v>
      </c>
      <c r="S6840" s="8">
        <f>(((Sales[[#This Row],[Unit Price]]-(Sales[[#This Row],[Discount Applied]]*Sales[[#This Row],[Unit Price]]))-Q6840)/Q6840)*100</f>
        <v>40.625000000000007</v>
      </c>
      <c r="T6840" s="8">
        <f t="shared" si="320"/>
        <v>35667.449999999997</v>
      </c>
      <c r="U6840" s="8">
        <f>Sales[[#This Row],[Unit Cost]]*Sales[[#This Row],[Order Quantity]]</f>
        <v>25363.52</v>
      </c>
    </row>
    <row r="6841" spans="1:21" x14ac:dyDescent="0.2">
      <c r="A6841" s="6" t="s">
        <v>7054</v>
      </c>
      <c r="B6841" s="6" t="s">
        <v>25</v>
      </c>
      <c r="C6841" s="6" t="s">
        <v>143</v>
      </c>
      <c r="D6841" s="7">
        <v>44000</v>
      </c>
      <c r="E6841" s="7">
        <v>44061</v>
      </c>
      <c r="F6841" s="7">
        <v>44079</v>
      </c>
      <c r="G6841" s="7">
        <v>44087</v>
      </c>
      <c r="H6841" s="6">
        <f t="shared" si="318"/>
        <v>26</v>
      </c>
      <c r="I6841" s="6" t="s">
        <v>215</v>
      </c>
      <c r="J6841" s="6">
        <v>16</v>
      </c>
      <c r="K6841" s="6">
        <v>37</v>
      </c>
      <c r="L6841" s="6">
        <v>350</v>
      </c>
      <c r="M6841" s="6">
        <v>7</v>
      </c>
      <c r="N6841" s="6">
        <v>1</v>
      </c>
      <c r="O6841" s="6">
        <v>0.3</v>
      </c>
      <c r="P6841" s="8">
        <v>964.80000000000007</v>
      </c>
      <c r="Q6841" s="8">
        <v>549.93600000000004</v>
      </c>
      <c r="R6841" s="8">
        <f t="shared" si="319"/>
        <v>125.42400000000009</v>
      </c>
      <c r="S6841" s="8">
        <f>(((Sales[[#This Row],[Unit Price]]-(Sales[[#This Row],[Discount Applied]]*Sales[[#This Row],[Unit Price]]))-Q6841)/Q6841)*100</f>
        <v>22.807017543859665</v>
      </c>
      <c r="T6841" s="8">
        <f t="shared" si="320"/>
        <v>675.36000000000013</v>
      </c>
      <c r="U6841" s="8">
        <f>Sales[[#This Row],[Unit Cost]]*Sales[[#This Row],[Order Quantity]]</f>
        <v>549.93600000000004</v>
      </c>
    </row>
    <row r="6842" spans="1:21" x14ac:dyDescent="0.2">
      <c r="A6842" s="6" t="s">
        <v>7055</v>
      </c>
      <c r="B6842" s="6" t="s">
        <v>24</v>
      </c>
      <c r="C6842" s="6" t="s">
        <v>144</v>
      </c>
      <c r="D6842" s="7">
        <v>43900</v>
      </c>
      <c r="E6842" s="7">
        <v>44062</v>
      </c>
      <c r="F6842" s="7">
        <v>44071</v>
      </c>
      <c r="G6842" s="7">
        <v>44074</v>
      </c>
      <c r="H6842" s="6">
        <f t="shared" si="318"/>
        <v>12</v>
      </c>
      <c r="I6842" s="6" t="s">
        <v>215</v>
      </c>
      <c r="J6842" s="6">
        <v>11</v>
      </c>
      <c r="K6842" s="6">
        <v>7</v>
      </c>
      <c r="L6842" s="6">
        <v>83</v>
      </c>
      <c r="M6842" s="6">
        <v>21</v>
      </c>
      <c r="N6842" s="6">
        <v>8</v>
      </c>
      <c r="O6842" s="6">
        <v>7.4999999999999997E-2</v>
      </c>
      <c r="P6842" s="8">
        <v>2633.1</v>
      </c>
      <c r="Q6842" s="8">
        <v>1079.5709999999999</v>
      </c>
      <c r="R6842" s="8">
        <f t="shared" si="319"/>
        <v>10848.371999999999</v>
      </c>
      <c r="S6842" s="8">
        <f>(((Sales[[#This Row],[Unit Price]]-(Sales[[#This Row],[Discount Applied]]*Sales[[#This Row],[Unit Price]]))-Q6842)/Q6842)*100</f>
        <v>125.60975609756098</v>
      </c>
      <c r="T6842" s="8">
        <f t="shared" si="320"/>
        <v>19484.939999999999</v>
      </c>
      <c r="U6842" s="8">
        <f>Sales[[#This Row],[Unit Cost]]*Sales[[#This Row],[Order Quantity]]</f>
        <v>8636.5679999999993</v>
      </c>
    </row>
    <row r="6843" spans="1:21" x14ac:dyDescent="0.2">
      <c r="A6843" s="6" t="s">
        <v>7056</v>
      </c>
      <c r="B6843" s="6" t="s">
        <v>25</v>
      </c>
      <c r="C6843" s="6" t="s">
        <v>145</v>
      </c>
      <c r="D6843" s="7">
        <v>44000</v>
      </c>
      <c r="E6843" s="7">
        <v>44062</v>
      </c>
      <c r="F6843" s="7">
        <v>44090</v>
      </c>
      <c r="G6843" s="7">
        <v>44093</v>
      </c>
      <c r="H6843" s="6">
        <f t="shared" si="318"/>
        <v>31</v>
      </c>
      <c r="I6843" s="6" t="s">
        <v>215</v>
      </c>
      <c r="J6843" s="6">
        <v>17</v>
      </c>
      <c r="K6843" s="6">
        <v>34</v>
      </c>
      <c r="L6843" s="6">
        <v>189</v>
      </c>
      <c r="M6843" s="6">
        <v>3</v>
      </c>
      <c r="N6843" s="6">
        <v>8</v>
      </c>
      <c r="O6843" s="6">
        <v>7.4999999999999997E-2</v>
      </c>
      <c r="P6843" s="8">
        <v>864.30000000000007</v>
      </c>
      <c r="Q6843" s="8">
        <v>630.93900000000008</v>
      </c>
      <c r="R6843" s="8">
        <f t="shared" si="319"/>
        <v>1348.308</v>
      </c>
      <c r="S6843" s="8">
        <f>(((Sales[[#This Row],[Unit Price]]-(Sales[[#This Row],[Discount Applied]]*Sales[[#This Row],[Unit Price]]))-Q6843)/Q6843)*100</f>
        <v>26.712328767123282</v>
      </c>
      <c r="T6843" s="8">
        <f t="shared" si="320"/>
        <v>6395.8200000000006</v>
      </c>
      <c r="U6843" s="8">
        <f>Sales[[#This Row],[Unit Cost]]*Sales[[#This Row],[Order Quantity]]</f>
        <v>5047.5120000000006</v>
      </c>
    </row>
    <row r="6844" spans="1:21" x14ac:dyDescent="0.2">
      <c r="A6844" s="6" t="s">
        <v>7057</v>
      </c>
      <c r="B6844" s="6" t="s">
        <v>26</v>
      </c>
      <c r="C6844" s="6" t="s">
        <v>145</v>
      </c>
      <c r="D6844" s="7">
        <v>44000</v>
      </c>
      <c r="E6844" s="7">
        <v>44062</v>
      </c>
      <c r="F6844" s="7">
        <v>44070</v>
      </c>
      <c r="G6844" s="7">
        <v>44077</v>
      </c>
      <c r="H6844" s="6">
        <f t="shared" si="318"/>
        <v>15</v>
      </c>
      <c r="I6844" s="6" t="s">
        <v>215</v>
      </c>
      <c r="J6844" s="6">
        <v>28</v>
      </c>
      <c r="K6844" s="6">
        <v>31</v>
      </c>
      <c r="L6844" s="6">
        <v>192</v>
      </c>
      <c r="M6844" s="6">
        <v>5</v>
      </c>
      <c r="N6844" s="6">
        <v>4</v>
      </c>
      <c r="O6844" s="6">
        <v>0.05</v>
      </c>
      <c r="P6844" s="8">
        <v>2331.6</v>
      </c>
      <c r="Q6844" s="8">
        <v>1095.8519999999999</v>
      </c>
      <c r="R6844" s="8">
        <f t="shared" si="319"/>
        <v>4476.6720000000005</v>
      </c>
      <c r="S6844" s="8">
        <f>(((Sales[[#This Row],[Unit Price]]-(Sales[[#This Row],[Discount Applied]]*Sales[[#This Row],[Unit Price]]))-Q6844)/Q6844)*100</f>
        <v>102.1276595744681</v>
      </c>
      <c r="T6844" s="8">
        <f t="shared" si="320"/>
        <v>8860.08</v>
      </c>
      <c r="U6844" s="8">
        <f>Sales[[#This Row],[Unit Cost]]*Sales[[#This Row],[Order Quantity]]</f>
        <v>4383.4079999999994</v>
      </c>
    </row>
    <row r="6845" spans="1:21" x14ac:dyDescent="0.2">
      <c r="A6845" s="6" t="s">
        <v>7058</v>
      </c>
      <c r="B6845" s="6" t="s">
        <v>24</v>
      </c>
      <c r="C6845" s="6" t="s">
        <v>145</v>
      </c>
      <c r="D6845" s="7">
        <v>43900</v>
      </c>
      <c r="E6845" s="7">
        <v>44062</v>
      </c>
      <c r="F6845" s="7">
        <v>44067</v>
      </c>
      <c r="G6845" s="7">
        <v>44069</v>
      </c>
      <c r="H6845" s="6">
        <f t="shared" si="318"/>
        <v>7</v>
      </c>
      <c r="I6845" s="6" t="s">
        <v>215</v>
      </c>
      <c r="J6845" s="6">
        <v>1</v>
      </c>
      <c r="K6845" s="6">
        <v>47</v>
      </c>
      <c r="L6845" s="6">
        <v>121</v>
      </c>
      <c r="M6845" s="6">
        <v>46</v>
      </c>
      <c r="N6845" s="6">
        <v>4</v>
      </c>
      <c r="O6845" s="6">
        <v>7.4999999999999997E-2</v>
      </c>
      <c r="P6845" s="8">
        <v>844.2</v>
      </c>
      <c r="Q6845" s="8">
        <v>709.12800000000004</v>
      </c>
      <c r="R6845" s="8">
        <f t="shared" si="319"/>
        <v>287.02799999999979</v>
      </c>
      <c r="S6845" s="8">
        <f>(((Sales[[#This Row],[Unit Price]]-(Sales[[#This Row],[Discount Applied]]*Sales[[#This Row],[Unit Price]]))-Q6845)/Q6845)*100</f>
        <v>10.119047619047612</v>
      </c>
      <c r="T6845" s="8">
        <f t="shared" si="320"/>
        <v>3123.54</v>
      </c>
      <c r="U6845" s="8">
        <f>Sales[[#This Row],[Unit Cost]]*Sales[[#This Row],[Order Quantity]]</f>
        <v>2836.5120000000002</v>
      </c>
    </row>
    <row r="6846" spans="1:21" x14ac:dyDescent="0.2">
      <c r="A6846" s="6" t="s">
        <v>7059</v>
      </c>
      <c r="B6846" s="6" t="s">
        <v>25</v>
      </c>
      <c r="C6846" s="6" t="s">
        <v>148</v>
      </c>
      <c r="D6846" s="7">
        <v>44000</v>
      </c>
      <c r="E6846" s="7">
        <v>44062</v>
      </c>
      <c r="F6846" s="7">
        <v>44082</v>
      </c>
      <c r="G6846" s="7">
        <v>44089</v>
      </c>
      <c r="H6846" s="6">
        <f t="shared" si="318"/>
        <v>27</v>
      </c>
      <c r="I6846" s="6" t="s">
        <v>215</v>
      </c>
      <c r="J6846" s="6">
        <v>18</v>
      </c>
      <c r="K6846" s="6">
        <v>35</v>
      </c>
      <c r="L6846" s="6">
        <v>34</v>
      </c>
      <c r="M6846" s="6">
        <v>8</v>
      </c>
      <c r="N6846" s="6">
        <v>8</v>
      </c>
      <c r="O6846" s="6">
        <v>0.05</v>
      </c>
      <c r="P6846" s="8">
        <v>3993.2000000000003</v>
      </c>
      <c r="Q6846" s="8">
        <v>1677.144</v>
      </c>
      <c r="R6846" s="8">
        <f t="shared" si="319"/>
        <v>16931.168000000005</v>
      </c>
      <c r="S6846" s="8">
        <f>(((Sales[[#This Row],[Unit Price]]-(Sales[[#This Row],[Discount Applied]]*Sales[[#This Row],[Unit Price]]))-Q6846)/Q6846)*100</f>
        <v>126.19047619047623</v>
      </c>
      <c r="T6846" s="8">
        <f t="shared" si="320"/>
        <v>30348.320000000003</v>
      </c>
      <c r="U6846" s="8">
        <f>Sales[[#This Row],[Unit Cost]]*Sales[[#This Row],[Order Quantity]]</f>
        <v>13417.152</v>
      </c>
    </row>
    <row r="6847" spans="1:21" x14ac:dyDescent="0.2">
      <c r="A6847" s="6" t="s">
        <v>7060</v>
      </c>
      <c r="B6847" s="6" t="s">
        <v>24</v>
      </c>
      <c r="C6847" s="6" t="s">
        <v>144</v>
      </c>
      <c r="D6847" s="7">
        <v>44000</v>
      </c>
      <c r="E6847" s="7">
        <v>44063</v>
      </c>
      <c r="F6847" s="7">
        <v>44088</v>
      </c>
      <c r="G6847" s="7">
        <v>44098</v>
      </c>
      <c r="H6847" s="6">
        <f t="shared" si="318"/>
        <v>35</v>
      </c>
      <c r="I6847" s="6" t="s">
        <v>215</v>
      </c>
      <c r="J6847" s="6">
        <v>10</v>
      </c>
      <c r="K6847" s="6">
        <v>35</v>
      </c>
      <c r="L6847" s="6">
        <v>71</v>
      </c>
      <c r="M6847" s="6">
        <v>19</v>
      </c>
      <c r="N6847" s="6">
        <v>8</v>
      </c>
      <c r="O6847" s="6">
        <v>0.1</v>
      </c>
      <c r="P6847" s="8">
        <v>268</v>
      </c>
      <c r="Q6847" s="8">
        <v>176.88</v>
      </c>
      <c r="R6847" s="8">
        <f t="shared" si="319"/>
        <v>514.55999999999995</v>
      </c>
      <c r="S6847" s="8">
        <f>(((Sales[[#This Row],[Unit Price]]-(Sales[[#This Row],[Discount Applied]]*Sales[[#This Row],[Unit Price]]))-Q6847)/Q6847)*100</f>
        <v>36.36363636363636</v>
      </c>
      <c r="T6847" s="8">
        <f t="shared" si="320"/>
        <v>1929.6</v>
      </c>
      <c r="U6847" s="8">
        <f>Sales[[#This Row],[Unit Cost]]*Sales[[#This Row],[Order Quantity]]</f>
        <v>1415.04</v>
      </c>
    </row>
    <row r="6848" spans="1:21" x14ac:dyDescent="0.2">
      <c r="A6848" s="6" t="s">
        <v>7061</v>
      </c>
      <c r="B6848" s="6" t="s">
        <v>25</v>
      </c>
      <c r="C6848" s="6" t="s">
        <v>143</v>
      </c>
      <c r="D6848" s="7">
        <v>43900</v>
      </c>
      <c r="E6848" s="7">
        <v>44063</v>
      </c>
      <c r="F6848" s="7">
        <v>44069</v>
      </c>
      <c r="G6848" s="7">
        <v>44070</v>
      </c>
      <c r="H6848" s="6">
        <f t="shared" si="318"/>
        <v>7</v>
      </c>
      <c r="I6848" s="6" t="s">
        <v>215</v>
      </c>
      <c r="J6848" s="6">
        <v>19</v>
      </c>
      <c r="K6848" s="6">
        <v>28</v>
      </c>
      <c r="L6848" s="6">
        <v>334</v>
      </c>
      <c r="M6848" s="6">
        <v>36</v>
      </c>
      <c r="N6848" s="6">
        <v>1</v>
      </c>
      <c r="O6848" s="6">
        <v>7.4999999999999997E-2</v>
      </c>
      <c r="P6848" s="8">
        <v>6056.8</v>
      </c>
      <c r="Q6848" s="8">
        <v>2846.6959999999999</v>
      </c>
      <c r="R6848" s="8">
        <f t="shared" si="319"/>
        <v>2755.8440000000001</v>
      </c>
      <c r="S6848" s="8">
        <f>(((Sales[[#This Row],[Unit Price]]-(Sales[[#This Row],[Discount Applied]]*Sales[[#This Row],[Unit Price]]))-Q6848)/Q6848)*100</f>
        <v>96.808510638297875</v>
      </c>
      <c r="T6848" s="8">
        <f t="shared" si="320"/>
        <v>5602.54</v>
      </c>
      <c r="U6848" s="8">
        <f>Sales[[#This Row],[Unit Cost]]*Sales[[#This Row],[Order Quantity]]</f>
        <v>2846.6959999999999</v>
      </c>
    </row>
    <row r="6849" spans="1:21" x14ac:dyDescent="0.2">
      <c r="A6849" s="6" t="s">
        <v>7062</v>
      </c>
      <c r="B6849" s="6" t="s">
        <v>25</v>
      </c>
      <c r="C6849" s="6" t="s">
        <v>148</v>
      </c>
      <c r="D6849" s="7">
        <v>44000</v>
      </c>
      <c r="E6849" s="7">
        <v>44063</v>
      </c>
      <c r="F6849" s="7">
        <v>44068</v>
      </c>
      <c r="G6849" s="7">
        <v>44078</v>
      </c>
      <c r="H6849" s="6">
        <f t="shared" si="318"/>
        <v>15</v>
      </c>
      <c r="I6849" s="6" t="s">
        <v>215</v>
      </c>
      <c r="J6849" s="6">
        <v>18</v>
      </c>
      <c r="K6849" s="6">
        <v>21</v>
      </c>
      <c r="L6849" s="6">
        <v>44</v>
      </c>
      <c r="M6849" s="6">
        <v>7</v>
      </c>
      <c r="N6849" s="6">
        <v>2</v>
      </c>
      <c r="O6849" s="6">
        <v>0.05</v>
      </c>
      <c r="P6849" s="8">
        <v>1943</v>
      </c>
      <c r="Q6849" s="8">
        <v>1262.95</v>
      </c>
      <c r="R6849" s="8">
        <f t="shared" si="319"/>
        <v>1165.7999999999997</v>
      </c>
      <c r="S6849" s="8">
        <f>(((Sales[[#This Row],[Unit Price]]-(Sales[[#This Row],[Discount Applied]]*Sales[[#This Row],[Unit Price]]))-Q6849)/Q6849)*100</f>
        <v>46.153846153846139</v>
      </c>
      <c r="T6849" s="8">
        <f t="shared" si="320"/>
        <v>3691.7</v>
      </c>
      <c r="U6849" s="8">
        <f>Sales[[#This Row],[Unit Cost]]*Sales[[#This Row],[Order Quantity]]</f>
        <v>2525.9</v>
      </c>
    </row>
    <row r="6850" spans="1:21" x14ac:dyDescent="0.2">
      <c r="A6850" s="6" t="s">
        <v>7063</v>
      </c>
      <c r="B6850" s="6" t="s">
        <v>24</v>
      </c>
      <c r="C6850" s="6" t="s">
        <v>148</v>
      </c>
      <c r="D6850" s="7">
        <v>43900</v>
      </c>
      <c r="E6850" s="7">
        <v>44063</v>
      </c>
      <c r="F6850" s="7">
        <v>44067</v>
      </c>
      <c r="G6850" s="7">
        <v>44073</v>
      </c>
      <c r="H6850" s="6">
        <f t="shared" ref="H6850:H6913" si="321">G6850-E6850</f>
        <v>10</v>
      </c>
      <c r="I6850" s="6" t="s">
        <v>215</v>
      </c>
      <c r="J6850" s="6">
        <v>11</v>
      </c>
      <c r="K6850" s="6">
        <v>36</v>
      </c>
      <c r="L6850" s="6">
        <v>41</v>
      </c>
      <c r="M6850" s="6">
        <v>26</v>
      </c>
      <c r="N6850" s="6">
        <v>1</v>
      </c>
      <c r="O6850" s="6">
        <v>0.15</v>
      </c>
      <c r="P6850" s="8">
        <v>1192.6000000000001</v>
      </c>
      <c r="Q6850" s="8">
        <v>954.08000000000015</v>
      </c>
      <c r="R6850" s="8">
        <f t="shared" ref="R6850:R6913" si="322">T6850-(Q6850*N6850)</f>
        <v>59.629999999999995</v>
      </c>
      <c r="S6850" s="8">
        <f>(((Sales[[#This Row],[Unit Price]]-(Sales[[#This Row],[Discount Applied]]*Sales[[#This Row],[Unit Price]]))-Q6850)/Q6850)*100</f>
        <v>6.2499999999999982</v>
      </c>
      <c r="T6850" s="8">
        <f t="shared" ref="T6850:T6913" si="323">((P6850*N6850)-(P6850*O6850*N6850))</f>
        <v>1013.7100000000002</v>
      </c>
      <c r="U6850" s="8">
        <f>Sales[[#This Row],[Unit Cost]]*Sales[[#This Row],[Order Quantity]]</f>
        <v>954.08000000000015</v>
      </c>
    </row>
    <row r="6851" spans="1:21" x14ac:dyDescent="0.2">
      <c r="A6851" s="6" t="s">
        <v>7064</v>
      </c>
      <c r="B6851" s="6" t="s">
        <v>23</v>
      </c>
      <c r="C6851" s="6" t="s">
        <v>144</v>
      </c>
      <c r="D6851" s="7">
        <v>44000</v>
      </c>
      <c r="E6851" s="7">
        <v>44063</v>
      </c>
      <c r="F6851" s="7">
        <v>44068</v>
      </c>
      <c r="G6851" s="7">
        <v>44076</v>
      </c>
      <c r="H6851" s="6">
        <f t="shared" si="321"/>
        <v>13</v>
      </c>
      <c r="I6851" s="6" t="s">
        <v>215</v>
      </c>
      <c r="J6851" s="6">
        <v>23</v>
      </c>
      <c r="K6851" s="6">
        <v>25</v>
      </c>
      <c r="L6851" s="6">
        <v>83</v>
      </c>
      <c r="M6851" s="6">
        <v>43</v>
      </c>
      <c r="N6851" s="6">
        <v>8</v>
      </c>
      <c r="O6851" s="6">
        <v>0.05</v>
      </c>
      <c r="P6851" s="8">
        <v>2539.3000000000002</v>
      </c>
      <c r="Q6851" s="8">
        <v>1879.0820000000001</v>
      </c>
      <c r="R6851" s="8">
        <f t="shared" si="322"/>
        <v>4266.0239999999994</v>
      </c>
      <c r="S6851" s="8">
        <f>(((Sales[[#This Row],[Unit Price]]-(Sales[[#This Row],[Discount Applied]]*Sales[[#This Row],[Unit Price]]))-Q6851)/Q6851)*100</f>
        <v>28.378378378378372</v>
      </c>
      <c r="T6851" s="8">
        <f t="shared" si="323"/>
        <v>19298.68</v>
      </c>
      <c r="U6851" s="8">
        <f>Sales[[#This Row],[Unit Cost]]*Sales[[#This Row],[Order Quantity]]</f>
        <v>15032.656000000001</v>
      </c>
    </row>
    <row r="6852" spans="1:21" x14ac:dyDescent="0.2">
      <c r="A6852" s="6" t="s">
        <v>7065</v>
      </c>
      <c r="B6852" s="6" t="s">
        <v>24</v>
      </c>
      <c r="C6852" s="6" t="s">
        <v>146</v>
      </c>
      <c r="D6852" s="7">
        <v>44000</v>
      </c>
      <c r="E6852" s="7">
        <v>44063</v>
      </c>
      <c r="F6852" s="7">
        <v>44077</v>
      </c>
      <c r="G6852" s="7">
        <v>44083</v>
      </c>
      <c r="H6852" s="6">
        <f t="shared" si="321"/>
        <v>20</v>
      </c>
      <c r="I6852" s="6" t="s">
        <v>215</v>
      </c>
      <c r="J6852" s="6">
        <v>7</v>
      </c>
      <c r="K6852" s="6">
        <v>45</v>
      </c>
      <c r="L6852" s="6">
        <v>295</v>
      </c>
      <c r="M6852" s="6">
        <v>30</v>
      </c>
      <c r="N6852" s="6">
        <v>5</v>
      </c>
      <c r="O6852" s="6">
        <v>7.4999999999999997E-2</v>
      </c>
      <c r="P6852" s="8">
        <v>1782.2</v>
      </c>
      <c r="Q6852" s="8">
        <v>712.88000000000011</v>
      </c>
      <c r="R6852" s="8">
        <f t="shared" si="322"/>
        <v>4678.2749999999987</v>
      </c>
      <c r="S6852" s="8">
        <f>(((Sales[[#This Row],[Unit Price]]-(Sales[[#This Row],[Discount Applied]]*Sales[[#This Row],[Unit Price]]))-Q6852)/Q6852)*100</f>
        <v>131.24999999999997</v>
      </c>
      <c r="T6852" s="8">
        <f t="shared" si="323"/>
        <v>8242.6749999999993</v>
      </c>
      <c r="U6852" s="8">
        <f>Sales[[#This Row],[Unit Cost]]*Sales[[#This Row],[Order Quantity]]</f>
        <v>3564.4000000000005</v>
      </c>
    </row>
    <row r="6853" spans="1:21" x14ac:dyDescent="0.2">
      <c r="A6853" s="6" t="s">
        <v>7066</v>
      </c>
      <c r="B6853" s="6" t="s">
        <v>23</v>
      </c>
      <c r="C6853" s="6" t="s">
        <v>146</v>
      </c>
      <c r="D6853" s="7">
        <v>44000</v>
      </c>
      <c r="E6853" s="7">
        <v>44063</v>
      </c>
      <c r="F6853" s="7">
        <v>44085</v>
      </c>
      <c r="G6853" s="7">
        <v>44095</v>
      </c>
      <c r="H6853" s="6">
        <f t="shared" si="321"/>
        <v>32</v>
      </c>
      <c r="I6853" s="6" t="s">
        <v>215</v>
      </c>
      <c r="J6853" s="6">
        <v>24</v>
      </c>
      <c r="K6853" s="6">
        <v>27</v>
      </c>
      <c r="L6853" s="6">
        <v>274</v>
      </c>
      <c r="M6853" s="6">
        <v>32</v>
      </c>
      <c r="N6853" s="6">
        <v>4</v>
      </c>
      <c r="O6853" s="6">
        <v>7.4999999999999997E-2</v>
      </c>
      <c r="P6853" s="8">
        <v>1132.3</v>
      </c>
      <c r="Q6853" s="8">
        <v>566.15</v>
      </c>
      <c r="R6853" s="8">
        <f t="shared" si="322"/>
        <v>1924.9100000000003</v>
      </c>
      <c r="S6853" s="8">
        <f>(((Sales[[#This Row],[Unit Price]]-(Sales[[#This Row],[Discount Applied]]*Sales[[#This Row],[Unit Price]]))-Q6853)/Q6853)*100</f>
        <v>85.000000000000014</v>
      </c>
      <c r="T6853" s="8">
        <f t="shared" si="323"/>
        <v>4189.51</v>
      </c>
      <c r="U6853" s="8">
        <f>Sales[[#This Row],[Unit Cost]]*Sales[[#This Row],[Order Quantity]]</f>
        <v>2264.6</v>
      </c>
    </row>
    <row r="6854" spans="1:21" x14ac:dyDescent="0.2">
      <c r="A6854" s="6" t="s">
        <v>7067</v>
      </c>
      <c r="B6854" s="6" t="s">
        <v>26</v>
      </c>
      <c r="C6854" s="6" t="s">
        <v>147</v>
      </c>
      <c r="D6854" s="7">
        <v>43900</v>
      </c>
      <c r="E6854" s="7">
        <v>44063</v>
      </c>
      <c r="F6854" s="7">
        <v>44074</v>
      </c>
      <c r="G6854" s="7">
        <v>44084</v>
      </c>
      <c r="H6854" s="6">
        <f t="shared" si="321"/>
        <v>21</v>
      </c>
      <c r="I6854" s="6" t="s">
        <v>215</v>
      </c>
      <c r="J6854" s="6">
        <v>27</v>
      </c>
      <c r="K6854" s="6">
        <v>11</v>
      </c>
      <c r="L6854" s="6">
        <v>211</v>
      </c>
      <c r="M6854" s="6">
        <v>36</v>
      </c>
      <c r="N6854" s="6">
        <v>3</v>
      </c>
      <c r="O6854" s="6">
        <v>0.05</v>
      </c>
      <c r="P6854" s="8">
        <v>1005</v>
      </c>
      <c r="Q6854" s="8">
        <v>592.94999999999993</v>
      </c>
      <c r="R6854" s="8">
        <f t="shared" si="322"/>
        <v>1085.4000000000001</v>
      </c>
      <c r="S6854" s="8">
        <f>(((Sales[[#This Row],[Unit Price]]-(Sales[[#This Row],[Discount Applied]]*Sales[[#This Row],[Unit Price]]))-Q6854)/Q6854)*100</f>
        <v>61.016949152542388</v>
      </c>
      <c r="T6854" s="8">
        <f t="shared" si="323"/>
        <v>2864.25</v>
      </c>
      <c r="U6854" s="8">
        <f>Sales[[#This Row],[Unit Cost]]*Sales[[#This Row],[Order Quantity]]</f>
        <v>1778.85</v>
      </c>
    </row>
    <row r="6855" spans="1:21" x14ac:dyDescent="0.2">
      <c r="A6855" s="6" t="s">
        <v>7068</v>
      </c>
      <c r="B6855" s="6" t="s">
        <v>25</v>
      </c>
      <c r="C6855" s="6" t="s">
        <v>148</v>
      </c>
      <c r="D6855" s="7">
        <v>43900</v>
      </c>
      <c r="E6855" s="7">
        <v>44063</v>
      </c>
      <c r="F6855" s="7">
        <v>44082</v>
      </c>
      <c r="G6855" s="7">
        <v>44090</v>
      </c>
      <c r="H6855" s="6">
        <f t="shared" si="321"/>
        <v>27</v>
      </c>
      <c r="I6855" s="6" t="s">
        <v>215</v>
      </c>
      <c r="J6855" s="6">
        <v>18</v>
      </c>
      <c r="K6855" s="6">
        <v>39</v>
      </c>
      <c r="L6855" s="6">
        <v>18</v>
      </c>
      <c r="M6855" s="6">
        <v>2</v>
      </c>
      <c r="N6855" s="6">
        <v>8</v>
      </c>
      <c r="O6855" s="6">
        <v>0.2</v>
      </c>
      <c r="P6855" s="8">
        <v>978.2</v>
      </c>
      <c r="Q6855" s="8">
        <v>616.26600000000008</v>
      </c>
      <c r="R6855" s="8">
        <f t="shared" si="322"/>
        <v>1330.3519999999999</v>
      </c>
      <c r="S6855" s="8">
        <f>(((Sales[[#This Row],[Unit Price]]-(Sales[[#This Row],[Discount Applied]]*Sales[[#This Row],[Unit Price]]))-Q6855)/Q6855)*100</f>
        <v>26.984126984126977</v>
      </c>
      <c r="T6855" s="8">
        <f t="shared" si="323"/>
        <v>6260.4800000000005</v>
      </c>
      <c r="U6855" s="8">
        <f>Sales[[#This Row],[Unit Cost]]*Sales[[#This Row],[Order Quantity]]</f>
        <v>4930.1280000000006</v>
      </c>
    </row>
    <row r="6856" spans="1:21" x14ac:dyDescent="0.2">
      <c r="A6856" s="6" t="s">
        <v>7069</v>
      </c>
      <c r="B6856" s="6" t="s">
        <v>25</v>
      </c>
      <c r="C6856" s="6" t="s">
        <v>143</v>
      </c>
      <c r="D6856" s="7">
        <v>44000</v>
      </c>
      <c r="E6856" s="7">
        <v>44063</v>
      </c>
      <c r="F6856" s="7">
        <v>44090</v>
      </c>
      <c r="G6856" s="7">
        <v>44097</v>
      </c>
      <c r="H6856" s="6">
        <f t="shared" si="321"/>
        <v>34</v>
      </c>
      <c r="I6856" s="6" t="s">
        <v>215</v>
      </c>
      <c r="J6856" s="6">
        <v>12</v>
      </c>
      <c r="K6856" s="6">
        <v>49</v>
      </c>
      <c r="L6856" s="6">
        <v>340</v>
      </c>
      <c r="M6856" s="6">
        <v>4</v>
      </c>
      <c r="N6856" s="6">
        <v>2</v>
      </c>
      <c r="O6856" s="6">
        <v>0.15</v>
      </c>
      <c r="P6856" s="8">
        <v>6452.1</v>
      </c>
      <c r="Q6856" s="8">
        <v>4580.991</v>
      </c>
      <c r="R6856" s="8">
        <f t="shared" si="322"/>
        <v>1806.5879999999997</v>
      </c>
      <c r="S6856" s="8">
        <f>(((Sales[[#This Row],[Unit Price]]-(Sales[[#This Row],[Discount Applied]]*Sales[[#This Row],[Unit Price]]))-Q6856)/Q6856)*100</f>
        <v>19.718309859154925</v>
      </c>
      <c r="T6856" s="8">
        <f t="shared" si="323"/>
        <v>10968.57</v>
      </c>
      <c r="U6856" s="8">
        <f>Sales[[#This Row],[Unit Cost]]*Sales[[#This Row],[Order Quantity]]</f>
        <v>9161.982</v>
      </c>
    </row>
    <row r="6857" spans="1:21" x14ac:dyDescent="0.2">
      <c r="A6857" s="6" t="s">
        <v>7070</v>
      </c>
      <c r="B6857" s="6" t="s">
        <v>23</v>
      </c>
      <c r="C6857" s="6" t="s">
        <v>146</v>
      </c>
      <c r="D6857" s="7">
        <v>43900</v>
      </c>
      <c r="E6857" s="7">
        <v>44064</v>
      </c>
      <c r="F6857" s="7">
        <v>44071</v>
      </c>
      <c r="G6857" s="7">
        <v>44075</v>
      </c>
      <c r="H6857" s="6">
        <f t="shared" si="321"/>
        <v>11</v>
      </c>
      <c r="I6857" s="6" t="s">
        <v>215</v>
      </c>
      <c r="J6857" s="6">
        <v>22</v>
      </c>
      <c r="K6857" s="6">
        <v>31</v>
      </c>
      <c r="L6857" s="6">
        <v>306</v>
      </c>
      <c r="M6857" s="6">
        <v>5</v>
      </c>
      <c r="N6857" s="6">
        <v>7</v>
      </c>
      <c r="O6857" s="6">
        <v>7.4999999999999997E-2</v>
      </c>
      <c r="P6857" s="8">
        <v>1943</v>
      </c>
      <c r="Q6857" s="8">
        <v>1360.1</v>
      </c>
      <c r="R6857" s="8">
        <f t="shared" si="322"/>
        <v>3060.2250000000004</v>
      </c>
      <c r="S6857" s="8">
        <f>(((Sales[[#This Row],[Unit Price]]-(Sales[[#This Row],[Discount Applied]]*Sales[[#This Row],[Unit Price]]))-Q6857)/Q6857)*100</f>
        <v>32.142857142857153</v>
      </c>
      <c r="T6857" s="8">
        <f t="shared" si="323"/>
        <v>12580.924999999999</v>
      </c>
      <c r="U6857" s="8">
        <f>Sales[[#This Row],[Unit Cost]]*Sales[[#This Row],[Order Quantity]]</f>
        <v>9520.6999999999989</v>
      </c>
    </row>
    <row r="6858" spans="1:21" x14ac:dyDescent="0.2">
      <c r="A6858" s="6" t="s">
        <v>7071</v>
      </c>
      <c r="B6858" s="6" t="s">
        <v>26</v>
      </c>
      <c r="C6858" s="6" t="s">
        <v>144</v>
      </c>
      <c r="D6858" s="7">
        <v>43900</v>
      </c>
      <c r="E6858" s="7">
        <v>44064</v>
      </c>
      <c r="F6858" s="7">
        <v>44085</v>
      </c>
      <c r="G6858" s="7">
        <v>44089</v>
      </c>
      <c r="H6858" s="6">
        <f t="shared" si="321"/>
        <v>25</v>
      </c>
      <c r="I6858" s="6" t="s">
        <v>215</v>
      </c>
      <c r="J6858" s="6">
        <v>25</v>
      </c>
      <c r="K6858" s="6">
        <v>11</v>
      </c>
      <c r="L6858" s="6">
        <v>64</v>
      </c>
      <c r="M6858" s="6">
        <v>28</v>
      </c>
      <c r="N6858" s="6">
        <v>7</v>
      </c>
      <c r="O6858" s="6">
        <v>7.4999999999999997E-2</v>
      </c>
      <c r="P6858" s="8">
        <v>1025.1000000000001</v>
      </c>
      <c r="Q6858" s="8">
        <v>461.29500000000007</v>
      </c>
      <c r="R6858" s="8">
        <f t="shared" si="322"/>
        <v>3408.4575000000004</v>
      </c>
      <c r="S6858" s="8">
        <f>(((Sales[[#This Row],[Unit Price]]-(Sales[[#This Row],[Discount Applied]]*Sales[[#This Row],[Unit Price]]))-Q6858)/Q6858)*100</f>
        <v>105.55555555555554</v>
      </c>
      <c r="T6858" s="8">
        <f t="shared" si="323"/>
        <v>6637.5225000000009</v>
      </c>
      <c r="U6858" s="8">
        <f>Sales[[#This Row],[Unit Cost]]*Sales[[#This Row],[Order Quantity]]</f>
        <v>3229.0650000000005</v>
      </c>
    </row>
    <row r="6859" spans="1:21" x14ac:dyDescent="0.2">
      <c r="A6859" s="6" t="s">
        <v>7072</v>
      </c>
      <c r="B6859" s="6" t="s">
        <v>23</v>
      </c>
      <c r="C6859" s="6" t="s">
        <v>143</v>
      </c>
      <c r="D6859" s="7">
        <v>44000</v>
      </c>
      <c r="E6859" s="7">
        <v>44064</v>
      </c>
      <c r="F6859" s="7">
        <v>44087</v>
      </c>
      <c r="G6859" s="7">
        <v>44089</v>
      </c>
      <c r="H6859" s="6">
        <f t="shared" si="321"/>
        <v>25</v>
      </c>
      <c r="I6859" s="6" t="s">
        <v>215</v>
      </c>
      <c r="J6859" s="6">
        <v>22</v>
      </c>
      <c r="K6859" s="6">
        <v>12</v>
      </c>
      <c r="L6859" s="6">
        <v>335</v>
      </c>
      <c r="M6859" s="6">
        <v>28</v>
      </c>
      <c r="N6859" s="6">
        <v>4</v>
      </c>
      <c r="O6859" s="6">
        <v>0.1</v>
      </c>
      <c r="P6859" s="8">
        <v>5829</v>
      </c>
      <c r="Q6859" s="8">
        <v>4196.88</v>
      </c>
      <c r="R6859" s="8">
        <f t="shared" si="322"/>
        <v>4196.880000000001</v>
      </c>
      <c r="S6859" s="8">
        <f>(((Sales[[#This Row],[Unit Price]]-(Sales[[#This Row],[Discount Applied]]*Sales[[#This Row],[Unit Price]]))-Q6859)/Q6859)*100</f>
        <v>25.000000000000007</v>
      </c>
      <c r="T6859" s="8">
        <f t="shared" si="323"/>
        <v>20984.400000000001</v>
      </c>
      <c r="U6859" s="8">
        <f>Sales[[#This Row],[Unit Cost]]*Sales[[#This Row],[Order Quantity]]</f>
        <v>16787.52</v>
      </c>
    </row>
    <row r="6860" spans="1:21" x14ac:dyDescent="0.2">
      <c r="A6860" s="6" t="s">
        <v>7073</v>
      </c>
      <c r="B6860" s="6" t="s">
        <v>24</v>
      </c>
      <c r="C6860" s="6" t="s">
        <v>147</v>
      </c>
      <c r="D6860" s="7">
        <v>44000</v>
      </c>
      <c r="E6860" s="7">
        <v>44064</v>
      </c>
      <c r="F6860" s="7">
        <v>44088</v>
      </c>
      <c r="G6860" s="7">
        <v>44097</v>
      </c>
      <c r="H6860" s="6">
        <f t="shared" si="321"/>
        <v>33</v>
      </c>
      <c r="I6860" s="6" t="s">
        <v>215</v>
      </c>
      <c r="J6860" s="6">
        <v>11</v>
      </c>
      <c r="K6860" s="6">
        <v>21</v>
      </c>
      <c r="L6860" s="6">
        <v>224</v>
      </c>
      <c r="M6860" s="6">
        <v>25</v>
      </c>
      <c r="N6860" s="6">
        <v>3</v>
      </c>
      <c r="O6860" s="6">
        <v>0.1</v>
      </c>
      <c r="P6860" s="8">
        <v>1072</v>
      </c>
      <c r="Q6860" s="8">
        <v>621.76</v>
      </c>
      <c r="R6860" s="8">
        <f t="shared" si="322"/>
        <v>1029.1200000000001</v>
      </c>
      <c r="S6860" s="8">
        <f>(((Sales[[#This Row],[Unit Price]]-(Sales[[#This Row],[Discount Applied]]*Sales[[#This Row],[Unit Price]]))-Q6860)/Q6860)*100</f>
        <v>55.172413793103445</v>
      </c>
      <c r="T6860" s="8">
        <f t="shared" si="323"/>
        <v>2894.4</v>
      </c>
      <c r="U6860" s="8">
        <f>Sales[[#This Row],[Unit Cost]]*Sales[[#This Row],[Order Quantity]]</f>
        <v>1865.28</v>
      </c>
    </row>
    <row r="6861" spans="1:21" x14ac:dyDescent="0.2">
      <c r="A6861" s="6" t="s">
        <v>7074</v>
      </c>
      <c r="B6861" s="6" t="s">
        <v>26</v>
      </c>
      <c r="C6861" s="6" t="s">
        <v>144</v>
      </c>
      <c r="D6861" s="7">
        <v>43900</v>
      </c>
      <c r="E6861" s="7">
        <v>44064</v>
      </c>
      <c r="F6861" s="7">
        <v>44073</v>
      </c>
      <c r="G6861" s="7">
        <v>44076</v>
      </c>
      <c r="H6861" s="6">
        <f t="shared" si="321"/>
        <v>12</v>
      </c>
      <c r="I6861" s="6" t="s">
        <v>215</v>
      </c>
      <c r="J6861" s="6">
        <v>28</v>
      </c>
      <c r="K6861" s="6">
        <v>7</v>
      </c>
      <c r="L6861" s="6">
        <v>82</v>
      </c>
      <c r="M6861" s="6">
        <v>28</v>
      </c>
      <c r="N6861" s="6">
        <v>7</v>
      </c>
      <c r="O6861" s="6">
        <v>0.05</v>
      </c>
      <c r="P6861" s="8">
        <v>2391.9</v>
      </c>
      <c r="Q6861" s="8">
        <v>1698.249</v>
      </c>
      <c r="R6861" s="8">
        <f t="shared" si="322"/>
        <v>4018.391999999998</v>
      </c>
      <c r="S6861" s="8">
        <f>(((Sales[[#This Row],[Unit Price]]-(Sales[[#This Row],[Discount Applied]]*Sales[[#This Row],[Unit Price]]))-Q6861)/Q6861)*100</f>
        <v>33.80281690140847</v>
      </c>
      <c r="T6861" s="8">
        <f t="shared" si="323"/>
        <v>15906.134999999998</v>
      </c>
      <c r="U6861" s="8">
        <f>Sales[[#This Row],[Unit Cost]]*Sales[[#This Row],[Order Quantity]]</f>
        <v>11887.743</v>
      </c>
    </row>
    <row r="6862" spans="1:21" x14ac:dyDescent="0.2">
      <c r="A6862" s="6" t="s">
        <v>7075</v>
      </c>
      <c r="B6862" s="6" t="s">
        <v>24</v>
      </c>
      <c r="C6862" s="6" t="s">
        <v>143</v>
      </c>
      <c r="D6862" s="7">
        <v>44000</v>
      </c>
      <c r="E6862" s="7">
        <v>44064</v>
      </c>
      <c r="F6862" s="7">
        <v>44077</v>
      </c>
      <c r="G6862" s="7">
        <v>44087</v>
      </c>
      <c r="H6862" s="6">
        <f t="shared" si="321"/>
        <v>23</v>
      </c>
      <c r="I6862" s="6" t="s">
        <v>215</v>
      </c>
      <c r="J6862" s="6">
        <v>10</v>
      </c>
      <c r="K6862" s="6">
        <v>21</v>
      </c>
      <c r="L6862" s="6">
        <v>348</v>
      </c>
      <c r="M6862" s="6">
        <v>35</v>
      </c>
      <c r="N6862" s="6">
        <v>6</v>
      </c>
      <c r="O6862" s="6">
        <v>7.4999999999999997E-2</v>
      </c>
      <c r="P6862" s="8">
        <v>3624.7000000000003</v>
      </c>
      <c r="Q6862" s="8">
        <v>2646.0309999999999</v>
      </c>
      <c r="R6862" s="8">
        <f t="shared" si="322"/>
        <v>4240.8989999999994</v>
      </c>
      <c r="S6862" s="8">
        <f>(((Sales[[#This Row],[Unit Price]]-(Sales[[#This Row],[Discount Applied]]*Sales[[#This Row],[Unit Price]]))-Q6862)/Q6862)*100</f>
        <v>26.712328767123299</v>
      </c>
      <c r="T6862" s="8">
        <f t="shared" si="323"/>
        <v>20117.084999999999</v>
      </c>
      <c r="U6862" s="8">
        <f>Sales[[#This Row],[Unit Cost]]*Sales[[#This Row],[Order Quantity]]</f>
        <v>15876.186</v>
      </c>
    </row>
    <row r="6863" spans="1:21" x14ac:dyDescent="0.2">
      <c r="A6863" s="6" t="s">
        <v>7076</v>
      </c>
      <c r="B6863" s="6" t="s">
        <v>24</v>
      </c>
      <c r="C6863" s="6" t="s">
        <v>148</v>
      </c>
      <c r="D6863" s="7">
        <v>44000</v>
      </c>
      <c r="E6863" s="7">
        <v>44064</v>
      </c>
      <c r="F6863" s="7">
        <v>44071</v>
      </c>
      <c r="G6863" s="7">
        <v>44080</v>
      </c>
      <c r="H6863" s="6">
        <f t="shared" si="321"/>
        <v>16</v>
      </c>
      <c r="I6863" s="6" t="s">
        <v>215</v>
      </c>
      <c r="J6863" s="6">
        <v>8</v>
      </c>
      <c r="K6863" s="6">
        <v>34</v>
      </c>
      <c r="L6863" s="6">
        <v>1</v>
      </c>
      <c r="M6863" s="6">
        <v>23</v>
      </c>
      <c r="N6863" s="6">
        <v>8</v>
      </c>
      <c r="O6863" s="6">
        <v>0.05</v>
      </c>
      <c r="P6863" s="8">
        <v>2720.2000000000003</v>
      </c>
      <c r="Q6863" s="8">
        <v>1251.2920000000001</v>
      </c>
      <c r="R6863" s="8">
        <f t="shared" si="322"/>
        <v>10663.183999999999</v>
      </c>
      <c r="S6863" s="8">
        <f>(((Sales[[#This Row],[Unit Price]]-(Sales[[#This Row],[Discount Applied]]*Sales[[#This Row],[Unit Price]]))-Q6863)/Q6863)*100</f>
        <v>106.52173913043477</v>
      </c>
      <c r="T6863" s="8">
        <f t="shared" si="323"/>
        <v>20673.52</v>
      </c>
      <c r="U6863" s="8">
        <f>Sales[[#This Row],[Unit Cost]]*Sales[[#This Row],[Order Quantity]]</f>
        <v>10010.336000000001</v>
      </c>
    </row>
    <row r="6864" spans="1:21" x14ac:dyDescent="0.2">
      <c r="A6864" s="6" t="s">
        <v>7077</v>
      </c>
      <c r="B6864" s="6" t="s">
        <v>24</v>
      </c>
      <c r="C6864" s="6" t="s">
        <v>145</v>
      </c>
      <c r="D6864" s="7">
        <v>43900</v>
      </c>
      <c r="E6864" s="7">
        <v>44064</v>
      </c>
      <c r="F6864" s="7">
        <v>44077</v>
      </c>
      <c r="G6864" s="7">
        <v>44085</v>
      </c>
      <c r="H6864" s="6">
        <f t="shared" si="321"/>
        <v>21</v>
      </c>
      <c r="I6864" s="6" t="s">
        <v>215</v>
      </c>
      <c r="J6864" s="6">
        <v>12</v>
      </c>
      <c r="K6864" s="6">
        <v>16</v>
      </c>
      <c r="L6864" s="6">
        <v>126</v>
      </c>
      <c r="M6864" s="6">
        <v>4</v>
      </c>
      <c r="N6864" s="6">
        <v>7</v>
      </c>
      <c r="O6864" s="6">
        <v>0.2</v>
      </c>
      <c r="P6864" s="8">
        <v>6398.5</v>
      </c>
      <c r="Q6864" s="8">
        <v>4606.92</v>
      </c>
      <c r="R6864" s="8">
        <f t="shared" si="322"/>
        <v>3583.1599999999962</v>
      </c>
      <c r="S6864" s="8">
        <f>(((Sales[[#This Row],[Unit Price]]-(Sales[[#This Row],[Discount Applied]]*Sales[[#This Row],[Unit Price]]))-Q6864)/Q6864)*100</f>
        <v>11.111111111111112</v>
      </c>
      <c r="T6864" s="8">
        <f t="shared" si="323"/>
        <v>35831.599999999999</v>
      </c>
      <c r="U6864" s="8">
        <f>Sales[[#This Row],[Unit Cost]]*Sales[[#This Row],[Order Quantity]]</f>
        <v>32248.440000000002</v>
      </c>
    </row>
    <row r="6865" spans="1:21" x14ac:dyDescent="0.2">
      <c r="A6865" s="6" t="s">
        <v>7078</v>
      </c>
      <c r="B6865" s="6" t="s">
        <v>25</v>
      </c>
      <c r="C6865" s="6" t="s">
        <v>145</v>
      </c>
      <c r="D6865" s="7">
        <v>44000</v>
      </c>
      <c r="E6865" s="7">
        <v>44064</v>
      </c>
      <c r="F6865" s="7">
        <v>44079</v>
      </c>
      <c r="G6865" s="7">
        <v>44087</v>
      </c>
      <c r="H6865" s="6">
        <f t="shared" si="321"/>
        <v>23</v>
      </c>
      <c r="I6865" s="6" t="s">
        <v>215</v>
      </c>
      <c r="J6865" s="6">
        <v>15</v>
      </c>
      <c r="K6865" s="6">
        <v>4</v>
      </c>
      <c r="L6865" s="6">
        <v>88</v>
      </c>
      <c r="M6865" s="6">
        <v>24</v>
      </c>
      <c r="N6865" s="6">
        <v>8</v>
      </c>
      <c r="O6865" s="6">
        <v>0.1</v>
      </c>
      <c r="P6865" s="8">
        <v>1118.9000000000001</v>
      </c>
      <c r="Q6865" s="8">
        <v>604.20600000000013</v>
      </c>
      <c r="R6865" s="8">
        <f t="shared" si="322"/>
        <v>3222.4319999999998</v>
      </c>
      <c r="S6865" s="8">
        <f>(((Sales[[#This Row],[Unit Price]]-(Sales[[#This Row],[Discount Applied]]*Sales[[#This Row],[Unit Price]]))-Q6865)/Q6865)*100</f>
        <v>66.666666666666657</v>
      </c>
      <c r="T6865" s="8">
        <f t="shared" si="323"/>
        <v>8056.0800000000008</v>
      </c>
      <c r="U6865" s="8">
        <f>Sales[[#This Row],[Unit Cost]]*Sales[[#This Row],[Order Quantity]]</f>
        <v>4833.648000000001</v>
      </c>
    </row>
    <row r="6866" spans="1:21" x14ac:dyDescent="0.2">
      <c r="A6866" s="6" t="s">
        <v>7079</v>
      </c>
      <c r="B6866" s="6" t="s">
        <v>24</v>
      </c>
      <c r="C6866" s="6" t="s">
        <v>145</v>
      </c>
      <c r="D6866" s="7">
        <v>44000</v>
      </c>
      <c r="E6866" s="7">
        <v>44064</v>
      </c>
      <c r="F6866" s="7">
        <v>44070</v>
      </c>
      <c r="G6866" s="7">
        <v>44072</v>
      </c>
      <c r="H6866" s="6">
        <f t="shared" si="321"/>
        <v>8</v>
      </c>
      <c r="I6866" s="6" t="s">
        <v>215</v>
      </c>
      <c r="J6866" s="6">
        <v>1</v>
      </c>
      <c r="K6866" s="6">
        <v>45</v>
      </c>
      <c r="L6866" s="6">
        <v>181</v>
      </c>
      <c r="M6866" s="6">
        <v>25</v>
      </c>
      <c r="N6866" s="6">
        <v>6</v>
      </c>
      <c r="O6866" s="6">
        <v>0.2</v>
      </c>
      <c r="P6866" s="8">
        <v>207.70000000000002</v>
      </c>
      <c r="Q6866" s="8">
        <v>128.774</v>
      </c>
      <c r="R6866" s="8">
        <f t="shared" si="322"/>
        <v>224.31600000000003</v>
      </c>
      <c r="S6866" s="8">
        <f>(((Sales[[#This Row],[Unit Price]]-(Sales[[#This Row],[Discount Applied]]*Sales[[#This Row],[Unit Price]]))-Q6866)/Q6866)*100</f>
        <v>29.032258064516149</v>
      </c>
      <c r="T6866" s="8">
        <f t="shared" si="323"/>
        <v>996.96</v>
      </c>
      <c r="U6866" s="8">
        <f>Sales[[#This Row],[Unit Cost]]*Sales[[#This Row],[Order Quantity]]</f>
        <v>772.64400000000001</v>
      </c>
    </row>
    <row r="6867" spans="1:21" x14ac:dyDescent="0.2">
      <c r="A6867" s="6" t="s">
        <v>7080</v>
      </c>
      <c r="B6867" s="6" t="s">
        <v>23</v>
      </c>
      <c r="C6867" s="6" t="s">
        <v>146</v>
      </c>
      <c r="D6867" s="7">
        <v>44000</v>
      </c>
      <c r="E6867" s="7">
        <v>44064</v>
      </c>
      <c r="F6867" s="7">
        <v>44082</v>
      </c>
      <c r="G6867" s="7">
        <v>44088</v>
      </c>
      <c r="H6867" s="6">
        <f t="shared" si="321"/>
        <v>24</v>
      </c>
      <c r="I6867" s="6" t="s">
        <v>215</v>
      </c>
      <c r="J6867" s="6">
        <v>22</v>
      </c>
      <c r="K6867" s="6">
        <v>29</v>
      </c>
      <c r="L6867" s="6">
        <v>310</v>
      </c>
      <c r="M6867" s="6">
        <v>39</v>
      </c>
      <c r="N6867" s="6">
        <v>4</v>
      </c>
      <c r="O6867" s="6">
        <v>0.2</v>
      </c>
      <c r="P6867" s="8">
        <v>1025.1000000000001</v>
      </c>
      <c r="Q6867" s="8">
        <v>420.29100000000005</v>
      </c>
      <c r="R6867" s="8">
        <f t="shared" si="322"/>
        <v>1599.1560000000004</v>
      </c>
      <c r="S6867" s="8">
        <f>(((Sales[[#This Row],[Unit Price]]-(Sales[[#This Row],[Discount Applied]]*Sales[[#This Row],[Unit Price]]))-Q6867)/Q6867)*100</f>
        <v>95.121951219512198</v>
      </c>
      <c r="T6867" s="8">
        <f t="shared" si="323"/>
        <v>3280.3200000000006</v>
      </c>
      <c r="U6867" s="8">
        <f>Sales[[#This Row],[Unit Cost]]*Sales[[#This Row],[Order Quantity]]</f>
        <v>1681.1640000000002</v>
      </c>
    </row>
    <row r="6868" spans="1:21" x14ac:dyDescent="0.2">
      <c r="A6868" s="6" t="s">
        <v>7081</v>
      </c>
      <c r="B6868" s="6" t="s">
        <v>26</v>
      </c>
      <c r="C6868" s="6" t="s">
        <v>147</v>
      </c>
      <c r="D6868" s="7">
        <v>43900</v>
      </c>
      <c r="E6868" s="7">
        <v>44065</v>
      </c>
      <c r="F6868" s="7">
        <v>44093</v>
      </c>
      <c r="G6868" s="7">
        <v>44096</v>
      </c>
      <c r="H6868" s="6">
        <f t="shared" si="321"/>
        <v>31</v>
      </c>
      <c r="I6868" s="6" t="s">
        <v>215</v>
      </c>
      <c r="J6868" s="6">
        <v>26</v>
      </c>
      <c r="K6868" s="6">
        <v>37</v>
      </c>
      <c r="L6868" s="6">
        <v>231</v>
      </c>
      <c r="M6868" s="6">
        <v>10</v>
      </c>
      <c r="N6868" s="6">
        <v>4</v>
      </c>
      <c r="O6868" s="6">
        <v>0.15</v>
      </c>
      <c r="P6868" s="8">
        <v>5393.5</v>
      </c>
      <c r="Q6868" s="8">
        <v>3667.5800000000004</v>
      </c>
      <c r="R6868" s="8">
        <f t="shared" si="322"/>
        <v>3667.58</v>
      </c>
      <c r="S6868" s="8">
        <f>(((Sales[[#This Row],[Unit Price]]-(Sales[[#This Row],[Discount Applied]]*Sales[[#This Row],[Unit Price]]))-Q6868)/Q6868)*100</f>
        <v>24.999999999999996</v>
      </c>
      <c r="T6868" s="8">
        <f t="shared" si="323"/>
        <v>18337.900000000001</v>
      </c>
      <c r="U6868" s="8">
        <f>Sales[[#This Row],[Unit Cost]]*Sales[[#This Row],[Order Quantity]]</f>
        <v>14670.320000000002</v>
      </c>
    </row>
    <row r="6869" spans="1:21" x14ac:dyDescent="0.2">
      <c r="A6869" s="6" t="s">
        <v>7082</v>
      </c>
      <c r="B6869" s="6" t="s">
        <v>24</v>
      </c>
      <c r="C6869" s="6" t="s">
        <v>144</v>
      </c>
      <c r="D6869" s="7">
        <v>44000</v>
      </c>
      <c r="E6869" s="7">
        <v>44065</v>
      </c>
      <c r="F6869" s="7">
        <v>44074</v>
      </c>
      <c r="G6869" s="7">
        <v>44082</v>
      </c>
      <c r="H6869" s="6">
        <f t="shared" si="321"/>
        <v>17</v>
      </c>
      <c r="I6869" s="6" t="s">
        <v>215</v>
      </c>
      <c r="J6869" s="6">
        <v>9</v>
      </c>
      <c r="K6869" s="6">
        <v>29</v>
      </c>
      <c r="L6869" s="6">
        <v>72</v>
      </c>
      <c r="M6869" s="6">
        <v>47</v>
      </c>
      <c r="N6869" s="6">
        <v>2</v>
      </c>
      <c r="O6869" s="6">
        <v>7.4999999999999997E-2</v>
      </c>
      <c r="P6869" s="8">
        <v>3999.9</v>
      </c>
      <c r="Q6869" s="8">
        <v>3319.9169999999999</v>
      </c>
      <c r="R6869" s="8">
        <f t="shared" si="322"/>
        <v>759.98100000000068</v>
      </c>
      <c r="S6869" s="8">
        <f>(((Sales[[#This Row],[Unit Price]]-(Sales[[#This Row],[Discount Applied]]*Sales[[#This Row],[Unit Price]]))-Q6869)/Q6869)*100</f>
        <v>11.445783132530131</v>
      </c>
      <c r="T6869" s="8">
        <f t="shared" si="323"/>
        <v>7399.8150000000005</v>
      </c>
      <c r="U6869" s="8">
        <f>Sales[[#This Row],[Unit Cost]]*Sales[[#This Row],[Order Quantity]]</f>
        <v>6639.8339999999998</v>
      </c>
    </row>
    <row r="6870" spans="1:21" x14ac:dyDescent="0.2">
      <c r="A6870" s="6" t="s">
        <v>7083</v>
      </c>
      <c r="B6870" s="6" t="s">
        <v>26</v>
      </c>
      <c r="C6870" s="6" t="s">
        <v>145</v>
      </c>
      <c r="D6870" s="7">
        <v>43900</v>
      </c>
      <c r="E6870" s="7">
        <v>44065</v>
      </c>
      <c r="F6870" s="7">
        <v>44088</v>
      </c>
      <c r="G6870" s="7">
        <v>44096</v>
      </c>
      <c r="H6870" s="6">
        <f t="shared" si="321"/>
        <v>31</v>
      </c>
      <c r="I6870" s="6" t="s">
        <v>215</v>
      </c>
      <c r="J6870" s="6">
        <v>27</v>
      </c>
      <c r="K6870" s="6">
        <v>15</v>
      </c>
      <c r="L6870" s="6">
        <v>154</v>
      </c>
      <c r="M6870" s="6">
        <v>36</v>
      </c>
      <c r="N6870" s="6">
        <v>3</v>
      </c>
      <c r="O6870" s="6">
        <v>0.15</v>
      </c>
      <c r="P6870" s="8">
        <v>2432.1</v>
      </c>
      <c r="Q6870" s="8">
        <v>1653.828</v>
      </c>
      <c r="R6870" s="8">
        <f t="shared" si="322"/>
        <v>1240.3709999999992</v>
      </c>
      <c r="S6870" s="8">
        <f>(((Sales[[#This Row],[Unit Price]]-(Sales[[#This Row],[Discount Applied]]*Sales[[#This Row],[Unit Price]]))-Q6870)/Q6870)*100</f>
        <v>24.999999999999993</v>
      </c>
      <c r="T6870" s="8">
        <f t="shared" si="323"/>
        <v>6201.8549999999996</v>
      </c>
      <c r="U6870" s="8">
        <f>Sales[[#This Row],[Unit Cost]]*Sales[[#This Row],[Order Quantity]]</f>
        <v>4961.4840000000004</v>
      </c>
    </row>
    <row r="6871" spans="1:21" x14ac:dyDescent="0.2">
      <c r="A6871" s="6" t="s">
        <v>7084</v>
      </c>
      <c r="B6871" s="6" t="s">
        <v>25</v>
      </c>
      <c r="C6871" s="6" t="s">
        <v>143</v>
      </c>
      <c r="D6871" s="7">
        <v>43900</v>
      </c>
      <c r="E6871" s="7">
        <v>44065</v>
      </c>
      <c r="F6871" s="7">
        <v>44085</v>
      </c>
      <c r="G6871" s="7">
        <v>44086</v>
      </c>
      <c r="H6871" s="6">
        <f t="shared" si="321"/>
        <v>21</v>
      </c>
      <c r="I6871" s="6" t="s">
        <v>215</v>
      </c>
      <c r="J6871" s="6">
        <v>14</v>
      </c>
      <c r="K6871" s="6">
        <v>46</v>
      </c>
      <c r="L6871" s="6">
        <v>342</v>
      </c>
      <c r="M6871" s="6">
        <v>12</v>
      </c>
      <c r="N6871" s="6">
        <v>3</v>
      </c>
      <c r="O6871" s="6">
        <v>0.05</v>
      </c>
      <c r="P6871" s="8">
        <v>3879.3</v>
      </c>
      <c r="Q6871" s="8">
        <v>3219.819</v>
      </c>
      <c r="R6871" s="8">
        <f t="shared" si="322"/>
        <v>1396.5480000000007</v>
      </c>
      <c r="S6871" s="8">
        <f>(((Sales[[#This Row],[Unit Price]]-(Sales[[#This Row],[Discount Applied]]*Sales[[#This Row],[Unit Price]]))-Q6871)/Q6871)*100</f>
        <v>14.457831325301207</v>
      </c>
      <c r="T6871" s="8">
        <f t="shared" si="323"/>
        <v>11056.005000000001</v>
      </c>
      <c r="U6871" s="8">
        <f>Sales[[#This Row],[Unit Cost]]*Sales[[#This Row],[Order Quantity]]</f>
        <v>9659.4570000000003</v>
      </c>
    </row>
    <row r="6872" spans="1:21" x14ac:dyDescent="0.2">
      <c r="A6872" s="6" t="s">
        <v>7085</v>
      </c>
      <c r="B6872" s="6" t="s">
        <v>25</v>
      </c>
      <c r="C6872" s="6" t="s">
        <v>148</v>
      </c>
      <c r="D6872" s="7">
        <v>44000</v>
      </c>
      <c r="E6872" s="7">
        <v>44065</v>
      </c>
      <c r="F6872" s="7">
        <v>44072</v>
      </c>
      <c r="G6872" s="7">
        <v>44080</v>
      </c>
      <c r="H6872" s="6">
        <f t="shared" si="321"/>
        <v>15</v>
      </c>
      <c r="I6872" s="6" t="s">
        <v>215</v>
      </c>
      <c r="J6872" s="6">
        <v>15</v>
      </c>
      <c r="K6872" s="6">
        <v>20</v>
      </c>
      <c r="L6872" s="6">
        <v>17</v>
      </c>
      <c r="M6872" s="6">
        <v>36</v>
      </c>
      <c r="N6872" s="6">
        <v>1</v>
      </c>
      <c r="O6872" s="6">
        <v>7.4999999999999997E-2</v>
      </c>
      <c r="P6872" s="8">
        <v>221.1</v>
      </c>
      <c r="Q6872" s="8">
        <v>119.39400000000001</v>
      </c>
      <c r="R6872" s="8">
        <f t="shared" si="322"/>
        <v>85.123499999999979</v>
      </c>
      <c r="S6872" s="8">
        <f>(((Sales[[#This Row],[Unit Price]]-(Sales[[#This Row],[Discount Applied]]*Sales[[#This Row],[Unit Price]]))-Q6872)/Q6872)*100</f>
        <v>71.296296296296276</v>
      </c>
      <c r="T6872" s="8">
        <f t="shared" si="323"/>
        <v>204.51749999999998</v>
      </c>
      <c r="U6872" s="8">
        <f>Sales[[#This Row],[Unit Cost]]*Sales[[#This Row],[Order Quantity]]</f>
        <v>119.39400000000001</v>
      </c>
    </row>
    <row r="6873" spans="1:21" x14ac:dyDescent="0.2">
      <c r="A6873" s="6" t="s">
        <v>7086</v>
      </c>
      <c r="B6873" s="6" t="s">
        <v>25</v>
      </c>
      <c r="C6873" s="6" t="s">
        <v>144</v>
      </c>
      <c r="D6873" s="7">
        <v>44000</v>
      </c>
      <c r="E6873" s="7">
        <v>44065</v>
      </c>
      <c r="F6873" s="7">
        <v>44071</v>
      </c>
      <c r="G6873" s="7">
        <v>44080</v>
      </c>
      <c r="H6873" s="6">
        <f t="shared" si="321"/>
        <v>15</v>
      </c>
      <c r="I6873" s="6" t="s">
        <v>215</v>
      </c>
      <c r="J6873" s="6">
        <v>18</v>
      </c>
      <c r="K6873" s="6">
        <v>43</v>
      </c>
      <c r="L6873" s="6">
        <v>66</v>
      </c>
      <c r="M6873" s="6">
        <v>1</v>
      </c>
      <c r="N6873" s="6">
        <v>4</v>
      </c>
      <c r="O6873" s="6">
        <v>0.1</v>
      </c>
      <c r="P6873" s="8">
        <v>998.30000000000007</v>
      </c>
      <c r="Q6873" s="8">
        <v>748.72500000000002</v>
      </c>
      <c r="R6873" s="8">
        <f t="shared" si="322"/>
        <v>598.98</v>
      </c>
      <c r="S6873" s="8">
        <f>(((Sales[[#This Row],[Unit Price]]-(Sales[[#This Row],[Discount Applied]]*Sales[[#This Row],[Unit Price]]))-Q6873)/Q6873)*100</f>
        <v>20</v>
      </c>
      <c r="T6873" s="8">
        <f t="shared" si="323"/>
        <v>3593.88</v>
      </c>
      <c r="U6873" s="8">
        <f>Sales[[#This Row],[Unit Cost]]*Sales[[#This Row],[Order Quantity]]</f>
        <v>2994.9</v>
      </c>
    </row>
    <row r="6874" spans="1:21" x14ac:dyDescent="0.2">
      <c r="A6874" s="6" t="s">
        <v>7087</v>
      </c>
      <c r="B6874" s="6" t="s">
        <v>26</v>
      </c>
      <c r="C6874" s="6" t="s">
        <v>148</v>
      </c>
      <c r="D6874" s="7">
        <v>43900</v>
      </c>
      <c r="E6874" s="7">
        <v>44066</v>
      </c>
      <c r="F6874" s="7">
        <v>44068</v>
      </c>
      <c r="G6874" s="7">
        <v>44070</v>
      </c>
      <c r="H6874" s="6">
        <f t="shared" si="321"/>
        <v>4</v>
      </c>
      <c r="I6874" s="6" t="s">
        <v>215</v>
      </c>
      <c r="J6874" s="6">
        <v>28</v>
      </c>
      <c r="K6874" s="6">
        <v>3</v>
      </c>
      <c r="L6874" s="6">
        <v>14</v>
      </c>
      <c r="M6874" s="6">
        <v>41</v>
      </c>
      <c r="N6874" s="6">
        <v>7</v>
      </c>
      <c r="O6874" s="6">
        <v>7.4999999999999997E-2</v>
      </c>
      <c r="P6874" s="8">
        <v>1132.3</v>
      </c>
      <c r="Q6874" s="8">
        <v>849.22499999999991</v>
      </c>
      <c r="R6874" s="8">
        <f t="shared" si="322"/>
        <v>1387.067500000001</v>
      </c>
      <c r="S6874" s="8">
        <f>(((Sales[[#This Row],[Unit Price]]-(Sales[[#This Row],[Discount Applied]]*Sales[[#This Row],[Unit Price]]))-Q6874)/Q6874)*100</f>
        <v>23.333333333333353</v>
      </c>
      <c r="T6874" s="8">
        <f t="shared" si="323"/>
        <v>7331.6424999999999</v>
      </c>
      <c r="U6874" s="8">
        <f>Sales[[#This Row],[Unit Cost]]*Sales[[#This Row],[Order Quantity]]</f>
        <v>5944.5749999999989</v>
      </c>
    </row>
    <row r="6875" spans="1:21" x14ac:dyDescent="0.2">
      <c r="A6875" s="6" t="s">
        <v>7088</v>
      </c>
      <c r="B6875" s="6" t="s">
        <v>25</v>
      </c>
      <c r="C6875" s="6" t="s">
        <v>147</v>
      </c>
      <c r="D6875" s="7">
        <v>44000</v>
      </c>
      <c r="E6875" s="7">
        <v>44066</v>
      </c>
      <c r="F6875" s="7">
        <v>44086</v>
      </c>
      <c r="G6875" s="7">
        <v>44096</v>
      </c>
      <c r="H6875" s="6">
        <f t="shared" si="321"/>
        <v>30</v>
      </c>
      <c r="I6875" s="6" t="s">
        <v>215</v>
      </c>
      <c r="J6875" s="6">
        <v>13</v>
      </c>
      <c r="K6875" s="6">
        <v>6</v>
      </c>
      <c r="L6875" s="6">
        <v>228</v>
      </c>
      <c r="M6875" s="6">
        <v>26</v>
      </c>
      <c r="N6875" s="6">
        <v>8</v>
      </c>
      <c r="O6875" s="6">
        <v>0.1</v>
      </c>
      <c r="P6875" s="8">
        <v>201</v>
      </c>
      <c r="Q6875" s="8">
        <v>158.79000000000002</v>
      </c>
      <c r="R6875" s="8">
        <f t="shared" si="322"/>
        <v>176.87999999999988</v>
      </c>
      <c r="S6875" s="8">
        <f>(((Sales[[#This Row],[Unit Price]]-(Sales[[#This Row],[Discount Applied]]*Sales[[#This Row],[Unit Price]]))-Q6875)/Q6875)*100</f>
        <v>13.924050632911381</v>
      </c>
      <c r="T6875" s="8">
        <f t="shared" si="323"/>
        <v>1447.2</v>
      </c>
      <c r="U6875" s="8">
        <f>Sales[[#This Row],[Unit Cost]]*Sales[[#This Row],[Order Quantity]]</f>
        <v>1270.3200000000002</v>
      </c>
    </row>
    <row r="6876" spans="1:21" x14ac:dyDescent="0.2">
      <c r="A6876" s="6" t="s">
        <v>7089</v>
      </c>
      <c r="B6876" s="6" t="s">
        <v>24</v>
      </c>
      <c r="C6876" s="6" t="s">
        <v>147</v>
      </c>
      <c r="D6876" s="7">
        <v>44000</v>
      </c>
      <c r="E6876" s="7">
        <v>44066</v>
      </c>
      <c r="F6876" s="7">
        <v>44072</v>
      </c>
      <c r="G6876" s="7">
        <v>44077</v>
      </c>
      <c r="H6876" s="6">
        <f t="shared" si="321"/>
        <v>11</v>
      </c>
      <c r="I6876" s="6" t="s">
        <v>215</v>
      </c>
      <c r="J6876" s="6">
        <v>9</v>
      </c>
      <c r="K6876" s="6">
        <v>29</v>
      </c>
      <c r="L6876" s="6">
        <v>211</v>
      </c>
      <c r="M6876" s="6">
        <v>13</v>
      </c>
      <c r="N6876" s="6">
        <v>1</v>
      </c>
      <c r="O6876" s="6">
        <v>0.2</v>
      </c>
      <c r="P6876" s="8">
        <v>683.4</v>
      </c>
      <c r="Q6876" s="8">
        <v>492.04799999999994</v>
      </c>
      <c r="R6876" s="8">
        <f t="shared" si="322"/>
        <v>54.672000000000082</v>
      </c>
      <c r="S6876" s="8">
        <f>(((Sales[[#This Row],[Unit Price]]-(Sales[[#This Row],[Discount Applied]]*Sales[[#This Row],[Unit Price]]))-Q6876)/Q6876)*100</f>
        <v>11.111111111111128</v>
      </c>
      <c r="T6876" s="8">
        <f t="shared" si="323"/>
        <v>546.72</v>
      </c>
      <c r="U6876" s="8">
        <f>Sales[[#This Row],[Unit Cost]]*Sales[[#This Row],[Order Quantity]]</f>
        <v>492.04799999999994</v>
      </c>
    </row>
    <row r="6877" spans="1:21" x14ac:dyDescent="0.2">
      <c r="A6877" s="6" t="s">
        <v>7090</v>
      </c>
      <c r="B6877" s="6" t="s">
        <v>24</v>
      </c>
      <c r="C6877" s="6" t="s">
        <v>148</v>
      </c>
      <c r="D6877" s="7">
        <v>43900</v>
      </c>
      <c r="E6877" s="7">
        <v>44066</v>
      </c>
      <c r="F6877" s="7">
        <v>44082</v>
      </c>
      <c r="G6877" s="7">
        <v>44090</v>
      </c>
      <c r="H6877" s="6">
        <f t="shared" si="321"/>
        <v>24</v>
      </c>
      <c r="I6877" s="6" t="s">
        <v>215</v>
      </c>
      <c r="J6877" s="6">
        <v>3</v>
      </c>
      <c r="K6877" s="6">
        <v>14</v>
      </c>
      <c r="L6877" s="6">
        <v>17</v>
      </c>
      <c r="M6877" s="6">
        <v>26</v>
      </c>
      <c r="N6877" s="6">
        <v>1</v>
      </c>
      <c r="O6877" s="6">
        <v>0.05</v>
      </c>
      <c r="P6877" s="8">
        <v>5293</v>
      </c>
      <c r="Q6877" s="8">
        <v>3334.59</v>
      </c>
      <c r="R6877" s="8">
        <f t="shared" si="322"/>
        <v>1693.7600000000002</v>
      </c>
      <c r="S6877" s="8">
        <f>(((Sales[[#This Row],[Unit Price]]-(Sales[[#This Row],[Discount Applied]]*Sales[[#This Row],[Unit Price]]))-Q6877)/Q6877)*100</f>
        <v>50.793650793650805</v>
      </c>
      <c r="T6877" s="8">
        <f t="shared" si="323"/>
        <v>5028.3500000000004</v>
      </c>
      <c r="U6877" s="8">
        <f>Sales[[#This Row],[Unit Cost]]*Sales[[#This Row],[Order Quantity]]</f>
        <v>3334.59</v>
      </c>
    </row>
    <row r="6878" spans="1:21" x14ac:dyDescent="0.2">
      <c r="A6878" s="6" t="s">
        <v>7091</v>
      </c>
      <c r="B6878" s="6" t="s">
        <v>24</v>
      </c>
      <c r="C6878" s="6" t="s">
        <v>145</v>
      </c>
      <c r="D6878" s="7">
        <v>44000</v>
      </c>
      <c r="E6878" s="7">
        <v>44066</v>
      </c>
      <c r="F6878" s="7">
        <v>44070</v>
      </c>
      <c r="G6878" s="7">
        <v>44075</v>
      </c>
      <c r="H6878" s="6">
        <f t="shared" si="321"/>
        <v>9</v>
      </c>
      <c r="I6878" s="6" t="s">
        <v>215</v>
      </c>
      <c r="J6878" s="6">
        <v>7</v>
      </c>
      <c r="K6878" s="6">
        <v>5</v>
      </c>
      <c r="L6878" s="6">
        <v>123</v>
      </c>
      <c r="M6878" s="6">
        <v>15</v>
      </c>
      <c r="N6878" s="6">
        <v>1</v>
      </c>
      <c r="O6878" s="6">
        <v>0.4</v>
      </c>
      <c r="P6878" s="8">
        <v>167.5</v>
      </c>
      <c r="Q6878" s="8">
        <v>73.7</v>
      </c>
      <c r="R6878" s="8">
        <f t="shared" si="322"/>
        <v>26.799999999999997</v>
      </c>
      <c r="S6878" s="8">
        <f>(((Sales[[#This Row],[Unit Price]]-(Sales[[#This Row],[Discount Applied]]*Sales[[#This Row],[Unit Price]]))-Q6878)/Q6878)*100</f>
        <v>36.36363636363636</v>
      </c>
      <c r="T6878" s="8">
        <f t="shared" si="323"/>
        <v>100.5</v>
      </c>
      <c r="U6878" s="8">
        <f>Sales[[#This Row],[Unit Cost]]*Sales[[#This Row],[Order Quantity]]</f>
        <v>73.7</v>
      </c>
    </row>
    <row r="6879" spans="1:21" x14ac:dyDescent="0.2">
      <c r="A6879" s="6" t="s">
        <v>7092</v>
      </c>
      <c r="B6879" s="6" t="s">
        <v>24</v>
      </c>
      <c r="C6879" s="6" t="s">
        <v>145</v>
      </c>
      <c r="D6879" s="7">
        <v>43900</v>
      </c>
      <c r="E6879" s="7">
        <v>44066</v>
      </c>
      <c r="F6879" s="7">
        <v>44092</v>
      </c>
      <c r="G6879" s="7">
        <v>44098</v>
      </c>
      <c r="H6879" s="6">
        <f t="shared" si="321"/>
        <v>32</v>
      </c>
      <c r="I6879" s="6" t="s">
        <v>215</v>
      </c>
      <c r="J6879" s="6">
        <v>2</v>
      </c>
      <c r="K6879" s="6">
        <v>16</v>
      </c>
      <c r="L6879" s="6">
        <v>103</v>
      </c>
      <c r="M6879" s="6">
        <v>19</v>
      </c>
      <c r="N6879" s="6">
        <v>1</v>
      </c>
      <c r="O6879" s="6">
        <v>0.1</v>
      </c>
      <c r="P6879" s="8">
        <v>5480.6</v>
      </c>
      <c r="Q6879" s="8">
        <v>3288.36</v>
      </c>
      <c r="R6879" s="8">
        <f t="shared" si="322"/>
        <v>1644.1799999999998</v>
      </c>
      <c r="S6879" s="8">
        <f>(((Sales[[#This Row],[Unit Price]]-(Sales[[#This Row],[Discount Applied]]*Sales[[#This Row],[Unit Price]]))-Q6879)/Q6879)*100</f>
        <v>49.999999999999993</v>
      </c>
      <c r="T6879" s="8">
        <f t="shared" si="323"/>
        <v>4932.54</v>
      </c>
      <c r="U6879" s="8">
        <f>Sales[[#This Row],[Unit Cost]]*Sales[[#This Row],[Order Quantity]]</f>
        <v>3288.36</v>
      </c>
    </row>
    <row r="6880" spans="1:21" x14ac:dyDescent="0.2">
      <c r="A6880" s="6" t="s">
        <v>7093</v>
      </c>
      <c r="B6880" s="6" t="s">
        <v>23</v>
      </c>
      <c r="C6880" s="6" t="s">
        <v>144</v>
      </c>
      <c r="D6880" s="7">
        <v>44000</v>
      </c>
      <c r="E6880" s="7">
        <v>44066</v>
      </c>
      <c r="F6880" s="7">
        <v>44077</v>
      </c>
      <c r="G6880" s="7">
        <v>44082</v>
      </c>
      <c r="H6880" s="6">
        <f t="shared" si="321"/>
        <v>16</v>
      </c>
      <c r="I6880" s="6" t="s">
        <v>215</v>
      </c>
      <c r="J6880" s="6">
        <v>21</v>
      </c>
      <c r="K6880" s="6">
        <v>20</v>
      </c>
      <c r="L6880" s="6">
        <v>68</v>
      </c>
      <c r="M6880" s="6">
        <v>22</v>
      </c>
      <c r="N6880" s="6">
        <v>7</v>
      </c>
      <c r="O6880" s="6">
        <v>0.4</v>
      </c>
      <c r="P6880" s="8">
        <v>3819</v>
      </c>
      <c r="Q6880" s="8">
        <v>2482.35</v>
      </c>
      <c r="R6880" s="8">
        <f t="shared" si="322"/>
        <v>-1336.6500000000015</v>
      </c>
      <c r="S6880" s="8">
        <f>(((Sales[[#This Row],[Unit Price]]-(Sales[[#This Row],[Discount Applied]]*Sales[[#This Row],[Unit Price]]))-Q6880)/Q6880)*100</f>
        <v>-7.6923076923077041</v>
      </c>
      <c r="T6880" s="8">
        <f t="shared" si="323"/>
        <v>16039.8</v>
      </c>
      <c r="U6880" s="8">
        <f>Sales[[#This Row],[Unit Cost]]*Sales[[#This Row],[Order Quantity]]</f>
        <v>17376.45</v>
      </c>
    </row>
    <row r="6881" spans="1:21" x14ac:dyDescent="0.2">
      <c r="A6881" s="6" t="s">
        <v>7094</v>
      </c>
      <c r="B6881" s="6" t="s">
        <v>25</v>
      </c>
      <c r="C6881" s="6" t="s">
        <v>147</v>
      </c>
      <c r="D6881" s="7">
        <v>44000</v>
      </c>
      <c r="E6881" s="7">
        <v>44066</v>
      </c>
      <c r="F6881" s="7">
        <v>44081</v>
      </c>
      <c r="G6881" s="7">
        <v>44083</v>
      </c>
      <c r="H6881" s="6">
        <f t="shared" si="321"/>
        <v>17</v>
      </c>
      <c r="I6881" s="6" t="s">
        <v>215</v>
      </c>
      <c r="J6881" s="6">
        <v>17</v>
      </c>
      <c r="K6881" s="6">
        <v>43</v>
      </c>
      <c r="L6881" s="6">
        <v>257</v>
      </c>
      <c r="M6881" s="6">
        <v>46</v>
      </c>
      <c r="N6881" s="6">
        <v>4</v>
      </c>
      <c r="O6881" s="6">
        <v>0.4</v>
      </c>
      <c r="P6881" s="8">
        <v>6016.6</v>
      </c>
      <c r="Q6881" s="8">
        <v>3429.462</v>
      </c>
      <c r="R6881" s="8">
        <f t="shared" si="322"/>
        <v>721.99200000000019</v>
      </c>
      <c r="S6881" s="8">
        <f>(((Sales[[#This Row],[Unit Price]]-(Sales[[#This Row],[Discount Applied]]*Sales[[#This Row],[Unit Price]]))-Q6881)/Q6881)*100</f>
        <v>5.2631578947368434</v>
      </c>
      <c r="T6881" s="8">
        <f t="shared" si="323"/>
        <v>14439.84</v>
      </c>
      <c r="U6881" s="8">
        <f>Sales[[#This Row],[Unit Cost]]*Sales[[#This Row],[Order Quantity]]</f>
        <v>13717.848</v>
      </c>
    </row>
    <row r="6882" spans="1:21" x14ac:dyDescent="0.2">
      <c r="A6882" s="6" t="s">
        <v>7095</v>
      </c>
      <c r="B6882" s="6" t="s">
        <v>23</v>
      </c>
      <c r="C6882" s="6" t="s">
        <v>144</v>
      </c>
      <c r="D6882" s="7">
        <v>44000</v>
      </c>
      <c r="E6882" s="7">
        <v>44067</v>
      </c>
      <c r="F6882" s="7">
        <v>44093</v>
      </c>
      <c r="G6882" s="7">
        <v>44094</v>
      </c>
      <c r="H6882" s="6">
        <f t="shared" si="321"/>
        <v>27</v>
      </c>
      <c r="I6882" s="6" t="s">
        <v>215</v>
      </c>
      <c r="J6882" s="6">
        <v>23</v>
      </c>
      <c r="K6882" s="6">
        <v>26</v>
      </c>
      <c r="L6882" s="6">
        <v>60</v>
      </c>
      <c r="M6882" s="6">
        <v>10</v>
      </c>
      <c r="N6882" s="6">
        <v>4</v>
      </c>
      <c r="O6882" s="6">
        <v>0.4</v>
      </c>
      <c r="P6882" s="8">
        <v>1025.1000000000001</v>
      </c>
      <c r="Q6882" s="8">
        <v>543.30300000000011</v>
      </c>
      <c r="R6882" s="8">
        <f t="shared" si="322"/>
        <v>287.02799999999979</v>
      </c>
      <c r="S6882" s="8">
        <f>(((Sales[[#This Row],[Unit Price]]-(Sales[[#This Row],[Discount Applied]]*Sales[[#This Row],[Unit Price]]))-Q6882)/Q6882)*100</f>
        <v>13.20754716981131</v>
      </c>
      <c r="T6882" s="8">
        <f t="shared" si="323"/>
        <v>2460.2400000000002</v>
      </c>
      <c r="U6882" s="8">
        <f>Sales[[#This Row],[Unit Cost]]*Sales[[#This Row],[Order Quantity]]</f>
        <v>2173.2120000000004</v>
      </c>
    </row>
    <row r="6883" spans="1:21" x14ac:dyDescent="0.2">
      <c r="A6883" s="6" t="s">
        <v>7096</v>
      </c>
      <c r="B6883" s="6" t="s">
        <v>25</v>
      </c>
      <c r="C6883" s="6" t="s">
        <v>147</v>
      </c>
      <c r="D6883" s="7">
        <v>43900</v>
      </c>
      <c r="E6883" s="7">
        <v>44067</v>
      </c>
      <c r="F6883" s="7">
        <v>44073</v>
      </c>
      <c r="G6883" s="7">
        <v>44076</v>
      </c>
      <c r="H6883" s="6">
        <f t="shared" si="321"/>
        <v>9</v>
      </c>
      <c r="I6883" s="6" t="s">
        <v>215</v>
      </c>
      <c r="J6883" s="6">
        <v>14</v>
      </c>
      <c r="K6883" s="6">
        <v>45</v>
      </c>
      <c r="L6883" s="6">
        <v>246</v>
      </c>
      <c r="M6883" s="6">
        <v>24</v>
      </c>
      <c r="N6883" s="6">
        <v>5</v>
      </c>
      <c r="O6883" s="6">
        <v>7.4999999999999997E-2</v>
      </c>
      <c r="P6883" s="8">
        <v>2659.9</v>
      </c>
      <c r="Q6883" s="8">
        <v>1861.9299999999998</v>
      </c>
      <c r="R6883" s="8">
        <f t="shared" si="322"/>
        <v>2992.3875000000007</v>
      </c>
      <c r="S6883" s="8">
        <f>(((Sales[[#This Row],[Unit Price]]-(Sales[[#This Row],[Discount Applied]]*Sales[[#This Row],[Unit Price]]))-Q6883)/Q6883)*100</f>
        <v>32.142857142857167</v>
      </c>
      <c r="T6883" s="8">
        <f t="shared" si="323"/>
        <v>12302.0375</v>
      </c>
      <c r="U6883" s="8">
        <f>Sales[[#This Row],[Unit Cost]]*Sales[[#This Row],[Order Quantity]]</f>
        <v>9309.65</v>
      </c>
    </row>
    <row r="6884" spans="1:21" x14ac:dyDescent="0.2">
      <c r="A6884" s="6" t="s">
        <v>7097</v>
      </c>
      <c r="B6884" s="6" t="s">
        <v>24</v>
      </c>
      <c r="C6884" s="6" t="s">
        <v>147</v>
      </c>
      <c r="D6884" s="7">
        <v>43900</v>
      </c>
      <c r="E6884" s="7">
        <v>44067</v>
      </c>
      <c r="F6884" s="7">
        <v>44080</v>
      </c>
      <c r="G6884" s="7">
        <v>44090</v>
      </c>
      <c r="H6884" s="6">
        <f t="shared" si="321"/>
        <v>23</v>
      </c>
      <c r="I6884" s="6" t="s">
        <v>215</v>
      </c>
      <c r="J6884" s="6">
        <v>8</v>
      </c>
      <c r="K6884" s="6">
        <v>12</v>
      </c>
      <c r="L6884" s="6">
        <v>242</v>
      </c>
      <c r="M6884" s="6">
        <v>2</v>
      </c>
      <c r="N6884" s="6">
        <v>8</v>
      </c>
      <c r="O6884" s="6">
        <v>0.05</v>
      </c>
      <c r="P6884" s="8">
        <v>3892.7000000000003</v>
      </c>
      <c r="Q6884" s="8">
        <v>2997.3790000000004</v>
      </c>
      <c r="R6884" s="8">
        <f t="shared" si="322"/>
        <v>5605.4879999999976</v>
      </c>
      <c r="S6884" s="8">
        <f>(((Sales[[#This Row],[Unit Price]]-(Sales[[#This Row],[Discount Applied]]*Sales[[#This Row],[Unit Price]]))-Q6884)/Q6884)*100</f>
        <v>23.376623376623364</v>
      </c>
      <c r="T6884" s="8">
        <f t="shared" si="323"/>
        <v>29584.52</v>
      </c>
      <c r="U6884" s="8">
        <f>Sales[[#This Row],[Unit Cost]]*Sales[[#This Row],[Order Quantity]]</f>
        <v>23979.032000000003</v>
      </c>
    </row>
    <row r="6885" spans="1:21" x14ac:dyDescent="0.2">
      <c r="A6885" s="6" t="s">
        <v>7098</v>
      </c>
      <c r="B6885" s="6" t="s">
        <v>25</v>
      </c>
      <c r="C6885" s="6" t="s">
        <v>147</v>
      </c>
      <c r="D6885" s="7">
        <v>44000</v>
      </c>
      <c r="E6885" s="7">
        <v>44067</v>
      </c>
      <c r="F6885" s="7">
        <v>44082</v>
      </c>
      <c r="G6885" s="7">
        <v>44085</v>
      </c>
      <c r="H6885" s="6">
        <f t="shared" si="321"/>
        <v>18</v>
      </c>
      <c r="I6885" s="6" t="s">
        <v>215</v>
      </c>
      <c r="J6885" s="6">
        <v>19</v>
      </c>
      <c r="K6885" s="6">
        <v>37</v>
      </c>
      <c r="L6885" s="6">
        <v>223</v>
      </c>
      <c r="M6885" s="6">
        <v>39</v>
      </c>
      <c r="N6885" s="6">
        <v>4</v>
      </c>
      <c r="O6885" s="6">
        <v>0.1</v>
      </c>
      <c r="P6885" s="8">
        <v>911.2</v>
      </c>
      <c r="Q6885" s="8">
        <v>473.82400000000001</v>
      </c>
      <c r="R6885" s="8">
        <f t="shared" si="322"/>
        <v>1385.0240000000001</v>
      </c>
      <c r="S6885" s="8">
        <f>(((Sales[[#This Row],[Unit Price]]-(Sales[[#This Row],[Discount Applied]]*Sales[[#This Row],[Unit Price]]))-Q6885)/Q6885)*100</f>
        <v>73.07692307692308</v>
      </c>
      <c r="T6885" s="8">
        <f t="shared" si="323"/>
        <v>3280.32</v>
      </c>
      <c r="U6885" s="8">
        <f>Sales[[#This Row],[Unit Cost]]*Sales[[#This Row],[Order Quantity]]</f>
        <v>1895.296</v>
      </c>
    </row>
    <row r="6886" spans="1:21" x14ac:dyDescent="0.2">
      <c r="A6886" s="6" t="s">
        <v>7099</v>
      </c>
      <c r="B6886" s="6" t="s">
        <v>23</v>
      </c>
      <c r="C6886" s="6" t="s">
        <v>147</v>
      </c>
      <c r="D6886" s="7">
        <v>43900</v>
      </c>
      <c r="E6886" s="7">
        <v>44067</v>
      </c>
      <c r="F6886" s="7">
        <v>44080</v>
      </c>
      <c r="G6886" s="7">
        <v>44085</v>
      </c>
      <c r="H6886" s="6">
        <f t="shared" si="321"/>
        <v>18</v>
      </c>
      <c r="I6886" s="6" t="s">
        <v>215</v>
      </c>
      <c r="J6886" s="6">
        <v>23</v>
      </c>
      <c r="K6886" s="6">
        <v>41</v>
      </c>
      <c r="L6886" s="6">
        <v>254</v>
      </c>
      <c r="M6886" s="6">
        <v>10</v>
      </c>
      <c r="N6886" s="6">
        <v>2</v>
      </c>
      <c r="O6886" s="6">
        <v>0.3</v>
      </c>
      <c r="P6886" s="8">
        <v>1862.6000000000001</v>
      </c>
      <c r="Q6886" s="8">
        <v>745.04000000000008</v>
      </c>
      <c r="R6886" s="8">
        <f t="shared" si="322"/>
        <v>1117.5600000000002</v>
      </c>
      <c r="S6886" s="8">
        <f>(((Sales[[#This Row],[Unit Price]]-(Sales[[#This Row],[Discount Applied]]*Sales[[#This Row],[Unit Price]]))-Q6886)/Q6886)*100</f>
        <v>75</v>
      </c>
      <c r="T6886" s="8">
        <f t="shared" si="323"/>
        <v>2607.6400000000003</v>
      </c>
      <c r="U6886" s="8">
        <f>Sales[[#This Row],[Unit Cost]]*Sales[[#This Row],[Order Quantity]]</f>
        <v>1490.0800000000002</v>
      </c>
    </row>
    <row r="6887" spans="1:21" x14ac:dyDescent="0.2">
      <c r="A6887" s="6" t="s">
        <v>7100</v>
      </c>
      <c r="B6887" s="6" t="s">
        <v>26</v>
      </c>
      <c r="C6887" s="6" t="s">
        <v>147</v>
      </c>
      <c r="D6887" s="7">
        <v>43900</v>
      </c>
      <c r="E6887" s="7">
        <v>44067</v>
      </c>
      <c r="F6887" s="7">
        <v>44071</v>
      </c>
      <c r="G6887" s="7">
        <v>44074</v>
      </c>
      <c r="H6887" s="6">
        <f t="shared" si="321"/>
        <v>7</v>
      </c>
      <c r="I6887" s="6" t="s">
        <v>215</v>
      </c>
      <c r="J6887" s="6">
        <v>28</v>
      </c>
      <c r="K6887" s="6">
        <v>15</v>
      </c>
      <c r="L6887" s="6">
        <v>214</v>
      </c>
      <c r="M6887" s="6">
        <v>45</v>
      </c>
      <c r="N6887" s="6">
        <v>5</v>
      </c>
      <c r="O6887" s="6">
        <v>0.05</v>
      </c>
      <c r="P6887" s="8">
        <v>207.70000000000002</v>
      </c>
      <c r="Q6887" s="8">
        <v>139.15900000000002</v>
      </c>
      <c r="R6887" s="8">
        <f t="shared" si="322"/>
        <v>290.77999999999997</v>
      </c>
      <c r="S6887" s="8">
        <f>(((Sales[[#This Row],[Unit Price]]-(Sales[[#This Row],[Discount Applied]]*Sales[[#This Row],[Unit Price]]))-Q6887)/Q6887)*100</f>
        <v>41.791044776119399</v>
      </c>
      <c r="T6887" s="8">
        <f t="shared" si="323"/>
        <v>986.57500000000005</v>
      </c>
      <c r="U6887" s="8">
        <f>Sales[[#This Row],[Unit Cost]]*Sales[[#This Row],[Order Quantity]]</f>
        <v>695.79500000000007</v>
      </c>
    </row>
    <row r="6888" spans="1:21" x14ac:dyDescent="0.2">
      <c r="A6888" s="6" t="s">
        <v>7101</v>
      </c>
      <c r="B6888" s="6" t="s">
        <v>25</v>
      </c>
      <c r="C6888" s="6" t="s">
        <v>147</v>
      </c>
      <c r="D6888" s="7">
        <v>43900</v>
      </c>
      <c r="E6888" s="7">
        <v>44067</v>
      </c>
      <c r="F6888" s="7">
        <v>44074</v>
      </c>
      <c r="G6888" s="7">
        <v>44077</v>
      </c>
      <c r="H6888" s="6">
        <f t="shared" si="321"/>
        <v>10</v>
      </c>
      <c r="I6888" s="6" t="s">
        <v>215</v>
      </c>
      <c r="J6888" s="6">
        <v>18</v>
      </c>
      <c r="K6888" s="6">
        <v>22</v>
      </c>
      <c r="L6888" s="6">
        <v>248</v>
      </c>
      <c r="M6888" s="6">
        <v>28</v>
      </c>
      <c r="N6888" s="6">
        <v>1</v>
      </c>
      <c r="O6888" s="6">
        <v>7.4999999999999997E-2</v>
      </c>
      <c r="P6888" s="8">
        <v>1969.8</v>
      </c>
      <c r="Q6888" s="8">
        <v>1634.934</v>
      </c>
      <c r="R6888" s="8">
        <f t="shared" si="322"/>
        <v>187.13100000000009</v>
      </c>
      <c r="S6888" s="8">
        <f>(((Sales[[#This Row],[Unit Price]]-(Sales[[#This Row],[Discount Applied]]*Sales[[#This Row],[Unit Price]]))-Q6888)/Q6888)*100</f>
        <v>11.445783132530126</v>
      </c>
      <c r="T6888" s="8">
        <f t="shared" si="323"/>
        <v>1822.0650000000001</v>
      </c>
      <c r="U6888" s="8">
        <f>Sales[[#This Row],[Unit Cost]]*Sales[[#This Row],[Order Quantity]]</f>
        <v>1634.934</v>
      </c>
    </row>
    <row r="6889" spans="1:21" x14ac:dyDescent="0.2">
      <c r="A6889" s="6" t="s">
        <v>7102</v>
      </c>
      <c r="B6889" s="6" t="s">
        <v>24</v>
      </c>
      <c r="C6889" s="6" t="s">
        <v>147</v>
      </c>
      <c r="D6889" s="7">
        <v>44000</v>
      </c>
      <c r="E6889" s="7">
        <v>44067</v>
      </c>
      <c r="F6889" s="7">
        <v>44085</v>
      </c>
      <c r="G6889" s="7">
        <v>44091</v>
      </c>
      <c r="H6889" s="6">
        <f t="shared" si="321"/>
        <v>24</v>
      </c>
      <c r="I6889" s="6" t="s">
        <v>215</v>
      </c>
      <c r="J6889" s="6">
        <v>5</v>
      </c>
      <c r="K6889" s="6">
        <v>14</v>
      </c>
      <c r="L6889" s="6">
        <v>204</v>
      </c>
      <c r="M6889" s="6">
        <v>37</v>
      </c>
      <c r="N6889" s="6">
        <v>4</v>
      </c>
      <c r="O6889" s="6">
        <v>7.4999999999999997E-2</v>
      </c>
      <c r="P6889" s="8">
        <v>944.7</v>
      </c>
      <c r="Q6889" s="8">
        <v>462.90300000000002</v>
      </c>
      <c r="R6889" s="8">
        <f t="shared" si="322"/>
        <v>1643.7780000000002</v>
      </c>
      <c r="S6889" s="8">
        <f>(((Sales[[#This Row],[Unit Price]]-(Sales[[#This Row],[Discount Applied]]*Sales[[#This Row],[Unit Price]]))-Q6889)/Q6889)*100</f>
        <v>88.775510204081641</v>
      </c>
      <c r="T6889" s="8">
        <f t="shared" si="323"/>
        <v>3495.3900000000003</v>
      </c>
      <c r="U6889" s="8">
        <f>Sales[[#This Row],[Unit Cost]]*Sales[[#This Row],[Order Quantity]]</f>
        <v>1851.6120000000001</v>
      </c>
    </row>
    <row r="6890" spans="1:21" x14ac:dyDescent="0.2">
      <c r="A6890" s="6" t="s">
        <v>7103</v>
      </c>
      <c r="B6890" s="6" t="s">
        <v>25</v>
      </c>
      <c r="C6890" s="6" t="s">
        <v>148</v>
      </c>
      <c r="D6890" s="7">
        <v>43900</v>
      </c>
      <c r="E6890" s="7">
        <v>44067</v>
      </c>
      <c r="F6890" s="7">
        <v>44084</v>
      </c>
      <c r="G6890" s="7">
        <v>44085</v>
      </c>
      <c r="H6890" s="6">
        <f t="shared" si="321"/>
        <v>18</v>
      </c>
      <c r="I6890" s="6" t="s">
        <v>215</v>
      </c>
      <c r="J6890" s="6">
        <v>18</v>
      </c>
      <c r="K6890" s="6">
        <v>6</v>
      </c>
      <c r="L6890" s="6">
        <v>44</v>
      </c>
      <c r="M6890" s="6">
        <v>33</v>
      </c>
      <c r="N6890" s="6">
        <v>4</v>
      </c>
      <c r="O6890" s="6">
        <v>0.05</v>
      </c>
      <c r="P6890" s="8">
        <v>864.30000000000007</v>
      </c>
      <c r="Q6890" s="8">
        <v>535.86599999999999</v>
      </c>
      <c r="R6890" s="8">
        <f t="shared" si="322"/>
        <v>1140.8760000000002</v>
      </c>
      <c r="S6890" s="8">
        <f>(((Sales[[#This Row],[Unit Price]]-(Sales[[#This Row],[Discount Applied]]*Sales[[#This Row],[Unit Price]]))-Q6890)/Q6890)*100</f>
        <v>53.225806451612911</v>
      </c>
      <c r="T6890" s="8">
        <f t="shared" si="323"/>
        <v>3284.34</v>
      </c>
      <c r="U6890" s="8">
        <f>Sales[[#This Row],[Unit Cost]]*Sales[[#This Row],[Order Quantity]]</f>
        <v>2143.4639999999999</v>
      </c>
    </row>
    <row r="6891" spans="1:21" x14ac:dyDescent="0.2">
      <c r="A6891" s="6" t="s">
        <v>7104</v>
      </c>
      <c r="B6891" s="6" t="s">
        <v>23</v>
      </c>
      <c r="C6891" s="6" t="s">
        <v>146</v>
      </c>
      <c r="D6891" s="7">
        <v>44000</v>
      </c>
      <c r="E6891" s="7">
        <v>44068</v>
      </c>
      <c r="F6891" s="7">
        <v>44094</v>
      </c>
      <c r="G6891" s="7">
        <v>44099</v>
      </c>
      <c r="H6891" s="6">
        <f t="shared" si="321"/>
        <v>31</v>
      </c>
      <c r="I6891" s="6" t="s">
        <v>215</v>
      </c>
      <c r="J6891" s="6">
        <v>24</v>
      </c>
      <c r="K6891" s="6">
        <v>47</v>
      </c>
      <c r="L6891" s="6">
        <v>272</v>
      </c>
      <c r="M6891" s="6">
        <v>33</v>
      </c>
      <c r="N6891" s="6">
        <v>2</v>
      </c>
      <c r="O6891" s="6">
        <v>7.4999999999999997E-2</v>
      </c>
      <c r="P6891" s="8">
        <v>2291.4</v>
      </c>
      <c r="Q6891" s="8">
        <v>1512.3240000000001</v>
      </c>
      <c r="R6891" s="8">
        <f t="shared" si="322"/>
        <v>1214.442</v>
      </c>
      <c r="S6891" s="8">
        <f>(((Sales[[#This Row],[Unit Price]]-(Sales[[#This Row],[Discount Applied]]*Sales[[#This Row],[Unit Price]]))-Q6891)/Q6891)*100</f>
        <v>40.151515151515149</v>
      </c>
      <c r="T6891" s="8">
        <f t="shared" si="323"/>
        <v>4239.09</v>
      </c>
      <c r="U6891" s="8">
        <f>Sales[[#This Row],[Unit Cost]]*Sales[[#This Row],[Order Quantity]]</f>
        <v>3024.6480000000001</v>
      </c>
    </row>
    <row r="6892" spans="1:21" x14ac:dyDescent="0.2">
      <c r="A6892" s="6" t="s">
        <v>7105</v>
      </c>
      <c r="B6892" s="6" t="s">
        <v>24</v>
      </c>
      <c r="C6892" s="6" t="s">
        <v>148</v>
      </c>
      <c r="D6892" s="7">
        <v>43900</v>
      </c>
      <c r="E6892" s="7">
        <v>44068</v>
      </c>
      <c r="F6892" s="7">
        <v>44086</v>
      </c>
      <c r="G6892" s="7">
        <v>44091</v>
      </c>
      <c r="H6892" s="6">
        <f t="shared" si="321"/>
        <v>23</v>
      </c>
      <c r="I6892" s="6" t="s">
        <v>215</v>
      </c>
      <c r="J6892" s="6">
        <v>9</v>
      </c>
      <c r="K6892" s="6">
        <v>11</v>
      </c>
      <c r="L6892" s="6">
        <v>46</v>
      </c>
      <c r="M6892" s="6">
        <v>1</v>
      </c>
      <c r="N6892" s="6">
        <v>3</v>
      </c>
      <c r="O6892" s="6">
        <v>0.15</v>
      </c>
      <c r="P6892" s="8">
        <v>1132.3</v>
      </c>
      <c r="Q6892" s="8">
        <v>894.51700000000005</v>
      </c>
      <c r="R6892" s="8">
        <f t="shared" si="322"/>
        <v>203.8139999999994</v>
      </c>
      <c r="S6892" s="8">
        <f>(((Sales[[#This Row],[Unit Price]]-(Sales[[#This Row],[Discount Applied]]*Sales[[#This Row],[Unit Price]]))-Q6892)/Q6892)*100</f>
        <v>7.5949367088607449</v>
      </c>
      <c r="T6892" s="8">
        <f t="shared" si="323"/>
        <v>2887.3649999999998</v>
      </c>
      <c r="U6892" s="8">
        <f>Sales[[#This Row],[Unit Cost]]*Sales[[#This Row],[Order Quantity]]</f>
        <v>2683.5510000000004</v>
      </c>
    </row>
    <row r="6893" spans="1:21" x14ac:dyDescent="0.2">
      <c r="A6893" s="6" t="s">
        <v>7106</v>
      </c>
      <c r="B6893" s="6" t="s">
        <v>26</v>
      </c>
      <c r="C6893" s="6" t="s">
        <v>147</v>
      </c>
      <c r="D6893" s="7">
        <v>43900</v>
      </c>
      <c r="E6893" s="7">
        <v>44068</v>
      </c>
      <c r="F6893" s="7">
        <v>44084</v>
      </c>
      <c r="G6893" s="7">
        <v>44093</v>
      </c>
      <c r="H6893" s="6">
        <f t="shared" si="321"/>
        <v>25</v>
      </c>
      <c r="I6893" s="6" t="s">
        <v>215</v>
      </c>
      <c r="J6893" s="6">
        <v>26</v>
      </c>
      <c r="K6893" s="6">
        <v>2</v>
      </c>
      <c r="L6893" s="6">
        <v>247</v>
      </c>
      <c r="M6893" s="6">
        <v>38</v>
      </c>
      <c r="N6893" s="6">
        <v>4</v>
      </c>
      <c r="O6893" s="6">
        <v>0.05</v>
      </c>
      <c r="P6893" s="8">
        <v>194.3</v>
      </c>
      <c r="Q6893" s="8">
        <v>77.720000000000013</v>
      </c>
      <c r="R6893" s="8">
        <f t="shared" si="322"/>
        <v>427.46</v>
      </c>
      <c r="S6893" s="8">
        <f>(((Sales[[#This Row],[Unit Price]]-(Sales[[#This Row],[Discount Applied]]*Sales[[#This Row],[Unit Price]]))-Q6893)/Q6893)*100</f>
        <v>137.49999999999997</v>
      </c>
      <c r="T6893" s="8">
        <f t="shared" si="323"/>
        <v>738.34</v>
      </c>
      <c r="U6893" s="8">
        <f>Sales[[#This Row],[Unit Cost]]*Sales[[#This Row],[Order Quantity]]</f>
        <v>310.88000000000005</v>
      </c>
    </row>
    <row r="6894" spans="1:21" x14ac:dyDescent="0.2">
      <c r="A6894" s="6" t="s">
        <v>7107</v>
      </c>
      <c r="B6894" s="6" t="s">
        <v>25</v>
      </c>
      <c r="C6894" s="6" t="s">
        <v>147</v>
      </c>
      <c r="D6894" s="7">
        <v>44000</v>
      </c>
      <c r="E6894" s="7">
        <v>44068</v>
      </c>
      <c r="F6894" s="7">
        <v>44079</v>
      </c>
      <c r="G6894" s="7">
        <v>44087</v>
      </c>
      <c r="H6894" s="6">
        <f t="shared" si="321"/>
        <v>19</v>
      </c>
      <c r="I6894" s="6" t="s">
        <v>215</v>
      </c>
      <c r="J6894" s="6">
        <v>16</v>
      </c>
      <c r="K6894" s="6">
        <v>38</v>
      </c>
      <c r="L6894" s="6">
        <v>227</v>
      </c>
      <c r="M6894" s="6">
        <v>5</v>
      </c>
      <c r="N6894" s="6">
        <v>7</v>
      </c>
      <c r="O6894" s="6">
        <v>0.1</v>
      </c>
      <c r="P6894" s="8">
        <v>247.9</v>
      </c>
      <c r="Q6894" s="8">
        <v>153.69800000000001</v>
      </c>
      <c r="R6894" s="8">
        <f t="shared" si="322"/>
        <v>485.88400000000001</v>
      </c>
      <c r="S6894" s="8">
        <f>(((Sales[[#This Row],[Unit Price]]-(Sales[[#This Row],[Discount Applied]]*Sales[[#This Row],[Unit Price]]))-Q6894)/Q6894)*100</f>
        <v>45.161290322580648</v>
      </c>
      <c r="T6894" s="8">
        <f t="shared" si="323"/>
        <v>1561.77</v>
      </c>
      <c r="U6894" s="8">
        <f>Sales[[#This Row],[Unit Cost]]*Sales[[#This Row],[Order Quantity]]</f>
        <v>1075.886</v>
      </c>
    </row>
    <row r="6895" spans="1:21" x14ac:dyDescent="0.2">
      <c r="A6895" s="6" t="s">
        <v>7108</v>
      </c>
      <c r="B6895" s="6" t="s">
        <v>26</v>
      </c>
      <c r="C6895" s="6" t="s">
        <v>143</v>
      </c>
      <c r="D6895" s="7">
        <v>44000</v>
      </c>
      <c r="E6895" s="7">
        <v>44068</v>
      </c>
      <c r="F6895" s="7">
        <v>44083</v>
      </c>
      <c r="G6895" s="7">
        <v>44086</v>
      </c>
      <c r="H6895" s="6">
        <f t="shared" si="321"/>
        <v>18</v>
      </c>
      <c r="I6895" s="6" t="s">
        <v>215</v>
      </c>
      <c r="J6895" s="6">
        <v>26</v>
      </c>
      <c r="K6895" s="6">
        <v>28</v>
      </c>
      <c r="L6895" s="6">
        <v>344</v>
      </c>
      <c r="M6895" s="6">
        <v>22</v>
      </c>
      <c r="N6895" s="6">
        <v>8</v>
      </c>
      <c r="O6895" s="6">
        <v>0.05</v>
      </c>
      <c r="P6895" s="8">
        <v>1038.5</v>
      </c>
      <c r="Q6895" s="8">
        <v>623.1</v>
      </c>
      <c r="R6895" s="8">
        <f t="shared" si="322"/>
        <v>2907.8</v>
      </c>
      <c r="S6895" s="8">
        <f>(((Sales[[#This Row],[Unit Price]]-(Sales[[#This Row],[Discount Applied]]*Sales[[#This Row],[Unit Price]]))-Q6895)/Q6895)*100</f>
        <v>58.333333333333336</v>
      </c>
      <c r="T6895" s="8">
        <f t="shared" si="323"/>
        <v>7892.6</v>
      </c>
      <c r="U6895" s="8">
        <f>Sales[[#This Row],[Unit Cost]]*Sales[[#This Row],[Order Quantity]]</f>
        <v>4984.8</v>
      </c>
    </row>
    <row r="6896" spans="1:21" x14ac:dyDescent="0.2">
      <c r="A6896" s="6" t="s">
        <v>7109</v>
      </c>
      <c r="B6896" s="6" t="s">
        <v>26</v>
      </c>
      <c r="C6896" s="6" t="s">
        <v>147</v>
      </c>
      <c r="D6896" s="7">
        <v>44000</v>
      </c>
      <c r="E6896" s="7">
        <v>44068</v>
      </c>
      <c r="F6896" s="7">
        <v>44088</v>
      </c>
      <c r="G6896" s="7">
        <v>44097</v>
      </c>
      <c r="H6896" s="6">
        <f t="shared" si="321"/>
        <v>29</v>
      </c>
      <c r="I6896" s="6" t="s">
        <v>215</v>
      </c>
      <c r="J6896" s="6">
        <v>26</v>
      </c>
      <c r="K6896" s="6">
        <v>49</v>
      </c>
      <c r="L6896" s="6">
        <v>257</v>
      </c>
      <c r="M6896" s="6">
        <v>44</v>
      </c>
      <c r="N6896" s="6">
        <v>4</v>
      </c>
      <c r="O6896" s="6">
        <v>0.4</v>
      </c>
      <c r="P6896" s="8">
        <v>1105.5</v>
      </c>
      <c r="Q6896" s="8">
        <v>895.45500000000004</v>
      </c>
      <c r="R6896" s="8">
        <f t="shared" si="322"/>
        <v>-928.62000000000035</v>
      </c>
      <c r="S6896" s="8">
        <f>(((Sales[[#This Row],[Unit Price]]-(Sales[[#This Row],[Discount Applied]]*Sales[[#This Row],[Unit Price]]))-Q6896)/Q6896)*100</f>
        <v>-25.925925925925934</v>
      </c>
      <c r="T6896" s="8">
        <f t="shared" si="323"/>
        <v>2653.2</v>
      </c>
      <c r="U6896" s="8">
        <f>Sales[[#This Row],[Unit Cost]]*Sales[[#This Row],[Order Quantity]]</f>
        <v>3581.82</v>
      </c>
    </row>
    <row r="6897" spans="1:21" x14ac:dyDescent="0.2">
      <c r="A6897" s="6" t="s">
        <v>7110</v>
      </c>
      <c r="B6897" s="6" t="s">
        <v>26</v>
      </c>
      <c r="C6897" s="6" t="s">
        <v>147</v>
      </c>
      <c r="D6897" s="7">
        <v>43900</v>
      </c>
      <c r="E6897" s="7">
        <v>44068</v>
      </c>
      <c r="F6897" s="7">
        <v>44087</v>
      </c>
      <c r="G6897" s="7">
        <v>44097</v>
      </c>
      <c r="H6897" s="6">
        <f t="shared" si="321"/>
        <v>29</v>
      </c>
      <c r="I6897" s="6" t="s">
        <v>215</v>
      </c>
      <c r="J6897" s="6">
        <v>26</v>
      </c>
      <c r="K6897" s="6">
        <v>11</v>
      </c>
      <c r="L6897" s="6">
        <v>256</v>
      </c>
      <c r="M6897" s="6">
        <v>27</v>
      </c>
      <c r="N6897" s="6">
        <v>1</v>
      </c>
      <c r="O6897" s="6">
        <v>0.05</v>
      </c>
      <c r="P6897" s="8">
        <v>180.9</v>
      </c>
      <c r="Q6897" s="8">
        <v>103.113</v>
      </c>
      <c r="R6897" s="8">
        <f t="shared" si="322"/>
        <v>68.742000000000019</v>
      </c>
      <c r="S6897" s="8">
        <f>(((Sales[[#This Row],[Unit Price]]-(Sales[[#This Row],[Discount Applied]]*Sales[[#This Row],[Unit Price]]))-Q6897)/Q6897)*100</f>
        <v>66.666666666666686</v>
      </c>
      <c r="T6897" s="8">
        <f t="shared" si="323"/>
        <v>171.85500000000002</v>
      </c>
      <c r="U6897" s="8">
        <f>Sales[[#This Row],[Unit Cost]]*Sales[[#This Row],[Order Quantity]]</f>
        <v>103.113</v>
      </c>
    </row>
    <row r="6898" spans="1:21" x14ac:dyDescent="0.2">
      <c r="A6898" s="6" t="s">
        <v>7111</v>
      </c>
      <c r="B6898" s="6" t="s">
        <v>24</v>
      </c>
      <c r="C6898" s="6" t="s">
        <v>145</v>
      </c>
      <c r="D6898" s="7">
        <v>44000</v>
      </c>
      <c r="E6898" s="7">
        <v>44068</v>
      </c>
      <c r="F6898" s="7">
        <v>44094</v>
      </c>
      <c r="G6898" s="7">
        <v>44102</v>
      </c>
      <c r="H6898" s="6">
        <f t="shared" si="321"/>
        <v>34</v>
      </c>
      <c r="I6898" s="6" t="s">
        <v>215</v>
      </c>
      <c r="J6898" s="6">
        <v>10</v>
      </c>
      <c r="K6898" s="6">
        <v>9</v>
      </c>
      <c r="L6898" s="6">
        <v>200</v>
      </c>
      <c r="M6898" s="6">
        <v>28</v>
      </c>
      <c r="N6898" s="6">
        <v>1</v>
      </c>
      <c r="O6898" s="6">
        <v>0.05</v>
      </c>
      <c r="P6898" s="8">
        <v>5654.8</v>
      </c>
      <c r="Q6898" s="8">
        <v>3279.7840000000001</v>
      </c>
      <c r="R6898" s="8">
        <f t="shared" si="322"/>
        <v>2092.2760000000003</v>
      </c>
      <c r="S6898" s="8">
        <f>(((Sales[[#This Row],[Unit Price]]-(Sales[[#This Row],[Discount Applied]]*Sales[[#This Row],[Unit Price]]))-Q6898)/Q6898)*100</f>
        <v>63.793103448275865</v>
      </c>
      <c r="T6898" s="8">
        <f t="shared" si="323"/>
        <v>5372.06</v>
      </c>
      <c r="U6898" s="8">
        <f>Sales[[#This Row],[Unit Cost]]*Sales[[#This Row],[Order Quantity]]</f>
        <v>3279.7840000000001</v>
      </c>
    </row>
    <row r="6899" spans="1:21" x14ac:dyDescent="0.2">
      <c r="A6899" s="6" t="s">
        <v>7112</v>
      </c>
      <c r="B6899" s="6" t="s">
        <v>24</v>
      </c>
      <c r="C6899" s="6" t="s">
        <v>145</v>
      </c>
      <c r="D6899" s="7">
        <v>44000</v>
      </c>
      <c r="E6899" s="7">
        <v>44068</v>
      </c>
      <c r="F6899" s="7">
        <v>44076</v>
      </c>
      <c r="G6899" s="7">
        <v>44084</v>
      </c>
      <c r="H6899" s="6">
        <f t="shared" si="321"/>
        <v>16</v>
      </c>
      <c r="I6899" s="6" t="s">
        <v>215</v>
      </c>
      <c r="J6899" s="6">
        <v>10</v>
      </c>
      <c r="K6899" s="6">
        <v>35</v>
      </c>
      <c r="L6899" s="6">
        <v>154</v>
      </c>
      <c r="M6899" s="6">
        <v>40</v>
      </c>
      <c r="N6899" s="6">
        <v>7</v>
      </c>
      <c r="O6899" s="6">
        <v>0.2</v>
      </c>
      <c r="P6899" s="8">
        <v>3906.1</v>
      </c>
      <c r="Q6899" s="8">
        <v>1757.7449999999999</v>
      </c>
      <c r="R6899" s="8">
        <f t="shared" si="322"/>
        <v>9569.9449999999997</v>
      </c>
      <c r="S6899" s="8">
        <f>(((Sales[[#This Row],[Unit Price]]-(Sales[[#This Row],[Discount Applied]]*Sales[[#This Row],[Unit Price]]))-Q6899)/Q6899)*100</f>
        <v>77.777777777777786</v>
      </c>
      <c r="T6899" s="8">
        <f t="shared" si="323"/>
        <v>21874.16</v>
      </c>
      <c r="U6899" s="8">
        <f>Sales[[#This Row],[Unit Cost]]*Sales[[#This Row],[Order Quantity]]</f>
        <v>12304.215</v>
      </c>
    </row>
    <row r="6900" spans="1:21" x14ac:dyDescent="0.2">
      <c r="A6900" s="6" t="s">
        <v>7113</v>
      </c>
      <c r="B6900" s="6" t="s">
        <v>24</v>
      </c>
      <c r="C6900" s="6" t="s">
        <v>146</v>
      </c>
      <c r="D6900" s="7">
        <v>44000</v>
      </c>
      <c r="E6900" s="7">
        <v>44068</v>
      </c>
      <c r="F6900" s="7">
        <v>44079</v>
      </c>
      <c r="G6900" s="7">
        <v>44081</v>
      </c>
      <c r="H6900" s="6">
        <f t="shared" si="321"/>
        <v>13</v>
      </c>
      <c r="I6900" s="6" t="s">
        <v>215</v>
      </c>
      <c r="J6900" s="6">
        <v>9</v>
      </c>
      <c r="K6900" s="6">
        <v>32</v>
      </c>
      <c r="L6900" s="6">
        <v>264</v>
      </c>
      <c r="M6900" s="6">
        <v>21</v>
      </c>
      <c r="N6900" s="6">
        <v>8</v>
      </c>
      <c r="O6900" s="6">
        <v>7.4999999999999997E-2</v>
      </c>
      <c r="P6900" s="8">
        <v>917.9</v>
      </c>
      <c r="Q6900" s="8">
        <v>780.21499999999992</v>
      </c>
      <c r="R6900" s="8">
        <f t="shared" si="322"/>
        <v>550.74000000000069</v>
      </c>
      <c r="S6900" s="8">
        <f>(((Sales[[#This Row],[Unit Price]]-(Sales[[#This Row],[Discount Applied]]*Sales[[#This Row],[Unit Price]]))-Q6900)/Q6900)*100</f>
        <v>8.8235294117647172</v>
      </c>
      <c r="T6900" s="8">
        <f t="shared" si="323"/>
        <v>6792.46</v>
      </c>
      <c r="U6900" s="8">
        <f>Sales[[#This Row],[Unit Cost]]*Sales[[#This Row],[Order Quantity]]</f>
        <v>6241.7199999999993</v>
      </c>
    </row>
    <row r="6901" spans="1:21" x14ac:dyDescent="0.2">
      <c r="A6901" s="6" t="s">
        <v>7114</v>
      </c>
      <c r="B6901" s="6" t="s">
        <v>25</v>
      </c>
      <c r="C6901" s="6" t="s">
        <v>145</v>
      </c>
      <c r="D6901" s="7">
        <v>43900</v>
      </c>
      <c r="E6901" s="7">
        <v>44068</v>
      </c>
      <c r="F6901" s="7">
        <v>44073</v>
      </c>
      <c r="G6901" s="7">
        <v>44076</v>
      </c>
      <c r="H6901" s="6">
        <f t="shared" si="321"/>
        <v>8</v>
      </c>
      <c r="I6901" s="6" t="s">
        <v>215</v>
      </c>
      <c r="J6901" s="6">
        <v>18</v>
      </c>
      <c r="K6901" s="6">
        <v>16</v>
      </c>
      <c r="L6901" s="6">
        <v>178</v>
      </c>
      <c r="M6901" s="6">
        <v>13</v>
      </c>
      <c r="N6901" s="6">
        <v>7</v>
      </c>
      <c r="O6901" s="6">
        <v>0.2</v>
      </c>
      <c r="P6901" s="8">
        <v>2619.7000000000003</v>
      </c>
      <c r="Q6901" s="8">
        <v>2121.9570000000003</v>
      </c>
      <c r="R6901" s="8">
        <f t="shared" si="322"/>
        <v>-183.37900000000081</v>
      </c>
      <c r="S6901" s="8">
        <f>(((Sales[[#This Row],[Unit Price]]-(Sales[[#This Row],[Discount Applied]]*Sales[[#This Row],[Unit Price]]))-Q6901)/Q6901)*100</f>
        <v>-1.2345679012345732</v>
      </c>
      <c r="T6901" s="8">
        <f t="shared" si="323"/>
        <v>14670.320000000002</v>
      </c>
      <c r="U6901" s="8">
        <f>Sales[[#This Row],[Unit Cost]]*Sales[[#This Row],[Order Quantity]]</f>
        <v>14853.699000000002</v>
      </c>
    </row>
    <row r="6902" spans="1:21" x14ac:dyDescent="0.2">
      <c r="A6902" s="6" t="s">
        <v>7115</v>
      </c>
      <c r="B6902" s="6" t="s">
        <v>25</v>
      </c>
      <c r="C6902" s="6" t="s">
        <v>146</v>
      </c>
      <c r="D6902" s="7">
        <v>44000</v>
      </c>
      <c r="E6902" s="7">
        <v>44069</v>
      </c>
      <c r="F6902" s="7">
        <v>44083</v>
      </c>
      <c r="G6902" s="7">
        <v>44092</v>
      </c>
      <c r="H6902" s="6">
        <f t="shared" si="321"/>
        <v>23</v>
      </c>
      <c r="I6902" s="6" t="s">
        <v>215</v>
      </c>
      <c r="J6902" s="6">
        <v>12</v>
      </c>
      <c r="K6902" s="6">
        <v>47</v>
      </c>
      <c r="L6902" s="6">
        <v>326</v>
      </c>
      <c r="M6902" s="6">
        <v>45</v>
      </c>
      <c r="N6902" s="6">
        <v>6</v>
      </c>
      <c r="O6902" s="6">
        <v>7.4999999999999997E-2</v>
      </c>
      <c r="P6902" s="8">
        <v>777.2</v>
      </c>
      <c r="Q6902" s="8">
        <v>512.952</v>
      </c>
      <c r="R6902" s="8">
        <f t="shared" si="322"/>
        <v>1235.748000000001</v>
      </c>
      <c r="S6902" s="8">
        <f>(((Sales[[#This Row],[Unit Price]]-(Sales[[#This Row],[Discount Applied]]*Sales[[#This Row],[Unit Price]]))-Q6902)/Q6902)*100</f>
        <v>40.151515151515163</v>
      </c>
      <c r="T6902" s="8">
        <f t="shared" si="323"/>
        <v>4313.4600000000009</v>
      </c>
      <c r="U6902" s="8">
        <f>Sales[[#This Row],[Unit Cost]]*Sales[[#This Row],[Order Quantity]]</f>
        <v>3077.712</v>
      </c>
    </row>
    <row r="6903" spans="1:21" x14ac:dyDescent="0.2">
      <c r="A6903" s="6" t="s">
        <v>7116</v>
      </c>
      <c r="B6903" s="6" t="s">
        <v>25</v>
      </c>
      <c r="C6903" s="6" t="s">
        <v>145</v>
      </c>
      <c r="D6903" s="7">
        <v>44000</v>
      </c>
      <c r="E6903" s="7">
        <v>44069</v>
      </c>
      <c r="F6903" s="7">
        <v>44084</v>
      </c>
      <c r="G6903" s="7">
        <v>44090</v>
      </c>
      <c r="H6903" s="6">
        <f t="shared" si="321"/>
        <v>21</v>
      </c>
      <c r="I6903" s="6" t="s">
        <v>215</v>
      </c>
      <c r="J6903" s="6">
        <v>16</v>
      </c>
      <c r="K6903" s="6">
        <v>23</v>
      </c>
      <c r="L6903" s="6">
        <v>196</v>
      </c>
      <c r="M6903" s="6">
        <v>26</v>
      </c>
      <c r="N6903" s="6">
        <v>8</v>
      </c>
      <c r="O6903" s="6">
        <v>0.15</v>
      </c>
      <c r="P6903" s="8">
        <v>958.1</v>
      </c>
      <c r="Q6903" s="8">
        <v>603.60300000000007</v>
      </c>
      <c r="R6903" s="8">
        <f t="shared" si="322"/>
        <v>1686.2559999999994</v>
      </c>
      <c r="S6903" s="8">
        <f>(((Sales[[#This Row],[Unit Price]]-(Sales[[#This Row],[Discount Applied]]*Sales[[#This Row],[Unit Price]]))-Q6903)/Q6903)*100</f>
        <v>34.920634920634903</v>
      </c>
      <c r="T6903" s="8">
        <f t="shared" si="323"/>
        <v>6515.08</v>
      </c>
      <c r="U6903" s="8">
        <f>Sales[[#This Row],[Unit Cost]]*Sales[[#This Row],[Order Quantity]]</f>
        <v>4828.8240000000005</v>
      </c>
    </row>
    <row r="6904" spans="1:21" x14ac:dyDescent="0.2">
      <c r="A6904" s="6" t="s">
        <v>7117</v>
      </c>
      <c r="B6904" s="6" t="s">
        <v>23</v>
      </c>
      <c r="C6904" s="6" t="s">
        <v>144</v>
      </c>
      <c r="D6904" s="7">
        <v>43900</v>
      </c>
      <c r="E6904" s="7">
        <v>44069</v>
      </c>
      <c r="F6904" s="7">
        <v>44088</v>
      </c>
      <c r="G6904" s="7">
        <v>44095</v>
      </c>
      <c r="H6904" s="6">
        <f t="shared" si="321"/>
        <v>26</v>
      </c>
      <c r="I6904" s="6" t="s">
        <v>215</v>
      </c>
      <c r="J6904" s="6">
        <v>21</v>
      </c>
      <c r="K6904" s="6">
        <v>20</v>
      </c>
      <c r="L6904" s="6">
        <v>76</v>
      </c>
      <c r="M6904" s="6">
        <v>11</v>
      </c>
      <c r="N6904" s="6">
        <v>8</v>
      </c>
      <c r="O6904" s="6">
        <v>0.05</v>
      </c>
      <c r="P6904" s="8">
        <v>227.8</v>
      </c>
      <c r="Q6904" s="8">
        <v>123.01200000000001</v>
      </c>
      <c r="R6904" s="8">
        <f t="shared" si="322"/>
        <v>747.18400000000008</v>
      </c>
      <c r="S6904" s="8">
        <f>(((Sales[[#This Row],[Unit Price]]-(Sales[[#This Row],[Discount Applied]]*Sales[[#This Row],[Unit Price]]))-Q6904)/Q6904)*100</f>
        <v>75.925925925925924</v>
      </c>
      <c r="T6904" s="8">
        <f t="shared" si="323"/>
        <v>1731.2800000000002</v>
      </c>
      <c r="U6904" s="8">
        <f>Sales[[#This Row],[Unit Cost]]*Sales[[#This Row],[Order Quantity]]</f>
        <v>984.09600000000012</v>
      </c>
    </row>
    <row r="6905" spans="1:21" x14ac:dyDescent="0.2">
      <c r="A6905" s="6" t="s">
        <v>7118</v>
      </c>
      <c r="B6905" s="6" t="s">
        <v>25</v>
      </c>
      <c r="C6905" s="6" t="s">
        <v>146</v>
      </c>
      <c r="D6905" s="7">
        <v>44000</v>
      </c>
      <c r="E6905" s="7">
        <v>44069</v>
      </c>
      <c r="F6905" s="7">
        <v>44094</v>
      </c>
      <c r="G6905" s="7">
        <v>44103</v>
      </c>
      <c r="H6905" s="6">
        <f t="shared" si="321"/>
        <v>34</v>
      </c>
      <c r="I6905" s="6" t="s">
        <v>215</v>
      </c>
      <c r="J6905" s="6">
        <v>18</v>
      </c>
      <c r="K6905" s="6">
        <v>1</v>
      </c>
      <c r="L6905" s="6">
        <v>286</v>
      </c>
      <c r="M6905" s="6">
        <v>24</v>
      </c>
      <c r="N6905" s="6">
        <v>1</v>
      </c>
      <c r="O6905" s="6">
        <v>0.05</v>
      </c>
      <c r="P6905" s="8">
        <v>1835.8</v>
      </c>
      <c r="Q6905" s="8">
        <v>1321.7759999999998</v>
      </c>
      <c r="R6905" s="8">
        <f t="shared" si="322"/>
        <v>422.23400000000015</v>
      </c>
      <c r="S6905" s="8">
        <f>(((Sales[[#This Row],[Unit Price]]-(Sales[[#This Row],[Discount Applied]]*Sales[[#This Row],[Unit Price]]))-Q6905)/Q6905)*100</f>
        <v>31.944444444444457</v>
      </c>
      <c r="T6905" s="8">
        <f t="shared" si="323"/>
        <v>1744.01</v>
      </c>
      <c r="U6905" s="8">
        <f>Sales[[#This Row],[Unit Cost]]*Sales[[#This Row],[Order Quantity]]</f>
        <v>1321.7759999999998</v>
      </c>
    </row>
    <row r="6906" spans="1:21" x14ac:dyDescent="0.2">
      <c r="A6906" s="6" t="s">
        <v>7119</v>
      </c>
      <c r="B6906" s="6" t="s">
        <v>24</v>
      </c>
      <c r="C6906" s="6" t="s">
        <v>143</v>
      </c>
      <c r="D6906" s="7">
        <v>43900</v>
      </c>
      <c r="E6906" s="7">
        <v>44070</v>
      </c>
      <c r="F6906" s="7">
        <v>44086</v>
      </c>
      <c r="G6906" s="7">
        <v>44090</v>
      </c>
      <c r="H6906" s="6">
        <f t="shared" si="321"/>
        <v>20</v>
      </c>
      <c r="I6906" s="6" t="s">
        <v>215</v>
      </c>
      <c r="J6906" s="6">
        <v>1</v>
      </c>
      <c r="K6906" s="6">
        <v>4</v>
      </c>
      <c r="L6906" s="6">
        <v>356</v>
      </c>
      <c r="M6906" s="6">
        <v>34</v>
      </c>
      <c r="N6906" s="6">
        <v>8</v>
      </c>
      <c r="O6906" s="6">
        <v>0.3</v>
      </c>
      <c r="P6906" s="8">
        <v>1058.6000000000001</v>
      </c>
      <c r="Q6906" s="8">
        <v>455.19800000000004</v>
      </c>
      <c r="R6906" s="8">
        <f t="shared" si="322"/>
        <v>2286.5760000000005</v>
      </c>
      <c r="S6906" s="8">
        <f>(((Sales[[#This Row],[Unit Price]]-(Sales[[#This Row],[Discount Applied]]*Sales[[#This Row],[Unit Price]]))-Q6906)/Q6906)*100</f>
        <v>62.790697674418617</v>
      </c>
      <c r="T6906" s="8">
        <f t="shared" si="323"/>
        <v>5928.1600000000008</v>
      </c>
      <c r="U6906" s="8">
        <f>Sales[[#This Row],[Unit Cost]]*Sales[[#This Row],[Order Quantity]]</f>
        <v>3641.5840000000003</v>
      </c>
    </row>
    <row r="6907" spans="1:21" x14ac:dyDescent="0.2">
      <c r="A6907" s="6" t="s">
        <v>7120</v>
      </c>
      <c r="B6907" s="6" t="s">
        <v>24</v>
      </c>
      <c r="C6907" s="6" t="s">
        <v>147</v>
      </c>
      <c r="D6907" s="7">
        <v>44000</v>
      </c>
      <c r="E6907" s="7">
        <v>44070</v>
      </c>
      <c r="F6907" s="7">
        <v>44096</v>
      </c>
      <c r="G6907" s="7">
        <v>44100</v>
      </c>
      <c r="H6907" s="6">
        <f t="shared" si="321"/>
        <v>30</v>
      </c>
      <c r="I6907" s="6" t="s">
        <v>215</v>
      </c>
      <c r="J6907" s="6">
        <v>9</v>
      </c>
      <c r="K6907" s="6">
        <v>29</v>
      </c>
      <c r="L6907" s="6">
        <v>226</v>
      </c>
      <c r="M6907" s="6">
        <v>2</v>
      </c>
      <c r="N6907" s="6">
        <v>2</v>
      </c>
      <c r="O6907" s="6">
        <v>0.15</v>
      </c>
      <c r="P6907" s="8">
        <v>5674.9000000000005</v>
      </c>
      <c r="Q6907" s="8">
        <v>3575.1870000000004</v>
      </c>
      <c r="R6907" s="8">
        <f t="shared" si="322"/>
        <v>2496.956000000001</v>
      </c>
      <c r="S6907" s="8">
        <f>(((Sales[[#This Row],[Unit Price]]-(Sales[[#This Row],[Discount Applied]]*Sales[[#This Row],[Unit Price]]))-Q6907)/Q6907)*100</f>
        <v>34.920634920634932</v>
      </c>
      <c r="T6907" s="8">
        <f t="shared" si="323"/>
        <v>9647.3300000000017</v>
      </c>
      <c r="U6907" s="8">
        <f>Sales[[#This Row],[Unit Cost]]*Sales[[#This Row],[Order Quantity]]</f>
        <v>7150.3740000000007</v>
      </c>
    </row>
    <row r="6908" spans="1:21" x14ac:dyDescent="0.2">
      <c r="A6908" s="6" t="s">
        <v>7121</v>
      </c>
      <c r="B6908" s="6" t="s">
        <v>24</v>
      </c>
      <c r="C6908" s="6" t="s">
        <v>144</v>
      </c>
      <c r="D6908" s="7">
        <v>44000</v>
      </c>
      <c r="E6908" s="7">
        <v>44070</v>
      </c>
      <c r="F6908" s="7">
        <v>44093</v>
      </c>
      <c r="G6908" s="7">
        <v>44102</v>
      </c>
      <c r="H6908" s="6">
        <f t="shared" si="321"/>
        <v>32</v>
      </c>
      <c r="I6908" s="6" t="s">
        <v>215</v>
      </c>
      <c r="J6908" s="6">
        <v>1</v>
      </c>
      <c r="K6908" s="6">
        <v>36</v>
      </c>
      <c r="L6908" s="6">
        <v>80</v>
      </c>
      <c r="M6908" s="6">
        <v>34</v>
      </c>
      <c r="N6908" s="6">
        <v>1</v>
      </c>
      <c r="O6908" s="6">
        <v>0.15</v>
      </c>
      <c r="P6908" s="8">
        <v>1989.9</v>
      </c>
      <c r="Q6908" s="8">
        <v>1691.415</v>
      </c>
      <c r="R6908" s="8">
        <f t="shared" si="322"/>
        <v>0</v>
      </c>
      <c r="S6908" s="8">
        <f>(((Sales[[#This Row],[Unit Price]]-(Sales[[#This Row],[Discount Applied]]*Sales[[#This Row],[Unit Price]]))-Q6908)/Q6908)*100</f>
        <v>0</v>
      </c>
      <c r="T6908" s="8">
        <f t="shared" si="323"/>
        <v>1691.415</v>
      </c>
      <c r="U6908" s="8">
        <f>Sales[[#This Row],[Unit Cost]]*Sales[[#This Row],[Order Quantity]]</f>
        <v>1691.415</v>
      </c>
    </row>
    <row r="6909" spans="1:21" x14ac:dyDescent="0.2">
      <c r="A6909" s="6" t="s">
        <v>7122</v>
      </c>
      <c r="B6909" s="6" t="s">
        <v>24</v>
      </c>
      <c r="C6909" s="6" t="s">
        <v>144</v>
      </c>
      <c r="D6909" s="7">
        <v>44000</v>
      </c>
      <c r="E6909" s="7">
        <v>44070</v>
      </c>
      <c r="F6909" s="7">
        <v>44086</v>
      </c>
      <c r="G6909" s="7">
        <v>44091</v>
      </c>
      <c r="H6909" s="6">
        <f t="shared" si="321"/>
        <v>21</v>
      </c>
      <c r="I6909" s="6" t="s">
        <v>215</v>
      </c>
      <c r="J6909" s="6">
        <v>8</v>
      </c>
      <c r="K6909" s="6">
        <v>16</v>
      </c>
      <c r="L6909" s="6">
        <v>86</v>
      </c>
      <c r="M6909" s="6">
        <v>24</v>
      </c>
      <c r="N6909" s="6">
        <v>8</v>
      </c>
      <c r="O6909" s="6">
        <v>7.4999999999999997E-2</v>
      </c>
      <c r="P6909" s="8">
        <v>234.5</v>
      </c>
      <c r="Q6909" s="8">
        <v>93.800000000000011</v>
      </c>
      <c r="R6909" s="8">
        <f t="shared" si="322"/>
        <v>984.89999999999986</v>
      </c>
      <c r="S6909" s="8">
        <f>(((Sales[[#This Row],[Unit Price]]-(Sales[[#This Row],[Discount Applied]]*Sales[[#This Row],[Unit Price]]))-Q6909)/Q6909)*100</f>
        <v>131.24999999999994</v>
      </c>
      <c r="T6909" s="8">
        <f t="shared" si="323"/>
        <v>1735.3</v>
      </c>
      <c r="U6909" s="8">
        <f>Sales[[#This Row],[Unit Cost]]*Sales[[#This Row],[Order Quantity]]</f>
        <v>750.40000000000009</v>
      </c>
    </row>
    <row r="6910" spans="1:21" x14ac:dyDescent="0.2">
      <c r="A6910" s="6" t="s">
        <v>7123</v>
      </c>
      <c r="B6910" s="6" t="s">
        <v>23</v>
      </c>
      <c r="C6910" s="6" t="s">
        <v>145</v>
      </c>
      <c r="D6910" s="7">
        <v>43900</v>
      </c>
      <c r="E6910" s="7">
        <v>44070</v>
      </c>
      <c r="F6910" s="7">
        <v>44080</v>
      </c>
      <c r="G6910" s="7">
        <v>44090</v>
      </c>
      <c r="H6910" s="6">
        <f t="shared" si="321"/>
        <v>20</v>
      </c>
      <c r="I6910" s="6" t="s">
        <v>215</v>
      </c>
      <c r="J6910" s="6">
        <v>22</v>
      </c>
      <c r="K6910" s="6">
        <v>34</v>
      </c>
      <c r="L6910" s="6">
        <v>150</v>
      </c>
      <c r="M6910" s="6">
        <v>27</v>
      </c>
      <c r="N6910" s="6">
        <v>1</v>
      </c>
      <c r="O6910" s="6">
        <v>0.15</v>
      </c>
      <c r="P6910" s="8">
        <v>1038.5</v>
      </c>
      <c r="Q6910" s="8">
        <v>664.64</v>
      </c>
      <c r="R6910" s="8">
        <f t="shared" si="322"/>
        <v>218.08500000000004</v>
      </c>
      <c r="S6910" s="8">
        <f>(((Sales[[#This Row],[Unit Price]]-(Sales[[#This Row],[Discount Applied]]*Sales[[#This Row],[Unit Price]]))-Q6910)/Q6910)*100</f>
        <v>32.812500000000007</v>
      </c>
      <c r="T6910" s="8">
        <f t="shared" si="323"/>
        <v>882.72500000000002</v>
      </c>
      <c r="U6910" s="8">
        <f>Sales[[#This Row],[Unit Cost]]*Sales[[#This Row],[Order Quantity]]</f>
        <v>664.64</v>
      </c>
    </row>
    <row r="6911" spans="1:21" x14ac:dyDescent="0.2">
      <c r="A6911" s="6" t="s">
        <v>7124</v>
      </c>
      <c r="B6911" s="6" t="s">
        <v>24</v>
      </c>
      <c r="C6911" s="6" t="s">
        <v>148</v>
      </c>
      <c r="D6911" s="7">
        <v>44000</v>
      </c>
      <c r="E6911" s="7">
        <v>44070</v>
      </c>
      <c r="F6911" s="7">
        <v>44081</v>
      </c>
      <c r="G6911" s="7">
        <v>44088</v>
      </c>
      <c r="H6911" s="6">
        <f t="shared" si="321"/>
        <v>18</v>
      </c>
      <c r="I6911" s="6" t="s">
        <v>215</v>
      </c>
      <c r="J6911" s="6">
        <v>9</v>
      </c>
      <c r="K6911" s="6">
        <v>30</v>
      </c>
      <c r="L6911" s="6">
        <v>49</v>
      </c>
      <c r="M6911" s="6">
        <v>14</v>
      </c>
      <c r="N6911" s="6">
        <v>5</v>
      </c>
      <c r="O6911" s="6">
        <v>0.05</v>
      </c>
      <c r="P6911" s="8">
        <v>1031.8</v>
      </c>
      <c r="Q6911" s="8">
        <v>577.80799999999999</v>
      </c>
      <c r="R6911" s="8">
        <f t="shared" si="322"/>
        <v>2012.0100000000002</v>
      </c>
      <c r="S6911" s="8">
        <f>(((Sales[[#This Row],[Unit Price]]-(Sales[[#This Row],[Discount Applied]]*Sales[[#This Row],[Unit Price]]))-Q6911)/Q6911)*100</f>
        <v>69.642857142857125</v>
      </c>
      <c r="T6911" s="8">
        <f t="shared" si="323"/>
        <v>4901.05</v>
      </c>
      <c r="U6911" s="8">
        <f>Sales[[#This Row],[Unit Cost]]*Sales[[#This Row],[Order Quantity]]</f>
        <v>2889.04</v>
      </c>
    </row>
    <row r="6912" spans="1:21" x14ac:dyDescent="0.2">
      <c r="A6912" s="6" t="s">
        <v>7125</v>
      </c>
      <c r="B6912" s="6" t="s">
        <v>25</v>
      </c>
      <c r="C6912" s="6" t="s">
        <v>145</v>
      </c>
      <c r="D6912" s="7">
        <v>44000</v>
      </c>
      <c r="E6912" s="7">
        <v>44070</v>
      </c>
      <c r="F6912" s="7">
        <v>44074</v>
      </c>
      <c r="G6912" s="7">
        <v>44078</v>
      </c>
      <c r="H6912" s="6">
        <f t="shared" si="321"/>
        <v>8</v>
      </c>
      <c r="I6912" s="6" t="s">
        <v>215</v>
      </c>
      <c r="J6912" s="6">
        <v>13</v>
      </c>
      <c r="K6912" s="6">
        <v>23</v>
      </c>
      <c r="L6912" s="6">
        <v>151</v>
      </c>
      <c r="M6912" s="6">
        <v>33</v>
      </c>
      <c r="N6912" s="6">
        <v>7</v>
      </c>
      <c r="O6912" s="6">
        <v>0.05</v>
      </c>
      <c r="P6912" s="8">
        <v>3524.2000000000003</v>
      </c>
      <c r="Q6912" s="8">
        <v>1515.4060000000002</v>
      </c>
      <c r="R6912" s="8">
        <f t="shared" si="322"/>
        <v>12828.088</v>
      </c>
      <c r="S6912" s="8">
        <f>(((Sales[[#This Row],[Unit Price]]-(Sales[[#This Row],[Discount Applied]]*Sales[[#This Row],[Unit Price]]))-Q6912)/Q6912)*100</f>
        <v>120.93023255813952</v>
      </c>
      <c r="T6912" s="8">
        <f t="shared" si="323"/>
        <v>23435.93</v>
      </c>
      <c r="U6912" s="8">
        <f>Sales[[#This Row],[Unit Cost]]*Sales[[#This Row],[Order Quantity]]</f>
        <v>10607.842000000001</v>
      </c>
    </row>
    <row r="6913" spans="1:21" x14ac:dyDescent="0.2">
      <c r="A6913" s="6" t="s">
        <v>7126</v>
      </c>
      <c r="B6913" s="6" t="s">
        <v>26</v>
      </c>
      <c r="C6913" s="6" t="s">
        <v>147</v>
      </c>
      <c r="D6913" s="7">
        <v>43900</v>
      </c>
      <c r="E6913" s="7">
        <v>44070</v>
      </c>
      <c r="F6913" s="7">
        <v>44089</v>
      </c>
      <c r="G6913" s="7">
        <v>44093</v>
      </c>
      <c r="H6913" s="6">
        <f t="shared" si="321"/>
        <v>23</v>
      </c>
      <c r="I6913" s="6" t="s">
        <v>215</v>
      </c>
      <c r="J6913" s="6">
        <v>26</v>
      </c>
      <c r="K6913" s="6">
        <v>45</v>
      </c>
      <c r="L6913" s="6">
        <v>245</v>
      </c>
      <c r="M6913" s="6">
        <v>24</v>
      </c>
      <c r="N6913" s="6">
        <v>4</v>
      </c>
      <c r="O6913" s="6">
        <v>0.1</v>
      </c>
      <c r="P6913" s="8">
        <v>2324.9</v>
      </c>
      <c r="Q6913" s="8">
        <v>1069.4540000000002</v>
      </c>
      <c r="R6913" s="8">
        <f t="shared" si="322"/>
        <v>4091.8239999999987</v>
      </c>
      <c r="S6913" s="8">
        <f>(((Sales[[#This Row],[Unit Price]]-(Sales[[#This Row],[Discount Applied]]*Sales[[#This Row],[Unit Price]]))-Q6913)/Q6913)*100</f>
        <v>95.652173913043441</v>
      </c>
      <c r="T6913" s="8">
        <f t="shared" si="323"/>
        <v>8369.64</v>
      </c>
      <c r="U6913" s="8">
        <f>Sales[[#This Row],[Unit Cost]]*Sales[[#This Row],[Order Quantity]]</f>
        <v>4277.8160000000007</v>
      </c>
    </row>
    <row r="6914" spans="1:21" x14ac:dyDescent="0.2">
      <c r="A6914" s="6" t="s">
        <v>7127</v>
      </c>
      <c r="B6914" s="6" t="s">
        <v>25</v>
      </c>
      <c r="C6914" s="6" t="s">
        <v>145</v>
      </c>
      <c r="D6914" s="7">
        <v>43900</v>
      </c>
      <c r="E6914" s="7">
        <v>44070</v>
      </c>
      <c r="F6914" s="7">
        <v>44081</v>
      </c>
      <c r="G6914" s="7">
        <v>44089</v>
      </c>
      <c r="H6914" s="6">
        <f t="shared" ref="H6914:H6977" si="324">G6914-E6914</f>
        <v>19</v>
      </c>
      <c r="I6914" s="6" t="s">
        <v>215</v>
      </c>
      <c r="J6914" s="6">
        <v>12</v>
      </c>
      <c r="K6914" s="6">
        <v>35</v>
      </c>
      <c r="L6914" s="6">
        <v>116</v>
      </c>
      <c r="M6914" s="6">
        <v>47</v>
      </c>
      <c r="N6914" s="6">
        <v>7</v>
      </c>
      <c r="O6914" s="6">
        <v>0.05</v>
      </c>
      <c r="P6914" s="8">
        <v>737</v>
      </c>
      <c r="Q6914" s="8">
        <v>368.5</v>
      </c>
      <c r="R6914" s="8">
        <f t="shared" ref="R6914:R6977" si="325">T6914-(Q6914*N6914)</f>
        <v>2321.5500000000002</v>
      </c>
      <c r="S6914" s="8">
        <f>(((Sales[[#This Row],[Unit Price]]-(Sales[[#This Row],[Discount Applied]]*Sales[[#This Row],[Unit Price]]))-Q6914)/Q6914)*100</f>
        <v>89.999999999999986</v>
      </c>
      <c r="T6914" s="8">
        <f t="shared" ref="T6914:T6977" si="326">((P6914*N6914)-(P6914*O6914*N6914))</f>
        <v>4901.05</v>
      </c>
      <c r="U6914" s="8">
        <f>Sales[[#This Row],[Unit Cost]]*Sales[[#This Row],[Order Quantity]]</f>
        <v>2579.5</v>
      </c>
    </row>
    <row r="6915" spans="1:21" x14ac:dyDescent="0.2">
      <c r="A6915" s="6" t="s">
        <v>7128</v>
      </c>
      <c r="B6915" s="6" t="s">
        <v>23</v>
      </c>
      <c r="C6915" s="6" t="s">
        <v>148</v>
      </c>
      <c r="D6915" s="7">
        <v>44000</v>
      </c>
      <c r="E6915" s="7">
        <v>44070</v>
      </c>
      <c r="F6915" s="7">
        <v>44096</v>
      </c>
      <c r="G6915" s="7">
        <v>44101</v>
      </c>
      <c r="H6915" s="6">
        <f t="shared" si="324"/>
        <v>31</v>
      </c>
      <c r="I6915" s="6" t="s">
        <v>215</v>
      </c>
      <c r="J6915" s="6">
        <v>24</v>
      </c>
      <c r="K6915" s="6">
        <v>23</v>
      </c>
      <c r="L6915" s="6">
        <v>26</v>
      </c>
      <c r="M6915" s="6">
        <v>1</v>
      </c>
      <c r="N6915" s="6">
        <v>8</v>
      </c>
      <c r="O6915" s="6">
        <v>0.05</v>
      </c>
      <c r="P6915" s="8">
        <v>1005</v>
      </c>
      <c r="Q6915" s="8">
        <v>502.5</v>
      </c>
      <c r="R6915" s="8">
        <f t="shared" si="325"/>
        <v>3618</v>
      </c>
      <c r="S6915" s="8">
        <f>(((Sales[[#This Row],[Unit Price]]-(Sales[[#This Row],[Discount Applied]]*Sales[[#This Row],[Unit Price]]))-Q6915)/Q6915)*100</f>
        <v>90</v>
      </c>
      <c r="T6915" s="8">
        <f t="shared" si="326"/>
        <v>7638</v>
      </c>
      <c r="U6915" s="8">
        <f>Sales[[#This Row],[Unit Cost]]*Sales[[#This Row],[Order Quantity]]</f>
        <v>4020</v>
      </c>
    </row>
    <row r="6916" spans="1:21" x14ac:dyDescent="0.2">
      <c r="A6916" s="6" t="s">
        <v>7129</v>
      </c>
      <c r="B6916" s="6" t="s">
        <v>25</v>
      </c>
      <c r="C6916" s="6" t="s">
        <v>143</v>
      </c>
      <c r="D6916" s="7">
        <v>44000</v>
      </c>
      <c r="E6916" s="7">
        <v>44070</v>
      </c>
      <c r="F6916" s="7">
        <v>44089</v>
      </c>
      <c r="G6916" s="7">
        <v>44096</v>
      </c>
      <c r="H6916" s="6">
        <f t="shared" si="324"/>
        <v>26</v>
      </c>
      <c r="I6916" s="6" t="s">
        <v>215</v>
      </c>
      <c r="J6916" s="6">
        <v>13</v>
      </c>
      <c r="K6916" s="6">
        <v>19</v>
      </c>
      <c r="L6916" s="6">
        <v>329</v>
      </c>
      <c r="M6916" s="6">
        <v>47</v>
      </c>
      <c r="N6916" s="6">
        <v>4</v>
      </c>
      <c r="O6916" s="6">
        <v>7.4999999999999997E-2</v>
      </c>
      <c r="P6916" s="8">
        <v>1139</v>
      </c>
      <c r="Q6916" s="8">
        <v>911.2</v>
      </c>
      <c r="R6916" s="8">
        <f t="shared" si="325"/>
        <v>569.5</v>
      </c>
      <c r="S6916" s="8">
        <f>(((Sales[[#This Row],[Unit Price]]-(Sales[[#This Row],[Discount Applied]]*Sales[[#This Row],[Unit Price]]))-Q6916)/Q6916)*100</f>
        <v>15.625</v>
      </c>
      <c r="T6916" s="8">
        <f t="shared" si="326"/>
        <v>4214.3</v>
      </c>
      <c r="U6916" s="8">
        <f>Sales[[#This Row],[Unit Cost]]*Sales[[#This Row],[Order Quantity]]</f>
        <v>3644.8</v>
      </c>
    </row>
    <row r="6917" spans="1:21" x14ac:dyDescent="0.2">
      <c r="A6917" s="6" t="s">
        <v>7130</v>
      </c>
      <c r="B6917" s="6" t="s">
        <v>24</v>
      </c>
      <c r="C6917" s="6" t="s">
        <v>147</v>
      </c>
      <c r="D6917" s="7">
        <v>43900</v>
      </c>
      <c r="E6917" s="7">
        <v>44070</v>
      </c>
      <c r="F6917" s="7">
        <v>44075</v>
      </c>
      <c r="G6917" s="7">
        <v>44080</v>
      </c>
      <c r="H6917" s="6">
        <f t="shared" si="324"/>
        <v>10</v>
      </c>
      <c r="I6917" s="6" t="s">
        <v>215</v>
      </c>
      <c r="J6917" s="6">
        <v>5</v>
      </c>
      <c r="K6917" s="6">
        <v>42</v>
      </c>
      <c r="L6917" s="6">
        <v>212</v>
      </c>
      <c r="M6917" s="6">
        <v>28</v>
      </c>
      <c r="N6917" s="6">
        <v>3</v>
      </c>
      <c r="O6917" s="6">
        <v>0.1</v>
      </c>
      <c r="P6917" s="8">
        <v>1098.8</v>
      </c>
      <c r="Q6917" s="8">
        <v>813.11199999999997</v>
      </c>
      <c r="R6917" s="8">
        <f t="shared" si="325"/>
        <v>527.42399999999998</v>
      </c>
      <c r="S6917" s="8">
        <f>(((Sales[[#This Row],[Unit Price]]-(Sales[[#This Row],[Discount Applied]]*Sales[[#This Row],[Unit Price]]))-Q6917)/Q6917)*100</f>
        <v>21.621621621621621</v>
      </c>
      <c r="T6917" s="8">
        <f t="shared" si="326"/>
        <v>2966.7599999999998</v>
      </c>
      <c r="U6917" s="8">
        <f>Sales[[#This Row],[Unit Cost]]*Sales[[#This Row],[Order Quantity]]</f>
        <v>2439.3359999999998</v>
      </c>
    </row>
    <row r="6918" spans="1:21" x14ac:dyDescent="0.2">
      <c r="A6918" s="6" t="s">
        <v>7131</v>
      </c>
      <c r="B6918" s="6" t="s">
        <v>26</v>
      </c>
      <c r="C6918" s="6" t="s">
        <v>146</v>
      </c>
      <c r="D6918" s="7">
        <v>44000</v>
      </c>
      <c r="E6918" s="7">
        <v>44070</v>
      </c>
      <c r="F6918" s="7">
        <v>44072</v>
      </c>
      <c r="G6918" s="7">
        <v>44075</v>
      </c>
      <c r="H6918" s="6">
        <f t="shared" si="324"/>
        <v>5</v>
      </c>
      <c r="I6918" s="6" t="s">
        <v>215</v>
      </c>
      <c r="J6918" s="6">
        <v>26</v>
      </c>
      <c r="K6918" s="6">
        <v>2</v>
      </c>
      <c r="L6918" s="6">
        <v>272</v>
      </c>
      <c r="M6918" s="6">
        <v>5</v>
      </c>
      <c r="N6918" s="6">
        <v>8</v>
      </c>
      <c r="O6918" s="6">
        <v>0.2</v>
      </c>
      <c r="P6918" s="8">
        <v>3825.7000000000003</v>
      </c>
      <c r="Q6918" s="8">
        <v>2486.7050000000004</v>
      </c>
      <c r="R6918" s="8">
        <f t="shared" si="325"/>
        <v>4590.84</v>
      </c>
      <c r="S6918" s="8">
        <f>(((Sales[[#This Row],[Unit Price]]-(Sales[[#This Row],[Discount Applied]]*Sales[[#This Row],[Unit Price]]))-Q6918)/Q6918)*100</f>
        <v>23.076923076923077</v>
      </c>
      <c r="T6918" s="8">
        <f t="shared" si="326"/>
        <v>24484.480000000003</v>
      </c>
      <c r="U6918" s="8">
        <f>Sales[[#This Row],[Unit Cost]]*Sales[[#This Row],[Order Quantity]]</f>
        <v>19893.640000000003</v>
      </c>
    </row>
    <row r="6919" spans="1:21" x14ac:dyDescent="0.2">
      <c r="A6919" s="6" t="s">
        <v>7132</v>
      </c>
      <c r="B6919" s="6" t="s">
        <v>23</v>
      </c>
      <c r="C6919" s="6" t="s">
        <v>147</v>
      </c>
      <c r="D6919" s="7">
        <v>44000</v>
      </c>
      <c r="E6919" s="7">
        <v>44071</v>
      </c>
      <c r="F6919" s="7">
        <v>44094</v>
      </c>
      <c r="G6919" s="7">
        <v>44100</v>
      </c>
      <c r="H6919" s="6">
        <f t="shared" si="324"/>
        <v>29</v>
      </c>
      <c r="I6919" s="6" t="s">
        <v>215</v>
      </c>
      <c r="J6919" s="6">
        <v>21</v>
      </c>
      <c r="K6919" s="6">
        <v>12</v>
      </c>
      <c r="L6919" s="6">
        <v>211</v>
      </c>
      <c r="M6919" s="6">
        <v>38</v>
      </c>
      <c r="N6919" s="6">
        <v>6</v>
      </c>
      <c r="O6919" s="6">
        <v>0.3</v>
      </c>
      <c r="P6919" s="8">
        <v>180.9</v>
      </c>
      <c r="Q6919" s="8">
        <v>74.168999999999997</v>
      </c>
      <c r="R6919" s="8">
        <f t="shared" si="325"/>
        <v>314.76600000000008</v>
      </c>
      <c r="S6919" s="8">
        <f>(((Sales[[#This Row],[Unit Price]]-(Sales[[#This Row],[Discount Applied]]*Sales[[#This Row],[Unit Price]]))-Q6919)/Q6919)*100</f>
        <v>70.731707317073173</v>
      </c>
      <c r="T6919" s="8">
        <f t="shared" si="326"/>
        <v>759.78000000000009</v>
      </c>
      <c r="U6919" s="8">
        <f>Sales[[#This Row],[Unit Cost]]*Sales[[#This Row],[Order Quantity]]</f>
        <v>445.01400000000001</v>
      </c>
    </row>
    <row r="6920" spans="1:21" x14ac:dyDescent="0.2">
      <c r="A6920" s="6" t="s">
        <v>7133</v>
      </c>
      <c r="B6920" s="6" t="s">
        <v>26</v>
      </c>
      <c r="C6920" s="6" t="s">
        <v>145</v>
      </c>
      <c r="D6920" s="7">
        <v>43900</v>
      </c>
      <c r="E6920" s="7">
        <v>44071</v>
      </c>
      <c r="F6920" s="7">
        <v>44091</v>
      </c>
      <c r="G6920" s="7">
        <v>44095</v>
      </c>
      <c r="H6920" s="6">
        <f t="shared" si="324"/>
        <v>24</v>
      </c>
      <c r="I6920" s="6" t="s">
        <v>215</v>
      </c>
      <c r="J6920" s="6">
        <v>27</v>
      </c>
      <c r="K6920" s="6">
        <v>42</v>
      </c>
      <c r="L6920" s="6">
        <v>107</v>
      </c>
      <c r="M6920" s="6">
        <v>24</v>
      </c>
      <c r="N6920" s="6">
        <v>8</v>
      </c>
      <c r="O6920" s="6">
        <v>0.05</v>
      </c>
      <c r="P6920" s="8">
        <v>964.80000000000007</v>
      </c>
      <c r="Q6920" s="8">
        <v>578.88</v>
      </c>
      <c r="R6920" s="8">
        <f t="shared" si="325"/>
        <v>2701.4400000000005</v>
      </c>
      <c r="S6920" s="8">
        <f>(((Sales[[#This Row],[Unit Price]]-(Sales[[#This Row],[Discount Applied]]*Sales[[#This Row],[Unit Price]]))-Q6920)/Q6920)*100</f>
        <v>58.33333333333335</v>
      </c>
      <c r="T6920" s="8">
        <f t="shared" si="326"/>
        <v>7332.4800000000005</v>
      </c>
      <c r="U6920" s="8">
        <f>Sales[[#This Row],[Unit Cost]]*Sales[[#This Row],[Order Quantity]]</f>
        <v>4631.04</v>
      </c>
    </row>
    <row r="6921" spans="1:21" x14ac:dyDescent="0.2">
      <c r="A6921" s="6" t="s">
        <v>7134</v>
      </c>
      <c r="B6921" s="6" t="s">
        <v>25</v>
      </c>
      <c r="C6921" s="6" t="s">
        <v>143</v>
      </c>
      <c r="D6921" s="7">
        <v>44000</v>
      </c>
      <c r="E6921" s="7">
        <v>44071</v>
      </c>
      <c r="F6921" s="7">
        <v>44086</v>
      </c>
      <c r="G6921" s="7">
        <v>44091</v>
      </c>
      <c r="H6921" s="6">
        <f t="shared" si="324"/>
        <v>20</v>
      </c>
      <c r="I6921" s="6" t="s">
        <v>215</v>
      </c>
      <c r="J6921" s="6">
        <v>16</v>
      </c>
      <c r="K6921" s="6">
        <v>20</v>
      </c>
      <c r="L6921" s="6">
        <v>337</v>
      </c>
      <c r="M6921" s="6">
        <v>26</v>
      </c>
      <c r="N6921" s="6">
        <v>4</v>
      </c>
      <c r="O6921" s="6">
        <v>7.4999999999999997E-2</v>
      </c>
      <c r="P6921" s="8">
        <v>2485.7000000000003</v>
      </c>
      <c r="Q6921" s="8">
        <v>1267.7070000000001</v>
      </c>
      <c r="R6921" s="8">
        <f t="shared" si="325"/>
        <v>4126.2619999999997</v>
      </c>
      <c r="S6921" s="8">
        <f>(((Sales[[#This Row],[Unit Price]]-(Sales[[#This Row],[Discount Applied]]*Sales[[#This Row],[Unit Price]]))-Q6921)/Q6921)*100</f>
        <v>81.372549019607831</v>
      </c>
      <c r="T6921" s="8">
        <f t="shared" si="326"/>
        <v>9197.09</v>
      </c>
      <c r="U6921" s="8">
        <f>Sales[[#This Row],[Unit Cost]]*Sales[[#This Row],[Order Quantity]]</f>
        <v>5070.8280000000004</v>
      </c>
    </row>
    <row r="6922" spans="1:21" x14ac:dyDescent="0.2">
      <c r="A6922" s="6" t="s">
        <v>7135</v>
      </c>
      <c r="B6922" s="6" t="s">
        <v>25</v>
      </c>
      <c r="C6922" s="6" t="s">
        <v>145</v>
      </c>
      <c r="D6922" s="7">
        <v>44000</v>
      </c>
      <c r="E6922" s="7">
        <v>44072</v>
      </c>
      <c r="F6922" s="7">
        <v>44098</v>
      </c>
      <c r="G6922" s="7">
        <v>44102</v>
      </c>
      <c r="H6922" s="6">
        <f t="shared" si="324"/>
        <v>30</v>
      </c>
      <c r="I6922" s="6" t="s">
        <v>215</v>
      </c>
      <c r="J6922" s="6">
        <v>17</v>
      </c>
      <c r="K6922" s="6">
        <v>46</v>
      </c>
      <c r="L6922" s="6">
        <v>143</v>
      </c>
      <c r="M6922" s="6">
        <v>41</v>
      </c>
      <c r="N6922" s="6">
        <v>4</v>
      </c>
      <c r="O6922" s="6">
        <v>0.05</v>
      </c>
      <c r="P6922" s="8">
        <v>214.4</v>
      </c>
      <c r="Q6922" s="8">
        <v>141.50400000000002</v>
      </c>
      <c r="R6922" s="8">
        <f t="shared" si="325"/>
        <v>248.70399999999995</v>
      </c>
      <c r="S6922" s="8">
        <f>(((Sales[[#This Row],[Unit Price]]-(Sales[[#This Row],[Discount Applied]]*Sales[[#This Row],[Unit Price]]))-Q6922)/Q6922)*100</f>
        <v>43.939393939393923</v>
      </c>
      <c r="T6922" s="8">
        <f t="shared" si="326"/>
        <v>814.72</v>
      </c>
      <c r="U6922" s="8">
        <f>Sales[[#This Row],[Unit Cost]]*Sales[[#This Row],[Order Quantity]]</f>
        <v>566.01600000000008</v>
      </c>
    </row>
    <row r="6923" spans="1:21" x14ac:dyDescent="0.2">
      <c r="A6923" s="6" t="s">
        <v>7136</v>
      </c>
      <c r="B6923" s="6" t="s">
        <v>25</v>
      </c>
      <c r="C6923" s="6" t="s">
        <v>146</v>
      </c>
      <c r="D6923" s="7">
        <v>43900</v>
      </c>
      <c r="E6923" s="7">
        <v>44072</v>
      </c>
      <c r="F6923" s="7">
        <v>44076</v>
      </c>
      <c r="G6923" s="7">
        <v>44081</v>
      </c>
      <c r="H6923" s="6">
        <f t="shared" si="324"/>
        <v>9</v>
      </c>
      <c r="I6923" s="6" t="s">
        <v>215</v>
      </c>
      <c r="J6923" s="6">
        <v>16</v>
      </c>
      <c r="K6923" s="6">
        <v>9</v>
      </c>
      <c r="L6923" s="6">
        <v>311</v>
      </c>
      <c r="M6923" s="6">
        <v>40</v>
      </c>
      <c r="N6923" s="6">
        <v>2</v>
      </c>
      <c r="O6923" s="6">
        <v>0.05</v>
      </c>
      <c r="P6923" s="8">
        <v>2432.1</v>
      </c>
      <c r="Q6923" s="8">
        <v>1556.5439999999999</v>
      </c>
      <c r="R6923" s="8">
        <f t="shared" si="325"/>
        <v>1507.902</v>
      </c>
      <c r="S6923" s="8">
        <f>(((Sales[[#This Row],[Unit Price]]-(Sales[[#This Row],[Discount Applied]]*Sales[[#This Row],[Unit Price]]))-Q6923)/Q6923)*100</f>
        <v>48.437500000000007</v>
      </c>
      <c r="T6923" s="8">
        <f t="shared" si="326"/>
        <v>4620.99</v>
      </c>
      <c r="U6923" s="8">
        <f>Sales[[#This Row],[Unit Cost]]*Sales[[#This Row],[Order Quantity]]</f>
        <v>3113.0879999999997</v>
      </c>
    </row>
    <row r="6924" spans="1:21" x14ac:dyDescent="0.2">
      <c r="A6924" s="6" t="s">
        <v>7137</v>
      </c>
      <c r="B6924" s="6" t="s">
        <v>25</v>
      </c>
      <c r="C6924" s="6" t="s">
        <v>148</v>
      </c>
      <c r="D6924" s="7">
        <v>43900</v>
      </c>
      <c r="E6924" s="7">
        <v>44072</v>
      </c>
      <c r="F6924" s="7">
        <v>44092</v>
      </c>
      <c r="G6924" s="7">
        <v>44102</v>
      </c>
      <c r="H6924" s="6">
        <f t="shared" si="324"/>
        <v>30</v>
      </c>
      <c r="I6924" s="6" t="s">
        <v>215</v>
      </c>
      <c r="J6924" s="6">
        <v>14</v>
      </c>
      <c r="K6924" s="6">
        <v>34</v>
      </c>
      <c r="L6924" s="6">
        <v>22</v>
      </c>
      <c r="M6924" s="6">
        <v>27</v>
      </c>
      <c r="N6924" s="6">
        <v>4</v>
      </c>
      <c r="O6924" s="6">
        <v>0.05</v>
      </c>
      <c r="P6924" s="8">
        <v>1118.9000000000001</v>
      </c>
      <c r="Q6924" s="8">
        <v>626.58400000000006</v>
      </c>
      <c r="R6924" s="8">
        <f t="shared" si="325"/>
        <v>1745.4840000000004</v>
      </c>
      <c r="S6924" s="8">
        <f>(((Sales[[#This Row],[Unit Price]]-(Sales[[#This Row],[Discount Applied]]*Sales[[#This Row],[Unit Price]]))-Q6924)/Q6924)*100</f>
        <v>69.642857142857153</v>
      </c>
      <c r="T6924" s="8">
        <f t="shared" si="326"/>
        <v>4251.8200000000006</v>
      </c>
      <c r="U6924" s="8">
        <f>Sales[[#This Row],[Unit Cost]]*Sales[[#This Row],[Order Quantity]]</f>
        <v>2506.3360000000002</v>
      </c>
    </row>
    <row r="6925" spans="1:21" x14ac:dyDescent="0.2">
      <c r="A6925" s="6" t="s">
        <v>7138</v>
      </c>
      <c r="B6925" s="6" t="s">
        <v>24</v>
      </c>
      <c r="C6925" s="6" t="s">
        <v>148</v>
      </c>
      <c r="D6925" s="7">
        <v>44000</v>
      </c>
      <c r="E6925" s="7">
        <v>44072</v>
      </c>
      <c r="F6925" s="7">
        <v>44075</v>
      </c>
      <c r="G6925" s="7">
        <v>44079</v>
      </c>
      <c r="H6925" s="6">
        <f t="shared" si="324"/>
        <v>7</v>
      </c>
      <c r="I6925" s="6" t="s">
        <v>215</v>
      </c>
      <c r="J6925" s="6">
        <v>8</v>
      </c>
      <c r="K6925" s="6">
        <v>13</v>
      </c>
      <c r="L6925" s="6">
        <v>41</v>
      </c>
      <c r="M6925" s="6">
        <v>4</v>
      </c>
      <c r="N6925" s="6">
        <v>3</v>
      </c>
      <c r="O6925" s="6">
        <v>0.15</v>
      </c>
      <c r="P6925" s="8">
        <v>891.1</v>
      </c>
      <c r="Q6925" s="8">
        <v>561.39300000000003</v>
      </c>
      <c r="R6925" s="8">
        <f t="shared" si="325"/>
        <v>588.1260000000002</v>
      </c>
      <c r="S6925" s="8">
        <f>(((Sales[[#This Row],[Unit Price]]-(Sales[[#This Row],[Discount Applied]]*Sales[[#This Row],[Unit Price]]))-Q6925)/Q6925)*100</f>
        <v>34.920634920634924</v>
      </c>
      <c r="T6925" s="8">
        <f t="shared" si="326"/>
        <v>2272.3050000000003</v>
      </c>
      <c r="U6925" s="8">
        <f>Sales[[#This Row],[Unit Cost]]*Sales[[#This Row],[Order Quantity]]</f>
        <v>1684.1790000000001</v>
      </c>
    </row>
    <row r="6926" spans="1:21" x14ac:dyDescent="0.2">
      <c r="A6926" s="6" t="s">
        <v>7139</v>
      </c>
      <c r="B6926" s="6" t="s">
        <v>25</v>
      </c>
      <c r="C6926" s="6" t="s">
        <v>147</v>
      </c>
      <c r="D6926" s="7">
        <v>44000</v>
      </c>
      <c r="E6926" s="7">
        <v>44072</v>
      </c>
      <c r="F6926" s="7">
        <v>44084</v>
      </c>
      <c r="G6926" s="7">
        <v>44094</v>
      </c>
      <c r="H6926" s="6">
        <f t="shared" si="324"/>
        <v>22</v>
      </c>
      <c r="I6926" s="6" t="s">
        <v>215</v>
      </c>
      <c r="J6926" s="6">
        <v>19</v>
      </c>
      <c r="K6926" s="6">
        <v>18</v>
      </c>
      <c r="L6926" s="6">
        <v>210</v>
      </c>
      <c r="M6926" s="6">
        <v>22</v>
      </c>
      <c r="N6926" s="6">
        <v>1</v>
      </c>
      <c r="O6926" s="6">
        <v>0.1</v>
      </c>
      <c r="P6926" s="8">
        <v>2485.7000000000003</v>
      </c>
      <c r="Q6926" s="8">
        <v>1043.9940000000001</v>
      </c>
      <c r="R6926" s="8">
        <f t="shared" si="325"/>
        <v>1193.136</v>
      </c>
      <c r="S6926" s="8">
        <f>(((Sales[[#This Row],[Unit Price]]-(Sales[[#This Row],[Discount Applied]]*Sales[[#This Row],[Unit Price]]))-Q6926)/Q6926)*100</f>
        <v>114.28571428571426</v>
      </c>
      <c r="T6926" s="8">
        <f t="shared" si="326"/>
        <v>2237.13</v>
      </c>
      <c r="U6926" s="8">
        <f>Sales[[#This Row],[Unit Cost]]*Sales[[#This Row],[Order Quantity]]</f>
        <v>1043.9940000000001</v>
      </c>
    </row>
    <row r="6927" spans="1:21" x14ac:dyDescent="0.2">
      <c r="A6927" s="6" t="s">
        <v>7140</v>
      </c>
      <c r="B6927" s="6" t="s">
        <v>24</v>
      </c>
      <c r="C6927" s="6" t="s">
        <v>145</v>
      </c>
      <c r="D6927" s="7">
        <v>43900</v>
      </c>
      <c r="E6927" s="7">
        <v>44072</v>
      </c>
      <c r="F6927" s="7">
        <v>44092</v>
      </c>
      <c r="G6927" s="7">
        <v>44096</v>
      </c>
      <c r="H6927" s="6">
        <f t="shared" si="324"/>
        <v>24</v>
      </c>
      <c r="I6927" s="6" t="s">
        <v>215</v>
      </c>
      <c r="J6927" s="6">
        <v>1</v>
      </c>
      <c r="K6927" s="6">
        <v>44</v>
      </c>
      <c r="L6927" s="6">
        <v>102</v>
      </c>
      <c r="M6927" s="6">
        <v>33</v>
      </c>
      <c r="N6927" s="6">
        <v>7</v>
      </c>
      <c r="O6927" s="6">
        <v>0.05</v>
      </c>
      <c r="P6927" s="8">
        <v>1018.4</v>
      </c>
      <c r="Q6927" s="8">
        <v>692.51200000000006</v>
      </c>
      <c r="R6927" s="8">
        <f t="shared" si="325"/>
        <v>1924.7759999999998</v>
      </c>
      <c r="S6927" s="8">
        <f>(((Sales[[#This Row],[Unit Price]]-(Sales[[#This Row],[Discount Applied]]*Sales[[#This Row],[Unit Price]]))-Q6927)/Q6927)*100</f>
        <v>39.705882352941167</v>
      </c>
      <c r="T6927" s="8">
        <f t="shared" si="326"/>
        <v>6772.3600000000006</v>
      </c>
      <c r="U6927" s="8">
        <f>Sales[[#This Row],[Unit Cost]]*Sales[[#This Row],[Order Quantity]]</f>
        <v>4847.5840000000007</v>
      </c>
    </row>
    <row r="6928" spans="1:21" x14ac:dyDescent="0.2">
      <c r="A6928" s="6" t="s">
        <v>7141</v>
      </c>
      <c r="B6928" s="6" t="s">
        <v>24</v>
      </c>
      <c r="C6928" s="6" t="s">
        <v>148</v>
      </c>
      <c r="D6928" s="7">
        <v>43900</v>
      </c>
      <c r="E6928" s="7">
        <v>44072</v>
      </c>
      <c r="F6928" s="7">
        <v>44083</v>
      </c>
      <c r="G6928" s="7">
        <v>44088</v>
      </c>
      <c r="H6928" s="6">
        <f t="shared" si="324"/>
        <v>16</v>
      </c>
      <c r="I6928" s="6" t="s">
        <v>215</v>
      </c>
      <c r="J6928" s="6">
        <v>5</v>
      </c>
      <c r="K6928" s="6">
        <v>27</v>
      </c>
      <c r="L6928" s="6">
        <v>33</v>
      </c>
      <c r="M6928" s="6">
        <v>14</v>
      </c>
      <c r="N6928" s="6">
        <v>8</v>
      </c>
      <c r="O6928" s="6">
        <v>0.05</v>
      </c>
      <c r="P6928" s="8">
        <v>2465.6</v>
      </c>
      <c r="Q6928" s="8">
        <v>1799.8879999999999</v>
      </c>
      <c r="R6928" s="8">
        <f t="shared" si="325"/>
        <v>4339.4559999999983</v>
      </c>
      <c r="S6928" s="8">
        <f>(((Sales[[#This Row],[Unit Price]]-(Sales[[#This Row],[Discount Applied]]*Sales[[#This Row],[Unit Price]]))-Q6928)/Q6928)*100</f>
        <v>30.136986301369852</v>
      </c>
      <c r="T6928" s="8">
        <f t="shared" si="326"/>
        <v>18738.559999999998</v>
      </c>
      <c r="U6928" s="8">
        <f>Sales[[#This Row],[Unit Cost]]*Sales[[#This Row],[Order Quantity]]</f>
        <v>14399.103999999999</v>
      </c>
    </row>
    <row r="6929" spans="1:21" x14ac:dyDescent="0.2">
      <c r="A6929" s="6" t="s">
        <v>7142</v>
      </c>
      <c r="B6929" s="6" t="s">
        <v>24</v>
      </c>
      <c r="C6929" s="6" t="s">
        <v>145</v>
      </c>
      <c r="D6929" s="7">
        <v>44000</v>
      </c>
      <c r="E6929" s="7">
        <v>44072</v>
      </c>
      <c r="F6929" s="7">
        <v>44085</v>
      </c>
      <c r="G6929" s="7">
        <v>44088</v>
      </c>
      <c r="H6929" s="6">
        <f t="shared" si="324"/>
        <v>16</v>
      </c>
      <c r="I6929" s="6" t="s">
        <v>215</v>
      </c>
      <c r="J6929" s="6">
        <v>6</v>
      </c>
      <c r="K6929" s="6">
        <v>44</v>
      </c>
      <c r="L6929" s="6">
        <v>112</v>
      </c>
      <c r="M6929" s="6">
        <v>14</v>
      </c>
      <c r="N6929" s="6">
        <v>3</v>
      </c>
      <c r="O6929" s="6">
        <v>0.2</v>
      </c>
      <c r="P6929" s="8">
        <v>3993.2000000000003</v>
      </c>
      <c r="Q6929" s="8">
        <v>3034.8320000000003</v>
      </c>
      <c r="R6929" s="8">
        <f t="shared" si="325"/>
        <v>479.18399999999929</v>
      </c>
      <c r="S6929" s="8">
        <f>(((Sales[[#This Row],[Unit Price]]-(Sales[[#This Row],[Discount Applied]]*Sales[[#This Row],[Unit Price]]))-Q6929)/Q6929)*100</f>
        <v>5.2631578947368443</v>
      </c>
      <c r="T6929" s="8">
        <f t="shared" si="326"/>
        <v>9583.68</v>
      </c>
      <c r="U6929" s="8">
        <f>Sales[[#This Row],[Unit Cost]]*Sales[[#This Row],[Order Quantity]]</f>
        <v>9104.496000000001</v>
      </c>
    </row>
    <row r="6930" spans="1:21" x14ac:dyDescent="0.2">
      <c r="A6930" s="6" t="s">
        <v>7143</v>
      </c>
      <c r="B6930" s="6" t="s">
        <v>24</v>
      </c>
      <c r="C6930" s="6" t="s">
        <v>145</v>
      </c>
      <c r="D6930" s="7">
        <v>44000</v>
      </c>
      <c r="E6930" s="7">
        <v>44072</v>
      </c>
      <c r="F6930" s="7">
        <v>44095</v>
      </c>
      <c r="G6930" s="7">
        <v>44100</v>
      </c>
      <c r="H6930" s="6">
        <f t="shared" si="324"/>
        <v>28</v>
      </c>
      <c r="I6930" s="6" t="s">
        <v>215</v>
      </c>
      <c r="J6930" s="6">
        <v>4</v>
      </c>
      <c r="K6930" s="6">
        <v>7</v>
      </c>
      <c r="L6930" s="6">
        <v>146</v>
      </c>
      <c r="M6930" s="6">
        <v>43</v>
      </c>
      <c r="N6930" s="6">
        <v>1</v>
      </c>
      <c r="O6930" s="6">
        <v>0.05</v>
      </c>
      <c r="P6930" s="8">
        <v>3685</v>
      </c>
      <c r="Q6930" s="8">
        <v>2247.85</v>
      </c>
      <c r="R6930" s="8">
        <f t="shared" si="325"/>
        <v>1252.9000000000001</v>
      </c>
      <c r="S6930" s="8">
        <f>(((Sales[[#This Row],[Unit Price]]-(Sales[[#This Row],[Discount Applied]]*Sales[[#This Row],[Unit Price]]))-Q6930)/Q6930)*100</f>
        <v>55.73770491803279</v>
      </c>
      <c r="T6930" s="8">
        <f t="shared" si="326"/>
        <v>3500.75</v>
      </c>
      <c r="U6930" s="8">
        <f>Sales[[#This Row],[Unit Cost]]*Sales[[#This Row],[Order Quantity]]</f>
        <v>2247.85</v>
      </c>
    </row>
    <row r="6931" spans="1:21" x14ac:dyDescent="0.2">
      <c r="A6931" s="6" t="s">
        <v>7144</v>
      </c>
      <c r="B6931" s="6" t="s">
        <v>23</v>
      </c>
      <c r="C6931" s="6" t="s">
        <v>146</v>
      </c>
      <c r="D6931" s="7">
        <v>43900</v>
      </c>
      <c r="E6931" s="7">
        <v>44072</v>
      </c>
      <c r="F6931" s="7">
        <v>44094</v>
      </c>
      <c r="G6931" s="7">
        <v>44100</v>
      </c>
      <c r="H6931" s="6">
        <f t="shared" si="324"/>
        <v>28</v>
      </c>
      <c r="I6931" s="6" t="s">
        <v>215</v>
      </c>
      <c r="J6931" s="6">
        <v>24</v>
      </c>
      <c r="K6931" s="6">
        <v>48</v>
      </c>
      <c r="L6931" s="6">
        <v>309</v>
      </c>
      <c r="M6931" s="6">
        <v>18</v>
      </c>
      <c r="N6931" s="6">
        <v>6</v>
      </c>
      <c r="O6931" s="6">
        <v>0.3</v>
      </c>
      <c r="P6931" s="8">
        <v>2284.7000000000003</v>
      </c>
      <c r="Q6931" s="8">
        <v>1919.1480000000001</v>
      </c>
      <c r="R6931" s="8">
        <f t="shared" si="325"/>
        <v>-1919.148000000001</v>
      </c>
      <c r="S6931" s="8">
        <f>(((Sales[[#This Row],[Unit Price]]-(Sales[[#This Row],[Discount Applied]]*Sales[[#This Row],[Unit Price]]))-Q6931)/Q6931)*100</f>
        <v>-16.666666666666664</v>
      </c>
      <c r="T6931" s="8">
        <f t="shared" si="326"/>
        <v>9595.74</v>
      </c>
      <c r="U6931" s="8">
        <f>Sales[[#This Row],[Unit Cost]]*Sales[[#This Row],[Order Quantity]]</f>
        <v>11514.888000000001</v>
      </c>
    </row>
    <row r="6932" spans="1:21" x14ac:dyDescent="0.2">
      <c r="A6932" s="6" t="s">
        <v>7145</v>
      </c>
      <c r="B6932" s="6" t="s">
        <v>24</v>
      </c>
      <c r="C6932" s="6" t="s">
        <v>145</v>
      </c>
      <c r="D6932" s="7">
        <v>44000</v>
      </c>
      <c r="E6932" s="7">
        <v>44072</v>
      </c>
      <c r="F6932" s="7">
        <v>44093</v>
      </c>
      <c r="G6932" s="7">
        <v>44096</v>
      </c>
      <c r="H6932" s="6">
        <f t="shared" si="324"/>
        <v>24</v>
      </c>
      <c r="I6932" s="6" t="s">
        <v>215</v>
      </c>
      <c r="J6932" s="6">
        <v>9</v>
      </c>
      <c r="K6932" s="6">
        <v>13</v>
      </c>
      <c r="L6932" s="6">
        <v>191</v>
      </c>
      <c r="M6932" s="6">
        <v>23</v>
      </c>
      <c r="N6932" s="6">
        <v>6</v>
      </c>
      <c r="O6932" s="6">
        <v>7.4999999999999997E-2</v>
      </c>
      <c r="P6932" s="8">
        <v>3323.2000000000003</v>
      </c>
      <c r="Q6932" s="8">
        <v>1927.4560000000001</v>
      </c>
      <c r="R6932" s="8">
        <f t="shared" si="325"/>
        <v>6879.0240000000013</v>
      </c>
      <c r="S6932" s="8">
        <f>(((Sales[[#This Row],[Unit Price]]-(Sales[[#This Row],[Discount Applied]]*Sales[[#This Row],[Unit Price]]))-Q6932)/Q6932)*100</f>
        <v>59.482758620689644</v>
      </c>
      <c r="T6932" s="8">
        <f t="shared" si="326"/>
        <v>18443.760000000002</v>
      </c>
      <c r="U6932" s="8">
        <f>Sales[[#This Row],[Unit Cost]]*Sales[[#This Row],[Order Quantity]]</f>
        <v>11564.736000000001</v>
      </c>
    </row>
    <row r="6933" spans="1:21" x14ac:dyDescent="0.2">
      <c r="A6933" s="6" t="s">
        <v>7146</v>
      </c>
      <c r="B6933" s="6" t="s">
        <v>25</v>
      </c>
      <c r="C6933" s="6" t="s">
        <v>146</v>
      </c>
      <c r="D6933" s="7">
        <v>44000</v>
      </c>
      <c r="E6933" s="7">
        <v>44073</v>
      </c>
      <c r="F6933" s="7">
        <v>44084</v>
      </c>
      <c r="G6933" s="7">
        <v>44087</v>
      </c>
      <c r="H6933" s="6">
        <f t="shared" si="324"/>
        <v>14</v>
      </c>
      <c r="I6933" s="6" t="s">
        <v>215</v>
      </c>
      <c r="J6933" s="6">
        <v>13</v>
      </c>
      <c r="K6933" s="6">
        <v>4</v>
      </c>
      <c r="L6933" s="6">
        <v>328</v>
      </c>
      <c r="M6933" s="6">
        <v>17</v>
      </c>
      <c r="N6933" s="6">
        <v>3</v>
      </c>
      <c r="O6933" s="6">
        <v>0.3</v>
      </c>
      <c r="P6933" s="8">
        <v>1078.7</v>
      </c>
      <c r="Q6933" s="8">
        <v>431.48</v>
      </c>
      <c r="R6933" s="8">
        <f t="shared" si="325"/>
        <v>970.83000000000038</v>
      </c>
      <c r="S6933" s="8">
        <f>(((Sales[[#This Row],[Unit Price]]-(Sales[[#This Row],[Discount Applied]]*Sales[[#This Row],[Unit Price]]))-Q6933)/Q6933)*100</f>
        <v>75</v>
      </c>
      <c r="T6933" s="8">
        <f t="shared" si="326"/>
        <v>2265.2700000000004</v>
      </c>
      <c r="U6933" s="8">
        <f>Sales[[#This Row],[Unit Cost]]*Sales[[#This Row],[Order Quantity]]</f>
        <v>1294.44</v>
      </c>
    </row>
    <row r="6934" spans="1:21" x14ac:dyDescent="0.2">
      <c r="A6934" s="6" t="s">
        <v>7147</v>
      </c>
      <c r="B6934" s="6" t="s">
        <v>25</v>
      </c>
      <c r="C6934" s="6" t="s">
        <v>145</v>
      </c>
      <c r="D6934" s="7">
        <v>43900</v>
      </c>
      <c r="E6934" s="7">
        <v>44073</v>
      </c>
      <c r="F6934" s="7">
        <v>44101</v>
      </c>
      <c r="G6934" s="7">
        <v>44109</v>
      </c>
      <c r="H6934" s="6">
        <f t="shared" si="324"/>
        <v>36</v>
      </c>
      <c r="I6934" s="6" t="s">
        <v>215</v>
      </c>
      <c r="J6934" s="6">
        <v>20</v>
      </c>
      <c r="K6934" s="6">
        <v>38</v>
      </c>
      <c r="L6934" s="6">
        <v>88</v>
      </c>
      <c r="M6934" s="6">
        <v>46</v>
      </c>
      <c r="N6934" s="6">
        <v>5</v>
      </c>
      <c r="O6934" s="6">
        <v>7.4999999999999997E-2</v>
      </c>
      <c r="P6934" s="8">
        <v>1045.2</v>
      </c>
      <c r="Q6934" s="8">
        <v>606.21600000000001</v>
      </c>
      <c r="R6934" s="8">
        <f t="shared" si="325"/>
        <v>1802.9700000000003</v>
      </c>
      <c r="S6934" s="8">
        <f>(((Sales[[#This Row],[Unit Price]]-(Sales[[#This Row],[Discount Applied]]*Sales[[#This Row],[Unit Price]]))-Q6934)/Q6934)*100</f>
        <v>59.482758620689658</v>
      </c>
      <c r="T6934" s="8">
        <f t="shared" si="326"/>
        <v>4834.05</v>
      </c>
      <c r="U6934" s="8">
        <f>Sales[[#This Row],[Unit Cost]]*Sales[[#This Row],[Order Quantity]]</f>
        <v>3031.08</v>
      </c>
    </row>
    <row r="6935" spans="1:21" x14ac:dyDescent="0.2">
      <c r="A6935" s="6" t="s">
        <v>7148</v>
      </c>
      <c r="B6935" s="6" t="s">
        <v>25</v>
      </c>
      <c r="C6935" s="6" t="s">
        <v>146</v>
      </c>
      <c r="D6935" s="7">
        <v>43900</v>
      </c>
      <c r="E6935" s="7">
        <v>44073</v>
      </c>
      <c r="F6935" s="7">
        <v>44083</v>
      </c>
      <c r="G6935" s="7">
        <v>44092</v>
      </c>
      <c r="H6935" s="6">
        <f t="shared" si="324"/>
        <v>19</v>
      </c>
      <c r="I6935" s="6" t="s">
        <v>215</v>
      </c>
      <c r="J6935" s="6">
        <v>13</v>
      </c>
      <c r="K6935" s="6">
        <v>35</v>
      </c>
      <c r="L6935" s="6">
        <v>271</v>
      </c>
      <c r="M6935" s="6">
        <v>30</v>
      </c>
      <c r="N6935" s="6">
        <v>7</v>
      </c>
      <c r="O6935" s="6">
        <v>0.05</v>
      </c>
      <c r="P6935" s="8">
        <v>2646.5</v>
      </c>
      <c r="Q6935" s="8">
        <v>1931.9449999999999</v>
      </c>
      <c r="R6935" s="8">
        <f t="shared" si="325"/>
        <v>4075.6099999999988</v>
      </c>
      <c r="S6935" s="8">
        <f>(((Sales[[#This Row],[Unit Price]]-(Sales[[#This Row],[Discount Applied]]*Sales[[#This Row],[Unit Price]]))-Q6935)/Q6935)*100</f>
        <v>30.136986301369877</v>
      </c>
      <c r="T6935" s="8">
        <f t="shared" si="326"/>
        <v>17599.224999999999</v>
      </c>
      <c r="U6935" s="8">
        <f>Sales[[#This Row],[Unit Cost]]*Sales[[#This Row],[Order Quantity]]</f>
        <v>13523.615</v>
      </c>
    </row>
    <row r="6936" spans="1:21" x14ac:dyDescent="0.2">
      <c r="A6936" s="6" t="s">
        <v>7149</v>
      </c>
      <c r="B6936" s="6" t="s">
        <v>25</v>
      </c>
      <c r="C6936" s="6" t="s">
        <v>146</v>
      </c>
      <c r="D6936" s="7">
        <v>44000</v>
      </c>
      <c r="E6936" s="7">
        <v>44073</v>
      </c>
      <c r="F6936" s="7">
        <v>44090</v>
      </c>
      <c r="G6936" s="7">
        <v>44097</v>
      </c>
      <c r="H6936" s="6">
        <f t="shared" si="324"/>
        <v>24</v>
      </c>
      <c r="I6936" s="6" t="s">
        <v>215</v>
      </c>
      <c r="J6936" s="6">
        <v>19</v>
      </c>
      <c r="K6936" s="6">
        <v>27</v>
      </c>
      <c r="L6936" s="6">
        <v>300</v>
      </c>
      <c r="M6936" s="6">
        <v>28</v>
      </c>
      <c r="N6936" s="6">
        <v>1</v>
      </c>
      <c r="O6936" s="6">
        <v>0.2</v>
      </c>
      <c r="P6936" s="8">
        <v>2666.6</v>
      </c>
      <c r="Q6936" s="8">
        <v>1786.6220000000001</v>
      </c>
      <c r="R6936" s="8">
        <f t="shared" si="325"/>
        <v>346.65799999999967</v>
      </c>
      <c r="S6936" s="8">
        <f>(((Sales[[#This Row],[Unit Price]]-(Sales[[#This Row],[Discount Applied]]*Sales[[#This Row],[Unit Price]]))-Q6936)/Q6936)*100</f>
        <v>19.402985074626848</v>
      </c>
      <c r="T6936" s="8">
        <f t="shared" si="326"/>
        <v>2133.2799999999997</v>
      </c>
      <c r="U6936" s="8">
        <f>Sales[[#This Row],[Unit Cost]]*Sales[[#This Row],[Order Quantity]]</f>
        <v>1786.6220000000001</v>
      </c>
    </row>
    <row r="6937" spans="1:21" x14ac:dyDescent="0.2">
      <c r="A6937" s="6" t="s">
        <v>7150</v>
      </c>
      <c r="B6937" s="6" t="s">
        <v>23</v>
      </c>
      <c r="C6937" s="6" t="s">
        <v>145</v>
      </c>
      <c r="D6937" s="7">
        <v>44000</v>
      </c>
      <c r="E6937" s="7">
        <v>44073</v>
      </c>
      <c r="F6937" s="7">
        <v>44083</v>
      </c>
      <c r="G6937" s="7">
        <v>44093</v>
      </c>
      <c r="H6937" s="6">
        <f t="shared" si="324"/>
        <v>20</v>
      </c>
      <c r="I6937" s="6" t="s">
        <v>215</v>
      </c>
      <c r="J6937" s="6">
        <v>21</v>
      </c>
      <c r="K6937" s="6">
        <v>1</v>
      </c>
      <c r="L6937" s="6">
        <v>106</v>
      </c>
      <c r="M6937" s="6">
        <v>25</v>
      </c>
      <c r="N6937" s="6">
        <v>1</v>
      </c>
      <c r="O6937" s="6">
        <v>0.3</v>
      </c>
      <c r="P6937" s="8">
        <v>1889.4</v>
      </c>
      <c r="Q6937" s="8">
        <v>831.33600000000001</v>
      </c>
      <c r="R6937" s="8">
        <f t="shared" si="325"/>
        <v>491.24399999999991</v>
      </c>
      <c r="S6937" s="8">
        <f>(((Sales[[#This Row],[Unit Price]]-(Sales[[#This Row],[Discount Applied]]*Sales[[#This Row],[Unit Price]]))-Q6937)/Q6937)*100</f>
        <v>59.090909090909079</v>
      </c>
      <c r="T6937" s="8">
        <f t="shared" si="326"/>
        <v>1322.58</v>
      </c>
      <c r="U6937" s="8">
        <f>Sales[[#This Row],[Unit Cost]]*Sales[[#This Row],[Order Quantity]]</f>
        <v>831.33600000000001</v>
      </c>
    </row>
    <row r="6938" spans="1:21" x14ac:dyDescent="0.2">
      <c r="A6938" s="6" t="s">
        <v>7151</v>
      </c>
      <c r="B6938" s="6" t="s">
        <v>24</v>
      </c>
      <c r="C6938" s="6" t="s">
        <v>145</v>
      </c>
      <c r="D6938" s="7">
        <v>44000</v>
      </c>
      <c r="E6938" s="7">
        <v>44073</v>
      </c>
      <c r="F6938" s="7">
        <v>44087</v>
      </c>
      <c r="G6938" s="7">
        <v>44096</v>
      </c>
      <c r="H6938" s="6">
        <f t="shared" si="324"/>
        <v>23</v>
      </c>
      <c r="I6938" s="6" t="s">
        <v>215</v>
      </c>
      <c r="J6938" s="6">
        <v>1</v>
      </c>
      <c r="K6938" s="6">
        <v>41</v>
      </c>
      <c r="L6938" s="6">
        <v>158</v>
      </c>
      <c r="M6938" s="6">
        <v>13</v>
      </c>
      <c r="N6938" s="6">
        <v>3</v>
      </c>
      <c r="O6938" s="6">
        <v>0.1</v>
      </c>
      <c r="P6938" s="8">
        <v>2492.4</v>
      </c>
      <c r="Q6938" s="8">
        <v>1296.048</v>
      </c>
      <c r="R6938" s="8">
        <f t="shared" si="325"/>
        <v>2841.3360000000002</v>
      </c>
      <c r="S6938" s="8">
        <f>(((Sales[[#This Row],[Unit Price]]-(Sales[[#This Row],[Discount Applied]]*Sales[[#This Row],[Unit Price]]))-Q6938)/Q6938)*100</f>
        <v>73.076923076923066</v>
      </c>
      <c r="T6938" s="8">
        <f t="shared" si="326"/>
        <v>6729.4800000000005</v>
      </c>
      <c r="U6938" s="8">
        <f>Sales[[#This Row],[Unit Cost]]*Sales[[#This Row],[Order Quantity]]</f>
        <v>3888.1440000000002</v>
      </c>
    </row>
    <row r="6939" spans="1:21" x14ac:dyDescent="0.2">
      <c r="A6939" s="6" t="s">
        <v>7152</v>
      </c>
      <c r="B6939" s="6" t="s">
        <v>25</v>
      </c>
      <c r="C6939" s="6" t="s">
        <v>145</v>
      </c>
      <c r="D6939" s="7">
        <v>44000</v>
      </c>
      <c r="E6939" s="7">
        <v>44073</v>
      </c>
      <c r="F6939" s="7">
        <v>44084</v>
      </c>
      <c r="G6939" s="7">
        <v>44089</v>
      </c>
      <c r="H6939" s="6">
        <f t="shared" si="324"/>
        <v>16</v>
      </c>
      <c r="I6939" s="6" t="s">
        <v>215</v>
      </c>
      <c r="J6939" s="6">
        <v>15</v>
      </c>
      <c r="K6939" s="6">
        <v>5</v>
      </c>
      <c r="L6939" s="6">
        <v>102</v>
      </c>
      <c r="M6939" s="6">
        <v>31</v>
      </c>
      <c r="N6939" s="6">
        <v>8</v>
      </c>
      <c r="O6939" s="6">
        <v>0.05</v>
      </c>
      <c r="P6939" s="8">
        <v>1179.2</v>
      </c>
      <c r="Q6939" s="8">
        <v>896.19200000000001</v>
      </c>
      <c r="R6939" s="8">
        <f t="shared" si="325"/>
        <v>1792.384</v>
      </c>
      <c r="S6939" s="8">
        <f>(((Sales[[#This Row],[Unit Price]]-(Sales[[#This Row],[Discount Applied]]*Sales[[#This Row],[Unit Price]]))-Q6939)/Q6939)*100</f>
        <v>25</v>
      </c>
      <c r="T6939" s="8">
        <f t="shared" si="326"/>
        <v>8961.92</v>
      </c>
      <c r="U6939" s="8">
        <f>Sales[[#This Row],[Unit Cost]]*Sales[[#This Row],[Order Quantity]]</f>
        <v>7169.5360000000001</v>
      </c>
    </row>
    <row r="6940" spans="1:21" x14ac:dyDescent="0.2">
      <c r="A6940" s="6" t="s">
        <v>7153</v>
      </c>
      <c r="B6940" s="6" t="s">
        <v>26</v>
      </c>
      <c r="C6940" s="6" t="s">
        <v>148</v>
      </c>
      <c r="D6940" s="7">
        <v>44000</v>
      </c>
      <c r="E6940" s="7">
        <v>44074</v>
      </c>
      <c r="F6940" s="7">
        <v>44102</v>
      </c>
      <c r="G6940" s="7">
        <v>44111</v>
      </c>
      <c r="H6940" s="6">
        <f t="shared" si="324"/>
        <v>37</v>
      </c>
      <c r="I6940" s="6" t="s">
        <v>215</v>
      </c>
      <c r="J6940" s="6">
        <v>26</v>
      </c>
      <c r="K6940" s="6">
        <v>48</v>
      </c>
      <c r="L6940" s="6">
        <v>40</v>
      </c>
      <c r="M6940" s="6">
        <v>47</v>
      </c>
      <c r="N6940" s="6">
        <v>6</v>
      </c>
      <c r="O6940" s="6">
        <v>0.05</v>
      </c>
      <c r="P6940" s="8">
        <v>2318.2000000000003</v>
      </c>
      <c r="Q6940" s="8">
        <v>1530.0120000000002</v>
      </c>
      <c r="R6940" s="8">
        <f t="shared" si="325"/>
        <v>4033.6679999999997</v>
      </c>
      <c r="S6940" s="8">
        <f>(((Sales[[#This Row],[Unit Price]]-(Sales[[#This Row],[Discount Applied]]*Sales[[#This Row],[Unit Price]]))-Q6940)/Q6940)*100</f>
        <v>43.939393939393952</v>
      </c>
      <c r="T6940" s="8">
        <f t="shared" si="326"/>
        <v>13213.74</v>
      </c>
      <c r="U6940" s="8">
        <f>Sales[[#This Row],[Unit Cost]]*Sales[[#This Row],[Order Quantity]]</f>
        <v>9180.0720000000001</v>
      </c>
    </row>
    <row r="6941" spans="1:21" x14ac:dyDescent="0.2">
      <c r="A6941" s="6" t="s">
        <v>7154</v>
      </c>
      <c r="B6941" s="6" t="s">
        <v>24</v>
      </c>
      <c r="C6941" s="6" t="s">
        <v>143</v>
      </c>
      <c r="D6941" s="7">
        <v>43900</v>
      </c>
      <c r="E6941" s="7">
        <v>44074</v>
      </c>
      <c r="F6941" s="7">
        <v>44082</v>
      </c>
      <c r="G6941" s="7">
        <v>44089</v>
      </c>
      <c r="H6941" s="6">
        <f t="shared" si="324"/>
        <v>15</v>
      </c>
      <c r="I6941" s="6" t="s">
        <v>215</v>
      </c>
      <c r="J6941" s="6">
        <v>6</v>
      </c>
      <c r="K6941" s="6">
        <v>15</v>
      </c>
      <c r="L6941" s="6">
        <v>341</v>
      </c>
      <c r="M6941" s="6">
        <v>11</v>
      </c>
      <c r="N6941" s="6">
        <v>4</v>
      </c>
      <c r="O6941" s="6">
        <v>7.4999999999999997E-2</v>
      </c>
      <c r="P6941" s="8">
        <v>3584.5</v>
      </c>
      <c r="Q6941" s="8">
        <v>2831.7550000000001</v>
      </c>
      <c r="R6941" s="8">
        <f t="shared" si="325"/>
        <v>1935.6299999999992</v>
      </c>
      <c r="S6941" s="8">
        <f>(((Sales[[#This Row],[Unit Price]]-(Sales[[#This Row],[Discount Applied]]*Sales[[#This Row],[Unit Price]]))-Q6941)/Q6941)*100</f>
        <v>17.0886075949367</v>
      </c>
      <c r="T6941" s="8">
        <f t="shared" si="326"/>
        <v>13262.65</v>
      </c>
      <c r="U6941" s="8">
        <f>Sales[[#This Row],[Unit Cost]]*Sales[[#This Row],[Order Quantity]]</f>
        <v>11327.02</v>
      </c>
    </row>
    <row r="6942" spans="1:21" x14ac:dyDescent="0.2">
      <c r="A6942" s="6" t="s">
        <v>7155</v>
      </c>
      <c r="B6942" s="6" t="s">
        <v>24</v>
      </c>
      <c r="C6942" s="6" t="s">
        <v>144</v>
      </c>
      <c r="D6942" s="7">
        <v>44000</v>
      </c>
      <c r="E6942" s="7">
        <v>44074</v>
      </c>
      <c r="F6942" s="7">
        <v>44095</v>
      </c>
      <c r="G6942" s="7">
        <v>44096</v>
      </c>
      <c r="H6942" s="6">
        <f t="shared" si="324"/>
        <v>22</v>
      </c>
      <c r="I6942" s="6" t="s">
        <v>215</v>
      </c>
      <c r="J6942" s="6">
        <v>7</v>
      </c>
      <c r="K6942" s="6">
        <v>30</v>
      </c>
      <c r="L6942" s="6">
        <v>80</v>
      </c>
      <c r="M6942" s="6">
        <v>35</v>
      </c>
      <c r="N6942" s="6">
        <v>4</v>
      </c>
      <c r="O6942" s="6">
        <v>0.05</v>
      </c>
      <c r="P6942" s="8">
        <v>3999.9</v>
      </c>
      <c r="Q6942" s="8">
        <v>1879.953</v>
      </c>
      <c r="R6942" s="8">
        <f t="shared" si="325"/>
        <v>7679.8080000000009</v>
      </c>
      <c r="S6942" s="8">
        <f>(((Sales[[#This Row],[Unit Price]]-(Sales[[#This Row],[Discount Applied]]*Sales[[#This Row],[Unit Price]]))-Q6942)/Q6942)*100</f>
        <v>102.1276595744681</v>
      </c>
      <c r="T6942" s="8">
        <f t="shared" si="326"/>
        <v>15199.62</v>
      </c>
      <c r="U6942" s="8">
        <f>Sales[[#This Row],[Unit Cost]]*Sales[[#This Row],[Order Quantity]]</f>
        <v>7519.8119999999999</v>
      </c>
    </row>
    <row r="6943" spans="1:21" x14ac:dyDescent="0.2">
      <c r="A6943" s="6" t="s">
        <v>7156</v>
      </c>
      <c r="B6943" s="6" t="s">
        <v>24</v>
      </c>
      <c r="C6943" s="6" t="s">
        <v>148</v>
      </c>
      <c r="D6943" s="7">
        <v>44000</v>
      </c>
      <c r="E6943" s="7">
        <v>44074</v>
      </c>
      <c r="F6943" s="7">
        <v>44076</v>
      </c>
      <c r="G6943" s="7">
        <v>44084</v>
      </c>
      <c r="H6943" s="6">
        <f t="shared" si="324"/>
        <v>10</v>
      </c>
      <c r="I6943" s="6" t="s">
        <v>215</v>
      </c>
      <c r="J6943" s="6">
        <v>1</v>
      </c>
      <c r="K6943" s="6">
        <v>5</v>
      </c>
      <c r="L6943" s="6">
        <v>11</v>
      </c>
      <c r="M6943" s="6">
        <v>36</v>
      </c>
      <c r="N6943" s="6">
        <v>1</v>
      </c>
      <c r="O6943" s="6">
        <v>7.4999999999999997E-2</v>
      </c>
      <c r="P6943" s="8">
        <v>1996.6000000000001</v>
      </c>
      <c r="Q6943" s="8">
        <v>1677.144</v>
      </c>
      <c r="R6943" s="8">
        <f t="shared" si="325"/>
        <v>169.71100000000001</v>
      </c>
      <c r="S6943" s="8">
        <f>(((Sales[[#This Row],[Unit Price]]-(Sales[[#This Row],[Discount Applied]]*Sales[[#This Row],[Unit Price]]))-Q6943)/Q6943)*100</f>
        <v>10.119047619047619</v>
      </c>
      <c r="T6943" s="8">
        <f t="shared" si="326"/>
        <v>1846.855</v>
      </c>
      <c r="U6943" s="8">
        <f>Sales[[#This Row],[Unit Cost]]*Sales[[#This Row],[Order Quantity]]</f>
        <v>1677.144</v>
      </c>
    </row>
    <row r="6944" spans="1:21" x14ac:dyDescent="0.2">
      <c r="A6944" s="6" t="s">
        <v>7157</v>
      </c>
      <c r="B6944" s="6" t="s">
        <v>24</v>
      </c>
      <c r="C6944" s="6" t="s">
        <v>146</v>
      </c>
      <c r="D6944" s="7">
        <v>44000</v>
      </c>
      <c r="E6944" s="7">
        <v>44074</v>
      </c>
      <c r="F6944" s="7">
        <v>44090</v>
      </c>
      <c r="G6944" s="7">
        <v>44094</v>
      </c>
      <c r="H6944" s="6">
        <f t="shared" si="324"/>
        <v>20</v>
      </c>
      <c r="I6944" s="6" t="s">
        <v>215</v>
      </c>
      <c r="J6944" s="6">
        <v>3</v>
      </c>
      <c r="K6944" s="6">
        <v>7</v>
      </c>
      <c r="L6944" s="6">
        <v>276</v>
      </c>
      <c r="M6944" s="6">
        <v>22</v>
      </c>
      <c r="N6944" s="6">
        <v>6</v>
      </c>
      <c r="O6944" s="6">
        <v>0.1</v>
      </c>
      <c r="P6944" s="8">
        <v>1132.3</v>
      </c>
      <c r="Q6944" s="8">
        <v>826.57899999999995</v>
      </c>
      <c r="R6944" s="8">
        <f t="shared" si="325"/>
        <v>1154.945999999999</v>
      </c>
      <c r="S6944" s="8">
        <f>(((Sales[[#This Row],[Unit Price]]-(Sales[[#This Row],[Discount Applied]]*Sales[[#This Row],[Unit Price]]))-Q6944)/Q6944)*100</f>
        <v>23.287671232876711</v>
      </c>
      <c r="T6944" s="8">
        <f t="shared" si="326"/>
        <v>6114.4199999999992</v>
      </c>
      <c r="U6944" s="8">
        <f>Sales[[#This Row],[Unit Cost]]*Sales[[#This Row],[Order Quantity]]</f>
        <v>4959.4740000000002</v>
      </c>
    </row>
    <row r="6945" spans="1:21" x14ac:dyDescent="0.2">
      <c r="A6945" s="6" t="s">
        <v>7158</v>
      </c>
      <c r="B6945" s="6" t="s">
        <v>23</v>
      </c>
      <c r="C6945" s="6" t="s">
        <v>145</v>
      </c>
      <c r="D6945" s="7">
        <v>44000</v>
      </c>
      <c r="E6945" s="7">
        <v>44074</v>
      </c>
      <c r="F6945" s="7">
        <v>44095</v>
      </c>
      <c r="G6945" s="7">
        <v>44100</v>
      </c>
      <c r="H6945" s="6">
        <f t="shared" si="324"/>
        <v>26</v>
      </c>
      <c r="I6945" s="6" t="s">
        <v>215</v>
      </c>
      <c r="J6945" s="6">
        <v>21</v>
      </c>
      <c r="K6945" s="6">
        <v>18</v>
      </c>
      <c r="L6945" s="6">
        <v>201</v>
      </c>
      <c r="M6945" s="6">
        <v>31</v>
      </c>
      <c r="N6945" s="6">
        <v>1</v>
      </c>
      <c r="O6945" s="6">
        <v>0.05</v>
      </c>
      <c r="P6945" s="8">
        <v>1963.1000000000001</v>
      </c>
      <c r="Q6945" s="8">
        <v>1413.432</v>
      </c>
      <c r="R6945" s="8">
        <f t="shared" si="325"/>
        <v>451.51300000000015</v>
      </c>
      <c r="S6945" s="8">
        <f>(((Sales[[#This Row],[Unit Price]]-(Sales[[#This Row],[Discount Applied]]*Sales[[#This Row],[Unit Price]]))-Q6945)/Q6945)*100</f>
        <v>31.944444444444454</v>
      </c>
      <c r="T6945" s="8">
        <f t="shared" si="326"/>
        <v>1864.9450000000002</v>
      </c>
      <c r="U6945" s="8">
        <f>Sales[[#This Row],[Unit Cost]]*Sales[[#This Row],[Order Quantity]]</f>
        <v>1413.432</v>
      </c>
    </row>
    <row r="6946" spans="1:21" x14ac:dyDescent="0.2">
      <c r="A6946" s="6" t="s">
        <v>7159</v>
      </c>
      <c r="B6946" s="6" t="s">
        <v>23</v>
      </c>
      <c r="C6946" s="6" t="s">
        <v>143</v>
      </c>
      <c r="D6946" s="7">
        <v>44000</v>
      </c>
      <c r="E6946" s="7">
        <v>44074</v>
      </c>
      <c r="F6946" s="7">
        <v>44080</v>
      </c>
      <c r="G6946" s="7">
        <v>44090</v>
      </c>
      <c r="H6946" s="6">
        <f t="shared" si="324"/>
        <v>16</v>
      </c>
      <c r="I6946" s="6" t="s">
        <v>215</v>
      </c>
      <c r="J6946" s="6">
        <v>22</v>
      </c>
      <c r="K6946" s="6">
        <v>44</v>
      </c>
      <c r="L6946" s="6">
        <v>356</v>
      </c>
      <c r="M6946" s="6">
        <v>8</v>
      </c>
      <c r="N6946" s="6">
        <v>4</v>
      </c>
      <c r="O6946" s="6">
        <v>0.1</v>
      </c>
      <c r="P6946" s="8">
        <v>1896.1000000000001</v>
      </c>
      <c r="Q6946" s="8">
        <v>1611.6850000000002</v>
      </c>
      <c r="R6946" s="8">
        <f t="shared" si="325"/>
        <v>379.22000000000025</v>
      </c>
      <c r="S6946" s="8">
        <f>(((Sales[[#This Row],[Unit Price]]-(Sales[[#This Row],[Discount Applied]]*Sales[[#This Row],[Unit Price]]))-Q6946)/Q6946)*100</f>
        <v>5.8823529411764737</v>
      </c>
      <c r="T6946" s="8">
        <f t="shared" si="326"/>
        <v>6825.9600000000009</v>
      </c>
      <c r="U6946" s="8">
        <f>Sales[[#This Row],[Unit Cost]]*Sales[[#This Row],[Order Quantity]]</f>
        <v>6446.7400000000007</v>
      </c>
    </row>
    <row r="6947" spans="1:21" x14ac:dyDescent="0.2">
      <c r="A6947" s="6" t="s">
        <v>7160</v>
      </c>
      <c r="B6947" s="6" t="s">
        <v>24</v>
      </c>
      <c r="C6947" s="6" t="s">
        <v>144</v>
      </c>
      <c r="D6947" s="7">
        <v>44000</v>
      </c>
      <c r="E6947" s="7">
        <v>44074</v>
      </c>
      <c r="F6947" s="7">
        <v>44090</v>
      </c>
      <c r="G6947" s="7">
        <v>44099</v>
      </c>
      <c r="H6947" s="6">
        <f t="shared" si="324"/>
        <v>25</v>
      </c>
      <c r="I6947" s="6" t="s">
        <v>215</v>
      </c>
      <c r="J6947" s="6">
        <v>9</v>
      </c>
      <c r="K6947" s="6">
        <v>11</v>
      </c>
      <c r="L6947" s="6">
        <v>76</v>
      </c>
      <c r="M6947" s="6">
        <v>27</v>
      </c>
      <c r="N6947" s="6">
        <v>3</v>
      </c>
      <c r="O6947" s="6">
        <v>0.15</v>
      </c>
      <c r="P6947" s="8">
        <v>804</v>
      </c>
      <c r="Q6947" s="8">
        <v>538.68000000000006</v>
      </c>
      <c r="R6947" s="8">
        <f t="shared" si="325"/>
        <v>434.15999999999963</v>
      </c>
      <c r="S6947" s="8">
        <f>(((Sales[[#This Row],[Unit Price]]-(Sales[[#This Row],[Discount Applied]]*Sales[[#This Row],[Unit Price]]))-Q6947)/Q6947)*100</f>
        <v>26.865671641791028</v>
      </c>
      <c r="T6947" s="8">
        <f t="shared" si="326"/>
        <v>2050.1999999999998</v>
      </c>
      <c r="U6947" s="8">
        <f>Sales[[#This Row],[Unit Cost]]*Sales[[#This Row],[Order Quantity]]</f>
        <v>1616.0400000000002</v>
      </c>
    </row>
    <row r="6948" spans="1:21" x14ac:dyDescent="0.2">
      <c r="A6948" s="6" t="s">
        <v>7161</v>
      </c>
      <c r="B6948" s="6" t="s">
        <v>25</v>
      </c>
      <c r="C6948" s="6" t="s">
        <v>144</v>
      </c>
      <c r="D6948" s="7">
        <v>43900</v>
      </c>
      <c r="E6948" s="7">
        <v>44074</v>
      </c>
      <c r="F6948" s="7">
        <v>44080</v>
      </c>
      <c r="G6948" s="7">
        <v>44089</v>
      </c>
      <c r="H6948" s="6">
        <f t="shared" si="324"/>
        <v>15</v>
      </c>
      <c r="I6948" s="6" t="s">
        <v>215</v>
      </c>
      <c r="J6948" s="6">
        <v>19</v>
      </c>
      <c r="K6948" s="6">
        <v>11</v>
      </c>
      <c r="L6948" s="6">
        <v>63</v>
      </c>
      <c r="M6948" s="6">
        <v>1</v>
      </c>
      <c r="N6948" s="6">
        <v>1</v>
      </c>
      <c r="O6948" s="6">
        <v>0.1</v>
      </c>
      <c r="P6948" s="8">
        <v>174.20000000000002</v>
      </c>
      <c r="Q6948" s="8">
        <v>128.90800000000002</v>
      </c>
      <c r="R6948" s="8">
        <f t="shared" si="325"/>
        <v>27.872000000000014</v>
      </c>
      <c r="S6948" s="8">
        <f>(((Sales[[#This Row],[Unit Price]]-(Sales[[#This Row],[Discount Applied]]*Sales[[#This Row],[Unit Price]]))-Q6948)/Q6948)*100</f>
        <v>21.621621621621632</v>
      </c>
      <c r="T6948" s="8">
        <f t="shared" si="326"/>
        <v>156.78000000000003</v>
      </c>
      <c r="U6948" s="8">
        <f>Sales[[#This Row],[Unit Cost]]*Sales[[#This Row],[Order Quantity]]</f>
        <v>128.90800000000002</v>
      </c>
    </row>
    <row r="6949" spans="1:21" x14ac:dyDescent="0.2">
      <c r="A6949" s="6" t="s">
        <v>7162</v>
      </c>
      <c r="B6949" s="6" t="s">
        <v>26</v>
      </c>
      <c r="C6949" s="6" t="s">
        <v>147</v>
      </c>
      <c r="D6949" s="7">
        <v>43900</v>
      </c>
      <c r="E6949" s="7">
        <v>44074</v>
      </c>
      <c r="F6949" s="7">
        <v>44091</v>
      </c>
      <c r="G6949" s="7">
        <v>44101</v>
      </c>
      <c r="H6949" s="6">
        <f t="shared" si="324"/>
        <v>27</v>
      </c>
      <c r="I6949" s="6" t="s">
        <v>215</v>
      </c>
      <c r="J6949" s="6">
        <v>28</v>
      </c>
      <c r="K6949" s="6">
        <v>4</v>
      </c>
      <c r="L6949" s="6">
        <v>251</v>
      </c>
      <c r="M6949" s="6">
        <v>18</v>
      </c>
      <c r="N6949" s="6">
        <v>8</v>
      </c>
      <c r="O6949" s="6">
        <v>0.05</v>
      </c>
      <c r="P6949" s="8">
        <v>3926.2000000000003</v>
      </c>
      <c r="Q6949" s="8">
        <v>1688.2660000000001</v>
      </c>
      <c r="R6949" s="8">
        <f t="shared" si="325"/>
        <v>16332.992000000002</v>
      </c>
      <c r="S6949" s="8">
        <f>(((Sales[[#This Row],[Unit Price]]-(Sales[[#This Row],[Discount Applied]]*Sales[[#This Row],[Unit Price]]))-Q6949)/Q6949)*100</f>
        <v>120.93023255813955</v>
      </c>
      <c r="T6949" s="8">
        <f t="shared" si="326"/>
        <v>29839.120000000003</v>
      </c>
      <c r="U6949" s="8">
        <f>Sales[[#This Row],[Unit Cost]]*Sales[[#This Row],[Order Quantity]]</f>
        <v>13506.128000000001</v>
      </c>
    </row>
    <row r="6950" spans="1:21" x14ac:dyDescent="0.2">
      <c r="A6950" s="6" t="s">
        <v>7163</v>
      </c>
      <c r="B6950" s="6" t="s">
        <v>24</v>
      </c>
      <c r="C6950" s="6" t="s">
        <v>147</v>
      </c>
      <c r="D6950" s="7">
        <v>44000</v>
      </c>
      <c r="E6950" s="7">
        <v>44074</v>
      </c>
      <c r="F6950" s="7">
        <v>44081</v>
      </c>
      <c r="G6950" s="7">
        <v>44090</v>
      </c>
      <c r="H6950" s="6">
        <f t="shared" si="324"/>
        <v>16</v>
      </c>
      <c r="I6950" s="6" t="s">
        <v>215</v>
      </c>
      <c r="J6950" s="6">
        <v>11</v>
      </c>
      <c r="K6950" s="6">
        <v>1</v>
      </c>
      <c r="L6950" s="6">
        <v>229</v>
      </c>
      <c r="M6950" s="6">
        <v>9</v>
      </c>
      <c r="N6950" s="6">
        <v>2</v>
      </c>
      <c r="O6950" s="6">
        <v>0.1</v>
      </c>
      <c r="P6950" s="8">
        <v>180.9</v>
      </c>
      <c r="Q6950" s="8">
        <v>141.102</v>
      </c>
      <c r="R6950" s="8">
        <f t="shared" si="325"/>
        <v>43.415999999999997</v>
      </c>
      <c r="S6950" s="8">
        <f>(((Sales[[#This Row],[Unit Price]]-(Sales[[#This Row],[Discount Applied]]*Sales[[#This Row],[Unit Price]]))-Q6950)/Q6950)*100</f>
        <v>15.384615384615383</v>
      </c>
      <c r="T6950" s="8">
        <f t="shared" si="326"/>
        <v>325.62</v>
      </c>
      <c r="U6950" s="8">
        <f>Sales[[#This Row],[Unit Cost]]*Sales[[#This Row],[Order Quantity]]</f>
        <v>282.20400000000001</v>
      </c>
    </row>
    <row r="6951" spans="1:21" x14ac:dyDescent="0.2">
      <c r="A6951" s="6" t="s">
        <v>7164</v>
      </c>
      <c r="B6951" s="6" t="s">
        <v>23</v>
      </c>
      <c r="C6951" s="6" t="s">
        <v>145</v>
      </c>
      <c r="D6951" s="7">
        <v>43900</v>
      </c>
      <c r="E6951" s="7">
        <v>44074</v>
      </c>
      <c r="F6951" s="7">
        <v>44082</v>
      </c>
      <c r="G6951" s="7">
        <v>44085</v>
      </c>
      <c r="H6951" s="6">
        <f t="shared" si="324"/>
        <v>11</v>
      </c>
      <c r="I6951" s="6" t="s">
        <v>215</v>
      </c>
      <c r="J6951" s="6">
        <v>23</v>
      </c>
      <c r="K6951" s="6">
        <v>8</v>
      </c>
      <c r="L6951" s="6">
        <v>114</v>
      </c>
      <c r="M6951" s="6">
        <v>13</v>
      </c>
      <c r="N6951" s="6">
        <v>1</v>
      </c>
      <c r="O6951" s="6">
        <v>0.1</v>
      </c>
      <c r="P6951" s="8">
        <v>254.6</v>
      </c>
      <c r="Q6951" s="8">
        <v>152.76</v>
      </c>
      <c r="R6951" s="8">
        <f t="shared" si="325"/>
        <v>76.38</v>
      </c>
      <c r="S6951" s="8">
        <f>(((Sales[[#This Row],[Unit Price]]-(Sales[[#This Row],[Discount Applied]]*Sales[[#This Row],[Unit Price]]))-Q6951)/Q6951)*100</f>
        <v>50</v>
      </c>
      <c r="T6951" s="8">
        <f t="shared" si="326"/>
        <v>229.14</v>
      </c>
      <c r="U6951" s="8">
        <f>Sales[[#This Row],[Unit Cost]]*Sales[[#This Row],[Order Quantity]]</f>
        <v>152.76</v>
      </c>
    </row>
    <row r="6952" spans="1:21" x14ac:dyDescent="0.2">
      <c r="A6952" s="6" t="s">
        <v>7165</v>
      </c>
      <c r="B6952" s="6" t="s">
        <v>25</v>
      </c>
      <c r="C6952" s="6" t="s">
        <v>143</v>
      </c>
      <c r="D6952" s="7">
        <v>44000</v>
      </c>
      <c r="E6952" s="7">
        <v>44075</v>
      </c>
      <c r="F6952" s="7">
        <v>44091</v>
      </c>
      <c r="G6952" s="7">
        <v>44098</v>
      </c>
      <c r="H6952" s="6">
        <f t="shared" si="324"/>
        <v>23</v>
      </c>
      <c r="I6952" s="6" t="s">
        <v>215</v>
      </c>
      <c r="J6952" s="6">
        <v>17</v>
      </c>
      <c r="K6952" s="6">
        <v>28</v>
      </c>
      <c r="L6952" s="6">
        <v>342</v>
      </c>
      <c r="M6952" s="6">
        <v>41</v>
      </c>
      <c r="N6952" s="6">
        <v>4</v>
      </c>
      <c r="O6952" s="6">
        <v>0.15</v>
      </c>
      <c r="P6952" s="8">
        <v>1132.3</v>
      </c>
      <c r="Q6952" s="8">
        <v>566.15</v>
      </c>
      <c r="R6952" s="8">
        <f t="shared" si="325"/>
        <v>1585.2199999999998</v>
      </c>
      <c r="S6952" s="8">
        <f>(((Sales[[#This Row],[Unit Price]]-(Sales[[#This Row],[Discount Applied]]*Sales[[#This Row],[Unit Price]]))-Q6952)/Q6952)*100</f>
        <v>70</v>
      </c>
      <c r="T6952" s="8">
        <f t="shared" si="326"/>
        <v>3849.8199999999997</v>
      </c>
      <c r="U6952" s="8">
        <f>Sales[[#This Row],[Unit Cost]]*Sales[[#This Row],[Order Quantity]]</f>
        <v>2264.6</v>
      </c>
    </row>
    <row r="6953" spans="1:21" x14ac:dyDescent="0.2">
      <c r="A6953" s="6" t="s">
        <v>7166</v>
      </c>
      <c r="B6953" s="6" t="s">
        <v>24</v>
      </c>
      <c r="C6953" s="6" t="s">
        <v>145</v>
      </c>
      <c r="D6953" s="7">
        <v>44000</v>
      </c>
      <c r="E6953" s="7">
        <v>44075</v>
      </c>
      <c r="F6953" s="7">
        <v>44096</v>
      </c>
      <c r="G6953" s="7">
        <v>44097</v>
      </c>
      <c r="H6953" s="6">
        <f t="shared" si="324"/>
        <v>22</v>
      </c>
      <c r="I6953" s="6" t="s">
        <v>215</v>
      </c>
      <c r="J6953" s="6">
        <v>4</v>
      </c>
      <c r="K6953" s="6">
        <v>37</v>
      </c>
      <c r="L6953" s="6">
        <v>168</v>
      </c>
      <c r="M6953" s="6">
        <v>13</v>
      </c>
      <c r="N6953" s="6">
        <v>6</v>
      </c>
      <c r="O6953" s="6">
        <v>0.1</v>
      </c>
      <c r="P6953" s="8">
        <v>227.8</v>
      </c>
      <c r="Q6953" s="8">
        <v>166.29400000000001</v>
      </c>
      <c r="R6953" s="8">
        <f t="shared" si="325"/>
        <v>232.35599999999999</v>
      </c>
      <c r="S6953" s="8">
        <f>(((Sales[[#This Row],[Unit Price]]-(Sales[[#This Row],[Discount Applied]]*Sales[[#This Row],[Unit Price]]))-Q6953)/Q6953)*100</f>
        <v>23.287671232876711</v>
      </c>
      <c r="T6953" s="8">
        <f t="shared" si="326"/>
        <v>1230.1200000000001</v>
      </c>
      <c r="U6953" s="8">
        <f>Sales[[#This Row],[Unit Cost]]*Sales[[#This Row],[Order Quantity]]</f>
        <v>997.76400000000012</v>
      </c>
    </row>
    <row r="6954" spans="1:21" x14ac:dyDescent="0.2">
      <c r="A6954" s="6" t="s">
        <v>7167</v>
      </c>
      <c r="B6954" s="6" t="s">
        <v>24</v>
      </c>
      <c r="C6954" s="6" t="s">
        <v>145</v>
      </c>
      <c r="D6954" s="7">
        <v>43900</v>
      </c>
      <c r="E6954" s="7">
        <v>44075</v>
      </c>
      <c r="F6954" s="7">
        <v>44077</v>
      </c>
      <c r="G6954" s="7">
        <v>44081</v>
      </c>
      <c r="H6954" s="6">
        <f t="shared" si="324"/>
        <v>6</v>
      </c>
      <c r="I6954" s="6" t="s">
        <v>215</v>
      </c>
      <c r="J6954" s="6">
        <v>7</v>
      </c>
      <c r="K6954" s="6">
        <v>13</v>
      </c>
      <c r="L6954" s="6">
        <v>144</v>
      </c>
      <c r="M6954" s="6">
        <v>18</v>
      </c>
      <c r="N6954" s="6">
        <v>4</v>
      </c>
      <c r="O6954" s="6">
        <v>0.2</v>
      </c>
      <c r="P6954" s="8">
        <v>2003.3</v>
      </c>
      <c r="Q6954" s="8">
        <v>1422.3429999999998</v>
      </c>
      <c r="R6954" s="8">
        <f t="shared" si="325"/>
        <v>721.1880000000001</v>
      </c>
      <c r="S6954" s="8">
        <f>(((Sales[[#This Row],[Unit Price]]-(Sales[[#This Row],[Discount Applied]]*Sales[[#This Row],[Unit Price]]))-Q6954)/Q6954)*100</f>
        <v>12.676056338028172</v>
      </c>
      <c r="T6954" s="8">
        <f t="shared" si="326"/>
        <v>6410.5599999999995</v>
      </c>
      <c r="U6954" s="8">
        <f>Sales[[#This Row],[Unit Cost]]*Sales[[#This Row],[Order Quantity]]</f>
        <v>5689.3719999999994</v>
      </c>
    </row>
    <row r="6955" spans="1:21" x14ac:dyDescent="0.2">
      <c r="A6955" s="6" t="s">
        <v>7168</v>
      </c>
      <c r="B6955" s="6" t="s">
        <v>24</v>
      </c>
      <c r="C6955" s="6" t="s">
        <v>148</v>
      </c>
      <c r="D6955" s="7">
        <v>44000</v>
      </c>
      <c r="E6955" s="7">
        <v>44075</v>
      </c>
      <c r="F6955" s="7">
        <v>44099</v>
      </c>
      <c r="G6955" s="7">
        <v>44102</v>
      </c>
      <c r="H6955" s="6">
        <f t="shared" si="324"/>
        <v>27</v>
      </c>
      <c r="I6955" s="6" t="s">
        <v>215</v>
      </c>
      <c r="J6955" s="6">
        <v>10</v>
      </c>
      <c r="K6955" s="6">
        <v>48</v>
      </c>
      <c r="L6955" s="6">
        <v>4</v>
      </c>
      <c r="M6955" s="6">
        <v>11</v>
      </c>
      <c r="N6955" s="6">
        <v>1</v>
      </c>
      <c r="O6955" s="6">
        <v>0.1</v>
      </c>
      <c r="P6955" s="8">
        <v>2525.9</v>
      </c>
      <c r="Q6955" s="8">
        <v>1818.6479999999999</v>
      </c>
      <c r="R6955" s="8">
        <f t="shared" si="325"/>
        <v>454.66200000000003</v>
      </c>
      <c r="S6955" s="8">
        <f>(((Sales[[#This Row],[Unit Price]]-(Sales[[#This Row],[Discount Applied]]*Sales[[#This Row],[Unit Price]]))-Q6955)/Q6955)*100</f>
        <v>25.000000000000007</v>
      </c>
      <c r="T6955" s="8">
        <f t="shared" si="326"/>
        <v>2273.31</v>
      </c>
      <c r="U6955" s="8">
        <f>Sales[[#This Row],[Unit Cost]]*Sales[[#This Row],[Order Quantity]]</f>
        <v>1818.6479999999999</v>
      </c>
    </row>
    <row r="6956" spans="1:21" x14ac:dyDescent="0.2">
      <c r="A6956" s="6" t="s">
        <v>7169</v>
      </c>
      <c r="B6956" s="6" t="s">
        <v>23</v>
      </c>
      <c r="C6956" s="6" t="s">
        <v>148</v>
      </c>
      <c r="D6956" s="7">
        <v>44000</v>
      </c>
      <c r="E6956" s="7">
        <v>44075</v>
      </c>
      <c r="F6956" s="7">
        <v>44088</v>
      </c>
      <c r="G6956" s="7">
        <v>44093</v>
      </c>
      <c r="H6956" s="6">
        <f t="shared" si="324"/>
        <v>18</v>
      </c>
      <c r="I6956" s="6" t="s">
        <v>215</v>
      </c>
      <c r="J6956" s="6">
        <v>21</v>
      </c>
      <c r="K6956" s="6">
        <v>34</v>
      </c>
      <c r="L6956" s="6">
        <v>26</v>
      </c>
      <c r="M6956" s="6">
        <v>33</v>
      </c>
      <c r="N6956" s="6">
        <v>5</v>
      </c>
      <c r="O6956" s="6">
        <v>7.4999999999999997E-2</v>
      </c>
      <c r="P6956" s="8">
        <v>3691.7000000000003</v>
      </c>
      <c r="Q6956" s="8">
        <v>2178.1030000000001</v>
      </c>
      <c r="R6956" s="8">
        <f t="shared" si="325"/>
        <v>6183.5974999999999</v>
      </c>
      <c r="S6956" s="8">
        <f>(((Sales[[#This Row],[Unit Price]]-(Sales[[#This Row],[Discount Applied]]*Sales[[#This Row],[Unit Price]]))-Q6956)/Q6956)*100</f>
        <v>56.779661016949156</v>
      </c>
      <c r="T6956" s="8">
        <f t="shared" si="326"/>
        <v>17074.112499999999</v>
      </c>
      <c r="U6956" s="8">
        <f>Sales[[#This Row],[Unit Cost]]*Sales[[#This Row],[Order Quantity]]</f>
        <v>10890.514999999999</v>
      </c>
    </row>
    <row r="6957" spans="1:21" x14ac:dyDescent="0.2">
      <c r="A6957" s="6" t="s">
        <v>7170</v>
      </c>
      <c r="B6957" s="6" t="s">
        <v>23</v>
      </c>
      <c r="C6957" s="6" t="s">
        <v>147</v>
      </c>
      <c r="D6957" s="7">
        <v>43900</v>
      </c>
      <c r="E6957" s="7">
        <v>44075</v>
      </c>
      <c r="F6957" s="7">
        <v>44096</v>
      </c>
      <c r="G6957" s="7">
        <v>44103</v>
      </c>
      <c r="H6957" s="6">
        <f t="shared" si="324"/>
        <v>28</v>
      </c>
      <c r="I6957" s="6" t="s">
        <v>215</v>
      </c>
      <c r="J6957" s="6">
        <v>20</v>
      </c>
      <c r="K6957" s="6">
        <v>5</v>
      </c>
      <c r="L6957" s="6">
        <v>209</v>
      </c>
      <c r="M6957" s="6">
        <v>41</v>
      </c>
      <c r="N6957" s="6">
        <v>2</v>
      </c>
      <c r="O6957" s="6">
        <v>0.1</v>
      </c>
      <c r="P6957" s="8">
        <v>1762.1000000000001</v>
      </c>
      <c r="Q6957" s="8">
        <v>1145.3650000000002</v>
      </c>
      <c r="R6957" s="8">
        <f t="shared" si="325"/>
        <v>881.04999999999973</v>
      </c>
      <c r="S6957" s="8">
        <f>(((Sales[[#This Row],[Unit Price]]-(Sales[[#This Row],[Discount Applied]]*Sales[[#This Row],[Unit Price]]))-Q6957)/Q6957)*100</f>
        <v>38.461538461538439</v>
      </c>
      <c r="T6957" s="8">
        <f t="shared" si="326"/>
        <v>3171.78</v>
      </c>
      <c r="U6957" s="8">
        <f>Sales[[#This Row],[Unit Cost]]*Sales[[#This Row],[Order Quantity]]</f>
        <v>2290.7300000000005</v>
      </c>
    </row>
    <row r="6958" spans="1:21" x14ac:dyDescent="0.2">
      <c r="A6958" s="6" t="s">
        <v>7171</v>
      </c>
      <c r="B6958" s="6" t="s">
        <v>23</v>
      </c>
      <c r="C6958" s="6" t="s">
        <v>146</v>
      </c>
      <c r="D6958" s="7">
        <v>44000</v>
      </c>
      <c r="E6958" s="7">
        <v>44076</v>
      </c>
      <c r="F6958" s="7">
        <v>44090</v>
      </c>
      <c r="G6958" s="7">
        <v>44100</v>
      </c>
      <c r="H6958" s="6">
        <f t="shared" si="324"/>
        <v>24</v>
      </c>
      <c r="I6958" s="6" t="s">
        <v>215</v>
      </c>
      <c r="J6958" s="6">
        <v>21</v>
      </c>
      <c r="K6958" s="6">
        <v>20</v>
      </c>
      <c r="L6958" s="6">
        <v>261</v>
      </c>
      <c r="M6958" s="6">
        <v>29</v>
      </c>
      <c r="N6958" s="6">
        <v>8</v>
      </c>
      <c r="O6958" s="6">
        <v>0.2</v>
      </c>
      <c r="P6958" s="8">
        <v>891.1</v>
      </c>
      <c r="Q6958" s="8">
        <v>436.63900000000001</v>
      </c>
      <c r="R6958" s="8">
        <f t="shared" si="325"/>
        <v>2209.9279999999999</v>
      </c>
      <c r="S6958" s="8">
        <f>(((Sales[[#This Row],[Unit Price]]-(Sales[[#This Row],[Discount Applied]]*Sales[[#This Row],[Unit Price]]))-Q6958)/Q6958)*100</f>
        <v>63.265306122448969</v>
      </c>
      <c r="T6958" s="8">
        <f t="shared" si="326"/>
        <v>5703.04</v>
      </c>
      <c r="U6958" s="8">
        <f>Sales[[#This Row],[Unit Cost]]*Sales[[#This Row],[Order Quantity]]</f>
        <v>3493.1120000000001</v>
      </c>
    </row>
    <row r="6959" spans="1:21" x14ac:dyDescent="0.2">
      <c r="A6959" s="6" t="s">
        <v>7172</v>
      </c>
      <c r="B6959" s="6" t="s">
        <v>25</v>
      </c>
      <c r="C6959" s="6" t="s">
        <v>145</v>
      </c>
      <c r="D6959" s="7">
        <v>44000</v>
      </c>
      <c r="E6959" s="7">
        <v>44076</v>
      </c>
      <c r="F6959" s="7">
        <v>44095</v>
      </c>
      <c r="G6959" s="7">
        <v>44105</v>
      </c>
      <c r="H6959" s="6">
        <f t="shared" si="324"/>
        <v>29</v>
      </c>
      <c r="I6959" s="6" t="s">
        <v>215</v>
      </c>
      <c r="J6959" s="6">
        <v>16</v>
      </c>
      <c r="K6959" s="6">
        <v>10</v>
      </c>
      <c r="L6959" s="6">
        <v>112</v>
      </c>
      <c r="M6959" s="6">
        <v>39</v>
      </c>
      <c r="N6959" s="6">
        <v>2</v>
      </c>
      <c r="O6959" s="6">
        <v>0.1</v>
      </c>
      <c r="P6959" s="8">
        <v>1031.8</v>
      </c>
      <c r="Q6959" s="8">
        <v>567.49</v>
      </c>
      <c r="R6959" s="8">
        <f t="shared" si="325"/>
        <v>722.25999999999976</v>
      </c>
      <c r="S6959" s="8">
        <f>(((Sales[[#This Row],[Unit Price]]-(Sales[[#This Row],[Discount Applied]]*Sales[[#This Row],[Unit Price]]))-Q6959)/Q6959)*100</f>
        <v>63.636363636363612</v>
      </c>
      <c r="T6959" s="8">
        <f t="shared" si="326"/>
        <v>1857.2399999999998</v>
      </c>
      <c r="U6959" s="8">
        <f>Sales[[#This Row],[Unit Cost]]*Sales[[#This Row],[Order Quantity]]</f>
        <v>1134.98</v>
      </c>
    </row>
    <row r="6960" spans="1:21" x14ac:dyDescent="0.2">
      <c r="A6960" s="6" t="s">
        <v>7173</v>
      </c>
      <c r="B6960" s="6" t="s">
        <v>25</v>
      </c>
      <c r="C6960" s="6" t="s">
        <v>147</v>
      </c>
      <c r="D6960" s="7">
        <v>43900</v>
      </c>
      <c r="E6960" s="7">
        <v>44076</v>
      </c>
      <c r="F6960" s="7">
        <v>44102</v>
      </c>
      <c r="G6960" s="7">
        <v>44109</v>
      </c>
      <c r="H6960" s="6">
        <f t="shared" si="324"/>
        <v>33</v>
      </c>
      <c r="I6960" s="6" t="s">
        <v>215</v>
      </c>
      <c r="J6960" s="6">
        <v>14</v>
      </c>
      <c r="K6960" s="6">
        <v>21</v>
      </c>
      <c r="L6960" s="6">
        <v>245</v>
      </c>
      <c r="M6960" s="6">
        <v>10</v>
      </c>
      <c r="N6960" s="6">
        <v>2</v>
      </c>
      <c r="O6960" s="6">
        <v>0.4</v>
      </c>
      <c r="P6960" s="8">
        <v>1011.7</v>
      </c>
      <c r="Q6960" s="8">
        <v>495.733</v>
      </c>
      <c r="R6960" s="8">
        <f t="shared" si="325"/>
        <v>222.57399999999996</v>
      </c>
      <c r="S6960" s="8">
        <f>(((Sales[[#This Row],[Unit Price]]-(Sales[[#This Row],[Discount Applied]]*Sales[[#This Row],[Unit Price]]))-Q6960)/Q6960)*100</f>
        <v>22.448979591836729</v>
      </c>
      <c r="T6960" s="8">
        <f t="shared" si="326"/>
        <v>1214.04</v>
      </c>
      <c r="U6960" s="8">
        <f>Sales[[#This Row],[Unit Cost]]*Sales[[#This Row],[Order Quantity]]</f>
        <v>991.46600000000001</v>
      </c>
    </row>
    <row r="6961" spans="1:21" x14ac:dyDescent="0.2">
      <c r="A6961" s="6" t="s">
        <v>7174</v>
      </c>
      <c r="B6961" s="6" t="s">
        <v>25</v>
      </c>
      <c r="C6961" s="6" t="s">
        <v>147</v>
      </c>
      <c r="D6961" s="7">
        <v>44000</v>
      </c>
      <c r="E6961" s="7">
        <v>44076</v>
      </c>
      <c r="F6961" s="7">
        <v>44103</v>
      </c>
      <c r="G6961" s="7">
        <v>44104</v>
      </c>
      <c r="H6961" s="6">
        <f t="shared" si="324"/>
        <v>28</v>
      </c>
      <c r="I6961" s="6" t="s">
        <v>215</v>
      </c>
      <c r="J6961" s="6">
        <v>17</v>
      </c>
      <c r="K6961" s="6">
        <v>42</v>
      </c>
      <c r="L6961" s="6">
        <v>217</v>
      </c>
      <c r="M6961" s="6">
        <v>28</v>
      </c>
      <c r="N6961" s="6">
        <v>8</v>
      </c>
      <c r="O6961" s="6">
        <v>7.4999999999999997E-2</v>
      </c>
      <c r="P6961" s="8">
        <v>777.2</v>
      </c>
      <c r="Q6961" s="8">
        <v>481.86400000000003</v>
      </c>
      <c r="R6961" s="8">
        <f t="shared" si="325"/>
        <v>1896.3680000000004</v>
      </c>
      <c r="S6961" s="8">
        <f>(((Sales[[#This Row],[Unit Price]]-(Sales[[#This Row],[Discount Applied]]*Sales[[#This Row],[Unit Price]]))-Q6961)/Q6961)*100</f>
        <v>49.193548387096783</v>
      </c>
      <c r="T6961" s="8">
        <f t="shared" si="326"/>
        <v>5751.2800000000007</v>
      </c>
      <c r="U6961" s="8">
        <f>Sales[[#This Row],[Unit Cost]]*Sales[[#This Row],[Order Quantity]]</f>
        <v>3854.9120000000003</v>
      </c>
    </row>
    <row r="6962" spans="1:21" x14ac:dyDescent="0.2">
      <c r="A6962" s="6" t="s">
        <v>7175</v>
      </c>
      <c r="B6962" s="6" t="s">
        <v>26</v>
      </c>
      <c r="C6962" s="6" t="s">
        <v>145</v>
      </c>
      <c r="D6962" s="7">
        <v>44000</v>
      </c>
      <c r="E6962" s="7">
        <v>44076</v>
      </c>
      <c r="F6962" s="7">
        <v>44080</v>
      </c>
      <c r="G6962" s="7">
        <v>44087</v>
      </c>
      <c r="H6962" s="6">
        <f t="shared" si="324"/>
        <v>11</v>
      </c>
      <c r="I6962" s="6" t="s">
        <v>215</v>
      </c>
      <c r="J6962" s="6">
        <v>26</v>
      </c>
      <c r="K6962" s="6">
        <v>23</v>
      </c>
      <c r="L6962" s="6">
        <v>168</v>
      </c>
      <c r="M6962" s="6">
        <v>36</v>
      </c>
      <c r="N6962" s="6">
        <v>6</v>
      </c>
      <c r="O6962" s="6">
        <v>0.1</v>
      </c>
      <c r="P6962" s="8">
        <v>2599.6</v>
      </c>
      <c r="Q6962" s="8">
        <v>2209.66</v>
      </c>
      <c r="R6962" s="8">
        <f t="shared" si="325"/>
        <v>779.8799999999992</v>
      </c>
      <c r="S6962" s="8">
        <f>(((Sales[[#This Row],[Unit Price]]-(Sales[[#This Row],[Discount Applied]]*Sales[[#This Row],[Unit Price]]))-Q6962)/Q6962)*100</f>
        <v>5.8823529411764719</v>
      </c>
      <c r="T6962" s="8">
        <f t="shared" si="326"/>
        <v>14037.839999999998</v>
      </c>
      <c r="U6962" s="8">
        <f>Sales[[#This Row],[Unit Cost]]*Sales[[#This Row],[Order Quantity]]</f>
        <v>13257.96</v>
      </c>
    </row>
    <row r="6963" spans="1:21" x14ac:dyDescent="0.2">
      <c r="A6963" s="6" t="s">
        <v>7176</v>
      </c>
      <c r="B6963" s="6" t="s">
        <v>25</v>
      </c>
      <c r="C6963" s="6" t="s">
        <v>146</v>
      </c>
      <c r="D6963" s="7">
        <v>43900</v>
      </c>
      <c r="E6963" s="7">
        <v>44076</v>
      </c>
      <c r="F6963" s="7">
        <v>44081</v>
      </c>
      <c r="G6963" s="7">
        <v>44090</v>
      </c>
      <c r="H6963" s="6">
        <f t="shared" si="324"/>
        <v>14</v>
      </c>
      <c r="I6963" s="6" t="s">
        <v>215</v>
      </c>
      <c r="J6963" s="6">
        <v>17</v>
      </c>
      <c r="K6963" s="6">
        <v>22</v>
      </c>
      <c r="L6963" s="6">
        <v>327</v>
      </c>
      <c r="M6963" s="6">
        <v>24</v>
      </c>
      <c r="N6963" s="6">
        <v>2</v>
      </c>
      <c r="O6963" s="6">
        <v>7.4999999999999997E-2</v>
      </c>
      <c r="P6963" s="8">
        <v>5922.8</v>
      </c>
      <c r="Q6963" s="8">
        <v>4205.1880000000001</v>
      </c>
      <c r="R6963" s="8">
        <f t="shared" si="325"/>
        <v>2546.8040000000001</v>
      </c>
      <c r="S6963" s="8">
        <f>(((Sales[[#This Row],[Unit Price]]-(Sales[[#This Row],[Discount Applied]]*Sales[[#This Row],[Unit Price]]))-Q6963)/Q6963)*100</f>
        <v>30.281690140845068</v>
      </c>
      <c r="T6963" s="8">
        <f t="shared" si="326"/>
        <v>10957.18</v>
      </c>
      <c r="U6963" s="8">
        <f>Sales[[#This Row],[Unit Cost]]*Sales[[#This Row],[Order Quantity]]</f>
        <v>8410.3760000000002</v>
      </c>
    </row>
    <row r="6964" spans="1:21" x14ac:dyDescent="0.2">
      <c r="A6964" s="6" t="s">
        <v>7177</v>
      </c>
      <c r="B6964" s="6" t="s">
        <v>25</v>
      </c>
      <c r="C6964" s="6" t="s">
        <v>147</v>
      </c>
      <c r="D6964" s="7">
        <v>44000</v>
      </c>
      <c r="E6964" s="7">
        <v>44077</v>
      </c>
      <c r="F6964" s="7">
        <v>44100</v>
      </c>
      <c r="G6964" s="7">
        <v>44104</v>
      </c>
      <c r="H6964" s="6">
        <f t="shared" si="324"/>
        <v>27</v>
      </c>
      <c r="I6964" s="6" t="s">
        <v>215</v>
      </c>
      <c r="J6964" s="6">
        <v>18</v>
      </c>
      <c r="K6964" s="6">
        <v>27</v>
      </c>
      <c r="L6964" s="6">
        <v>251</v>
      </c>
      <c r="M6964" s="6">
        <v>42</v>
      </c>
      <c r="N6964" s="6">
        <v>5</v>
      </c>
      <c r="O6964" s="6">
        <v>0.4</v>
      </c>
      <c r="P6964" s="8">
        <v>757.1</v>
      </c>
      <c r="Q6964" s="8">
        <v>423.97600000000006</v>
      </c>
      <c r="R6964" s="8">
        <f t="shared" si="325"/>
        <v>151.41999999999962</v>
      </c>
      <c r="S6964" s="8">
        <f>(((Sales[[#This Row],[Unit Price]]-(Sales[[#This Row],[Discount Applied]]*Sales[[#This Row],[Unit Price]]))-Q6964)/Q6964)*100</f>
        <v>7.1428571428571273</v>
      </c>
      <c r="T6964" s="8">
        <f t="shared" si="326"/>
        <v>2271.2999999999997</v>
      </c>
      <c r="U6964" s="8">
        <f>Sales[[#This Row],[Unit Cost]]*Sales[[#This Row],[Order Quantity]]</f>
        <v>2119.88</v>
      </c>
    </row>
    <row r="6965" spans="1:21" x14ac:dyDescent="0.2">
      <c r="A6965" s="6" t="s">
        <v>7178</v>
      </c>
      <c r="B6965" s="6" t="s">
        <v>25</v>
      </c>
      <c r="C6965" s="6" t="s">
        <v>145</v>
      </c>
      <c r="D6965" s="7">
        <v>44000</v>
      </c>
      <c r="E6965" s="7">
        <v>44077</v>
      </c>
      <c r="F6965" s="7">
        <v>44079</v>
      </c>
      <c r="G6965" s="7">
        <v>44081</v>
      </c>
      <c r="H6965" s="6">
        <f t="shared" si="324"/>
        <v>4</v>
      </c>
      <c r="I6965" s="6" t="s">
        <v>215</v>
      </c>
      <c r="J6965" s="6">
        <v>12</v>
      </c>
      <c r="K6965" s="6">
        <v>7</v>
      </c>
      <c r="L6965" s="6">
        <v>167</v>
      </c>
      <c r="M6965" s="6">
        <v>32</v>
      </c>
      <c r="N6965" s="6">
        <v>2</v>
      </c>
      <c r="O6965" s="6">
        <v>7.4999999999999997E-2</v>
      </c>
      <c r="P6965" s="8">
        <v>3008.3</v>
      </c>
      <c r="Q6965" s="8">
        <v>2075.7269999999999</v>
      </c>
      <c r="R6965" s="8">
        <f t="shared" si="325"/>
        <v>1413.9010000000007</v>
      </c>
      <c r="S6965" s="8">
        <f>(((Sales[[#This Row],[Unit Price]]-(Sales[[#This Row],[Discount Applied]]*Sales[[#This Row],[Unit Price]]))-Q6965)/Q6965)*100</f>
        <v>34.057971014492772</v>
      </c>
      <c r="T6965" s="8">
        <f t="shared" si="326"/>
        <v>5565.3550000000005</v>
      </c>
      <c r="U6965" s="8">
        <f>Sales[[#This Row],[Unit Cost]]*Sales[[#This Row],[Order Quantity]]</f>
        <v>4151.4539999999997</v>
      </c>
    </row>
    <row r="6966" spans="1:21" x14ac:dyDescent="0.2">
      <c r="A6966" s="6" t="s">
        <v>7179</v>
      </c>
      <c r="B6966" s="6" t="s">
        <v>23</v>
      </c>
      <c r="C6966" s="6" t="s">
        <v>145</v>
      </c>
      <c r="D6966" s="7">
        <v>44000</v>
      </c>
      <c r="E6966" s="7">
        <v>44077</v>
      </c>
      <c r="F6966" s="7">
        <v>44091</v>
      </c>
      <c r="G6966" s="7">
        <v>44097</v>
      </c>
      <c r="H6966" s="6">
        <f t="shared" si="324"/>
        <v>20</v>
      </c>
      <c r="I6966" s="6" t="s">
        <v>215</v>
      </c>
      <c r="J6966" s="6">
        <v>23</v>
      </c>
      <c r="K6966" s="6">
        <v>46</v>
      </c>
      <c r="L6966" s="6">
        <v>140</v>
      </c>
      <c r="M6966" s="6">
        <v>28</v>
      </c>
      <c r="N6966" s="6">
        <v>5</v>
      </c>
      <c r="O6966" s="6">
        <v>0.15</v>
      </c>
      <c r="P6966" s="8">
        <v>247.9</v>
      </c>
      <c r="Q6966" s="8">
        <v>195.84100000000001</v>
      </c>
      <c r="R6966" s="8">
        <f t="shared" si="325"/>
        <v>74.37</v>
      </c>
      <c r="S6966" s="8">
        <f>(((Sales[[#This Row],[Unit Price]]-(Sales[[#This Row],[Discount Applied]]*Sales[[#This Row],[Unit Price]]))-Q6966)/Q6966)*100</f>
        <v>7.5949367088607573</v>
      </c>
      <c r="T6966" s="8">
        <f t="shared" si="326"/>
        <v>1053.575</v>
      </c>
      <c r="U6966" s="8">
        <f>Sales[[#This Row],[Unit Cost]]*Sales[[#This Row],[Order Quantity]]</f>
        <v>979.20500000000004</v>
      </c>
    </row>
    <row r="6967" spans="1:21" x14ac:dyDescent="0.2">
      <c r="A6967" s="6" t="s">
        <v>7180</v>
      </c>
      <c r="B6967" s="6" t="s">
        <v>24</v>
      </c>
      <c r="C6967" s="6" t="s">
        <v>146</v>
      </c>
      <c r="D6967" s="7">
        <v>43900</v>
      </c>
      <c r="E6967" s="7">
        <v>44077</v>
      </c>
      <c r="F6967" s="7">
        <v>44095</v>
      </c>
      <c r="G6967" s="7">
        <v>44102</v>
      </c>
      <c r="H6967" s="6">
        <f t="shared" si="324"/>
        <v>25</v>
      </c>
      <c r="I6967" s="6" t="s">
        <v>215</v>
      </c>
      <c r="J6967" s="6">
        <v>4</v>
      </c>
      <c r="K6967" s="6">
        <v>9</v>
      </c>
      <c r="L6967" s="6">
        <v>302</v>
      </c>
      <c r="M6967" s="6">
        <v>7</v>
      </c>
      <c r="N6967" s="6">
        <v>7</v>
      </c>
      <c r="O6967" s="6">
        <v>7.4999999999999997E-2</v>
      </c>
      <c r="P6967" s="8">
        <v>2499.1</v>
      </c>
      <c r="Q6967" s="8">
        <v>1299.5319999999999</v>
      </c>
      <c r="R6967" s="8">
        <f t="shared" si="325"/>
        <v>7084.9485000000004</v>
      </c>
      <c r="S6967" s="8">
        <f>(((Sales[[#This Row],[Unit Price]]-(Sales[[#This Row],[Discount Applied]]*Sales[[#This Row],[Unit Price]]))-Q6967)/Q6967)*100</f>
        <v>77.884615384615401</v>
      </c>
      <c r="T6967" s="8">
        <f t="shared" si="326"/>
        <v>16181.672500000001</v>
      </c>
      <c r="U6967" s="8">
        <f>Sales[[#This Row],[Unit Cost]]*Sales[[#This Row],[Order Quantity]]</f>
        <v>9096.7240000000002</v>
      </c>
    </row>
    <row r="6968" spans="1:21" x14ac:dyDescent="0.2">
      <c r="A6968" s="6" t="s">
        <v>7181</v>
      </c>
      <c r="B6968" s="6" t="s">
        <v>25</v>
      </c>
      <c r="C6968" s="6" t="s">
        <v>148</v>
      </c>
      <c r="D6968" s="7">
        <v>44000</v>
      </c>
      <c r="E6968" s="7">
        <v>44077</v>
      </c>
      <c r="F6968" s="7">
        <v>44088</v>
      </c>
      <c r="G6968" s="7">
        <v>44093</v>
      </c>
      <c r="H6968" s="6">
        <f t="shared" si="324"/>
        <v>16</v>
      </c>
      <c r="I6968" s="6" t="s">
        <v>215</v>
      </c>
      <c r="J6968" s="6">
        <v>17</v>
      </c>
      <c r="K6968" s="6">
        <v>11</v>
      </c>
      <c r="L6968" s="6">
        <v>11</v>
      </c>
      <c r="M6968" s="6">
        <v>44</v>
      </c>
      <c r="N6968" s="6">
        <v>2</v>
      </c>
      <c r="O6968" s="6">
        <v>0.1</v>
      </c>
      <c r="P6968" s="8">
        <v>2592.9</v>
      </c>
      <c r="Q6968" s="8">
        <v>1192.7340000000002</v>
      </c>
      <c r="R6968" s="8">
        <f t="shared" si="325"/>
        <v>2281.752</v>
      </c>
      <c r="S6968" s="8">
        <f>(((Sales[[#This Row],[Unit Price]]-(Sales[[#This Row],[Discount Applied]]*Sales[[#This Row],[Unit Price]]))-Q6968)/Q6968)*100</f>
        <v>95.652173913043455</v>
      </c>
      <c r="T6968" s="8">
        <f t="shared" si="326"/>
        <v>4667.22</v>
      </c>
      <c r="U6968" s="8">
        <f>Sales[[#This Row],[Unit Cost]]*Sales[[#This Row],[Order Quantity]]</f>
        <v>2385.4680000000003</v>
      </c>
    </row>
    <row r="6969" spans="1:21" x14ac:dyDescent="0.2">
      <c r="A6969" s="6" t="s">
        <v>7182</v>
      </c>
      <c r="B6969" s="6" t="s">
        <v>24</v>
      </c>
      <c r="C6969" s="6" t="s">
        <v>144</v>
      </c>
      <c r="D6969" s="7">
        <v>44000</v>
      </c>
      <c r="E6969" s="7">
        <v>44077</v>
      </c>
      <c r="F6969" s="7">
        <v>44079</v>
      </c>
      <c r="G6969" s="7">
        <v>44086</v>
      </c>
      <c r="H6969" s="6">
        <f t="shared" si="324"/>
        <v>9</v>
      </c>
      <c r="I6969" s="6" t="s">
        <v>215</v>
      </c>
      <c r="J6969" s="6">
        <v>2</v>
      </c>
      <c r="K6969" s="6">
        <v>32</v>
      </c>
      <c r="L6969" s="6">
        <v>87</v>
      </c>
      <c r="M6969" s="6">
        <v>45</v>
      </c>
      <c r="N6969" s="6">
        <v>4</v>
      </c>
      <c r="O6969" s="6">
        <v>0.4</v>
      </c>
      <c r="P6969" s="8">
        <v>2331.6</v>
      </c>
      <c r="Q6969" s="8">
        <v>1865.28</v>
      </c>
      <c r="R6969" s="8">
        <f t="shared" si="325"/>
        <v>-1865.2799999999997</v>
      </c>
      <c r="S6969" s="8">
        <f>(((Sales[[#This Row],[Unit Price]]-(Sales[[#This Row],[Discount Applied]]*Sales[[#This Row],[Unit Price]]))-Q6969)/Q6969)*100</f>
        <v>-24.999999999999996</v>
      </c>
      <c r="T6969" s="8">
        <f t="shared" si="326"/>
        <v>5595.84</v>
      </c>
      <c r="U6969" s="8">
        <f>Sales[[#This Row],[Unit Cost]]*Sales[[#This Row],[Order Quantity]]</f>
        <v>7461.12</v>
      </c>
    </row>
    <row r="6970" spans="1:21" x14ac:dyDescent="0.2">
      <c r="A6970" s="6" t="s">
        <v>7183</v>
      </c>
      <c r="B6970" s="6" t="s">
        <v>25</v>
      </c>
      <c r="C6970" s="6" t="s">
        <v>146</v>
      </c>
      <c r="D6970" s="7">
        <v>43900</v>
      </c>
      <c r="E6970" s="7">
        <v>44077</v>
      </c>
      <c r="F6970" s="7">
        <v>44101</v>
      </c>
      <c r="G6970" s="7">
        <v>44105</v>
      </c>
      <c r="H6970" s="6">
        <f t="shared" si="324"/>
        <v>28</v>
      </c>
      <c r="I6970" s="6" t="s">
        <v>215</v>
      </c>
      <c r="J6970" s="6">
        <v>14</v>
      </c>
      <c r="K6970" s="6">
        <v>48</v>
      </c>
      <c r="L6970" s="6">
        <v>302</v>
      </c>
      <c r="M6970" s="6">
        <v>38</v>
      </c>
      <c r="N6970" s="6">
        <v>7</v>
      </c>
      <c r="O6970" s="6">
        <v>7.4999999999999997E-2</v>
      </c>
      <c r="P6970" s="8">
        <v>241.20000000000002</v>
      </c>
      <c r="Q6970" s="8">
        <v>161.60400000000001</v>
      </c>
      <c r="R6970" s="8">
        <f t="shared" si="325"/>
        <v>430.54199999999992</v>
      </c>
      <c r="S6970" s="8">
        <f>(((Sales[[#This Row],[Unit Price]]-(Sales[[#This Row],[Discount Applied]]*Sales[[#This Row],[Unit Price]]))-Q6970)/Q6970)*100</f>
        <v>38.059701492537314</v>
      </c>
      <c r="T6970" s="8">
        <f t="shared" si="326"/>
        <v>1561.77</v>
      </c>
      <c r="U6970" s="8">
        <f>Sales[[#This Row],[Unit Cost]]*Sales[[#This Row],[Order Quantity]]</f>
        <v>1131.2280000000001</v>
      </c>
    </row>
    <row r="6971" spans="1:21" x14ac:dyDescent="0.2">
      <c r="A6971" s="6" t="s">
        <v>7184</v>
      </c>
      <c r="B6971" s="6" t="s">
        <v>25</v>
      </c>
      <c r="C6971" s="6" t="s">
        <v>145</v>
      </c>
      <c r="D6971" s="7">
        <v>44000</v>
      </c>
      <c r="E6971" s="7">
        <v>44077</v>
      </c>
      <c r="F6971" s="7">
        <v>44100</v>
      </c>
      <c r="G6971" s="7">
        <v>44110</v>
      </c>
      <c r="H6971" s="6">
        <f t="shared" si="324"/>
        <v>33</v>
      </c>
      <c r="I6971" s="6" t="s">
        <v>215</v>
      </c>
      <c r="J6971" s="6">
        <v>14</v>
      </c>
      <c r="K6971" s="6">
        <v>34</v>
      </c>
      <c r="L6971" s="6">
        <v>143</v>
      </c>
      <c r="M6971" s="6">
        <v>28</v>
      </c>
      <c r="N6971" s="6">
        <v>5</v>
      </c>
      <c r="O6971" s="6">
        <v>0.05</v>
      </c>
      <c r="P6971" s="8">
        <v>1045.2</v>
      </c>
      <c r="Q6971" s="8">
        <v>846.61200000000008</v>
      </c>
      <c r="R6971" s="8">
        <f t="shared" si="325"/>
        <v>731.63999999999942</v>
      </c>
      <c r="S6971" s="8">
        <f>(((Sales[[#This Row],[Unit Price]]-(Sales[[#This Row],[Discount Applied]]*Sales[[#This Row],[Unit Price]]))-Q6971)/Q6971)*100</f>
        <v>17.283950617283946</v>
      </c>
      <c r="T6971" s="8">
        <f t="shared" si="326"/>
        <v>4964.7</v>
      </c>
      <c r="U6971" s="8">
        <f>Sales[[#This Row],[Unit Cost]]*Sales[[#This Row],[Order Quantity]]</f>
        <v>4233.0600000000004</v>
      </c>
    </row>
    <row r="6972" spans="1:21" x14ac:dyDescent="0.2">
      <c r="A6972" s="6" t="s">
        <v>7185</v>
      </c>
      <c r="B6972" s="6" t="s">
        <v>23</v>
      </c>
      <c r="C6972" s="6" t="s">
        <v>143</v>
      </c>
      <c r="D6972" s="7">
        <v>44000</v>
      </c>
      <c r="E6972" s="7">
        <v>44077</v>
      </c>
      <c r="F6972" s="7">
        <v>44093</v>
      </c>
      <c r="G6972" s="7">
        <v>44098</v>
      </c>
      <c r="H6972" s="6">
        <f t="shared" si="324"/>
        <v>21</v>
      </c>
      <c r="I6972" s="6" t="s">
        <v>215</v>
      </c>
      <c r="J6972" s="6">
        <v>20</v>
      </c>
      <c r="K6972" s="6">
        <v>9</v>
      </c>
      <c r="L6972" s="6">
        <v>332</v>
      </c>
      <c r="M6972" s="6">
        <v>29</v>
      </c>
      <c r="N6972" s="6">
        <v>8</v>
      </c>
      <c r="O6972" s="6">
        <v>0.05</v>
      </c>
      <c r="P6972" s="8">
        <v>897.80000000000007</v>
      </c>
      <c r="Q6972" s="8">
        <v>763.13</v>
      </c>
      <c r="R6972" s="8">
        <f t="shared" si="325"/>
        <v>718.24000000000069</v>
      </c>
      <c r="S6972" s="8">
        <f>(((Sales[[#This Row],[Unit Price]]-(Sales[[#This Row],[Discount Applied]]*Sales[[#This Row],[Unit Price]]))-Q6972)/Q6972)*100</f>
        <v>11.764705882352953</v>
      </c>
      <c r="T6972" s="8">
        <f t="shared" si="326"/>
        <v>6823.2800000000007</v>
      </c>
      <c r="U6972" s="8">
        <f>Sales[[#This Row],[Unit Cost]]*Sales[[#This Row],[Order Quantity]]</f>
        <v>6105.04</v>
      </c>
    </row>
    <row r="6973" spans="1:21" x14ac:dyDescent="0.2">
      <c r="A6973" s="6" t="s">
        <v>7186</v>
      </c>
      <c r="B6973" s="6" t="s">
        <v>25</v>
      </c>
      <c r="C6973" s="6" t="s">
        <v>144</v>
      </c>
      <c r="D6973" s="7">
        <v>44000</v>
      </c>
      <c r="E6973" s="7">
        <v>44078</v>
      </c>
      <c r="F6973" s="7">
        <v>44082</v>
      </c>
      <c r="G6973" s="7">
        <v>44086</v>
      </c>
      <c r="H6973" s="6">
        <f t="shared" si="324"/>
        <v>8</v>
      </c>
      <c r="I6973" s="6" t="s">
        <v>215</v>
      </c>
      <c r="J6973" s="6">
        <v>17</v>
      </c>
      <c r="K6973" s="6">
        <v>28</v>
      </c>
      <c r="L6973" s="6">
        <v>59</v>
      </c>
      <c r="M6973" s="6">
        <v>7</v>
      </c>
      <c r="N6973" s="6">
        <v>8</v>
      </c>
      <c r="O6973" s="6">
        <v>0.4</v>
      </c>
      <c r="P6973" s="8">
        <v>1896.1000000000001</v>
      </c>
      <c r="Q6973" s="8">
        <v>1156.6210000000001</v>
      </c>
      <c r="R6973" s="8">
        <f t="shared" si="325"/>
        <v>-151.6880000000001</v>
      </c>
      <c r="S6973" s="8">
        <f>(((Sales[[#This Row],[Unit Price]]-(Sales[[#This Row],[Discount Applied]]*Sales[[#This Row],[Unit Price]]))-Q6973)/Q6973)*100</f>
        <v>-1.6393442622950831</v>
      </c>
      <c r="T6973" s="8">
        <f t="shared" si="326"/>
        <v>9101.2800000000007</v>
      </c>
      <c r="U6973" s="8">
        <f>Sales[[#This Row],[Unit Cost]]*Sales[[#This Row],[Order Quantity]]</f>
        <v>9252.9680000000008</v>
      </c>
    </row>
    <row r="6974" spans="1:21" x14ac:dyDescent="0.2">
      <c r="A6974" s="6" t="s">
        <v>7187</v>
      </c>
      <c r="B6974" s="6" t="s">
        <v>25</v>
      </c>
      <c r="C6974" s="6" t="s">
        <v>147</v>
      </c>
      <c r="D6974" s="7">
        <v>44000</v>
      </c>
      <c r="E6974" s="7">
        <v>44078</v>
      </c>
      <c r="F6974" s="7">
        <v>44086</v>
      </c>
      <c r="G6974" s="7">
        <v>44095</v>
      </c>
      <c r="H6974" s="6">
        <f t="shared" si="324"/>
        <v>17</v>
      </c>
      <c r="I6974" s="6" t="s">
        <v>215</v>
      </c>
      <c r="J6974" s="6">
        <v>19</v>
      </c>
      <c r="K6974" s="6">
        <v>1</v>
      </c>
      <c r="L6974" s="6">
        <v>245</v>
      </c>
      <c r="M6974" s="6">
        <v>27</v>
      </c>
      <c r="N6974" s="6">
        <v>6</v>
      </c>
      <c r="O6974" s="6">
        <v>0.1</v>
      </c>
      <c r="P6974" s="8">
        <v>1011.7</v>
      </c>
      <c r="Q6974" s="8">
        <v>758.77500000000009</v>
      </c>
      <c r="R6974" s="8">
        <f t="shared" si="325"/>
        <v>910.52999999999975</v>
      </c>
      <c r="S6974" s="8">
        <f>(((Sales[[#This Row],[Unit Price]]-(Sales[[#This Row],[Discount Applied]]*Sales[[#This Row],[Unit Price]]))-Q6974)/Q6974)*100</f>
        <v>19.999999999999982</v>
      </c>
      <c r="T6974" s="8">
        <f t="shared" si="326"/>
        <v>5463.18</v>
      </c>
      <c r="U6974" s="8">
        <f>Sales[[#This Row],[Unit Cost]]*Sales[[#This Row],[Order Quantity]]</f>
        <v>4552.6500000000005</v>
      </c>
    </row>
    <row r="6975" spans="1:21" x14ac:dyDescent="0.2">
      <c r="A6975" s="6" t="s">
        <v>7188</v>
      </c>
      <c r="B6975" s="6" t="s">
        <v>24</v>
      </c>
      <c r="C6975" s="6" t="s">
        <v>145</v>
      </c>
      <c r="D6975" s="7">
        <v>43900</v>
      </c>
      <c r="E6975" s="7">
        <v>44078</v>
      </c>
      <c r="F6975" s="7">
        <v>44092</v>
      </c>
      <c r="G6975" s="7">
        <v>44099</v>
      </c>
      <c r="H6975" s="6">
        <f t="shared" si="324"/>
        <v>21</v>
      </c>
      <c r="I6975" s="6" t="s">
        <v>215</v>
      </c>
      <c r="J6975" s="6">
        <v>3</v>
      </c>
      <c r="K6975" s="6">
        <v>17</v>
      </c>
      <c r="L6975" s="6">
        <v>94</v>
      </c>
      <c r="M6975" s="6">
        <v>22</v>
      </c>
      <c r="N6975" s="6">
        <v>6</v>
      </c>
      <c r="O6975" s="6">
        <v>7.4999999999999997E-2</v>
      </c>
      <c r="P6975" s="8">
        <v>247.9</v>
      </c>
      <c r="Q6975" s="8">
        <v>205.75700000000001</v>
      </c>
      <c r="R6975" s="8">
        <f t="shared" si="325"/>
        <v>141.30300000000011</v>
      </c>
      <c r="S6975" s="8">
        <f>(((Sales[[#This Row],[Unit Price]]-(Sales[[#This Row],[Discount Applied]]*Sales[[#This Row],[Unit Price]]))-Q6975)/Q6975)*100</f>
        <v>11.445783132530121</v>
      </c>
      <c r="T6975" s="8">
        <f t="shared" si="326"/>
        <v>1375.845</v>
      </c>
      <c r="U6975" s="8">
        <f>Sales[[#This Row],[Unit Cost]]*Sales[[#This Row],[Order Quantity]]</f>
        <v>1234.5419999999999</v>
      </c>
    </row>
    <row r="6976" spans="1:21" x14ac:dyDescent="0.2">
      <c r="A6976" s="6" t="s">
        <v>7189</v>
      </c>
      <c r="B6976" s="6" t="s">
        <v>26</v>
      </c>
      <c r="C6976" s="6" t="s">
        <v>145</v>
      </c>
      <c r="D6976" s="7">
        <v>44000</v>
      </c>
      <c r="E6976" s="7">
        <v>44078</v>
      </c>
      <c r="F6976" s="7">
        <v>44088</v>
      </c>
      <c r="G6976" s="7">
        <v>44097</v>
      </c>
      <c r="H6976" s="6">
        <f t="shared" si="324"/>
        <v>19</v>
      </c>
      <c r="I6976" s="6" t="s">
        <v>215</v>
      </c>
      <c r="J6976" s="6">
        <v>26</v>
      </c>
      <c r="K6976" s="6">
        <v>42</v>
      </c>
      <c r="L6976" s="6">
        <v>132</v>
      </c>
      <c r="M6976" s="6">
        <v>38</v>
      </c>
      <c r="N6976" s="6">
        <v>8</v>
      </c>
      <c r="O6976" s="6">
        <v>7.4999999999999997E-2</v>
      </c>
      <c r="P6976" s="8">
        <v>1139</v>
      </c>
      <c r="Q6976" s="8">
        <v>740.35</v>
      </c>
      <c r="R6976" s="8">
        <f t="shared" si="325"/>
        <v>2505.8000000000002</v>
      </c>
      <c r="S6976" s="8">
        <f>(((Sales[[#This Row],[Unit Price]]-(Sales[[#This Row],[Discount Applied]]*Sales[[#This Row],[Unit Price]]))-Q6976)/Q6976)*100</f>
        <v>42.307692307692307</v>
      </c>
      <c r="T6976" s="8">
        <f t="shared" si="326"/>
        <v>8428.6</v>
      </c>
      <c r="U6976" s="8">
        <f>Sales[[#This Row],[Unit Cost]]*Sales[[#This Row],[Order Quantity]]</f>
        <v>5922.8</v>
      </c>
    </row>
    <row r="6977" spans="1:21" x14ac:dyDescent="0.2">
      <c r="A6977" s="6" t="s">
        <v>7190</v>
      </c>
      <c r="B6977" s="6" t="s">
        <v>24</v>
      </c>
      <c r="C6977" s="6" t="s">
        <v>146</v>
      </c>
      <c r="D6977" s="7">
        <v>44000</v>
      </c>
      <c r="E6977" s="7">
        <v>44078</v>
      </c>
      <c r="F6977" s="7">
        <v>44092</v>
      </c>
      <c r="G6977" s="7">
        <v>44099</v>
      </c>
      <c r="H6977" s="6">
        <f t="shared" si="324"/>
        <v>21</v>
      </c>
      <c r="I6977" s="6" t="s">
        <v>215</v>
      </c>
      <c r="J6977" s="6">
        <v>7</v>
      </c>
      <c r="K6977" s="6">
        <v>50</v>
      </c>
      <c r="L6977" s="6">
        <v>322</v>
      </c>
      <c r="M6977" s="6">
        <v>16</v>
      </c>
      <c r="N6977" s="6">
        <v>5</v>
      </c>
      <c r="O6977" s="6">
        <v>0.05</v>
      </c>
      <c r="P6977" s="8">
        <v>1098.8</v>
      </c>
      <c r="Q6977" s="8">
        <v>933.9799999999999</v>
      </c>
      <c r="R6977" s="8">
        <f t="shared" si="325"/>
        <v>549.40000000000055</v>
      </c>
      <c r="S6977" s="8">
        <f>(((Sales[[#This Row],[Unit Price]]-(Sales[[#This Row],[Discount Applied]]*Sales[[#This Row],[Unit Price]]))-Q6977)/Q6977)*100</f>
        <v>11.764705882352942</v>
      </c>
      <c r="T6977" s="8">
        <f t="shared" si="326"/>
        <v>5219.3</v>
      </c>
      <c r="U6977" s="8">
        <f>Sales[[#This Row],[Unit Cost]]*Sales[[#This Row],[Order Quantity]]</f>
        <v>4669.8999999999996</v>
      </c>
    </row>
    <row r="6978" spans="1:21" x14ac:dyDescent="0.2">
      <c r="A6978" s="6" t="s">
        <v>7191</v>
      </c>
      <c r="B6978" s="6" t="s">
        <v>24</v>
      </c>
      <c r="C6978" s="6" t="s">
        <v>145</v>
      </c>
      <c r="D6978" s="7">
        <v>44000</v>
      </c>
      <c r="E6978" s="7">
        <v>44078</v>
      </c>
      <c r="F6978" s="7">
        <v>44093</v>
      </c>
      <c r="G6978" s="7">
        <v>44102</v>
      </c>
      <c r="H6978" s="6">
        <f t="shared" ref="H6978:H7041" si="327">G6978-E6978</f>
        <v>24</v>
      </c>
      <c r="I6978" s="6" t="s">
        <v>215</v>
      </c>
      <c r="J6978" s="6">
        <v>11</v>
      </c>
      <c r="K6978" s="6">
        <v>37</v>
      </c>
      <c r="L6978" s="6">
        <v>197</v>
      </c>
      <c r="M6978" s="6">
        <v>1</v>
      </c>
      <c r="N6978" s="6">
        <v>8</v>
      </c>
      <c r="O6978" s="6">
        <v>7.4999999999999997E-2</v>
      </c>
      <c r="P6978" s="8">
        <v>214.4</v>
      </c>
      <c r="Q6978" s="8">
        <v>167.232</v>
      </c>
      <c r="R6978" s="8">
        <f t="shared" ref="R6978:R7041" si="328">T6978-(Q6978*N6978)</f>
        <v>248.70399999999995</v>
      </c>
      <c r="S6978" s="8">
        <f>(((Sales[[#This Row],[Unit Price]]-(Sales[[#This Row],[Discount Applied]]*Sales[[#This Row],[Unit Price]]))-Q6978)/Q6978)*100</f>
        <v>18.589743589743584</v>
      </c>
      <c r="T6978" s="8">
        <f t="shared" ref="T6978:T7041" si="329">((P6978*N6978)-(P6978*O6978*N6978))</f>
        <v>1586.56</v>
      </c>
      <c r="U6978" s="8">
        <f>Sales[[#This Row],[Unit Cost]]*Sales[[#This Row],[Order Quantity]]</f>
        <v>1337.856</v>
      </c>
    </row>
    <row r="6979" spans="1:21" x14ac:dyDescent="0.2">
      <c r="A6979" s="6" t="s">
        <v>7192</v>
      </c>
      <c r="B6979" s="6" t="s">
        <v>24</v>
      </c>
      <c r="C6979" s="6" t="s">
        <v>146</v>
      </c>
      <c r="D6979" s="7">
        <v>44000</v>
      </c>
      <c r="E6979" s="7">
        <v>44078</v>
      </c>
      <c r="F6979" s="7">
        <v>44105</v>
      </c>
      <c r="G6979" s="7">
        <v>44110</v>
      </c>
      <c r="H6979" s="6">
        <f t="shared" si="327"/>
        <v>32</v>
      </c>
      <c r="I6979" s="6" t="s">
        <v>215</v>
      </c>
      <c r="J6979" s="6">
        <v>8</v>
      </c>
      <c r="K6979" s="6">
        <v>9</v>
      </c>
      <c r="L6979" s="6">
        <v>318</v>
      </c>
      <c r="M6979" s="6">
        <v>16</v>
      </c>
      <c r="N6979" s="6">
        <v>8</v>
      </c>
      <c r="O6979" s="6">
        <v>7.4999999999999997E-2</v>
      </c>
      <c r="P6979" s="8">
        <v>241.20000000000002</v>
      </c>
      <c r="Q6979" s="8">
        <v>202.608</v>
      </c>
      <c r="R6979" s="8">
        <f t="shared" si="328"/>
        <v>164.01600000000008</v>
      </c>
      <c r="S6979" s="8">
        <f>(((Sales[[#This Row],[Unit Price]]-(Sales[[#This Row],[Discount Applied]]*Sales[[#This Row],[Unit Price]]))-Q6979)/Q6979)*100</f>
        <v>10.119047619047624</v>
      </c>
      <c r="T6979" s="8">
        <f t="shared" si="329"/>
        <v>1784.88</v>
      </c>
      <c r="U6979" s="8">
        <f>Sales[[#This Row],[Unit Cost]]*Sales[[#This Row],[Order Quantity]]</f>
        <v>1620.864</v>
      </c>
    </row>
    <row r="6980" spans="1:21" x14ac:dyDescent="0.2">
      <c r="A6980" s="6" t="s">
        <v>7193</v>
      </c>
      <c r="B6980" s="6" t="s">
        <v>25</v>
      </c>
      <c r="C6980" s="6" t="s">
        <v>148</v>
      </c>
      <c r="D6980" s="7">
        <v>44000</v>
      </c>
      <c r="E6980" s="7">
        <v>44078</v>
      </c>
      <c r="F6980" s="7">
        <v>44080</v>
      </c>
      <c r="G6980" s="7">
        <v>44085</v>
      </c>
      <c r="H6980" s="6">
        <f t="shared" si="327"/>
        <v>7</v>
      </c>
      <c r="I6980" s="6" t="s">
        <v>215</v>
      </c>
      <c r="J6980" s="6">
        <v>17</v>
      </c>
      <c r="K6980" s="6">
        <v>33</v>
      </c>
      <c r="L6980" s="6">
        <v>51</v>
      </c>
      <c r="M6980" s="6">
        <v>31</v>
      </c>
      <c r="N6980" s="6">
        <v>2</v>
      </c>
      <c r="O6980" s="6">
        <v>0.05</v>
      </c>
      <c r="P6980" s="8">
        <v>2847.5</v>
      </c>
      <c r="Q6980" s="8">
        <v>2363.4249999999997</v>
      </c>
      <c r="R6980" s="8">
        <f t="shared" si="328"/>
        <v>683.40000000000055</v>
      </c>
      <c r="S6980" s="8">
        <f>(((Sales[[#This Row],[Unit Price]]-(Sales[[#This Row],[Discount Applied]]*Sales[[#This Row],[Unit Price]]))-Q6980)/Q6980)*100</f>
        <v>14.457831325301218</v>
      </c>
      <c r="T6980" s="8">
        <f t="shared" si="329"/>
        <v>5410.25</v>
      </c>
      <c r="U6980" s="8">
        <f>Sales[[#This Row],[Unit Cost]]*Sales[[#This Row],[Order Quantity]]</f>
        <v>4726.8499999999995</v>
      </c>
    </row>
    <row r="6981" spans="1:21" x14ac:dyDescent="0.2">
      <c r="A6981" s="6" t="s">
        <v>7194</v>
      </c>
      <c r="B6981" s="6" t="s">
        <v>23</v>
      </c>
      <c r="C6981" s="6" t="s">
        <v>143</v>
      </c>
      <c r="D6981" s="7">
        <v>43900</v>
      </c>
      <c r="E6981" s="7">
        <v>44078</v>
      </c>
      <c r="F6981" s="7">
        <v>44080</v>
      </c>
      <c r="G6981" s="7">
        <v>44090</v>
      </c>
      <c r="H6981" s="6">
        <f t="shared" si="327"/>
        <v>12</v>
      </c>
      <c r="I6981" s="6" t="s">
        <v>215</v>
      </c>
      <c r="J6981" s="6">
        <v>21</v>
      </c>
      <c r="K6981" s="6">
        <v>39</v>
      </c>
      <c r="L6981" s="6">
        <v>353</v>
      </c>
      <c r="M6981" s="6">
        <v>27</v>
      </c>
      <c r="N6981" s="6">
        <v>7</v>
      </c>
      <c r="O6981" s="6">
        <v>0.15</v>
      </c>
      <c r="P6981" s="8">
        <v>710.2</v>
      </c>
      <c r="Q6981" s="8">
        <v>482.93600000000009</v>
      </c>
      <c r="R6981" s="8">
        <f t="shared" si="328"/>
        <v>845.13799999999992</v>
      </c>
      <c r="S6981" s="8">
        <f>(((Sales[[#This Row],[Unit Price]]-(Sales[[#This Row],[Discount Applied]]*Sales[[#This Row],[Unit Price]]))-Q6981)/Q6981)*100</f>
        <v>24.999999999999993</v>
      </c>
      <c r="T6981" s="8">
        <f t="shared" si="329"/>
        <v>4225.6900000000005</v>
      </c>
      <c r="U6981" s="8">
        <f>Sales[[#This Row],[Unit Cost]]*Sales[[#This Row],[Order Quantity]]</f>
        <v>3380.5520000000006</v>
      </c>
    </row>
    <row r="6982" spans="1:21" x14ac:dyDescent="0.2">
      <c r="A6982" s="6" t="s">
        <v>7195</v>
      </c>
      <c r="B6982" s="6" t="s">
        <v>24</v>
      </c>
      <c r="C6982" s="6" t="s">
        <v>145</v>
      </c>
      <c r="D6982" s="7">
        <v>44000</v>
      </c>
      <c r="E6982" s="7">
        <v>44078</v>
      </c>
      <c r="F6982" s="7">
        <v>44100</v>
      </c>
      <c r="G6982" s="7">
        <v>44108</v>
      </c>
      <c r="H6982" s="6">
        <f t="shared" si="327"/>
        <v>30</v>
      </c>
      <c r="I6982" s="6" t="s">
        <v>215</v>
      </c>
      <c r="J6982" s="6">
        <v>5</v>
      </c>
      <c r="K6982" s="6">
        <v>45</v>
      </c>
      <c r="L6982" s="6">
        <v>92</v>
      </c>
      <c r="M6982" s="6">
        <v>13</v>
      </c>
      <c r="N6982" s="6">
        <v>1</v>
      </c>
      <c r="O6982" s="6">
        <v>0.15</v>
      </c>
      <c r="P6982" s="8">
        <v>911.2</v>
      </c>
      <c r="Q6982" s="8">
        <v>646.952</v>
      </c>
      <c r="R6982" s="8">
        <f t="shared" si="328"/>
        <v>127.56799999999998</v>
      </c>
      <c r="S6982" s="8">
        <f>(((Sales[[#This Row],[Unit Price]]-(Sales[[#This Row],[Discount Applied]]*Sales[[#This Row],[Unit Price]]))-Q6982)/Q6982)*100</f>
        <v>19.718309859154928</v>
      </c>
      <c r="T6982" s="8">
        <f t="shared" si="329"/>
        <v>774.52</v>
      </c>
      <c r="U6982" s="8">
        <f>Sales[[#This Row],[Unit Cost]]*Sales[[#This Row],[Order Quantity]]</f>
        <v>646.952</v>
      </c>
    </row>
    <row r="6983" spans="1:21" x14ac:dyDescent="0.2">
      <c r="A6983" s="6" t="s">
        <v>7196</v>
      </c>
      <c r="B6983" s="6" t="s">
        <v>24</v>
      </c>
      <c r="C6983" s="6" t="s">
        <v>148</v>
      </c>
      <c r="D6983" s="7">
        <v>44000</v>
      </c>
      <c r="E6983" s="7">
        <v>44078</v>
      </c>
      <c r="F6983" s="7">
        <v>44089</v>
      </c>
      <c r="G6983" s="7">
        <v>44097</v>
      </c>
      <c r="H6983" s="6">
        <f t="shared" si="327"/>
        <v>19</v>
      </c>
      <c r="I6983" s="6" t="s">
        <v>215</v>
      </c>
      <c r="J6983" s="6">
        <v>2</v>
      </c>
      <c r="K6983" s="6">
        <v>29</v>
      </c>
      <c r="L6983" s="6">
        <v>24</v>
      </c>
      <c r="M6983" s="6">
        <v>47</v>
      </c>
      <c r="N6983" s="6">
        <v>3</v>
      </c>
      <c r="O6983" s="6">
        <v>0.4</v>
      </c>
      <c r="P6983" s="8">
        <v>3711.8</v>
      </c>
      <c r="Q6983" s="8">
        <v>2375.5520000000001</v>
      </c>
      <c r="R6983" s="8">
        <f t="shared" si="328"/>
        <v>-445.41600000000017</v>
      </c>
      <c r="S6983" s="8">
        <f>(((Sales[[#This Row],[Unit Price]]-(Sales[[#This Row],[Discount Applied]]*Sales[[#This Row],[Unit Price]]))-Q6983)/Q6983)*100</f>
        <v>-6.250000000000008</v>
      </c>
      <c r="T6983" s="8">
        <f t="shared" si="329"/>
        <v>6681.2400000000007</v>
      </c>
      <c r="U6983" s="8">
        <f>Sales[[#This Row],[Unit Cost]]*Sales[[#This Row],[Order Quantity]]</f>
        <v>7126.6560000000009</v>
      </c>
    </row>
    <row r="6984" spans="1:21" x14ac:dyDescent="0.2">
      <c r="A6984" s="6" t="s">
        <v>7197</v>
      </c>
      <c r="B6984" s="6" t="s">
        <v>23</v>
      </c>
      <c r="C6984" s="6" t="s">
        <v>146</v>
      </c>
      <c r="D6984" s="7">
        <v>44000</v>
      </c>
      <c r="E6984" s="7">
        <v>44079</v>
      </c>
      <c r="F6984" s="7">
        <v>44087</v>
      </c>
      <c r="G6984" s="7">
        <v>44093</v>
      </c>
      <c r="H6984" s="6">
        <f t="shared" si="327"/>
        <v>14</v>
      </c>
      <c r="I6984" s="6" t="s">
        <v>215</v>
      </c>
      <c r="J6984" s="6">
        <v>25</v>
      </c>
      <c r="K6984" s="6">
        <v>2</v>
      </c>
      <c r="L6984" s="6">
        <v>278</v>
      </c>
      <c r="M6984" s="6">
        <v>31</v>
      </c>
      <c r="N6984" s="6">
        <v>2</v>
      </c>
      <c r="O6984" s="6">
        <v>7.4999999999999997E-2</v>
      </c>
      <c r="P6984" s="8">
        <v>978.2</v>
      </c>
      <c r="Q6984" s="8">
        <v>538.0100000000001</v>
      </c>
      <c r="R6984" s="8">
        <f t="shared" si="328"/>
        <v>733.64999999999986</v>
      </c>
      <c r="S6984" s="8">
        <f>(((Sales[[#This Row],[Unit Price]]-(Sales[[#This Row],[Discount Applied]]*Sales[[#This Row],[Unit Price]]))-Q6984)/Q6984)*100</f>
        <v>68.181818181818159</v>
      </c>
      <c r="T6984" s="8">
        <f t="shared" si="329"/>
        <v>1809.67</v>
      </c>
      <c r="U6984" s="8">
        <f>Sales[[#This Row],[Unit Cost]]*Sales[[#This Row],[Order Quantity]]</f>
        <v>1076.0200000000002</v>
      </c>
    </row>
    <row r="6985" spans="1:21" x14ac:dyDescent="0.2">
      <c r="A6985" s="6" t="s">
        <v>7198</v>
      </c>
      <c r="B6985" s="6" t="s">
        <v>24</v>
      </c>
      <c r="C6985" s="6" t="s">
        <v>147</v>
      </c>
      <c r="D6985" s="7">
        <v>43900</v>
      </c>
      <c r="E6985" s="7">
        <v>44079</v>
      </c>
      <c r="F6985" s="7">
        <v>44085</v>
      </c>
      <c r="G6985" s="7">
        <v>44092</v>
      </c>
      <c r="H6985" s="6">
        <f t="shared" si="327"/>
        <v>13</v>
      </c>
      <c r="I6985" s="6" t="s">
        <v>215</v>
      </c>
      <c r="J6985" s="6">
        <v>2</v>
      </c>
      <c r="K6985" s="6">
        <v>4</v>
      </c>
      <c r="L6985" s="6">
        <v>256</v>
      </c>
      <c r="M6985" s="6">
        <v>42</v>
      </c>
      <c r="N6985" s="6">
        <v>3</v>
      </c>
      <c r="O6985" s="6">
        <v>7.4999999999999997E-2</v>
      </c>
      <c r="P6985" s="8">
        <v>2499.1</v>
      </c>
      <c r="Q6985" s="8">
        <v>1599.424</v>
      </c>
      <c r="R6985" s="8">
        <f t="shared" si="328"/>
        <v>2136.7304999999997</v>
      </c>
      <c r="S6985" s="8">
        <f>(((Sales[[#This Row],[Unit Price]]-(Sales[[#This Row],[Discount Applied]]*Sales[[#This Row],[Unit Price]]))-Q6985)/Q6985)*100</f>
        <v>44.531250000000007</v>
      </c>
      <c r="T6985" s="8">
        <f t="shared" si="329"/>
        <v>6935.0024999999996</v>
      </c>
      <c r="U6985" s="8">
        <f>Sales[[#This Row],[Unit Cost]]*Sales[[#This Row],[Order Quantity]]</f>
        <v>4798.2719999999999</v>
      </c>
    </row>
    <row r="6986" spans="1:21" x14ac:dyDescent="0.2">
      <c r="A6986" s="6" t="s">
        <v>7199</v>
      </c>
      <c r="B6986" s="6" t="s">
        <v>24</v>
      </c>
      <c r="C6986" s="6" t="s">
        <v>145</v>
      </c>
      <c r="D6986" s="7">
        <v>43900</v>
      </c>
      <c r="E6986" s="7">
        <v>44079</v>
      </c>
      <c r="F6986" s="7">
        <v>44092</v>
      </c>
      <c r="G6986" s="7">
        <v>44098</v>
      </c>
      <c r="H6986" s="6">
        <f t="shared" si="327"/>
        <v>19</v>
      </c>
      <c r="I6986" s="6" t="s">
        <v>215</v>
      </c>
      <c r="J6986" s="6">
        <v>5</v>
      </c>
      <c r="K6986" s="6">
        <v>42</v>
      </c>
      <c r="L6986" s="6">
        <v>194</v>
      </c>
      <c r="M6986" s="6">
        <v>24</v>
      </c>
      <c r="N6986" s="6">
        <v>6</v>
      </c>
      <c r="O6986" s="6">
        <v>0.05</v>
      </c>
      <c r="P6986" s="8">
        <v>5085.3</v>
      </c>
      <c r="Q6986" s="8">
        <v>2186.6790000000001</v>
      </c>
      <c r="R6986" s="8">
        <f t="shared" si="328"/>
        <v>15866.136000000002</v>
      </c>
      <c r="S6986" s="8">
        <f>(((Sales[[#This Row],[Unit Price]]-(Sales[[#This Row],[Discount Applied]]*Sales[[#This Row],[Unit Price]]))-Q6986)/Q6986)*100</f>
        <v>120.93023255813952</v>
      </c>
      <c r="T6986" s="8">
        <f t="shared" si="329"/>
        <v>28986.210000000003</v>
      </c>
      <c r="U6986" s="8">
        <f>Sales[[#This Row],[Unit Cost]]*Sales[[#This Row],[Order Quantity]]</f>
        <v>13120.074000000001</v>
      </c>
    </row>
    <row r="6987" spans="1:21" x14ac:dyDescent="0.2">
      <c r="A6987" s="6" t="s">
        <v>7200</v>
      </c>
      <c r="B6987" s="6" t="s">
        <v>25</v>
      </c>
      <c r="C6987" s="6" t="s">
        <v>148</v>
      </c>
      <c r="D6987" s="7">
        <v>44000</v>
      </c>
      <c r="E6987" s="7">
        <v>44079</v>
      </c>
      <c r="F6987" s="7">
        <v>44094</v>
      </c>
      <c r="G6987" s="7">
        <v>44098</v>
      </c>
      <c r="H6987" s="6">
        <f t="shared" si="327"/>
        <v>19</v>
      </c>
      <c r="I6987" s="6" t="s">
        <v>215</v>
      </c>
      <c r="J6987" s="6">
        <v>17</v>
      </c>
      <c r="K6987" s="6">
        <v>18</v>
      </c>
      <c r="L6987" s="6">
        <v>5</v>
      </c>
      <c r="M6987" s="6">
        <v>47</v>
      </c>
      <c r="N6987" s="6">
        <v>8</v>
      </c>
      <c r="O6987" s="6">
        <v>0.3</v>
      </c>
      <c r="P6987" s="8">
        <v>2345</v>
      </c>
      <c r="Q6987" s="8">
        <v>1219.4000000000001</v>
      </c>
      <c r="R6987" s="8">
        <f t="shared" si="328"/>
        <v>3376.7999999999993</v>
      </c>
      <c r="S6987" s="8">
        <f>(((Sales[[#This Row],[Unit Price]]-(Sales[[#This Row],[Discount Applied]]*Sales[[#This Row],[Unit Price]]))-Q6987)/Q6987)*100</f>
        <v>34.615384615384606</v>
      </c>
      <c r="T6987" s="8">
        <f t="shared" si="329"/>
        <v>13132</v>
      </c>
      <c r="U6987" s="8">
        <f>Sales[[#This Row],[Unit Cost]]*Sales[[#This Row],[Order Quantity]]</f>
        <v>9755.2000000000007</v>
      </c>
    </row>
    <row r="6988" spans="1:21" x14ac:dyDescent="0.2">
      <c r="A6988" s="6" t="s">
        <v>7201</v>
      </c>
      <c r="B6988" s="6" t="s">
        <v>23</v>
      </c>
      <c r="C6988" s="6" t="s">
        <v>146</v>
      </c>
      <c r="D6988" s="7">
        <v>44000</v>
      </c>
      <c r="E6988" s="7">
        <v>44079</v>
      </c>
      <c r="F6988" s="7">
        <v>44095</v>
      </c>
      <c r="G6988" s="7">
        <v>44096</v>
      </c>
      <c r="H6988" s="6">
        <f t="shared" si="327"/>
        <v>17</v>
      </c>
      <c r="I6988" s="6" t="s">
        <v>215</v>
      </c>
      <c r="J6988" s="6">
        <v>23</v>
      </c>
      <c r="K6988" s="6">
        <v>6</v>
      </c>
      <c r="L6988" s="6">
        <v>299</v>
      </c>
      <c r="M6988" s="6">
        <v>45</v>
      </c>
      <c r="N6988" s="6">
        <v>8</v>
      </c>
      <c r="O6988" s="6">
        <v>7.4999999999999997E-2</v>
      </c>
      <c r="P6988" s="8">
        <v>2432.1</v>
      </c>
      <c r="Q6988" s="8">
        <v>1605.1859999999999</v>
      </c>
      <c r="R6988" s="8">
        <f t="shared" si="328"/>
        <v>5156.0520000000015</v>
      </c>
      <c r="S6988" s="8">
        <f>(((Sales[[#This Row],[Unit Price]]-(Sales[[#This Row],[Discount Applied]]*Sales[[#This Row],[Unit Price]]))-Q6988)/Q6988)*100</f>
        <v>40.151515151515163</v>
      </c>
      <c r="T6988" s="8">
        <f t="shared" si="329"/>
        <v>17997.54</v>
      </c>
      <c r="U6988" s="8">
        <f>Sales[[#This Row],[Unit Cost]]*Sales[[#This Row],[Order Quantity]]</f>
        <v>12841.487999999999</v>
      </c>
    </row>
    <row r="6989" spans="1:21" x14ac:dyDescent="0.2">
      <c r="A6989" s="6" t="s">
        <v>7202</v>
      </c>
      <c r="B6989" s="6" t="s">
        <v>26</v>
      </c>
      <c r="C6989" s="6" t="s">
        <v>148</v>
      </c>
      <c r="D6989" s="7">
        <v>43900</v>
      </c>
      <c r="E6989" s="7">
        <v>44079</v>
      </c>
      <c r="F6989" s="7">
        <v>44096</v>
      </c>
      <c r="G6989" s="7">
        <v>44106</v>
      </c>
      <c r="H6989" s="6">
        <f t="shared" si="327"/>
        <v>27</v>
      </c>
      <c r="I6989" s="6" t="s">
        <v>215</v>
      </c>
      <c r="J6989" s="6">
        <v>26</v>
      </c>
      <c r="K6989" s="6">
        <v>41</v>
      </c>
      <c r="L6989" s="6">
        <v>30</v>
      </c>
      <c r="M6989" s="6">
        <v>25</v>
      </c>
      <c r="N6989" s="6">
        <v>4</v>
      </c>
      <c r="O6989" s="6">
        <v>0.1</v>
      </c>
      <c r="P6989" s="8">
        <v>3986.5</v>
      </c>
      <c r="Q6989" s="8">
        <v>2631.09</v>
      </c>
      <c r="R6989" s="8">
        <f t="shared" si="328"/>
        <v>3827.0399999999991</v>
      </c>
      <c r="S6989" s="8">
        <f>(((Sales[[#This Row],[Unit Price]]-(Sales[[#This Row],[Discount Applied]]*Sales[[#This Row],[Unit Price]]))-Q6989)/Q6989)*100</f>
        <v>36.363636363636353</v>
      </c>
      <c r="T6989" s="8">
        <f t="shared" si="329"/>
        <v>14351.4</v>
      </c>
      <c r="U6989" s="8">
        <f>Sales[[#This Row],[Unit Cost]]*Sales[[#This Row],[Order Quantity]]</f>
        <v>10524.36</v>
      </c>
    </row>
    <row r="6990" spans="1:21" x14ac:dyDescent="0.2">
      <c r="A6990" s="6" t="s">
        <v>7203</v>
      </c>
      <c r="B6990" s="6" t="s">
        <v>23</v>
      </c>
      <c r="C6990" s="6" t="s">
        <v>143</v>
      </c>
      <c r="D6990" s="7">
        <v>43900</v>
      </c>
      <c r="E6990" s="7">
        <v>44079</v>
      </c>
      <c r="F6990" s="7">
        <v>44086</v>
      </c>
      <c r="G6990" s="7">
        <v>44095</v>
      </c>
      <c r="H6990" s="6">
        <f t="shared" si="327"/>
        <v>16</v>
      </c>
      <c r="I6990" s="6" t="s">
        <v>215</v>
      </c>
      <c r="J6990" s="6">
        <v>22</v>
      </c>
      <c r="K6990" s="6">
        <v>1</v>
      </c>
      <c r="L6990" s="6">
        <v>347</v>
      </c>
      <c r="M6990" s="6">
        <v>15</v>
      </c>
      <c r="N6990" s="6">
        <v>7</v>
      </c>
      <c r="O6990" s="6">
        <v>0.05</v>
      </c>
      <c r="P6990" s="8">
        <v>2358.4</v>
      </c>
      <c r="Q6990" s="8">
        <v>1698.048</v>
      </c>
      <c r="R6990" s="8">
        <f t="shared" si="328"/>
        <v>3797.0239999999994</v>
      </c>
      <c r="S6990" s="8">
        <f>(((Sales[[#This Row],[Unit Price]]-(Sales[[#This Row],[Discount Applied]]*Sales[[#This Row],[Unit Price]]))-Q6990)/Q6990)*100</f>
        <v>31.944444444444446</v>
      </c>
      <c r="T6990" s="8">
        <f t="shared" si="329"/>
        <v>15683.359999999999</v>
      </c>
      <c r="U6990" s="8">
        <f>Sales[[#This Row],[Unit Cost]]*Sales[[#This Row],[Order Quantity]]</f>
        <v>11886.335999999999</v>
      </c>
    </row>
    <row r="6991" spans="1:21" x14ac:dyDescent="0.2">
      <c r="A6991" s="6" t="s">
        <v>7204</v>
      </c>
      <c r="B6991" s="6" t="s">
        <v>24</v>
      </c>
      <c r="C6991" s="6" t="s">
        <v>145</v>
      </c>
      <c r="D6991" s="7">
        <v>43900</v>
      </c>
      <c r="E6991" s="7">
        <v>44079</v>
      </c>
      <c r="F6991" s="7">
        <v>44095</v>
      </c>
      <c r="G6991" s="7">
        <v>44097</v>
      </c>
      <c r="H6991" s="6">
        <f t="shared" si="327"/>
        <v>18</v>
      </c>
      <c r="I6991" s="6" t="s">
        <v>215</v>
      </c>
      <c r="J6991" s="6">
        <v>11</v>
      </c>
      <c r="K6991" s="6">
        <v>50</v>
      </c>
      <c r="L6991" s="6">
        <v>109</v>
      </c>
      <c r="M6991" s="6">
        <v>24</v>
      </c>
      <c r="N6991" s="6">
        <v>7</v>
      </c>
      <c r="O6991" s="6">
        <v>0.05</v>
      </c>
      <c r="P6991" s="8">
        <v>2345</v>
      </c>
      <c r="Q6991" s="8">
        <v>1172.5</v>
      </c>
      <c r="R6991" s="8">
        <f t="shared" si="328"/>
        <v>7386.75</v>
      </c>
      <c r="S6991" s="8">
        <f>(((Sales[[#This Row],[Unit Price]]-(Sales[[#This Row],[Discount Applied]]*Sales[[#This Row],[Unit Price]]))-Q6991)/Q6991)*100</f>
        <v>90</v>
      </c>
      <c r="T6991" s="8">
        <f t="shared" si="329"/>
        <v>15594.25</v>
      </c>
      <c r="U6991" s="8">
        <f>Sales[[#This Row],[Unit Cost]]*Sales[[#This Row],[Order Quantity]]</f>
        <v>8207.5</v>
      </c>
    </row>
    <row r="6992" spans="1:21" x14ac:dyDescent="0.2">
      <c r="A6992" s="6" t="s">
        <v>7205</v>
      </c>
      <c r="B6992" s="6" t="s">
        <v>24</v>
      </c>
      <c r="C6992" s="6" t="s">
        <v>147</v>
      </c>
      <c r="D6992" s="7">
        <v>44000</v>
      </c>
      <c r="E6992" s="7">
        <v>44079</v>
      </c>
      <c r="F6992" s="7">
        <v>44107</v>
      </c>
      <c r="G6992" s="7">
        <v>44115</v>
      </c>
      <c r="H6992" s="6">
        <f t="shared" si="327"/>
        <v>36</v>
      </c>
      <c r="I6992" s="6" t="s">
        <v>215</v>
      </c>
      <c r="J6992" s="6">
        <v>4</v>
      </c>
      <c r="K6992" s="6">
        <v>2</v>
      </c>
      <c r="L6992" s="6">
        <v>218</v>
      </c>
      <c r="M6992" s="6">
        <v>35</v>
      </c>
      <c r="N6992" s="6">
        <v>6</v>
      </c>
      <c r="O6992" s="6">
        <v>0.1</v>
      </c>
      <c r="P6992" s="8">
        <v>6438.7</v>
      </c>
      <c r="Q6992" s="8">
        <v>3670.0589999999997</v>
      </c>
      <c r="R6992" s="8">
        <f t="shared" si="328"/>
        <v>12748.625999999997</v>
      </c>
      <c r="S6992" s="8">
        <f>(((Sales[[#This Row],[Unit Price]]-(Sales[[#This Row],[Discount Applied]]*Sales[[#This Row],[Unit Price]]))-Q6992)/Q6992)*100</f>
        <v>57.894736842105274</v>
      </c>
      <c r="T6992" s="8">
        <f t="shared" si="329"/>
        <v>34768.979999999996</v>
      </c>
      <c r="U6992" s="8">
        <f>Sales[[#This Row],[Unit Cost]]*Sales[[#This Row],[Order Quantity]]</f>
        <v>22020.353999999999</v>
      </c>
    </row>
    <row r="6993" spans="1:21" x14ac:dyDescent="0.2">
      <c r="A6993" s="6" t="s">
        <v>7206</v>
      </c>
      <c r="B6993" s="6" t="s">
        <v>24</v>
      </c>
      <c r="C6993" s="6" t="s">
        <v>148</v>
      </c>
      <c r="D6993" s="7">
        <v>44000</v>
      </c>
      <c r="E6993" s="7">
        <v>44079</v>
      </c>
      <c r="F6993" s="7">
        <v>44092</v>
      </c>
      <c r="G6993" s="7">
        <v>44101</v>
      </c>
      <c r="H6993" s="6">
        <f t="shared" si="327"/>
        <v>22</v>
      </c>
      <c r="I6993" s="6" t="s">
        <v>215</v>
      </c>
      <c r="J6993" s="6">
        <v>7</v>
      </c>
      <c r="K6993" s="6">
        <v>43</v>
      </c>
      <c r="L6993" s="6">
        <v>34</v>
      </c>
      <c r="M6993" s="6">
        <v>18</v>
      </c>
      <c r="N6993" s="6">
        <v>7</v>
      </c>
      <c r="O6993" s="6">
        <v>0.2</v>
      </c>
      <c r="P6993" s="8">
        <v>5581.1</v>
      </c>
      <c r="Q6993" s="8">
        <v>3069.6050000000005</v>
      </c>
      <c r="R6993" s="8">
        <f t="shared" si="328"/>
        <v>9766.9249999999993</v>
      </c>
      <c r="S6993" s="8">
        <f>(((Sales[[#This Row],[Unit Price]]-(Sales[[#This Row],[Discount Applied]]*Sales[[#This Row],[Unit Price]]))-Q6993)/Q6993)*100</f>
        <v>45.454545454545439</v>
      </c>
      <c r="T6993" s="8">
        <f t="shared" si="329"/>
        <v>31254.160000000003</v>
      </c>
      <c r="U6993" s="8">
        <f>Sales[[#This Row],[Unit Cost]]*Sales[[#This Row],[Order Quantity]]</f>
        <v>21487.235000000004</v>
      </c>
    </row>
    <row r="6994" spans="1:21" x14ac:dyDescent="0.2">
      <c r="A6994" s="6" t="s">
        <v>7207</v>
      </c>
      <c r="B6994" s="6" t="s">
        <v>24</v>
      </c>
      <c r="C6994" s="6" t="s">
        <v>148</v>
      </c>
      <c r="D6994" s="7">
        <v>44000</v>
      </c>
      <c r="E6994" s="7">
        <v>44080</v>
      </c>
      <c r="F6994" s="7">
        <v>44107</v>
      </c>
      <c r="G6994" s="7">
        <v>44117</v>
      </c>
      <c r="H6994" s="6">
        <f t="shared" si="327"/>
        <v>37</v>
      </c>
      <c r="I6994" s="6" t="s">
        <v>215</v>
      </c>
      <c r="J6994" s="6">
        <v>6</v>
      </c>
      <c r="K6994" s="6">
        <v>40</v>
      </c>
      <c r="L6994" s="6">
        <v>48</v>
      </c>
      <c r="M6994" s="6">
        <v>21</v>
      </c>
      <c r="N6994" s="6">
        <v>6</v>
      </c>
      <c r="O6994" s="6">
        <v>7.4999999999999997E-2</v>
      </c>
      <c r="P6994" s="8">
        <v>241.20000000000002</v>
      </c>
      <c r="Q6994" s="8">
        <v>120.60000000000001</v>
      </c>
      <c r="R6994" s="8">
        <f t="shared" si="328"/>
        <v>615.06000000000006</v>
      </c>
      <c r="S6994" s="8">
        <f>(((Sales[[#This Row],[Unit Price]]-(Sales[[#This Row],[Discount Applied]]*Sales[[#This Row],[Unit Price]]))-Q6994)/Q6994)*100</f>
        <v>85</v>
      </c>
      <c r="T6994" s="8">
        <f t="shared" si="329"/>
        <v>1338.66</v>
      </c>
      <c r="U6994" s="8">
        <f>Sales[[#This Row],[Unit Cost]]*Sales[[#This Row],[Order Quantity]]</f>
        <v>723.6</v>
      </c>
    </row>
    <row r="6995" spans="1:21" x14ac:dyDescent="0.2">
      <c r="A6995" s="6" t="s">
        <v>7208</v>
      </c>
      <c r="B6995" s="6" t="s">
        <v>24</v>
      </c>
      <c r="C6995" s="6" t="s">
        <v>145</v>
      </c>
      <c r="D6995" s="7">
        <v>44000</v>
      </c>
      <c r="E6995" s="7">
        <v>44080</v>
      </c>
      <c r="F6995" s="7">
        <v>44104</v>
      </c>
      <c r="G6995" s="7">
        <v>44109</v>
      </c>
      <c r="H6995" s="6">
        <f t="shared" si="327"/>
        <v>29</v>
      </c>
      <c r="I6995" s="6" t="s">
        <v>215</v>
      </c>
      <c r="J6995" s="6">
        <v>2</v>
      </c>
      <c r="K6995" s="6">
        <v>8</v>
      </c>
      <c r="L6995" s="6">
        <v>129</v>
      </c>
      <c r="M6995" s="6">
        <v>22</v>
      </c>
      <c r="N6995" s="6">
        <v>5</v>
      </c>
      <c r="O6995" s="6">
        <v>0.05</v>
      </c>
      <c r="P6995" s="8">
        <v>1159.1000000000001</v>
      </c>
      <c r="Q6995" s="8">
        <v>707.05100000000004</v>
      </c>
      <c r="R6995" s="8">
        <f t="shared" si="328"/>
        <v>1970.4700000000003</v>
      </c>
      <c r="S6995" s="8">
        <f>(((Sales[[#This Row],[Unit Price]]-(Sales[[#This Row],[Discount Applied]]*Sales[[#This Row],[Unit Price]]))-Q6995)/Q6995)*100</f>
        <v>55.737704918032804</v>
      </c>
      <c r="T6995" s="8">
        <f t="shared" si="329"/>
        <v>5505.7250000000004</v>
      </c>
      <c r="U6995" s="8">
        <f>Sales[[#This Row],[Unit Cost]]*Sales[[#This Row],[Order Quantity]]</f>
        <v>3535.2550000000001</v>
      </c>
    </row>
    <row r="6996" spans="1:21" x14ac:dyDescent="0.2">
      <c r="A6996" s="6" t="s">
        <v>7209</v>
      </c>
      <c r="B6996" s="6" t="s">
        <v>24</v>
      </c>
      <c r="C6996" s="6" t="s">
        <v>146</v>
      </c>
      <c r="D6996" s="7">
        <v>44000</v>
      </c>
      <c r="E6996" s="7">
        <v>44080</v>
      </c>
      <c r="F6996" s="7">
        <v>44099</v>
      </c>
      <c r="G6996" s="7">
        <v>44109</v>
      </c>
      <c r="H6996" s="6">
        <f t="shared" si="327"/>
        <v>29</v>
      </c>
      <c r="I6996" s="6" t="s">
        <v>215</v>
      </c>
      <c r="J6996" s="6">
        <v>4</v>
      </c>
      <c r="K6996" s="6">
        <v>18</v>
      </c>
      <c r="L6996" s="6">
        <v>320</v>
      </c>
      <c r="M6996" s="6">
        <v>7</v>
      </c>
      <c r="N6996" s="6">
        <v>8</v>
      </c>
      <c r="O6996" s="6">
        <v>0.1</v>
      </c>
      <c r="P6996" s="8">
        <v>2800.6</v>
      </c>
      <c r="Q6996" s="8">
        <v>1680.36</v>
      </c>
      <c r="R6996" s="8">
        <f t="shared" si="328"/>
        <v>6721.4400000000005</v>
      </c>
      <c r="S6996" s="8">
        <f>(((Sales[[#This Row],[Unit Price]]-(Sales[[#This Row],[Discount Applied]]*Sales[[#This Row],[Unit Price]]))-Q6996)/Q6996)*100</f>
        <v>50.000000000000014</v>
      </c>
      <c r="T6996" s="8">
        <f t="shared" si="329"/>
        <v>20164.32</v>
      </c>
      <c r="U6996" s="8">
        <f>Sales[[#This Row],[Unit Cost]]*Sales[[#This Row],[Order Quantity]]</f>
        <v>13442.88</v>
      </c>
    </row>
    <row r="6997" spans="1:21" x14ac:dyDescent="0.2">
      <c r="A6997" s="6" t="s">
        <v>7210</v>
      </c>
      <c r="B6997" s="6" t="s">
        <v>24</v>
      </c>
      <c r="C6997" s="6" t="s">
        <v>144</v>
      </c>
      <c r="D6997" s="7">
        <v>43900</v>
      </c>
      <c r="E6997" s="7">
        <v>44080</v>
      </c>
      <c r="F6997" s="7">
        <v>44106</v>
      </c>
      <c r="G6997" s="7">
        <v>44111</v>
      </c>
      <c r="H6997" s="6">
        <f t="shared" si="327"/>
        <v>31</v>
      </c>
      <c r="I6997" s="6" t="s">
        <v>215</v>
      </c>
      <c r="J6997" s="6">
        <v>5</v>
      </c>
      <c r="K6997" s="6">
        <v>39</v>
      </c>
      <c r="L6997" s="6">
        <v>75</v>
      </c>
      <c r="M6997" s="6">
        <v>28</v>
      </c>
      <c r="N6997" s="6">
        <v>8</v>
      </c>
      <c r="O6997" s="6">
        <v>0.05</v>
      </c>
      <c r="P6997" s="8">
        <v>991.6</v>
      </c>
      <c r="Q6997" s="8">
        <v>485.88400000000001</v>
      </c>
      <c r="R6997" s="8">
        <f t="shared" si="328"/>
        <v>3649.0879999999997</v>
      </c>
      <c r="S6997" s="8">
        <f>(((Sales[[#This Row],[Unit Price]]-(Sales[[#This Row],[Discount Applied]]*Sales[[#This Row],[Unit Price]]))-Q6997)/Q6997)*100</f>
        <v>93.877551020408163</v>
      </c>
      <c r="T6997" s="8">
        <f t="shared" si="329"/>
        <v>7536.16</v>
      </c>
      <c r="U6997" s="8">
        <f>Sales[[#This Row],[Unit Cost]]*Sales[[#This Row],[Order Quantity]]</f>
        <v>3887.0720000000001</v>
      </c>
    </row>
    <row r="6998" spans="1:21" x14ac:dyDescent="0.2">
      <c r="A6998" s="6" t="s">
        <v>7211</v>
      </c>
      <c r="B6998" s="6" t="s">
        <v>23</v>
      </c>
      <c r="C6998" s="6" t="s">
        <v>144</v>
      </c>
      <c r="D6998" s="7">
        <v>44000</v>
      </c>
      <c r="E6998" s="7">
        <v>44080</v>
      </c>
      <c r="F6998" s="7">
        <v>44087</v>
      </c>
      <c r="G6998" s="7">
        <v>44095</v>
      </c>
      <c r="H6998" s="6">
        <f t="shared" si="327"/>
        <v>15</v>
      </c>
      <c r="I6998" s="6" t="s">
        <v>215</v>
      </c>
      <c r="J6998" s="6">
        <v>23</v>
      </c>
      <c r="K6998" s="6">
        <v>29</v>
      </c>
      <c r="L6998" s="6">
        <v>80</v>
      </c>
      <c r="M6998" s="6">
        <v>28</v>
      </c>
      <c r="N6998" s="6">
        <v>1</v>
      </c>
      <c r="O6998" s="6">
        <v>0.15</v>
      </c>
      <c r="P6998" s="8">
        <v>1105.5</v>
      </c>
      <c r="Q6998" s="8">
        <v>818.06999999999994</v>
      </c>
      <c r="R6998" s="8">
        <f t="shared" si="328"/>
        <v>121.60500000000002</v>
      </c>
      <c r="S6998" s="8">
        <f>(((Sales[[#This Row],[Unit Price]]-(Sales[[#This Row],[Discount Applied]]*Sales[[#This Row],[Unit Price]]))-Q6998)/Q6998)*100</f>
        <v>14.864864864864868</v>
      </c>
      <c r="T6998" s="8">
        <f t="shared" si="329"/>
        <v>939.67499999999995</v>
      </c>
      <c r="U6998" s="8">
        <f>Sales[[#This Row],[Unit Cost]]*Sales[[#This Row],[Order Quantity]]</f>
        <v>818.06999999999994</v>
      </c>
    </row>
    <row r="6999" spans="1:21" x14ac:dyDescent="0.2">
      <c r="A6999" s="6" t="s">
        <v>7212</v>
      </c>
      <c r="B6999" s="6" t="s">
        <v>25</v>
      </c>
      <c r="C6999" s="6" t="s">
        <v>148</v>
      </c>
      <c r="D6999" s="7">
        <v>44000</v>
      </c>
      <c r="E6999" s="7">
        <v>44080</v>
      </c>
      <c r="F6999" s="7">
        <v>44097</v>
      </c>
      <c r="G6999" s="7">
        <v>44106</v>
      </c>
      <c r="H6999" s="6">
        <f t="shared" si="327"/>
        <v>26</v>
      </c>
      <c r="I6999" s="6" t="s">
        <v>215</v>
      </c>
      <c r="J6999" s="6">
        <v>13</v>
      </c>
      <c r="K6999" s="6">
        <v>21</v>
      </c>
      <c r="L6999" s="6">
        <v>27</v>
      </c>
      <c r="M6999" s="6">
        <v>36</v>
      </c>
      <c r="N6999" s="6">
        <v>5</v>
      </c>
      <c r="O6999" s="6">
        <v>0.05</v>
      </c>
      <c r="P6999" s="8">
        <v>1139</v>
      </c>
      <c r="Q6999" s="8">
        <v>865.64</v>
      </c>
      <c r="R6999" s="8">
        <f t="shared" si="328"/>
        <v>1082.0500000000002</v>
      </c>
      <c r="S6999" s="8">
        <f>(((Sales[[#This Row],[Unit Price]]-(Sales[[#This Row],[Discount Applied]]*Sales[[#This Row],[Unit Price]]))-Q6999)/Q6999)*100</f>
        <v>24.999999999999996</v>
      </c>
      <c r="T6999" s="8">
        <f t="shared" si="329"/>
        <v>5410.25</v>
      </c>
      <c r="U6999" s="8">
        <f>Sales[[#This Row],[Unit Cost]]*Sales[[#This Row],[Order Quantity]]</f>
        <v>4328.2</v>
      </c>
    </row>
    <row r="7000" spans="1:21" x14ac:dyDescent="0.2">
      <c r="A7000" s="6" t="s">
        <v>7213</v>
      </c>
      <c r="B7000" s="6" t="s">
        <v>23</v>
      </c>
      <c r="C7000" s="6" t="s">
        <v>148</v>
      </c>
      <c r="D7000" s="7">
        <v>44000</v>
      </c>
      <c r="E7000" s="7">
        <v>44080</v>
      </c>
      <c r="F7000" s="7">
        <v>44107</v>
      </c>
      <c r="G7000" s="7">
        <v>44113</v>
      </c>
      <c r="H7000" s="6">
        <f t="shared" si="327"/>
        <v>33</v>
      </c>
      <c r="I7000" s="6" t="s">
        <v>215</v>
      </c>
      <c r="J7000" s="6">
        <v>23</v>
      </c>
      <c r="K7000" s="6">
        <v>42</v>
      </c>
      <c r="L7000" s="6">
        <v>2</v>
      </c>
      <c r="M7000" s="6">
        <v>10</v>
      </c>
      <c r="N7000" s="6">
        <v>1</v>
      </c>
      <c r="O7000" s="6">
        <v>7.4999999999999997E-2</v>
      </c>
      <c r="P7000" s="8">
        <v>3899.4</v>
      </c>
      <c r="Q7000" s="8">
        <v>1598.7539999999999</v>
      </c>
      <c r="R7000" s="8">
        <f t="shared" si="328"/>
        <v>2008.1910000000003</v>
      </c>
      <c r="S7000" s="8">
        <f>(((Sales[[#This Row],[Unit Price]]-(Sales[[#This Row],[Discount Applied]]*Sales[[#This Row],[Unit Price]]))-Q7000)/Q7000)*100</f>
        <v>125.609756097561</v>
      </c>
      <c r="T7000" s="8">
        <f t="shared" si="329"/>
        <v>3606.9450000000002</v>
      </c>
      <c r="U7000" s="8">
        <f>Sales[[#This Row],[Unit Cost]]*Sales[[#This Row],[Order Quantity]]</f>
        <v>1598.7539999999999</v>
      </c>
    </row>
    <row r="7001" spans="1:21" x14ac:dyDescent="0.2">
      <c r="A7001" s="6" t="s">
        <v>7214</v>
      </c>
      <c r="B7001" s="6" t="s">
        <v>23</v>
      </c>
      <c r="C7001" s="6" t="s">
        <v>148</v>
      </c>
      <c r="D7001" s="7">
        <v>44000</v>
      </c>
      <c r="E7001" s="7">
        <v>44080</v>
      </c>
      <c r="F7001" s="7">
        <v>44099</v>
      </c>
      <c r="G7001" s="7">
        <v>44108</v>
      </c>
      <c r="H7001" s="6">
        <f t="shared" si="327"/>
        <v>28</v>
      </c>
      <c r="I7001" s="6" t="s">
        <v>215</v>
      </c>
      <c r="J7001" s="6">
        <v>24</v>
      </c>
      <c r="K7001" s="6">
        <v>33</v>
      </c>
      <c r="L7001" s="6">
        <v>57</v>
      </c>
      <c r="M7001" s="6">
        <v>33</v>
      </c>
      <c r="N7001" s="6">
        <v>2</v>
      </c>
      <c r="O7001" s="6">
        <v>0.1</v>
      </c>
      <c r="P7001" s="8">
        <v>1038.5</v>
      </c>
      <c r="Q7001" s="8">
        <v>851.56999999999994</v>
      </c>
      <c r="R7001" s="8">
        <f t="shared" si="328"/>
        <v>166.16000000000008</v>
      </c>
      <c r="S7001" s="8">
        <f>(((Sales[[#This Row],[Unit Price]]-(Sales[[#This Row],[Discount Applied]]*Sales[[#This Row],[Unit Price]]))-Q7001)/Q7001)*100</f>
        <v>9.7560975609756149</v>
      </c>
      <c r="T7001" s="8">
        <f t="shared" si="329"/>
        <v>1869.3</v>
      </c>
      <c r="U7001" s="8">
        <f>Sales[[#This Row],[Unit Cost]]*Sales[[#This Row],[Order Quantity]]</f>
        <v>1703.1399999999999</v>
      </c>
    </row>
    <row r="7002" spans="1:21" x14ac:dyDescent="0.2">
      <c r="A7002" s="6" t="s">
        <v>7215</v>
      </c>
      <c r="B7002" s="6" t="s">
        <v>26</v>
      </c>
      <c r="C7002" s="6" t="s">
        <v>147</v>
      </c>
      <c r="D7002" s="7">
        <v>44000</v>
      </c>
      <c r="E7002" s="7">
        <v>44081</v>
      </c>
      <c r="F7002" s="7">
        <v>44100</v>
      </c>
      <c r="G7002" s="7">
        <v>44107</v>
      </c>
      <c r="H7002" s="6">
        <f t="shared" si="327"/>
        <v>26</v>
      </c>
      <c r="I7002" s="6" t="s">
        <v>215</v>
      </c>
      <c r="J7002" s="6">
        <v>28</v>
      </c>
      <c r="K7002" s="6">
        <v>7</v>
      </c>
      <c r="L7002" s="6">
        <v>205</v>
      </c>
      <c r="M7002" s="6">
        <v>29</v>
      </c>
      <c r="N7002" s="6">
        <v>4</v>
      </c>
      <c r="O7002" s="6">
        <v>7.4999999999999997E-2</v>
      </c>
      <c r="P7002" s="8">
        <v>167.5</v>
      </c>
      <c r="Q7002" s="8">
        <v>93.800000000000011</v>
      </c>
      <c r="R7002" s="8">
        <f t="shared" si="328"/>
        <v>244.54999999999995</v>
      </c>
      <c r="S7002" s="8">
        <f>(((Sales[[#This Row],[Unit Price]]-(Sales[[#This Row],[Discount Applied]]*Sales[[#This Row],[Unit Price]]))-Q7002)/Q7002)*100</f>
        <v>65.178571428571402</v>
      </c>
      <c r="T7002" s="8">
        <f t="shared" si="329"/>
        <v>619.75</v>
      </c>
      <c r="U7002" s="8">
        <f>Sales[[#This Row],[Unit Cost]]*Sales[[#This Row],[Order Quantity]]</f>
        <v>375.20000000000005</v>
      </c>
    </row>
    <row r="7003" spans="1:21" x14ac:dyDescent="0.2">
      <c r="A7003" s="6" t="s">
        <v>7216</v>
      </c>
      <c r="B7003" s="6" t="s">
        <v>25</v>
      </c>
      <c r="C7003" s="6" t="s">
        <v>146</v>
      </c>
      <c r="D7003" s="7">
        <v>43900</v>
      </c>
      <c r="E7003" s="7">
        <v>44081</v>
      </c>
      <c r="F7003" s="7">
        <v>44108</v>
      </c>
      <c r="G7003" s="7">
        <v>44117</v>
      </c>
      <c r="H7003" s="6">
        <f t="shared" si="327"/>
        <v>36</v>
      </c>
      <c r="I7003" s="6" t="s">
        <v>215</v>
      </c>
      <c r="J7003" s="6">
        <v>18</v>
      </c>
      <c r="K7003" s="6">
        <v>20</v>
      </c>
      <c r="L7003" s="6">
        <v>268</v>
      </c>
      <c r="M7003" s="6">
        <v>45</v>
      </c>
      <c r="N7003" s="6">
        <v>4</v>
      </c>
      <c r="O7003" s="6">
        <v>0.1</v>
      </c>
      <c r="P7003" s="8">
        <v>2318.2000000000003</v>
      </c>
      <c r="Q7003" s="8">
        <v>1947.2880000000002</v>
      </c>
      <c r="R7003" s="8">
        <f t="shared" si="328"/>
        <v>556.36799999999948</v>
      </c>
      <c r="S7003" s="8">
        <f>(((Sales[[#This Row],[Unit Price]]-(Sales[[#This Row],[Discount Applied]]*Sales[[#This Row],[Unit Price]]))-Q7003)/Q7003)*100</f>
        <v>7.1428571428571352</v>
      </c>
      <c r="T7003" s="8">
        <f t="shared" si="329"/>
        <v>8345.52</v>
      </c>
      <c r="U7003" s="8">
        <f>Sales[[#This Row],[Unit Cost]]*Sales[[#This Row],[Order Quantity]]</f>
        <v>7789.152000000001</v>
      </c>
    </row>
    <row r="7004" spans="1:21" x14ac:dyDescent="0.2">
      <c r="A7004" s="6" t="s">
        <v>7217</v>
      </c>
      <c r="B7004" s="6" t="s">
        <v>24</v>
      </c>
      <c r="C7004" s="6" t="s">
        <v>145</v>
      </c>
      <c r="D7004" s="7">
        <v>44000</v>
      </c>
      <c r="E7004" s="7">
        <v>44081</v>
      </c>
      <c r="F7004" s="7">
        <v>44103</v>
      </c>
      <c r="G7004" s="7">
        <v>44111</v>
      </c>
      <c r="H7004" s="6">
        <f t="shared" si="327"/>
        <v>30</v>
      </c>
      <c r="I7004" s="6" t="s">
        <v>215</v>
      </c>
      <c r="J7004" s="6">
        <v>7</v>
      </c>
      <c r="K7004" s="6">
        <v>17</v>
      </c>
      <c r="L7004" s="6">
        <v>96</v>
      </c>
      <c r="M7004" s="6">
        <v>6</v>
      </c>
      <c r="N7004" s="6">
        <v>8</v>
      </c>
      <c r="O7004" s="6">
        <v>0.1</v>
      </c>
      <c r="P7004" s="8">
        <v>3825.7000000000003</v>
      </c>
      <c r="Q7004" s="8">
        <v>2869.2750000000001</v>
      </c>
      <c r="R7004" s="8">
        <f t="shared" si="328"/>
        <v>4590.84</v>
      </c>
      <c r="S7004" s="8">
        <f>(((Sales[[#This Row],[Unit Price]]-(Sales[[#This Row],[Discount Applied]]*Sales[[#This Row],[Unit Price]]))-Q7004)/Q7004)*100</f>
        <v>20</v>
      </c>
      <c r="T7004" s="8">
        <f t="shared" si="329"/>
        <v>27545.040000000001</v>
      </c>
      <c r="U7004" s="8">
        <f>Sales[[#This Row],[Unit Cost]]*Sales[[#This Row],[Order Quantity]]</f>
        <v>22954.2</v>
      </c>
    </row>
    <row r="7005" spans="1:21" x14ac:dyDescent="0.2">
      <c r="A7005" s="6" t="s">
        <v>7218</v>
      </c>
      <c r="B7005" s="6" t="s">
        <v>24</v>
      </c>
      <c r="C7005" s="6" t="s">
        <v>143</v>
      </c>
      <c r="D7005" s="7">
        <v>44000</v>
      </c>
      <c r="E7005" s="7">
        <v>44081</v>
      </c>
      <c r="F7005" s="7">
        <v>44087</v>
      </c>
      <c r="G7005" s="7">
        <v>44092</v>
      </c>
      <c r="H7005" s="6">
        <f t="shared" si="327"/>
        <v>11</v>
      </c>
      <c r="I7005" s="6" t="s">
        <v>215</v>
      </c>
      <c r="J7005" s="6">
        <v>2</v>
      </c>
      <c r="K7005" s="6">
        <v>16</v>
      </c>
      <c r="L7005" s="6">
        <v>352</v>
      </c>
      <c r="M7005" s="6">
        <v>32</v>
      </c>
      <c r="N7005" s="6">
        <v>3</v>
      </c>
      <c r="O7005" s="6">
        <v>0.05</v>
      </c>
      <c r="P7005" s="8">
        <v>234.5</v>
      </c>
      <c r="Q7005" s="8">
        <v>117.25</v>
      </c>
      <c r="R7005" s="8">
        <f t="shared" si="328"/>
        <v>316.57500000000005</v>
      </c>
      <c r="S7005" s="8">
        <f>(((Sales[[#This Row],[Unit Price]]-(Sales[[#This Row],[Discount Applied]]*Sales[[#This Row],[Unit Price]]))-Q7005)/Q7005)*100</f>
        <v>90</v>
      </c>
      <c r="T7005" s="8">
        <f t="shared" si="329"/>
        <v>668.32500000000005</v>
      </c>
      <c r="U7005" s="8">
        <f>Sales[[#This Row],[Unit Cost]]*Sales[[#This Row],[Order Quantity]]</f>
        <v>351.75</v>
      </c>
    </row>
    <row r="7006" spans="1:21" x14ac:dyDescent="0.2">
      <c r="A7006" s="6" t="s">
        <v>7219</v>
      </c>
      <c r="B7006" s="6" t="s">
        <v>24</v>
      </c>
      <c r="C7006" s="6" t="s">
        <v>147</v>
      </c>
      <c r="D7006" s="7">
        <v>44000</v>
      </c>
      <c r="E7006" s="7">
        <v>44081</v>
      </c>
      <c r="F7006" s="7">
        <v>44091</v>
      </c>
      <c r="G7006" s="7">
        <v>44096</v>
      </c>
      <c r="H7006" s="6">
        <f t="shared" si="327"/>
        <v>15</v>
      </c>
      <c r="I7006" s="6" t="s">
        <v>215</v>
      </c>
      <c r="J7006" s="6">
        <v>2</v>
      </c>
      <c r="K7006" s="6">
        <v>6</v>
      </c>
      <c r="L7006" s="6">
        <v>243</v>
      </c>
      <c r="M7006" s="6">
        <v>40</v>
      </c>
      <c r="N7006" s="6">
        <v>1</v>
      </c>
      <c r="O7006" s="6">
        <v>0.05</v>
      </c>
      <c r="P7006" s="8">
        <v>1025.1000000000001</v>
      </c>
      <c r="Q7006" s="8">
        <v>451.04400000000004</v>
      </c>
      <c r="R7006" s="8">
        <f t="shared" si="328"/>
        <v>522.80100000000016</v>
      </c>
      <c r="S7006" s="8">
        <f>(((Sales[[#This Row],[Unit Price]]-(Sales[[#This Row],[Discount Applied]]*Sales[[#This Row],[Unit Price]]))-Q7006)/Q7006)*100</f>
        <v>115.90909090909093</v>
      </c>
      <c r="T7006" s="8">
        <f t="shared" si="329"/>
        <v>973.84500000000014</v>
      </c>
      <c r="U7006" s="8">
        <f>Sales[[#This Row],[Unit Cost]]*Sales[[#This Row],[Order Quantity]]</f>
        <v>451.04400000000004</v>
      </c>
    </row>
    <row r="7007" spans="1:21" x14ac:dyDescent="0.2">
      <c r="A7007" s="6" t="s">
        <v>7220</v>
      </c>
      <c r="B7007" s="6" t="s">
        <v>24</v>
      </c>
      <c r="C7007" s="6" t="s">
        <v>148</v>
      </c>
      <c r="D7007" s="7">
        <v>44000</v>
      </c>
      <c r="E7007" s="7">
        <v>44081</v>
      </c>
      <c r="F7007" s="7">
        <v>44089</v>
      </c>
      <c r="G7007" s="7">
        <v>44094</v>
      </c>
      <c r="H7007" s="6">
        <f t="shared" si="327"/>
        <v>13</v>
      </c>
      <c r="I7007" s="6" t="s">
        <v>215</v>
      </c>
      <c r="J7007" s="6">
        <v>12</v>
      </c>
      <c r="K7007" s="6">
        <v>43</v>
      </c>
      <c r="L7007" s="6">
        <v>33</v>
      </c>
      <c r="M7007" s="6">
        <v>2</v>
      </c>
      <c r="N7007" s="6">
        <v>7</v>
      </c>
      <c r="O7007" s="6">
        <v>0.4</v>
      </c>
      <c r="P7007" s="8">
        <v>194.3</v>
      </c>
      <c r="Q7007" s="8">
        <v>159.32599999999999</v>
      </c>
      <c r="R7007" s="8">
        <f t="shared" si="328"/>
        <v>-299.22199999999987</v>
      </c>
      <c r="S7007" s="8">
        <f>(((Sales[[#This Row],[Unit Price]]-(Sales[[#This Row],[Discount Applied]]*Sales[[#This Row],[Unit Price]]))-Q7007)/Q7007)*100</f>
        <v>-26.829268292682922</v>
      </c>
      <c r="T7007" s="8">
        <f t="shared" si="329"/>
        <v>816.06000000000006</v>
      </c>
      <c r="U7007" s="8">
        <f>Sales[[#This Row],[Unit Cost]]*Sales[[#This Row],[Order Quantity]]</f>
        <v>1115.2819999999999</v>
      </c>
    </row>
    <row r="7008" spans="1:21" x14ac:dyDescent="0.2">
      <c r="A7008" s="6" t="s">
        <v>7221</v>
      </c>
      <c r="B7008" s="6" t="s">
        <v>24</v>
      </c>
      <c r="C7008" s="6" t="s">
        <v>145</v>
      </c>
      <c r="D7008" s="7">
        <v>44000</v>
      </c>
      <c r="E7008" s="7">
        <v>44081</v>
      </c>
      <c r="F7008" s="7">
        <v>44096</v>
      </c>
      <c r="G7008" s="7">
        <v>44099</v>
      </c>
      <c r="H7008" s="6">
        <f t="shared" si="327"/>
        <v>18</v>
      </c>
      <c r="I7008" s="6" t="s">
        <v>215</v>
      </c>
      <c r="J7008" s="6">
        <v>6</v>
      </c>
      <c r="K7008" s="6">
        <v>48</v>
      </c>
      <c r="L7008" s="6">
        <v>143</v>
      </c>
      <c r="M7008" s="6">
        <v>36</v>
      </c>
      <c r="N7008" s="6">
        <v>4</v>
      </c>
      <c r="O7008" s="6">
        <v>7.4999999999999997E-2</v>
      </c>
      <c r="P7008" s="8">
        <v>5092</v>
      </c>
      <c r="Q7008" s="8">
        <v>3360.7200000000003</v>
      </c>
      <c r="R7008" s="8">
        <f t="shared" si="328"/>
        <v>5397.52</v>
      </c>
      <c r="S7008" s="8">
        <f>(((Sales[[#This Row],[Unit Price]]-(Sales[[#This Row],[Discount Applied]]*Sales[[#This Row],[Unit Price]]))-Q7008)/Q7008)*100</f>
        <v>40.151515151515149</v>
      </c>
      <c r="T7008" s="8">
        <f t="shared" si="329"/>
        <v>18840.400000000001</v>
      </c>
      <c r="U7008" s="8">
        <f>Sales[[#This Row],[Unit Cost]]*Sales[[#This Row],[Order Quantity]]</f>
        <v>13442.880000000001</v>
      </c>
    </row>
    <row r="7009" spans="1:21" x14ac:dyDescent="0.2">
      <c r="A7009" s="6" t="s">
        <v>7222</v>
      </c>
      <c r="B7009" s="6" t="s">
        <v>25</v>
      </c>
      <c r="C7009" s="6" t="s">
        <v>144</v>
      </c>
      <c r="D7009" s="7">
        <v>43900</v>
      </c>
      <c r="E7009" s="7">
        <v>44081</v>
      </c>
      <c r="F7009" s="7">
        <v>44106</v>
      </c>
      <c r="G7009" s="7">
        <v>44108</v>
      </c>
      <c r="H7009" s="6">
        <f t="shared" si="327"/>
        <v>27</v>
      </c>
      <c r="I7009" s="6" t="s">
        <v>215</v>
      </c>
      <c r="J7009" s="6">
        <v>16</v>
      </c>
      <c r="K7009" s="6">
        <v>32</v>
      </c>
      <c r="L7009" s="6">
        <v>67</v>
      </c>
      <c r="M7009" s="6">
        <v>21</v>
      </c>
      <c r="N7009" s="6">
        <v>7</v>
      </c>
      <c r="O7009" s="6">
        <v>0.15</v>
      </c>
      <c r="P7009" s="8">
        <v>1011.7</v>
      </c>
      <c r="Q7009" s="8">
        <v>819.47700000000009</v>
      </c>
      <c r="R7009" s="8">
        <f t="shared" si="328"/>
        <v>283.27599999999984</v>
      </c>
      <c r="S7009" s="8">
        <f>(((Sales[[#This Row],[Unit Price]]-(Sales[[#This Row],[Discount Applied]]*Sales[[#This Row],[Unit Price]]))-Q7009)/Q7009)*100</f>
        <v>4.9382716049382669</v>
      </c>
      <c r="T7009" s="8">
        <f t="shared" si="329"/>
        <v>6019.6150000000007</v>
      </c>
      <c r="U7009" s="8">
        <f>Sales[[#This Row],[Unit Cost]]*Sales[[#This Row],[Order Quantity]]</f>
        <v>5736.3390000000009</v>
      </c>
    </row>
    <row r="7010" spans="1:21" x14ac:dyDescent="0.2">
      <c r="A7010" s="6" t="s">
        <v>7223</v>
      </c>
      <c r="B7010" s="6" t="s">
        <v>23</v>
      </c>
      <c r="C7010" s="6" t="s">
        <v>145</v>
      </c>
      <c r="D7010" s="7">
        <v>43900</v>
      </c>
      <c r="E7010" s="7">
        <v>44081</v>
      </c>
      <c r="F7010" s="7">
        <v>44101</v>
      </c>
      <c r="G7010" s="7">
        <v>44108</v>
      </c>
      <c r="H7010" s="6">
        <f t="shared" si="327"/>
        <v>27</v>
      </c>
      <c r="I7010" s="6" t="s">
        <v>215</v>
      </c>
      <c r="J7010" s="6">
        <v>21</v>
      </c>
      <c r="K7010" s="6">
        <v>47</v>
      </c>
      <c r="L7010" s="6">
        <v>153</v>
      </c>
      <c r="M7010" s="6">
        <v>40</v>
      </c>
      <c r="N7010" s="6">
        <v>4</v>
      </c>
      <c r="O7010" s="6">
        <v>0.1</v>
      </c>
      <c r="P7010" s="8">
        <v>1199.3</v>
      </c>
      <c r="Q7010" s="8">
        <v>515.69899999999996</v>
      </c>
      <c r="R7010" s="8">
        <f t="shared" si="328"/>
        <v>2254.6839999999997</v>
      </c>
      <c r="S7010" s="8">
        <f>(((Sales[[#This Row],[Unit Price]]-(Sales[[#This Row],[Discount Applied]]*Sales[[#This Row],[Unit Price]]))-Q7010)/Q7010)*100</f>
        <v>109.30232558139534</v>
      </c>
      <c r="T7010" s="8">
        <f t="shared" si="329"/>
        <v>4317.4799999999996</v>
      </c>
      <c r="U7010" s="8">
        <f>Sales[[#This Row],[Unit Cost]]*Sales[[#This Row],[Order Quantity]]</f>
        <v>2062.7959999999998</v>
      </c>
    </row>
    <row r="7011" spans="1:21" x14ac:dyDescent="0.2">
      <c r="A7011" s="6" t="s">
        <v>7224</v>
      </c>
      <c r="B7011" s="6" t="s">
        <v>24</v>
      </c>
      <c r="C7011" s="6" t="s">
        <v>146</v>
      </c>
      <c r="D7011" s="7">
        <v>44000</v>
      </c>
      <c r="E7011" s="7">
        <v>44081</v>
      </c>
      <c r="F7011" s="7">
        <v>44106</v>
      </c>
      <c r="G7011" s="7">
        <v>44108</v>
      </c>
      <c r="H7011" s="6">
        <f t="shared" si="327"/>
        <v>27</v>
      </c>
      <c r="I7011" s="6" t="s">
        <v>215</v>
      </c>
      <c r="J7011" s="6">
        <v>3</v>
      </c>
      <c r="K7011" s="6">
        <v>19</v>
      </c>
      <c r="L7011" s="6">
        <v>302</v>
      </c>
      <c r="M7011" s="6">
        <v>23</v>
      </c>
      <c r="N7011" s="6">
        <v>2</v>
      </c>
      <c r="O7011" s="6">
        <v>0.05</v>
      </c>
      <c r="P7011" s="8">
        <v>3973.1</v>
      </c>
      <c r="Q7011" s="8">
        <v>2383.8599999999997</v>
      </c>
      <c r="R7011" s="8">
        <f t="shared" si="328"/>
        <v>2781.17</v>
      </c>
      <c r="S7011" s="8">
        <f>(((Sales[[#This Row],[Unit Price]]-(Sales[[#This Row],[Discount Applied]]*Sales[[#This Row],[Unit Price]]))-Q7011)/Q7011)*100</f>
        <v>58.33333333333335</v>
      </c>
      <c r="T7011" s="8">
        <f t="shared" si="329"/>
        <v>7548.8899999999994</v>
      </c>
      <c r="U7011" s="8">
        <f>Sales[[#This Row],[Unit Cost]]*Sales[[#This Row],[Order Quantity]]</f>
        <v>4767.7199999999993</v>
      </c>
    </row>
    <row r="7012" spans="1:21" x14ac:dyDescent="0.2">
      <c r="A7012" s="6" t="s">
        <v>7225</v>
      </c>
      <c r="B7012" s="6" t="s">
        <v>24</v>
      </c>
      <c r="C7012" s="6" t="s">
        <v>145</v>
      </c>
      <c r="D7012" s="7">
        <v>44000</v>
      </c>
      <c r="E7012" s="7">
        <v>44081</v>
      </c>
      <c r="F7012" s="7">
        <v>44108</v>
      </c>
      <c r="G7012" s="7">
        <v>44110</v>
      </c>
      <c r="H7012" s="6">
        <f t="shared" si="327"/>
        <v>29</v>
      </c>
      <c r="I7012" s="6" t="s">
        <v>215</v>
      </c>
      <c r="J7012" s="6">
        <v>3</v>
      </c>
      <c r="K7012" s="6">
        <v>31</v>
      </c>
      <c r="L7012" s="6">
        <v>168</v>
      </c>
      <c r="M7012" s="6">
        <v>21</v>
      </c>
      <c r="N7012" s="6">
        <v>6</v>
      </c>
      <c r="O7012" s="6">
        <v>7.4999999999999997E-2</v>
      </c>
      <c r="P7012" s="8">
        <v>1072</v>
      </c>
      <c r="Q7012" s="8">
        <v>439.52</v>
      </c>
      <c r="R7012" s="8">
        <f t="shared" si="328"/>
        <v>3312.4800000000005</v>
      </c>
      <c r="S7012" s="8">
        <f>(((Sales[[#This Row],[Unit Price]]-(Sales[[#This Row],[Discount Applied]]*Sales[[#This Row],[Unit Price]]))-Q7012)/Q7012)*100</f>
        <v>125.609756097561</v>
      </c>
      <c r="T7012" s="8">
        <f t="shared" si="329"/>
        <v>5949.6</v>
      </c>
      <c r="U7012" s="8">
        <f>Sales[[#This Row],[Unit Cost]]*Sales[[#This Row],[Order Quantity]]</f>
        <v>2637.12</v>
      </c>
    </row>
    <row r="7013" spans="1:21" x14ac:dyDescent="0.2">
      <c r="A7013" s="6" t="s">
        <v>7226</v>
      </c>
      <c r="B7013" s="6" t="s">
        <v>24</v>
      </c>
      <c r="C7013" s="6" t="s">
        <v>145</v>
      </c>
      <c r="D7013" s="7">
        <v>44000</v>
      </c>
      <c r="E7013" s="7">
        <v>44081</v>
      </c>
      <c r="F7013" s="7">
        <v>44099</v>
      </c>
      <c r="G7013" s="7">
        <v>44106</v>
      </c>
      <c r="H7013" s="6">
        <f t="shared" si="327"/>
        <v>25</v>
      </c>
      <c r="I7013" s="6" t="s">
        <v>215</v>
      </c>
      <c r="J7013" s="6">
        <v>5</v>
      </c>
      <c r="K7013" s="6">
        <v>10</v>
      </c>
      <c r="L7013" s="6">
        <v>161</v>
      </c>
      <c r="M7013" s="6">
        <v>27</v>
      </c>
      <c r="N7013" s="6">
        <v>3</v>
      </c>
      <c r="O7013" s="6">
        <v>7.4999999999999997E-2</v>
      </c>
      <c r="P7013" s="8">
        <v>3169.1</v>
      </c>
      <c r="Q7013" s="8">
        <v>2440.2069999999999</v>
      </c>
      <c r="R7013" s="8">
        <f t="shared" si="328"/>
        <v>1473.6314999999995</v>
      </c>
      <c r="S7013" s="8">
        <f>(((Sales[[#This Row],[Unit Price]]-(Sales[[#This Row],[Discount Applied]]*Sales[[#This Row],[Unit Price]]))-Q7013)/Q7013)*100</f>
        <v>20.129870129870138</v>
      </c>
      <c r="T7013" s="8">
        <f t="shared" si="329"/>
        <v>8794.2524999999987</v>
      </c>
      <c r="U7013" s="8">
        <f>Sales[[#This Row],[Unit Cost]]*Sales[[#This Row],[Order Quantity]]</f>
        <v>7320.6209999999992</v>
      </c>
    </row>
    <row r="7014" spans="1:21" x14ac:dyDescent="0.2">
      <c r="A7014" s="6" t="s">
        <v>7227</v>
      </c>
      <c r="B7014" s="6" t="s">
        <v>24</v>
      </c>
      <c r="C7014" s="6" t="s">
        <v>145</v>
      </c>
      <c r="D7014" s="7">
        <v>44000</v>
      </c>
      <c r="E7014" s="7">
        <v>44082</v>
      </c>
      <c r="F7014" s="7">
        <v>44105</v>
      </c>
      <c r="G7014" s="7">
        <v>44115</v>
      </c>
      <c r="H7014" s="6">
        <f t="shared" si="327"/>
        <v>33</v>
      </c>
      <c r="I7014" s="6" t="s">
        <v>215</v>
      </c>
      <c r="J7014" s="6">
        <v>10</v>
      </c>
      <c r="K7014" s="6">
        <v>43</v>
      </c>
      <c r="L7014" s="6">
        <v>192</v>
      </c>
      <c r="M7014" s="6">
        <v>7</v>
      </c>
      <c r="N7014" s="6">
        <v>2</v>
      </c>
      <c r="O7014" s="6">
        <v>0.05</v>
      </c>
      <c r="P7014" s="8">
        <v>991.6</v>
      </c>
      <c r="Q7014" s="8">
        <v>763.53200000000004</v>
      </c>
      <c r="R7014" s="8">
        <f t="shared" si="328"/>
        <v>356.97599999999989</v>
      </c>
      <c r="S7014" s="8">
        <f>(((Sales[[#This Row],[Unit Price]]-(Sales[[#This Row],[Discount Applied]]*Sales[[#This Row],[Unit Price]]))-Q7014)/Q7014)*100</f>
        <v>23.376623376623368</v>
      </c>
      <c r="T7014" s="8">
        <f t="shared" si="329"/>
        <v>1884.04</v>
      </c>
      <c r="U7014" s="8">
        <f>Sales[[#This Row],[Unit Cost]]*Sales[[#This Row],[Order Quantity]]</f>
        <v>1527.0640000000001</v>
      </c>
    </row>
    <row r="7015" spans="1:21" x14ac:dyDescent="0.2">
      <c r="A7015" s="6" t="s">
        <v>7228</v>
      </c>
      <c r="B7015" s="6" t="s">
        <v>25</v>
      </c>
      <c r="C7015" s="6" t="s">
        <v>148</v>
      </c>
      <c r="D7015" s="7">
        <v>44000</v>
      </c>
      <c r="E7015" s="7">
        <v>44082</v>
      </c>
      <c r="F7015" s="7">
        <v>44086</v>
      </c>
      <c r="G7015" s="7">
        <v>44090</v>
      </c>
      <c r="H7015" s="6">
        <f t="shared" si="327"/>
        <v>8</v>
      </c>
      <c r="I7015" s="6" t="s">
        <v>215</v>
      </c>
      <c r="J7015" s="6">
        <v>13</v>
      </c>
      <c r="K7015" s="6">
        <v>2</v>
      </c>
      <c r="L7015" s="6">
        <v>47</v>
      </c>
      <c r="M7015" s="6">
        <v>31</v>
      </c>
      <c r="N7015" s="6">
        <v>4</v>
      </c>
      <c r="O7015" s="6">
        <v>0.05</v>
      </c>
      <c r="P7015" s="8">
        <v>194.3</v>
      </c>
      <c r="Q7015" s="8">
        <v>157.38300000000001</v>
      </c>
      <c r="R7015" s="8">
        <f t="shared" si="328"/>
        <v>108.80799999999999</v>
      </c>
      <c r="S7015" s="8">
        <f>(((Sales[[#This Row],[Unit Price]]-(Sales[[#This Row],[Discount Applied]]*Sales[[#This Row],[Unit Price]]))-Q7015)/Q7015)*100</f>
        <v>17.283950617283949</v>
      </c>
      <c r="T7015" s="8">
        <f t="shared" si="329"/>
        <v>738.34</v>
      </c>
      <c r="U7015" s="8">
        <f>Sales[[#This Row],[Unit Cost]]*Sales[[#This Row],[Order Quantity]]</f>
        <v>629.53200000000004</v>
      </c>
    </row>
    <row r="7016" spans="1:21" x14ac:dyDescent="0.2">
      <c r="A7016" s="6" t="s">
        <v>7229</v>
      </c>
      <c r="B7016" s="6" t="s">
        <v>24</v>
      </c>
      <c r="C7016" s="6" t="s">
        <v>143</v>
      </c>
      <c r="D7016" s="7">
        <v>44000</v>
      </c>
      <c r="E7016" s="7">
        <v>44082</v>
      </c>
      <c r="F7016" s="7">
        <v>44100</v>
      </c>
      <c r="G7016" s="7">
        <v>44109</v>
      </c>
      <c r="H7016" s="6">
        <f t="shared" si="327"/>
        <v>27</v>
      </c>
      <c r="I7016" s="6" t="s">
        <v>215</v>
      </c>
      <c r="J7016" s="6">
        <v>3</v>
      </c>
      <c r="K7016" s="6">
        <v>34</v>
      </c>
      <c r="L7016" s="6">
        <v>337</v>
      </c>
      <c r="M7016" s="6">
        <v>45</v>
      </c>
      <c r="N7016" s="6">
        <v>7</v>
      </c>
      <c r="O7016" s="6">
        <v>0.15</v>
      </c>
      <c r="P7016" s="8">
        <v>3886</v>
      </c>
      <c r="Q7016" s="8">
        <v>2914.5</v>
      </c>
      <c r="R7016" s="8">
        <f t="shared" si="328"/>
        <v>2720.2000000000007</v>
      </c>
      <c r="S7016" s="8">
        <f>(((Sales[[#This Row],[Unit Price]]-(Sales[[#This Row],[Discount Applied]]*Sales[[#This Row],[Unit Price]]))-Q7016)/Q7016)*100</f>
        <v>13.33333333333333</v>
      </c>
      <c r="T7016" s="8">
        <f t="shared" si="329"/>
        <v>23121.7</v>
      </c>
      <c r="U7016" s="8">
        <f>Sales[[#This Row],[Unit Cost]]*Sales[[#This Row],[Order Quantity]]</f>
        <v>20401.5</v>
      </c>
    </row>
    <row r="7017" spans="1:21" x14ac:dyDescent="0.2">
      <c r="A7017" s="6" t="s">
        <v>7230</v>
      </c>
      <c r="B7017" s="6" t="s">
        <v>25</v>
      </c>
      <c r="C7017" s="6" t="s">
        <v>144</v>
      </c>
      <c r="D7017" s="7">
        <v>44000</v>
      </c>
      <c r="E7017" s="7">
        <v>44082</v>
      </c>
      <c r="F7017" s="7">
        <v>44106</v>
      </c>
      <c r="G7017" s="7">
        <v>44109</v>
      </c>
      <c r="H7017" s="6">
        <f t="shared" si="327"/>
        <v>27</v>
      </c>
      <c r="I7017" s="6" t="s">
        <v>215</v>
      </c>
      <c r="J7017" s="6">
        <v>13</v>
      </c>
      <c r="K7017" s="6">
        <v>12</v>
      </c>
      <c r="L7017" s="6">
        <v>64</v>
      </c>
      <c r="M7017" s="6">
        <v>13</v>
      </c>
      <c r="N7017" s="6">
        <v>4</v>
      </c>
      <c r="O7017" s="6">
        <v>0.15</v>
      </c>
      <c r="P7017" s="8">
        <v>1139</v>
      </c>
      <c r="Q7017" s="8">
        <v>728.96</v>
      </c>
      <c r="R7017" s="8">
        <f t="shared" si="328"/>
        <v>956.75999999999976</v>
      </c>
      <c r="S7017" s="8">
        <f>(((Sales[[#This Row],[Unit Price]]-(Sales[[#This Row],[Discount Applied]]*Sales[[#This Row],[Unit Price]]))-Q7017)/Q7017)*100</f>
        <v>32.812499999999986</v>
      </c>
      <c r="T7017" s="8">
        <f t="shared" si="329"/>
        <v>3872.6</v>
      </c>
      <c r="U7017" s="8">
        <f>Sales[[#This Row],[Unit Cost]]*Sales[[#This Row],[Order Quantity]]</f>
        <v>2915.84</v>
      </c>
    </row>
    <row r="7018" spans="1:21" x14ac:dyDescent="0.2">
      <c r="A7018" s="6" t="s">
        <v>7231</v>
      </c>
      <c r="B7018" s="6" t="s">
        <v>26</v>
      </c>
      <c r="C7018" s="6" t="s">
        <v>144</v>
      </c>
      <c r="D7018" s="7">
        <v>44000</v>
      </c>
      <c r="E7018" s="7">
        <v>44082</v>
      </c>
      <c r="F7018" s="7">
        <v>44106</v>
      </c>
      <c r="G7018" s="7">
        <v>44109</v>
      </c>
      <c r="H7018" s="6">
        <f t="shared" si="327"/>
        <v>27</v>
      </c>
      <c r="I7018" s="6" t="s">
        <v>215</v>
      </c>
      <c r="J7018" s="6">
        <v>26</v>
      </c>
      <c r="K7018" s="6">
        <v>15</v>
      </c>
      <c r="L7018" s="6">
        <v>77</v>
      </c>
      <c r="M7018" s="6">
        <v>26</v>
      </c>
      <c r="N7018" s="6">
        <v>7</v>
      </c>
      <c r="O7018" s="6">
        <v>0.1</v>
      </c>
      <c r="P7018" s="8">
        <v>261.3</v>
      </c>
      <c r="Q7018" s="8">
        <v>107.133</v>
      </c>
      <c r="R7018" s="8">
        <f t="shared" si="328"/>
        <v>896.25900000000013</v>
      </c>
      <c r="S7018" s="8">
        <f>(((Sales[[#This Row],[Unit Price]]-(Sales[[#This Row],[Discount Applied]]*Sales[[#This Row],[Unit Price]]))-Q7018)/Q7018)*100</f>
        <v>119.51219512195127</v>
      </c>
      <c r="T7018" s="8">
        <f t="shared" si="329"/>
        <v>1646.19</v>
      </c>
      <c r="U7018" s="8">
        <f>Sales[[#This Row],[Unit Cost]]*Sales[[#This Row],[Order Quantity]]</f>
        <v>749.93099999999993</v>
      </c>
    </row>
    <row r="7019" spans="1:21" x14ac:dyDescent="0.2">
      <c r="A7019" s="6" t="s">
        <v>7232</v>
      </c>
      <c r="B7019" s="6" t="s">
        <v>23</v>
      </c>
      <c r="C7019" s="6" t="s">
        <v>147</v>
      </c>
      <c r="D7019" s="7">
        <v>44000</v>
      </c>
      <c r="E7019" s="7">
        <v>44082</v>
      </c>
      <c r="F7019" s="7">
        <v>44092</v>
      </c>
      <c r="G7019" s="7">
        <v>44099</v>
      </c>
      <c r="H7019" s="6">
        <f t="shared" si="327"/>
        <v>17</v>
      </c>
      <c r="I7019" s="6" t="s">
        <v>215</v>
      </c>
      <c r="J7019" s="6">
        <v>21</v>
      </c>
      <c r="K7019" s="6">
        <v>20</v>
      </c>
      <c r="L7019" s="6">
        <v>233</v>
      </c>
      <c r="M7019" s="6">
        <v>13</v>
      </c>
      <c r="N7019" s="6">
        <v>8</v>
      </c>
      <c r="O7019" s="6">
        <v>0.2</v>
      </c>
      <c r="P7019" s="8">
        <v>1159.1000000000001</v>
      </c>
      <c r="Q7019" s="8">
        <v>660.68700000000001</v>
      </c>
      <c r="R7019" s="8">
        <f t="shared" si="328"/>
        <v>2132.7440000000006</v>
      </c>
      <c r="S7019" s="8">
        <f>(((Sales[[#This Row],[Unit Price]]-(Sales[[#This Row],[Discount Applied]]*Sales[[#This Row],[Unit Price]]))-Q7019)/Q7019)*100</f>
        <v>40.350877192982466</v>
      </c>
      <c r="T7019" s="8">
        <f t="shared" si="329"/>
        <v>7418.2400000000007</v>
      </c>
      <c r="U7019" s="8">
        <f>Sales[[#This Row],[Unit Cost]]*Sales[[#This Row],[Order Quantity]]</f>
        <v>5285.4960000000001</v>
      </c>
    </row>
    <row r="7020" spans="1:21" x14ac:dyDescent="0.2">
      <c r="A7020" s="6" t="s">
        <v>7233</v>
      </c>
      <c r="B7020" s="6" t="s">
        <v>25</v>
      </c>
      <c r="C7020" s="6" t="s">
        <v>143</v>
      </c>
      <c r="D7020" s="7">
        <v>44000</v>
      </c>
      <c r="E7020" s="7">
        <v>44082</v>
      </c>
      <c r="F7020" s="7">
        <v>44092</v>
      </c>
      <c r="G7020" s="7">
        <v>44093</v>
      </c>
      <c r="H7020" s="6">
        <f t="shared" si="327"/>
        <v>11</v>
      </c>
      <c r="I7020" s="6" t="s">
        <v>215</v>
      </c>
      <c r="J7020" s="6">
        <v>14</v>
      </c>
      <c r="K7020" s="6">
        <v>47</v>
      </c>
      <c r="L7020" s="6">
        <v>348</v>
      </c>
      <c r="M7020" s="6">
        <v>40</v>
      </c>
      <c r="N7020" s="6">
        <v>6</v>
      </c>
      <c r="O7020" s="6">
        <v>0.05</v>
      </c>
      <c r="P7020" s="8">
        <v>254.6</v>
      </c>
      <c r="Q7020" s="8">
        <v>142.57600000000002</v>
      </c>
      <c r="R7020" s="8">
        <f t="shared" si="328"/>
        <v>595.76399999999967</v>
      </c>
      <c r="S7020" s="8">
        <f>(((Sales[[#This Row],[Unit Price]]-(Sales[[#This Row],[Discount Applied]]*Sales[[#This Row],[Unit Price]]))-Q7020)/Q7020)*100</f>
        <v>69.64285714285711</v>
      </c>
      <c r="T7020" s="8">
        <f t="shared" si="329"/>
        <v>1451.2199999999998</v>
      </c>
      <c r="U7020" s="8">
        <f>Sales[[#This Row],[Unit Cost]]*Sales[[#This Row],[Order Quantity]]</f>
        <v>855.45600000000013</v>
      </c>
    </row>
    <row r="7021" spans="1:21" x14ac:dyDescent="0.2">
      <c r="A7021" s="6" t="s">
        <v>7234</v>
      </c>
      <c r="B7021" s="6" t="s">
        <v>25</v>
      </c>
      <c r="C7021" s="6" t="s">
        <v>147</v>
      </c>
      <c r="D7021" s="7">
        <v>44000</v>
      </c>
      <c r="E7021" s="7">
        <v>44083</v>
      </c>
      <c r="F7021" s="7">
        <v>44088</v>
      </c>
      <c r="G7021" s="7">
        <v>44093</v>
      </c>
      <c r="H7021" s="6">
        <f t="shared" si="327"/>
        <v>10</v>
      </c>
      <c r="I7021" s="6" t="s">
        <v>215</v>
      </c>
      <c r="J7021" s="6">
        <v>16</v>
      </c>
      <c r="K7021" s="6">
        <v>36</v>
      </c>
      <c r="L7021" s="6">
        <v>248</v>
      </c>
      <c r="M7021" s="6">
        <v>24</v>
      </c>
      <c r="N7021" s="6">
        <v>6</v>
      </c>
      <c r="O7021" s="6">
        <v>7.4999999999999997E-2</v>
      </c>
      <c r="P7021" s="8">
        <v>5212.6000000000004</v>
      </c>
      <c r="Q7021" s="8">
        <v>4378.5839999999998</v>
      </c>
      <c r="R7021" s="8">
        <f t="shared" si="328"/>
        <v>2658.4259999999995</v>
      </c>
      <c r="S7021" s="8">
        <f>(((Sales[[#This Row],[Unit Price]]-(Sales[[#This Row],[Discount Applied]]*Sales[[#This Row],[Unit Price]]))-Q7021)/Q7021)*100</f>
        <v>10.119047619047638</v>
      </c>
      <c r="T7021" s="8">
        <f t="shared" si="329"/>
        <v>28929.93</v>
      </c>
      <c r="U7021" s="8">
        <f>Sales[[#This Row],[Unit Cost]]*Sales[[#This Row],[Order Quantity]]</f>
        <v>26271.504000000001</v>
      </c>
    </row>
    <row r="7022" spans="1:21" x14ac:dyDescent="0.2">
      <c r="A7022" s="6" t="s">
        <v>7235</v>
      </c>
      <c r="B7022" s="6" t="s">
        <v>23</v>
      </c>
      <c r="C7022" s="6" t="s">
        <v>144</v>
      </c>
      <c r="D7022" s="7">
        <v>44000</v>
      </c>
      <c r="E7022" s="7">
        <v>44083</v>
      </c>
      <c r="F7022" s="7">
        <v>44092</v>
      </c>
      <c r="G7022" s="7">
        <v>44101</v>
      </c>
      <c r="H7022" s="6">
        <f t="shared" si="327"/>
        <v>18</v>
      </c>
      <c r="I7022" s="6" t="s">
        <v>215</v>
      </c>
      <c r="J7022" s="6">
        <v>23</v>
      </c>
      <c r="K7022" s="6">
        <v>18</v>
      </c>
      <c r="L7022" s="6">
        <v>66</v>
      </c>
      <c r="M7022" s="6">
        <v>18</v>
      </c>
      <c r="N7022" s="6">
        <v>1</v>
      </c>
      <c r="O7022" s="6">
        <v>7.4999999999999997E-2</v>
      </c>
      <c r="P7022" s="8">
        <v>1112.2</v>
      </c>
      <c r="Q7022" s="8">
        <v>611.71</v>
      </c>
      <c r="R7022" s="8">
        <f t="shared" si="328"/>
        <v>417.07500000000005</v>
      </c>
      <c r="S7022" s="8">
        <f>(((Sales[[#This Row],[Unit Price]]-(Sales[[#This Row],[Discount Applied]]*Sales[[#This Row],[Unit Price]]))-Q7022)/Q7022)*100</f>
        <v>68.181818181818187</v>
      </c>
      <c r="T7022" s="8">
        <f t="shared" si="329"/>
        <v>1028.7850000000001</v>
      </c>
      <c r="U7022" s="8">
        <f>Sales[[#This Row],[Unit Cost]]*Sales[[#This Row],[Order Quantity]]</f>
        <v>611.71</v>
      </c>
    </row>
    <row r="7023" spans="1:21" x14ac:dyDescent="0.2">
      <c r="A7023" s="6" t="s">
        <v>7236</v>
      </c>
      <c r="B7023" s="6" t="s">
        <v>25</v>
      </c>
      <c r="C7023" s="6" t="s">
        <v>145</v>
      </c>
      <c r="D7023" s="7">
        <v>43900</v>
      </c>
      <c r="E7023" s="7">
        <v>44083</v>
      </c>
      <c r="F7023" s="7">
        <v>44096</v>
      </c>
      <c r="G7023" s="7">
        <v>44099</v>
      </c>
      <c r="H7023" s="6">
        <f t="shared" si="327"/>
        <v>16</v>
      </c>
      <c r="I7023" s="6" t="s">
        <v>215</v>
      </c>
      <c r="J7023" s="6">
        <v>12</v>
      </c>
      <c r="K7023" s="6">
        <v>43</v>
      </c>
      <c r="L7023" s="6">
        <v>199</v>
      </c>
      <c r="M7023" s="6">
        <v>19</v>
      </c>
      <c r="N7023" s="6">
        <v>5</v>
      </c>
      <c r="O7023" s="6">
        <v>0.15</v>
      </c>
      <c r="P7023" s="8">
        <v>1011.7</v>
      </c>
      <c r="Q7023" s="8">
        <v>849.82799999999997</v>
      </c>
      <c r="R7023" s="8">
        <f t="shared" si="328"/>
        <v>50.585000000000946</v>
      </c>
      <c r="S7023" s="8">
        <f>(((Sales[[#This Row],[Unit Price]]-(Sales[[#This Row],[Discount Applied]]*Sales[[#This Row],[Unit Price]]))-Q7023)/Q7023)*100</f>
        <v>1.1904761904761993</v>
      </c>
      <c r="T7023" s="8">
        <f t="shared" si="329"/>
        <v>4299.7250000000004</v>
      </c>
      <c r="U7023" s="8">
        <f>Sales[[#This Row],[Unit Cost]]*Sales[[#This Row],[Order Quantity]]</f>
        <v>4249.1399999999994</v>
      </c>
    </row>
    <row r="7024" spans="1:21" x14ac:dyDescent="0.2">
      <c r="A7024" s="6" t="s">
        <v>7237</v>
      </c>
      <c r="B7024" s="6" t="s">
        <v>24</v>
      </c>
      <c r="C7024" s="6" t="s">
        <v>148</v>
      </c>
      <c r="D7024" s="7">
        <v>44000</v>
      </c>
      <c r="E7024" s="7">
        <v>44083</v>
      </c>
      <c r="F7024" s="7">
        <v>44091</v>
      </c>
      <c r="G7024" s="7">
        <v>44098</v>
      </c>
      <c r="H7024" s="6">
        <f t="shared" si="327"/>
        <v>15</v>
      </c>
      <c r="I7024" s="6" t="s">
        <v>215</v>
      </c>
      <c r="J7024" s="6">
        <v>12</v>
      </c>
      <c r="K7024" s="6">
        <v>38</v>
      </c>
      <c r="L7024" s="6">
        <v>8</v>
      </c>
      <c r="M7024" s="6">
        <v>41</v>
      </c>
      <c r="N7024" s="6">
        <v>3</v>
      </c>
      <c r="O7024" s="6">
        <v>0.05</v>
      </c>
      <c r="P7024" s="8">
        <v>1005</v>
      </c>
      <c r="Q7024" s="8">
        <v>532.65</v>
      </c>
      <c r="R7024" s="8">
        <f t="shared" si="328"/>
        <v>1266.3000000000002</v>
      </c>
      <c r="S7024" s="8">
        <f>(((Sales[[#This Row],[Unit Price]]-(Sales[[#This Row],[Discount Applied]]*Sales[[#This Row],[Unit Price]]))-Q7024)/Q7024)*100</f>
        <v>79.245283018867923</v>
      </c>
      <c r="T7024" s="8">
        <f t="shared" si="329"/>
        <v>2864.25</v>
      </c>
      <c r="U7024" s="8">
        <f>Sales[[#This Row],[Unit Cost]]*Sales[[#This Row],[Order Quantity]]</f>
        <v>1597.9499999999998</v>
      </c>
    </row>
    <row r="7025" spans="1:21" x14ac:dyDescent="0.2">
      <c r="A7025" s="6" t="s">
        <v>7238</v>
      </c>
      <c r="B7025" s="6" t="s">
        <v>24</v>
      </c>
      <c r="C7025" s="6" t="s">
        <v>145</v>
      </c>
      <c r="D7025" s="7">
        <v>44000</v>
      </c>
      <c r="E7025" s="7">
        <v>44084</v>
      </c>
      <c r="F7025" s="7">
        <v>44097</v>
      </c>
      <c r="G7025" s="7">
        <v>44103</v>
      </c>
      <c r="H7025" s="6">
        <f t="shared" si="327"/>
        <v>19</v>
      </c>
      <c r="I7025" s="6" t="s">
        <v>215</v>
      </c>
      <c r="J7025" s="6">
        <v>8</v>
      </c>
      <c r="K7025" s="6">
        <v>39</v>
      </c>
      <c r="L7025" s="6">
        <v>123</v>
      </c>
      <c r="M7025" s="6">
        <v>25</v>
      </c>
      <c r="N7025" s="6">
        <v>8</v>
      </c>
      <c r="O7025" s="6">
        <v>0.1</v>
      </c>
      <c r="P7025" s="8">
        <v>3490.7000000000003</v>
      </c>
      <c r="Q7025" s="8">
        <v>1815.1640000000002</v>
      </c>
      <c r="R7025" s="8">
        <f t="shared" si="328"/>
        <v>10611.727999999999</v>
      </c>
      <c r="S7025" s="8">
        <f>(((Sales[[#This Row],[Unit Price]]-(Sales[[#This Row],[Discount Applied]]*Sales[[#This Row],[Unit Price]]))-Q7025)/Q7025)*100</f>
        <v>73.076923076923066</v>
      </c>
      <c r="T7025" s="8">
        <f t="shared" si="329"/>
        <v>25133.040000000001</v>
      </c>
      <c r="U7025" s="8">
        <f>Sales[[#This Row],[Unit Cost]]*Sales[[#This Row],[Order Quantity]]</f>
        <v>14521.312000000002</v>
      </c>
    </row>
    <row r="7026" spans="1:21" x14ac:dyDescent="0.2">
      <c r="A7026" s="6" t="s">
        <v>7239</v>
      </c>
      <c r="B7026" s="6" t="s">
        <v>25</v>
      </c>
      <c r="C7026" s="6" t="s">
        <v>146</v>
      </c>
      <c r="D7026" s="7">
        <v>44000</v>
      </c>
      <c r="E7026" s="7">
        <v>44084</v>
      </c>
      <c r="F7026" s="7">
        <v>44094</v>
      </c>
      <c r="G7026" s="7">
        <v>44100</v>
      </c>
      <c r="H7026" s="6">
        <f t="shared" si="327"/>
        <v>16</v>
      </c>
      <c r="I7026" s="6" t="s">
        <v>215</v>
      </c>
      <c r="J7026" s="6">
        <v>16</v>
      </c>
      <c r="K7026" s="6">
        <v>39</v>
      </c>
      <c r="L7026" s="6">
        <v>302</v>
      </c>
      <c r="M7026" s="6">
        <v>11</v>
      </c>
      <c r="N7026" s="6">
        <v>1</v>
      </c>
      <c r="O7026" s="6">
        <v>0.2</v>
      </c>
      <c r="P7026" s="8">
        <v>6224.3</v>
      </c>
      <c r="Q7026" s="8">
        <v>3921.3090000000002</v>
      </c>
      <c r="R7026" s="8">
        <f t="shared" si="328"/>
        <v>1058.1310000000003</v>
      </c>
      <c r="S7026" s="8">
        <f>(((Sales[[#This Row],[Unit Price]]-(Sales[[#This Row],[Discount Applied]]*Sales[[#This Row],[Unit Price]]))-Q7026)/Q7026)*100</f>
        <v>26.984126984126988</v>
      </c>
      <c r="T7026" s="8">
        <f t="shared" si="329"/>
        <v>4979.4400000000005</v>
      </c>
      <c r="U7026" s="8">
        <f>Sales[[#This Row],[Unit Cost]]*Sales[[#This Row],[Order Quantity]]</f>
        <v>3921.3090000000002</v>
      </c>
    </row>
    <row r="7027" spans="1:21" x14ac:dyDescent="0.2">
      <c r="A7027" s="6" t="s">
        <v>7240</v>
      </c>
      <c r="B7027" s="6" t="s">
        <v>25</v>
      </c>
      <c r="C7027" s="6" t="s">
        <v>143</v>
      </c>
      <c r="D7027" s="7">
        <v>44000</v>
      </c>
      <c r="E7027" s="7">
        <v>44084</v>
      </c>
      <c r="F7027" s="7">
        <v>44105</v>
      </c>
      <c r="G7027" s="7">
        <v>44114</v>
      </c>
      <c r="H7027" s="6">
        <f t="shared" si="327"/>
        <v>30</v>
      </c>
      <c r="I7027" s="6" t="s">
        <v>215</v>
      </c>
      <c r="J7027" s="6">
        <v>19</v>
      </c>
      <c r="K7027" s="6">
        <v>6</v>
      </c>
      <c r="L7027" s="6">
        <v>367</v>
      </c>
      <c r="M7027" s="6">
        <v>16</v>
      </c>
      <c r="N7027" s="6">
        <v>2</v>
      </c>
      <c r="O7027" s="6">
        <v>7.4999999999999997E-2</v>
      </c>
      <c r="P7027" s="8">
        <v>1855.9</v>
      </c>
      <c r="Q7027" s="8">
        <v>1113.54</v>
      </c>
      <c r="R7027" s="8">
        <f t="shared" si="328"/>
        <v>1206.335</v>
      </c>
      <c r="S7027" s="8">
        <f>(((Sales[[#This Row],[Unit Price]]-(Sales[[#This Row],[Discount Applied]]*Sales[[#This Row],[Unit Price]]))-Q7027)/Q7027)*100</f>
        <v>54.166666666666671</v>
      </c>
      <c r="T7027" s="8">
        <f t="shared" si="329"/>
        <v>3433.415</v>
      </c>
      <c r="U7027" s="8">
        <f>Sales[[#This Row],[Unit Cost]]*Sales[[#This Row],[Order Quantity]]</f>
        <v>2227.08</v>
      </c>
    </row>
    <row r="7028" spans="1:21" x14ac:dyDescent="0.2">
      <c r="A7028" s="6" t="s">
        <v>7241</v>
      </c>
      <c r="B7028" s="6" t="s">
        <v>25</v>
      </c>
      <c r="C7028" s="6" t="s">
        <v>146</v>
      </c>
      <c r="D7028" s="7">
        <v>44000</v>
      </c>
      <c r="E7028" s="7">
        <v>44085</v>
      </c>
      <c r="F7028" s="7">
        <v>44097</v>
      </c>
      <c r="G7028" s="7">
        <v>44106</v>
      </c>
      <c r="H7028" s="6">
        <f t="shared" si="327"/>
        <v>21</v>
      </c>
      <c r="I7028" s="6" t="s">
        <v>215</v>
      </c>
      <c r="J7028" s="6">
        <v>16</v>
      </c>
      <c r="K7028" s="6">
        <v>33</v>
      </c>
      <c r="L7028" s="6">
        <v>270</v>
      </c>
      <c r="M7028" s="6">
        <v>39</v>
      </c>
      <c r="N7028" s="6">
        <v>8</v>
      </c>
      <c r="O7028" s="6">
        <v>0.1</v>
      </c>
      <c r="P7028" s="8">
        <v>5406.9000000000005</v>
      </c>
      <c r="Q7028" s="8">
        <v>2487.1740000000004</v>
      </c>
      <c r="R7028" s="8">
        <f t="shared" si="328"/>
        <v>19032.288000000004</v>
      </c>
      <c r="S7028" s="8">
        <f>(((Sales[[#This Row],[Unit Price]]-(Sales[[#This Row],[Discount Applied]]*Sales[[#This Row],[Unit Price]]))-Q7028)/Q7028)*100</f>
        <v>95.652173913043484</v>
      </c>
      <c r="T7028" s="8">
        <f t="shared" si="329"/>
        <v>38929.680000000008</v>
      </c>
      <c r="U7028" s="8">
        <f>Sales[[#This Row],[Unit Cost]]*Sales[[#This Row],[Order Quantity]]</f>
        <v>19897.392000000003</v>
      </c>
    </row>
    <row r="7029" spans="1:21" x14ac:dyDescent="0.2">
      <c r="A7029" s="6" t="s">
        <v>7242</v>
      </c>
      <c r="B7029" s="6" t="s">
        <v>24</v>
      </c>
      <c r="C7029" s="6" t="s">
        <v>144</v>
      </c>
      <c r="D7029" s="7">
        <v>44000</v>
      </c>
      <c r="E7029" s="7">
        <v>44085</v>
      </c>
      <c r="F7029" s="7">
        <v>44098</v>
      </c>
      <c r="G7029" s="7">
        <v>44102</v>
      </c>
      <c r="H7029" s="6">
        <f t="shared" si="327"/>
        <v>17</v>
      </c>
      <c r="I7029" s="6" t="s">
        <v>215</v>
      </c>
      <c r="J7029" s="6">
        <v>11</v>
      </c>
      <c r="K7029" s="6">
        <v>15</v>
      </c>
      <c r="L7029" s="6">
        <v>62</v>
      </c>
      <c r="M7029" s="6">
        <v>26</v>
      </c>
      <c r="N7029" s="6">
        <v>3</v>
      </c>
      <c r="O7029" s="6">
        <v>0.1</v>
      </c>
      <c r="P7029" s="8">
        <v>5118.8</v>
      </c>
      <c r="Q7029" s="8">
        <v>2303.46</v>
      </c>
      <c r="R7029" s="8">
        <f t="shared" si="328"/>
        <v>6910.3800000000019</v>
      </c>
      <c r="S7029" s="8">
        <f>(((Sales[[#This Row],[Unit Price]]-(Sales[[#This Row],[Discount Applied]]*Sales[[#This Row],[Unit Price]]))-Q7029)/Q7029)*100</f>
        <v>100</v>
      </c>
      <c r="T7029" s="8">
        <f t="shared" si="329"/>
        <v>13820.760000000002</v>
      </c>
      <c r="U7029" s="8">
        <f>Sales[[#This Row],[Unit Cost]]*Sales[[#This Row],[Order Quantity]]</f>
        <v>6910.38</v>
      </c>
    </row>
    <row r="7030" spans="1:21" x14ac:dyDescent="0.2">
      <c r="A7030" s="6" t="s">
        <v>7243</v>
      </c>
      <c r="B7030" s="6" t="s">
        <v>25</v>
      </c>
      <c r="C7030" s="6" t="s">
        <v>147</v>
      </c>
      <c r="D7030" s="7">
        <v>44000</v>
      </c>
      <c r="E7030" s="7">
        <v>44085</v>
      </c>
      <c r="F7030" s="7">
        <v>44087</v>
      </c>
      <c r="G7030" s="7">
        <v>44090</v>
      </c>
      <c r="H7030" s="6">
        <f t="shared" si="327"/>
        <v>5</v>
      </c>
      <c r="I7030" s="6" t="s">
        <v>215</v>
      </c>
      <c r="J7030" s="6">
        <v>19</v>
      </c>
      <c r="K7030" s="6">
        <v>45</v>
      </c>
      <c r="L7030" s="6">
        <v>241</v>
      </c>
      <c r="M7030" s="6">
        <v>36</v>
      </c>
      <c r="N7030" s="6">
        <v>4</v>
      </c>
      <c r="O7030" s="6">
        <v>7.4999999999999997E-2</v>
      </c>
      <c r="P7030" s="8">
        <v>1072</v>
      </c>
      <c r="Q7030" s="8">
        <v>846.88</v>
      </c>
      <c r="R7030" s="8">
        <f t="shared" si="328"/>
        <v>578.88000000000011</v>
      </c>
      <c r="S7030" s="8">
        <f>(((Sales[[#This Row],[Unit Price]]-(Sales[[#This Row],[Discount Applied]]*Sales[[#This Row],[Unit Price]]))-Q7030)/Q7030)*100</f>
        <v>17.088607594936711</v>
      </c>
      <c r="T7030" s="8">
        <f t="shared" si="329"/>
        <v>3966.4</v>
      </c>
      <c r="U7030" s="8">
        <f>Sales[[#This Row],[Unit Cost]]*Sales[[#This Row],[Order Quantity]]</f>
        <v>3387.52</v>
      </c>
    </row>
    <row r="7031" spans="1:21" x14ac:dyDescent="0.2">
      <c r="A7031" s="6" t="s">
        <v>7244</v>
      </c>
      <c r="B7031" s="6" t="s">
        <v>24</v>
      </c>
      <c r="C7031" s="6" t="s">
        <v>146</v>
      </c>
      <c r="D7031" s="7">
        <v>44000</v>
      </c>
      <c r="E7031" s="7">
        <v>44085</v>
      </c>
      <c r="F7031" s="7">
        <v>44095</v>
      </c>
      <c r="G7031" s="7">
        <v>44099</v>
      </c>
      <c r="H7031" s="6">
        <f t="shared" si="327"/>
        <v>14</v>
      </c>
      <c r="I7031" s="6" t="s">
        <v>215</v>
      </c>
      <c r="J7031" s="6">
        <v>10</v>
      </c>
      <c r="K7031" s="6">
        <v>48</v>
      </c>
      <c r="L7031" s="6">
        <v>281</v>
      </c>
      <c r="M7031" s="6">
        <v>6</v>
      </c>
      <c r="N7031" s="6">
        <v>1</v>
      </c>
      <c r="O7031" s="6">
        <v>0.05</v>
      </c>
      <c r="P7031" s="8">
        <v>1768.8</v>
      </c>
      <c r="Q7031" s="8">
        <v>1468.1039999999998</v>
      </c>
      <c r="R7031" s="8">
        <f t="shared" si="328"/>
        <v>212.25600000000009</v>
      </c>
      <c r="S7031" s="8">
        <f>(((Sales[[#This Row],[Unit Price]]-(Sales[[#This Row],[Discount Applied]]*Sales[[#This Row],[Unit Price]]))-Q7031)/Q7031)*100</f>
        <v>14.457831325301212</v>
      </c>
      <c r="T7031" s="8">
        <f t="shared" si="329"/>
        <v>1680.36</v>
      </c>
      <c r="U7031" s="8">
        <f>Sales[[#This Row],[Unit Cost]]*Sales[[#This Row],[Order Quantity]]</f>
        <v>1468.1039999999998</v>
      </c>
    </row>
    <row r="7032" spans="1:21" x14ac:dyDescent="0.2">
      <c r="A7032" s="6" t="s">
        <v>7245</v>
      </c>
      <c r="B7032" s="6" t="s">
        <v>25</v>
      </c>
      <c r="C7032" s="6" t="s">
        <v>146</v>
      </c>
      <c r="D7032" s="7">
        <v>44000</v>
      </c>
      <c r="E7032" s="7">
        <v>44085</v>
      </c>
      <c r="F7032" s="7">
        <v>44105</v>
      </c>
      <c r="G7032" s="7">
        <v>44109</v>
      </c>
      <c r="H7032" s="6">
        <f t="shared" si="327"/>
        <v>24</v>
      </c>
      <c r="I7032" s="6" t="s">
        <v>215</v>
      </c>
      <c r="J7032" s="6">
        <v>17</v>
      </c>
      <c r="K7032" s="6">
        <v>42</v>
      </c>
      <c r="L7032" s="6">
        <v>328</v>
      </c>
      <c r="M7032" s="6">
        <v>25</v>
      </c>
      <c r="N7032" s="6">
        <v>1</v>
      </c>
      <c r="O7032" s="6">
        <v>0.15</v>
      </c>
      <c r="P7032" s="8">
        <v>1139</v>
      </c>
      <c r="Q7032" s="8">
        <v>592.28</v>
      </c>
      <c r="R7032" s="8">
        <f t="shared" si="328"/>
        <v>375.87</v>
      </c>
      <c r="S7032" s="8">
        <f>(((Sales[[#This Row],[Unit Price]]-(Sales[[#This Row],[Discount Applied]]*Sales[[#This Row],[Unit Price]]))-Q7032)/Q7032)*100</f>
        <v>63.461538461538467</v>
      </c>
      <c r="T7032" s="8">
        <f t="shared" si="329"/>
        <v>968.15</v>
      </c>
      <c r="U7032" s="8">
        <f>Sales[[#This Row],[Unit Cost]]*Sales[[#This Row],[Order Quantity]]</f>
        <v>592.28</v>
      </c>
    </row>
    <row r="7033" spans="1:21" x14ac:dyDescent="0.2">
      <c r="A7033" s="6" t="s">
        <v>7246</v>
      </c>
      <c r="B7033" s="6" t="s">
        <v>24</v>
      </c>
      <c r="C7033" s="6" t="s">
        <v>147</v>
      </c>
      <c r="D7033" s="7">
        <v>44000</v>
      </c>
      <c r="E7033" s="7">
        <v>44085</v>
      </c>
      <c r="F7033" s="7">
        <v>44099</v>
      </c>
      <c r="G7033" s="7">
        <v>44105</v>
      </c>
      <c r="H7033" s="6">
        <f t="shared" si="327"/>
        <v>20</v>
      </c>
      <c r="I7033" s="6" t="s">
        <v>215</v>
      </c>
      <c r="J7033" s="6">
        <v>5</v>
      </c>
      <c r="K7033" s="6">
        <v>44</v>
      </c>
      <c r="L7033" s="6">
        <v>210</v>
      </c>
      <c r="M7033" s="6">
        <v>33</v>
      </c>
      <c r="N7033" s="6">
        <v>3</v>
      </c>
      <c r="O7033" s="6">
        <v>0.05</v>
      </c>
      <c r="P7033" s="8">
        <v>3979.8</v>
      </c>
      <c r="Q7033" s="8">
        <v>1830.7080000000001</v>
      </c>
      <c r="R7033" s="8">
        <f t="shared" si="328"/>
        <v>5850.3060000000023</v>
      </c>
      <c r="S7033" s="8">
        <f>(((Sales[[#This Row],[Unit Price]]-(Sales[[#This Row],[Discount Applied]]*Sales[[#This Row],[Unit Price]]))-Q7033)/Q7033)*100</f>
        <v>106.5217391304348</v>
      </c>
      <c r="T7033" s="8">
        <f t="shared" si="329"/>
        <v>11342.430000000002</v>
      </c>
      <c r="U7033" s="8">
        <f>Sales[[#This Row],[Unit Cost]]*Sales[[#This Row],[Order Quantity]]</f>
        <v>5492.1239999999998</v>
      </c>
    </row>
    <row r="7034" spans="1:21" x14ac:dyDescent="0.2">
      <c r="A7034" s="6" t="s">
        <v>7247</v>
      </c>
      <c r="B7034" s="6" t="s">
        <v>24</v>
      </c>
      <c r="C7034" s="6" t="s">
        <v>148</v>
      </c>
      <c r="D7034" s="7">
        <v>44000</v>
      </c>
      <c r="E7034" s="7">
        <v>44085</v>
      </c>
      <c r="F7034" s="7">
        <v>44106</v>
      </c>
      <c r="G7034" s="7">
        <v>44108</v>
      </c>
      <c r="H7034" s="6">
        <f t="shared" si="327"/>
        <v>23</v>
      </c>
      <c r="I7034" s="6" t="s">
        <v>215</v>
      </c>
      <c r="J7034" s="6">
        <v>2</v>
      </c>
      <c r="K7034" s="6">
        <v>1</v>
      </c>
      <c r="L7034" s="6">
        <v>14</v>
      </c>
      <c r="M7034" s="6">
        <v>45</v>
      </c>
      <c r="N7034" s="6">
        <v>8</v>
      </c>
      <c r="O7034" s="6">
        <v>0.3</v>
      </c>
      <c r="P7034" s="8">
        <v>1226.1000000000001</v>
      </c>
      <c r="Q7034" s="8">
        <v>956.35800000000017</v>
      </c>
      <c r="R7034" s="8">
        <f t="shared" si="328"/>
        <v>-784.70400000000063</v>
      </c>
      <c r="S7034" s="8">
        <f>(((Sales[[#This Row],[Unit Price]]-(Sales[[#This Row],[Discount Applied]]*Sales[[#This Row],[Unit Price]]))-Q7034)/Q7034)*100</f>
        <v>-10.256410256410263</v>
      </c>
      <c r="T7034" s="8">
        <f t="shared" si="329"/>
        <v>6866.1600000000008</v>
      </c>
      <c r="U7034" s="8">
        <f>Sales[[#This Row],[Unit Cost]]*Sales[[#This Row],[Order Quantity]]</f>
        <v>7650.8640000000014</v>
      </c>
    </row>
    <row r="7035" spans="1:21" x14ac:dyDescent="0.2">
      <c r="A7035" s="6" t="s">
        <v>7248</v>
      </c>
      <c r="B7035" s="6" t="s">
        <v>24</v>
      </c>
      <c r="C7035" s="6" t="s">
        <v>148</v>
      </c>
      <c r="D7035" s="7">
        <v>44000</v>
      </c>
      <c r="E7035" s="7">
        <v>44086</v>
      </c>
      <c r="F7035" s="7">
        <v>44096</v>
      </c>
      <c r="G7035" s="7">
        <v>44103</v>
      </c>
      <c r="H7035" s="6">
        <f t="shared" si="327"/>
        <v>17</v>
      </c>
      <c r="I7035" s="6" t="s">
        <v>215</v>
      </c>
      <c r="J7035" s="6">
        <v>10</v>
      </c>
      <c r="K7035" s="6">
        <v>12</v>
      </c>
      <c r="L7035" s="6">
        <v>29</v>
      </c>
      <c r="M7035" s="6">
        <v>45</v>
      </c>
      <c r="N7035" s="6">
        <v>5</v>
      </c>
      <c r="O7035" s="6">
        <v>0.05</v>
      </c>
      <c r="P7035" s="8">
        <v>1125.6000000000001</v>
      </c>
      <c r="Q7035" s="8">
        <v>517.77600000000007</v>
      </c>
      <c r="R7035" s="8">
        <f t="shared" si="328"/>
        <v>2757.7200000000012</v>
      </c>
      <c r="S7035" s="8">
        <f>(((Sales[[#This Row],[Unit Price]]-(Sales[[#This Row],[Discount Applied]]*Sales[[#This Row],[Unit Price]]))-Q7035)/Q7035)*100</f>
        <v>106.5217391304348</v>
      </c>
      <c r="T7035" s="8">
        <f t="shared" si="329"/>
        <v>5346.6000000000013</v>
      </c>
      <c r="U7035" s="8">
        <f>Sales[[#This Row],[Unit Cost]]*Sales[[#This Row],[Order Quantity]]</f>
        <v>2588.88</v>
      </c>
    </row>
    <row r="7036" spans="1:21" x14ac:dyDescent="0.2">
      <c r="A7036" s="6" t="s">
        <v>7249</v>
      </c>
      <c r="B7036" s="6" t="s">
        <v>24</v>
      </c>
      <c r="C7036" s="6" t="s">
        <v>146</v>
      </c>
      <c r="D7036" s="7">
        <v>44000</v>
      </c>
      <c r="E7036" s="7">
        <v>44086</v>
      </c>
      <c r="F7036" s="7">
        <v>44096</v>
      </c>
      <c r="G7036" s="7">
        <v>44101</v>
      </c>
      <c r="H7036" s="6">
        <f t="shared" si="327"/>
        <v>15</v>
      </c>
      <c r="I7036" s="6" t="s">
        <v>215</v>
      </c>
      <c r="J7036" s="6">
        <v>8</v>
      </c>
      <c r="K7036" s="6">
        <v>14</v>
      </c>
      <c r="L7036" s="6">
        <v>306</v>
      </c>
      <c r="M7036" s="6">
        <v>3</v>
      </c>
      <c r="N7036" s="6">
        <v>1</v>
      </c>
      <c r="O7036" s="6">
        <v>0.15</v>
      </c>
      <c r="P7036" s="8">
        <v>2231.1</v>
      </c>
      <c r="Q7036" s="8">
        <v>1338.6599999999999</v>
      </c>
      <c r="R7036" s="8">
        <f t="shared" si="328"/>
        <v>557.77500000000009</v>
      </c>
      <c r="S7036" s="8">
        <f>(((Sales[[#This Row],[Unit Price]]-(Sales[[#This Row],[Discount Applied]]*Sales[[#This Row],[Unit Price]]))-Q7036)/Q7036)*100</f>
        <v>41.666666666666679</v>
      </c>
      <c r="T7036" s="8">
        <f t="shared" si="329"/>
        <v>1896.4349999999999</v>
      </c>
      <c r="U7036" s="8">
        <f>Sales[[#This Row],[Unit Cost]]*Sales[[#This Row],[Order Quantity]]</f>
        <v>1338.6599999999999</v>
      </c>
    </row>
    <row r="7037" spans="1:21" x14ac:dyDescent="0.2">
      <c r="A7037" s="6" t="s">
        <v>7250</v>
      </c>
      <c r="B7037" s="6" t="s">
        <v>24</v>
      </c>
      <c r="C7037" s="6" t="s">
        <v>145</v>
      </c>
      <c r="D7037" s="7">
        <v>44000</v>
      </c>
      <c r="E7037" s="7">
        <v>44086</v>
      </c>
      <c r="F7037" s="7">
        <v>44101</v>
      </c>
      <c r="G7037" s="7">
        <v>44108</v>
      </c>
      <c r="H7037" s="6">
        <f t="shared" si="327"/>
        <v>22</v>
      </c>
      <c r="I7037" s="6" t="s">
        <v>215</v>
      </c>
      <c r="J7037" s="6">
        <v>8</v>
      </c>
      <c r="K7037" s="6">
        <v>46</v>
      </c>
      <c r="L7037" s="6">
        <v>131</v>
      </c>
      <c r="M7037" s="6">
        <v>10</v>
      </c>
      <c r="N7037" s="6">
        <v>7</v>
      </c>
      <c r="O7037" s="6">
        <v>7.4999999999999997E-2</v>
      </c>
      <c r="P7037" s="8">
        <v>703.5</v>
      </c>
      <c r="Q7037" s="8">
        <v>464.31</v>
      </c>
      <c r="R7037" s="8">
        <f t="shared" si="328"/>
        <v>1304.9925000000003</v>
      </c>
      <c r="S7037" s="8">
        <f>(((Sales[[#This Row],[Unit Price]]-(Sales[[#This Row],[Discount Applied]]*Sales[[#This Row],[Unit Price]]))-Q7037)/Q7037)*100</f>
        <v>40.151515151515142</v>
      </c>
      <c r="T7037" s="8">
        <f t="shared" si="329"/>
        <v>4555.1625000000004</v>
      </c>
      <c r="U7037" s="8">
        <f>Sales[[#This Row],[Unit Cost]]*Sales[[#This Row],[Order Quantity]]</f>
        <v>3250.17</v>
      </c>
    </row>
    <row r="7038" spans="1:21" x14ac:dyDescent="0.2">
      <c r="A7038" s="6" t="s">
        <v>7251</v>
      </c>
      <c r="B7038" s="6" t="s">
        <v>25</v>
      </c>
      <c r="C7038" s="6" t="s">
        <v>148</v>
      </c>
      <c r="D7038" s="7">
        <v>44000</v>
      </c>
      <c r="E7038" s="7">
        <v>44086</v>
      </c>
      <c r="F7038" s="7">
        <v>44103</v>
      </c>
      <c r="G7038" s="7">
        <v>44108</v>
      </c>
      <c r="H7038" s="6">
        <f t="shared" si="327"/>
        <v>22</v>
      </c>
      <c r="I7038" s="6" t="s">
        <v>215</v>
      </c>
      <c r="J7038" s="6">
        <v>15</v>
      </c>
      <c r="K7038" s="6">
        <v>1</v>
      </c>
      <c r="L7038" s="6">
        <v>41</v>
      </c>
      <c r="M7038" s="6">
        <v>18</v>
      </c>
      <c r="N7038" s="6">
        <v>8</v>
      </c>
      <c r="O7038" s="6">
        <v>0.3</v>
      </c>
      <c r="P7038" s="8">
        <v>1782.2</v>
      </c>
      <c r="Q7038" s="8">
        <v>1497.048</v>
      </c>
      <c r="R7038" s="8">
        <f t="shared" si="328"/>
        <v>-1996.0640000000003</v>
      </c>
      <c r="S7038" s="8">
        <f>(((Sales[[#This Row],[Unit Price]]-(Sales[[#This Row],[Discount Applied]]*Sales[[#This Row],[Unit Price]]))-Q7038)/Q7038)*100</f>
        <v>-16.666666666666668</v>
      </c>
      <c r="T7038" s="8">
        <f t="shared" si="329"/>
        <v>9980.32</v>
      </c>
      <c r="U7038" s="8">
        <f>Sales[[#This Row],[Unit Cost]]*Sales[[#This Row],[Order Quantity]]</f>
        <v>11976.384</v>
      </c>
    </row>
    <row r="7039" spans="1:21" x14ac:dyDescent="0.2">
      <c r="A7039" s="6" t="s">
        <v>7252</v>
      </c>
      <c r="B7039" s="6" t="s">
        <v>26</v>
      </c>
      <c r="C7039" s="6" t="s">
        <v>146</v>
      </c>
      <c r="D7039" s="7">
        <v>44000</v>
      </c>
      <c r="E7039" s="7">
        <v>44086</v>
      </c>
      <c r="F7039" s="7">
        <v>44104</v>
      </c>
      <c r="G7039" s="7">
        <v>44108</v>
      </c>
      <c r="H7039" s="6">
        <f t="shared" si="327"/>
        <v>22</v>
      </c>
      <c r="I7039" s="6" t="s">
        <v>215</v>
      </c>
      <c r="J7039" s="6">
        <v>25</v>
      </c>
      <c r="K7039" s="6">
        <v>9</v>
      </c>
      <c r="L7039" s="6">
        <v>299</v>
      </c>
      <c r="M7039" s="6">
        <v>8</v>
      </c>
      <c r="N7039" s="6">
        <v>5</v>
      </c>
      <c r="O7039" s="6">
        <v>0.05</v>
      </c>
      <c r="P7039" s="8">
        <v>6143.9000000000005</v>
      </c>
      <c r="Q7039" s="8">
        <v>4054.9740000000006</v>
      </c>
      <c r="R7039" s="8">
        <f t="shared" si="328"/>
        <v>8908.6549999999988</v>
      </c>
      <c r="S7039" s="8">
        <f>(((Sales[[#This Row],[Unit Price]]-(Sales[[#This Row],[Discount Applied]]*Sales[[#This Row],[Unit Price]]))-Q7039)/Q7039)*100</f>
        <v>43.939393939393938</v>
      </c>
      <c r="T7039" s="8">
        <f t="shared" si="329"/>
        <v>29183.525000000001</v>
      </c>
      <c r="U7039" s="8">
        <f>Sales[[#This Row],[Unit Cost]]*Sales[[#This Row],[Order Quantity]]</f>
        <v>20274.870000000003</v>
      </c>
    </row>
    <row r="7040" spans="1:21" x14ac:dyDescent="0.2">
      <c r="A7040" s="6" t="s">
        <v>7253</v>
      </c>
      <c r="B7040" s="6" t="s">
        <v>24</v>
      </c>
      <c r="C7040" s="6" t="s">
        <v>148</v>
      </c>
      <c r="D7040" s="7">
        <v>44000</v>
      </c>
      <c r="E7040" s="7">
        <v>44087</v>
      </c>
      <c r="F7040" s="7">
        <v>44097</v>
      </c>
      <c r="G7040" s="7">
        <v>44107</v>
      </c>
      <c r="H7040" s="6">
        <f t="shared" si="327"/>
        <v>20</v>
      </c>
      <c r="I7040" s="6" t="s">
        <v>215</v>
      </c>
      <c r="J7040" s="6">
        <v>8</v>
      </c>
      <c r="K7040" s="6">
        <v>45</v>
      </c>
      <c r="L7040" s="6">
        <v>1</v>
      </c>
      <c r="M7040" s="6">
        <v>16</v>
      </c>
      <c r="N7040" s="6">
        <v>6</v>
      </c>
      <c r="O7040" s="6">
        <v>0.1</v>
      </c>
      <c r="P7040" s="8">
        <v>2418.7000000000003</v>
      </c>
      <c r="Q7040" s="8">
        <v>1910.7730000000004</v>
      </c>
      <c r="R7040" s="8">
        <f t="shared" si="328"/>
        <v>1596.3419999999969</v>
      </c>
      <c r="S7040" s="8">
        <f>(((Sales[[#This Row],[Unit Price]]-(Sales[[#This Row],[Discount Applied]]*Sales[[#This Row],[Unit Price]]))-Q7040)/Q7040)*100</f>
        <v>13.924050632911392</v>
      </c>
      <c r="T7040" s="8">
        <f t="shared" si="329"/>
        <v>13060.98</v>
      </c>
      <c r="U7040" s="8">
        <f>Sales[[#This Row],[Unit Cost]]*Sales[[#This Row],[Order Quantity]]</f>
        <v>11464.638000000003</v>
      </c>
    </row>
    <row r="7041" spans="1:21" x14ac:dyDescent="0.2">
      <c r="A7041" s="6" t="s">
        <v>7254</v>
      </c>
      <c r="B7041" s="6" t="s">
        <v>23</v>
      </c>
      <c r="C7041" s="6" t="s">
        <v>143</v>
      </c>
      <c r="D7041" s="7">
        <v>44000</v>
      </c>
      <c r="E7041" s="7">
        <v>44087</v>
      </c>
      <c r="F7041" s="7">
        <v>44097</v>
      </c>
      <c r="G7041" s="7">
        <v>44101</v>
      </c>
      <c r="H7041" s="6">
        <f t="shared" si="327"/>
        <v>14</v>
      </c>
      <c r="I7041" s="6" t="s">
        <v>215</v>
      </c>
      <c r="J7041" s="6">
        <v>24</v>
      </c>
      <c r="K7041" s="6">
        <v>50</v>
      </c>
      <c r="L7041" s="6">
        <v>366</v>
      </c>
      <c r="M7041" s="6">
        <v>42</v>
      </c>
      <c r="N7041" s="6">
        <v>7</v>
      </c>
      <c r="O7041" s="6">
        <v>0.05</v>
      </c>
      <c r="P7041" s="8">
        <v>1025.1000000000001</v>
      </c>
      <c r="Q7041" s="8">
        <v>563.80500000000018</v>
      </c>
      <c r="R7041" s="8">
        <f t="shared" si="328"/>
        <v>2870.2799999999997</v>
      </c>
      <c r="S7041" s="8">
        <f>(((Sales[[#This Row],[Unit Price]]-(Sales[[#This Row],[Discount Applied]]*Sales[[#This Row],[Unit Price]]))-Q7041)/Q7041)*100</f>
        <v>72.727272727272691</v>
      </c>
      <c r="T7041" s="8">
        <f t="shared" si="329"/>
        <v>6816.9150000000009</v>
      </c>
      <c r="U7041" s="8">
        <f>Sales[[#This Row],[Unit Cost]]*Sales[[#This Row],[Order Quantity]]</f>
        <v>3946.6350000000011</v>
      </c>
    </row>
    <row r="7042" spans="1:21" x14ac:dyDescent="0.2">
      <c r="A7042" s="6" t="s">
        <v>7255</v>
      </c>
      <c r="B7042" s="6" t="s">
        <v>25</v>
      </c>
      <c r="C7042" s="6" t="s">
        <v>148</v>
      </c>
      <c r="D7042" s="7">
        <v>44000</v>
      </c>
      <c r="E7042" s="7">
        <v>44087</v>
      </c>
      <c r="F7042" s="7">
        <v>44097</v>
      </c>
      <c r="G7042" s="7">
        <v>44100</v>
      </c>
      <c r="H7042" s="6">
        <f t="shared" ref="H7042:H7105" si="330">G7042-E7042</f>
        <v>13</v>
      </c>
      <c r="I7042" s="6" t="s">
        <v>215</v>
      </c>
      <c r="J7042" s="6">
        <v>13</v>
      </c>
      <c r="K7042" s="6">
        <v>7</v>
      </c>
      <c r="L7042" s="6">
        <v>8</v>
      </c>
      <c r="M7042" s="6">
        <v>42</v>
      </c>
      <c r="N7042" s="6">
        <v>6</v>
      </c>
      <c r="O7042" s="6">
        <v>7.4999999999999997E-2</v>
      </c>
      <c r="P7042" s="8">
        <v>2619.7000000000003</v>
      </c>
      <c r="Q7042" s="8">
        <v>2174.3510000000001</v>
      </c>
      <c r="R7042" s="8">
        <f t="shared" ref="R7042:R7105" si="331">T7042-(Q7042*N7042)</f>
        <v>1493.2290000000012</v>
      </c>
      <c r="S7042" s="8">
        <f>(((Sales[[#This Row],[Unit Price]]-(Sales[[#This Row],[Discount Applied]]*Sales[[#This Row],[Unit Price]]))-Q7042)/Q7042)*100</f>
        <v>11.44578313253013</v>
      </c>
      <c r="T7042" s="8">
        <f t="shared" ref="T7042:T7105" si="332">((P7042*N7042)-(P7042*O7042*N7042))</f>
        <v>14539.335000000001</v>
      </c>
      <c r="U7042" s="8">
        <f>Sales[[#This Row],[Unit Cost]]*Sales[[#This Row],[Order Quantity]]</f>
        <v>13046.106</v>
      </c>
    </row>
    <row r="7043" spans="1:21" x14ac:dyDescent="0.2">
      <c r="A7043" s="6" t="s">
        <v>7256</v>
      </c>
      <c r="B7043" s="6" t="s">
        <v>24</v>
      </c>
      <c r="C7043" s="6" t="s">
        <v>146</v>
      </c>
      <c r="D7043" s="7">
        <v>44000</v>
      </c>
      <c r="E7043" s="7">
        <v>44087</v>
      </c>
      <c r="F7043" s="7">
        <v>44094</v>
      </c>
      <c r="G7043" s="7">
        <v>44103</v>
      </c>
      <c r="H7043" s="6">
        <f t="shared" si="330"/>
        <v>16</v>
      </c>
      <c r="I7043" s="6" t="s">
        <v>215</v>
      </c>
      <c r="J7043" s="6">
        <v>8</v>
      </c>
      <c r="K7043" s="6">
        <v>44</v>
      </c>
      <c r="L7043" s="6">
        <v>316</v>
      </c>
      <c r="M7043" s="6">
        <v>8</v>
      </c>
      <c r="N7043" s="6">
        <v>3</v>
      </c>
      <c r="O7043" s="6">
        <v>0.05</v>
      </c>
      <c r="P7043" s="8">
        <v>1902.8</v>
      </c>
      <c r="Q7043" s="8">
        <v>932.37199999999996</v>
      </c>
      <c r="R7043" s="8">
        <f t="shared" si="331"/>
        <v>2625.8639999999996</v>
      </c>
      <c r="S7043" s="8">
        <f>(((Sales[[#This Row],[Unit Price]]-(Sales[[#This Row],[Discount Applied]]*Sales[[#This Row],[Unit Price]]))-Q7043)/Q7043)*100</f>
        <v>93.877551020408163</v>
      </c>
      <c r="T7043" s="8">
        <f t="shared" si="332"/>
        <v>5422.98</v>
      </c>
      <c r="U7043" s="8">
        <f>Sales[[#This Row],[Unit Cost]]*Sales[[#This Row],[Order Quantity]]</f>
        <v>2797.116</v>
      </c>
    </row>
    <row r="7044" spans="1:21" x14ac:dyDescent="0.2">
      <c r="A7044" s="6" t="s">
        <v>7257</v>
      </c>
      <c r="B7044" s="6" t="s">
        <v>26</v>
      </c>
      <c r="C7044" s="6" t="s">
        <v>146</v>
      </c>
      <c r="D7044" s="7">
        <v>44000</v>
      </c>
      <c r="E7044" s="7">
        <v>44087</v>
      </c>
      <c r="F7044" s="7">
        <v>44109</v>
      </c>
      <c r="G7044" s="7">
        <v>44114</v>
      </c>
      <c r="H7044" s="6">
        <f t="shared" si="330"/>
        <v>27</v>
      </c>
      <c r="I7044" s="6" t="s">
        <v>215</v>
      </c>
      <c r="J7044" s="6">
        <v>26</v>
      </c>
      <c r="K7044" s="6">
        <v>49</v>
      </c>
      <c r="L7044" s="6">
        <v>287</v>
      </c>
      <c r="M7044" s="6">
        <v>42</v>
      </c>
      <c r="N7044" s="6">
        <v>8</v>
      </c>
      <c r="O7044" s="6">
        <v>0.15</v>
      </c>
      <c r="P7044" s="8">
        <v>1025.1000000000001</v>
      </c>
      <c r="Q7044" s="8">
        <v>645.8130000000001</v>
      </c>
      <c r="R7044" s="8">
        <f t="shared" si="331"/>
        <v>1804.1760000000004</v>
      </c>
      <c r="S7044" s="8">
        <f>(((Sales[[#This Row],[Unit Price]]-(Sales[[#This Row],[Discount Applied]]*Sales[[#This Row],[Unit Price]]))-Q7044)/Q7044)*100</f>
        <v>34.920634920634924</v>
      </c>
      <c r="T7044" s="8">
        <f t="shared" si="332"/>
        <v>6970.6800000000012</v>
      </c>
      <c r="U7044" s="8">
        <f>Sales[[#This Row],[Unit Cost]]*Sales[[#This Row],[Order Quantity]]</f>
        <v>5166.5040000000008</v>
      </c>
    </row>
    <row r="7045" spans="1:21" x14ac:dyDescent="0.2">
      <c r="A7045" s="6" t="s">
        <v>7258</v>
      </c>
      <c r="B7045" s="6" t="s">
        <v>23</v>
      </c>
      <c r="C7045" s="6" t="s">
        <v>148</v>
      </c>
      <c r="D7045" s="7">
        <v>44000</v>
      </c>
      <c r="E7045" s="7">
        <v>44087</v>
      </c>
      <c r="F7045" s="7">
        <v>44114</v>
      </c>
      <c r="G7045" s="7">
        <v>44120</v>
      </c>
      <c r="H7045" s="6">
        <f t="shared" si="330"/>
        <v>33</v>
      </c>
      <c r="I7045" s="6" t="s">
        <v>215</v>
      </c>
      <c r="J7045" s="6">
        <v>24</v>
      </c>
      <c r="K7045" s="6">
        <v>31</v>
      </c>
      <c r="L7045" s="6">
        <v>54</v>
      </c>
      <c r="M7045" s="6">
        <v>39</v>
      </c>
      <c r="N7045" s="6">
        <v>8</v>
      </c>
      <c r="O7045" s="6">
        <v>0.05</v>
      </c>
      <c r="P7045" s="8">
        <v>174.20000000000002</v>
      </c>
      <c r="Q7045" s="8">
        <v>73.164000000000001</v>
      </c>
      <c r="R7045" s="8">
        <f t="shared" si="331"/>
        <v>738.60800000000006</v>
      </c>
      <c r="S7045" s="8">
        <f>(((Sales[[#This Row],[Unit Price]]-(Sales[[#This Row],[Discount Applied]]*Sales[[#This Row],[Unit Price]]))-Q7045)/Q7045)*100</f>
        <v>126.1904761904762</v>
      </c>
      <c r="T7045" s="8">
        <f t="shared" si="332"/>
        <v>1323.92</v>
      </c>
      <c r="U7045" s="8">
        <f>Sales[[#This Row],[Unit Cost]]*Sales[[#This Row],[Order Quantity]]</f>
        <v>585.31200000000001</v>
      </c>
    </row>
    <row r="7046" spans="1:21" x14ac:dyDescent="0.2">
      <c r="A7046" s="6" t="s">
        <v>7259</v>
      </c>
      <c r="B7046" s="6" t="s">
        <v>26</v>
      </c>
      <c r="C7046" s="6" t="s">
        <v>145</v>
      </c>
      <c r="D7046" s="7">
        <v>44000</v>
      </c>
      <c r="E7046" s="7">
        <v>44087</v>
      </c>
      <c r="F7046" s="7">
        <v>44090</v>
      </c>
      <c r="G7046" s="7">
        <v>44094</v>
      </c>
      <c r="H7046" s="6">
        <f t="shared" si="330"/>
        <v>7</v>
      </c>
      <c r="I7046" s="6" t="s">
        <v>215</v>
      </c>
      <c r="J7046" s="6">
        <v>26</v>
      </c>
      <c r="K7046" s="6">
        <v>3</v>
      </c>
      <c r="L7046" s="6">
        <v>130</v>
      </c>
      <c r="M7046" s="6">
        <v>27</v>
      </c>
      <c r="N7046" s="6">
        <v>7</v>
      </c>
      <c r="O7046" s="6">
        <v>7.4999999999999997E-2</v>
      </c>
      <c r="P7046" s="8">
        <v>2492.4</v>
      </c>
      <c r="Q7046" s="8">
        <v>1071.732</v>
      </c>
      <c r="R7046" s="8">
        <f t="shared" si="331"/>
        <v>8636.1659999999993</v>
      </c>
      <c r="S7046" s="8">
        <f>(((Sales[[#This Row],[Unit Price]]-(Sales[[#This Row],[Discount Applied]]*Sales[[#This Row],[Unit Price]]))-Q7046)/Q7046)*100</f>
        <v>115.11627906976747</v>
      </c>
      <c r="T7046" s="8">
        <f t="shared" si="332"/>
        <v>16138.289999999999</v>
      </c>
      <c r="U7046" s="8">
        <f>Sales[[#This Row],[Unit Cost]]*Sales[[#This Row],[Order Quantity]]</f>
        <v>7502.1239999999998</v>
      </c>
    </row>
    <row r="7047" spans="1:21" x14ac:dyDescent="0.2">
      <c r="A7047" s="6" t="s">
        <v>7260</v>
      </c>
      <c r="B7047" s="6" t="s">
        <v>23</v>
      </c>
      <c r="C7047" s="6" t="s">
        <v>146</v>
      </c>
      <c r="D7047" s="7">
        <v>44000</v>
      </c>
      <c r="E7047" s="7">
        <v>44087</v>
      </c>
      <c r="F7047" s="7">
        <v>44090</v>
      </c>
      <c r="G7047" s="7">
        <v>44092</v>
      </c>
      <c r="H7047" s="6">
        <f t="shared" si="330"/>
        <v>5</v>
      </c>
      <c r="I7047" s="6" t="s">
        <v>215</v>
      </c>
      <c r="J7047" s="6">
        <v>23</v>
      </c>
      <c r="K7047" s="6">
        <v>2</v>
      </c>
      <c r="L7047" s="6">
        <v>284</v>
      </c>
      <c r="M7047" s="6">
        <v>41</v>
      </c>
      <c r="N7047" s="6">
        <v>1</v>
      </c>
      <c r="O7047" s="6">
        <v>0.05</v>
      </c>
      <c r="P7047" s="8">
        <v>1058.6000000000001</v>
      </c>
      <c r="Q7047" s="8">
        <v>529.30000000000007</v>
      </c>
      <c r="R7047" s="8">
        <f t="shared" si="331"/>
        <v>476.37</v>
      </c>
      <c r="S7047" s="8">
        <f>(((Sales[[#This Row],[Unit Price]]-(Sales[[#This Row],[Discount Applied]]*Sales[[#This Row],[Unit Price]]))-Q7047)/Q7047)*100</f>
        <v>89.999999999999986</v>
      </c>
      <c r="T7047" s="8">
        <f t="shared" si="332"/>
        <v>1005.6700000000001</v>
      </c>
      <c r="U7047" s="8">
        <f>Sales[[#This Row],[Unit Cost]]*Sales[[#This Row],[Order Quantity]]</f>
        <v>529.30000000000007</v>
      </c>
    </row>
    <row r="7048" spans="1:21" x14ac:dyDescent="0.2">
      <c r="A7048" s="6" t="s">
        <v>7261</v>
      </c>
      <c r="B7048" s="6" t="s">
        <v>25</v>
      </c>
      <c r="C7048" s="6" t="s">
        <v>147</v>
      </c>
      <c r="D7048" s="7">
        <v>44000</v>
      </c>
      <c r="E7048" s="7">
        <v>44087</v>
      </c>
      <c r="F7048" s="7">
        <v>44113</v>
      </c>
      <c r="G7048" s="7">
        <v>44116</v>
      </c>
      <c r="H7048" s="6">
        <f t="shared" si="330"/>
        <v>29</v>
      </c>
      <c r="I7048" s="6" t="s">
        <v>215</v>
      </c>
      <c r="J7048" s="6">
        <v>15</v>
      </c>
      <c r="K7048" s="6">
        <v>43</v>
      </c>
      <c r="L7048" s="6">
        <v>211</v>
      </c>
      <c r="M7048" s="6">
        <v>37</v>
      </c>
      <c r="N7048" s="6">
        <v>2</v>
      </c>
      <c r="O7048" s="6">
        <v>0.2</v>
      </c>
      <c r="P7048" s="8">
        <v>6391.8</v>
      </c>
      <c r="Q7048" s="8">
        <v>4218.5880000000006</v>
      </c>
      <c r="R7048" s="8">
        <f t="shared" si="331"/>
        <v>1789.7039999999997</v>
      </c>
      <c r="S7048" s="8">
        <f>(((Sales[[#This Row],[Unit Price]]-(Sales[[#This Row],[Discount Applied]]*Sales[[#This Row],[Unit Price]]))-Q7048)/Q7048)*100</f>
        <v>21.212121212121204</v>
      </c>
      <c r="T7048" s="8">
        <f t="shared" si="332"/>
        <v>10226.880000000001</v>
      </c>
      <c r="U7048" s="8">
        <f>Sales[[#This Row],[Unit Cost]]*Sales[[#This Row],[Order Quantity]]</f>
        <v>8437.1760000000013</v>
      </c>
    </row>
    <row r="7049" spans="1:21" x14ac:dyDescent="0.2">
      <c r="A7049" s="6" t="s">
        <v>7262</v>
      </c>
      <c r="B7049" s="6" t="s">
        <v>25</v>
      </c>
      <c r="C7049" s="6" t="s">
        <v>145</v>
      </c>
      <c r="D7049" s="7">
        <v>44000</v>
      </c>
      <c r="E7049" s="7">
        <v>44087</v>
      </c>
      <c r="F7049" s="7">
        <v>44108</v>
      </c>
      <c r="G7049" s="7">
        <v>44111</v>
      </c>
      <c r="H7049" s="6">
        <f t="shared" si="330"/>
        <v>24</v>
      </c>
      <c r="I7049" s="6" t="s">
        <v>215</v>
      </c>
      <c r="J7049" s="6">
        <v>14</v>
      </c>
      <c r="K7049" s="6">
        <v>47</v>
      </c>
      <c r="L7049" s="6">
        <v>153</v>
      </c>
      <c r="M7049" s="6">
        <v>16</v>
      </c>
      <c r="N7049" s="6">
        <v>8</v>
      </c>
      <c r="O7049" s="6">
        <v>7.4999999999999997E-2</v>
      </c>
      <c r="P7049" s="8">
        <v>1983.2</v>
      </c>
      <c r="Q7049" s="8">
        <v>1408.0719999999999</v>
      </c>
      <c r="R7049" s="8">
        <f t="shared" si="331"/>
        <v>3411.1040000000012</v>
      </c>
      <c r="S7049" s="8">
        <f>(((Sales[[#This Row],[Unit Price]]-(Sales[[#This Row],[Discount Applied]]*Sales[[#This Row],[Unit Price]]))-Q7049)/Q7049)*100</f>
        <v>30.281690140845086</v>
      </c>
      <c r="T7049" s="8">
        <f t="shared" si="332"/>
        <v>14675.68</v>
      </c>
      <c r="U7049" s="8">
        <f>Sales[[#This Row],[Unit Cost]]*Sales[[#This Row],[Order Quantity]]</f>
        <v>11264.575999999999</v>
      </c>
    </row>
    <row r="7050" spans="1:21" x14ac:dyDescent="0.2">
      <c r="A7050" s="6" t="s">
        <v>7263</v>
      </c>
      <c r="B7050" s="6" t="s">
        <v>26</v>
      </c>
      <c r="C7050" s="6" t="s">
        <v>146</v>
      </c>
      <c r="D7050" s="7">
        <v>44000</v>
      </c>
      <c r="E7050" s="7">
        <v>44087</v>
      </c>
      <c r="F7050" s="7">
        <v>44097</v>
      </c>
      <c r="G7050" s="7">
        <v>44102</v>
      </c>
      <c r="H7050" s="6">
        <f t="shared" si="330"/>
        <v>15</v>
      </c>
      <c r="I7050" s="6" t="s">
        <v>215</v>
      </c>
      <c r="J7050" s="6">
        <v>27</v>
      </c>
      <c r="K7050" s="6">
        <v>13</v>
      </c>
      <c r="L7050" s="6">
        <v>308</v>
      </c>
      <c r="M7050" s="6">
        <v>36</v>
      </c>
      <c r="N7050" s="6">
        <v>8</v>
      </c>
      <c r="O7050" s="6">
        <v>0.2</v>
      </c>
      <c r="P7050" s="8">
        <v>6411.9000000000005</v>
      </c>
      <c r="Q7050" s="8">
        <v>5001.2820000000002</v>
      </c>
      <c r="R7050" s="8">
        <f t="shared" si="331"/>
        <v>1025.9040000000023</v>
      </c>
      <c r="S7050" s="8">
        <f>(((Sales[[#This Row],[Unit Price]]-(Sales[[#This Row],[Discount Applied]]*Sales[[#This Row],[Unit Price]]))-Q7050)/Q7050)*100</f>
        <v>2.5641025641025696</v>
      </c>
      <c r="T7050" s="8">
        <f t="shared" si="332"/>
        <v>41036.160000000003</v>
      </c>
      <c r="U7050" s="8">
        <f>Sales[[#This Row],[Unit Cost]]*Sales[[#This Row],[Order Quantity]]</f>
        <v>40010.256000000001</v>
      </c>
    </row>
    <row r="7051" spans="1:21" x14ac:dyDescent="0.2">
      <c r="A7051" s="6" t="s">
        <v>7264</v>
      </c>
      <c r="B7051" s="6" t="s">
        <v>24</v>
      </c>
      <c r="C7051" s="6" t="s">
        <v>147</v>
      </c>
      <c r="D7051" s="7">
        <v>44000</v>
      </c>
      <c r="E7051" s="7">
        <v>44087</v>
      </c>
      <c r="F7051" s="7">
        <v>44106</v>
      </c>
      <c r="G7051" s="7">
        <v>44110</v>
      </c>
      <c r="H7051" s="6">
        <f t="shared" si="330"/>
        <v>23</v>
      </c>
      <c r="I7051" s="6" t="s">
        <v>215</v>
      </c>
      <c r="J7051" s="6">
        <v>5</v>
      </c>
      <c r="K7051" s="6">
        <v>4</v>
      </c>
      <c r="L7051" s="6">
        <v>242</v>
      </c>
      <c r="M7051" s="6">
        <v>12</v>
      </c>
      <c r="N7051" s="6">
        <v>5</v>
      </c>
      <c r="O7051" s="6">
        <v>0.4</v>
      </c>
      <c r="P7051" s="8">
        <v>864.30000000000007</v>
      </c>
      <c r="Q7051" s="8">
        <v>406.221</v>
      </c>
      <c r="R7051" s="8">
        <f t="shared" si="331"/>
        <v>561.79499999999962</v>
      </c>
      <c r="S7051" s="8">
        <f>(((Sales[[#This Row],[Unit Price]]-(Sales[[#This Row],[Discount Applied]]*Sales[[#This Row],[Unit Price]]))-Q7051)/Q7051)*100</f>
        <v>27.659574468085111</v>
      </c>
      <c r="T7051" s="8">
        <f t="shared" si="332"/>
        <v>2592.8999999999996</v>
      </c>
      <c r="U7051" s="8">
        <f>Sales[[#This Row],[Unit Cost]]*Sales[[#This Row],[Order Quantity]]</f>
        <v>2031.105</v>
      </c>
    </row>
    <row r="7052" spans="1:21" x14ac:dyDescent="0.2">
      <c r="A7052" s="6" t="s">
        <v>7265</v>
      </c>
      <c r="B7052" s="6" t="s">
        <v>25</v>
      </c>
      <c r="C7052" s="6" t="s">
        <v>148</v>
      </c>
      <c r="D7052" s="7">
        <v>44000</v>
      </c>
      <c r="E7052" s="7">
        <v>44088</v>
      </c>
      <c r="F7052" s="7">
        <v>44111</v>
      </c>
      <c r="G7052" s="7">
        <v>44116</v>
      </c>
      <c r="H7052" s="6">
        <f t="shared" si="330"/>
        <v>28</v>
      </c>
      <c r="I7052" s="6" t="s">
        <v>215</v>
      </c>
      <c r="J7052" s="6">
        <v>17</v>
      </c>
      <c r="K7052" s="6">
        <v>50</v>
      </c>
      <c r="L7052" s="6">
        <v>47</v>
      </c>
      <c r="M7052" s="6">
        <v>44</v>
      </c>
      <c r="N7052" s="6">
        <v>2</v>
      </c>
      <c r="O7052" s="6">
        <v>7.4999999999999997E-2</v>
      </c>
      <c r="P7052" s="8">
        <v>964.80000000000007</v>
      </c>
      <c r="Q7052" s="8">
        <v>520.99200000000008</v>
      </c>
      <c r="R7052" s="8">
        <f t="shared" si="331"/>
        <v>742.89599999999996</v>
      </c>
      <c r="S7052" s="8">
        <f>(((Sales[[#This Row],[Unit Price]]-(Sales[[#This Row],[Discount Applied]]*Sales[[#This Row],[Unit Price]]))-Q7052)/Q7052)*100</f>
        <v>71.296296296296276</v>
      </c>
      <c r="T7052" s="8">
        <f t="shared" si="332"/>
        <v>1784.88</v>
      </c>
      <c r="U7052" s="8">
        <f>Sales[[#This Row],[Unit Cost]]*Sales[[#This Row],[Order Quantity]]</f>
        <v>1041.9840000000002</v>
      </c>
    </row>
    <row r="7053" spans="1:21" x14ac:dyDescent="0.2">
      <c r="A7053" s="6" t="s">
        <v>7266</v>
      </c>
      <c r="B7053" s="6" t="s">
        <v>24</v>
      </c>
      <c r="C7053" s="6" t="s">
        <v>145</v>
      </c>
      <c r="D7053" s="7">
        <v>44000</v>
      </c>
      <c r="E7053" s="7">
        <v>44088</v>
      </c>
      <c r="F7053" s="7">
        <v>44110</v>
      </c>
      <c r="G7053" s="7">
        <v>44113</v>
      </c>
      <c r="H7053" s="6">
        <f t="shared" si="330"/>
        <v>25</v>
      </c>
      <c r="I7053" s="6" t="s">
        <v>215</v>
      </c>
      <c r="J7053" s="6">
        <v>7</v>
      </c>
      <c r="K7053" s="6">
        <v>3</v>
      </c>
      <c r="L7053" s="6">
        <v>141</v>
      </c>
      <c r="M7053" s="6">
        <v>9</v>
      </c>
      <c r="N7053" s="6">
        <v>3</v>
      </c>
      <c r="O7053" s="6">
        <v>0.15</v>
      </c>
      <c r="P7053" s="8">
        <v>1051.9000000000001</v>
      </c>
      <c r="Q7053" s="8">
        <v>483.87400000000008</v>
      </c>
      <c r="R7053" s="8">
        <f t="shared" si="331"/>
        <v>1230.723</v>
      </c>
      <c r="S7053" s="8">
        <f>(((Sales[[#This Row],[Unit Price]]-(Sales[[#This Row],[Discount Applied]]*Sales[[#This Row],[Unit Price]]))-Q7053)/Q7053)*100</f>
        <v>84.782608695652172</v>
      </c>
      <c r="T7053" s="8">
        <f t="shared" si="332"/>
        <v>2682.3450000000003</v>
      </c>
      <c r="U7053" s="8">
        <f>Sales[[#This Row],[Unit Cost]]*Sales[[#This Row],[Order Quantity]]</f>
        <v>1451.6220000000003</v>
      </c>
    </row>
    <row r="7054" spans="1:21" x14ac:dyDescent="0.2">
      <c r="A7054" s="6" t="s">
        <v>7267</v>
      </c>
      <c r="B7054" s="6" t="s">
        <v>26</v>
      </c>
      <c r="C7054" s="6" t="s">
        <v>145</v>
      </c>
      <c r="D7054" s="7">
        <v>44000</v>
      </c>
      <c r="E7054" s="7">
        <v>44088</v>
      </c>
      <c r="F7054" s="7">
        <v>44109</v>
      </c>
      <c r="G7054" s="7">
        <v>44112</v>
      </c>
      <c r="H7054" s="6">
        <f t="shared" si="330"/>
        <v>24</v>
      </c>
      <c r="I7054" s="6" t="s">
        <v>215</v>
      </c>
      <c r="J7054" s="6">
        <v>26</v>
      </c>
      <c r="K7054" s="6">
        <v>30</v>
      </c>
      <c r="L7054" s="6">
        <v>118</v>
      </c>
      <c r="M7054" s="6">
        <v>27</v>
      </c>
      <c r="N7054" s="6">
        <v>1</v>
      </c>
      <c r="O7054" s="6">
        <v>0.15</v>
      </c>
      <c r="P7054" s="8">
        <v>4013.3</v>
      </c>
      <c r="Q7054" s="8">
        <v>3210.6400000000003</v>
      </c>
      <c r="R7054" s="8">
        <f t="shared" si="331"/>
        <v>200.66499999999996</v>
      </c>
      <c r="S7054" s="8">
        <f>(((Sales[[#This Row],[Unit Price]]-(Sales[[#This Row],[Discount Applied]]*Sales[[#This Row],[Unit Price]]))-Q7054)/Q7054)*100</f>
        <v>6.2499999999999982</v>
      </c>
      <c r="T7054" s="8">
        <f t="shared" si="332"/>
        <v>3411.3050000000003</v>
      </c>
      <c r="U7054" s="8">
        <f>Sales[[#This Row],[Unit Cost]]*Sales[[#This Row],[Order Quantity]]</f>
        <v>3210.6400000000003</v>
      </c>
    </row>
    <row r="7055" spans="1:21" x14ac:dyDescent="0.2">
      <c r="A7055" s="6" t="s">
        <v>7268</v>
      </c>
      <c r="B7055" s="6" t="s">
        <v>25</v>
      </c>
      <c r="C7055" s="6" t="s">
        <v>145</v>
      </c>
      <c r="D7055" s="7">
        <v>44000</v>
      </c>
      <c r="E7055" s="7">
        <v>44088</v>
      </c>
      <c r="F7055" s="7">
        <v>44115</v>
      </c>
      <c r="G7055" s="7">
        <v>44123</v>
      </c>
      <c r="H7055" s="6">
        <f t="shared" si="330"/>
        <v>35</v>
      </c>
      <c r="I7055" s="6" t="s">
        <v>215</v>
      </c>
      <c r="J7055" s="6">
        <v>16</v>
      </c>
      <c r="K7055" s="6">
        <v>14</v>
      </c>
      <c r="L7055" s="6">
        <v>116</v>
      </c>
      <c r="M7055" s="6">
        <v>7</v>
      </c>
      <c r="N7055" s="6">
        <v>2</v>
      </c>
      <c r="O7055" s="6">
        <v>0.1</v>
      </c>
      <c r="P7055" s="8">
        <v>6070.2</v>
      </c>
      <c r="Q7055" s="8">
        <v>2974.3979999999997</v>
      </c>
      <c r="R7055" s="8">
        <f t="shared" si="331"/>
        <v>4977.5640000000012</v>
      </c>
      <c r="S7055" s="8">
        <f>(((Sales[[#This Row],[Unit Price]]-(Sales[[#This Row],[Discount Applied]]*Sales[[#This Row],[Unit Price]]))-Q7055)/Q7055)*100</f>
        <v>83.673469387755134</v>
      </c>
      <c r="T7055" s="8">
        <f t="shared" si="332"/>
        <v>10926.36</v>
      </c>
      <c r="U7055" s="8">
        <f>Sales[[#This Row],[Unit Cost]]*Sales[[#This Row],[Order Quantity]]</f>
        <v>5948.7959999999994</v>
      </c>
    </row>
    <row r="7056" spans="1:21" x14ac:dyDescent="0.2">
      <c r="A7056" s="6" t="s">
        <v>7269</v>
      </c>
      <c r="B7056" s="6" t="s">
        <v>25</v>
      </c>
      <c r="C7056" s="6" t="s">
        <v>148</v>
      </c>
      <c r="D7056" s="7">
        <v>44000</v>
      </c>
      <c r="E7056" s="7">
        <v>44088</v>
      </c>
      <c r="F7056" s="7">
        <v>44111</v>
      </c>
      <c r="G7056" s="7">
        <v>44116</v>
      </c>
      <c r="H7056" s="6">
        <f t="shared" si="330"/>
        <v>28</v>
      </c>
      <c r="I7056" s="6" t="s">
        <v>215</v>
      </c>
      <c r="J7056" s="6">
        <v>16</v>
      </c>
      <c r="K7056" s="6">
        <v>2</v>
      </c>
      <c r="L7056" s="6">
        <v>39</v>
      </c>
      <c r="M7056" s="6">
        <v>32</v>
      </c>
      <c r="N7056" s="6">
        <v>4</v>
      </c>
      <c r="O7056" s="6">
        <v>0.4</v>
      </c>
      <c r="P7056" s="8">
        <v>837.5</v>
      </c>
      <c r="Q7056" s="8">
        <v>695.125</v>
      </c>
      <c r="R7056" s="8">
        <f t="shared" si="331"/>
        <v>-770.5</v>
      </c>
      <c r="S7056" s="8">
        <f>(((Sales[[#This Row],[Unit Price]]-(Sales[[#This Row],[Discount Applied]]*Sales[[#This Row],[Unit Price]]))-Q7056)/Q7056)*100</f>
        <v>-27.710843373493976</v>
      </c>
      <c r="T7056" s="8">
        <f t="shared" si="332"/>
        <v>2010</v>
      </c>
      <c r="U7056" s="8">
        <f>Sales[[#This Row],[Unit Cost]]*Sales[[#This Row],[Order Quantity]]</f>
        <v>2780.5</v>
      </c>
    </row>
    <row r="7057" spans="1:21" x14ac:dyDescent="0.2">
      <c r="A7057" s="6" t="s">
        <v>7270</v>
      </c>
      <c r="B7057" s="6" t="s">
        <v>23</v>
      </c>
      <c r="C7057" s="6" t="s">
        <v>146</v>
      </c>
      <c r="D7057" s="7">
        <v>44000</v>
      </c>
      <c r="E7057" s="7">
        <v>44088</v>
      </c>
      <c r="F7057" s="7">
        <v>44111</v>
      </c>
      <c r="G7057" s="7">
        <v>44112</v>
      </c>
      <c r="H7057" s="6">
        <f t="shared" si="330"/>
        <v>24</v>
      </c>
      <c r="I7057" s="6" t="s">
        <v>215</v>
      </c>
      <c r="J7057" s="6">
        <v>25</v>
      </c>
      <c r="K7057" s="6">
        <v>16</v>
      </c>
      <c r="L7057" s="6">
        <v>314</v>
      </c>
      <c r="M7057" s="6">
        <v>46</v>
      </c>
      <c r="N7057" s="6">
        <v>3</v>
      </c>
      <c r="O7057" s="6">
        <v>0.2</v>
      </c>
      <c r="P7057" s="8">
        <v>2391.9</v>
      </c>
      <c r="Q7057" s="8">
        <v>1148.1120000000001</v>
      </c>
      <c r="R7057" s="8">
        <f t="shared" si="331"/>
        <v>2296.2240000000002</v>
      </c>
      <c r="S7057" s="8">
        <f>(((Sales[[#This Row],[Unit Price]]-(Sales[[#This Row],[Discount Applied]]*Sales[[#This Row],[Unit Price]]))-Q7057)/Q7057)*100</f>
        <v>66.666666666666657</v>
      </c>
      <c r="T7057" s="8">
        <f t="shared" si="332"/>
        <v>5740.56</v>
      </c>
      <c r="U7057" s="8">
        <f>Sales[[#This Row],[Unit Cost]]*Sales[[#This Row],[Order Quantity]]</f>
        <v>3444.3360000000002</v>
      </c>
    </row>
    <row r="7058" spans="1:21" x14ac:dyDescent="0.2">
      <c r="A7058" s="6" t="s">
        <v>7271</v>
      </c>
      <c r="B7058" s="6" t="s">
        <v>25</v>
      </c>
      <c r="C7058" s="6" t="s">
        <v>143</v>
      </c>
      <c r="D7058" s="7">
        <v>44000</v>
      </c>
      <c r="E7058" s="7">
        <v>44088</v>
      </c>
      <c r="F7058" s="7">
        <v>44103</v>
      </c>
      <c r="G7058" s="7">
        <v>44108</v>
      </c>
      <c r="H7058" s="6">
        <f t="shared" si="330"/>
        <v>20</v>
      </c>
      <c r="I7058" s="6" t="s">
        <v>215</v>
      </c>
      <c r="J7058" s="6">
        <v>14</v>
      </c>
      <c r="K7058" s="6">
        <v>4</v>
      </c>
      <c r="L7058" s="6">
        <v>346</v>
      </c>
      <c r="M7058" s="6">
        <v>18</v>
      </c>
      <c r="N7058" s="6">
        <v>6</v>
      </c>
      <c r="O7058" s="6">
        <v>0.3</v>
      </c>
      <c r="P7058" s="8">
        <v>2686.7000000000003</v>
      </c>
      <c r="Q7058" s="8">
        <v>1155.2810000000002</v>
      </c>
      <c r="R7058" s="8">
        <f t="shared" si="331"/>
        <v>4352.4539999999979</v>
      </c>
      <c r="S7058" s="8">
        <f>(((Sales[[#This Row],[Unit Price]]-(Sales[[#This Row],[Discount Applied]]*Sales[[#This Row],[Unit Price]]))-Q7058)/Q7058)*100</f>
        <v>62.790697674418581</v>
      </c>
      <c r="T7058" s="8">
        <f t="shared" si="332"/>
        <v>11284.14</v>
      </c>
      <c r="U7058" s="8">
        <f>Sales[[#This Row],[Unit Cost]]*Sales[[#This Row],[Order Quantity]]</f>
        <v>6931.6860000000015</v>
      </c>
    </row>
    <row r="7059" spans="1:21" x14ac:dyDescent="0.2">
      <c r="A7059" s="6" t="s">
        <v>7272</v>
      </c>
      <c r="B7059" s="6" t="s">
        <v>23</v>
      </c>
      <c r="C7059" s="6" t="s">
        <v>147</v>
      </c>
      <c r="D7059" s="7">
        <v>44000</v>
      </c>
      <c r="E7059" s="7">
        <v>44088</v>
      </c>
      <c r="F7059" s="7">
        <v>44107</v>
      </c>
      <c r="G7059" s="7">
        <v>44114</v>
      </c>
      <c r="H7059" s="6">
        <f t="shared" si="330"/>
        <v>26</v>
      </c>
      <c r="I7059" s="6" t="s">
        <v>215</v>
      </c>
      <c r="J7059" s="6">
        <v>21</v>
      </c>
      <c r="K7059" s="6">
        <v>20</v>
      </c>
      <c r="L7059" s="6">
        <v>229</v>
      </c>
      <c r="M7059" s="6">
        <v>16</v>
      </c>
      <c r="N7059" s="6">
        <v>3</v>
      </c>
      <c r="O7059" s="6">
        <v>0.15</v>
      </c>
      <c r="P7059" s="8">
        <v>2479</v>
      </c>
      <c r="Q7059" s="8">
        <v>1884.04</v>
      </c>
      <c r="R7059" s="8">
        <f t="shared" si="331"/>
        <v>669.32999999999993</v>
      </c>
      <c r="S7059" s="8">
        <f>(((Sales[[#This Row],[Unit Price]]-(Sales[[#This Row],[Discount Applied]]*Sales[[#This Row],[Unit Price]]))-Q7059)/Q7059)*100</f>
        <v>11.842105263157903</v>
      </c>
      <c r="T7059" s="8">
        <f t="shared" si="332"/>
        <v>6321.45</v>
      </c>
      <c r="U7059" s="8">
        <f>Sales[[#This Row],[Unit Cost]]*Sales[[#This Row],[Order Quantity]]</f>
        <v>5652.12</v>
      </c>
    </row>
    <row r="7060" spans="1:21" x14ac:dyDescent="0.2">
      <c r="A7060" s="6" t="s">
        <v>7273</v>
      </c>
      <c r="B7060" s="6" t="s">
        <v>23</v>
      </c>
      <c r="C7060" s="6" t="s">
        <v>143</v>
      </c>
      <c r="D7060" s="7">
        <v>44000</v>
      </c>
      <c r="E7060" s="7">
        <v>44088</v>
      </c>
      <c r="F7060" s="7">
        <v>44095</v>
      </c>
      <c r="G7060" s="7">
        <v>44101</v>
      </c>
      <c r="H7060" s="6">
        <f t="shared" si="330"/>
        <v>13</v>
      </c>
      <c r="I7060" s="6" t="s">
        <v>215</v>
      </c>
      <c r="J7060" s="6">
        <v>21</v>
      </c>
      <c r="K7060" s="6">
        <v>16</v>
      </c>
      <c r="L7060" s="6">
        <v>343</v>
      </c>
      <c r="M7060" s="6">
        <v>21</v>
      </c>
      <c r="N7060" s="6">
        <v>6</v>
      </c>
      <c r="O7060" s="6">
        <v>7.4999999999999997E-2</v>
      </c>
      <c r="P7060" s="8">
        <v>938</v>
      </c>
      <c r="Q7060" s="8">
        <v>384.58</v>
      </c>
      <c r="R7060" s="8">
        <f t="shared" si="331"/>
        <v>2898.4199999999996</v>
      </c>
      <c r="S7060" s="8">
        <f>(((Sales[[#This Row],[Unit Price]]-(Sales[[#This Row],[Discount Applied]]*Sales[[#This Row],[Unit Price]]))-Q7060)/Q7060)*100</f>
        <v>125.60975609756098</v>
      </c>
      <c r="T7060" s="8">
        <f t="shared" si="332"/>
        <v>5205.8999999999996</v>
      </c>
      <c r="U7060" s="8">
        <f>Sales[[#This Row],[Unit Cost]]*Sales[[#This Row],[Order Quantity]]</f>
        <v>2307.48</v>
      </c>
    </row>
    <row r="7061" spans="1:21" x14ac:dyDescent="0.2">
      <c r="A7061" s="6" t="s">
        <v>7274</v>
      </c>
      <c r="B7061" s="6" t="s">
        <v>25</v>
      </c>
      <c r="C7061" s="6" t="s">
        <v>145</v>
      </c>
      <c r="D7061" s="7">
        <v>44000</v>
      </c>
      <c r="E7061" s="7">
        <v>44089</v>
      </c>
      <c r="F7061" s="7">
        <v>44109</v>
      </c>
      <c r="G7061" s="7">
        <v>44114</v>
      </c>
      <c r="H7061" s="6">
        <f t="shared" si="330"/>
        <v>25</v>
      </c>
      <c r="I7061" s="6" t="s">
        <v>215</v>
      </c>
      <c r="J7061" s="6">
        <v>20</v>
      </c>
      <c r="K7061" s="6">
        <v>48</v>
      </c>
      <c r="L7061" s="6">
        <v>139</v>
      </c>
      <c r="M7061" s="6">
        <v>45</v>
      </c>
      <c r="N7061" s="6">
        <v>5</v>
      </c>
      <c r="O7061" s="6">
        <v>0.2</v>
      </c>
      <c r="P7061" s="8">
        <v>3906.1</v>
      </c>
      <c r="Q7061" s="8">
        <v>2968.636</v>
      </c>
      <c r="R7061" s="8">
        <f t="shared" si="331"/>
        <v>781.21999999999935</v>
      </c>
      <c r="S7061" s="8">
        <f>(((Sales[[#This Row],[Unit Price]]-(Sales[[#This Row],[Discount Applied]]*Sales[[#This Row],[Unit Price]]))-Q7061)/Q7061)*100</f>
        <v>5.2631578947368469</v>
      </c>
      <c r="T7061" s="8">
        <f t="shared" si="332"/>
        <v>15624.4</v>
      </c>
      <c r="U7061" s="8">
        <f>Sales[[#This Row],[Unit Cost]]*Sales[[#This Row],[Order Quantity]]</f>
        <v>14843.18</v>
      </c>
    </row>
    <row r="7062" spans="1:21" x14ac:dyDescent="0.2">
      <c r="A7062" s="6" t="s">
        <v>7275</v>
      </c>
      <c r="B7062" s="6" t="s">
        <v>25</v>
      </c>
      <c r="C7062" s="6" t="s">
        <v>147</v>
      </c>
      <c r="D7062" s="7">
        <v>44000</v>
      </c>
      <c r="E7062" s="7">
        <v>44089</v>
      </c>
      <c r="F7062" s="7">
        <v>44107</v>
      </c>
      <c r="G7062" s="7">
        <v>44117</v>
      </c>
      <c r="H7062" s="6">
        <f t="shared" si="330"/>
        <v>28</v>
      </c>
      <c r="I7062" s="6" t="s">
        <v>215</v>
      </c>
      <c r="J7062" s="6">
        <v>14</v>
      </c>
      <c r="K7062" s="6">
        <v>50</v>
      </c>
      <c r="L7062" s="6">
        <v>221</v>
      </c>
      <c r="M7062" s="6">
        <v>42</v>
      </c>
      <c r="N7062" s="6">
        <v>8</v>
      </c>
      <c r="O7062" s="6">
        <v>0.05</v>
      </c>
      <c r="P7062" s="8">
        <v>2894.4</v>
      </c>
      <c r="Q7062" s="8">
        <v>2402.3519999999999</v>
      </c>
      <c r="R7062" s="8">
        <f t="shared" si="331"/>
        <v>2778.6240000000034</v>
      </c>
      <c r="S7062" s="8">
        <f>(((Sales[[#This Row],[Unit Price]]-(Sales[[#This Row],[Discount Applied]]*Sales[[#This Row],[Unit Price]]))-Q7062)/Q7062)*100</f>
        <v>14.457831325301223</v>
      </c>
      <c r="T7062" s="8">
        <f t="shared" si="332"/>
        <v>21997.440000000002</v>
      </c>
      <c r="U7062" s="8">
        <f>Sales[[#This Row],[Unit Cost]]*Sales[[#This Row],[Order Quantity]]</f>
        <v>19218.815999999999</v>
      </c>
    </row>
    <row r="7063" spans="1:21" x14ac:dyDescent="0.2">
      <c r="A7063" s="6" t="s">
        <v>7276</v>
      </c>
      <c r="B7063" s="6" t="s">
        <v>23</v>
      </c>
      <c r="C7063" s="6" t="s">
        <v>144</v>
      </c>
      <c r="D7063" s="7">
        <v>44000</v>
      </c>
      <c r="E7063" s="7">
        <v>44089</v>
      </c>
      <c r="F7063" s="7">
        <v>44106</v>
      </c>
      <c r="G7063" s="7">
        <v>44112</v>
      </c>
      <c r="H7063" s="6">
        <f t="shared" si="330"/>
        <v>23</v>
      </c>
      <c r="I7063" s="6" t="s">
        <v>215</v>
      </c>
      <c r="J7063" s="6">
        <v>20</v>
      </c>
      <c r="K7063" s="6">
        <v>17</v>
      </c>
      <c r="L7063" s="6">
        <v>68</v>
      </c>
      <c r="M7063" s="6">
        <v>41</v>
      </c>
      <c r="N7063" s="6">
        <v>1</v>
      </c>
      <c r="O7063" s="6">
        <v>0.1</v>
      </c>
      <c r="P7063" s="8">
        <v>2231.1</v>
      </c>
      <c r="Q7063" s="8">
        <v>1249.4160000000002</v>
      </c>
      <c r="R7063" s="8">
        <f t="shared" si="331"/>
        <v>758.57399999999961</v>
      </c>
      <c r="S7063" s="8">
        <f>(((Sales[[#This Row],[Unit Price]]-(Sales[[#This Row],[Discount Applied]]*Sales[[#This Row],[Unit Price]]))-Q7063)/Q7063)*100</f>
        <v>60.71428571428568</v>
      </c>
      <c r="T7063" s="8">
        <f t="shared" si="332"/>
        <v>2007.9899999999998</v>
      </c>
      <c r="U7063" s="8">
        <f>Sales[[#This Row],[Unit Cost]]*Sales[[#This Row],[Order Quantity]]</f>
        <v>1249.4160000000002</v>
      </c>
    </row>
    <row r="7064" spans="1:21" x14ac:dyDescent="0.2">
      <c r="A7064" s="6" t="s">
        <v>7277</v>
      </c>
      <c r="B7064" s="6" t="s">
        <v>24</v>
      </c>
      <c r="C7064" s="6" t="s">
        <v>146</v>
      </c>
      <c r="D7064" s="7">
        <v>44000</v>
      </c>
      <c r="E7064" s="7">
        <v>44089</v>
      </c>
      <c r="F7064" s="7">
        <v>44096</v>
      </c>
      <c r="G7064" s="7">
        <v>44105</v>
      </c>
      <c r="H7064" s="6">
        <f t="shared" si="330"/>
        <v>16</v>
      </c>
      <c r="I7064" s="6" t="s">
        <v>215</v>
      </c>
      <c r="J7064" s="6">
        <v>7</v>
      </c>
      <c r="K7064" s="6">
        <v>29</v>
      </c>
      <c r="L7064" s="6">
        <v>314</v>
      </c>
      <c r="M7064" s="6">
        <v>40</v>
      </c>
      <c r="N7064" s="6">
        <v>1</v>
      </c>
      <c r="O7064" s="6">
        <v>0.2</v>
      </c>
      <c r="P7064" s="8">
        <v>1112.2</v>
      </c>
      <c r="Q7064" s="8">
        <v>912.00400000000002</v>
      </c>
      <c r="R7064" s="8">
        <f t="shared" si="331"/>
        <v>-22.244000000000028</v>
      </c>
      <c r="S7064" s="8">
        <f>(((Sales[[#This Row],[Unit Price]]-(Sales[[#This Row],[Discount Applied]]*Sales[[#This Row],[Unit Price]]))-Q7064)/Q7064)*100</f>
        <v>-2.4390243902439055</v>
      </c>
      <c r="T7064" s="8">
        <f t="shared" si="332"/>
        <v>889.76</v>
      </c>
      <c r="U7064" s="8">
        <f>Sales[[#This Row],[Unit Cost]]*Sales[[#This Row],[Order Quantity]]</f>
        <v>912.00400000000002</v>
      </c>
    </row>
    <row r="7065" spans="1:21" x14ac:dyDescent="0.2">
      <c r="A7065" s="6" t="s">
        <v>7278</v>
      </c>
      <c r="B7065" s="6" t="s">
        <v>24</v>
      </c>
      <c r="C7065" s="6" t="s">
        <v>148</v>
      </c>
      <c r="D7065" s="7">
        <v>44000</v>
      </c>
      <c r="E7065" s="7">
        <v>44089</v>
      </c>
      <c r="F7065" s="7">
        <v>44116</v>
      </c>
      <c r="G7065" s="7">
        <v>44126</v>
      </c>
      <c r="H7065" s="6">
        <f t="shared" si="330"/>
        <v>37</v>
      </c>
      <c r="I7065" s="6" t="s">
        <v>215</v>
      </c>
      <c r="J7065" s="6">
        <v>6</v>
      </c>
      <c r="K7065" s="6">
        <v>2</v>
      </c>
      <c r="L7065" s="6">
        <v>9</v>
      </c>
      <c r="M7065" s="6">
        <v>39</v>
      </c>
      <c r="N7065" s="6">
        <v>8</v>
      </c>
      <c r="O7065" s="6">
        <v>0.05</v>
      </c>
      <c r="P7065" s="8">
        <v>2311.5</v>
      </c>
      <c r="Q7065" s="8">
        <v>1386.8999999999999</v>
      </c>
      <c r="R7065" s="8">
        <f t="shared" si="331"/>
        <v>6472.2000000000025</v>
      </c>
      <c r="S7065" s="8">
        <f>(((Sales[[#This Row],[Unit Price]]-(Sales[[#This Row],[Discount Applied]]*Sales[[#This Row],[Unit Price]]))-Q7065)/Q7065)*100</f>
        <v>58.333333333333357</v>
      </c>
      <c r="T7065" s="8">
        <f t="shared" si="332"/>
        <v>17567.400000000001</v>
      </c>
      <c r="U7065" s="8">
        <f>Sales[[#This Row],[Unit Cost]]*Sales[[#This Row],[Order Quantity]]</f>
        <v>11095.199999999999</v>
      </c>
    </row>
    <row r="7066" spans="1:21" x14ac:dyDescent="0.2">
      <c r="A7066" s="6" t="s">
        <v>7279</v>
      </c>
      <c r="B7066" s="6" t="s">
        <v>24</v>
      </c>
      <c r="C7066" s="6" t="s">
        <v>147</v>
      </c>
      <c r="D7066" s="7">
        <v>44000</v>
      </c>
      <c r="E7066" s="7">
        <v>44089</v>
      </c>
      <c r="F7066" s="7">
        <v>44116</v>
      </c>
      <c r="G7066" s="7">
        <v>44125</v>
      </c>
      <c r="H7066" s="6">
        <f t="shared" si="330"/>
        <v>36</v>
      </c>
      <c r="I7066" s="6" t="s">
        <v>215</v>
      </c>
      <c r="J7066" s="6">
        <v>6</v>
      </c>
      <c r="K7066" s="6">
        <v>13</v>
      </c>
      <c r="L7066" s="6">
        <v>246</v>
      </c>
      <c r="M7066" s="6">
        <v>6</v>
      </c>
      <c r="N7066" s="6">
        <v>3</v>
      </c>
      <c r="O7066" s="6">
        <v>0.05</v>
      </c>
      <c r="P7066" s="8">
        <v>938</v>
      </c>
      <c r="Q7066" s="8">
        <v>497.14000000000004</v>
      </c>
      <c r="R7066" s="8">
        <f t="shared" si="331"/>
        <v>1181.8800000000001</v>
      </c>
      <c r="S7066" s="8">
        <f>(((Sales[[#This Row],[Unit Price]]-(Sales[[#This Row],[Discount Applied]]*Sales[[#This Row],[Unit Price]]))-Q7066)/Q7066)*100</f>
        <v>79.245283018867923</v>
      </c>
      <c r="T7066" s="8">
        <f t="shared" si="332"/>
        <v>2673.3</v>
      </c>
      <c r="U7066" s="8">
        <f>Sales[[#This Row],[Unit Cost]]*Sales[[#This Row],[Order Quantity]]</f>
        <v>1491.42</v>
      </c>
    </row>
    <row r="7067" spans="1:21" x14ac:dyDescent="0.2">
      <c r="A7067" s="6" t="s">
        <v>7280</v>
      </c>
      <c r="B7067" s="6" t="s">
        <v>24</v>
      </c>
      <c r="C7067" s="6" t="s">
        <v>144</v>
      </c>
      <c r="D7067" s="7">
        <v>44000</v>
      </c>
      <c r="E7067" s="7">
        <v>44089</v>
      </c>
      <c r="F7067" s="7">
        <v>44098</v>
      </c>
      <c r="G7067" s="7">
        <v>44102</v>
      </c>
      <c r="H7067" s="6">
        <f t="shared" si="330"/>
        <v>13</v>
      </c>
      <c r="I7067" s="6" t="s">
        <v>215</v>
      </c>
      <c r="J7067" s="6">
        <v>3</v>
      </c>
      <c r="K7067" s="6">
        <v>14</v>
      </c>
      <c r="L7067" s="6">
        <v>82</v>
      </c>
      <c r="M7067" s="6">
        <v>34</v>
      </c>
      <c r="N7067" s="6">
        <v>5</v>
      </c>
      <c r="O7067" s="6">
        <v>0.15</v>
      </c>
      <c r="P7067" s="8">
        <v>3651.5</v>
      </c>
      <c r="Q7067" s="8">
        <v>2446.5050000000001</v>
      </c>
      <c r="R7067" s="8">
        <f t="shared" si="331"/>
        <v>3286.3499999999985</v>
      </c>
      <c r="S7067" s="8">
        <f>(((Sales[[#This Row],[Unit Price]]-(Sales[[#This Row],[Discount Applied]]*Sales[[#This Row],[Unit Price]]))-Q7067)/Q7067)*100</f>
        <v>26.865671641791046</v>
      </c>
      <c r="T7067" s="8">
        <f t="shared" si="332"/>
        <v>15518.875</v>
      </c>
      <c r="U7067" s="8">
        <f>Sales[[#This Row],[Unit Cost]]*Sales[[#This Row],[Order Quantity]]</f>
        <v>12232.525000000001</v>
      </c>
    </row>
    <row r="7068" spans="1:21" x14ac:dyDescent="0.2">
      <c r="A7068" s="6" t="s">
        <v>7281</v>
      </c>
      <c r="B7068" s="6" t="s">
        <v>25</v>
      </c>
      <c r="C7068" s="6" t="s">
        <v>145</v>
      </c>
      <c r="D7068" s="7">
        <v>44000</v>
      </c>
      <c r="E7068" s="7">
        <v>44089</v>
      </c>
      <c r="F7068" s="7">
        <v>44095</v>
      </c>
      <c r="G7068" s="7">
        <v>44103</v>
      </c>
      <c r="H7068" s="6">
        <f t="shared" si="330"/>
        <v>14</v>
      </c>
      <c r="I7068" s="6" t="s">
        <v>215</v>
      </c>
      <c r="J7068" s="6">
        <v>17</v>
      </c>
      <c r="K7068" s="6">
        <v>48</v>
      </c>
      <c r="L7068" s="6">
        <v>104</v>
      </c>
      <c r="M7068" s="6">
        <v>44</v>
      </c>
      <c r="N7068" s="6">
        <v>3</v>
      </c>
      <c r="O7068" s="6">
        <v>0.3</v>
      </c>
      <c r="P7068" s="8">
        <v>1065.3</v>
      </c>
      <c r="Q7068" s="8">
        <v>681.79200000000003</v>
      </c>
      <c r="R7068" s="8">
        <f t="shared" si="331"/>
        <v>191.75399999999945</v>
      </c>
      <c r="S7068" s="8">
        <f>(((Sales[[#This Row],[Unit Price]]-(Sales[[#This Row],[Discount Applied]]*Sales[[#This Row],[Unit Price]]))-Q7068)/Q7068)*100</f>
        <v>9.375</v>
      </c>
      <c r="T7068" s="8">
        <f t="shared" si="332"/>
        <v>2237.1299999999997</v>
      </c>
      <c r="U7068" s="8">
        <f>Sales[[#This Row],[Unit Cost]]*Sales[[#This Row],[Order Quantity]]</f>
        <v>2045.3760000000002</v>
      </c>
    </row>
    <row r="7069" spans="1:21" x14ac:dyDescent="0.2">
      <c r="A7069" s="6" t="s">
        <v>7282</v>
      </c>
      <c r="B7069" s="6" t="s">
        <v>23</v>
      </c>
      <c r="C7069" s="6" t="s">
        <v>145</v>
      </c>
      <c r="D7069" s="7">
        <v>43900</v>
      </c>
      <c r="E7069" s="7">
        <v>44089</v>
      </c>
      <c r="F7069" s="7">
        <v>44108</v>
      </c>
      <c r="G7069" s="7">
        <v>44118</v>
      </c>
      <c r="H7069" s="6">
        <f t="shared" si="330"/>
        <v>29</v>
      </c>
      <c r="I7069" s="6" t="s">
        <v>215</v>
      </c>
      <c r="J7069" s="6">
        <v>24</v>
      </c>
      <c r="K7069" s="6">
        <v>29</v>
      </c>
      <c r="L7069" s="6">
        <v>142</v>
      </c>
      <c r="M7069" s="6">
        <v>7</v>
      </c>
      <c r="N7069" s="6">
        <v>1</v>
      </c>
      <c r="O7069" s="6">
        <v>0.2</v>
      </c>
      <c r="P7069" s="8">
        <v>167.5</v>
      </c>
      <c r="Q7069" s="8">
        <v>137.35</v>
      </c>
      <c r="R7069" s="8">
        <f t="shared" si="331"/>
        <v>-3.3499999999999943</v>
      </c>
      <c r="S7069" s="8">
        <f>(((Sales[[#This Row],[Unit Price]]-(Sales[[#This Row],[Discount Applied]]*Sales[[#This Row],[Unit Price]]))-Q7069)/Q7069)*100</f>
        <v>-2.4390243902438984</v>
      </c>
      <c r="T7069" s="8">
        <f t="shared" si="332"/>
        <v>134</v>
      </c>
      <c r="U7069" s="8">
        <f>Sales[[#This Row],[Unit Cost]]*Sales[[#This Row],[Order Quantity]]</f>
        <v>137.35</v>
      </c>
    </row>
    <row r="7070" spans="1:21" x14ac:dyDescent="0.2">
      <c r="A7070" s="6" t="s">
        <v>7283</v>
      </c>
      <c r="B7070" s="6" t="s">
        <v>24</v>
      </c>
      <c r="C7070" s="6" t="s">
        <v>143</v>
      </c>
      <c r="D7070" s="7">
        <v>44000</v>
      </c>
      <c r="E7070" s="7">
        <v>44089</v>
      </c>
      <c r="F7070" s="7">
        <v>44110</v>
      </c>
      <c r="G7070" s="7">
        <v>44119</v>
      </c>
      <c r="H7070" s="6">
        <f t="shared" si="330"/>
        <v>30</v>
      </c>
      <c r="I7070" s="6" t="s">
        <v>215</v>
      </c>
      <c r="J7070" s="6">
        <v>1</v>
      </c>
      <c r="K7070" s="6">
        <v>44</v>
      </c>
      <c r="L7070" s="6">
        <v>338</v>
      </c>
      <c r="M7070" s="6">
        <v>43</v>
      </c>
      <c r="N7070" s="6">
        <v>8</v>
      </c>
      <c r="O7070" s="6">
        <v>0.05</v>
      </c>
      <c r="P7070" s="8">
        <v>1118.9000000000001</v>
      </c>
      <c r="Q7070" s="8">
        <v>514.69400000000007</v>
      </c>
      <c r="R7070" s="8">
        <f t="shared" si="331"/>
        <v>4386.0880000000006</v>
      </c>
      <c r="S7070" s="8">
        <f>(((Sales[[#This Row],[Unit Price]]-(Sales[[#This Row],[Discount Applied]]*Sales[[#This Row],[Unit Price]]))-Q7070)/Q7070)*100</f>
        <v>106.5217391304348</v>
      </c>
      <c r="T7070" s="8">
        <f t="shared" si="332"/>
        <v>8503.6400000000012</v>
      </c>
      <c r="U7070" s="8">
        <f>Sales[[#This Row],[Unit Cost]]*Sales[[#This Row],[Order Quantity]]</f>
        <v>4117.5520000000006</v>
      </c>
    </row>
    <row r="7071" spans="1:21" x14ac:dyDescent="0.2">
      <c r="A7071" s="6" t="s">
        <v>7284</v>
      </c>
      <c r="B7071" s="6" t="s">
        <v>25</v>
      </c>
      <c r="C7071" s="6" t="s">
        <v>147</v>
      </c>
      <c r="D7071" s="7">
        <v>44000</v>
      </c>
      <c r="E7071" s="7">
        <v>44090</v>
      </c>
      <c r="F7071" s="7">
        <v>44102</v>
      </c>
      <c r="G7071" s="7">
        <v>44107</v>
      </c>
      <c r="H7071" s="6">
        <f t="shared" si="330"/>
        <v>17</v>
      </c>
      <c r="I7071" s="6" t="s">
        <v>215</v>
      </c>
      <c r="J7071" s="6">
        <v>13</v>
      </c>
      <c r="K7071" s="6">
        <v>42</v>
      </c>
      <c r="L7071" s="6">
        <v>260</v>
      </c>
      <c r="M7071" s="6">
        <v>22</v>
      </c>
      <c r="N7071" s="6">
        <v>5</v>
      </c>
      <c r="O7071" s="6">
        <v>7.4999999999999997E-2</v>
      </c>
      <c r="P7071" s="8">
        <v>2894.4</v>
      </c>
      <c r="Q7071" s="8">
        <v>1910.3040000000001</v>
      </c>
      <c r="R7071" s="8">
        <f t="shared" si="331"/>
        <v>3835.08</v>
      </c>
      <c r="S7071" s="8">
        <f>(((Sales[[#This Row],[Unit Price]]-(Sales[[#This Row],[Discount Applied]]*Sales[[#This Row],[Unit Price]]))-Q7071)/Q7071)*100</f>
        <v>40.151515151515156</v>
      </c>
      <c r="T7071" s="8">
        <f t="shared" si="332"/>
        <v>13386.6</v>
      </c>
      <c r="U7071" s="8">
        <f>Sales[[#This Row],[Unit Cost]]*Sales[[#This Row],[Order Quantity]]</f>
        <v>9551.52</v>
      </c>
    </row>
    <row r="7072" spans="1:21" x14ac:dyDescent="0.2">
      <c r="A7072" s="6" t="s">
        <v>7285</v>
      </c>
      <c r="B7072" s="6" t="s">
        <v>24</v>
      </c>
      <c r="C7072" s="6" t="s">
        <v>145</v>
      </c>
      <c r="D7072" s="7">
        <v>44000</v>
      </c>
      <c r="E7072" s="7">
        <v>44090</v>
      </c>
      <c r="F7072" s="7">
        <v>44099</v>
      </c>
      <c r="G7072" s="7">
        <v>44103</v>
      </c>
      <c r="H7072" s="6">
        <f t="shared" si="330"/>
        <v>13</v>
      </c>
      <c r="I7072" s="6" t="s">
        <v>215</v>
      </c>
      <c r="J7072" s="6">
        <v>10</v>
      </c>
      <c r="K7072" s="6">
        <v>5</v>
      </c>
      <c r="L7072" s="6">
        <v>129</v>
      </c>
      <c r="M7072" s="6">
        <v>28</v>
      </c>
      <c r="N7072" s="6">
        <v>4</v>
      </c>
      <c r="O7072" s="6">
        <v>0.2</v>
      </c>
      <c r="P7072" s="8">
        <v>5621.3</v>
      </c>
      <c r="Q7072" s="8">
        <v>3260.3539999999998</v>
      </c>
      <c r="R7072" s="8">
        <f t="shared" si="331"/>
        <v>4946.7440000000006</v>
      </c>
      <c r="S7072" s="8">
        <f>(((Sales[[#This Row],[Unit Price]]-(Sales[[#This Row],[Discount Applied]]*Sales[[#This Row],[Unit Price]]))-Q7072)/Q7072)*100</f>
        <v>37.931034482758633</v>
      </c>
      <c r="T7072" s="8">
        <f t="shared" si="332"/>
        <v>17988.16</v>
      </c>
      <c r="U7072" s="8">
        <f>Sales[[#This Row],[Unit Cost]]*Sales[[#This Row],[Order Quantity]]</f>
        <v>13041.415999999999</v>
      </c>
    </row>
    <row r="7073" spans="1:21" x14ac:dyDescent="0.2">
      <c r="A7073" s="6" t="s">
        <v>7286</v>
      </c>
      <c r="B7073" s="6" t="s">
        <v>24</v>
      </c>
      <c r="C7073" s="6" t="s">
        <v>146</v>
      </c>
      <c r="D7073" s="7">
        <v>44000</v>
      </c>
      <c r="E7073" s="7">
        <v>44090</v>
      </c>
      <c r="F7073" s="7">
        <v>44116</v>
      </c>
      <c r="G7073" s="7">
        <v>44123</v>
      </c>
      <c r="H7073" s="6">
        <f t="shared" si="330"/>
        <v>33</v>
      </c>
      <c r="I7073" s="6" t="s">
        <v>215</v>
      </c>
      <c r="J7073" s="6">
        <v>8</v>
      </c>
      <c r="K7073" s="6">
        <v>46</v>
      </c>
      <c r="L7073" s="6">
        <v>312</v>
      </c>
      <c r="M7073" s="6">
        <v>27</v>
      </c>
      <c r="N7073" s="6">
        <v>6</v>
      </c>
      <c r="O7073" s="6">
        <v>0.2</v>
      </c>
      <c r="P7073" s="8">
        <v>194.3</v>
      </c>
      <c r="Q7073" s="8">
        <v>95.207000000000008</v>
      </c>
      <c r="R7073" s="8">
        <f t="shared" si="331"/>
        <v>361.39800000000002</v>
      </c>
      <c r="S7073" s="8">
        <f>(((Sales[[#This Row],[Unit Price]]-(Sales[[#This Row],[Discount Applied]]*Sales[[#This Row],[Unit Price]]))-Q7073)/Q7073)*100</f>
        <v>63.265306122448962</v>
      </c>
      <c r="T7073" s="8">
        <f t="shared" si="332"/>
        <v>932.6400000000001</v>
      </c>
      <c r="U7073" s="8">
        <f>Sales[[#This Row],[Unit Cost]]*Sales[[#This Row],[Order Quantity]]</f>
        <v>571.24200000000008</v>
      </c>
    </row>
    <row r="7074" spans="1:21" x14ac:dyDescent="0.2">
      <c r="A7074" s="6" t="s">
        <v>7287</v>
      </c>
      <c r="B7074" s="6" t="s">
        <v>26</v>
      </c>
      <c r="C7074" s="6" t="s">
        <v>146</v>
      </c>
      <c r="D7074" s="7">
        <v>44000</v>
      </c>
      <c r="E7074" s="7">
        <v>44090</v>
      </c>
      <c r="F7074" s="7">
        <v>44107</v>
      </c>
      <c r="G7074" s="7">
        <v>44112</v>
      </c>
      <c r="H7074" s="6">
        <f t="shared" si="330"/>
        <v>22</v>
      </c>
      <c r="I7074" s="6" t="s">
        <v>215</v>
      </c>
      <c r="J7074" s="6">
        <v>28</v>
      </c>
      <c r="K7074" s="6">
        <v>48</v>
      </c>
      <c r="L7074" s="6">
        <v>278</v>
      </c>
      <c r="M7074" s="6">
        <v>23</v>
      </c>
      <c r="N7074" s="6">
        <v>5</v>
      </c>
      <c r="O7074" s="6">
        <v>0.05</v>
      </c>
      <c r="P7074" s="8">
        <v>1159.1000000000001</v>
      </c>
      <c r="Q7074" s="8">
        <v>869.32500000000005</v>
      </c>
      <c r="R7074" s="8">
        <f t="shared" si="331"/>
        <v>1159.1000000000004</v>
      </c>
      <c r="S7074" s="8">
        <f>(((Sales[[#This Row],[Unit Price]]-(Sales[[#This Row],[Discount Applied]]*Sales[[#This Row],[Unit Price]]))-Q7074)/Q7074)*100</f>
        <v>26.666666666666682</v>
      </c>
      <c r="T7074" s="8">
        <f t="shared" si="332"/>
        <v>5505.7250000000004</v>
      </c>
      <c r="U7074" s="8">
        <f>Sales[[#This Row],[Unit Cost]]*Sales[[#This Row],[Order Quantity]]</f>
        <v>4346.625</v>
      </c>
    </row>
    <row r="7075" spans="1:21" x14ac:dyDescent="0.2">
      <c r="A7075" s="6" t="s">
        <v>7288</v>
      </c>
      <c r="B7075" s="6" t="s">
        <v>24</v>
      </c>
      <c r="C7075" s="6" t="s">
        <v>146</v>
      </c>
      <c r="D7075" s="7">
        <v>44000</v>
      </c>
      <c r="E7075" s="7">
        <v>44090</v>
      </c>
      <c r="F7075" s="7">
        <v>44096</v>
      </c>
      <c r="G7075" s="7">
        <v>44097</v>
      </c>
      <c r="H7075" s="6">
        <f t="shared" si="330"/>
        <v>7</v>
      </c>
      <c r="I7075" s="6" t="s">
        <v>215</v>
      </c>
      <c r="J7075" s="6">
        <v>4</v>
      </c>
      <c r="K7075" s="6">
        <v>34</v>
      </c>
      <c r="L7075" s="6">
        <v>280</v>
      </c>
      <c r="M7075" s="6">
        <v>24</v>
      </c>
      <c r="N7075" s="6">
        <v>5</v>
      </c>
      <c r="O7075" s="6">
        <v>0.05</v>
      </c>
      <c r="P7075" s="8">
        <v>1896.1000000000001</v>
      </c>
      <c r="Q7075" s="8">
        <v>1118.6990000000001</v>
      </c>
      <c r="R7075" s="8">
        <f t="shared" si="331"/>
        <v>3412.9799999999996</v>
      </c>
      <c r="S7075" s="8">
        <f>(((Sales[[#This Row],[Unit Price]]-(Sales[[#This Row],[Discount Applied]]*Sales[[#This Row],[Unit Price]]))-Q7075)/Q7075)*100</f>
        <v>61.016949152542367</v>
      </c>
      <c r="T7075" s="8">
        <f t="shared" si="332"/>
        <v>9006.4750000000004</v>
      </c>
      <c r="U7075" s="8">
        <f>Sales[[#This Row],[Unit Cost]]*Sales[[#This Row],[Order Quantity]]</f>
        <v>5593.4950000000008</v>
      </c>
    </row>
    <row r="7076" spans="1:21" x14ac:dyDescent="0.2">
      <c r="A7076" s="6" t="s">
        <v>7289</v>
      </c>
      <c r="B7076" s="6" t="s">
        <v>23</v>
      </c>
      <c r="C7076" s="6" t="s">
        <v>146</v>
      </c>
      <c r="D7076" s="7">
        <v>44000</v>
      </c>
      <c r="E7076" s="7">
        <v>44090</v>
      </c>
      <c r="F7076" s="7">
        <v>44106</v>
      </c>
      <c r="G7076" s="7">
        <v>44111</v>
      </c>
      <c r="H7076" s="6">
        <f t="shared" si="330"/>
        <v>21</v>
      </c>
      <c r="I7076" s="6" t="s">
        <v>215</v>
      </c>
      <c r="J7076" s="6">
        <v>24</v>
      </c>
      <c r="K7076" s="6">
        <v>33</v>
      </c>
      <c r="L7076" s="6">
        <v>282</v>
      </c>
      <c r="M7076" s="6">
        <v>26</v>
      </c>
      <c r="N7076" s="6">
        <v>8</v>
      </c>
      <c r="O7076" s="6">
        <v>0.1</v>
      </c>
      <c r="P7076" s="8">
        <v>1018.4</v>
      </c>
      <c r="Q7076" s="8">
        <v>824.904</v>
      </c>
      <c r="R7076" s="8">
        <f t="shared" si="331"/>
        <v>733.24799999999959</v>
      </c>
      <c r="S7076" s="8">
        <f>(((Sales[[#This Row],[Unit Price]]-(Sales[[#This Row],[Discount Applied]]*Sales[[#This Row],[Unit Price]]))-Q7076)/Q7076)*100</f>
        <v>11.111111111111105</v>
      </c>
      <c r="T7076" s="8">
        <f t="shared" si="332"/>
        <v>7332.48</v>
      </c>
      <c r="U7076" s="8">
        <f>Sales[[#This Row],[Unit Cost]]*Sales[[#This Row],[Order Quantity]]</f>
        <v>6599.232</v>
      </c>
    </row>
    <row r="7077" spans="1:21" x14ac:dyDescent="0.2">
      <c r="A7077" s="6" t="s">
        <v>7290</v>
      </c>
      <c r="B7077" s="6" t="s">
        <v>25</v>
      </c>
      <c r="C7077" s="6" t="s">
        <v>148</v>
      </c>
      <c r="D7077" s="7">
        <v>44000</v>
      </c>
      <c r="E7077" s="7">
        <v>44090</v>
      </c>
      <c r="F7077" s="7">
        <v>44118</v>
      </c>
      <c r="G7077" s="7">
        <v>44127</v>
      </c>
      <c r="H7077" s="6">
        <f t="shared" si="330"/>
        <v>37</v>
      </c>
      <c r="I7077" s="6" t="s">
        <v>215</v>
      </c>
      <c r="J7077" s="6">
        <v>13</v>
      </c>
      <c r="K7077" s="6">
        <v>17</v>
      </c>
      <c r="L7077" s="6">
        <v>43</v>
      </c>
      <c r="M7077" s="6">
        <v>34</v>
      </c>
      <c r="N7077" s="6">
        <v>4</v>
      </c>
      <c r="O7077" s="6">
        <v>0.05</v>
      </c>
      <c r="P7077" s="8">
        <v>5125.5</v>
      </c>
      <c r="Q7077" s="8">
        <v>3792.87</v>
      </c>
      <c r="R7077" s="8">
        <f t="shared" si="331"/>
        <v>4305.4200000000019</v>
      </c>
      <c r="S7077" s="8">
        <f>(((Sales[[#This Row],[Unit Price]]-(Sales[[#This Row],[Discount Applied]]*Sales[[#This Row],[Unit Price]]))-Q7077)/Q7077)*100</f>
        <v>28.378378378378393</v>
      </c>
      <c r="T7077" s="8">
        <f t="shared" si="332"/>
        <v>19476.900000000001</v>
      </c>
      <c r="U7077" s="8">
        <f>Sales[[#This Row],[Unit Cost]]*Sales[[#This Row],[Order Quantity]]</f>
        <v>15171.48</v>
      </c>
    </row>
    <row r="7078" spans="1:21" x14ac:dyDescent="0.2">
      <c r="A7078" s="6" t="s">
        <v>7291</v>
      </c>
      <c r="B7078" s="6" t="s">
        <v>26</v>
      </c>
      <c r="C7078" s="6" t="s">
        <v>147</v>
      </c>
      <c r="D7078" s="7">
        <v>44000</v>
      </c>
      <c r="E7078" s="7">
        <v>44090</v>
      </c>
      <c r="F7078" s="7">
        <v>44114</v>
      </c>
      <c r="G7078" s="7">
        <v>44118</v>
      </c>
      <c r="H7078" s="6">
        <f t="shared" si="330"/>
        <v>28</v>
      </c>
      <c r="I7078" s="6" t="s">
        <v>215</v>
      </c>
      <c r="J7078" s="6">
        <v>27</v>
      </c>
      <c r="K7078" s="6">
        <v>32</v>
      </c>
      <c r="L7078" s="6">
        <v>236</v>
      </c>
      <c r="M7078" s="6">
        <v>16</v>
      </c>
      <c r="N7078" s="6">
        <v>4</v>
      </c>
      <c r="O7078" s="6">
        <v>0.3</v>
      </c>
      <c r="P7078" s="8">
        <v>1058.6000000000001</v>
      </c>
      <c r="Q7078" s="8">
        <v>508.12800000000004</v>
      </c>
      <c r="R7078" s="8">
        <f t="shared" si="331"/>
        <v>931.56800000000021</v>
      </c>
      <c r="S7078" s="8">
        <f>(((Sales[[#This Row],[Unit Price]]-(Sales[[#This Row],[Discount Applied]]*Sales[[#This Row],[Unit Price]]))-Q7078)/Q7078)*100</f>
        <v>45.833333333333343</v>
      </c>
      <c r="T7078" s="8">
        <f t="shared" si="332"/>
        <v>2964.0800000000004</v>
      </c>
      <c r="U7078" s="8">
        <f>Sales[[#This Row],[Unit Cost]]*Sales[[#This Row],[Order Quantity]]</f>
        <v>2032.5120000000002</v>
      </c>
    </row>
    <row r="7079" spans="1:21" x14ac:dyDescent="0.2">
      <c r="A7079" s="6" t="s">
        <v>7292</v>
      </c>
      <c r="B7079" s="6" t="s">
        <v>24</v>
      </c>
      <c r="C7079" s="6" t="s">
        <v>145</v>
      </c>
      <c r="D7079" s="7">
        <v>44000</v>
      </c>
      <c r="E7079" s="7">
        <v>44090</v>
      </c>
      <c r="F7079" s="7">
        <v>44117</v>
      </c>
      <c r="G7079" s="7">
        <v>44127</v>
      </c>
      <c r="H7079" s="6">
        <f t="shared" si="330"/>
        <v>37</v>
      </c>
      <c r="I7079" s="6" t="s">
        <v>215</v>
      </c>
      <c r="J7079" s="6">
        <v>4</v>
      </c>
      <c r="K7079" s="6">
        <v>8</v>
      </c>
      <c r="L7079" s="6">
        <v>105</v>
      </c>
      <c r="M7079" s="6">
        <v>16</v>
      </c>
      <c r="N7079" s="6">
        <v>1</v>
      </c>
      <c r="O7079" s="6">
        <v>0.05</v>
      </c>
      <c r="P7079" s="8">
        <v>1058.6000000000001</v>
      </c>
      <c r="Q7079" s="8">
        <v>508.12800000000004</v>
      </c>
      <c r="R7079" s="8">
        <f t="shared" si="331"/>
        <v>497.54200000000003</v>
      </c>
      <c r="S7079" s="8">
        <f>(((Sales[[#This Row],[Unit Price]]-(Sales[[#This Row],[Discount Applied]]*Sales[[#This Row],[Unit Price]]))-Q7079)/Q7079)*100</f>
        <v>97.916666666666657</v>
      </c>
      <c r="T7079" s="8">
        <f t="shared" si="332"/>
        <v>1005.6700000000001</v>
      </c>
      <c r="U7079" s="8">
        <f>Sales[[#This Row],[Unit Cost]]*Sales[[#This Row],[Order Quantity]]</f>
        <v>508.12800000000004</v>
      </c>
    </row>
    <row r="7080" spans="1:21" x14ac:dyDescent="0.2">
      <c r="A7080" s="6" t="s">
        <v>7293</v>
      </c>
      <c r="B7080" s="6" t="s">
        <v>24</v>
      </c>
      <c r="C7080" s="6" t="s">
        <v>146</v>
      </c>
      <c r="D7080" s="7">
        <v>44000</v>
      </c>
      <c r="E7080" s="7">
        <v>44090</v>
      </c>
      <c r="F7080" s="7">
        <v>44116</v>
      </c>
      <c r="G7080" s="7">
        <v>44118</v>
      </c>
      <c r="H7080" s="6">
        <f t="shared" si="330"/>
        <v>28</v>
      </c>
      <c r="I7080" s="6" t="s">
        <v>215</v>
      </c>
      <c r="J7080" s="6">
        <v>12</v>
      </c>
      <c r="K7080" s="6">
        <v>1</v>
      </c>
      <c r="L7080" s="6">
        <v>324</v>
      </c>
      <c r="M7080" s="6">
        <v>7</v>
      </c>
      <c r="N7080" s="6">
        <v>6</v>
      </c>
      <c r="O7080" s="6">
        <v>0.1</v>
      </c>
      <c r="P7080" s="8">
        <v>194.3</v>
      </c>
      <c r="Q7080" s="8">
        <v>147.66800000000001</v>
      </c>
      <c r="R7080" s="8">
        <f t="shared" si="331"/>
        <v>163.21200000000022</v>
      </c>
      <c r="S7080" s="8">
        <f>(((Sales[[#This Row],[Unit Price]]-(Sales[[#This Row],[Discount Applied]]*Sales[[#This Row],[Unit Price]]))-Q7080)/Q7080)*100</f>
        <v>18.421052631578945</v>
      </c>
      <c r="T7080" s="8">
        <f t="shared" si="332"/>
        <v>1049.2200000000003</v>
      </c>
      <c r="U7080" s="8">
        <f>Sales[[#This Row],[Unit Cost]]*Sales[[#This Row],[Order Quantity]]</f>
        <v>886.00800000000004</v>
      </c>
    </row>
    <row r="7081" spans="1:21" x14ac:dyDescent="0.2">
      <c r="A7081" s="6" t="s">
        <v>7294</v>
      </c>
      <c r="B7081" s="6" t="s">
        <v>24</v>
      </c>
      <c r="C7081" s="6" t="s">
        <v>143</v>
      </c>
      <c r="D7081" s="7">
        <v>44000</v>
      </c>
      <c r="E7081" s="7">
        <v>44090</v>
      </c>
      <c r="F7081" s="7">
        <v>44100</v>
      </c>
      <c r="G7081" s="7">
        <v>44106</v>
      </c>
      <c r="H7081" s="6">
        <f t="shared" si="330"/>
        <v>16</v>
      </c>
      <c r="I7081" s="6" t="s">
        <v>215</v>
      </c>
      <c r="J7081" s="6">
        <v>9</v>
      </c>
      <c r="K7081" s="6">
        <v>1</v>
      </c>
      <c r="L7081" s="6">
        <v>352</v>
      </c>
      <c r="M7081" s="6">
        <v>1</v>
      </c>
      <c r="N7081" s="6">
        <v>1</v>
      </c>
      <c r="O7081" s="6">
        <v>0.05</v>
      </c>
      <c r="P7081" s="8">
        <v>1051.9000000000001</v>
      </c>
      <c r="Q7081" s="8">
        <v>841.5200000000001</v>
      </c>
      <c r="R7081" s="8">
        <f t="shared" si="331"/>
        <v>157.78499999999997</v>
      </c>
      <c r="S7081" s="8">
        <f>(((Sales[[#This Row],[Unit Price]]-(Sales[[#This Row],[Discount Applied]]*Sales[[#This Row],[Unit Price]]))-Q7081)/Q7081)*100</f>
        <v>18.749999999999993</v>
      </c>
      <c r="T7081" s="8">
        <f t="shared" si="332"/>
        <v>999.30500000000006</v>
      </c>
      <c r="U7081" s="8">
        <f>Sales[[#This Row],[Unit Cost]]*Sales[[#This Row],[Order Quantity]]</f>
        <v>841.5200000000001</v>
      </c>
    </row>
    <row r="7082" spans="1:21" x14ac:dyDescent="0.2">
      <c r="A7082" s="6" t="s">
        <v>7295</v>
      </c>
      <c r="B7082" s="6" t="s">
        <v>23</v>
      </c>
      <c r="C7082" s="6" t="s">
        <v>146</v>
      </c>
      <c r="D7082" s="7">
        <v>44000</v>
      </c>
      <c r="E7082" s="7">
        <v>44091</v>
      </c>
      <c r="F7082" s="7">
        <v>44114</v>
      </c>
      <c r="G7082" s="7">
        <v>44121</v>
      </c>
      <c r="H7082" s="6">
        <f t="shared" si="330"/>
        <v>30</v>
      </c>
      <c r="I7082" s="6" t="s">
        <v>215</v>
      </c>
      <c r="J7082" s="6">
        <v>24</v>
      </c>
      <c r="K7082" s="6">
        <v>21</v>
      </c>
      <c r="L7082" s="6">
        <v>303</v>
      </c>
      <c r="M7082" s="6">
        <v>22</v>
      </c>
      <c r="N7082" s="6">
        <v>7</v>
      </c>
      <c r="O7082" s="6">
        <v>7.4999999999999997E-2</v>
      </c>
      <c r="P7082" s="8">
        <v>897.80000000000007</v>
      </c>
      <c r="Q7082" s="8">
        <v>673.35</v>
      </c>
      <c r="R7082" s="8">
        <f t="shared" si="331"/>
        <v>1099.8050000000003</v>
      </c>
      <c r="S7082" s="8">
        <f>(((Sales[[#This Row],[Unit Price]]-(Sales[[#This Row],[Discount Applied]]*Sales[[#This Row],[Unit Price]]))-Q7082)/Q7082)*100</f>
        <v>23.333333333333332</v>
      </c>
      <c r="T7082" s="8">
        <f t="shared" si="332"/>
        <v>5813.2550000000001</v>
      </c>
      <c r="U7082" s="8">
        <f>Sales[[#This Row],[Unit Cost]]*Sales[[#This Row],[Order Quantity]]</f>
        <v>4713.45</v>
      </c>
    </row>
    <row r="7083" spans="1:21" x14ac:dyDescent="0.2">
      <c r="A7083" s="6" t="s">
        <v>7296</v>
      </c>
      <c r="B7083" s="6" t="s">
        <v>24</v>
      </c>
      <c r="C7083" s="6" t="s">
        <v>146</v>
      </c>
      <c r="D7083" s="7">
        <v>44000</v>
      </c>
      <c r="E7083" s="7">
        <v>44091</v>
      </c>
      <c r="F7083" s="7">
        <v>44116</v>
      </c>
      <c r="G7083" s="7">
        <v>44119</v>
      </c>
      <c r="H7083" s="6">
        <f t="shared" si="330"/>
        <v>28</v>
      </c>
      <c r="I7083" s="6" t="s">
        <v>215</v>
      </c>
      <c r="J7083" s="6">
        <v>8</v>
      </c>
      <c r="K7083" s="6">
        <v>23</v>
      </c>
      <c r="L7083" s="6">
        <v>318</v>
      </c>
      <c r="M7083" s="6">
        <v>4</v>
      </c>
      <c r="N7083" s="6">
        <v>1</v>
      </c>
      <c r="O7083" s="6">
        <v>0.15</v>
      </c>
      <c r="P7083" s="8">
        <v>1051.9000000000001</v>
      </c>
      <c r="Q7083" s="8">
        <v>809.96300000000008</v>
      </c>
      <c r="R7083" s="8">
        <f t="shared" si="331"/>
        <v>84.152000000000044</v>
      </c>
      <c r="S7083" s="8">
        <f>(((Sales[[#This Row],[Unit Price]]-(Sales[[#This Row],[Discount Applied]]*Sales[[#This Row],[Unit Price]]))-Q7083)/Q7083)*100</f>
        <v>10.389610389610395</v>
      </c>
      <c r="T7083" s="8">
        <f t="shared" si="332"/>
        <v>894.11500000000012</v>
      </c>
      <c r="U7083" s="8">
        <f>Sales[[#This Row],[Unit Cost]]*Sales[[#This Row],[Order Quantity]]</f>
        <v>809.96300000000008</v>
      </c>
    </row>
    <row r="7084" spans="1:21" x14ac:dyDescent="0.2">
      <c r="A7084" s="6" t="s">
        <v>7297</v>
      </c>
      <c r="B7084" s="6" t="s">
        <v>23</v>
      </c>
      <c r="C7084" s="6" t="s">
        <v>148</v>
      </c>
      <c r="D7084" s="7">
        <v>44000</v>
      </c>
      <c r="E7084" s="7">
        <v>44091</v>
      </c>
      <c r="F7084" s="7">
        <v>44098</v>
      </c>
      <c r="G7084" s="7">
        <v>44106</v>
      </c>
      <c r="H7084" s="6">
        <f t="shared" si="330"/>
        <v>15</v>
      </c>
      <c r="I7084" s="6" t="s">
        <v>215</v>
      </c>
      <c r="J7084" s="6">
        <v>24</v>
      </c>
      <c r="K7084" s="6">
        <v>13</v>
      </c>
      <c r="L7084" s="6">
        <v>3</v>
      </c>
      <c r="M7084" s="6">
        <v>34</v>
      </c>
      <c r="N7084" s="6">
        <v>3</v>
      </c>
      <c r="O7084" s="6">
        <v>0.05</v>
      </c>
      <c r="P7084" s="8">
        <v>268</v>
      </c>
      <c r="Q7084" s="8">
        <v>222.44</v>
      </c>
      <c r="R7084" s="8">
        <f t="shared" si="331"/>
        <v>96.480000000000018</v>
      </c>
      <c r="S7084" s="8">
        <f>(((Sales[[#This Row],[Unit Price]]-(Sales[[#This Row],[Discount Applied]]*Sales[[#This Row],[Unit Price]]))-Q7084)/Q7084)*100</f>
        <v>14.457831325301203</v>
      </c>
      <c r="T7084" s="8">
        <f t="shared" si="332"/>
        <v>763.8</v>
      </c>
      <c r="U7084" s="8">
        <f>Sales[[#This Row],[Unit Cost]]*Sales[[#This Row],[Order Quantity]]</f>
        <v>667.31999999999994</v>
      </c>
    </row>
    <row r="7085" spans="1:21" x14ac:dyDescent="0.2">
      <c r="A7085" s="6" t="s">
        <v>7298</v>
      </c>
      <c r="B7085" s="6" t="s">
        <v>25</v>
      </c>
      <c r="C7085" s="6" t="s">
        <v>145</v>
      </c>
      <c r="D7085" s="7">
        <v>44000</v>
      </c>
      <c r="E7085" s="7">
        <v>44091</v>
      </c>
      <c r="F7085" s="7">
        <v>44103</v>
      </c>
      <c r="G7085" s="7">
        <v>44109</v>
      </c>
      <c r="H7085" s="6">
        <f t="shared" si="330"/>
        <v>18</v>
      </c>
      <c r="I7085" s="6" t="s">
        <v>215</v>
      </c>
      <c r="J7085" s="6">
        <v>19</v>
      </c>
      <c r="K7085" s="6">
        <v>7</v>
      </c>
      <c r="L7085" s="6">
        <v>88</v>
      </c>
      <c r="M7085" s="6">
        <v>46</v>
      </c>
      <c r="N7085" s="6">
        <v>1</v>
      </c>
      <c r="O7085" s="6">
        <v>0.1</v>
      </c>
      <c r="P7085" s="8">
        <v>1963.1000000000001</v>
      </c>
      <c r="Q7085" s="8">
        <v>1217.1220000000001</v>
      </c>
      <c r="R7085" s="8">
        <f t="shared" si="331"/>
        <v>549.66800000000012</v>
      </c>
      <c r="S7085" s="8">
        <f>(((Sales[[#This Row],[Unit Price]]-(Sales[[#This Row],[Discount Applied]]*Sales[[#This Row],[Unit Price]]))-Q7085)/Q7085)*100</f>
        <v>45.161290322580655</v>
      </c>
      <c r="T7085" s="8">
        <f t="shared" si="332"/>
        <v>1766.7900000000002</v>
      </c>
      <c r="U7085" s="8">
        <f>Sales[[#This Row],[Unit Cost]]*Sales[[#This Row],[Order Quantity]]</f>
        <v>1217.1220000000001</v>
      </c>
    </row>
    <row r="7086" spans="1:21" x14ac:dyDescent="0.2">
      <c r="A7086" s="6" t="s">
        <v>7299</v>
      </c>
      <c r="B7086" s="6" t="s">
        <v>24</v>
      </c>
      <c r="C7086" s="6" t="s">
        <v>145</v>
      </c>
      <c r="D7086" s="7">
        <v>44000</v>
      </c>
      <c r="E7086" s="7">
        <v>44091</v>
      </c>
      <c r="F7086" s="7">
        <v>44101</v>
      </c>
      <c r="G7086" s="7">
        <v>44102</v>
      </c>
      <c r="H7086" s="6">
        <f t="shared" si="330"/>
        <v>11</v>
      </c>
      <c r="I7086" s="6" t="s">
        <v>215</v>
      </c>
      <c r="J7086" s="6">
        <v>3</v>
      </c>
      <c r="K7086" s="6">
        <v>45</v>
      </c>
      <c r="L7086" s="6">
        <v>101</v>
      </c>
      <c r="M7086" s="6">
        <v>31</v>
      </c>
      <c r="N7086" s="6">
        <v>3</v>
      </c>
      <c r="O7086" s="6">
        <v>0.05</v>
      </c>
      <c r="P7086" s="8">
        <v>1715.2</v>
      </c>
      <c r="Q7086" s="8">
        <v>771.84</v>
      </c>
      <c r="R7086" s="8">
        <f t="shared" si="331"/>
        <v>2572.8000000000006</v>
      </c>
      <c r="S7086" s="8">
        <f>(((Sales[[#This Row],[Unit Price]]-(Sales[[#This Row],[Discount Applied]]*Sales[[#This Row],[Unit Price]]))-Q7086)/Q7086)*100</f>
        <v>111.11111111111111</v>
      </c>
      <c r="T7086" s="8">
        <f t="shared" si="332"/>
        <v>4888.3200000000006</v>
      </c>
      <c r="U7086" s="8">
        <f>Sales[[#This Row],[Unit Cost]]*Sales[[#This Row],[Order Quantity]]</f>
        <v>2315.52</v>
      </c>
    </row>
    <row r="7087" spans="1:21" x14ac:dyDescent="0.2">
      <c r="A7087" s="6" t="s">
        <v>7300</v>
      </c>
      <c r="B7087" s="6" t="s">
        <v>23</v>
      </c>
      <c r="C7087" s="6" t="s">
        <v>143</v>
      </c>
      <c r="D7087" s="7">
        <v>44000</v>
      </c>
      <c r="E7087" s="7">
        <v>44091</v>
      </c>
      <c r="F7087" s="7">
        <v>44109</v>
      </c>
      <c r="G7087" s="7">
        <v>44115</v>
      </c>
      <c r="H7087" s="6">
        <f t="shared" si="330"/>
        <v>24</v>
      </c>
      <c r="I7087" s="6" t="s">
        <v>215</v>
      </c>
      <c r="J7087" s="6">
        <v>21</v>
      </c>
      <c r="K7087" s="6">
        <v>41</v>
      </c>
      <c r="L7087" s="6">
        <v>331</v>
      </c>
      <c r="M7087" s="6">
        <v>20</v>
      </c>
      <c r="N7087" s="6">
        <v>4</v>
      </c>
      <c r="O7087" s="6">
        <v>0.15</v>
      </c>
      <c r="P7087" s="8">
        <v>2251.2000000000003</v>
      </c>
      <c r="Q7087" s="8">
        <v>1508.3040000000003</v>
      </c>
      <c r="R7087" s="8">
        <f t="shared" si="331"/>
        <v>1620.8639999999996</v>
      </c>
      <c r="S7087" s="8">
        <f>(((Sales[[#This Row],[Unit Price]]-(Sales[[#This Row],[Discount Applied]]*Sales[[#This Row],[Unit Price]]))-Q7087)/Q7087)*100</f>
        <v>26.865671641791032</v>
      </c>
      <c r="T7087" s="8">
        <f t="shared" si="332"/>
        <v>7654.0800000000008</v>
      </c>
      <c r="U7087" s="8">
        <f>Sales[[#This Row],[Unit Cost]]*Sales[[#This Row],[Order Quantity]]</f>
        <v>6033.2160000000013</v>
      </c>
    </row>
    <row r="7088" spans="1:21" x14ac:dyDescent="0.2">
      <c r="A7088" s="6" t="s">
        <v>7301</v>
      </c>
      <c r="B7088" s="6" t="s">
        <v>26</v>
      </c>
      <c r="C7088" s="6" t="s">
        <v>148</v>
      </c>
      <c r="D7088" s="7">
        <v>44000</v>
      </c>
      <c r="E7088" s="7">
        <v>44091</v>
      </c>
      <c r="F7088" s="7">
        <v>44096</v>
      </c>
      <c r="G7088" s="7">
        <v>44100</v>
      </c>
      <c r="H7088" s="6">
        <f t="shared" si="330"/>
        <v>9</v>
      </c>
      <c r="I7088" s="6" t="s">
        <v>215</v>
      </c>
      <c r="J7088" s="6">
        <v>26</v>
      </c>
      <c r="K7088" s="6">
        <v>12</v>
      </c>
      <c r="L7088" s="6">
        <v>3</v>
      </c>
      <c r="M7088" s="6">
        <v>7</v>
      </c>
      <c r="N7088" s="6">
        <v>8</v>
      </c>
      <c r="O7088" s="6">
        <v>7.4999999999999997E-2</v>
      </c>
      <c r="P7088" s="8">
        <v>1031.8</v>
      </c>
      <c r="Q7088" s="8">
        <v>588.12599999999998</v>
      </c>
      <c r="R7088" s="8">
        <f t="shared" si="331"/>
        <v>2930.3119999999999</v>
      </c>
      <c r="S7088" s="8">
        <f>(((Sales[[#This Row],[Unit Price]]-(Sales[[#This Row],[Discount Applied]]*Sales[[#This Row],[Unit Price]]))-Q7088)/Q7088)*100</f>
        <v>62.280701754385973</v>
      </c>
      <c r="T7088" s="8">
        <f t="shared" si="332"/>
        <v>7635.32</v>
      </c>
      <c r="U7088" s="8">
        <f>Sales[[#This Row],[Unit Cost]]*Sales[[#This Row],[Order Quantity]]</f>
        <v>4705.0079999999998</v>
      </c>
    </row>
    <row r="7089" spans="1:21" x14ac:dyDescent="0.2">
      <c r="A7089" s="6" t="s">
        <v>7302</v>
      </c>
      <c r="B7089" s="6" t="s">
        <v>24</v>
      </c>
      <c r="C7089" s="6" t="s">
        <v>144</v>
      </c>
      <c r="D7089" s="7">
        <v>44000</v>
      </c>
      <c r="E7089" s="7">
        <v>44091</v>
      </c>
      <c r="F7089" s="7">
        <v>44104</v>
      </c>
      <c r="G7089" s="7">
        <v>44112</v>
      </c>
      <c r="H7089" s="6">
        <f t="shared" si="330"/>
        <v>21</v>
      </c>
      <c r="I7089" s="6" t="s">
        <v>215</v>
      </c>
      <c r="J7089" s="6">
        <v>6</v>
      </c>
      <c r="K7089" s="6">
        <v>14</v>
      </c>
      <c r="L7089" s="6">
        <v>66</v>
      </c>
      <c r="M7089" s="6">
        <v>30</v>
      </c>
      <c r="N7089" s="6">
        <v>2</v>
      </c>
      <c r="O7089" s="6">
        <v>0.2</v>
      </c>
      <c r="P7089" s="8">
        <v>241.20000000000002</v>
      </c>
      <c r="Q7089" s="8">
        <v>205.02</v>
      </c>
      <c r="R7089" s="8">
        <f t="shared" si="331"/>
        <v>-24.120000000000005</v>
      </c>
      <c r="S7089" s="8">
        <f>(((Sales[[#This Row],[Unit Price]]-(Sales[[#This Row],[Discount Applied]]*Sales[[#This Row],[Unit Price]]))-Q7089)/Q7089)*100</f>
        <v>-5.882352941176471</v>
      </c>
      <c r="T7089" s="8">
        <f t="shared" si="332"/>
        <v>385.92</v>
      </c>
      <c r="U7089" s="8">
        <f>Sales[[#This Row],[Unit Cost]]*Sales[[#This Row],[Order Quantity]]</f>
        <v>410.04</v>
      </c>
    </row>
    <row r="7090" spans="1:21" x14ac:dyDescent="0.2">
      <c r="A7090" s="6" t="s">
        <v>7303</v>
      </c>
      <c r="B7090" s="6" t="s">
        <v>25</v>
      </c>
      <c r="C7090" s="6" t="s">
        <v>146</v>
      </c>
      <c r="D7090" s="7">
        <v>44000</v>
      </c>
      <c r="E7090" s="7">
        <v>44091</v>
      </c>
      <c r="F7090" s="7">
        <v>44093</v>
      </c>
      <c r="G7090" s="7">
        <v>44095</v>
      </c>
      <c r="H7090" s="6">
        <f t="shared" si="330"/>
        <v>4</v>
      </c>
      <c r="I7090" s="6" t="s">
        <v>215</v>
      </c>
      <c r="J7090" s="6">
        <v>15</v>
      </c>
      <c r="K7090" s="6">
        <v>18</v>
      </c>
      <c r="L7090" s="6">
        <v>328</v>
      </c>
      <c r="M7090" s="6">
        <v>10</v>
      </c>
      <c r="N7090" s="6">
        <v>4</v>
      </c>
      <c r="O7090" s="6">
        <v>0.2</v>
      </c>
      <c r="P7090" s="8">
        <v>2331.6</v>
      </c>
      <c r="Q7090" s="8">
        <v>1142.4839999999999</v>
      </c>
      <c r="R7090" s="8">
        <f t="shared" si="331"/>
        <v>2891.1840000000002</v>
      </c>
      <c r="S7090" s="8">
        <f>(((Sales[[#This Row],[Unit Price]]-(Sales[[#This Row],[Discount Applied]]*Sales[[#This Row],[Unit Price]]))-Q7090)/Q7090)*100</f>
        <v>63.265306122448983</v>
      </c>
      <c r="T7090" s="8">
        <f t="shared" si="332"/>
        <v>7461.12</v>
      </c>
      <c r="U7090" s="8">
        <f>Sales[[#This Row],[Unit Cost]]*Sales[[#This Row],[Order Quantity]]</f>
        <v>4569.9359999999997</v>
      </c>
    </row>
    <row r="7091" spans="1:21" x14ac:dyDescent="0.2">
      <c r="A7091" s="6" t="s">
        <v>7304</v>
      </c>
      <c r="B7091" s="6" t="s">
        <v>23</v>
      </c>
      <c r="C7091" s="6" t="s">
        <v>143</v>
      </c>
      <c r="D7091" s="7">
        <v>44000</v>
      </c>
      <c r="E7091" s="7">
        <v>44091</v>
      </c>
      <c r="F7091" s="7">
        <v>44109</v>
      </c>
      <c r="G7091" s="7">
        <v>44114</v>
      </c>
      <c r="H7091" s="6">
        <f t="shared" si="330"/>
        <v>23</v>
      </c>
      <c r="I7091" s="6" t="s">
        <v>215</v>
      </c>
      <c r="J7091" s="6">
        <v>21</v>
      </c>
      <c r="K7091" s="6">
        <v>49</v>
      </c>
      <c r="L7091" s="6">
        <v>366</v>
      </c>
      <c r="M7091" s="6">
        <v>28</v>
      </c>
      <c r="N7091" s="6">
        <v>3</v>
      </c>
      <c r="O7091" s="6">
        <v>0.2</v>
      </c>
      <c r="P7091" s="8">
        <v>1045.2</v>
      </c>
      <c r="Q7091" s="8">
        <v>721.18799999999999</v>
      </c>
      <c r="R7091" s="8">
        <f t="shared" si="331"/>
        <v>344.91600000000062</v>
      </c>
      <c r="S7091" s="8">
        <f>(((Sales[[#This Row],[Unit Price]]-(Sales[[#This Row],[Discount Applied]]*Sales[[#This Row],[Unit Price]]))-Q7091)/Q7091)*100</f>
        <v>15.942028985507259</v>
      </c>
      <c r="T7091" s="8">
        <f t="shared" si="332"/>
        <v>2508.4800000000005</v>
      </c>
      <c r="U7091" s="8">
        <f>Sales[[#This Row],[Unit Cost]]*Sales[[#This Row],[Order Quantity]]</f>
        <v>2163.5639999999999</v>
      </c>
    </row>
    <row r="7092" spans="1:21" x14ac:dyDescent="0.2">
      <c r="A7092" s="6" t="s">
        <v>7305</v>
      </c>
      <c r="B7092" s="6" t="s">
        <v>24</v>
      </c>
      <c r="C7092" s="6" t="s">
        <v>148</v>
      </c>
      <c r="D7092" s="7">
        <v>44000</v>
      </c>
      <c r="E7092" s="7">
        <v>44092</v>
      </c>
      <c r="F7092" s="7">
        <v>44098</v>
      </c>
      <c r="G7092" s="7">
        <v>44108</v>
      </c>
      <c r="H7092" s="6">
        <f t="shared" si="330"/>
        <v>16</v>
      </c>
      <c r="I7092" s="6" t="s">
        <v>215</v>
      </c>
      <c r="J7092" s="6">
        <v>11</v>
      </c>
      <c r="K7092" s="6">
        <v>12</v>
      </c>
      <c r="L7092" s="6">
        <v>45</v>
      </c>
      <c r="M7092" s="6">
        <v>25</v>
      </c>
      <c r="N7092" s="6">
        <v>4</v>
      </c>
      <c r="O7092" s="6">
        <v>0.1</v>
      </c>
      <c r="P7092" s="8">
        <v>1078.7</v>
      </c>
      <c r="Q7092" s="8">
        <v>722.72900000000004</v>
      </c>
      <c r="R7092" s="8">
        <f t="shared" si="331"/>
        <v>992.404</v>
      </c>
      <c r="S7092" s="8">
        <f>(((Sales[[#This Row],[Unit Price]]-(Sales[[#This Row],[Discount Applied]]*Sales[[#This Row],[Unit Price]]))-Q7092)/Q7092)*100</f>
        <v>34.328358208955223</v>
      </c>
      <c r="T7092" s="8">
        <f t="shared" si="332"/>
        <v>3883.32</v>
      </c>
      <c r="U7092" s="8">
        <f>Sales[[#This Row],[Unit Cost]]*Sales[[#This Row],[Order Quantity]]</f>
        <v>2890.9160000000002</v>
      </c>
    </row>
    <row r="7093" spans="1:21" x14ac:dyDescent="0.2">
      <c r="A7093" s="6" t="s">
        <v>7306</v>
      </c>
      <c r="B7093" s="6" t="s">
        <v>23</v>
      </c>
      <c r="C7093" s="6" t="s">
        <v>146</v>
      </c>
      <c r="D7093" s="7">
        <v>44000</v>
      </c>
      <c r="E7093" s="7">
        <v>44092</v>
      </c>
      <c r="F7093" s="7">
        <v>44097</v>
      </c>
      <c r="G7093" s="7">
        <v>44103</v>
      </c>
      <c r="H7093" s="6">
        <f t="shared" si="330"/>
        <v>11</v>
      </c>
      <c r="I7093" s="6" t="s">
        <v>215</v>
      </c>
      <c r="J7093" s="6">
        <v>22</v>
      </c>
      <c r="K7093" s="6">
        <v>2</v>
      </c>
      <c r="L7093" s="6">
        <v>319</v>
      </c>
      <c r="M7093" s="6">
        <v>8</v>
      </c>
      <c r="N7093" s="6">
        <v>3</v>
      </c>
      <c r="O7093" s="6">
        <v>0.1</v>
      </c>
      <c r="P7093" s="8">
        <v>254.6</v>
      </c>
      <c r="Q7093" s="8">
        <v>173.12800000000001</v>
      </c>
      <c r="R7093" s="8">
        <f t="shared" si="331"/>
        <v>168.03599999999994</v>
      </c>
      <c r="S7093" s="8">
        <f>(((Sales[[#This Row],[Unit Price]]-(Sales[[#This Row],[Discount Applied]]*Sales[[#This Row],[Unit Price]]))-Q7093)/Q7093)*100</f>
        <v>32.352941176470566</v>
      </c>
      <c r="T7093" s="8">
        <f t="shared" si="332"/>
        <v>687.42</v>
      </c>
      <c r="U7093" s="8">
        <f>Sales[[#This Row],[Unit Cost]]*Sales[[#This Row],[Order Quantity]]</f>
        <v>519.38400000000001</v>
      </c>
    </row>
    <row r="7094" spans="1:21" x14ac:dyDescent="0.2">
      <c r="A7094" s="6" t="s">
        <v>7307</v>
      </c>
      <c r="B7094" s="6" t="s">
        <v>24</v>
      </c>
      <c r="C7094" s="6" t="s">
        <v>143</v>
      </c>
      <c r="D7094" s="7">
        <v>44000</v>
      </c>
      <c r="E7094" s="7">
        <v>44092</v>
      </c>
      <c r="F7094" s="7">
        <v>44108</v>
      </c>
      <c r="G7094" s="7">
        <v>44111</v>
      </c>
      <c r="H7094" s="6">
        <f t="shared" si="330"/>
        <v>19</v>
      </c>
      <c r="I7094" s="6" t="s">
        <v>215</v>
      </c>
      <c r="J7094" s="6">
        <v>7</v>
      </c>
      <c r="K7094" s="6">
        <v>4</v>
      </c>
      <c r="L7094" s="6">
        <v>354</v>
      </c>
      <c r="M7094" s="6">
        <v>35</v>
      </c>
      <c r="N7094" s="6">
        <v>2</v>
      </c>
      <c r="O7094" s="6">
        <v>7.4999999999999997E-2</v>
      </c>
      <c r="P7094" s="8">
        <v>5688.3</v>
      </c>
      <c r="Q7094" s="8">
        <v>4323.1080000000002</v>
      </c>
      <c r="R7094" s="8">
        <f t="shared" si="331"/>
        <v>1877.1389999999992</v>
      </c>
      <c r="S7094" s="8">
        <f>(((Sales[[#This Row],[Unit Price]]-(Sales[[#This Row],[Discount Applied]]*Sales[[#This Row],[Unit Price]]))-Q7094)/Q7094)*100</f>
        <v>21.710526315789462</v>
      </c>
      <c r="T7094" s="8">
        <f t="shared" si="332"/>
        <v>10523.355</v>
      </c>
      <c r="U7094" s="8">
        <f>Sales[[#This Row],[Unit Cost]]*Sales[[#This Row],[Order Quantity]]</f>
        <v>8646.2160000000003</v>
      </c>
    </row>
    <row r="7095" spans="1:21" x14ac:dyDescent="0.2">
      <c r="A7095" s="6" t="s">
        <v>7308</v>
      </c>
      <c r="B7095" s="6" t="s">
        <v>25</v>
      </c>
      <c r="C7095" s="6" t="s">
        <v>147</v>
      </c>
      <c r="D7095" s="7">
        <v>44000</v>
      </c>
      <c r="E7095" s="7">
        <v>44092</v>
      </c>
      <c r="F7095" s="7">
        <v>44118</v>
      </c>
      <c r="G7095" s="7">
        <v>44127</v>
      </c>
      <c r="H7095" s="6">
        <f t="shared" si="330"/>
        <v>35</v>
      </c>
      <c r="I7095" s="6" t="s">
        <v>215</v>
      </c>
      <c r="J7095" s="6">
        <v>13</v>
      </c>
      <c r="K7095" s="6">
        <v>4</v>
      </c>
      <c r="L7095" s="6">
        <v>225</v>
      </c>
      <c r="M7095" s="6">
        <v>33</v>
      </c>
      <c r="N7095" s="6">
        <v>2</v>
      </c>
      <c r="O7095" s="6">
        <v>0.05</v>
      </c>
      <c r="P7095" s="8">
        <v>1058.6000000000001</v>
      </c>
      <c r="Q7095" s="8">
        <v>783.36400000000015</v>
      </c>
      <c r="R7095" s="8">
        <f t="shared" si="331"/>
        <v>444.61199999999985</v>
      </c>
      <c r="S7095" s="8">
        <f>(((Sales[[#This Row],[Unit Price]]-(Sales[[#This Row],[Discount Applied]]*Sales[[#This Row],[Unit Price]]))-Q7095)/Q7095)*100</f>
        <v>28.378378378378365</v>
      </c>
      <c r="T7095" s="8">
        <f t="shared" si="332"/>
        <v>2011.3400000000001</v>
      </c>
      <c r="U7095" s="8">
        <f>Sales[[#This Row],[Unit Cost]]*Sales[[#This Row],[Order Quantity]]</f>
        <v>1566.7280000000003</v>
      </c>
    </row>
    <row r="7096" spans="1:21" x14ac:dyDescent="0.2">
      <c r="A7096" s="6" t="s">
        <v>7309</v>
      </c>
      <c r="B7096" s="6" t="s">
        <v>26</v>
      </c>
      <c r="C7096" s="6" t="s">
        <v>148</v>
      </c>
      <c r="D7096" s="7">
        <v>44000</v>
      </c>
      <c r="E7096" s="7">
        <v>44092</v>
      </c>
      <c r="F7096" s="7">
        <v>44115</v>
      </c>
      <c r="G7096" s="7">
        <v>44120</v>
      </c>
      <c r="H7096" s="6">
        <f t="shared" si="330"/>
        <v>28</v>
      </c>
      <c r="I7096" s="6" t="s">
        <v>215</v>
      </c>
      <c r="J7096" s="6">
        <v>28</v>
      </c>
      <c r="K7096" s="6">
        <v>25</v>
      </c>
      <c r="L7096" s="6">
        <v>17</v>
      </c>
      <c r="M7096" s="6">
        <v>12</v>
      </c>
      <c r="N7096" s="6">
        <v>5</v>
      </c>
      <c r="O7096" s="6">
        <v>0.1</v>
      </c>
      <c r="P7096" s="8">
        <v>864.30000000000007</v>
      </c>
      <c r="Q7096" s="8">
        <v>726.01200000000006</v>
      </c>
      <c r="R7096" s="8">
        <f t="shared" si="331"/>
        <v>259.28999999999951</v>
      </c>
      <c r="S7096" s="8">
        <f>(((Sales[[#This Row],[Unit Price]]-(Sales[[#This Row],[Discount Applied]]*Sales[[#This Row],[Unit Price]]))-Q7096)/Q7096)*100</f>
        <v>7.1428571428571512</v>
      </c>
      <c r="T7096" s="8">
        <f t="shared" si="332"/>
        <v>3889.35</v>
      </c>
      <c r="U7096" s="8">
        <f>Sales[[#This Row],[Unit Cost]]*Sales[[#This Row],[Order Quantity]]</f>
        <v>3630.0600000000004</v>
      </c>
    </row>
    <row r="7097" spans="1:21" x14ac:dyDescent="0.2">
      <c r="A7097" s="6" t="s">
        <v>7310</v>
      </c>
      <c r="B7097" s="6" t="s">
        <v>24</v>
      </c>
      <c r="C7097" s="6" t="s">
        <v>148</v>
      </c>
      <c r="D7097" s="7">
        <v>44000</v>
      </c>
      <c r="E7097" s="7">
        <v>44092</v>
      </c>
      <c r="F7097" s="7">
        <v>44099</v>
      </c>
      <c r="G7097" s="7">
        <v>44106</v>
      </c>
      <c r="H7097" s="6">
        <f t="shared" si="330"/>
        <v>14</v>
      </c>
      <c r="I7097" s="6" t="s">
        <v>215</v>
      </c>
      <c r="J7097" s="6">
        <v>3</v>
      </c>
      <c r="K7097" s="6">
        <v>48</v>
      </c>
      <c r="L7097" s="6">
        <v>15</v>
      </c>
      <c r="M7097" s="6">
        <v>1</v>
      </c>
      <c r="N7097" s="6">
        <v>1</v>
      </c>
      <c r="O7097" s="6">
        <v>7.4999999999999997E-2</v>
      </c>
      <c r="P7097" s="8">
        <v>174.20000000000002</v>
      </c>
      <c r="Q7097" s="8">
        <v>128.90800000000002</v>
      </c>
      <c r="R7097" s="8">
        <f t="shared" si="331"/>
        <v>32.227000000000004</v>
      </c>
      <c r="S7097" s="8">
        <f>(((Sales[[#This Row],[Unit Price]]-(Sales[[#This Row],[Discount Applied]]*Sales[[#This Row],[Unit Price]]))-Q7097)/Q7097)*100</f>
        <v>25</v>
      </c>
      <c r="T7097" s="8">
        <f t="shared" si="332"/>
        <v>161.13500000000002</v>
      </c>
      <c r="U7097" s="8">
        <f>Sales[[#This Row],[Unit Cost]]*Sales[[#This Row],[Order Quantity]]</f>
        <v>128.90800000000002</v>
      </c>
    </row>
    <row r="7098" spans="1:21" x14ac:dyDescent="0.2">
      <c r="A7098" s="6" t="s">
        <v>7311</v>
      </c>
      <c r="B7098" s="6" t="s">
        <v>26</v>
      </c>
      <c r="C7098" s="6" t="s">
        <v>146</v>
      </c>
      <c r="D7098" s="7">
        <v>44000</v>
      </c>
      <c r="E7098" s="7">
        <v>44092</v>
      </c>
      <c r="F7098" s="7">
        <v>44111</v>
      </c>
      <c r="G7098" s="7">
        <v>44120</v>
      </c>
      <c r="H7098" s="6">
        <f t="shared" si="330"/>
        <v>28</v>
      </c>
      <c r="I7098" s="6" t="s">
        <v>215</v>
      </c>
      <c r="J7098" s="6">
        <v>28</v>
      </c>
      <c r="K7098" s="6">
        <v>25</v>
      </c>
      <c r="L7098" s="6">
        <v>316</v>
      </c>
      <c r="M7098" s="6">
        <v>20</v>
      </c>
      <c r="N7098" s="6">
        <v>4</v>
      </c>
      <c r="O7098" s="6">
        <v>0.05</v>
      </c>
      <c r="P7098" s="8">
        <v>1145.7</v>
      </c>
      <c r="Q7098" s="8">
        <v>469.73699999999997</v>
      </c>
      <c r="R7098" s="8">
        <f t="shared" si="331"/>
        <v>2474.712</v>
      </c>
      <c r="S7098" s="8">
        <f>(((Sales[[#This Row],[Unit Price]]-(Sales[[#This Row],[Discount Applied]]*Sales[[#This Row],[Unit Price]]))-Q7098)/Q7098)*100</f>
        <v>131.70731707317074</v>
      </c>
      <c r="T7098" s="8">
        <f t="shared" si="332"/>
        <v>4353.66</v>
      </c>
      <c r="U7098" s="8">
        <f>Sales[[#This Row],[Unit Cost]]*Sales[[#This Row],[Order Quantity]]</f>
        <v>1878.9479999999999</v>
      </c>
    </row>
    <row r="7099" spans="1:21" x14ac:dyDescent="0.2">
      <c r="A7099" s="6" t="s">
        <v>7312</v>
      </c>
      <c r="B7099" s="6" t="s">
        <v>24</v>
      </c>
      <c r="C7099" s="6" t="s">
        <v>143</v>
      </c>
      <c r="D7099" s="7">
        <v>44000</v>
      </c>
      <c r="E7099" s="7">
        <v>44092</v>
      </c>
      <c r="F7099" s="7">
        <v>44109</v>
      </c>
      <c r="G7099" s="7">
        <v>44115</v>
      </c>
      <c r="H7099" s="6">
        <f t="shared" si="330"/>
        <v>23</v>
      </c>
      <c r="I7099" s="6" t="s">
        <v>215</v>
      </c>
      <c r="J7099" s="6">
        <v>6</v>
      </c>
      <c r="K7099" s="6">
        <v>26</v>
      </c>
      <c r="L7099" s="6">
        <v>345</v>
      </c>
      <c r="M7099" s="6">
        <v>19</v>
      </c>
      <c r="N7099" s="6">
        <v>4</v>
      </c>
      <c r="O7099" s="6">
        <v>7.4999999999999997E-2</v>
      </c>
      <c r="P7099" s="8">
        <v>804</v>
      </c>
      <c r="Q7099" s="8">
        <v>498.48</v>
      </c>
      <c r="R7099" s="8">
        <f t="shared" si="331"/>
        <v>980.88000000000011</v>
      </c>
      <c r="S7099" s="8">
        <f>(((Sales[[#This Row],[Unit Price]]-(Sales[[#This Row],[Discount Applied]]*Sales[[#This Row],[Unit Price]]))-Q7099)/Q7099)*100</f>
        <v>49.193548387096783</v>
      </c>
      <c r="T7099" s="8">
        <f t="shared" si="332"/>
        <v>2974.8</v>
      </c>
      <c r="U7099" s="8">
        <f>Sales[[#This Row],[Unit Cost]]*Sales[[#This Row],[Order Quantity]]</f>
        <v>1993.92</v>
      </c>
    </row>
    <row r="7100" spans="1:21" x14ac:dyDescent="0.2">
      <c r="A7100" s="6" t="s">
        <v>7313</v>
      </c>
      <c r="B7100" s="6" t="s">
        <v>26</v>
      </c>
      <c r="C7100" s="6" t="s">
        <v>145</v>
      </c>
      <c r="D7100" s="7">
        <v>44000</v>
      </c>
      <c r="E7100" s="7">
        <v>44092</v>
      </c>
      <c r="F7100" s="7">
        <v>44107</v>
      </c>
      <c r="G7100" s="7">
        <v>44114</v>
      </c>
      <c r="H7100" s="6">
        <f t="shared" si="330"/>
        <v>22</v>
      </c>
      <c r="I7100" s="6" t="s">
        <v>215</v>
      </c>
      <c r="J7100" s="6">
        <v>28</v>
      </c>
      <c r="K7100" s="6">
        <v>13</v>
      </c>
      <c r="L7100" s="6">
        <v>95</v>
      </c>
      <c r="M7100" s="6">
        <v>13</v>
      </c>
      <c r="N7100" s="6">
        <v>8</v>
      </c>
      <c r="O7100" s="6">
        <v>0.1</v>
      </c>
      <c r="P7100" s="8">
        <v>1005</v>
      </c>
      <c r="Q7100" s="8">
        <v>663.30000000000007</v>
      </c>
      <c r="R7100" s="8">
        <f t="shared" si="331"/>
        <v>1929.5999999999995</v>
      </c>
      <c r="S7100" s="8">
        <f>(((Sales[[#This Row],[Unit Price]]-(Sales[[#This Row],[Discount Applied]]*Sales[[#This Row],[Unit Price]]))-Q7100)/Q7100)*100</f>
        <v>36.363636363636346</v>
      </c>
      <c r="T7100" s="8">
        <f t="shared" si="332"/>
        <v>7236</v>
      </c>
      <c r="U7100" s="8">
        <f>Sales[[#This Row],[Unit Cost]]*Sales[[#This Row],[Order Quantity]]</f>
        <v>5306.4000000000005</v>
      </c>
    </row>
    <row r="7101" spans="1:21" x14ac:dyDescent="0.2">
      <c r="A7101" s="6" t="s">
        <v>7314</v>
      </c>
      <c r="B7101" s="6" t="s">
        <v>25</v>
      </c>
      <c r="C7101" s="6" t="s">
        <v>148</v>
      </c>
      <c r="D7101" s="7">
        <v>44000</v>
      </c>
      <c r="E7101" s="7">
        <v>44092</v>
      </c>
      <c r="F7101" s="7">
        <v>44096</v>
      </c>
      <c r="G7101" s="7">
        <v>44099</v>
      </c>
      <c r="H7101" s="6">
        <f t="shared" si="330"/>
        <v>7</v>
      </c>
      <c r="I7101" s="6" t="s">
        <v>215</v>
      </c>
      <c r="J7101" s="6">
        <v>15</v>
      </c>
      <c r="K7101" s="6">
        <v>32</v>
      </c>
      <c r="L7101" s="6">
        <v>28</v>
      </c>
      <c r="M7101" s="6">
        <v>42</v>
      </c>
      <c r="N7101" s="6">
        <v>5</v>
      </c>
      <c r="O7101" s="6">
        <v>0.05</v>
      </c>
      <c r="P7101" s="8">
        <v>254.6</v>
      </c>
      <c r="Q7101" s="8">
        <v>175.67399999999998</v>
      </c>
      <c r="R7101" s="8">
        <f t="shared" si="331"/>
        <v>330.98</v>
      </c>
      <c r="S7101" s="8">
        <f>(((Sales[[#This Row],[Unit Price]]-(Sales[[#This Row],[Discount Applied]]*Sales[[#This Row],[Unit Price]]))-Q7101)/Q7101)*100</f>
        <v>37.681159420289873</v>
      </c>
      <c r="T7101" s="8">
        <f t="shared" si="332"/>
        <v>1209.3499999999999</v>
      </c>
      <c r="U7101" s="8">
        <f>Sales[[#This Row],[Unit Cost]]*Sales[[#This Row],[Order Quantity]]</f>
        <v>878.36999999999989</v>
      </c>
    </row>
    <row r="7102" spans="1:21" x14ac:dyDescent="0.2">
      <c r="A7102" s="6" t="s">
        <v>7315</v>
      </c>
      <c r="B7102" s="6" t="s">
        <v>25</v>
      </c>
      <c r="C7102" s="6" t="s">
        <v>143</v>
      </c>
      <c r="D7102" s="7">
        <v>44000</v>
      </c>
      <c r="E7102" s="7">
        <v>44092</v>
      </c>
      <c r="F7102" s="7">
        <v>44118</v>
      </c>
      <c r="G7102" s="7">
        <v>44123</v>
      </c>
      <c r="H7102" s="6">
        <f t="shared" si="330"/>
        <v>31</v>
      </c>
      <c r="I7102" s="6" t="s">
        <v>215</v>
      </c>
      <c r="J7102" s="6">
        <v>18</v>
      </c>
      <c r="K7102" s="6">
        <v>44</v>
      </c>
      <c r="L7102" s="6">
        <v>366</v>
      </c>
      <c r="M7102" s="6">
        <v>13</v>
      </c>
      <c r="N7102" s="6">
        <v>2</v>
      </c>
      <c r="O7102" s="6">
        <v>0.2</v>
      </c>
      <c r="P7102" s="8">
        <v>3959.7000000000003</v>
      </c>
      <c r="Q7102" s="8">
        <v>2296.6260000000002</v>
      </c>
      <c r="R7102" s="8">
        <f t="shared" si="331"/>
        <v>1742.268</v>
      </c>
      <c r="S7102" s="8">
        <f>(((Sales[[#This Row],[Unit Price]]-(Sales[[#This Row],[Discount Applied]]*Sales[[#This Row],[Unit Price]]))-Q7102)/Q7102)*100</f>
        <v>37.931034482758619</v>
      </c>
      <c r="T7102" s="8">
        <f t="shared" si="332"/>
        <v>6335.52</v>
      </c>
      <c r="U7102" s="8">
        <f>Sales[[#This Row],[Unit Cost]]*Sales[[#This Row],[Order Quantity]]</f>
        <v>4593.2520000000004</v>
      </c>
    </row>
    <row r="7103" spans="1:21" x14ac:dyDescent="0.2">
      <c r="A7103" s="6" t="s">
        <v>7316</v>
      </c>
      <c r="B7103" s="6" t="s">
        <v>26</v>
      </c>
      <c r="C7103" s="6" t="s">
        <v>148</v>
      </c>
      <c r="D7103" s="7">
        <v>44000</v>
      </c>
      <c r="E7103" s="7">
        <v>44093</v>
      </c>
      <c r="F7103" s="7">
        <v>44114</v>
      </c>
      <c r="G7103" s="7">
        <v>44116</v>
      </c>
      <c r="H7103" s="6">
        <f t="shared" si="330"/>
        <v>23</v>
      </c>
      <c r="I7103" s="6" t="s">
        <v>215</v>
      </c>
      <c r="J7103" s="6">
        <v>28</v>
      </c>
      <c r="K7103" s="6">
        <v>19</v>
      </c>
      <c r="L7103" s="6">
        <v>21</v>
      </c>
      <c r="M7103" s="6">
        <v>29</v>
      </c>
      <c r="N7103" s="6">
        <v>5</v>
      </c>
      <c r="O7103" s="6">
        <v>0.05</v>
      </c>
      <c r="P7103" s="8">
        <v>911.2</v>
      </c>
      <c r="Q7103" s="8">
        <v>583.16800000000001</v>
      </c>
      <c r="R7103" s="8">
        <f t="shared" si="331"/>
        <v>1412.3599999999997</v>
      </c>
      <c r="S7103" s="8">
        <f>(((Sales[[#This Row],[Unit Price]]-(Sales[[#This Row],[Discount Applied]]*Sales[[#This Row],[Unit Price]]))-Q7103)/Q7103)*100</f>
        <v>48.437500000000014</v>
      </c>
      <c r="T7103" s="8">
        <f t="shared" si="332"/>
        <v>4328.2</v>
      </c>
      <c r="U7103" s="8">
        <f>Sales[[#This Row],[Unit Cost]]*Sales[[#This Row],[Order Quantity]]</f>
        <v>2915.84</v>
      </c>
    </row>
    <row r="7104" spans="1:21" x14ac:dyDescent="0.2">
      <c r="A7104" s="6" t="s">
        <v>7317</v>
      </c>
      <c r="B7104" s="6" t="s">
        <v>23</v>
      </c>
      <c r="C7104" s="6" t="s">
        <v>147</v>
      </c>
      <c r="D7104" s="7">
        <v>44000</v>
      </c>
      <c r="E7104" s="7">
        <v>44093</v>
      </c>
      <c r="F7104" s="7">
        <v>44110</v>
      </c>
      <c r="G7104" s="7">
        <v>44116</v>
      </c>
      <c r="H7104" s="6">
        <f t="shared" si="330"/>
        <v>23</v>
      </c>
      <c r="I7104" s="6" t="s">
        <v>215</v>
      </c>
      <c r="J7104" s="6">
        <v>22</v>
      </c>
      <c r="K7104" s="6">
        <v>46</v>
      </c>
      <c r="L7104" s="6">
        <v>218</v>
      </c>
      <c r="M7104" s="6">
        <v>26</v>
      </c>
      <c r="N7104" s="6">
        <v>3</v>
      </c>
      <c r="O7104" s="6">
        <v>0.4</v>
      </c>
      <c r="P7104" s="8">
        <v>2579.5</v>
      </c>
      <c r="Q7104" s="8">
        <v>1315.5450000000001</v>
      </c>
      <c r="R7104" s="8">
        <f t="shared" si="331"/>
        <v>696.46500000000015</v>
      </c>
      <c r="S7104" s="8">
        <f>(((Sales[[#This Row],[Unit Price]]-(Sales[[#This Row],[Discount Applied]]*Sales[[#This Row],[Unit Price]]))-Q7104)/Q7104)*100</f>
        <v>17.647058823529406</v>
      </c>
      <c r="T7104" s="8">
        <f t="shared" si="332"/>
        <v>4643.1000000000004</v>
      </c>
      <c r="U7104" s="8">
        <f>Sales[[#This Row],[Unit Cost]]*Sales[[#This Row],[Order Quantity]]</f>
        <v>3946.6350000000002</v>
      </c>
    </row>
    <row r="7105" spans="1:21" x14ac:dyDescent="0.2">
      <c r="A7105" s="6" t="s">
        <v>7318</v>
      </c>
      <c r="B7105" s="6" t="s">
        <v>24</v>
      </c>
      <c r="C7105" s="6" t="s">
        <v>145</v>
      </c>
      <c r="D7105" s="7">
        <v>44000</v>
      </c>
      <c r="E7105" s="7">
        <v>44093</v>
      </c>
      <c r="F7105" s="7">
        <v>44118</v>
      </c>
      <c r="G7105" s="7">
        <v>44125</v>
      </c>
      <c r="H7105" s="6">
        <f t="shared" si="330"/>
        <v>32</v>
      </c>
      <c r="I7105" s="6" t="s">
        <v>215</v>
      </c>
      <c r="J7105" s="6">
        <v>1</v>
      </c>
      <c r="K7105" s="6">
        <v>7</v>
      </c>
      <c r="L7105" s="6">
        <v>102</v>
      </c>
      <c r="M7105" s="6">
        <v>19</v>
      </c>
      <c r="N7105" s="6">
        <v>4</v>
      </c>
      <c r="O7105" s="6">
        <v>0.2</v>
      </c>
      <c r="P7105" s="8">
        <v>227.8</v>
      </c>
      <c r="Q7105" s="8">
        <v>134.40199999999999</v>
      </c>
      <c r="R7105" s="8">
        <f t="shared" si="331"/>
        <v>191.35200000000009</v>
      </c>
      <c r="S7105" s="8">
        <f>(((Sales[[#This Row],[Unit Price]]-(Sales[[#This Row],[Discount Applied]]*Sales[[#This Row],[Unit Price]]))-Q7105)/Q7105)*100</f>
        <v>35.593220338983073</v>
      </c>
      <c r="T7105" s="8">
        <f t="shared" si="332"/>
        <v>728.96</v>
      </c>
      <c r="U7105" s="8">
        <f>Sales[[#This Row],[Unit Cost]]*Sales[[#This Row],[Order Quantity]]</f>
        <v>537.60799999999995</v>
      </c>
    </row>
    <row r="7106" spans="1:21" x14ac:dyDescent="0.2">
      <c r="A7106" s="6" t="s">
        <v>7319</v>
      </c>
      <c r="B7106" s="6" t="s">
        <v>26</v>
      </c>
      <c r="C7106" s="6" t="s">
        <v>148</v>
      </c>
      <c r="D7106" s="7">
        <v>44000</v>
      </c>
      <c r="E7106" s="7">
        <v>44093</v>
      </c>
      <c r="F7106" s="7">
        <v>44110</v>
      </c>
      <c r="G7106" s="7">
        <v>44119</v>
      </c>
      <c r="H7106" s="6">
        <f t="shared" ref="H7106:H7169" si="333">G7106-E7106</f>
        <v>26</v>
      </c>
      <c r="I7106" s="6" t="s">
        <v>215</v>
      </c>
      <c r="J7106" s="6">
        <v>26</v>
      </c>
      <c r="K7106" s="6">
        <v>5</v>
      </c>
      <c r="L7106" s="6">
        <v>10</v>
      </c>
      <c r="M7106" s="6">
        <v>41</v>
      </c>
      <c r="N7106" s="6">
        <v>2</v>
      </c>
      <c r="O7106" s="6">
        <v>0.1</v>
      </c>
      <c r="P7106" s="8">
        <v>938</v>
      </c>
      <c r="Q7106" s="8">
        <v>712.88</v>
      </c>
      <c r="R7106" s="8">
        <f t="shared" ref="R7106:R7169" si="334">T7106-(Q7106*N7106)</f>
        <v>262.6400000000001</v>
      </c>
      <c r="S7106" s="8">
        <f>(((Sales[[#This Row],[Unit Price]]-(Sales[[#This Row],[Discount Applied]]*Sales[[#This Row],[Unit Price]]))-Q7106)/Q7106)*100</f>
        <v>18.421052631578956</v>
      </c>
      <c r="T7106" s="8">
        <f t="shared" ref="T7106:T7169" si="335">((P7106*N7106)-(P7106*O7106*N7106))</f>
        <v>1688.4</v>
      </c>
      <c r="U7106" s="8">
        <f>Sales[[#This Row],[Unit Cost]]*Sales[[#This Row],[Order Quantity]]</f>
        <v>1425.76</v>
      </c>
    </row>
    <row r="7107" spans="1:21" x14ac:dyDescent="0.2">
      <c r="A7107" s="6" t="s">
        <v>7320</v>
      </c>
      <c r="B7107" s="6" t="s">
        <v>24</v>
      </c>
      <c r="C7107" s="6" t="s">
        <v>145</v>
      </c>
      <c r="D7107" s="7">
        <v>44000</v>
      </c>
      <c r="E7107" s="7">
        <v>44093</v>
      </c>
      <c r="F7107" s="7">
        <v>44120</v>
      </c>
      <c r="G7107" s="7">
        <v>44125</v>
      </c>
      <c r="H7107" s="6">
        <f t="shared" si="333"/>
        <v>32</v>
      </c>
      <c r="I7107" s="6" t="s">
        <v>215</v>
      </c>
      <c r="J7107" s="6">
        <v>4</v>
      </c>
      <c r="K7107" s="6">
        <v>41</v>
      </c>
      <c r="L7107" s="6">
        <v>112</v>
      </c>
      <c r="M7107" s="6">
        <v>33</v>
      </c>
      <c r="N7107" s="6">
        <v>2</v>
      </c>
      <c r="O7107" s="6">
        <v>7.4999999999999997E-2</v>
      </c>
      <c r="P7107" s="8">
        <v>1159.1000000000001</v>
      </c>
      <c r="Q7107" s="8">
        <v>579.55000000000007</v>
      </c>
      <c r="R7107" s="8">
        <f t="shared" si="334"/>
        <v>985.2349999999999</v>
      </c>
      <c r="S7107" s="8">
        <f>(((Sales[[#This Row],[Unit Price]]-(Sales[[#This Row],[Discount Applied]]*Sales[[#This Row],[Unit Price]]))-Q7107)/Q7107)*100</f>
        <v>84.999999999999986</v>
      </c>
      <c r="T7107" s="8">
        <f t="shared" si="335"/>
        <v>2144.335</v>
      </c>
      <c r="U7107" s="8">
        <f>Sales[[#This Row],[Unit Cost]]*Sales[[#This Row],[Order Quantity]]</f>
        <v>1159.1000000000001</v>
      </c>
    </row>
    <row r="7108" spans="1:21" x14ac:dyDescent="0.2">
      <c r="A7108" s="6" t="s">
        <v>7321</v>
      </c>
      <c r="B7108" s="6" t="s">
        <v>25</v>
      </c>
      <c r="C7108" s="6" t="s">
        <v>148</v>
      </c>
      <c r="D7108" s="7">
        <v>44000</v>
      </c>
      <c r="E7108" s="7">
        <v>44093</v>
      </c>
      <c r="F7108" s="7">
        <v>44096</v>
      </c>
      <c r="G7108" s="7">
        <v>44103</v>
      </c>
      <c r="H7108" s="6">
        <f t="shared" si="333"/>
        <v>10</v>
      </c>
      <c r="I7108" s="6" t="s">
        <v>215</v>
      </c>
      <c r="J7108" s="6">
        <v>18</v>
      </c>
      <c r="K7108" s="6">
        <v>28</v>
      </c>
      <c r="L7108" s="6">
        <v>27</v>
      </c>
      <c r="M7108" s="6">
        <v>45</v>
      </c>
      <c r="N7108" s="6">
        <v>1</v>
      </c>
      <c r="O7108" s="6">
        <v>0.1</v>
      </c>
      <c r="P7108" s="8">
        <v>3953</v>
      </c>
      <c r="Q7108" s="8">
        <v>2964.75</v>
      </c>
      <c r="R7108" s="8">
        <f t="shared" si="334"/>
        <v>592.94999999999982</v>
      </c>
      <c r="S7108" s="8">
        <f>(((Sales[[#This Row],[Unit Price]]-(Sales[[#This Row],[Discount Applied]]*Sales[[#This Row],[Unit Price]]))-Q7108)/Q7108)*100</f>
        <v>19.999999999999993</v>
      </c>
      <c r="T7108" s="8">
        <f t="shared" si="335"/>
        <v>3557.7</v>
      </c>
      <c r="U7108" s="8">
        <f>Sales[[#This Row],[Unit Cost]]*Sales[[#This Row],[Order Quantity]]</f>
        <v>2964.75</v>
      </c>
    </row>
    <row r="7109" spans="1:21" x14ac:dyDescent="0.2">
      <c r="A7109" s="6" t="s">
        <v>7322</v>
      </c>
      <c r="B7109" s="6" t="s">
        <v>25</v>
      </c>
      <c r="C7109" s="6" t="s">
        <v>145</v>
      </c>
      <c r="D7109" s="7">
        <v>44000</v>
      </c>
      <c r="E7109" s="7">
        <v>44093</v>
      </c>
      <c r="F7109" s="7">
        <v>44097</v>
      </c>
      <c r="G7109" s="7">
        <v>44107</v>
      </c>
      <c r="H7109" s="6">
        <f t="shared" si="333"/>
        <v>14</v>
      </c>
      <c r="I7109" s="6" t="s">
        <v>215</v>
      </c>
      <c r="J7109" s="6">
        <v>19</v>
      </c>
      <c r="K7109" s="6">
        <v>31</v>
      </c>
      <c r="L7109" s="6">
        <v>141</v>
      </c>
      <c r="M7109" s="6">
        <v>30</v>
      </c>
      <c r="N7109" s="6">
        <v>2</v>
      </c>
      <c r="O7109" s="6">
        <v>0.15</v>
      </c>
      <c r="P7109" s="8">
        <v>1916.2</v>
      </c>
      <c r="Q7109" s="8">
        <v>1034.748</v>
      </c>
      <c r="R7109" s="8">
        <f t="shared" si="334"/>
        <v>1188.0439999999999</v>
      </c>
      <c r="S7109" s="8">
        <f>(((Sales[[#This Row],[Unit Price]]-(Sales[[#This Row],[Discount Applied]]*Sales[[#This Row],[Unit Price]]))-Q7109)/Q7109)*100</f>
        <v>57.407407407407398</v>
      </c>
      <c r="T7109" s="8">
        <f t="shared" si="335"/>
        <v>3257.54</v>
      </c>
      <c r="U7109" s="8">
        <f>Sales[[#This Row],[Unit Cost]]*Sales[[#This Row],[Order Quantity]]</f>
        <v>2069.4960000000001</v>
      </c>
    </row>
    <row r="7110" spans="1:21" x14ac:dyDescent="0.2">
      <c r="A7110" s="6" t="s">
        <v>7323</v>
      </c>
      <c r="B7110" s="6" t="s">
        <v>25</v>
      </c>
      <c r="C7110" s="6" t="s">
        <v>145</v>
      </c>
      <c r="D7110" s="7">
        <v>44000</v>
      </c>
      <c r="E7110" s="7">
        <v>44093</v>
      </c>
      <c r="F7110" s="7">
        <v>44103</v>
      </c>
      <c r="G7110" s="7">
        <v>44112</v>
      </c>
      <c r="H7110" s="6">
        <f t="shared" si="333"/>
        <v>19</v>
      </c>
      <c r="I7110" s="6" t="s">
        <v>215</v>
      </c>
      <c r="J7110" s="6">
        <v>13</v>
      </c>
      <c r="K7110" s="6">
        <v>37</v>
      </c>
      <c r="L7110" s="6">
        <v>111</v>
      </c>
      <c r="M7110" s="6">
        <v>11</v>
      </c>
      <c r="N7110" s="6">
        <v>4</v>
      </c>
      <c r="O7110" s="6">
        <v>0.1</v>
      </c>
      <c r="P7110" s="8">
        <v>2499.1</v>
      </c>
      <c r="Q7110" s="8">
        <v>2099.2439999999997</v>
      </c>
      <c r="R7110" s="8">
        <f t="shared" si="334"/>
        <v>599.78400000000147</v>
      </c>
      <c r="S7110" s="8">
        <f>(((Sales[[#This Row],[Unit Price]]-(Sales[[#This Row],[Discount Applied]]*Sales[[#This Row],[Unit Price]]))-Q7110)/Q7110)*100</f>
        <v>7.1428571428571619</v>
      </c>
      <c r="T7110" s="8">
        <f t="shared" si="335"/>
        <v>8996.76</v>
      </c>
      <c r="U7110" s="8">
        <f>Sales[[#This Row],[Unit Cost]]*Sales[[#This Row],[Order Quantity]]</f>
        <v>8396.9759999999987</v>
      </c>
    </row>
    <row r="7111" spans="1:21" x14ac:dyDescent="0.2">
      <c r="A7111" s="6" t="s">
        <v>7324</v>
      </c>
      <c r="B7111" s="6" t="s">
        <v>24</v>
      </c>
      <c r="C7111" s="6" t="s">
        <v>143</v>
      </c>
      <c r="D7111" s="7">
        <v>44000</v>
      </c>
      <c r="E7111" s="7">
        <v>44094</v>
      </c>
      <c r="F7111" s="7">
        <v>44111</v>
      </c>
      <c r="G7111" s="7">
        <v>44115</v>
      </c>
      <c r="H7111" s="6">
        <f t="shared" si="333"/>
        <v>21</v>
      </c>
      <c r="I7111" s="6" t="s">
        <v>215</v>
      </c>
      <c r="J7111" s="6">
        <v>8</v>
      </c>
      <c r="K7111" s="6">
        <v>45</v>
      </c>
      <c r="L7111" s="6">
        <v>348</v>
      </c>
      <c r="M7111" s="6">
        <v>32</v>
      </c>
      <c r="N7111" s="6">
        <v>1</v>
      </c>
      <c r="O7111" s="6">
        <v>0.05</v>
      </c>
      <c r="P7111" s="8">
        <v>2666.6</v>
      </c>
      <c r="Q7111" s="8">
        <v>1546.6279999999999</v>
      </c>
      <c r="R7111" s="8">
        <f t="shared" si="334"/>
        <v>986.64200000000005</v>
      </c>
      <c r="S7111" s="8">
        <f>(((Sales[[#This Row],[Unit Price]]-(Sales[[#This Row],[Discount Applied]]*Sales[[#This Row],[Unit Price]]))-Q7111)/Q7111)*100</f>
        <v>63.793103448275865</v>
      </c>
      <c r="T7111" s="8">
        <f t="shared" si="335"/>
        <v>2533.27</v>
      </c>
      <c r="U7111" s="8">
        <f>Sales[[#This Row],[Unit Cost]]*Sales[[#This Row],[Order Quantity]]</f>
        <v>1546.6279999999999</v>
      </c>
    </row>
    <row r="7112" spans="1:21" x14ac:dyDescent="0.2">
      <c r="A7112" s="6" t="s">
        <v>7325</v>
      </c>
      <c r="B7112" s="6" t="s">
        <v>24</v>
      </c>
      <c r="C7112" s="6" t="s">
        <v>143</v>
      </c>
      <c r="D7112" s="7">
        <v>44000</v>
      </c>
      <c r="E7112" s="7">
        <v>44094</v>
      </c>
      <c r="F7112" s="7">
        <v>44120</v>
      </c>
      <c r="G7112" s="7">
        <v>44123</v>
      </c>
      <c r="H7112" s="6">
        <f t="shared" si="333"/>
        <v>29</v>
      </c>
      <c r="I7112" s="6" t="s">
        <v>215</v>
      </c>
      <c r="J7112" s="6">
        <v>2</v>
      </c>
      <c r="K7112" s="6">
        <v>28</v>
      </c>
      <c r="L7112" s="6">
        <v>366</v>
      </c>
      <c r="M7112" s="6">
        <v>4</v>
      </c>
      <c r="N7112" s="6">
        <v>2</v>
      </c>
      <c r="O7112" s="6">
        <v>0.05</v>
      </c>
      <c r="P7112" s="8">
        <v>6291.3</v>
      </c>
      <c r="Q7112" s="8">
        <v>3774.7799999999997</v>
      </c>
      <c r="R7112" s="8">
        <f t="shared" si="334"/>
        <v>4403.9100000000017</v>
      </c>
      <c r="S7112" s="8">
        <f>(((Sales[[#This Row],[Unit Price]]-(Sales[[#This Row],[Discount Applied]]*Sales[[#This Row],[Unit Price]]))-Q7112)/Q7112)*100</f>
        <v>58.333333333333357</v>
      </c>
      <c r="T7112" s="8">
        <f t="shared" si="335"/>
        <v>11953.470000000001</v>
      </c>
      <c r="U7112" s="8">
        <f>Sales[[#This Row],[Unit Cost]]*Sales[[#This Row],[Order Quantity]]</f>
        <v>7549.5599999999995</v>
      </c>
    </row>
    <row r="7113" spans="1:21" x14ac:dyDescent="0.2">
      <c r="A7113" s="6" t="s">
        <v>7326</v>
      </c>
      <c r="B7113" s="6" t="s">
        <v>24</v>
      </c>
      <c r="C7113" s="6" t="s">
        <v>145</v>
      </c>
      <c r="D7113" s="7">
        <v>44000</v>
      </c>
      <c r="E7113" s="7">
        <v>44094</v>
      </c>
      <c r="F7113" s="7">
        <v>44120</v>
      </c>
      <c r="G7113" s="7">
        <v>44130</v>
      </c>
      <c r="H7113" s="6">
        <f t="shared" si="333"/>
        <v>36</v>
      </c>
      <c r="I7113" s="6" t="s">
        <v>215</v>
      </c>
      <c r="J7113" s="6">
        <v>3</v>
      </c>
      <c r="K7113" s="6">
        <v>11</v>
      </c>
      <c r="L7113" s="6">
        <v>121</v>
      </c>
      <c r="M7113" s="6">
        <v>9</v>
      </c>
      <c r="N7113" s="6">
        <v>5</v>
      </c>
      <c r="O7113" s="6">
        <v>0.15</v>
      </c>
      <c r="P7113" s="8">
        <v>5708.4000000000005</v>
      </c>
      <c r="Q7113" s="8">
        <v>2283.36</v>
      </c>
      <c r="R7113" s="8">
        <f t="shared" si="334"/>
        <v>12843.900000000003</v>
      </c>
      <c r="S7113" s="8">
        <f>(((Sales[[#This Row],[Unit Price]]-(Sales[[#This Row],[Discount Applied]]*Sales[[#This Row],[Unit Price]]))-Q7113)/Q7113)*100</f>
        <v>112.5</v>
      </c>
      <c r="T7113" s="8">
        <f t="shared" si="335"/>
        <v>24260.700000000004</v>
      </c>
      <c r="U7113" s="8">
        <f>Sales[[#This Row],[Unit Cost]]*Sales[[#This Row],[Order Quantity]]</f>
        <v>11416.800000000001</v>
      </c>
    </row>
    <row r="7114" spans="1:21" x14ac:dyDescent="0.2">
      <c r="A7114" s="6" t="s">
        <v>7327</v>
      </c>
      <c r="B7114" s="6" t="s">
        <v>24</v>
      </c>
      <c r="C7114" s="6" t="s">
        <v>147</v>
      </c>
      <c r="D7114" s="7">
        <v>44000</v>
      </c>
      <c r="E7114" s="7">
        <v>44094</v>
      </c>
      <c r="F7114" s="7">
        <v>44107</v>
      </c>
      <c r="G7114" s="7">
        <v>44117</v>
      </c>
      <c r="H7114" s="6">
        <f t="shared" si="333"/>
        <v>23</v>
      </c>
      <c r="I7114" s="6" t="s">
        <v>215</v>
      </c>
      <c r="J7114" s="6">
        <v>4</v>
      </c>
      <c r="K7114" s="6">
        <v>22</v>
      </c>
      <c r="L7114" s="6">
        <v>211</v>
      </c>
      <c r="M7114" s="6">
        <v>43</v>
      </c>
      <c r="N7114" s="6">
        <v>4</v>
      </c>
      <c r="O7114" s="6">
        <v>7.4999999999999997E-2</v>
      </c>
      <c r="P7114" s="8">
        <v>844.2</v>
      </c>
      <c r="Q7114" s="8">
        <v>379.89000000000004</v>
      </c>
      <c r="R7114" s="8">
        <f t="shared" si="334"/>
        <v>1603.9799999999998</v>
      </c>
      <c r="S7114" s="8">
        <f>(((Sales[[#This Row],[Unit Price]]-(Sales[[#This Row],[Discount Applied]]*Sales[[#This Row],[Unit Price]]))-Q7114)/Q7114)*100</f>
        <v>105.55555555555554</v>
      </c>
      <c r="T7114" s="8">
        <f t="shared" si="335"/>
        <v>3123.54</v>
      </c>
      <c r="U7114" s="8">
        <f>Sales[[#This Row],[Unit Cost]]*Sales[[#This Row],[Order Quantity]]</f>
        <v>1519.5600000000002</v>
      </c>
    </row>
    <row r="7115" spans="1:21" x14ac:dyDescent="0.2">
      <c r="A7115" s="6" t="s">
        <v>7328</v>
      </c>
      <c r="B7115" s="6" t="s">
        <v>25</v>
      </c>
      <c r="C7115" s="6" t="s">
        <v>148</v>
      </c>
      <c r="D7115" s="7">
        <v>44000</v>
      </c>
      <c r="E7115" s="7">
        <v>44094</v>
      </c>
      <c r="F7115" s="7">
        <v>44120</v>
      </c>
      <c r="G7115" s="7">
        <v>44125</v>
      </c>
      <c r="H7115" s="6">
        <f t="shared" si="333"/>
        <v>31</v>
      </c>
      <c r="I7115" s="6" t="s">
        <v>215</v>
      </c>
      <c r="J7115" s="6">
        <v>14</v>
      </c>
      <c r="K7115" s="6">
        <v>29</v>
      </c>
      <c r="L7115" s="6">
        <v>14</v>
      </c>
      <c r="M7115" s="6">
        <v>43</v>
      </c>
      <c r="N7115" s="6">
        <v>6</v>
      </c>
      <c r="O7115" s="6">
        <v>0.1</v>
      </c>
      <c r="P7115" s="8">
        <v>1929.6000000000001</v>
      </c>
      <c r="Q7115" s="8">
        <v>1196.3520000000001</v>
      </c>
      <c r="R7115" s="8">
        <f t="shared" si="334"/>
        <v>3241.7279999999992</v>
      </c>
      <c r="S7115" s="8">
        <f>(((Sales[[#This Row],[Unit Price]]-(Sales[[#This Row],[Discount Applied]]*Sales[[#This Row],[Unit Price]]))-Q7115)/Q7115)*100</f>
        <v>45.161290322580641</v>
      </c>
      <c r="T7115" s="8">
        <f t="shared" si="335"/>
        <v>10419.84</v>
      </c>
      <c r="U7115" s="8">
        <f>Sales[[#This Row],[Unit Cost]]*Sales[[#This Row],[Order Quantity]]</f>
        <v>7178.112000000001</v>
      </c>
    </row>
    <row r="7116" spans="1:21" x14ac:dyDescent="0.2">
      <c r="A7116" s="6" t="s">
        <v>7329</v>
      </c>
      <c r="B7116" s="6" t="s">
        <v>24</v>
      </c>
      <c r="C7116" s="6" t="s">
        <v>145</v>
      </c>
      <c r="D7116" s="7">
        <v>44000</v>
      </c>
      <c r="E7116" s="7">
        <v>44094</v>
      </c>
      <c r="F7116" s="7">
        <v>44106</v>
      </c>
      <c r="G7116" s="7">
        <v>44107</v>
      </c>
      <c r="H7116" s="6">
        <f t="shared" si="333"/>
        <v>13</v>
      </c>
      <c r="I7116" s="6" t="s">
        <v>215</v>
      </c>
      <c r="J7116" s="6">
        <v>2</v>
      </c>
      <c r="K7116" s="6">
        <v>29</v>
      </c>
      <c r="L7116" s="6">
        <v>90</v>
      </c>
      <c r="M7116" s="6">
        <v>36</v>
      </c>
      <c r="N7116" s="6">
        <v>4</v>
      </c>
      <c r="O7116" s="6">
        <v>0.1</v>
      </c>
      <c r="P7116" s="8">
        <v>1105.5</v>
      </c>
      <c r="Q7116" s="8">
        <v>840.18000000000006</v>
      </c>
      <c r="R7116" s="8">
        <f t="shared" si="334"/>
        <v>619.07999999999993</v>
      </c>
      <c r="S7116" s="8">
        <f>(((Sales[[#This Row],[Unit Price]]-(Sales[[#This Row],[Discount Applied]]*Sales[[#This Row],[Unit Price]]))-Q7116)/Q7116)*100</f>
        <v>18.421052631578945</v>
      </c>
      <c r="T7116" s="8">
        <f t="shared" si="335"/>
        <v>3979.8</v>
      </c>
      <c r="U7116" s="8">
        <f>Sales[[#This Row],[Unit Cost]]*Sales[[#This Row],[Order Quantity]]</f>
        <v>3360.7200000000003</v>
      </c>
    </row>
    <row r="7117" spans="1:21" x14ac:dyDescent="0.2">
      <c r="A7117" s="6" t="s">
        <v>7330</v>
      </c>
      <c r="B7117" s="6" t="s">
        <v>25</v>
      </c>
      <c r="C7117" s="6" t="s">
        <v>145</v>
      </c>
      <c r="D7117" s="7">
        <v>44000</v>
      </c>
      <c r="E7117" s="7">
        <v>44094</v>
      </c>
      <c r="F7117" s="7">
        <v>44117</v>
      </c>
      <c r="G7117" s="7">
        <v>44119</v>
      </c>
      <c r="H7117" s="6">
        <f t="shared" si="333"/>
        <v>25</v>
      </c>
      <c r="I7117" s="6" t="s">
        <v>215</v>
      </c>
      <c r="J7117" s="6">
        <v>13</v>
      </c>
      <c r="K7117" s="6">
        <v>12</v>
      </c>
      <c r="L7117" s="6">
        <v>100</v>
      </c>
      <c r="M7117" s="6">
        <v>14</v>
      </c>
      <c r="N7117" s="6">
        <v>3</v>
      </c>
      <c r="O7117" s="6">
        <v>0.1</v>
      </c>
      <c r="P7117" s="8">
        <v>1112.2</v>
      </c>
      <c r="Q7117" s="8">
        <v>656.19799999999998</v>
      </c>
      <c r="R7117" s="8">
        <f t="shared" si="334"/>
        <v>1034.3460000000005</v>
      </c>
      <c r="S7117" s="8">
        <f>(((Sales[[#This Row],[Unit Price]]-(Sales[[#This Row],[Discount Applied]]*Sales[[#This Row],[Unit Price]]))-Q7117)/Q7117)*100</f>
        <v>52.542372881355938</v>
      </c>
      <c r="T7117" s="8">
        <f t="shared" si="335"/>
        <v>3002.9400000000005</v>
      </c>
      <c r="U7117" s="8">
        <f>Sales[[#This Row],[Unit Cost]]*Sales[[#This Row],[Order Quantity]]</f>
        <v>1968.5940000000001</v>
      </c>
    </row>
    <row r="7118" spans="1:21" x14ac:dyDescent="0.2">
      <c r="A7118" s="6" t="s">
        <v>7331</v>
      </c>
      <c r="B7118" s="6" t="s">
        <v>24</v>
      </c>
      <c r="C7118" s="6" t="s">
        <v>143</v>
      </c>
      <c r="D7118" s="7">
        <v>44000</v>
      </c>
      <c r="E7118" s="7">
        <v>44094</v>
      </c>
      <c r="F7118" s="7">
        <v>44100</v>
      </c>
      <c r="G7118" s="7">
        <v>44108</v>
      </c>
      <c r="H7118" s="6">
        <f t="shared" si="333"/>
        <v>14</v>
      </c>
      <c r="I7118" s="6" t="s">
        <v>215</v>
      </c>
      <c r="J7118" s="6">
        <v>11</v>
      </c>
      <c r="K7118" s="6">
        <v>19</v>
      </c>
      <c r="L7118" s="6">
        <v>348</v>
      </c>
      <c r="M7118" s="6">
        <v>21</v>
      </c>
      <c r="N7118" s="6">
        <v>1</v>
      </c>
      <c r="O7118" s="6">
        <v>0.05</v>
      </c>
      <c r="P7118" s="8">
        <v>1011.7</v>
      </c>
      <c r="Q7118" s="8">
        <v>789.12600000000009</v>
      </c>
      <c r="R7118" s="8">
        <f t="shared" si="334"/>
        <v>171.98899999999992</v>
      </c>
      <c r="S7118" s="8">
        <f>(((Sales[[#This Row],[Unit Price]]-(Sales[[#This Row],[Discount Applied]]*Sales[[#This Row],[Unit Price]]))-Q7118)/Q7118)*100</f>
        <v>21.794871794871781</v>
      </c>
      <c r="T7118" s="8">
        <f t="shared" si="335"/>
        <v>961.11500000000001</v>
      </c>
      <c r="U7118" s="8">
        <f>Sales[[#This Row],[Unit Cost]]*Sales[[#This Row],[Order Quantity]]</f>
        <v>789.12600000000009</v>
      </c>
    </row>
    <row r="7119" spans="1:21" x14ac:dyDescent="0.2">
      <c r="A7119" s="6" t="s">
        <v>7332</v>
      </c>
      <c r="B7119" s="6" t="s">
        <v>23</v>
      </c>
      <c r="C7119" s="6" t="s">
        <v>147</v>
      </c>
      <c r="D7119" s="7">
        <v>44000</v>
      </c>
      <c r="E7119" s="7">
        <v>44094</v>
      </c>
      <c r="F7119" s="7">
        <v>44120</v>
      </c>
      <c r="G7119" s="7">
        <v>44129</v>
      </c>
      <c r="H7119" s="6">
        <f t="shared" si="333"/>
        <v>35</v>
      </c>
      <c r="I7119" s="6" t="s">
        <v>215</v>
      </c>
      <c r="J7119" s="6">
        <v>25</v>
      </c>
      <c r="K7119" s="6">
        <v>49</v>
      </c>
      <c r="L7119" s="6">
        <v>213</v>
      </c>
      <c r="M7119" s="6">
        <v>42</v>
      </c>
      <c r="N7119" s="6">
        <v>1</v>
      </c>
      <c r="O7119" s="6">
        <v>0.05</v>
      </c>
      <c r="P7119" s="8">
        <v>1855.9</v>
      </c>
      <c r="Q7119" s="8">
        <v>1429.0430000000001</v>
      </c>
      <c r="R7119" s="8">
        <f t="shared" si="334"/>
        <v>334.0619999999999</v>
      </c>
      <c r="S7119" s="8">
        <f>(((Sales[[#This Row],[Unit Price]]-(Sales[[#This Row],[Discount Applied]]*Sales[[#This Row],[Unit Price]]))-Q7119)/Q7119)*100</f>
        <v>23.376623376623368</v>
      </c>
      <c r="T7119" s="8">
        <f t="shared" si="335"/>
        <v>1763.105</v>
      </c>
      <c r="U7119" s="8">
        <f>Sales[[#This Row],[Unit Cost]]*Sales[[#This Row],[Order Quantity]]</f>
        <v>1429.0430000000001</v>
      </c>
    </row>
    <row r="7120" spans="1:21" x14ac:dyDescent="0.2">
      <c r="A7120" s="6" t="s">
        <v>7333</v>
      </c>
      <c r="B7120" s="6" t="s">
        <v>23</v>
      </c>
      <c r="C7120" s="6" t="s">
        <v>146</v>
      </c>
      <c r="D7120" s="7">
        <v>44000</v>
      </c>
      <c r="E7120" s="7">
        <v>44094</v>
      </c>
      <c r="F7120" s="7">
        <v>44107</v>
      </c>
      <c r="G7120" s="7">
        <v>44113</v>
      </c>
      <c r="H7120" s="6">
        <f t="shared" si="333"/>
        <v>19</v>
      </c>
      <c r="I7120" s="6" t="s">
        <v>215</v>
      </c>
      <c r="J7120" s="6">
        <v>21</v>
      </c>
      <c r="K7120" s="6">
        <v>40</v>
      </c>
      <c r="L7120" s="6">
        <v>322</v>
      </c>
      <c r="M7120" s="6">
        <v>16</v>
      </c>
      <c r="N7120" s="6">
        <v>3</v>
      </c>
      <c r="O7120" s="6">
        <v>0.05</v>
      </c>
      <c r="P7120" s="8">
        <v>3986.5</v>
      </c>
      <c r="Q7120" s="8">
        <v>2750.6849999999999</v>
      </c>
      <c r="R7120" s="8">
        <f t="shared" si="334"/>
        <v>3109.4699999999993</v>
      </c>
      <c r="S7120" s="8">
        <f>(((Sales[[#This Row],[Unit Price]]-(Sales[[#This Row],[Discount Applied]]*Sales[[#This Row],[Unit Price]]))-Q7120)/Q7120)*100</f>
        <v>37.681159420289866</v>
      </c>
      <c r="T7120" s="8">
        <f t="shared" si="335"/>
        <v>11361.525</v>
      </c>
      <c r="U7120" s="8">
        <f>Sales[[#This Row],[Unit Cost]]*Sales[[#This Row],[Order Quantity]]</f>
        <v>8252.0550000000003</v>
      </c>
    </row>
    <row r="7121" spans="1:21" x14ac:dyDescent="0.2">
      <c r="A7121" s="6" t="s">
        <v>7334</v>
      </c>
      <c r="B7121" s="6" t="s">
        <v>24</v>
      </c>
      <c r="C7121" s="6" t="s">
        <v>146</v>
      </c>
      <c r="D7121" s="7">
        <v>44000</v>
      </c>
      <c r="E7121" s="7">
        <v>44094</v>
      </c>
      <c r="F7121" s="7">
        <v>44122</v>
      </c>
      <c r="G7121" s="7">
        <v>44131</v>
      </c>
      <c r="H7121" s="6">
        <f t="shared" si="333"/>
        <v>37</v>
      </c>
      <c r="I7121" s="6" t="s">
        <v>215</v>
      </c>
      <c r="J7121" s="6">
        <v>11</v>
      </c>
      <c r="K7121" s="6">
        <v>23</v>
      </c>
      <c r="L7121" s="6">
        <v>308</v>
      </c>
      <c r="M7121" s="6">
        <v>18</v>
      </c>
      <c r="N7121" s="6">
        <v>4</v>
      </c>
      <c r="O7121" s="6">
        <v>0.4</v>
      </c>
      <c r="P7121" s="8">
        <v>2639.8</v>
      </c>
      <c r="Q7121" s="8">
        <v>1768.6660000000002</v>
      </c>
      <c r="R7121" s="8">
        <f t="shared" si="334"/>
        <v>-739.14400000000023</v>
      </c>
      <c r="S7121" s="8">
        <f>(((Sales[[#This Row],[Unit Price]]-(Sales[[#This Row],[Discount Applied]]*Sales[[#This Row],[Unit Price]]))-Q7121)/Q7121)*100</f>
        <v>-10.447761194029853</v>
      </c>
      <c r="T7121" s="8">
        <f t="shared" si="335"/>
        <v>6335.52</v>
      </c>
      <c r="U7121" s="8">
        <f>Sales[[#This Row],[Unit Cost]]*Sales[[#This Row],[Order Quantity]]</f>
        <v>7074.6640000000007</v>
      </c>
    </row>
    <row r="7122" spans="1:21" x14ac:dyDescent="0.2">
      <c r="A7122" s="6" t="s">
        <v>7335</v>
      </c>
      <c r="B7122" s="6" t="s">
        <v>24</v>
      </c>
      <c r="C7122" s="6" t="s">
        <v>148</v>
      </c>
      <c r="D7122" s="7">
        <v>44000</v>
      </c>
      <c r="E7122" s="7">
        <v>44095</v>
      </c>
      <c r="F7122" s="7">
        <v>44123</v>
      </c>
      <c r="G7122" s="7">
        <v>44125</v>
      </c>
      <c r="H7122" s="6">
        <f t="shared" si="333"/>
        <v>30</v>
      </c>
      <c r="I7122" s="6" t="s">
        <v>215</v>
      </c>
      <c r="J7122" s="6">
        <v>6</v>
      </c>
      <c r="K7122" s="6">
        <v>14</v>
      </c>
      <c r="L7122" s="6">
        <v>30</v>
      </c>
      <c r="M7122" s="6">
        <v>46</v>
      </c>
      <c r="N7122" s="6">
        <v>2</v>
      </c>
      <c r="O7122" s="6">
        <v>0.2</v>
      </c>
      <c r="P7122" s="8">
        <v>2304.8000000000002</v>
      </c>
      <c r="Q7122" s="8">
        <v>1129.3520000000001</v>
      </c>
      <c r="R7122" s="8">
        <f t="shared" si="334"/>
        <v>1428.9760000000001</v>
      </c>
      <c r="S7122" s="8">
        <f>(((Sales[[#This Row],[Unit Price]]-(Sales[[#This Row],[Discount Applied]]*Sales[[#This Row],[Unit Price]]))-Q7122)/Q7122)*100</f>
        <v>63.265306122448983</v>
      </c>
      <c r="T7122" s="8">
        <f t="shared" si="335"/>
        <v>3687.6800000000003</v>
      </c>
      <c r="U7122" s="8">
        <f>Sales[[#This Row],[Unit Cost]]*Sales[[#This Row],[Order Quantity]]</f>
        <v>2258.7040000000002</v>
      </c>
    </row>
    <row r="7123" spans="1:21" x14ac:dyDescent="0.2">
      <c r="A7123" s="6" t="s">
        <v>7336</v>
      </c>
      <c r="B7123" s="6" t="s">
        <v>24</v>
      </c>
      <c r="C7123" s="6" t="s">
        <v>143</v>
      </c>
      <c r="D7123" s="7">
        <v>44000</v>
      </c>
      <c r="E7123" s="7">
        <v>44095</v>
      </c>
      <c r="F7123" s="7">
        <v>44107</v>
      </c>
      <c r="G7123" s="7">
        <v>44108</v>
      </c>
      <c r="H7123" s="6">
        <f t="shared" si="333"/>
        <v>13</v>
      </c>
      <c r="I7123" s="6" t="s">
        <v>215</v>
      </c>
      <c r="J7123" s="6">
        <v>3</v>
      </c>
      <c r="K7123" s="6">
        <v>47</v>
      </c>
      <c r="L7123" s="6">
        <v>333</v>
      </c>
      <c r="M7123" s="6">
        <v>12</v>
      </c>
      <c r="N7123" s="6">
        <v>3</v>
      </c>
      <c r="O7123" s="6">
        <v>0.05</v>
      </c>
      <c r="P7123" s="8">
        <v>1139</v>
      </c>
      <c r="Q7123" s="8">
        <v>546.72</v>
      </c>
      <c r="R7123" s="8">
        <f t="shared" si="334"/>
        <v>1605.99</v>
      </c>
      <c r="S7123" s="8">
        <f>(((Sales[[#This Row],[Unit Price]]-(Sales[[#This Row],[Discount Applied]]*Sales[[#This Row],[Unit Price]]))-Q7123)/Q7123)*100</f>
        <v>97.916666666666657</v>
      </c>
      <c r="T7123" s="8">
        <f t="shared" si="335"/>
        <v>3246.15</v>
      </c>
      <c r="U7123" s="8">
        <f>Sales[[#This Row],[Unit Cost]]*Sales[[#This Row],[Order Quantity]]</f>
        <v>1640.16</v>
      </c>
    </row>
    <row r="7124" spans="1:21" x14ac:dyDescent="0.2">
      <c r="A7124" s="6" t="s">
        <v>7337</v>
      </c>
      <c r="B7124" s="6" t="s">
        <v>24</v>
      </c>
      <c r="C7124" s="6" t="s">
        <v>143</v>
      </c>
      <c r="D7124" s="7">
        <v>44000</v>
      </c>
      <c r="E7124" s="7">
        <v>44095</v>
      </c>
      <c r="F7124" s="7">
        <v>44111</v>
      </c>
      <c r="G7124" s="7">
        <v>44114</v>
      </c>
      <c r="H7124" s="6">
        <f t="shared" si="333"/>
        <v>19</v>
      </c>
      <c r="I7124" s="6" t="s">
        <v>215</v>
      </c>
      <c r="J7124" s="6">
        <v>8</v>
      </c>
      <c r="K7124" s="6">
        <v>18</v>
      </c>
      <c r="L7124" s="6">
        <v>352</v>
      </c>
      <c r="M7124" s="6">
        <v>29</v>
      </c>
      <c r="N7124" s="6">
        <v>1</v>
      </c>
      <c r="O7124" s="6">
        <v>7.4999999999999997E-2</v>
      </c>
      <c r="P7124" s="8">
        <v>2539.3000000000002</v>
      </c>
      <c r="Q7124" s="8">
        <v>1472.7940000000001</v>
      </c>
      <c r="R7124" s="8">
        <f t="shared" si="334"/>
        <v>876.05849999999987</v>
      </c>
      <c r="S7124" s="8">
        <f>(((Sales[[#This Row],[Unit Price]]-(Sales[[#This Row],[Discount Applied]]*Sales[[#This Row],[Unit Price]]))-Q7124)/Q7124)*100</f>
        <v>59.482758620689644</v>
      </c>
      <c r="T7124" s="8">
        <f t="shared" si="335"/>
        <v>2348.8525</v>
      </c>
      <c r="U7124" s="8">
        <f>Sales[[#This Row],[Unit Cost]]*Sales[[#This Row],[Order Quantity]]</f>
        <v>1472.7940000000001</v>
      </c>
    </row>
    <row r="7125" spans="1:21" x14ac:dyDescent="0.2">
      <c r="A7125" s="6" t="s">
        <v>7338</v>
      </c>
      <c r="B7125" s="6" t="s">
        <v>24</v>
      </c>
      <c r="C7125" s="6" t="s">
        <v>147</v>
      </c>
      <c r="D7125" s="7">
        <v>44000</v>
      </c>
      <c r="E7125" s="7">
        <v>44095</v>
      </c>
      <c r="F7125" s="7">
        <v>44099</v>
      </c>
      <c r="G7125" s="7">
        <v>44109</v>
      </c>
      <c r="H7125" s="6">
        <f t="shared" si="333"/>
        <v>14</v>
      </c>
      <c r="I7125" s="6" t="s">
        <v>215</v>
      </c>
      <c r="J7125" s="6">
        <v>8</v>
      </c>
      <c r="K7125" s="6">
        <v>42</v>
      </c>
      <c r="L7125" s="6">
        <v>245</v>
      </c>
      <c r="M7125" s="6">
        <v>31</v>
      </c>
      <c r="N7125" s="6">
        <v>2</v>
      </c>
      <c r="O7125" s="6">
        <v>0.1</v>
      </c>
      <c r="P7125" s="8">
        <v>2472.3000000000002</v>
      </c>
      <c r="Q7125" s="8">
        <v>1013.643</v>
      </c>
      <c r="R7125" s="8">
        <f t="shared" si="334"/>
        <v>2422.8540000000003</v>
      </c>
      <c r="S7125" s="8">
        <f>(((Sales[[#This Row],[Unit Price]]-(Sales[[#This Row],[Discount Applied]]*Sales[[#This Row],[Unit Price]]))-Q7125)/Q7125)*100</f>
        <v>119.51219512195124</v>
      </c>
      <c r="T7125" s="8">
        <f t="shared" si="335"/>
        <v>4450.1400000000003</v>
      </c>
      <c r="U7125" s="8">
        <f>Sales[[#This Row],[Unit Cost]]*Sales[[#This Row],[Order Quantity]]</f>
        <v>2027.2860000000001</v>
      </c>
    </row>
    <row r="7126" spans="1:21" x14ac:dyDescent="0.2">
      <c r="A7126" s="6" t="s">
        <v>7339</v>
      </c>
      <c r="B7126" s="6" t="s">
        <v>26</v>
      </c>
      <c r="C7126" s="6" t="s">
        <v>147</v>
      </c>
      <c r="D7126" s="7">
        <v>44000</v>
      </c>
      <c r="E7126" s="7">
        <v>44095</v>
      </c>
      <c r="F7126" s="7">
        <v>44116</v>
      </c>
      <c r="G7126" s="7">
        <v>44119</v>
      </c>
      <c r="H7126" s="6">
        <f t="shared" si="333"/>
        <v>24</v>
      </c>
      <c r="I7126" s="6" t="s">
        <v>215</v>
      </c>
      <c r="J7126" s="6">
        <v>28</v>
      </c>
      <c r="K7126" s="6">
        <v>14</v>
      </c>
      <c r="L7126" s="6">
        <v>237</v>
      </c>
      <c r="M7126" s="6">
        <v>5</v>
      </c>
      <c r="N7126" s="6">
        <v>5</v>
      </c>
      <c r="O7126" s="6">
        <v>7.4999999999999997E-2</v>
      </c>
      <c r="P7126" s="8">
        <v>1695.1000000000001</v>
      </c>
      <c r="Q7126" s="8">
        <v>830.59900000000005</v>
      </c>
      <c r="R7126" s="8">
        <f t="shared" si="334"/>
        <v>3686.8424999999997</v>
      </c>
      <c r="S7126" s="8">
        <f>(((Sales[[#This Row],[Unit Price]]-(Sales[[#This Row],[Discount Applied]]*Sales[[#This Row],[Unit Price]]))-Q7126)/Q7126)*100</f>
        <v>88.775510204081641</v>
      </c>
      <c r="T7126" s="8">
        <f t="shared" si="335"/>
        <v>7839.8374999999996</v>
      </c>
      <c r="U7126" s="8">
        <f>Sales[[#This Row],[Unit Cost]]*Sales[[#This Row],[Order Quantity]]</f>
        <v>4152.9949999999999</v>
      </c>
    </row>
    <row r="7127" spans="1:21" x14ac:dyDescent="0.2">
      <c r="A7127" s="6" t="s">
        <v>7340</v>
      </c>
      <c r="B7127" s="6" t="s">
        <v>25</v>
      </c>
      <c r="C7127" s="6" t="s">
        <v>145</v>
      </c>
      <c r="D7127" s="7">
        <v>44000</v>
      </c>
      <c r="E7127" s="7">
        <v>44095</v>
      </c>
      <c r="F7127" s="7">
        <v>44122</v>
      </c>
      <c r="G7127" s="7">
        <v>44130</v>
      </c>
      <c r="H7127" s="6">
        <f t="shared" si="333"/>
        <v>35</v>
      </c>
      <c r="I7127" s="6" t="s">
        <v>215</v>
      </c>
      <c r="J7127" s="6">
        <v>13</v>
      </c>
      <c r="K7127" s="6">
        <v>35</v>
      </c>
      <c r="L7127" s="6">
        <v>120</v>
      </c>
      <c r="M7127" s="6">
        <v>11</v>
      </c>
      <c r="N7127" s="6">
        <v>4</v>
      </c>
      <c r="O7127" s="6">
        <v>0.1</v>
      </c>
      <c r="P7127" s="8">
        <v>1092.1000000000001</v>
      </c>
      <c r="Q7127" s="8">
        <v>797.23300000000006</v>
      </c>
      <c r="R7127" s="8">
        <f t="shared" si="334"/>
        <v>742.62800000000016</v>
      </c>
      <c r="S7127" s="8">
        <f>(((Sales[[#This Row],[Unit Price]]-(Sales[[#This Row],[Discount Applied]]*Sales[[#This Row],[Unit Price]]))-Q7127)/Q7127)*100</f>
        <v>23.287671232876718</v>
      </c>
      <c r="T7127" s="8">
        <f t="shared" si="335"/>
        <v>3931.5600000000004</v>
      </c>
      <c r="U7127" s="8">
        <f>Sales[[#This Row],[Unit Cost]]*Sales[[#This Row],[Order Quantity]]</f>
        <v>3188.9320000000002</v>
      </c>
    </row>
    <row r="7128" spans="1:21" x14ac:dyDescent="0.2">
      <c r="A7128" s="6" t="s">
        <v>7341</v>
      </c>
      <c r="B7128" s="6" t="s">
        <v>24</v>
      </c>
      <c r="C7128" s="6" t="s">
        <v>147</v>
      </c>
      <c r="D7128" s="7">
        <v>44000</v>
      </c>
      <c r="E7128" s="7">
        <v>44095</v>
      </c>
      <c r="F7128" s="7">
        <v>44119</v>
      </c>
      <c r="G7128" s="7">
        <v>44126</v>
      </c>
      <c r="H7128" s="6">
        <f t="shared" si="333"/>
        <v>31</v>
      </c>
      <c r="I7128" s="6" t="s">
        <v>215</v>
      </c>
      <c r="J7128" s="6">
        <v>4</v>
      </c>
      <c r="K7128" s="6">
        <v>50</v>
      </c>
      <c r="L7128" s="6">
        <v>229</v>
      </c>
      <c r="M7128" s="6">
        <v>36</v>
      </c>
      <c r="N7128" s="6">
        <v>3</v>
      </c>
      <c r="O7128" s="6">
        <v>0.15</v>
      </c>
      <c r="P7128" s="8">
        <v>1721.9</v>
      </c>
      <c r="Q7128" s="8">
        <v>1050.3589999999999</v>
      </c>
      <c r="R7128" s="8">
        <f t="shared" si="334"/>
        <v>1239.7680000000014</v>
      </c>
      <c r="S7128" s="8">
        <f>(((Sales[[#This Row],[Unit Price]]-(Sales[[#This Row],[Discount Applied]]*Sales[[#This Row],[Unit Price]]))-Q7128)/Q7128)*100</f>
        <v>39.344262295081975</v>
      </c>
      <c r="T7128" s="8">
        <f t="shared" si="335"/>
        <v>4390.8450000000012</v>
      </c>
      <c r="U7128" s="8">
        <f>Sales[[#This Row],[Unit Cost]]*Sales[[#This Row],[Order Quantity]]</f>
        <v>3151.0769999999998</v>
      </c>
    </row>
    <row r="7129" spans="1:21" x14ac:dyDescent="0.2">
      <c r="A7129" s="6" t="s">
        <v>7342</v>
      </c>
      <c r="B7129" s="6" t="s">
        <v>24</v>
      </c>
      <c r="C7129" s="6" t="s">
        <v>148</v>
      </c>
      <c r="D7129" s="7">
        <v>44000</v>
      </c>
      <c r="E7129" s="7">
        <v>44095</v>
      </c>
      <c r="F7129" s="7">
        <v>44122</v>
      </c>
      <c r="G7129" s="7">
        <v>44124</v>
      </c>
      <c r="H7129" s="6">
        <f t="shared" si="333"/>
        <v>29</v>
      </c>
      <c r="I7129" s="6" t="s">
        <v>215</v>
      </c>
      <c r="J7129" s="6">
        <v>2</v>
      </c>
      <c r="K7129" s="6">
        <v>20</v>
      </c>
      <c r="L7129" s="6">
        <v>55</v>
      </c>
      <c r="M7129" s="6">
        <v>7</v>
      </c>
      <c r="N7129" s="6">
        <v>7</v>
      </c>
      <c r="O7129" s="6">
        <v>7.4999999999999997E-2</v>
      </c>
      <c r="P7129" s="8">
        <v>1051.9000000000001</v>
      </c>
      <c r="Q7129" s="8">
        <v>873.077</v>
      </c>
      <c r="R7129" s="8">
        <f t="shared" si="334"/>
        <v>699.51350000000184</v>
      </c>
      <c r="S7129" s="8">
        <f>(((Sales[[#This Row],[Unit Price]]-(Sales[[#This Row],[Discount Applied]]*Sales[[#This Row],[Unit Price]]))-Q7129)/Q7129)*100</f>
        <v>11.445783132530126</v>
      </c>
      <c r="T7129" s="8">
        <f t="shared" si="335"/>
        <v>6811.0525000000016</v>
      </c>
      <c r="U7129" s="8">
        <f>Sales[[#This Row],[Unit Cost]]*Sales[[#This Row],[Order Quantity]]</f>
        <v>6111.5389999999998</v>
      </c>
    </row>
    <row r="7130" spans="1:21" x14ac:dyDescent="0.2">
      <c r="A7130" s="6" t="s">
        <v>7343</v>
      </c>
      <c r="B7130" s="6" t="s">
        <v>26</v>
      </c>
      <c r="C7130" s="6" t="s">
        <v>148</v>
      </c>
      <c r="D7130" s="7">
        <v>44000</v>
      </c>
      <c r="E7130" s="7">
        <v>44095</v>
      </c>
      <c r="F7130" s="7">
        <v>44107</v>
      </c>
      <c r="G7130" s="7">
        <v>44113</v>
      </c>
      <c r="H7130" s="6">
        <f t="shared" si="333"/>
        <v>18</v>
      </c>
      <c r="I7130" s="6" t="s">
        <v>215</v>
      </c>
      <c r="J7130" s="6">
        <v>26</v>
      </c>
      <c r="K7130" s="6">
        <v>21</v>
      </c>
      <c r="L7130" s="6">
        <v>7</v>
      </c>
      <c r="M7130" s="6">
        <v>4</v>
      </c>
      <c r="N7130" s="6">
        <v>2</v>
      </c>
      <c r="O7130" s="6">
        <v>0.2</v>
      </c>
      <c r="P7130" s="8">
        <v>3879.3</v>
      </c>
      <c r="Q7130" s="8">
        <v>2094.8220000000001</v>
      </c>
      <c r="R7130" s="8">
        <f t="shared" si="334"/>
        <v>2017.2359999999999</v>
      </c>
      <c r="S7130" s="8">
        <f>(((Sales[[#This Row],[Unit Price]]-(Sales[[#This Row],[Discount Applied]]*Sales[[#This Row],[Unit Price]]))-Q7130)/Q7130)*100</f>
        <v>48.148148148148138</v>
      </c>
      <c r="T7130" s="8">
        <f t="shared" si="335"/>
        <v>6206.88</v>
      </c>
      <c r="U7130" s="8">
        <f>Sales[[#This Row],[Unit Cost]]*Sales[[#This Row],[Order Quantity]]</f>
        <v>4189.6440000000002</v>
      </c>
    </row>
    <row r="7131" spans="1:21" x14ac:dyDescent="0.2">
      <c r="A7131" s="6" t="s">
        <v>7344</v>
      </c>
      <c r="B7131" s="6" t="s">
        <v>24</v>
      </c>
      <c r="C7131" s="6" t="s">
        <v>148</v>
      </c>
      <c r="D7131" s="7">
        <v>44000</v>
      </c>
      <c r="E7131" s="7">
        <v>44095</v>
      </c>
      <c r="F7131" s="7">
        <v>44107</v>
      </c>
      <c r="G7131" s="7">
        <v>44116</v>
      </c>
      <c r="H7131" s="6">
        <f t="shared" si="333"/>
        <v>21</v>
      </c>
      <c r="I7131" s="6" t="s">
        <v>215</v>
      </c>
      <c r="J7131" s="6">
        <v>3</v>
      </c>
      <c r="K7131" s="6">
        <v>50</v>
      </c>
      <c r="L7131" s="6">
        <v>4</v>
      </c>
      <c r="M7131" s="6">
        <v>8</v>
      </c>
      <c r="N7131" s="6">
        <v>5</v>
      </c>
      <c r="O7131" s="6">
        <v>7.4999999999999997E-2</v>
      </c>
      <c r="P7131" s="8">
        <v>3899.4</v>
      </c>
      <c r="Q7131" s="8">
        <v>3275.4960000000001</v>
      </c>
      <c r="R7131" s="8">
        <f t="shared" si="334"/>
        <v>1657.244999999999</v>
      </c>
      <c r="S7131" s="8">
        <f>(((Sales[[#This Row],[Unit Price]]-(Sales[[#This Row],[Discount Applied]]*Sales[[#This Row],[Unit Price]]))-Q7131)/Q7131)*100</f>
        <v>10.11904761904762</v>
      </c>
      <c r="T7131" s="8">
        <f t="shared" si="335"/>
        <v>18034.724999999999</v>
      </c>
      <c r="U7131" s="8">
        <f>Sales[[#This Row],[Unit Cost]]*Sales[[#This Row],[Order Quantity]]</f>
        <v>16377.48</v>
      </c>
    </row>
    <row r="7132" spans="1:21" x14ac:dyDescent="0.2">
      <c r="A7132" s="6" t="s">
        <v>7345</v>
      </c>
      <c r="B7132" s="6" t="s">
        <v>24</v>
      </c>
      <c r="C7132" s="6" t="s">
        <v>145</v>
      </c>
      <c r="D7132" s="7">
        <v>44000</v>
      </c>
      <c r="E7132" s="7">
        <v>44095</v>
      </c>
      <c r="F7132" s="7">
        <v>44110</v>
      </c>
      <c r="G7132" s="7">
        <v>44114</v>
      </c>
      <c r="H7132" s="6">
        <f t="shared" si="333"/>
        <v>19</v>
      </c>
      <c r="I7132" s="6" t="s">
        <v>215</v>
      </c>
      <c r="J7132" s="6">
        <v>7</v>
      </c>
      <c r="K7132" s="6">
        <v>4</v>
      </c>
      <c r="L7132" s="6">
        <v>155</v>
      </c>
      <c r="M7132" s="6">
        <v>30</v>
      </c>
      <c r="N7132" s="6">
        <v>1</v>
      </c>
      <c r="O7132" s="6">
        <v>0.05</v>
      </c>
      <c r="P7132" s="8">
        <v>5735.2</v>
      </c>
      <c r="Q7132" s="8">
        <v>2580.84</v>
      </c>
      <c r="R7132" s="8">
        <f t="shared" si="334"/>
        <v>2867.5999999999995</v>
      </c>
      <c r="S7132" s="8">
        <f>(((Sales[[#This Row],[Unit Price]]-(Sales[[#This Row],[Discount Applied]]*Sales[[#This Row],[Unit Price]]))-Q7132)/Q7132)*100</f>
        <v>111.1111111111111</v>
      </c>
      <c r="T7132" s="8">
        <f t="shared" si="335"/>
        <v>5448.44</v>
      </c>
      <c r="U7132" s="8">
        <f>Sales[[#This Row],[Unit Cost]]*Sales[[#This Row],[Order Quantity]]</f>
        <v>2580.84</v>
      </c>
    </row>
    <row r="7133" spans="1:21" x14ac:dyDescent="0.2">
      <c r="A7133" s="6" t="s">
        <v>7346</v>
      </c>
      <c r="B7133" s="6" t="s">
        <v>23</v>
      </c>
      <c r="C7133" s="6" t="s">
        <v>145</v>
      </c>
      <c r="D7133" s="7">
        <v>44000</v>
      </c>
      <c r="E7133" s="7">
        <v>44095</v>
      </c>
      <c r="F7133" s="7">
        <v>44123</v>
      </c>
      <c r="G7133" s="7">
        <v>44128</v>
      </c>
      <c r="H7133" s="6">
        <f t="shared" si="333"/>
        <v>33</v>
      </c>
      <c r="I7133" s="6" t="s">
        <v>215</v>
      </c>
      <c r="J7133" s="6">
        <v>25</v>
      </c>
      <c r="K7133" s="6">
        <v>18</v>
      </c>
      <c r="L7133" s="6">
        <v>168</v>
      </c>
      <c r="M7133" s="6">
        <v>41</v>
      </c>
      <c r="N7133" s="6">
        <v>8</v>
      </c>
      <c r="O7133" s="6">
        <v>0.2</v>
      </c>
      <c r="P7133" s="8">
        <v>3537.6</v>
      </c>
      <c r="Q7133" s="8">
        <v>1627.296</v>
      </c>
      <c r="R7133" s="8">
        <f t="shared" si="334"/>
        <v>9622.271999999999</v>
      </c>
      <c r="S7133" s="8">
        <f>(((Sales[[#This Row],[Unit Price]]-(Sales[[#This Row],[Discount Applied]]*Sales[[#This Row],[Unit Price]]))-Q7133)/Q7133)*100</f>
        <v>73.91304347826086</v>
      </c>
      <c r="T7133" s="8">
        <f t="shared" si="335"/>
        <v>22640.639999999999</v>
      </c>
      <c r="U7133" s="8">
        <f>Sales[[#This Row],[Unit Cost]]*Sales[[#This Row],[Order Quantity]]</f>
        <v>13018.368</v>
      </c>
    </row>
    <row r="7134" spans="1:21" x14ac:dyDescent="0.2">
      <c r="A7134" s="6" t="s">
        <v>7347</v>
      </c>
      <c r="B7134" s="6" t="s">
        <v>24</v>
      </c>
      <c r="C7134" s="6" t="s">
        <v>145</v>
      </c>
      <c r="D7134" s="7">
        <v>44000</v>
      </c>
      <c r="E7134" s="7">
        <v>44095</v>
      </c>
      <c r="F7134" s="7">
        <v>44117</v>
      </c>
      <c r="G7134" s="7">
        <v>44122</v>
      </c>
      <c r="H7134" s="6">
        <f t="shared" si="333"/>
        <v>27</v>
      </c>
      <c r="I7134" s="6" t="s">
        <v>215</v>
      </c>
      <c r="J7134" s="6">
        <v>10</v>
      </c>
      <c r="K7134" s="6">
        <v>8</v>
      </c>
      <c r="L7134" s="6">
        <v>90</v>
      </c>
      <c r="M7134" s="6">
        <v>9</v>
      </c>
      <c r="N7134" s="6">
        <v>4</v>
      </c>
      <c r="O7134" s="6">
        <v>7.4999999999999997E-2</v>
      </c>
      <c r="P7134" s="8">
        <v>1132.3</v>
      </c>
      <c r="Q7134" s="8">
        <v>724.67200000000003</v>
      </c>
      <c r="R7134" s="8">
        <f t="shared" si="334"/>
        <v>1290.8220000000001</v>
      </c>
      <c r="S7134" s="8">
        <f>(((Sales[[#This Row],[Unit Price]]-(Sales[[#This Row],[Discount Applied]]*Sales[[#This Row],[Unit Price]]))-Q7134)/Q7134)*100</f>
        <v>44.53125</v>
      </c>
      <c r="T7134" s="8">
        <f t="shared" si="335"/>
        <v>4189.51</v>
      </c>
      <c r="U7134" s="8">
        <f>Sales[[#This Row],[Unit Cost]]*Sales[[#This Row],[Order Quantity]]</f>
        <v>2898.6880000000001</v>
      </c>
    </row>
    <row r="7135" spans="1:21" x14ac:dyDescent="0.2">
      <c r="A7135" s="6" t="s">
        <v>7348</v>
      </c>
      <c r="B7135" s="6" t="s">
        <v>24</v>
      </c>
      <c r="C7135" s="6" t="s">
        <v>148</v>
      </c>
      <c r="D7135" s="7">
        <v>44000</v>
      </c>
      <c r="E7135" s="7">
        <v>44095</v>
      </c>
      <c r="F7135" s="7">
        <v>44114</v>
      </c>
      <c r="G7135" s="7">
        <v>44119</v>
      </c>
      <c r="H7135" s="6">
        <f t="shared" si="333"/>
        <v>24</v>
      </c>
      <c r="I7135" s="6" t="s">
        <v>215</v>
      </c>
      <c r="J7135" s="6">
        <v>11</v>
      </c>
      <c r="K7135" s="6">
        <v>15</v>
      </c>
      <c r="L7135" s="6">
        <v>50</v>
      </c>
      <c r="M7135" s="6">
        <v>14</v>
      </c>
      <c r="N7135" s="6">
        <v>3</v>
      </c>
      <c r="O7135" s="6">
        <v>0.1</v>
      </c>
      <c r="P7135" s="8">
        <v>3825.7000000000003</v>
      </c>
      <c r="Q7135" s="8">
        <v>1759.8220000000001</v>
      </c>
      <c r="R7135" s="8">
        <f t="shared" si="334"/>
        <v>5049.9239999999991</v>
      </c>
      <c r="S7135" s="8">
        <f>(((Sales[[#This Row],[Unit Price]]-(Sales[[#This Row],[Discount Applied]]*Sales[[#This Row],[Unit Price]]))-Q7135)/Q7135)*100</f>
        <v>95.65217391304347</v>
      </c>
      <c r="T7135" s="8">
        <f t="shared" si="335"/>
        <v>10329.39</v>
      </c>
      <c r="U7135" s="8">
        <f>Sales[[#This Row],[Unit Cost]]*Sales[[#This Row],[Order Quantity]]</f>
        <v>5279.4660000000003</v>
      </c>
    </row>
    <row r="7136" spans="1:21" x14ac:dyDescent="0.2">
      <c r="A7136" s="6" t="s">
        <v>7349</v>
      </c>
      <c r="B7136" s="6" t="s">
        <v>23</v>
      </c>
      <c r="C7136" s="6" t="s">
        <v>146</v>
      </c>
      <c r="D7136" s="7">
        <v>44000</v>
      </c>
      <c r="E7136" s="7">
        <v>44095</v>
      </c>
      <c r="F7136" s="7">
        <v>44115</v>
      </c>
      <c r="G7136" s="7">
        <v>44125</v>
      </c>
      <c r="H7136" s="6">
        <f t="shared" si="333"/>
        <v>30</v>
      </c>
      <c r="I7136" s="6" t="s">
        <v>215</v>
      </c>
      <c r="J7136" s="6">
        <v>22</v>
      </c>
      <c r="K7136" s="6">
        <v>41</v>
      </c>
      <c r="L7136" s="6">
        <v>324</v>
      </c>
      <c r="M7136" s="6">
        <v>12</v>
      </c>
      <c r="N7136" s="6">
        <v>8</v>
      </c>
      <c r="O7136" s="6">
        <v>0.4</v>
      </c>
      <c r="P7136" s="8">
        <v>6492.3</v>
      </c>
      <c r="Q7136" s="8">
        <v>3895.38</v>
      </c>
      <c r="R7136" s="8">
        <f t="shared" si="334"/>
        <v>0</v>
      </c>
      <c r="S7136" s="8">
        <f>(((Sales[[#This Row],[Unit Price]]-(Sales[[#This Row],[Discount Applied]]*Sales[[#This Row],[Unit Price]]))-Q7136)/Q7136)*100</f>
        <v>0</v>
      </c>
      <c r="T7136" s="8">
        <f t="shared" si="335"/>
        <v>31163.040000000001</v>
      </c>
      <c r="U7136" s="8">
        <f>Sales[[#This Row],[Unit Cost]]*Sales[[#This Row],[Order Quantity]]</f>
        <v>31163.040000000001</v>
      </c>
    </row>
    <row r="7137" spans="1:21" x14ac:dyDescent="0.2">
      <c r="A7137" s="6" t="s">
        <v>7350</v>
      </c>
      <c r="B7137" s="6" t="s">
        <v>24</v>
      </c>
      <c r="C7137" s="6" t="s">
        <v>146</v>
      </c>
      <c r="D7137" s="7">
        <v>44000</v>
      </c>
      <c r="E7137" s="7">
        <v>44095</v>
      </c>
      <c r="F7137" s="7">
        <v>44100</v>
      </c>
      <c r="G7137" s="7">
        <v>44110</v>
      </c>
      <c r="H7137" s="6">
        <f t="shared" si="333"/>
        <v>15</v>
      </c>
      <c r="I7137" s="6" t="s">
        <v>215</v>
      </c>
      <c r="J7137" s="6">
        <v>5</v>
      </c>
      <c r="K7137" s="6">
        <v>23</v>
      </c>
      <c r="L7137" s="6">
        <v>296</v>
      </c>
      <c r="M7137" s="6">
        <v>14</v>
      </c>
      <c r="N7137" s="6">
        <v>2</v>
      </c>
      <c r="O7137" s="6">
        <v>0.1</v>
      </c>
      <c r="P7137" s="8">
        <v>998.30000000000007</v>
      </c>
      <c r="Q7137" s="8">
        <v>808.62300000000016</v>
      </c>
      <c r="R7137" s="8">
        <f t="shared" si="334"/>
        <v>179.69399999999973</v>
      </c>
      <c r="S7137" s="8">
        <f>(((Sales[[#This Row],[Unit Price]]-(Sales[[#This Row],[Discount Applied]]*Sales[[#This Row],[Unit Price]]))-Q7137)/Q7137)*100</f>
        <v>11.111111111111093</v>
      </c>
      <c r="T7137" s="8">
        <f t="shared" si="335"/>
        <v>1796.94</v>
      </c>
      <c r="U7137" s="8">
        <f>Sales[[#This Row],[Unit Cost]]*Sales[[#This Row],[Order Quantity]]</f>
        <v>1617.2460000000003</v>
      </c>
    </row>
    <row r="7138" spans="1:21" x14ac:dyDescent="0.2">
      <c r="A7138" s="6" t="s">
        <v>7351</v>
      </c>
      <c r="B7138" s="6" t="s">
        <v>23</v>
      </c>
      <c r="C7138" s="6" t="s">
        <v>144</v>
      </c>
      <c r="D7138" s="7">
        <v>44000</v>
      </c>
      <c r="E7138" s="7">
        <v>44096</v>
      </c>
      <c r="F7138" s="7">
        <v>44109</v>
      </c>
      <c r="G7138" s="7">
        <v>44118</v>
      </c>
      <c r="H7138" s="6">
        <f t="shared" si="333"/>
        <v>22</v>
      </c>
      <c r="I7138" s="6" t="s">
        <v>215</v>
      </c>
      <c r="J7138" s="6">
        <v>21</v>
      </c>
      <c r="K7138" s="6">
        <v>10</v>
      </c>
      <c r="L7138" s="6">
        <v>87</v>
      </c>
      <c r="M7138" s="6">
        <v>16</v>
      </c>
      <c r="N7138" s="6">
        <v>2</v>
      </c>
      <c r="O7138" s="6">
        <v>7.4999999999999997E-2</v>
      </c>
      <c r="P7138" s="8">
        <v>1721.9</v>
      </c>
      <c r="Q7138" s="8">
        <v>947.04500000000007</v>
      </c>
      <c r="R7138" s="8">
        <f t="shared" si="334"/>
        <v>1291.4250000000002</v>
      </c>
      <c r="S7138" s="8">
        <f>(((Sales[[#This Row],[Unit Price]]-(Sales[[#This Row],[Discount Applied]]*Sales[[#This Row],[Unit Price]]))-Q7138)/Q7138)*100</f>
        <v>68.181818181818187</v>
      </c>
      <c r="T7138" s="8">
        <f t="shared" si="335"/>
        <v>3185.5150000000003</v>
      </c>
      <c r="U7138" s="8">
        <f>Sales[[#This Row],[Unit Cost]]*Sales[[#This Row],[Order Quantity]]</f>
        <v>1894.0900000000001</v>
      </c>
    </row>
    <row r="7139" spans="1:21" x14ac:dyDescent="0.2">
      <c r="A7139" s="6" t="s">
        <v>7352</v>
      </c>
      <c r="B7139" s="6" t="s">
        <v>25</v>
      </c>
      <c r="C7139" s="6" t="s">
        <v>145</v>
      </c>
      <c r="D7139" s="7">
        <v>44000</v>
      </c>
      <c r="E7139" s="7">
        <v>44096</v>
      </c>
      <c r="F7139" s="7">
        <v>44105</v>
      </c>
      <c r="G7139" s="7">
        <v>44106</v>
      </c>
      <c r="H7139" s="6">
        <f t="shared" si="333"/>
        <v>10</v>
      </c>
      <c r="I7139" s="6" t="s">
        <v>215</v>
      </c>
      <c r="J7139" s="6">
        <v>19</v>
      </c>
      <c r="K7139" s="6">
        <v>17</v>
      </c>
      <c r="L7139" s="6">
        <v>101</v>
      </c>
      <c r="M7139" s="6">
        <v>42</v>
      </c>
      <c r="N7139" s="6">
        <v>5</v>
      </c>
      <c r="O7139" s="6">
        <v>0.15</v>
      </c>
      <c r="P7139" s="8">
        <v>1963.1000000000001</v>
      </c>
      <c r="Q7139" s="8">
        <v>1472.325</v>
      </c>
      <c r="R7139" s="8">
        <f t="shared" si="334"/>
        <v>981.54999999999927</v>
      </c>
      <c r="S7139" s="8">
        <f>(((Sales[[#This Row],[Unit Price]]-(Sales[[#This Row],[Discount Applied]]*Sales[[#This Row],[Unit Price]]))-Q7139)/Q7139)*100</f>
        <v>13.333333333333345</v>
      </c>
      <c r="T7139" s="8">
        <f t="shared" si="335"/>
        <v>8343.1749999999993</v>
      </c>
      <c r="U7139" s="8">
        <f>Sales[[#This Row],[Unit Cost]]*Sales[[#This Row],[Order Quantity]]</f>
        <v>7361.625</v>
      </c>
    </row>
    <row r="7140" spans="1:21" x14ac:dyDescent="0.2">
      <c r="A7140" s="6" t="s">
        <v>7353</v>
      </c>
      <c r="B7140" s="6" t="s">
        <v>24</v>
      </c>
      <c r="C7140" s="6" t="s">
        <v>145</v>
      </c>
      <c r="D7140" s="7">
        <v>44000</v>
      </c>
      <c r="E7140" s="7">
        <v>44096</v>
      </c>
      <c r="F7140" s="7">
        <v>44112</v>
      </c>
      <c r="G7140" s="7">
        <v>44115</v>
      </c>
      <c r="H7140" s="6">
        <f t="shared" si="333"/>
        <v>19</v>
      </c>
      <c r="I7140" s="6" t="s">
        <v>215</v>
      </c>
      <c r="J7140" s="6">
        <v>4</v>
      </c>
      <c r="K7140" s="6">
        <v>30</v>
      </c>
      <c r="L7140" s="6">
        <v>130</v>
      </c>
      <c r="M7140" s="6">
        <v>29</v>
      </c>
      <c r="N7140" s="6">
        <v>2</v>
      </c>
      <c r="O7140" s="6">
        <v>0.2</v>
      </c>
      <c r="P7140" s="8">
        <v>3906.1</v>
      </c>
      <c r="Q7140" s="8">
        <v>2695.2089999999998</v>
      </c>
      <c r="R7140" s="8">
        <f t="shared" si="334"/>
        <v>859.34200000000055</v>
      </c>
      <c r="S7140" s="8">
        <f>(((Sales[[#This Row],[Unit Price]]-(Sales[[#This Row],[Discount Applied]]*Sales[[#This Row],[Unit Price]]))-Q7140)/Q7140)*100</f>
        <v>15.942028985507259</v>
      </c>
      <c r="T7140" s="8">
        <f t="shared" si="335"/>
        <v>6249.76</v>
      </c>
      <c r="U7140" s="8">
        <f>Sales[[#This Row],[Unit Cost]]*Sales[[#This Row],[Order Quantity]]</f>
        <v>5390.4179999999997</v>
      </c>
    </row>
    <row r="7141" spans="1:21" x14ac:dyDescent="0.2">
      <c r="A7141" s="6" t="s">
        <v>7354</v>
      </c>
      <c r="B7141" s="6" t="s">
        <v>24</v>
      </c>
      <c r="C7141" s="6" t="s">
        <v>143</v>
      </c>
      <c r="D7141" s="7">
        <v>44000</v>
      </c>
      <c r="E7141" s="7">
        <v>44096</v>
      </c>
      <c r="F7141" s="7">
        <v>44122</v>
      </c>
      <c r="G7141" s="7">
        <v>44127</v>
      </c>
      <c r="H7141" s="6">
        <f t="shared" si="333"/>
        <v>31</v>
      </c>
      <c r="I7141" s="6" t="s">
        <v>215</v>
      </c>
      <c r="J7141" s="6">
        <v>3</v>
      </c>
      <c r="K7141" s="6">
        <v>38</v>
      </c>
      <c r="L7141" s="6">
        <v>358</v>
      </c>
      <c r="M7141" s="6">
        <v>1</v>
      </c>
      <c r="N7141" s="6">
        <v>7</v>
      </c>
      <c r="O7141" s="6">
        <v>7.4999999999999997E-2</v>
      </c>
      <c r="P7141" s="8">
        <v>1038.5</v>
      </c>
      <c r="Q7141" s="8">
        <v>488.09499999999997</v>
      </c>
      <c r="R7141" s="8">
        <f t="shared" si="334"/>
        <v>3307.6225000000004</v>
      </c>
      <c r="S7141" s="8">
        <f>(((Sales[[#This Row],[Unit Price]]-(Sales[[#This Row],[Discount Applied]]*Sales[[#This Row],[Unit Price]]))-Q7141)/Q7141)*100</f>
        <v>96.808510638297875</v>
      </c>
      <c r="T7141" s="8">
        <f t="shared" si="335"/>
        <v>6724.2875000000004</v>
      </c>
      <c r="U7141" s="8">
        <f>Sales[[#This Row],[Unit Cost]]*Sales[[#This Row],[Order Quantity]]</f>
        <v>3416.665</v>
      </c>
    </row>
    <row r="7142" spans="1:21" x14ac:dyDescent="0.2">
      <c r="A7142" s="6" t="s">
        <v>7355</v>
      </c>
      <c r="B7142" s="6" t="s">
        <v>25</v>
      </c>
      <c r="C7142" s="6" t="s">
        <v>144</v>
      </c>
      <c r="D7142" s="7">
        <v>44000</v>
      </c>
      <c r="E7142" s="7">
        <v>44096</v>
      </c>
      <c r="F7142" s="7">
        <v>44110</v>
      </c>
      <c r="G7142" s="7">
        <v>44116</v>
      </c>
      <c r="H7142" s="6">
        <f t="shared" si="333"/>
        <v>20</v>
      </c>
      <c r="I7142" s="6" t="s">
        <v>215</v>
      </c>
      <c r="J7142" s="6">
        <v>13</v>
      </c>
      <c r="K7142" s="6">
        <v>28</v>
      </c>
      <c r="L7142" s="6">
        <v>86</v>
      </c>
      <c r="M7142" s="6">
        <v>1</v>
      </c>
      <c r="N7142" s="6">
        <v>3</v>
      </c>
      <c r="O7142" s="6">
        <v>0.05</v>
      </c>
      <c r="P7142" s="8">
        <v>2010</v>
      </c>
      <c r="Q7142" s="8">
        <v>964.8</v>
      </c>
      <c r="R7142" s="8">
        <f t="shared" si="334"/>
        <v>2834.1000000000004</v>
      </c>
      <c r="S7142" s="8">
        <f>(((Sales[[#This Row],[Unit Price]]-(Sales[[#This Row],[Discount Applied]]*Sales[[#This Row],[Unit Price]]))-Q7142)/Q7142)*100</f>
        <v>97.916666666666671</v>
      </c>
      <c r="T7142" s="8">
        <f t="shared" si="335"/>
        <v>5728.5</v>
      </c>
      <c r="U7142" s="8">
        <f>Sales[[#This Row],[Unit Cost]]*Sales[[#This Row],[Order Quantity]]</f>
        <v>2894.3999999999996</v>
      </c>
    </row>
    <row r="7143" spans="1:21" x14ac:dyDescent="0.2">
      <c r="A7143" s="6" t="s">
        <v>7356</v>
      </c>
      <c r="B7143" s="6" t="s">
        <v>24</v>
      </c>
      <c r="C7143" s="6" t="s">
        <v>148</v>
      </c>
      <c r="D7143" s="7">
        <v>44000</v>
      </c>
      <c r="E7143" s="7">
        <v>44096</v>
      </c>
      <c r="F7143" s="7">
        <v>44108</v>
      </c>
      <c r="G7143" s="7">
        <v>44116</v>
      </c>
      <c r="H7143" s="6">
        <f t="shared" si="333"/>
        <v>20</v>
      </c>
      <c r="I7143" s="6" t="s">
        <v>215</v>
      </c>
      <c r="J7143" s="6">
        <v>4</v>
      </c>
      <c r="K7143" s="6">
        <v>39</v>
      </c>
      <c r="L7143" s="6">
        <v>14</v>
      </c>
      <c r="M7143" s="6">
        <v>27</v>
      </c>
      <c r="N7143" s="6">
        <v>1</v>
      </c>
      <c r="O7143" s="6">
        <v>0.15</v>
      </c>
      <c r="P7143" s="8">
        <v>1239.5</v>
      </c>
      <c r="Q7143" s="8">
        <v>805.67500000000007</v>
      </c>
      <c r="R7143" s="8">
        <f t="shared" si="334"/>
        <v>247.89999999999998</v>
      </c>
      <c r="S7143" s="8">
        <f>(((Sales[[#This Row],[Unit Price]]-(Sales[[#This Row],[Discount Applied]]*Sales[[#This Row],[Unit Price]]))-Q7143)/Q7143)*100</f>
        <v>30.769230769230766</v>
      </c>
      <c r="T7143" s="8">
        <f t="shared" si="335"/>
        <v>1053.575</v>
      </c>
      <c r="U7143" s="8">
        <f>Sales[[#This Row],[Unit Cost]]*Sales[[#This Row],[Order Quantity]]</f>
        <v>805.67500000000007</v>
      </c>
    </row>
    <row r="7144" spans="1:21" x14ac:dyDescent="0.2">
      <c r="A7144" s="6" t="s">
        <v>7357</v>
      </c>
      <c r="B7144" s="6" t="s">
        <v>23</v>
      </c>
      <c r="C7144" s="6" t="s">
        <v>148</v>
      </c>
      <c r="D7144" s="7">
        <v>44000</v>
      </c>
      <c r="E7144" s="7">
        <v>44096</v>
      </c>
      <c r="F7144" s="7">
        <v>44099</v>
      </c>
      <c r="G7144" s="7">
        <v>44104</v>
      </c>
      <c r="H7144" s="6">
        <f t="shared" si="333"/>
        <v>8</v>
      </c>
      <c r="I7144" s="6" t="s">
        <v>215</v>
      </c>
      <c r="J7144" s="6">
        <v>22</v>
      </c>
      <c r="K7144" s="6">
        <v>43</v>
      </c>
      <c r="L7144" s="6">
        <v>27</v>
      </c>
      <c r="M7144" s="6">
        <v>31</v>
      </c>
      <c r="N7144" s="6">
        <v>2</v>
      </c>
      <c r="O7144" s="6">
        <v>0.15</v>
      </c>
      <c r="P7144" s="8">
        <v>2546</v>
      </c>
      <c r="Q7144" s="8">
        <v>1654.9</v>
      </c>
      <c r="R7144" s="8">
        <f t="shared" si="334"/>
        <v>1018.3999999999996</v>
      </c>
      <c r="S7144" s="8">
        <f>(((Sales[[#This Row],[Unit Price]]-(Sales[[#This Row],[Discount Applied]]*Sales[[#This Row],[Unit Price]]))-Q7144)/Q7144)*100</f>
        <v>30.769230769230756</v>
      </c>
      <c r="T7144" s="8">
        <f t="shared" si="335"/>
        <v>4328.2</v>
      </c>
      <c r="U7144" s="8">
        <f>Sales[[#This Row],[Unit Cost]]*Sales[[#This Row],[Order Quantity]]</f>
        <v>3309.8</v>
      </c>
    </row>
    <row r="7145" spans="1:21" x14ac:dyDescent="0.2">
      <c r="A7145" s="6" t="s">
        <v>7358</v>
      </c>
      <c r="B7145" s="6" t="s">
        <v>26</v>
      </c>
      <c r="C7145" s="6" t="s">
        <v>148</v>
      </c>
      <c r="D7145" s="7">
        <v>44000</v>
      </c>
      <c r="E7145" s="7">
        <v>44096</v>
      </c>
      <c r="F7145" s="7">
        <v>44103</v>
      </c>
      <c r="G7145" s="7">
        <v>44104</v>
      </c>
      <c r="H7145" s="6">
        <f t="shared" si="333"/>
        <v>8</v>
      </c>
      <c r="I7145" s="6" t="s">
        <v>215</v>
      </c>
      <c r="J7145" s="6">
        <v>28</v>
      </c>
      <c r="K7145" s="6">
        <v>18</v>
      </c>
      <c r="L7145" s="6">
        <v>23</v>
      </c>
      <c r="M7145" s="6">
        <v>36</v>
      </c>
      <c r="N7145" s="6">
        <v>6</v>
      </c>
      <c r="O7145" s="6">
        <v>0.05</v>
      </c>
      <c r="P7145" s="8">
        <v>1862.6000000000001</v>
      </c>
      <c r="Q7145" s="8">
        <v>745.04000000000008</v>
      </c>
      <c r="R7145" s="8">
        <f t="shared" si="334"/>
        <v>6146.579999999999</v>
      </c>
      <c r="S7145" s="8">
        <f>(((Sales[[#This Row],[Unit Price]]-(Sales[[#This Row],[Discount Applied]]*Sales[[#This Row],[Unit Price]]))-Q7145)/Q7145)*100</f>
        <v>137.49999999999994</v>
      </c>
      <c r="T7145" s="8">
        <f t="shared" si="335"/>
        <v>10616.82</v>
      </c>
      <c r="U7145" s="8">
        <f>Sales[[#This Row],[Unit Cost]]*Sales[[#This Row],[Order Quantity]]</f>
        <v>4470.2400000000007</v>
      </c>
    </row>
    <row r="7146" spans="1:21" x14ac:dyDescent="0.2">
      <c r="A7146" s="6" t="s">
        <v>7359</v>
      </c>
      <c r="B7146" s="6" t="s">
        <v>24</v>
      </c>
      <c r="C7146" s="6" t="s">
        <v>145</v>
      </c>
      <c r="D7146" s="7">
        <v>44000</v>
      </c>
      <c r="E7146" s="7">
        <v>44096</v>
      </c>
      <c r="F7146" s="7">
        <v>44099</v>
      </c>
      <c r="G7146" s="7">
        <v>44102</v>
      </c>
      <c r="H7146" s="6">
        <f t="shared" si="333"/>
        <v>6</v>
      </c>
      <c r="I7146" s="6" t="s">
        <v>215</v>
      </c>
      <c r="J7146" s="6">
        <v>9</v>
      </c>
      <c r="K7146" s="6">
        <v>47</v>
      </c>
      <c r="L7146" s="6">
        <v>180</v>
      </c>
      <c r="M7146" s="6">
        <v>18</v>
      </c>
      <c r="N7146" s="6">
        <v>6</v>
      </c>
      <c r="O7146" s="6">
        <v>0.15</v>
      </c>
      <c r="P7146" s="8">
        <v>2546</v>
      </c>
      <c r="Q7146" s="8">
        <v>1196.6199999999999</v>
      </c>
      <c r="R7146" s="8">
        <f t="shared" si="334"/>
        <v>5804.880000000001</v>
      </c>
      <c r="S7146" s="8">
        <f>(((Sales[[#This Row],[Unit Price]]-(Sales[[#This Row],[Discount Applied]]*Sales[[#This Row],[Unit Price]]))-Q7146)/Q7146)*100</f>
        <v>80.851063829787236</v>
      </c>
      <c r="T7146" s="8">
        <f t="shared" si="335"/>
        <v>12984.6</v>
      </c>
      <c r="U7146" s="8">
        <f>Sales[[#This Row],[Unit Cost]]*Sales[[#This Row],[Order Quantity]]</f>
        <v>7179.7199999999993</v>
      </c>
    </row>
    <row r="7147" spans="1:21" x14ac:dyDescent="0.2">
      <c r="A7147" s="6" t="s">
        <v>7360</v>
      </c>
      <c r="B7147" s="6" t="s">
        <v>24</v>
      </c>
      <c r="C7147" s="6" t="s">
        <v>143</v>
      </c>
      <c r="D7147" s="7">
        <v>44000</v>
      </c>
      <c r="E7147" s="7">
        <v>44096</v>
      </c>
      <c r="F7147" s="7">
        <v>44115</v>
      </c>
      <c r="G7147" s="7">
        <v>44122</v>
      </c>
      <c r="H7147" s="6">
        <f t="shared" si="333"/>
        <v>26</v>
      </c>
      <c r="I7147" s="6" t="s">
        <v>215</v>
      </c>
      <c r="J7147" s="6">
        <v>6</v>
      </c>
      <c r="K7147" s="6">
        <v>22</v>
      </c>
      <c r="L7147" s="6">
        <v>351</v>
      </c>
      <c r="M7147" s="6">
        <v>43</v>
      </c>
      <c r="N7147" s="6">
        <v>6</v>
      </c>
      <c r="O7147" s="6">
        <v>7.4999999999999997E-2</v>
      </c>
      <c r="P7147" s="8">
        <v>221.1</v>
      </c>
      <c r="Q7147" s="8">
        <v>119.39400000000001</v>
      </c>
      <c r="R7147" s="8">
        <f t="shared" si="334"/>
        <v>510.74099999999999</v>
      </c>
      <c r="S7147" s="8">
        <f>(((Sales[[#This Row],[Unit Price]]-(Sales[[#This Row],[Discount Applied]]*Sales[[#This Row],[Unit Price]]))-Q7147)/Q7147)*100</f>
        <v>71.296296296296276</v>
      </c>
      <c r="T7147" s="8">
        <f t="shared" si="335"/>
        <v>1227.105</v>
      </c>
      <c r="U7147" s="8">
        <f>Sales[[#This Row],[Unit Cost]]*Sales[[#This Row],[Order Quantity]]</f>
        <v>716.36400000000003</v>
      </c>
    </row>
    <row r="7148" spans="1:21" x14ac:dyDescent="0.2">
      <c r="A7148" s="6" t="s">
        <v>7361</v>
      </c>
      <c r="B7148" s="6" t="s">
        <v>26</v>
      </c>
      <c r="C7148" s="6" t="s">
        <v>145</v>
      </c>
      <c r="D7148" s="7">
        <v>44000</v>
      </c>
      <c r="E7148" s="7">
        <v>44096</v>
      </c>
      <c r="F7148" s="7">
        <v>44120</v>
      </c>
      <c r="G7148" s="7">
        <v>44123</v>
      </c>
      <c r="H7148" s="6">
        <f t="shared" si="333"/>
        <v>27</v>
      </c>
      <c r="I7148" s="6" t="s">
        <v>215</v>
      </c>
      <c r="J7148" s="6">
        <v>28</v>
      </c>
      <c r="K7148" s="6">
        <v>44</v>
      </c>
      <c r="L7148" s="6">
        <v>182</v>
      </c>
      <c r="M7148" s="6">
        <v>27</v>
      </c>
      <c r="N7148" s="6">
        <v>5</v>
      </c>
      <c r="O7148" s="6">
        <v>0.05</v>
      </c>
      <c r="P7148" s="8">
        <v>3852.5</v>
      </c>
      <c r="Q7148" s="8">
        <v>2195.9249999999997</v>
      </c>
      <c r="R7148" s="8">
        <f t="shared" si="334"/>
        <v>7319.7500000000018</v>
      </c>
      <c r="S7148" s="8">
        <f>(((Sales[[#This Row],[Unit Price]]-(Sales[[#This Row],[Discount Applied]]*Sales[[#This Row],[Unit Price]]))-Q7148)/Q7148)*100</f>
        <v>66.666666666666686</v>
      </c>
      <c r="T7148" s="8">
        <f t="shared" si="335"/>
        <v>18299.375</v>
      </c>
      <c r="U7148" s="8">
        <f>Sales[[#This Row],[Unit Cost]]*Sales[[#This Row],[Order Quantity]]</f>
        <v>10979.624999999998</v>
      </c>
    </row>
    <row r="7149" spans="1:21" x14ac:dyDescent="0.2">
      <c r="A7149" s="6" t="s">
        <v>7362</v>
      </c>
      <c r="B7149" s="6" t="s">
        <v>24</v>
      </c>
      <c r="C7149" s="6" t="s">
        <v>145</v>
      </c>
      <c r="D7149" s="7">
        <v>44000</v>
      </c>
      <c r="E7149" s="7">
        <v>44097</v>
      </c>
      <c r="F7149" s="7">
        <v>44100</v>
      </c>
      <c r="G7149" s="7">
        <v>44108</v>
      </c>
      <c r="H7149" s="6">
        <f t="shared" si="333"/>
        <v>11</v>
      </c>
      <c r="I7149" s="6" t="s">
        <v>215</v>
      </c>
      <c r="J7149" s="6">
        <v>9</v>
      </c>
      <c r="K7149" s="6">
        <v>32</v>
      </c>
      <c r="L7149" s="6">
        <v>188</v>
      </c>
      <c r="M7149" s="6">
        <v>25</v>
      </c>
      <c r="N7149" s="6">
        <v>6</v>
      </c>
      <c r="O7149" s="6">
        <v>0.1</v>
      </c>
      <c r="P7149" s="8">
        <v>214.4</v>
      </c>
      <c r="Q7149" s="8">
        <v>120.06400000000002</v>
      </c>
      <c r="R7149" s="8">
        <f t="shared" si="334"/>
        <v>437.37599999999986</v>
      </c>
      <c r="S7149" s="8">
        <f>(((Sales[[#This Row],[Unit Price]]-(Sales[[#This Row],[Discount Applied]]*Sales[[#This Row],[Unit Price]]))-Q7149)/Q7149)*100</f>
        <v>60.714285714285687</v>
      </c>
      <c r="T7149" s="8">
        <f t="shared" si="335"/>
        <v>1157.76</v>
      </c>
      <c r="U7149" s="8">
        <f>Sales[[#This Row],[Unit Cost]]*Sales[[#This Row],[Order Quantity]]</f>
        <v>720.38400000000013</v>
      </c>
    </row>
    <row r="7150" spans="1:21" x14ac:dyDescent="0.2">
      <c r="A7150" s="6" t="s">
        <v>7363</v>
      </c>
      <c r="B7150" s="6" t="s">
        <v>23</v>
      </c>
      <c r="C7150" s="6" t="s">
        <v>145</v>
      </c>
      <c r="D7150" s="7">
        <v>44000</v>
      </c>
      <c r="E7150" s="7">
        <v>44097</v>
      </c>
      <c r="F7150" s="7">
        <v>44104</v>
      </c>
      <c r="G7150" s="7">
        <v>44111</v>
      </c>
      <c r="H7150" s="6">
        <f t="shared" si="333"/>
        <v>14</v>
      </c>
      <c r="I7150" s="6" t="s">
        <v>215</v>
      </c>
      <c r="J7150" s="6">
        <v>23</v>
      </c>
      <c r="K7150" s="6">
        <v>12</v>
      </c>
      <c r="L7150" s="6">
        <v>90</v>
      </c>
      <c r="M7150" s="6">
        <v>33</v>
      </c>
      <c r="N7150" s="6">
        <v>8</v>
      </c>
      <c r="O7150" s="6">
        <v>0.1</v>
      </c>
      <c r="P7150" s="8">
        <v>5607.9000000000005</v>
      </c>
      <c r="Q7150" s="8">
        <v>4374.1620000000003</v>
      </c>
      <c r="R7150" s="8">
        <f t="shared" si="334"/>
        <v>5383.5840000000026</v>
      </c>
      <c r="S7150" s="8">
        <f>(((Sales[[#This Row],[Unit Price]]-(Sales[[#This Row],[Discount Applied]]*Sales[[#This Row],[Unit Price]]))-Q7150)/Q7150)*100</f>
        <v>15.38461538461539</v>
      </c>
      <c r="T7150" s="8">
        <f t="shared" si="335"/>
        <v>40376.880000000005</v>
      </c>
      <c r="U7150" s="8">
        <f>Sales[[#This Row],[Unit Cost]]*Sales[[#This Row],[Order Quantity]]</f>
        <v>34993.296000000002</v>
      </c>
    </row>
    <row r="7151" spans="1:21" x14ac:dyDescent="0.2">
      <c r="A7151" s="6" t="s">
        <v>7364</v>
      </c>
      <c r="B7151" s="6" t="s">
        <v>23</v>
      </c>
      <c r="C7151" s="6" t="s">
        <v>147</v>
      </c>
      <c r="D7151" s="7">
        <v>44000</v>
      </c>
      <c r="E7151" s="7">
        <v>44097</v>
      </c>
      <c r="F7151" s="7">
        <v>44103</v>
      </c>
      <c r="G7151" s="7">
        <v>44107</v>
      </c>
      <c r="H7151" s="6">
        <f t="shared" si="333"/>
        <v>10</v>
      </c>
      <c r="I7151" s="6" t="s">
        <v>215</v>
      </c>
      <c r="J7151" s="6">
        <v>23</v>
      </c>
      <c r="K7151" s="6">
        <v>15</v>
      </c>
      <c r="L7151" s="6">
        <v>233</v>
      </c>
      <c r="M7151" s="6">
        <v>8</v>
      </c>
      <c r="N7151" s="6">
        <v>8</v>
      </c>
      <c r="O7151" s="6">
        <v>0.05</v>
      </c>
      <c r="P7151" s="8">
        <v>1775.5</v>
      </c>
      <c r="Q7151" s="8">
        <v>1083.0550000000001</v>
      </c>
      <c r="R7151" s="8">
        <f t="shared" si="334"/>
        <v>4829.3599999999988</v>
      </c>
      <c r="S7151" s="8">
        <f>(((Sales[[#This Row],[Unit Price]]-(Sales[[#This Row],[Discount Applied]]*Sales[[#This Row],[Unit Price]]))-Q7151)/Q7151)*100</f>
        <v>55.737704918032769</v>
      </c>
      <c r="T7151" s="8">
        <f t="shared" si="335"/>
        <v>13493.8</v>
      </c>
      <c r="U7151" s="8">
        <f>Sales[[#This Row],[Unit Cost]]*Sales[[#This Row],[Order Quantity]]</f>
        <v>8664.44</v>
      </c>
    </row>
    <row r="7152" spans="1:21" x14ac:dyDescent="0.2">
      <c r="A7152" s="6" t="s">
        <v>7365</v>
      </c>
      <c r="B7152" s="6" t="s">
        <v>24</v>
      </c>
      <c r="C7152" s="6" t="s">
        <v>146</v>
      </c>
      <c r="D7152" s="7">
        <v>44000</v>
      </c>
      <c r="E7152" s="7">
        <v>44097</v>
      </c>
      <c r="F7152" s="7">
        <v>44105</v>
      </c>
      <c r="G7152" s="7">
        <v>44110</v>
      </c>
      <c r="H7152" s="6">
        <f t="shared" si="333"/>
        <v>13</v>
      </c>
      <c r="I7152" s="6" t="s">
        <v>215</v>
      </c>
      <c r="J7152" s="6">
        <v>8</v>
      </c>
      <c r="K7152" s="6">
        <v>6</v>
      </c>
      <c r="L7152" s="6">
        <v>322</v>
      </c>
      <c r="M7152" s="6">
        <v>13</v>
      </c>
      <c r="N7152" s="6">
        <v>3</v>
      </c>
      <c r="O7152" s="6">
        <v>7.4999999999999997E-2</v>
      </c>
      <c r="P7152" s="8">
        <v>763.80000000000007</v>
      </c>
      <c r="Q7152" s="8">
        <v>565.21199999999999</v>
      </c>
      <c r="R7152" s="8">
        <f t="shared" si="334"/>
        <v>423.90900000000011</v>
      </c>
      <c r="S7152" s="8">
        <f>(((Sales[[#This Row],[Unit Price]]-(Sales[[#This Row],[Discount Applied]]*Sales[[#This Row],[Unit Price]]))-Q7152)/Q7152)*100</f>
        <v>25.000000000000021</v>
      </c>
      <c r="T7152" s="8">
        <f t="shared" si="335"/>
        <v>2119.5450000000001</v>
      </c>
      <c r="U7152" s="8">
        <f>Sales[[#This Row],[Unit Cost]]*Sales[[#This Row],[Order Quantity]]</f>
        <v>1695.636</v>
      </c>
    </row>
    <row r="7153" spans="1:21" x14ac:dyDescent="0.2">
      <c r="A7153" s="6" t="s">
        <v>7366</v>
      </c>
      <c r="B7153" s="6" t="s">
        <v>25</v>
      </c>
      <c r="C7153" s="6" t="s">
        <v>145</v>
      </c>
      <c r="D7153" s="7">
        <v>44000</v>
      </c>
      <c r="E7153" s="7">
        <v>44097</v>
      </c>
      <c r="F7153" s="7">
        <v>44110</v>
      </c>
      <c r="G7153" s="7">
        <v>44113</v>
      </c>
      <c r="H7153" s="6">
        <f t="shared" si="333"/>
        <v>16</v>
      </c>
      <c r="I7153" s="6" t="s">
        <v>215</v>
      </c>
      <c r="J7153" s="6">
        <v>16</v>
      </c>
      <c r="K7153" s="6">
        <v>31</v>
      </c>
      <c r="L7153" s="6">
        <v>136</v>
      </c>
      <c r="M7153" s="6">
        <v>6</v>
      </c>
      <c r="N7153" s="6">
        <v>1</v>
      </c>
      <c r="O7153" s="6">
        <v>7.4999999999999997E-2</v>
      </c>
      <c r="P7153" s="8">
        <v>5386.8</v>
      </c>
      <c r="Q7153" s="8">
        <v>4417.1759999999995</v>
      </c>
      <c r="R7153" s="8">
        <f t="shared" si="334"/>
        <v>565.61400000000049</v>
      </c>
      <c r="S7153" s="8">
        <f>(((Sales[[#This Row],[Unit Price]]-(Sales[[#This Row],[Discount Applied]]*Sales[[#This Row],[Unit Price]]))-Q7153)/Q7153)*100</f>
        <v>12.804878048780498</v>
      </c>
      <c r="T7153" s="8">
        <f t="shared" si="335"/>
        <v>4982.79</v>
      </c>
      <c r="U7153" s="8">
        <f>Sales[[#This Row],[Unit Cost]]*Sales[[#This Row],[Order Quantity]]</f>
        <v>4417.1759999999995</v>
      </c>
    </row>
    <row r="7154" spans="1:21" x14ac:dyDescent="0.2">
      <c r="A7154" s="6" t="s">
        <v>7367</v>
      </c>
      <c r="B7154" s="6" t="s">
        <v>24</v>
      </c>
      <c r="C7154" s="6" t="s">
        <v>143</v>
      </c>
      <c r="D7154" s="7">
        <v>44000</v>
      </c>
      <c r="E7154" s="7">
        <v>44098</v>
      </c>
      <c r="F7154" s="7">
        <v>44123</v>
      </c>
      <c r="G7154" s="7">
        <v>44130</v>
      </c>
      <c r="H7154" s="6">
        <f t="shared" si="333"/>
        <v>32</v>
      </c>
      <c r="I7154" s="6" t="s">
        <v>215</v>
      </c>
      <c r="J7154" s="6">
        <v>2</v>
      </c>
      <c r="K7154" s="6">
        <v>24</v>
      </c>
      <c r="L7154" s="6">
        <v>337</v>
      </c>
      <c r="M7154" s="6">
        <v>46</v>
      </c>
      <c r="N7154" s="6">
        <v>1</v>
      </c>
      <c r="O7154" s="6">
        <v>0.05</v>
      </c>
      <c r="P7154" s="8">
        <v>1038.5</v>
      </c>
      <c r="Q7154" s="8">
        <v>571.17500000000007</v>
      </c>
      <c r="R7154" s="8">
        <f t="shared" si="334"/>
        <v>415.4</v>
      </c>
      <c r="S7154" s="8">
        <f>(((Sales[[#This Row],[Unit Price]]-(Sales[[#This Row],[Discount Applied]]*Sales[[#This Row],[Unit Price]]))-Q7154)/Q7154)*100</f>
        <v>72.72727272727272</v>
      </c>
      <c r="T7154" s="8">
        <f t="shared" si="335"/>
        <v>986.57500000000005</v>
      </c>
      <c r="U7154" s="8">
        <f>Sales[[#This Row],[Unit Cost]]*Sales[[#This Row],[Order Quantity]]</f>
        <v>571.17500000000007</v>
      </c>
    </row>
    <row r="7155" spans="1:21" x14ac:dyDescent="0.2">
      <c r="A7155" s="6" t="s">
        <v>7368</v>
      </c>
      <c r="B7155" s="6" t="s">
        <v>24</v>
      </c>
      <c r="C7155" s="6" t="s">
        <v>148</v>
      </c>
      <c r="D7155" s="7">
        <v>44000</v>
      </c>
      <c r="E7155" s="7">
        <v>44098</v>
      </c>
      <c r="F7155" s="7">
        <v>44100</v>
      </c>
      <c r="G7155" s="7">
        <v>44107</v>
      </c>
      <c r="H7155" s="6">
        <f t="shared" si="333"/>
        <v>9</v>
      </c>
      <c r="I7155" s="6" t="s">
        <v>215</v>
      </c>
      <c r="J7155" s="6">
        <v>4</v>
      </c>
      <c r="K7155" s="6">
        <v>13</v>
      </c>
      <c r="L7155" s="6">
        <v>49</v>
      </c>
      <c r="M7155" s="6">
        <v>23</v>
      </c>
      <c r="N7155" s="6">
        <v>5</v>
      </c>
      <c r="O7155" s="6">
        <v>0.05</v>
      </c>
      <c r="P7155" s="8">
        <v>1273</v>
      </c>
      <c r="Q7155" s="8">
        <v>814.72</v>
      </c>
      <c r="R7155" s="8">
        <f t="shared" si="334"/>
        <v>1973.1499999999996</v>
      </c>
      <c r="S7155" s="8">
        <f>(((Sales[[#This Row],[Unit Price]]-(Sales[[#This Row],[Discount Applied]]*Sales[[#This Row],[Unit Price]]))-Q7155)/Q7155)*100</f>
        <v>48.437499999999986</v>
      </c>
      <c r="T7155" s="8">
        <f t="shared" si="335"/>
        <v>6046.75</v>
      </c>
      <c r="U7155" s="8">
        <f>Sales[[#This Row],[Unit Cost]]*Sales[[#This Row],[Order Quantity]]</f>
        <v>4073.6000000000004</v>
      </c>
    </row>
    <row r="7156" spans="1:21" x14ac:dyDescent="0.2">
      <c r="A7156" s="6" t="s">
        <v>7369</v>
      </c>
      <c r="B7156" s="6" t="s">
        <v>24</v>
      </c>
      <c r="C7156" s="6" t="s">
        <v>148</v>
      </c>
      <c r="D7156" s="7">
        <v>44000</v>
      </c>
      <c r="E7156" s="7">
        <v>44098</v>
      </c>
      <c r="F7156" s="7">
        <v>44109</v>
      </c>
      <c r="G7156" s="7">
        <v>44111</v>
      </c>
      <c r="H7156" s="6">
        <f t="shared" si="333"/>
        <v>13</v>
      </c>
      <c r="I7156" s="6" t="s">
        <v>215</v>
      </c>
      <c r="J7156" s="6">
        <v>8</v>
      </c>
      <c r="K7156" s="6">
        <v>28</v>
      </c>
      <c r="L7156" s="6">
        <v>36</v>
      </c>
      <c r="M7156" s="6">
        <v>11</v>
      </c>
      <c r="N7156" s="6">
        <v>1</v>
      </c>
      <c r="O7156" s="6">
        <v>0.05</v>
      </c>
      <c r="P7156" s="8">
        <v>1849.2</v>
      </c>
      <c r="Q7156" s="8">
        <v>1553.328</v>
      </c>
      <c r="R7156" s="8">
        <f t="shared" si="334"/>
        <v>203.41200000000003</v>
      </c>
      <c r="S7156" s="8">
        <f>(((Sales[[#This Row],[Unit Price]]-(Sales[[#This Row],[Discount Applied]]*Sales[[#This Row],[Unit Price]]))-Q7156)/Q7156)*100</f>
        <v>13.095238095238098</v>
      </c>
      <c r="T7156" s="8">
        <f t="shared" si="335"/>
        <v>1756.74</v>
      </c>
      <c r="U7156" s="8">
        <f>Sales[[#This Row],[Unit Cost]]*Sales[[#This Row],[Order Quantity]]</f>
        <v>1553.328</v>
      </c>
    </row>
    <row r="7157" spans="1:21" x14ac:dyDescent="0.2">
      <c r="A7157" s="6" t="s">
        <v>7370</v>
      </c>
      <c r="B7157" s="6" t="s">
        <v>23</v>
      </c>
      <c r="C7157" s="6" t="s">
        <v>146</v>
      </c>
      <c r="D7157" s="7">
        <v>44000</v>
      </c>
      <c r="E7157" s="7">
        <v>44098</v>
      </c>
      <c r="F7157" s="7">
        <v>44101</v>
      </c>
      <c r="G7157" s="7">
        <v>44104</v>
      </c>
      <c r="H7157" s="6">
        <f t="shared" si="333"/>
        <v>6</v>
      </c>
      <c r="I7157" s="6" t="s">
        <v>215</v>
      </c>
      <c r="J7157" s="6">
        <v>24</v>
      </c>
      <c r="K7157" s="6">
        <v>32</v>
      </c>
      <c r="L7157" s="6">
        <v>297</v>
      </c>
      <c r="M7157" s="6">
        <v>37</v>
      </c>
      <c r="N7157" s="6">
        <v>6</v>
      </c>
      <c r="O7157" s="6">
        <v>0.1</v>
      </c>
      <c r="P7157" s="8">
        <v>3979.8</v>
      </c>
      <c r="Q7157" s="8">
        <v>2308.2840000000001</v>
      </c>
      <c r="R7157" s="8">
        <f t="shared" si="334"/>
        <v>7641.2160000000003</v>
      </c>
      <c r="S7157" s="8">
        <f>(((Sales[[#This Row],[Unit Price]]-(Sales[[#This Row],[Discount Applied]]*Sales[[#This Row],[Unit Price]]))-Q7157)/Q7157)*100</f>
        <v>55.172413793103445</v>
      </c>
      <c r="T7157" s="8">
        <f t="shared" si="335"/>
        <v>21490.920000000002</v>
      </c>
      <c r="U7157" s="8">
        <f>Sales[[#This Row],[Unit Cost]]*Sales[[#This Row],[Order Quantity]]</f>
        <v>13849.704000000002</v>
      </c>
    </row>
    <row r="7158" spans="1:21" x14ac:dyDescent="0.2">
      <c r="A7158" s="6" t="s">
        <v>7371</v>
      </c>
      <c r="B7158" s="6" t="s">
        <v>23</v>
      </c>
      <c r="C7158" s="6" t="s">
        <v>147</v>
      </c>
      <c r="D7158" s="7">
        <v>44000</v>
      </c>
      <c r="E7158" s="7">
        <v>44098</v>
      </c>
      <c r="F7158" s="7">
        <v>44112</v>
      </c>
      <c r="G7158" s="7">
        <v>44119</v>
      </c>
      <c r="H7158" s="6">
        <f t="shared" si="333"/>
        <v>21</v>
      </c>
      <c r="I7158" s="6" t="s">
        <v>215</v>
      </c>
      <c r="J7158" s="6">
        <v>22</v>
      </c>
      <c r="K7158" s="6">
        <v>38</v>
      </c>
      <c r="L7158" s="6">
        <v>203</v>
      </c>
      <c r="M7158" s="6">
        <v>36</v>
      </c>
      <c r="N7158" s="6">
        <v>4</v>
      </c>
      <c r="O7158" s="6">
        <v>7.4999999999999997E-2</v>
      </c>
      <c r="P7158" s="8">
        <v>1842.5</v>
      </c>
      <c r="Q7158" s="8">
        <v>1510.85</v>
      </c>
      <c r="R7158" s="8">
        <f t="shared" si="334"/>
        <v>773.85000000000036</v>
      </c>
      <c r="S7158" s="8">
        <f>(((Sales[[#This Row],[Unit Price]]-(Sales[[#This Row],[Discount Applied]]*Sales[[#This Row],[Unit Price]]))-Q7158)/Q7158)*100</f>
        <v>12.804878048780493</v>
      </c>
      <c r="T7158" s="8">
        <f t="shared" si="335"/>
        <v>6817.25</v>
      </c>
      <c r="U7158" s="8">
        <f>Sales[[#This Row],[Unit Cost]]*Sales[[#This Row],[Order Quantity]]</f>
        <v>6043.4</v>
      </c>
    </row>
    <row r="7159" spans="1:21" x14ac:dyDescent="0.2">
      <c r="A7159" s="6" t="s">
        <v>7372</v>
      </c>
      <c r="B7159" s="6" t="s">
        <v>25</v>
      </c>
      <c r="C7159" s="6" t="s">
        <v>147</v>
      </c>
      <c r="D7159" s="7">
        <v>44000</v>
      </c>
      <c r="E7159" s="7">
        <v>44098</v>
      </c>
      <c r="F7159" s="7">
        <v>44102</v>
      </c>
      <c r="G7159" s="7">
        <v>44103</v>
      </c>
      <c r="H7159" s="6">
        <f t="shared" si="333"/>
        <v>5</v>
      </c>
      <c r="I7159" s="6" t="s">
        <v>215</v>
      </c>
      <c r="J7159" s="6">
        <v>19</v>
      </c>
      <c r="K7159" s="6">
        <v>37</v>
      </c>
      <c r="L7159" s="6">
        <v>225</v>
      </c>
      <c r="M7159" s="6">
        <v>7</v>
      </c>
      <c r="N7159" s="6">
        <v>3</v>
      </c>
      <c r="O7159" s="6">
        <v>0.3</v>
      </c>
      <c r="P7159" s="8">
        <v>1326.6000000000001</v>
      </c>
      <c r="Q7159" s="8">
        <v>1101.078</v>
      </c>
      <c r="R7159" s="8">
        <f t="shared" si="334"/>
        <v>-517.3739999999998</v>
      </c>
      <c r="S7159" s="8">
        <f>(((Sales[[#This Row],[Unit Price]]-(Sales[[#This Row],[Discount Applied]]*Sales[[#This Row],[Unit Price]]))-Q7159)/Q7159)*100</f>
        <v>-15.662650602409625</v>
      </c>
      <c r="T7159" s="8">
        <f t="shared" si="335"/>
        <v>2785.86</v>
      </c>
      <c r="U7159" s="8">
        <f>Sales[[#This Row],[Unit Cost]]*Sales[[#This Row],[Order Quantity]]</f>
        <v>3303.2339999999999</v>
      </c>
    </row>
    <row r="7160" spans="1:21" x14ac:dyDescent="0.2">
      <c r="A7160" s="6" t="s">
        <v>7373</v>
      </c>
      <c r="B7160" s="6" t="s">
        <v>26</v>
      </c>
      <c r="C7160" s="6" t="s">
        <v>146</v>
      </c>
      <c r="D7160" s="7">
        <v>44000</v>
      </c>
      <c r="E7160" s="7">
        <v>44098</v>
      </c>
      <c r="F7160" s="7">
        <v>44119</v>
      </c>
      <c r="G7160" s="7">
        <v>44127</v>
      </c>
      <c r="H7160" s="6">
        <f t="shared" si="333"/>
        <v>29</v>
      </c>
      <c r="I7160" s="6" t="s">
        <v>215</v>
      </c>
      <c r="J7160" s="6">
        <v>27</v>
      </c>
      <c r="K7160" s="6">
        <v>23</v>
      </c>
      <c r="L7160" s="6">
        <v>272</v>
      </c>
      <c r="M7160" s="6">
        <v>19</v>
      </c>
      <c r="N7160" s="6">
        <v>1</v>
      </c>
      <c r="O7160" s="6">
        <v>7.4999999999999997E-2</v>
      </c>
      <c r="P7160" s="8">
        <v>897.80000000000007</v>
      </c>
      <c r="Q7160" s="8">
        <v>538.68000000000006</v>
      </c>
      <c r="R7160" s="8">
        <f t="shared" si="334"/>
        <v>291.78499999999997</v>
      </c>
      <c r="S7160" s="8">
        <f>(((Sales[[#This Row],[Unit Price]]-(Sales[[#This Row],[Discount Applied]]*Sales[[#This Row],[Unit Price]]))-Q7160)/Q7160)*100</f>
        <v>54.16666666666665</v>
      </c>
      <c r="T7160" s="8">
        <f t="shared" si="335"/>
        <v>830.46500000000003</v>
      </c>
      <c r="U7160" s="8">
        <f>Sales[[#This Row],[Unit Cost]]*Sales[[#This Row],[Order Quantity]]</f>
        <v>538.68000000000006</v>
      </c>
    </row>
    <row r="7161" spans="1:21" x14ac:dyDescent="0.2">
      <c r="A7161" s="6" t="s">
        <v>7374</v>
      </c>
      <c r="B7161" s="6" t="s">
        <v>24</v>
      </c>
      <c r="C7161" s="6" t="s">
        <v>146</v>
      </c>
      <c r="D7161" s="7">
        <v>44000</v>
      </c>
      <c r="E7161" s="7">
        <v>44098</v>
      </c>
      <c r="F7161" s="7">
        <v>44107</v>
      </c>
      <c r="G7161" s="7">
        <v>44108</v>
      </c>
      <c r="H7161" s="6">
        <f t="shared" si="333"/>
        <v>10</v>
      </c>
      <c r="I7161" s="6" t="s">
        <v>215</v>
      </c>
      <c r="J7161" s="6">
        <v>6</v>
      </c>
      <c r="K7161" s="6">
        <v>8</v>
      </c>
      <c r="L7161" s="6">
        <v>325</v>
      </c>
      <c r="M7161" s="6">
        <v>7</v>
      </c>
      <c r="N7161" s="6">
        <v>1</v>
      </c>
      <c r="O7161" s="6">
        <v>0.1</v>
      </c>
      <c r="P7161" s="8">
        <v>5219.3</v>
      </c>
      <c r="Q7161" s="8">
        <v>4332.0190000000002</v>
      </c>
      <c r="R7161" s="8">
        <f t="shared" si="334"/>
        <v>365.35099999999966</v>
      </c>
      <c r="S7161" s="8">
        <f>(((Sales[[#This Row],[Unit Price]]-(Sales[[#This Row],[Discount Applied]]*Sales[[#This Row],[Unit Price]]))-Q7161)/Q7161)*100</f>
        <v>8.4337349397590273</v>
      </c>
      <c r="T7161" s="8">
        <f t="shared" si="335"/>
        <v>4697.37</v>
      </c>
      <c r="U7161" s="8">
        <f>Sales[[#This Row],[Unit Cost]]*Sales[[#This Row],[Order Quantity]]</f>
        <v>4332.0190000000002</v>
      </c>
    </row>
    <row r="7162" spans="1:21" x14ac:dyDescent="0.2">
      <c r="A7162" s="6" t="s">
        <v>7375</v>
      </c>
      <c r="B7162" s="6" t="s">
        <v>25</v>
      </c>
      <c r="C7162" s="6" t="s">
        <v>145</v>
      </c>
      <c r="D7162" s="7">
        <v>44000</v>
      </c>
      <c r="E7162" s="7">
        <v>44098</v>
      </c>
      <c r="F7162" s="7">
        <v>44121</v>
      </c>
      <c r="G7162" s="7">
        <v>44122</v>
      </c>
      <c r="H7162" s="6">
        <f t="shared" si="333"/>
        <v>24</v>
      </c>
      <c r="I7162" s="6" t="s">
        <v>215</v>
      </c>
      <c r="J7162" s="6">
        <v>15</v>
      </c>
      <c r="K7162" s="6">
        <v>34</v>
      </c>
      <c r="L7162" s="6">
        <v>200</v>
      </c>
      <c r="M7162" s="6">
        <v>21</v>
      </c>
      <c r="N7162" s="6">
        <v>5</v>
      </c>
      <c r="O7162" s="6">
        <v>0.2</v>
      </c>
      <c r="P7162" s="8">
        <v>964.80000000000007</v>
      </c>
      <c r="Q7162" s="8">
        <v>578.88</v>
      </c>
      <c r="R7162" s="8">
        <f t="shared" si="334"/>
        <v>964.79999999999973</v>
      </c>
      <c r="S7162" s="8">
        <f>(((Sales[[#This Row],[Unit Price]]-(Sales[[#This Row],[Discount Applied]]*Sales[[#This Row],[Unit Price]]))-Q7162)/Q7162)*100</f>
        <v>33.333333333333343</v>
      </c>
      <c r="T7162" s="8">
        <f t="shared" si="335"/>
        <v>3859.2</v>
      </c>
      <c r="U7162" s="8">
        <f>Sales[[#This Row],[Unit Cost]]*Sales[[#This Row],[Order Quantity]]</f>
        <v>2894.4</v>
      </c>
    </row>
    <row r="7163" spans="1:21" x14ac:dyDescent="0.2">
      <c r="A7163" s="6" t="s">
        <v>7376</v>
      </c>
      <c r="B7163" s="6" t="s">
        <v>24</v>
      </c>
      <c r="C7163" s="6" t="s">
        <v>144</v>
      </c>
      <c r="D7163" s="7">
        <v>44000</v>
      </c>
      <c r="E7163" s="7">
        <v>44098</v>
      </c>
      <c r="F7163" s="7">
        <v>44118</v>
      </c>
      <c r="G7163" s="7">
        <v>44124</v>
      </c>
      <c r="H7163" s="6">
        <f t="shared" si="333"/>
        <v>26</v>
      </c>
      <c r="I7163" s="6" t="s">
        <v>215</v>
      </c>
      <c r="J7163" s="6">
        <v>7</v>
      </c>
      <c r="K7163" s="6">
        <v>37</v>
      </c>
      <c r="L7163" s="6">
        <v>80</v>
      </c>
      <c r="M7163" s="6">
        <v>8</v>
      </c>
      <c r="N7163" s="6">
        <v>2</v>
      </c>
      <c r="O7163" s="6">
        <v>0.1</v>
      </c>
      <c r="P7163" s="8">
        <v>3343.3</v>
      </c>
      <c r="Q7163" s="8">
        <v>1604.7840000000001</v>
      </c>
      <c r="R7163" s="8">
        <f t="shared" si="334"/>
        <v>2808.3720000000003</v>
      </c>
      <c r="S7163" s="8">
        <f>(((Sales[[#This Row],[Unit Price]]-(Sales[[#This Row],[Discount Applied]]*Sales[[#This Row],[Unit Price]]))-Q7163)/Q7163)*100</f>
        <v>87.5</v>
      </c>
      <c r="T7163" s="8">
        <f t="shared" si="335"/>
        <v>6017.9400000000005</v>
      </c>
      <c r="U7163" s="8">
        <f>Sales[[#This Row],[Unit Cost]]*Sales[[#This Row],[Order Quantity]]</f>
        <v>3209.5680000000002</v>
      </c>
    </row>
    <row r="7164" spans="1:21" x14ac:dyDescent="0.2">
      <c r="A7164" s="6" t="s">
        <v>7377</v>
      </c>
      <c r="B7164" s="6" t="s">
        <v>24</v>
      </c>
      <c r="C7164" s="6" t="s">
        <v>145</v>
      </c>
      <c r="D7164" s="7">
        <v>44000</v>
      </c>
      <c r="E7164" s="7">
        <v>44099</v>
      </c>
      <c r="F7164" s="7">
        <v>44119</v>
      </c>
      <c r="G7164" s="7">
        <v>44127</v>
      </c>
      <c r="H7164" s="6">
        <f t="shared" si="333"/>
        <v>28</v>
      </c>
      <c r="I7164" s="6" t="s">
        <v>215</v>
      </c>
      <c r="J7164" s="6">
        <v>3</v>
      </c>
      <c r="K7164" s="6">
        <v>18</v>
      </c>
      <c r="L7164" s="6">
        <v>156</v>
      </c>
      <c r="M7164" s="6">
        <v>25</v>
      </c>
      <c r="N7164" s="6">
        <v>6</v>
      </c>
      <c r="O7164" s="6">
        <v>0.4</v>
      </c>
      <c r="P7164" s="8">
        <v>1078.7</v>
      </c>
      <c r="Q7164" s="8">
        <v>755.09</v>
      </c>
      <c r="R7164" s="8">
        <f t="shared" si="334"/>
        <v>-647.21999999999935</v>
      </c>
      <c r="S7164" s="8">
        <f>(((Sales[[#This Row],[Unit Price]]-(Sales[[#This Row],[Discount Applied]]*Sales[[#This Row],[Unit Price]]))-Q7164)/Q7164)*100</f>
        <v>-14.285714285714285</v>
      </c>
      <c r="T7164" s="8">
        <f t="shared" si="335"/>
        <v>3883.3200000000006</v>
      </c>
      <c r="U7164" s="8">
        <f>Sales[[#This Row],[Unit Cost]]*Sales[[#This Row],[Order Quantity]]</f>
        <v>4530.54</v>
      </c>
    </row>
    <row r="7165" spans="1:21" x14ac:dyDescent="0.2">
      <c r="A7165" s="6" t="s">
        <v>7378</v>
      </c>
      <c r="B7165" s="6" t="s">
        <v>25</v>
      </c>
      <c r="C7165" s="6" t="s">
        <v>147</v>
      </c>
      <c r="D7165" s="7">
        <v>44000</v>
      </c>
      <c r="E7165" s="7">
        <v>44099</v>
      </c>
      <c r="F7165" s="7">
        <v>44115</v>
      </c>
      <c r="G7165" s="7">
        <v>44119</v>
      </c>
      <c r="H7165" s="6">
        <f t="shared" si="333"/>
        <v>20</v>
      </c>
      <c r="I7165" s="6" t="s">
        <v>215</v>
      </c>
      <c r="J7165" s="6">
        <v>17</v>
      </c>
      <c r="K7165" s="6">
        <v>50</v>
      </c>
      <c r="L7165" s="6">
        <v>207</v>
      </c>
      <c r="M7165" s="6">
        <v>22</v>
      </c>
      <c r="N7165" s="6">
        <v>6</v>
      </c>
      <c r="O7165" s="6">
        <v>0.05</v>
      </c>
      <c r="P7165" s="8">
        <v>268</v>
      </c>
      <c r="Q7165" s="8">
        <v>211.72</v>
      </c>
      <c r="R7165" s="8">
        <f t="shared" si="334"/>
        <v>257.27999999999997</v>
      </c>
      <c r="S7165" s="8">
        <f>(((Sales[[#This Row],[Unit Price]]-(Sales[[#This Row],[Discount Applied]]*Sales[[#This Row],[Unit Price]]))-Q7165)/Q7165)*100</f>
        <v>20.253164556962023</v>
      </c>
      <c r="T7165" s="8">
        <f t="shared" si="335"/>
        <v>1527.6</v>
      </c>
      <c r="U7165" s="8">
        <f>Sales[[#This Row],[Unit Cost]]*Sales[[#This Row],[Order Quantity]]</f>
        <v>1270.32</v>
      </c>
    </row>
    <row r="7166" spans="1:21" x14ac:dyDescent="0.2">
      <c r="A7166" s="6" t="s">
        <v>7379</v>
      </c>
      <c r="B7166" s="6" t="s">
        <v>24</v>
      </c>
      <c r="C7166" s="6" t="s">
        <v>147</v>
      </c>
      <c r="D7166" s="7">
        <v>44000</v>
      </c>
      <c r="E7166" s="7">
        <v>44099</v>
      </c>
      <c r="F7166" s="7">
        <v>44103</v>
      </c>
      <c r="G7166" s="7">
        <v>44111</v>
      </c>
      <c r="H7166" s="6">
        <f t="shared" si="333"/>
        <v>12</v>
      </c>
      <c r="I7166" s="6" t="s">
        <v>215</v>
      </c>
      <c r="J7166" s="6">
        <v>7</v>
      </c>
      <c r="K7166" s="6">
        <v>44</v>
      </c>
      <c r="L7166" s="6">
        <v>209</v>
      </c>
      <c r="M7166" s="6">
        <v>23</v>
      </c>
      <c r="N7166" s="6">
        <v>7</v>
      </c>
      <c r="O7166" s="6">
        <v>0.15</v>
      </c>
      <c r="P7166" s="8">
        <v>837.5</v>
      </c>
      <c r="Q7166" s="8">
        <v>452.25000000000006</v>
      </c>
      <c r="R7166" s="8">
        <f t="shared" si="334"/>
        <v>1817.3749999999995</v>
      </c>
      <c r="S7166" s="8">
        <f>(((Sales[[#This Row],[Unit Price]]-(Sales[[#This Row],[Discount Applied]]*Sales[[#This Row],[Unit Price]]))-Q7166)/Q7166)*100</f>
        <v>57.407407407407383</v>
      </c>
      <c r="T7166" s="8">
        <f t="shared" si="335"/>
        <v>4983.125</v>
      </c>
      <c r="U7166" s="8">
        <f>Sales[[#This Row],[Unit Cost]]*Sales[[#This Row],[Order Quantity]]</f>
        <v>3165.7500000000005</v>
      </c>
    </row>
    <row r="7167" spans="1:21" x14ac:dyDescent="0.2">
      <c r="A7167" s="6" t="s">
        <v>7380</v>
      </c>
      <c r="B7167" s="6" t="s">
        <v>25</v>
      </c>
      <c r="C7167" s="6" t="s">
        <v>144</v>
      </c>
      <c r="D7167" s="7">
        <v>44000</v>
      </c>
      <c r="E7167" s="7">
        <v>44099</v>
      </c>
      <c r="F7167" s="7">
        <v>44124</v>
      </c>
      <c r="G7167" s="7">
        <v>44129</v>
      </c>
      <c r="H7167" s="6">
        <f t="shared" si="333"/>
        <v>30</v>
      </c>
      <c r="I7167" s="6" t="s">
        <v>215</v>
      </c>
      <c r="J7167" s="6">
        <v>17</v>
      </c>
      <c r="K7167" s="6">
        <v>8</v>
      </c>
      <c r="L7167" s="6">
        <v>85</v>
      </c>
      <c r="M7167" s="6">
        <v>6</v>
      </c>
      <c r="N7167" s="6">
        <v>7</v>
      </c>
      <c r="O7167" s="6">
        <v>0.05</v>
      </c>
      <c r="P7167" s="8">
        <v>3959.7000000000003</v>
      </c>
      <c r="Q7167" s="8">
        <v>1623.4770000000001</v>
      </c>
      <c r="R7167" s="8">
        <f t="shared" si="334"/>
        <v>14967.666000000001</v>
      </c>
      <c r="S7167" s="8">
        <f>(((Sales[[#This Row],[Unit Price]]-(Sales[[#This Row],[Discount Applied]]*Sales[[#This Row],[Unit Price]]))-Q7167)/Q7167)*100</f>
        <v>131.70731707317074</v>
      </c>
      <c r="T7167" s="8">
        <f t="shared" si="335"/>
        <v>26332.005000000001</v>
      </c>
      <c r="U7167" s="8">
        <f>Sales[[#This Row],[Unit Cost]]*Sales[[#This Row],[Order Quantity]]</f>
        <v>11364.339</v>
      </c>
    </row>
    <row r="7168" spans="1:21" x14ac:dyDescent="0.2">
      <c r="A7168" s="6" t="s">
        <v>7381</v>
      </c>
      <c r="B7168" s="6" t="s">
        <v>25</v>
      </c>
      <c r="C7168" s="6" t="s">
        <v>145</v>
      </c>
      <c r="D7168" s="7">
        <v>44000</v>
      </c>
      <c r="E7168" s="7">
        <v>44099</v>
      </c>
      <c r="F7168" s="7">
        <v>44106</v>
      </c>
      <c r="G7168" s="7">
        <v>44112</v>
      </c>
      <c r="H7168" s="6">
        <f t="shared" si="333"/>
        <v>13</v>
      </c>
      <c r="I7168" s="6" t="s">
        <v>215</v>
      </c>
      <c r="J7168" s="6">
        <v>20</v>
      </c>
      <c r="K7168" s="6">
        <v>8</v>
      </c>
      <c r="L7168" s="6">
        <v>139</v>
      </c>
      <c r="M7168" s="6">
        <v>33</v>
      </c>
      <c r="N7168" s="6">
        <v>1</v>
      </c>
      <c r="O7168" s="6">
        <v>0.1</v>
      </c>
      <c r="P7168" s="8">
        <v>1695.1000000000001</v>
      </c>
      <c r="Q7168" s="8">
        <v>1440.835</v>
      </c>
      <c r="R7168" s="8">
        <f t="shared" si="334"/>
        <v>84.755000000000109</v>
      </c>
      <c r="S7168" s="8">
        <f>(((Sales[[#This Row],[Unit Price]]-(Sales[[#This Row],[Discount Applied]]*Sales[[#This Row],[Unit Price]]))-Q7168)/Q7168)*100</f>
        <v>5.8823529411764781</v>
      </c>
      <c r="T7168" s="8">
        <f t="shared" si="335"/>
        <v>1525.5900000000001</v>
      </c>
      <c r="U7168" s="8">
        <f>Sales[[#This Row],[Unit Cost]]*Sales[[#This Row],[Order Quantity]]</f>
        <v>1440.835</v>
      </c>
    </row>
    <row r="7169" spans="1:21" x14ac:dyDescent="0.2">
      <c r="A7169" s="6" t="s">
        <v>7382</v>
      </c>
      <c r="B7169" s="6" t="s">
        <v>26</v>
      </c>
      <c r="C7169" s="6" t="s">
        <v>143</v>
      </c>
      <c r="D7169" s="7">
        <v>44000</v>
      </c>
      <c r="E7169" s="7">
        <v>44099</v>
      </c>
      <c r="F7169" s="7">
        <v>44123</v>
      </c>
      <c r="G7169" s="7">
        <v>44125</v>
      </c>
      <c r="H7169" s="6">
        <f t="shared" si="333"/>
        <v>26</v>
      </c>
      <c r="I7169" s="6" t="s">
        <v>215</v>
      </c>
      <c r="J7169" s="6">
        <v>27</v>
      </c>
      <c r="K7169" s="6">
        <v>33</v>
      </c>
      <c r="L7169" s="6">
        <v>356</v>
      </c>
      <c r="M7169" s="6">
        <v>7</v>
      </c>
      <c r="N7169" s="6">
        <v>7</v>
      </c>
      <c r="O7169" s="6">
        <v>7.4999999999999997E-2</v>
      </c>
      <c r="P7169" s="8">
        <v>5159</v>
      </c>
      <c r="Q7169" s="8">
        <v>3301.76</v>
      </c>
      <c r="R7169" s="8">
        <f t="shared" si="334"/>
        <v>10292.205000000002</v>
      </c>
      <c r="S7169" s="8">
        <f>(((Sales[[#This Row],[Unit Price]]-(Sales[[#This Row],[Discount Applied]]*Sales[[#This Row],[Unit Price]]))-Q7169)/Q7169)*100</f>
        <v>44.531249999999986</v>
      </c>
      <c r="T7169" s="8">
        <f t="shared" si="335"/>
        <v>33404.525000000001</v>
      </c>
      <c r="U7169" s="8">
        <f>Sales[[#This Row],[Unit Cost]]*Sales[[#This Row],[Order Quantity]]</f>
        <v>23112.32</v>
      </c>
    </row>
    <row r="7170" spans="1:21" x14ac:dyDescent="0.2">
      <c r="A7170" s="6" t="s">
        <v>7383</v>
      </c>
      <c r="B7170" s="6" t="s">
        <v>26</v>
      </c>
      <c r="C7170" s="6" t="s">
        <v>146</v>
      </c>
      <c r="D7170" s="7">
        <v>44000</v>
      </c>
      <c r="E7170" s="7">
        <v>44099</v>
      </c>
      <c r="F7170" s="7">
        <v>44117</v>
      </c>
      <c r="G7170" s="7">
        <v>44119</v>
      </c>
      <c r="H7170" s="6">
        <f t="shared" ref="H7170:H7233" si="336">G7170-E7170</f>
        <v>20</v>
      </c>
      <c r="I7170" s="6" t="s">
        <v>215</v>
      </c>
      <c r="J7170" s="6">
        <v>28</v>
      </c>
      <c r="K7170" s="6">
        <v>46</v>
      </c>
      <c r="L7170" s="6">
        <v>292</v>
      </c>
      <c r="M7170" s="6">
        <v>8</v>
      </c>
      <c r="N7170" s="6">
        <v>6</v>
      </c>
      <c r="O7170" s="6">
        <v>0.05</v>
      </c>
      <c r="P7170" s="8">
        <v>6204.2</v>
      </c>
      <c r="Q7170" s="8">
        <v>4280.8979999999992</v>
      </c>
      <c r="R7170" s="8">
        <f t="shared" ref="R7170:R7233" si="337">T7170-(Q7170*N7170)</f>
        <v>9678.5519999999997</v>
      </c>
      <c r="S7170" s="8">
        <f>(((Sales[[#This Row],[Unit Price]]-(Sales[[#This Row],[Discount Applied]]*Sales[[#This Row],[Unit Price]]))-Q7170)/Q7170)*100</f>
        <v>37.681159420289873</v>
      </c>
      <c r="T7170" s="8">
        <f t="shared" ref="T7170:T7233" si="338">((P7170*N7170)-(P7170*O7170*N7170))</f>
        <v>35363.939999999995</v>
      </c>
      <c r="U7170" s="8">
        <f>Sales[[#This Row],[Unit Cost]]*Sales[[#This Row],[Order Quantity]]</f>
        <v>25685.387999999995</v>
      </c>
    </row>
    <row r="7171" spans="1:21" x14ac:dyDescent="0.2">
      <c r="A7171" s="6" t="s">
        <v>7384</v>
      </c>
      <c r="B7171" s="6" t="s">
        <v>24</v>
      </c>
      <c r="C7171" s="6" t="s">
        <v>145</v>
      </c>
      <c r="D7171" s="7">
        <v>44000</v>
      </c>
      <c r="E7171" s="7">
        <v>44099</v>
      </c>
      <c r="F7171" s="7">
        <v>44118</v>
      </c>
      <c r="G7171" s="7">
        <v>44127</v>
      </c>
      <c r="H7171" s="6">
        <f t="shared" si="336"/>
        <v>28</v>
      </c>
      <c r="I7171" s="6" t="s">
        <v>215</v>
      </c>
      <c r="J7171" s="6">
        <v>3</v>
      </c>
      <c r="K7171" s="6">
        <v>12</v>
      </c>
      <c r="L7171" s="6">
        <v>166</v>
      </c>
      <c r="M7171" s="6">
        <v>10</v>
      </c>
      <c r="N7171" s="6">
        <v>8</v>
      </c>
      <c r="O7171" s="6">
        <v>7.4999999999999997E-2</v>
      </c>
      <c r="P7171" s="8">
        <v>2472.3000000000002</v>
      </c>
      <c r="Q7171" s="8">
        <v>1236.1500000000001</v>
      </c>
      <c r="R7171" s="8">
        <f t="shared" si="337"/>
        <v>8405.82</v>
      </c>
      <c r="S7171" s="8">
        <f>(((Sales[[#This Row],[Unit Price]]-(Sales[[#This Row],[Discount Applied]]*Sales[[#This Row],[Unit Price]]))-Q7171)/Q7171)*100</f>
        <v>84.999999999999986</v>
      </c>
      <c r="T7171" s="8">
        <f t="shared" si="338"/>
        <v>18295.02</v>
      </c>
      <c r="U7171" s="8">
        <f>Sales[[#This Row],[Unit Cost]]*Sales[[#This Row],[Order Quantity]]</f>
        <v>9889.2000000000007</v>
      </c>
    </row>
    <row r="7172" spans="1:21" x14ac:dyDescent="0.2">
      <c r="A7172" s="6" t="s">
        <v>7385</v>
      </c>
      <c r="B7172" s="6" t="s">
        <v>24</v>
      </c>
      <c r="C7172" s="6" t="s">
        <v>145</v>
      </c>
      <c r="D7172" s="7">
        <v>44000</v>
      </c>
      <c r="E7172" s="7">
        <v>44099</v>
      </c>
      <c r="F7172" s="7">
        <v>44115</v>
      </c>
      <c r="G7172" s="7">
        <v>44119</v>
      </c>
      <c r="H7172" s="6">
        <f t="shared" si="336"/>
        <v>20</v>
      </c>
      <c r="I7172" s="6" t="s">
        <v>215</v>
      </c>
      <c r="J7172" s="6">
        <v>2</v>
      </c>
      <c r="K7172" s="6">
        <v>34</v>
      </c>
      <c r="L7172" s="6">
        <v>98</v>
      </c>
      <c r="M7172" s="6">
        <v>3</v>
      </c>
      <c r="N7172" s="6">
        <v>6</v>
      </c>
      <c r="O7172" s="6">
        <v>0.2</v>
      </c>
      <c r="P7172" s="8">
        <v>2512.5</v>
      </c>
      <c r="Q7172" s="8">
        <v>1030.125</v>
      </c>
      <c r="R7172" s="8">
        <f t="shared" si="337"/>
        <v>5879.25</v>
      </c>
      <c r="S7172" s="8">
        <f>(((Sales[[#This Row],[Unit Price]]-(Sales[[#This Row],[Discount Applied]]*Sales[[#This Row],[Unit Price]]))-Q7172)/Q7172)*100</f>
        <v>95.121951219512198</v>
      </c>
      <c r="T7172" s="8">
        <f t="shared" si="338"/>
        <v>12060</v>
      </c>
      <c r="U7172" s="8">
        <f>Sales[[#This Row],[Unit Cost]]*Sales[[#This Row],[Order Quantity]]</f>
        <v>6180.75</v>
      </c>
    </row>
    <row r="7173" spans="1:21" x14ac:dyDescent="0.2">
      <c r="A7173" s="6" t="s">
        <v>7386</v>
      </c>
      <c r="B7173" s="6" t="s">
        <v>25</v>
      </c>
      <c r="C7173" s="6" t="s">
        <v>143</v>
      </c>
      <c r="D7173" s="7">
        <v>44000</v>
      </c>
      <c r="E7173" s="7">
        <v>44099</v>
      </c>
      <c r="F7173" s="7">
        <v>44127</v>
      </c>
      <c r="G7173" s="7">
        <v>44131</v>
      </c>
      <c r="H7173" s="6">
        <f t="shared" si="336"/>
        <v>32</v>
      </c>
      <c r="I7173" s="6" t="s">
        <v>215</v>
      </c>
      <c r="J7173" s="6">
        <v>13</v>
      </c>
      <c r="K7173" s="6">
        <v>1</v>
      </c>
      <c r="L7173" s="6">
        <v>339</v>
      </c>
      <c r="M7173" s="6">
        <v>12</v>
      </c>
      <c r="N7173" s="6">
        <v>6</v>
      </c>
      <c r="O7173" s="6">
        <v>0.05</v>
      </c>
      <c r="P7173" s="8">
        <v>3993.2000000000003</v>
      </c>
      <c r="Q7173" s="8">
        <v>2795.2400000000002</v>
      </c>
      <c r="R7173" s="8">
        <f t="shared" si="337"/>
        <v>5989.7999999999993</v>
      </c>
      <c r="S7173" s="8">
        <f>(((Sales[[#This Row],[Unit Price]]-(Sales[[#This Row],[Discount Applied]]*Sales[[#This Row],[Unit Price]]))-Q7173)/Q7173)*100</f>
        <v>35.714285714285715</v>
      </c>
      <c r="T7173" s="8">
        <f t="shared" si="338"/>
        <v>22761.24</v>
      </c>
      <c r="U7173" s="8">
        <f>Sales[[#This Row],[Unit Cost]]*Sales[[#This Row],[Order Quantity]]</f>
        <v>16771.440000000002</v>
      </c>
    </row>
    <row r="7174" spans="1:21" x14ac:dyDescent="0.2">
      <c r="A7174" s="6" t="s">
        <v>7387</v>
      </c>
      <c r="B7174" s="6" t="s">
        <v>24</v>
      </c>
      <c r="C7174" s="6" t="s">
        <v>145</v>
      </c>
      <c r="D7174" s="7">
        <v>44000</v>
      </c>
      <c r="E7174" s="7">
        <v>44100</v>
      </c>
      <c r="F7174" s="7">
        <v>44124</v>
      </c>
      <c r="G7174" s="7">
        <v>44133</v>
      </c>
      <c r="H7174" s="6">
        <f t="shared" si="336"/>
        <v>33</v>
      </c>
      <c r="I7174" s="6" t="s">
        <v>215</v>
      </c>
      <c r="J7174" s="6">
        <v>1</v>
      </c>
      <c r="K7174" s="6">
        <v>12</v>
      </c>
      <c r="L7174" s="6">
        <v>127</v>
      </c>
      <c r="M7174" s="6">
        <v>23</v>
      </c>
      <c r="N7174" s="6">
        <v>3</v>
      </c>
      <c r="O7174" s="6">
        <v>0.05</v>
      </c>
      <c r="P7174" s="8">
        <v>6237.7</v>
      </c>
      <c r="Q7174" s="8">
        <v>4304.0129999999999</v>
      </c>
      <c r="R7174" s="8">
        <f t="shared" si="337"/>
        <v>4865.405999999999</v>
      </c>
      <c r="S7174" s="8">
        <f>(((Sales[[#This Row],[Unit Price]]-(Sales[[#This Row],[Discount Applied]]*Sales[[#This Row],[Unit Price]]))-Q7174)/Q7174)*100</f>
        <v>37.681159420289852</v>
      </c>
      <c r="T7174" s="8">
        <f t="shared" si="338"/>
        <v>17777.445</v>
      </c>
      <c r="U7174" s="8">
        <f>Sales[[#This Row],[Unit Cost]]*Sales[[#This Row],[Order Quantity]]</f>
        <v>12912.039000000001</v>
      </c>
    </row>
    <row r="7175" spans="1:21" x14ac:dyDescent="0.2">
      <c r="A7175" s="6" t="s">
        <v>7388</v>
      </c>
      <c r="B7175" s="6" t="s">
        <v>25</v>
      </c>
      <c r="C7175" s="6" t="s">
        <v>146</v>
      </c>
      <c r="D7175" s="7">
        <v>44000</v>
      </c>
      <c r="E7175" s="7">
        <v>44100</v>
      </c>
      <c r="F7175" s="7">
        <v>44114</v>
      </c>
      <c r="G7175" s="7">
        <v>44121</v>
      </c>
      <c r="H7175" s="6">
        <f t="shared" si="336"/>
        <v>21</v>
      </c>
      <c r="I7175" s="6" t="s">
        <v>215</v>
      </c>
      <c r="J7175" s="6">
        <v>19</v>
      </c>
      <c r="K7175" s="6">
        <v>19</v>
      </c>
      <c r="L7175" s="6">
        <v>307</v>
      </c>
      <c r="M7175" s="6">
        <v>32</v>
      </c>
      <c r="N7175" s="6">
        <v>6</v>
      </c>
      <c r="O7175" s="6">
        <v>7.4999999999999997E-2</v>
      </c>
      <c r="P7175" s="8">
        <v>971.5</v>
      </c>
      <c r="Q7175" s="8">
        <v>505.18</v>
      </c>
      <c r="R7175" s="8">
        <f t="shared" si="337"/>
        <v>2360.7449999999999</v>
      </c>
      <c r="S7175" s="8">
        <f>(((Sales[[#This Row],[Unit Price]]-(Sales[[#This Row],[Discount Applied]]*Sales[[#This Row],[Unit Price]]))-Q7175)/Q7175)*100</f>
        <v>77.884615384615401</v>
      </c>
      <c r="T7175" s="8">
        <f t="shared" si="338"/>
        <v>5391.8249999999998</v>
      </c>
      <c r="U7175" s="8">
        <f>Sales[[#This Row],[Unit Cost]]*Sales[[#This Row],[Order Quantity]]</f>
        <v>3031.08</v>
      </c>
    </row>
    <row r="7176" spans="1:21" x14ac:dyDescent="0.2">
      <c r="A7176" s="6" t="s">
        <v>7389</v>
      </c>
      <c r="B7176" s="6" t="s">
        <v>23</v>
      </c>
      <c r="C7176" s="6" t="s">
        <v>145</v>
      </c>
      <c r="D7176" s="7">
        <v>44000</v>
      </c>
      <c r="E7176" s="7">
        <v>44100</v>
      </c>
      <c r="F7176" s="7">
        <v>44119</v>
      </c>
      <c r="G7176" s="7">
        <v>44123</v>
      </c>
      <c r="H7176" s="6">
        <f t="shared" si="336"/>
        <v>23</v>
      </c>
      <c r="I7176" s="6" t="s">
        <v>215</v>
      </c>
      <c r="J7176" s="6">
        <v>23</v>
      </c>
      <c r="K7176" s="6">
        <v>17</v>
      </c>
      <c r="L7176" s="6">
        <v>99</v>
      </c>
      <c r="M7176" s="6">
        <v>41</v>
      </c>
      <c r="N7176" s="6">
        <v>4</v>
      </c>
      <c r="O7176" s="6">
        <v>0.3</v>
      </c>
      <c r="P7176" s="8">
        <v>2318.2000000000003</v>
      </c>
      <c r="Q7176" s="8">
        <v>1089.5540000000001</v>
      </c>
      <c r="R7176" s="8">
        <f t="shared" si="337"/>
        <v>2132.7440000000006</v>
      </c>
      <c r="S7176" s="8">
        <f>(((Sales[[#This Row],[Unit Price]]-(Sales[[#This Row],[Discount Applied]]*Sales[[#This Row],[Unit Price]]))-Q7176)/Q7176)*100</f>
        <v>48.936170212765965</v>
      </c>
      <c r="T7176" s="8">
        <f t="shared" si="338"/>
        <v>6490.9600000000009</v>
      </c>
      <c r="U7176" s="8">
        <f>Sales[[#This Row],[Unit Cost]]*Sales[[#This Row],[Order Quantity]]</f>
        <v>4358.2160000000003</v>
      </c>
    </row>
    <row r="7177" spans="1:21" x14ac:dyDescent="0.2">
      <c r="A7177" s="6" t="s">
        <v>7390</v>
      </c>
      <c r="B7177" s="6" t="s">
        <v>24</v>
      </c>
      <c r="C7177" s="6" t="s">
        <v>147</v>
      </c>
      <c r="D7177" s="7">
        <v>44000</v>
      </c>
      <c r="E7177" s="7">
        <v>44100</v>
      </c>
      <c r="F7177" s="7">
        <v>44123</v>
      </c>
      <c r="G7177" s="7">
        <v>44128</v>
      </c>
      <c r="H7177" s="6">
        <f t="shared" si="336"/>
        <v>28</v>
      </c>
      <c r="I7177" s="6" t="s">
        <v>215</v>
      </c>
      <c r="J7177" s="6">
        <v>5</v>
      </c>
      <c r="K7177" s="6">
        <v>9</v>
      </c>
      <c r="L7177" s="6">
        <v>252</v>
      </c>
      <c r="M7177" s="6">
        <v>30</v>
      </c>
      <c r="N7177" s="6">
        <v>3</v>
      </c>
      <c r="O7177" s="6">
        <v>0.2</v>
      </c>
      <c r="P7177" s="8">
        <v>1755.4</v>
      </c>
      <c r="Q7177" s="8">
        <v>1298.9960000000001</v>
      </c>
      <c r="R7177" s="8">
        <f t="shared" si="337"/>
        <v>315.97200000000066</v>
      </c>
      <c r="S7177" s="8">
        <f>(((Sales[[#This Row],[Unit Price]]-(Sales[[#This Row],[Discount Applied]]*Sales[[#This Row],[Unit Price]]))-Q7177)/Q7177)*100</f>
        <v>8.1081081081081123</v>
      </c>
      <c r="T7177" s="8">
        <f t="shared" si="338"/>
        <v>4212.9600000000009</v>
      </c>
      <c r="U7177" s="8">
        <f>Sales[[#This Row],[Unit Cost]]*Sales[[#This Row],[Order Quantity]]</f>
        <v>3896.9880000000003</v>
      </c>
    </row>
    <row r="7178" spans="1:21" x14ac:dyDescent="0.2">
      <c r="A7178" s="6" t="s">
        <v>7391</v>
      </c>
      <c r="B7178" s="6" t="s">
        <v>26</v>
      </c>
      <c r="C7178" s="6" t="s">
        <v>143</v>
      </c>
      <c r="D7178" s="7">
        <v>44000</v>
      </c>
      <c r="E7178" s="7">
        <v>44100</v>
      </c>
      <c r="F7178" s="7">
        <v>44123</v>
      </c>
      <c r="G7178" s="7">
        <v>44132</v>
      </c>
      <c r="H7178" s="6">
        <f t="shared" si="336"/>
        <v>32</v>
      </c>
      <c r="I7178" s="6" t="s">
        <v>215</v>
      </c>
      <c r="J7178" s="6">
        <v>27</v>
      </c>
      <c r="K7178" s="6">
        <v>30</v>
      </c>
      <c r="L7178" s="6">
        <v>360</v>
      </c>
      <c r="M7178" s="6">
        <v>8</v>
      </c>
      <c r="N7178" s="6">
        <v>4</v>
      </c>
      <c r="O7178" s="6">
        <v>0.15</v>
      </c>
      <c r="P7178" s="8">
        <v>3122.2000000000003</v>
      </c>
      <c r="Q7178" s="8">
        <v>1498.6560000000002</v>
      </c>
      <c r="R7178" s="8">
        <f t="shared" si="337"/>
        <v>4620.8560000000007</v>
      </c>
      <c r="S7178" s="8">
        <f>(((Sales[[#This Row],[Unit Price]]-(Sales[[#This Row],[Discount Applied]]*Sales[[#This Row],[Unit Price]]))-Q7178)/Q7178)*100</f>
        <v>77.083333333333343</v>
      </c>
      <c r="T7178" s="8">
        <f t="shared" si="338"/>
        <v>10615.480000000001</v>
      </c>
      <c r="U7178" s="8">
        <f>Sales[[#This Row],[Unit Cost]]*Sales[[#This Row],[Order Quantity]]</f>
        <v>5994.6240000000007</v>
      </c>
    </row>
    <row r="7179" spans="1:21" x14ac:dyDescent="0.2">
      <c r="A7179" s="6" t="s">
        <v>7392</v>
      </c>
      <c r="B7179" s="6" t="s">
        <v>23</v>
      </c>
      <c r="C7179" s="6" t="s">
        <v>145</v>
      </c>
      <c r="D7179" s="7">
        <v>44000</v>
      </c>
      <c r="E7179" s="7">
        <v>44101</v>
      </c>
      <c r="F7179" s="7">
        <v>44124</v>
      </c>
      <c r="G7179" s="7">
        <v>44129</v>
      </c>
      <c r="H7179" s="6">
        <f t="shared" si="336"/>
        <v>28</v>
      </c>
      <c r="I7179" s="6" t="s">
        <v>215</v>
      </c>
      <c r="J7179" s="6">
        <v>24</v>
      </c>
      <c r="K7179" s="6">
        <v>4</v>
      </c>
      <c r="L7179" s="6">
        <v>147</v>
      </c>
      <c r="M7179" s="6">
        <v>10</v>
      </c>
      <c r="N7179" s="6">
        <v>3</v>
      </c>
      <c r="O7179" s="6">
        <v>0.05</v>
      </c>
      <c r="P7179" s="8">
        <v>4020</v>
      </c>
      <c r="Q7179" s="8">
        <v>2452.1999999999998</v>
      </c>
      <c r="R7179" s="8">
        <f t="shared" si="337"/>
        <v>4100.4000000000005</v>
      </c>
      <c r="S7179" s="8">
        <f>(((Sales[[#This Row],[Unit Price]]-(Sales[[#This Row],[Discount Applied]]*Sales[[#This Row],[Unit Price]]))-Q7179)/Q7179)*100</f>
        <v>55.73770491803279</v>
      </c>
      <c r="T7179" s="8">
        <f t="shared" si="338"/>
        <v>11457</v>
      </c>
      <c r="U7179" s="8">
        <f>Sales[[#This Row],[Unit Cost]]*Sales[[#This Row],[Order Quantity]]</f>
        <v>7356.5999999999995</v>
      </c>
    </row>
    <row r="7180" spans="1:21" x14ac:dyDescent="0.2">
      <c r="A7180" s="6" t="s">
        <v>7393</v>
      </c>
      <c r="B7180" s="6" t="s">
        <v>25</v>
      </c>
      <c r="C7180" s="6" t="s">
        <v>145</v>
      </c>
      <c r="D7180" s="7">
        <v>44000</v>
      </c>
      <c r="E7180" s="7">
        <v>44101</v>
      </c>
      <c r="F7180" s="7">
        <v>44106</v>
      </c>
      <c r="G7180" s="7">
        <v>44116</v>
      </c>
      <c r="H7180" s="6">
        <f t="shared" si="336"/>
        <v>15</v>
      </c>
      <c r="I7180" s="6" t="s">
        <v>215</v>
      </c>
      <c r="J7180" s="6">
        <v>14</v>
      </c>
      <c r="K7180" s="6">
        <v>4</v>
      </c>
      <c r="L7180" s="6">
        <v>153</v>
      </c>
      <c r="M7180" s="6">
        <v>32</v>
      </c>
      <c r="N7180" s="6">
        <v>7</v>
      </c>
      <c r="O7180" s="6">
        <v>0.05</v>
      </c>
      <c r="P7180" s="8">
        <v>201</v>
      </c>
      <c r="Q7180" s="8">
        <v>104.52000000000001</v>
      </c>
      <c r="R7180" s="8">
        <f t="shared" si="337"/>
        <v>605.01</v>
      </c>
      <c r="S7180" s="8">
        <f>(((Sales[[#This Row],[Unit Price]]-(Sales[[#This Row],[Discount Applied]]*Sales[[#This Row],[Unit Price]]))-Q7180)/Q7180)*100</f>
        <v>82.692307692307665</v>
      </c>
      <c r="T7180" s="8">
        <f t="shared" si="338"/>
        <v>1336.65</v>
      </c>
      <c r="U7180" s="8">
        <f>Sales[[#This Row],[Unit Cost]]*Sales[[#This Row],[Order Quantity]]</f>
        <v>731.6400000000001</v>
      </c>
    </row>
    <row r="7181" spans="1:21" x14ac:dyDescent="0.2">
      <c r="A7181" s="6" t="s">
        <v>7394</v>
      </c>
      <c r="B7181" s="6" t="s">
        <v>23</v>
      </c>
      <c r="C7181" s="6" t="s">
        <v>143</v>
      </c>
      <c r="D7181" s="7">
        <v>44000</v>
      </c>
      <c r="E7181" s="7">
        <v>44101</v>
      </c>
      <c r="F7181" s="7">
        <v>44116</v>
      </c>
      <c r="G7181" s="7">
        <v>44120</v>
      </c>
      <c r="H7181" s="6">
        <f t="shared" si="336"/>
        <v>19</v>
      </c>
      <c r="I7181" s="6" t="s">
        <v>215</v>
      </c>
      <c r="J7181" s="6">
        <v>24</v>
      </c>
      <c r="K7181" s="6">
        <v>30</v>
      </c>
      <c r="L7181" s="6">
        <v>364</v>
      </c>
      <c r="M7181" s="6">
        <v>5</v>
      </c>
      <c r="N7181" s="6">
        <v>5</v>
      </c>
      <c r="O7181" s="6">
        <v>7.4999999999999997E-2</v>
      </c>
      <c r="P7181" s="8">
        <v>2505.8000000000002</v>
      </c>
      <c r="Q7181" s="8">
        <v>1779.1179999999999</v>
      </c>
      <c r="R7181" s="8">
        <f t="shared" si="337"/>
        <v>2693.7350000000006</v>
      </c>
      <c r="S7181" s="8">
        <f>(((Sales[[#This Row],[Unit Price]]-(Sales[[#This Row],[Discount Applied]]*Sales[[#This Row],[Unit Price]]))-Q7181)/Q7181)*100</f>
        <v>30.281690140845086</v>
      </c>
      <c r="T7181" s="8">
        <f t="shared" si="338"/>
        <v>11589.325000000001</v>
      </c>
      <c r="U7181" s="8">
        <f>Sales[[#This Row],[Unit Cost]]*Sales[[#This Row],[Order Quantity]]</f>
        <v>8895.59</v>
      </c>
    </row>
    <row r="7182" spans="1:21" x14ac:dyDescent="0.2">
      <c r="A7182" s="6" t="s">
        <v>7395</v>
      </c>
      <c r="B7182" s="6" t="s">
        <v>24</v>
      </c>
      <c r="C7182" s="6" t="s">
        <v>148</v>
      </c>
      <c r="D7182" s="7">
        <v>44000</v>
      </c>
      <c r="E7182" s="7">
        <v>44101</v>
      </c>
      <c r="F7182" s="7">
        <v>44119</v>
      </c>
      <c r="G7182" s="7">
        <v>44120</v>
      </c>
      <c r="H7182" s="6">
        <f t="shared" si="336"/>
        <v>19</v>
      </c>
      <c r="I7182" s="6" t="s">
        <v>215</v>
      </c>
      <c r="J7182" s="6">
        <v>11</v>
      </c>
      <c r="K7182" s="6">
        <v>31</v>
      </c>
      <c r="L7182" s="6">
        <v>28</v>
      </c>
      <c r="M7182" s="6">
        <v>11</v>
      </c>
      <c r="N7182" s="6">
        <v>2</v>
      </c>
      <c r="O7182" s="6">
        <v>0.3</v>
      </c>
      <c r="P7182" s="8">
        <v>3979.8</v>
      </c>
      <c r="Q7182" s="8">
        <v>3144.0420000000004</v>
      </c>
      <c r="R7182" s="8">
        <f t="shared" si="337"/>
        <v>-716.36400000000049</v>
      </c>
      <c r="S7182" s="8">
        <f>(((Sales[[#This Row],[Unit Price]]-(Sales[[#This Row],[Discount Applied]]*Sales[[#This Row],[Unit Price]]))-Q7182)/Q7182)*100</f>
        <v>-11.392405063291147</v>
      </c>
      <c r="T7182" s="8">
        <f t="shared" si="338"/>
        <v>5571.72</v>
      </c>
      <c r="U7182" s="8">
        <f>Sales[[#This Row],[Unit Cost]]*Sales[[#This Row],[Order Quantity]]</f>
        <v>6288.0840000000007</v>
      </c>
    </row>
    <row r="7183" spans="1:21" x14ac:dyDescent="0.2">
      <c r="A7183" s="6" t="s">
        <v>7396</v>
      </c>
      <c r="B7183" s="6" t="s">
        <v>25</v>
      </c>
      <c r="C7183" s="6" t="s">
        <v>145</v>
      </c>
      <c r="D7183" s="7">
        <v>44000</v>
      </c>
      <c r="E7183" s="7">
        <v>44101</v>
      </c>
      <c r="F7183" s="7">
        <v>44111</v>
      </c>
      <c r="G7183" s="7">
        <v>44119</v>
      </c>
      <c r="H7183" s="6">
        <f t="shared" si="336"/>
        <v>18</v>
      </c>
      <c r="I7183" s="6" t="s">
        <v>215</v>
      </c>
      <c r="J7183" s="6">
        <v>14</v>
      </c>
      <c r="K7183" s="6">
        <v>17</v>
      </c>
      <c r="L7183" s="6">
        <v>126</v>
      </c>
      <c r="M7183" s="6">
        <v>45</v>
      </c>
      <c r="N7183" s="6">
        <v>8</v>
      </c>
      <c r="O7183" s="6">
        <v>0.05</v>
      </c>
      <c r="P7183" s="8">
        <v>3939.6</v>
      </c>
      <c r="Q7183" s="8">
        <v>2048.5920000000001</v>
      </c>
      <c r="R7183" s="8">
        <f t="shared" si="337"/>
        <v>13552.223999999998</v>
      </c>
      <c r="S7183" s="8">
        <f>(((Sales[[#This Row],[Unit Price]]-(Sales[[#This Row],[Discount Applied]]*Sales[[#This Row],[Unit Price]]))-Q7183)/Q7183)*100</f>
        <v>82.692307692307679</v>
      </c>
      <c r="T7183" s="8">
        <f t="shared" si="338"/>
        <v>29940.959999999999</v>
      </c>
      <c r="U7183" s="8">
        <f>Sales[[#This Row],[Unit Cost]]*Sales[[#This Row],[Order Quantity]]</f>
        <v>16388.736000000001</v>
      </c>
    </row>
    <row r="7184" spans="1:21" x14ac:dyDescent="0.2">
      <c r="A7184" s="6" t="s">
        <v>7397</v>
      </c>
      <c r="B7184" s="6" t="s">
        <v>23</v>
      </c>
      <c r="C7184" s="6" t="s">
        <v>148</v>
      </c>
      <c r="D7184" s="7">
        <v>44000</v>
      </c>
      <c r="E7184" s="7">
        <v>44101</v>
      </c>
      <c r="F7184" s="7">
        <v>44116</v>
      </c>
      <c r="G7184" s="7">
        <v>44126</v>
      </c>
      <c r="H7184" s="6">
        <f t="shared" si="336"/>
        <v>25</v>
      </c>
      <c r="I7184" s="6" t="s">
        <v>215</v>
      </c>
      <c r="J7184" s="6">
        <v>24</v>
      </c>
      <c r="K7184" s="6">
        <v>30</v>
      </c>
      <c r="L7184" s="6">
        <v>58</v>
      </c>
      <c r="M7184" s="6">
        <v>47</v>
      </c>
      <c r="N7184" s="6">
        <v>6</v>
      </c>
      <c r="O7184" s="6">
        <v>0.1</v>
      </c>
      <c r="P7184" s="8">
        <v>3892.7000000000003</v>
      </c>
      <c r="Q7184" s="8">
        <v>2880.598</v>
      </c>
      <c r="R7184" s="8">
        <f t="shared" si="337"/>
        <v>3736.992000000002</v>
      </c>
      <c r="S7184" s="8">
        <f>(((Sales[[#This Row],[Unit Price]]-(Sales[[#This Row],[Discount Applied]]*Sales[[#This Row],[Unit Price]]))-Q7184)/Q7184)*100</f>
        <v>21.621621621621635</v>
      </c>
      <c r="T7184" s="8">
        <f t="shared" si="338"/>
        <v>21020.58</v>
      </c>
      <c r="U7184" s="8">
        <f>Sales[[#This Row],[Unit Cost]]*Sales[[#This Row],[Order Quantity]]</f>
        <v>17283.588</v>
      </c>
    </row>
    <row r="7185" spans="1:21" x14ac:dyDescent="0.2">
      <c r="A7185" s="6" t="s">
        <v>7398</v>
      </c>
      <c r="B7185" s="6" t="s">
        <v>26</v>
      </c>
      <c r="C7185" s="6" t="s">
        <v>145</v>
      </c>
      <c r="D7185" s="7">
        <v>44000</v>
      </c>
      <c r="E7185" s="7">
        <v>44101</v>
      </c>
      <c r="F7185" s="7">
        <v>44123</v>
      </c>
      <c r="G7185" s="7">
        <v>44126</v>
      </c>
      <c r="H7185" s="6">
        <f t="shared" si="336"/>
        <v>25</v>
      </c>
      <c r="I7185" s="6" t="s">
        <v>215</v>
      </c>
      <c r="J7185" s="6">
        <v>27</v>
      </c>
      <c r="K7185" s="6">
        <v>28</v>
      </c>
      <c r="L7185" s="6">
        <v>110</v>
      </c>
      <c r="M7185" s="6">
        <v>38</v>
      </c>
      <c r="N7185" s="6">
        <v>2</v>
      </c>
      <c r="O7185" s="6">
        <v>0.1</v>
      </c>
      <c r="P7185" s="8">
        <v>1152.4000000000001</v>
      </c>
      <c r="Q7185" s="8">
        <v>898.87200000000007</v>
      </c>
      <c r="R7185" s="8">
        <f t="shared" si="337"/>
        <v>276.57600000000002</v>
      </c>
      <c r="S7185" s="8">
        <f>(((Sales[[#This Row],[Unit Price]]-(Sales[[#This Row],[Discount Applied]]*Sales[[#This Row],[Unit Price]]))-Q7185)/Q7185)*100</f>
        <v>15.384615384615385</v>
      </c>
      <c r="T7185" s="8">
        <f t="shared" si="338"/>
        <v>2074.3200000000002</v>
      </c>
      <c r="U7185" s="8">
        <f>Sales[[#This Row],[Unit Cost]]*Sales[[#This Row],[Order Quantity]]</f>
        <v>1797.7440000000001</v>
      </c>
    </row>
    <row r="7186" spans="1:21" x14ac:dyDescent="0.2">
      <c r="A7186" s="6" t="s">
        <v>7399</v>
      </c>
      <c r="B7186" s="6" t="s">
        <v>25</v>
      </c>
      <c r="C7186" s="6" t="s">
        <v>146</v>
      </c>
      <c r="D7186" s="7">
        <v>44000</v>
      </c>
      <c r="E7186" s="7">
        <v>44101</v>
      </c>
      <c r="F7186" s="7">
        <v>44109</v>
      </c>
      <c r="G7186" s="7">
        <v>44118</v>
      </c>
      <c r="H7186" s="6">
        <f t="shared" si="336"/>
        <v>17</v>
      </c>
      <c r="I7186" s="6" t="s">
        <v>215</v>
      </c>
      <c r="J7186" s="6">
        <v>17</v>
      </c>
      <c r="K7186" s="6">
        <v>31</v>
      </c>
      <c r="L7186" s="6">
        <v>295</v>
      </c>
      <c r="M7186" s="6">
        <v>22</v>
      </c>
      <c r="N7186" s="6">
        <v>6</v>
      </c>
      <c r="O7186" s="6">
        <v>7.4999999999999997E-2</v>
      </c>
      <c r="P7186" s="8">
        <v>1172.5</v>
      </c>
      <c r="Q7186" s="8">
        <v>949.72500000000002</v>
      </c>
      <c r="R7186" s="8">
        <f t="shared" si="337"/>
        <v>809.02499999999964</v>
      </c>
      <c r="S7186" s="8">
        <f>(((Sales[[#This Row],[Unit Price]]-(Sales[[#This Row],[Discount Applied]]*Sales[[#This Row],[Unit Price]]))-Q7186)/Q7186)*100</f>
        <v>14.197530864197528</v>
      </c>
      <c r="T7186" s="8">
        <f t="shared" si="338"/>
        <v>6507.375</v>
      </c>
      <c r="U7186" s="8">
        <f>Sales[[#This Row],[Unit Cost]]*Sales[[#This Row],[Order Quantity]]</f>
        <v>5698.35</v>
      </c>
    </row>
    <row r="7187" spans="1:21" x14ac:dyDescent="0.2">
      <c r="A7187" s="6" t="s">
        <v>7400</v>
      </c>
      <c r="B7187" s="6" t="s">
        <v>24</v>
      </c>
      <c r="C7187" s="6" t="s">
        <v>145</v>
      </c>
      <c r="D7187" s="7">
        <v>44000</v>
      </c>
      <c r="E7187" s="7">
        <v>44101</v>
      </c>
      <c r="F7187" s="7">
        <v>44129</v>
      </c>
      <c r="G7187" s="7">
        <v>44136</v>
      </c>
      <c r="H7187" s="6">
        <f t="shared" si="336"/>
        <v>35</v>
      </c>
      <c r="I7187" s="6" t="s">
        <v>215</v>
      </c>
      <c r="J7187" s="6">
        <v>10</v>
      </c>
      <c r="K7187" s="6">
        <v>1</v>
      </c>
      <c r="L7187" s="6">
        <v>167</v>
      </c>
      <c r="M7187" s="6">
        <v>22</v>
      </c>
      <c r="N7187" s="6">
        <v>5</v>
      </c>
      <c r="O7187" s="6">
        <v>7.4999999999999997E-2</v>
      </c>
      <c r="P7187" s="8">
        <v>1038.5</v>
      </c>
      <c r="Q7187" s="8">
        <v>830.80000000000007</v>
      </c>
      <c r="R7187" s="8">
        <f t="shared" si="337"/>
        <v>649.0625</v>
      </c>
      <c r="S7187" s="8">
        <f>(((Sales[[#This Row],[Unit Price]]-(Sales[[#This Row],[Discount Applied]]*Sales[[#This Row],[Unit Price]]))-Q7187)/Q7187)*100</f>
        <v>15.624999999999986</v>
      </c>
      <c r="T7187" s="8">
        <f t="shared" si="338"/>
        <v>4803.0625</v>
      </c>
      <c r="U7187" s="8">
        <f>Sales[[#This Row],[Unit Cost]]*Sales[[#This Row],[Order Quantity]]</f>
        <v>4154</v>
      </c>
    </row>
    <row r="7188" spans="1:21" x14ac:dyDescent="0.2">
      <c r="A7188" s="6" t="s">
        <v>7401</v>
      </c>
      <c r="B7188" s="6" t="s">
        <v>24</v>
      </c>
      <c r="C7188" s="6" t="s">
        <v>144</v>
      </c>
      <c r="D7188" s="7">
        <v>44000</v>
      </c>
      <c r="E7188" s="7">
        <v>44101</v>
      </c>
      <c r="F7188" s="7">
        <v>44105</v>
      </c>
      <c r="G7188" s="7">
        <v>44113</v>
      </c>
      <c r="H7188" s="6">
        <f t="shared" si="336"/>
        <v>12</v>
      </c>
      <c r="I7188" s="6" t="s">
        <v>215</v>
      </c>
      <c r="J7188" s="6">
        <v>2</v>
      </c>
      <c r="K7188" s="6">
        <v>37</v>
      </c>
      <c r="L7188" s="6">
        <v>71</v>
      </c>
      <c r="M7188" s="6">
        <v>43</v>
      </c>
      <c r="N7188" s="6">
        <v>4</v>
      </c>
      <c r="O7188" s="6">
        <v>7.4999999999999997E-2</v>
      </c>
      <c r="P7188" s="8">
        <v>1065.3</v>
      </c>
      <c r="Q7188" s="8">
        <v>820.28099999999995</v>
      </c>
      <c r="R7188" s="8">
        <f t="shared" si="337"/>
        <v>660.48599999999988</v>
      </c>
      <c r="S7188" s="8">
        <f>(((Sales[[#This Row],[Unit Price]]-(Sales[[#This Row],[Discount Applied]]*Sales[[#This Row],[Unit Price]]))-Q7188)/Q7188)*100</f>
        <v>20.129870129870127</v>
      </c>
      <c r="T7188" s="8">
        <f t="shared" si="338"/>
        <v>3941.6099999999997</v>
      </c>
      <c r="U7188" s="8">
        <f>Sales[[#This Row],[Unit Cost]]*Sales[[#This Row],[Order Quantity]]</f>
        <v>3281.1239999999998</v>
      </c>
    </row>
    <row r="7189" spans="1:21" x14ac:dyDescent="0.2">
      <c r="A7189" s="6" t="s">
        <v>7402</v>
      </c>
      <c r="B7189" s="6" t="s">
        <v>24</v>
      </c>
      <c r="C7189" s="6" t="s">
        <v>145</v>
      </c>
      <c r="D7189" s="7">
        <v>44000</v>
      </c>
      <c r="E7189" s="7">
        <v>44102</v>
      </c>
      <c r="F7189" s="7">
        <v>44122</v>
      </c>
      <c r="G7189" s="7">
        <v>44132</v>
      </c>
      <c r="H7189" s="6">
        <f t="shared" si="336"/>
        <v>30</v>
      </c>
      <c r="I7189" s="6" t="s">
        <v>215</v>
      </c>
      <c r="J7189" s="6">
        <v>5</v>
      </c>
      <c r="K7189" s="6">
        <v>35</v>
      </c>
      <c r="L7189" s="6">
        <v>118</v>
      </c>
      <c r="M7189" s="6">
        <v>46</v>
      </c>
      <c r="N7189" s="6">
        <v>2</v>
      </c>
      <c r="O7189" s="6">
        <v>7.4999999999999997E-2</v>
      </c>
      <c r="P7189" s="8">
        <v>1943</v>
      </c>
      <c r="Q7189" s="8">
        <v>893.78000000000009</v>
      </c>
      <c r="R7189" s="8">
        <f t="shared" si="337"/>
        <v>1806.99</v>
      </c>
      <c r="S7189" s="8">
        <f>(((Sales[[#This Row],[Unit Price]]-(Sales[[#This Row],[Discount Applied]]*Sales[[#This Row],[Unit Price]]))-Q7189)/Q7189)*100</f>
        <v>101.08695652173911</v>
      </c>
      <c r="T7189" s="8">
        <f t="shared" si="338"/>
        <v>3594.55</v>
      </c>
      <c r="U7189" s="8">
        <f>Sales[[#This Row],[Unit Cost]]*Sales[[#This Row],[Order Quantity]]</f>
        <v>1787.5600000000002</v>
      </c>
    </row>
    <row r="7190" spans="1:21" x14ac:dyDescent="0.2">
      <c r="A7190" s="6" t="s">
        <v>7403</v>
      </c>
      <c r="B7190" s="6" t="s">
        <v>25</v>
      </c>
      <c r="C7190" s="6" t="s">
        <v>147</v>
      </c>
      <c r="D7190" s="7">
        <v>44000</v>
      </c>
      <c r="E7190" s="7">
        <v>44102</v>
      </c>
      <c r="F7190" s="7">
        <v>44125</v>
      </c>
      <c r="G7190" s="7">
        <v>44133</v>
      </c>
      <c r="H7190" s="6">
        <f t="shared" si="336"/>
        <v>31</v>
      </c>
      <c r="I7190" s="6" t="s">
        <v>215</v>
      </c>
      <c r="J7190" s="6">
        <v>17</v>
      </c>
      <c r="K7190" s="6">
        <v>33</v>
      </c>
      <c r="L7190" s="6">
        <v>219</v>
      </c>
      <c r="M7190" s="6">
        <v>23</v>
      </c>
      <c r="N7190" s="6">
        <v>2</v>
      </c>
      <c r="O7190" s="6">
        <v>0.05</v>
      </c>
      <c r="P7190" s="8">
        <v>3986.5</v>
      </c>
      <c r="Q7190" s="8">
        <v>2989.875</v>
      </c>
      <c r="R7190" s="8">
        <f t="shared" si="337"/>
        <v>1594.6000000000004</v>
      </c>
      <c r="S7190" s="8">
        <f>(((Sales[[#This Row],[Unit Price]]-(Sales[[#This Row],[Discount Applied]]*Sales[[#This Row],[Unit Price]]))-Q7190)/Q7190)*100</f>
        <v>26.666666666666671</v>
      </c>
      <c r="T7190" s="8">
        <f t="shared" si="338"/>
        <v>7574.35</v>
      </c>
      <c r="U7190" s="8">
        <f>Sales[[#This Row],[Unit Cost]]*Sales[[#This Row],[Order Quantity]]</f>
        <v>5979.75</v>
      </c>
    </row>
    <row r="7191" spans="1:21" x14ac:dyDescent="0.2">
      <c r="A7191" s="6" t="s">
        <v>7404</v>
      </c>
      <c r="B7191" s="6" t="s">
        <v>26</v>
      </c>
      <c r="C7191" s="6" t="s">
        <v>146</v>
      </c>
      <c r="D7191" s="7">
        <v>44000</v>
      </c>
      <c r="E7191" s="7">
        <v>44102</v>
      </c>
      <c r="F7191" s="7">
        <v>44112</v>
      </c>
      <c r="G7191" s="7">
        <v>44114</v>
      </c>
      <c r="H7191" s="6">
        <f t="shared" si="336"/>
        <v>12</v>
      </c>
      <c r="I7191" s="6" t="s">
        <v>215</v>
      </c>
      <c r="J7191" s="6">
        <v>27</v>
      </c>
      <c r="K7191" s="6">
        <v>37</v>
      </c>
      <c r="L7191" s="6">
        <v>274</v>
      </c>
      <c r="M7191" s="6">
        <v>5</v>
      </c>
      <c r="N7191" s="6">
        <v>8</v>
      </c>
      <c r="O7191" s="6">
        <v>7.4999999999999997E-2</v>
      </c>
      <c r="P7191" s="8">
        <v>6070.2</v>
      </c>
      <c r="Q7191" s="8">
        <v>2670.8879999999999</v>
      </c>
      <c r="R7191" s="8">
        <f t="shared" si="337"/>
        <v>23552.375999999997</v>
      </c>
      <c r="S7191" s="8">
        <f>(((Sales[[#This Row],[Unit Price]]-(Sales[[#This Row],[Discount Applied]]*Sales[[#This Row],[Unit Price]]))-Q7191)/Q7191)*100</f>
        <v>110.22727272727271</v>
      </c>
      <c r="T7191" s="8">
        <f t="shared" si="338"/>
        <v>44919.479999999996</v>
      </c>
      <c r="U7191" s="8">
        <f>Sales[[#This Row],[Unit Cost]]*Sales[[#This Row],[Order Quantity]]</f>
        <v>21367.103999999999</v>
      </c>
    </row>
    <row r="7192" spans="1:21" x14ac:dyDescent="0.2">
      <c r="A7192" s="6" t="s">
        <v>7405</v>
      </c>
      <c r="B7192" s="6" t="s">
        <v>23</v>
      </c>
      <c r="C7192" s="6" t="s">
        <v>147</v>
      </c>
      <c r="D7192" s="7">
        <v>44000</v>
      </c>
      <c r="E7192" s="7">
        <v>44102</v>
      </c>
      <c r="F7192" s="7">
        <v>44109</v>
      </c>
      <c r="G7192" s="7">
        <v>44114</v>
      </c>
      <c r="H7192" s="6">
        <f t="shared" si="336"/>
        <v>12</v>
      </c>
      <c r="I7192" s="6" t="s">
        <v>215</v>
      </c>
      <c r="J7192" s="6">
        <v>22</v>
      </c>
      <c r="K7192" s="6">
        <v>16</v>
      </c>
      <c r="L7192" s="6">
        <v>204</v>
      </c>
      <c r="M7192" s="6">
        <v>9</v>
      </c>
      <c r="N7192" s="6">
        <v>3</v>
      </c>
      <c r="O7192" s="6">
        <v>0.05</v>
      </c>
      <c r="P7192" s="8">
        <v>214.4</v>
      </c>
      <c r="Q7192" s="8">
        <v>177.952</v>
      </c>
      <c r="R7192" s="8">
        <f t="shared" si="337"/>
        <v>77.184000000000083</v>
      </c>
      <c r="S7192" s="8">
        <f>(((Sales[[#This Row],[Unit Price]]-(Sales[[#This Row],[Discount Applied]]*Sales[[#This Row],[Unit Price]]))-Q7192)/Q7192)*100</f>
        <v>14.457831325301211</v>
      </c>
      <c r="T7192" s="8">
        <f t="shared" si="338"/>
        <v>611.04000000000008</v>
      </c>
      <c r="U7192" s="8">
        <f>Sales[[#This Row],[Unit Cost]]*Sales[[#This Row],[Order Quantity]]</f>
        <v>533.85599999999999</v>
      </c>
    </row>
    <row r="7193" spans="1:21" x14ac:dyDescent="0.2">
      <c r="A7193" s="6" t="s">
        <v>7406</v>
      </c>
      <c r="B7193" s="6" t="s">
        <v>25</v>
      </c>
      <c r="C7193" s="6" t="s">
        <v>146</v>
      </c>
      <c r="D7193" s="7">
        <v>44000</v>
      </c>
      <c r="E7193" s="7">
        <v>44102</v>
      </c>
      <c r="F7193" s="7">
        <v>44124</v>
      </c>
      <c r="G7193" s="7">
        <v>44129</v>
      </c>
      <c r="H7193" s="6">
        <f t="shared" si="336"/>
        <v>27</v>
      </c>
      <c r="I7193" s="6" t="s">
        <v>215</v>
      </c>
      <c r="J7193" s="6">
        <v>20</v>
      </c>
      <c r="K7193" s="6">
        <v>50</v>
      </c>
      <c r="L7193" s="6">
        <v>286</v>
      </c>
      <c r="M7193" s="6">
        <v>42</v>
      </c>
      <c r="N7193" s="6">
        <v>7</v>
      </c>
      <c r="O7193" s="6">
        <v>0.05</v>
      </c>
      <c r="P7193" s="8">
        <v>1112.2</v>
      </c>
      <c r="Q7193" s="8">
        <v>778.54</v>
      </c>
      <c r="R7193" s="8">
        <f t="shared" si="337"/>
        <v>1946.3500000000004</v>
      </c>
      <c r="S7193" s="8">
        <f>(((Sales[[#This Row],[Unit Price]]-(Sales[[#This Row],[Discount Applied]]*Sales[[#This Row],[Unit Price]]))-Q7193)/Q7193)*100</f>
        <v>35.714285714285737</v>
      </c>
      <c r="T7193" s="8">
        <f t="shared" si="338"/>
        <v>7396.13</v>
      </c>
      <c r="U7193" s="8">
        <f>Sales[[#This Row],[Unit Cost]]*Sales[[#This Row],[Order Quantity]]</f>
        <v>5449.78</v>
      </c>
    </row>
    <row r="7194" spans="1:21" x14ac:dyDescent="0.2">
      <c r="A7194" s="6" t="s">
        <v>7407</v>
      </c>
      <c r="B7194" s="6" t="s">
        <v>24</v>
      </c>
      <c r="C7194" s="6" t="s">
        <v>146</v>
      </c>
      <c r="D7194" s="7">
        <v>44000</v>
      </c>
      <c r="E7194" s="7">
        <v>44102</v>
      </c>
      <c r="F7194" s="7">
        <v>44105</v>
      </c>
      <c r="G7194" s="7">
        <v>44111</v>
      </c>
      <c r="H7194" s="6">
        <f t="shared" si="336"/>
        <v>9</v>
      </c>
      <c r="I7194" s="6" t="s">
        <v>215</v>
      </c>
      <c r="J7194" s="6">
        <v>9</v>
      </c>
      <c r="K7194" s="6">
        <v>45</v>
      </c>
      <c r="L7194" s="6">
        <v>312</v>
      </c>
      <c r="M7194" s="6">
        <v>35</v>
      </c>
      <c r="N7194" s="6">
        <v>4</v>
      </c>
      <c r="O7194" s="6">
        <v>0.05</v>
      </c>
      <c r="P7194" s="8">
        <v>1018.4</v>
      </c>
      <c r="Q7194" s="8">
        <v>723.06399999999996</v>
      </c>
      <c r="R7194" s="8">
        <f t="shared" si="337"/>
        <v>977.66400000000021</v>
      </c>
      <c r="S7194" s="8">
        <f>(((Sales[[#This Row],[Unit Price]]-(Sales[[#This Row],[Discount Applied]]*Sales[[#This Row],[Unit Price]]))-Q7194)/Q7194)*100</f>
        <v>33.802816901408463</v>
      </c>
      <c r="T7194" s="8">
        <f t="shared" si="338"/>
        <v>3869.92</v>
      </c>
      <c r="U7194" s="8">
        <f>Sales[[#This Row],[Unit Cost]]*Sales[[#This Row],[Order Quantity]]</f>
        <v>2892.2559999999999</v>
      </c>
    </row>
    <row r="7195" spans="1:21" x14ac:dyDescent="0.2">
      <c r="A7195" s="6" t="s">
        <v>7408</v>
      </c>
      <c r="B7195" s="6" t="s">
        <v>26</v>
      </c>
      <c r="C7195" s="6" t="s">
        <v>145</v>
      </c>
      <c r="D7195" s="7">
        <v>44000</v>
      </c>
      <c r="E7195" s="7">
        <v>44102</v>
      </c>
      <c r="F7195" s="7">
        <v>44109</v>
      </c>
      <c r="G7195" s="7">
        <v>44115</v>
      </c>
      <c r="H7195" s="6">
        <f t="shared" si="336"/>
        <v>13</v>
      </c>
      <c r="I7195" s="6" t="s">
        <v>215</v>
      </c>
      <c r="J7195" s="6">
        <v>27</v>
      </c>
      <c r="K7195" s="6">
        <v>40</v>
      </c>
      <c r="L7195" s="6">
        <v>126</v>
      </c>
      <c r="M7195" s="6">
        <v>26</v>
      </c>
      <c r="N7195" s="6">
        <v>6</v>
      </c>
      <c r="O7195" s="6">
        <v>0.05</v>
      </c>
      <c r="P7195" s="8">
        <v>174.20000000000002</v>
      </c>
      <c r="Q7195" s="8">
        <v>94.068000000000012</v>
      </c>
      <c r="R7195" s="8">
        <f t="shared" si="337"/>
        <v>428.53199999999993</v>
      </c>
      <c r="S7195" s="8">
        <f>(((Sales[[#This Row],[Unit Price]]-(Sales[[#This Row],[Discount Applied]]*Sales[[#This Row],[Unit Price]]))-Q7195)/Q7195)*100</f>
        <v>75.92592592592591</v>
      </c>
      <c r="T7195" s="8">
        <f t="shared" si="338"/>
        <v>992.94</v>
      </c>
      <c r="U7195" s="8">
        <f>Sales[[#This Row],[Unit Cost]]*Sales[[#This Row],[Order Quantity]]</f>
        <v>564.40800000000013</v>
      </c>
    </row>
    <row r="7196" spans="1:21" x14ac:dyDescent="0.2">
      <c r="A7196" s="6" t="s">
        <v>7409</v>
      </c>
      <c r="B7196" s="6" t="s">
        <v>24</v>
      </c>
      <c r="C7196" s="6" t="s">
        <v>143</v>
      </c>
      <c r="D7196" s="7">
        <v>44000</v>
      </c>
      <c r="E7196" s="7">
        <v>44103</v>
      </c>
      <c r="F7196" s="7">
        <v>44108</v>
      </c>
      <c r="G7196" s="7">
        <v>44113</v>
      </c>
      <c r="H7196" s="6">
        <f t="shared" si="336"/>
        <v>10</v>
      </c>
      <c r="I7196" s="6" t="s">
        <v>215</v>
      </c>
      <c r="J7196" s="6">
        <v>11</v>
      </c>
      <c r="K7196" s="6">
        <v>48</v>
      </c>
      <c r="L7196" s="6">
        <v>341</v>
      </c>
      <c r="M7196" s="6">
        <v>23</v>
      </c>
      <c r="N7196" s="6">
        <v>2</v>
      </c>
      <c r="O7196" s="6">
        <v>7.4999999999999997E-2</v>
      </c>
      <c r="P7196" s="8">
        <v>1011.7</v>
      </c>
      <c r="Q7196" s="8">
        <v>758.77500000000009</v>
      </c>
      <c r="R7196" s="8">
        <f t="shared" si="337"/>
        <v>354.0949999999998</v>
      </c>
      <c r="S7196" s="8">
        <f>(((Sales[[#This Row],[Unit Price]]-(Sales[[#This Row],[Discount Applied]]*Sales[[#This Row],[Unit Price]]))-Q7196)/Q7196)*100</f>
        <v>23.333333333333318</v>
      </c>
      <c r="T7196" s="8">
        <f t="shared" si="338"/>
        <v>1871.645</v>
      </c>
      <c r="U7196" s="8">
        <f>Sales[[#This Row],[Unit Cost]]*Sales[[#This Row],[Order Quantity]]</f>
        <v>1517.5500000000002</v>
      </c>
    </row>
    <row r="7197" spans="1:21" x14ac:dyDescent="0.2">
      <c r="A7197" s="6" t="s">
        <v>7410</v>
      </c>
      <c r="B7197" s="6" t="s">
        <v>24</v>
      </c>
      <c r="C7197" s="6" t="s">
        <v>145</v>
      </c>
      <c r="D7197" s="7">
        <v>44000</v>
      </c>
      <c r="E7197" s="7">
        <v>44103</v>
      </c>
      <c r="F7197" s="7">
        <v>44107</v>
      </c>
      <c r="G7197" s="7">
        <v>44108</v>
      </c>
      <c r="H7197" s="6">
        <f t="shared" si="336"/>
        <v>5</v>
      </c>
      <c r="I7197" s="6" t="s">
        <v>215</v>
      </c>
      <c r="J7197" s="6">
        <v>10</v>
      </c>
      <c r="K7197" s="6">
        <v>43</v>
      </c>
      <c r="L7197" s="6">
        <v>155</v>
      </c>
      <c r="M7197" s="6">
        <v>6</v>
      </c>
      <c r="N7197" s="6">
        <v>3</v>
      </c>
      <c r="O7197" s="6">
        <v>7.4999999999999997E-2</v>
      </c>
      <c r="P7197" s="8">
        <v>6251.1</v>
      </c>
      <c r="Q7197" s="8">
        <v>2938.0169999999998</v>
      </c>
      <c r="R7197" s="8">
        <f t="shared" si="337"/>
        <v>8532.7515000000021</v>
      </c>
      <c r="S7197" s="8">
        <f>(((Sales[[#This Row],[Unit Price]]-(Sales[[#This Row],[Discount Applied]]*Sales[[#This Row],[Unit Price]]))-Q7197)/Q7197)*100</f>
        <v>96.808510638297889</v>
      </c>
      <c r="T7197" s="8">
        <f t="shared" si="338"/>
        <v>17346.802500000002</v>
      </c>
      <c r="U7197" s="8">
        <f>Sales[[#This Row],[Unit Cost]]*Sales[[#This Row],[Order Quantity]]</f>
        <v>8814.0509999999995</v>
      </c>
    </row>
    <row r="7198" spans="1:21" x14ac:dyDescent="0.2">
      <c r="A7198" s="6" t="s">
        <v>7411</v>
      </c>
      <c r="B7198" s="6" t="s">
        <v>24</v>
      </c>
      <c r="C7198" s="6" t="s">
        <v>146</v>
      </c>
      <c r="D7198" s="7">
        <v>44000</v>
      </c>
      <c r="E7198" s="7">
        <v>44103</v>
      </c>
      <c r="F7198" s="7">
        <v>44120</v>
      </c>
      <c r="G7198" s="7">
        <v>44127</v>
      </c>
      <c r="H7198" s="6">
        <f t="shared" si="336"/>
        <v>24</v>
      </c>
      <c r="I7198" s="6" t="s">
        <v>215</v>
      </c>
      <c r="J7198" s="6">
        <v>8</v>
      </c>
      <c r="K7198" s="6">
        <v>10</v>
      </c>
      <c r="L7198" s="6">
        <v>323</v>
      </c>
      <c r="M7198" s="6">
        <v>43</v>
      </c>
      <c r="N7198" s="6">
        <v>7</v>
      </c>
      <c r="O7198" s="6">
        <v>0.05</v>
      </c>
      <c r="P7198" s="8">
        <v>3906.1</v>
      </c>
      <c r="Q7198" s="8">
        <v>2499.904</v>
      </c>
      <c r="R7198" s="8">
        <f t="shared" si="337"/>
        <v>8476.237000000001</v>
      </c>
      <c r="S7198" s="8">
        <f>(((Sales[[#This Row],[Unit Price]]-(Sales[[#This Row],[Discount Applied]]*Sales[[#This Row],[Unit Price]]))-Q7198)/Q7198)*100</f>
        <v>48.437500000000007</v>
      </c>
      <c r="T7198" s="8">
        <f t="shared" si="338"/>
        <v>25975.565000000002</v>
      </c>
      <c r="U7198" s="8">
        <f>Sales[[#This Row],[Unit Cost]]*Sales[[#This Row],[Order Quantity]]</f>
        <v>17499.328000000001</v>
      </c>
    </row>
    <row r="7199" spans="1:21" x14ac:dyDescent="0.2">
      <c r="A7199" s="6" t="s">
        <v>7412</v>
      </c>
      <c r="B7199" s="6" t="s">
        <v>25</v>
      </c>
      <c r="C7199" s="6" t="s">
        <v>147</v>
      </c>
      <c r="D7199" s="7">
        <v>44000</v>
      </c>
      <c r="E7199" s="7">
        <v>44103</v>
      </c>
      <c r="F7199" s="7">
        <v>44110</v>
      </c>
      <c r="G7199" s="7">
        <v>44120</v>
      </c>
      <c r="H7199" s="6">
        <f t="shared" si="336"/>
        <v>17</v>
      </c>
      <c r="I7199" s="6" t="s">
        <v>215</v>
      </c>
      <c r="J7199" s="6">
        <v>14</v>
      </c>
      <c r="K7199" s="6">
        <v>25</v>
      </c>
      <c r="L7199" s="6">
        <v>229</v>
      </c>
      <c r="M7199" s="6">
        <v>36</v>
      </c>
      <c r="N7199" s="6">
        <v>5</v>
      </c>
      <c r="O7199" s="6">
        <v>7.4999999999999997E-2</v>
      </c>
      <c r="P7199" s="8">
        <v>3142.3</v>
      </c>
      <c r="Q7199" s="8">
        <v>2513.84</v>
      </c>
      <c r="R7199" s="8">
        <f t="shared" si="337"/>
        <v>1963.9375</v>
      </c>
      <c r="S7199" s="8">
        <f>(((Sales[[#This Row],[Unit Price]]-(Sales[[#This Row],[Discount Applied]]*Sales[[#This Row],[Unit Price]]))-Q7199)/Q7199)*100</f>
        <v>15.624999999999995</v>
      </c>
      <c r="T7199" s="8">
        <f t="shared" si="338"/>
        <v>14533.137500000001</v>
      </c>
      <c r="U7199" s="8">
        <f>Sales[[#This Row],[Unit Cost]]*Sales[[#This Row],[Order Quantity]]</f>
        <v>12569.2</v>
      </c>
    </row>
    <row r="7200" spans="1:21" x14ac:dyDescent="0.2">
      <c r="A7200" s="6" t="s">
        <v>7413</v>
      </c>
      <c r="B7200" s="6" t="s">
        <v>23</v>
      </c>
      <c r="C7200" s="6" t="s">
        <v>144</v>
      </c>
      <c r="D7200" s="7">
        <v>44000</v>
      </c>
      <c r="E7200" s="7">
        <v>44103</v>
      </c>
      <c r="F7200" s="7">
        <v>44117</v>
      </c>
      <c r="G7200" s="7">
        <v>44119</v>
      </c>
      <c r="H7200" s="6">
        <f t="shared" si="336"/>
        <v>16</v>
      </c>
      <c r="I7200" s="6" t="s">
        <v>215</v>
      </c>
      <c r="J7200" s="6">
        <v>21</v>
      </c>
      <c r="K7200" s="6">
        <v>18</v>
      </c>
      <c r="L7200" s="6">
        <v>87</v>
      </c>
      <c r="M7200" s="6">
        <v>45</v>
      </c>
      <c r="N7200" s="6">
        <v>2</v>
      </c>
      <c r="O7200" s="6">
        <v>0.05</v>
      </c>
      <c r="P7200" s="8">
        <v>1105.5</v>
      </c>
      <c r="Q7200" s="8">
        <v>906.51</v>
      </c>
      <c r="R7200" s="8">
        <f t="shared" si="337"/>
        <v>287.42999999999984</v>
      </c>
      <c r="S7200" s="8">
        <f>(((Sales[[#This Row],[Unit Price]]-(Sales[[#This Row],[Discount Applied]]*Sales[[#This Row],[Unit Price]]))-Q7200)/Q7200)*100</f>
        <v>15.853658536585357</v>
      </c>
      <c r="T7200" s="8">
        <f t="shared" si="338"/>
        <v>2100.4499999999998</v>
      </c>
      <c r="U7200" s="8">
        <f>Sales[[#This Row],[Unit Cost]]*Sales[[#This Row],[Order Quantity]]</f>
        <v>1813.02</v>
      </c>
    </row>
    <row r="7201" spans="1:21" x14ac:dyDescent="0.2">
      <c r="A7201" s="6" t="s">
        <v>7414</v>
      </c>
      <c r="B7201" s="6" t="s">
        <v>25</v>
      </c>
      <c r="C7201" s="6" t="s">
        <v>145</v>
      </c>
      <c r="D7201" s="7">
        <v>44000</v>
      </c>
      <c r="E7201" s="7">
        <v>44104</v>
      </c>
      <c r="F7201" s="7">
        <v>44115</v>
      </c>
      <c r="G7201" s="7">
        <v>44120</v>
      </c>
      <c r="H7201" s="6">
        <f t="shared" si="336"/>
        <v>16</v>
      </c>
      <c r="I7201" s="6" t="s">
        <v>215</v>
      </c>
      <c r="J7201" s="6">
        <v>14</v>
      </c>
      <c r="K7201" s="6">
        <v>26</v>
      </c>
      <c r="L7201" s="6">
        <v>110</v>
      </c>
      <c r="M7201" s="6">
        <v>40</v>
      </c>
      <c r="N7201" s="6">
        <v>4</v>
      </c>
      <c r="O7201" s="6">
        <v>7.4999999999999997E-2</v>
      </c>
      <c r="P7201" s="8">
        <v>2539.3000000000002</v>
      </c>
      <c r="Q7201" s="8">
        <v>1244.2570000000001</v>
      </c>
      <c r="R7201" s="8">
        <f t="shared" si="337"/>
        <v>4418.3819999999996</v>
      </c>
      <c r="S7201" s="8">
        <f>(((Sales[[#This Row],[Unit Price]]-(Sales[[#This Row],[Discount Applied]]*Sales[[#This Row],[Unit Price]]))-Q7201)/Q7201)*100</f>
        <v>88.775510204081627</v>
      </c>
      <c r="T7201" s="8">
        <f t="shared" si="338"/>
        <v>9395.41</v>
      </c>
      <c r="U7201" s="8">
        <f>Sales[[#This Row],[Unit Cost]]*Sales[[#This Row],[Order Quantity]]</f>
        <v>4977.0280000000002</v>
      </c>
    </row>
    <row r="7202" spans="1:21" x14ac:dyDescent="0.2">
      <c r="A7202" s="6" t="s">
        <v>7415</v>
      </c>
      <c r="B7202" s="6" t="s">
        <v>24</v>
      </c>
      <c r="C7202" s="6" t="s">
        <v>148</v>
      </c>
      <c r="D7202" s="7">
        <v>44000</v>
      </c>
      <c r="E7202" s="7">
        <v>44104</v>
      </c>
      <c r="F7202" s="7">
        <v>44126</v>
      </c>
      <c r="G7202" s="7">
        <v>44135</v>
      </c>
      <c r="H7202" s="6">
        <f t="shared" si="336"/>
        <v>31</v>
      </c>
      <c r="I7202" s="6" t="s">
        <v>215</v>
      </c>
      <c r="J7202" s="6">
        <v>6</v>
      </c>
      <c r="K7202" s="6">
        <v>45</v>
      </c>
      <c r="L7202" s="6">
        <v>40</v>
      </c>
      <c r="M7202" s="6">
        <v>31</v>
      </c>
      <c r="N7202" s="6">
        <v>5</v>
      </c>
      <c r="O7202" s="6">
        <v>7.4999999999999997E-2</v>
      </c>
      <c r="P7202" s="8">
        <v>207.70000000000002</v>
      </c>
      <c r="Q7202" s="8">
        <v>85.156999999999996</v>
      </c>
      <c r="R7202" s="8">
        <f t="shared" si="337"/>
        <v>534.82749999999999</v>
      </c>
      <c r="S7202" s="8">
        <f>(((Sales[[#This Row],[Unit Price]]-(Sales[[#This Row],[Discount Applied]]*Sales[[#This Row],[Unit Price]]))-Q7202)/Q7202)*100</f>
        <v>125.609756097561</v>
      </c>
      <c r="T7202" s="8">
        <f t="shared" si="338"/>
        <v>960.61249999999995</v>
      </c>
      <c r="U7202" s="8">
        <f>Sales[[#This Row],[Unit Cost]]*Sales[[#This Row],[Order Quantity]]</f>
        <v>425.78499999999997</v>
      </c>
    </row>
    <row r="7203" spans="1:21" x14ac:dyDescent="0.2">
      <c r="A7203" s="6" t="s">
        <v>7416</v>
      </c>
      <c r="B7203" s="6" t="s">
        <v>26</v>
      </c>
      <c r="C7203" s="6" t="s">
        <v>147</v>
      </c>
      <c r="D7203" s="7">
        <v>44000</v>
      </c>
      <c r="E7203" s="7">
        <v>44104</v>
      </c>
      <c r="F7203" s="7">
        <v>44117</v>
      </c>
      <c r="G7203" s="7">
        <v>44121</v>
      </c>
      <c r="H7203" s="6">
        <f t="shared" si="336"/>
        <v>17</v>
      </c>
      <c r="I7203" s="6" t="s">
        <v>215</v>
      </c>
      <c r="J7203" s="6">
        <v>26</v>
      </c>
      <c r="K7203" s="6">
        <v>30</v>
      </c>
      <c r="L7203" s="6">
        <v>226</v>
      </c>
      <c r="M7203" s="6">
        <v>41</v>
      </c>
      <c r="N7203" s="6">
        <v>5</v>
      </c>
      <c r="O7203" s="6">
        <v>7.4999999999999997E-2</v>
      </c>
      <c r="P7203" s="8">
        <v>3892.7000000000003</v>
      </c>
      <c r="Q7203" s="8">
        <v>2919.5250000000001</v>
      </c>
      <c r="R7203" s="8">
        <f t="shared" si="337"/>
        <v>3406.1124999999993</v>
      </c>
      <c r="S7203" s="8">
        <f>(((Sales[[#This Row],[Unit Price]]-(Sales[[#This Row],[Discount Applied]]*Sales[[#This Row],[Unit Price]]))-Q7203)/Q7203)*100</f>
        <v>23.333333333333343</v>
      </c>
      <c r="T7203" s="8">
        <f t="shared" si="338"/>
        <v>18003.737499999999</v>
      </c>
      <c r="U7203" s="8">
        <f>Sales[[#This Row],[Unit Cost]]*Sales[[#This Row],[Order Quantity]]</f>
        <v>14597.625</v>
      </c>
    </row>
    <row r="7204" spans="1:21" x14ac:dyDescent="0.2">
      <c r="A7204" s="6" t="s">
        <v>7417</v>
      </c>
      <c r="B7204" s="6" t="s">
        <v>24</v>
      </c>
      <c r="C7204" s="6" t="s">
        <v>145</v>
      </c>
      <c r="D7204" s="7">
        <v>44000</v>
      </c>
      <c r="E7204" s="7">
        <v>44104</v>
      </c>
      <c r="F7204" s="7">
        <v>44124</v>
      </c>
      <c r="G7204" s="7">
        <v>44132</v>
      </c>
      <c r="H7204" s="6">
        <f t="shared" si="336"/>
        <v>28</v>
      </c>
      <c r="I7204" s="6" t="s">
        <v>215</v>
      </c>
      <c r="J7204" s="6">
        <v>6</v>
      </c>
      <c r="K7204" s="6">
        <v>36</v>
      </c>
      <c r="L7204" s="6">
        <v>171</v>
      </c>
      <c r="M7204" s="6">
        <v>40</v>
      </c>
      <c r="N7204" s="6">
        <v>6</v>
      </c>
      <c r="O7204" s="6">
        <v>0.05</v>
      </c>
      <c r="P7204" s="8">
        <v>3276.3</v>
      </c>
      <c r="Q7204" s="8">
        <v>1998.5430000000001</v>
      </c>
      <c r="R7204" s="8">
        <f t="shared" si="337"/>
        <v>6683.6520000000019</v>
      </c>
      <c r="S7204" s="8">
        <f>(((Sales[[#This Row],[Unit Price]]-(Sales[[#This Row],[Discount Applied]]*Sales[[#This Row],[Unit Price]]))-Q7204)/Q7204)*100</f>
        <v>55.737704918032783</v>
      </c>
      <c r="T7204" s="8">
        <f t="shared" si="338"/>
        <v>18674.910000000003</v>
      </c>
      <c r="U7204" s="8">
        <f>Sales[[#This Row],[Unit Cost]]*Sales[[#This Row],[Order Quantity]]</f>
        <v>11991.258000000002</v>
      </c>
    </row>
    <row r="7205" spans="1:21" x14ac:dyDescent="0.2">
      <c r="A7205" s="6" t="s">
        <v>7418</v>
      </c>
      <c r="B7205" s="6" t="s">
        <v>24</v>
      </c>
      <c r="C7205" s="6" t="s">
        <v>145</v>
      </c>
      <c r="D7205" s="7">
        <v>44000</v>
      </c>
      <c r="E7205" s="7">
        <v>44104</v>
      </c>
      <c r="F7205" s="7">
        <v>44123</v>
      </c>
      <c r="G7205" s="7">
        <v>44128</v>
      </c>
      <c r="H7205" s="6">
        <f t="shared" si="336"/>
        <v>24</v>
      </c>
      <c r="I7205" s="6" t="s">
        <v>215</v>
      </c>
      <c r="J7205" s="6">
        <v>11</v>
      </c>
      <c r="K7205" s="6">
        <v>35</v>
      </c>
      <c r="L7205" s="6">
        <v>95</v>
      </c>
      <c r="M7205" s="6">
        <v>35</v>
      </c>
      <c r="N7205" s="6">
        <v>5</v>
      </c>
      <c r="O7205" s="6">
        <v>7.4999999999999997E-2</v>
      </c>
      <c r="P7205" s="8">
        <v>2257.9</v>
      </c>
      <c r="Q7205" s="8">
        <v>1174.1080000000002</v>
      </c>
      <c r="R7205" s="8">
        <f t="shared" si="337"/>
        <v>4572.2474999999995</v>
      </c>
      <c r="S7205" s="8">
        <f>(((Sales[[#This Row],[Unit Price]]-(Sales[[#This Row],[Discount Applied]]*Sales[[#This Row],[Unit Price]]))-Q7205)/Q7205)*100</f>
        <v>77.884615384615358</v>
      </c>
      <c r="T7205" s="8">
        <f t="shared" si="338"/>
        <v>10442.7875</v>
      </c>
      <c r="U7205" s="8">
        <f>Sales[[#This Row],[Unit Cost]]*Sales[[#This Row],[Order Quantity]]</f>
        <v>5870.5400000000009</v>
      </c>
    </row>
    <row r="7206" spans="1:21" x14ac:dyDescent="0.2">
      <c r="A7206" s="6" t="s">
        <v>7419</v>
      </c>
      <c r="B7206" s="6" t="s">
        <v>24</v>
      </c>
      <c r="C7206" s="6" t="s">
        <v>145</v>
      </c>
      <c r="D7206" s="7">
        <v>44000</v>
      </c>
      <c r="E7206" s="7">
        <v>44105</v>
      </c>
      <c r="F7206" s="7">
        <v>44129</v>
      </c>
      <c r="G7206" s="7">
        <v>44138</v>
      </c>
      <c r="H7206" s="6">
        <f t="shared" si="336"/>
        <v>33</v>
      </c>
      <c r="I7206" s="6" t="s">
        <v>215</v>
      </c>
      <c r="J7206" s="6">
        <v>4</v>
      </c>
      <c r="K7206" s="6">
        <v>46</v>
      </c>
      <c r="L7206" s="6">
        <v>199</v>
      </c>
      <c r="M7206" s="6">
        <v>19</v>
      </c>
      <c r="N7206" s="6">
        <v>7</v>
      </c>
      <c r="O7206" s="6">
        <v>0.05</v>
      </c>
      <c r="P7206" s="8">
        <v>1038.5</v>
      </c>
      <c r="Q7206" s="8">
        <v>446.55500000000001</v>
      </c>
      <c r="R7206" s="8">
        <f t="shared" si="337"/>
        <v>3780.1399999999994</v>
      </c>
      <c r="S7206" s="8">
        <f>(((Sales[[#This Row],[Unit Price]]-(Sales[[#This Row],[Discount Applied]]*Sales[[#This Row],[Unit Price]]))-Q7206)/Q7206)*100</f>
        <v>120.93023255813952</v>
      </c>
      <c r="T7206" s="8">
        <f t="shared" si="338"/>
        <v>6906.0249999999996</v>
      </c>
      <c r="U7206" s="8">
        <f>Sales[[#This Row],[Unit Cost]]*Sales[[#This Row],[Order Quantity]]</f>
        <v>3125.8850000000002</v>
      </c>
    </row>
    <row r="7207" spans="1:21" x14ac:dyDescent="0.2">
      <c r="A7207" s="6" t="s">
        <v>7420</v>
      </c>
      <c r="B7207" s="6" t="s">
        <v>25</v>
      </c>
      <c r="C7207" s="6" t="s">
        <v>147</v>
      </c>
      <c r="D7207" s="7">
        <v>44000</v>
      </c>
      <c r="E7207" s="7">
        <v>44105</v>
      </c>
      <c r="F7207" s="7">
        <v>44130</v>
      </c>
      <c r="G7207" s="7">
        <v>44138</v>
      </c>
      <c r="H7207" s="6">
        <f t="shared" si="336"/>
        <v>33</v>
      </c>
      <c r="I7207" s="6" t="s">
        <v>215</v>
      </c>
      <c r="J7207" s="6">
        <v>20</v>
      </c>
      <c r="K7207" s="6">
        <v>9</v>
      </c>
      <c r="L7207" s="6">
        <v>231</v>
      </c>
      <c r="M7207" s="6">
        <v>29</v>
      </c>
      <c r="N7207" s="6">
        <v>7</v>
      </c>
      <c r="O7207" s="6">
        <v>0.05</v>
      </c>
      <c r="P7207" s="8">
        <v>2432.1</v>
      </c>
      <c r="Q7207" s="8">
        <v>1240.3709999999999</v>
      </c>
      <c r="R7207" s="8">
        <f t="shared" si="337"/>
        <v>7490.8680000000004</v>
      </c>
      <c r="S7207" s="8">
        <f>(((Sales[[#This Row],[Unit Price]]-(Sales[[#This Row],[Discount Applied]]*Sales[[#This Row],[Unit Price]]))-Q7207)/Q7207)*100</f>
        <v>86.274509803921589</v>
      </c>
      <c r="T7207" s="8">
        <f t="shared" si="338"/>
        <v>16173.465</v>
      </c>
      <c r="U7207" s="8">
        <f>Sales[[#This Row],[Unit Cost]]*Sales[[#This Row],[Order Quantity]]</f>
        <v>8682.5969999999998</v>
      </c>
    </row>
    <row r="7208" spans="1:21" x14ac:dyDescent="0.2">
      <c r="A7208" s="6" t="s">
        <v>7421</v>
      </c>
      <c r="B7208" s="6" t="s">
        <v>25</v>
      </c>
      <c r="C7208" s="6" t="s">
        <v>146</v>
      </c>
      <c r="D7208" s="7">
        <v>44000</v>
      </c>
      <c r="E7208" s="7">
        <v>44105</v>
      </c>
      <c r="F7208" s="7">
        <v>44129</v>
      </c>
      <c r="G7208" s="7">
        <v>44139</v>
      </c>
      <c r="H7208" s="6">
        <f t="shared" si="336"/>
        <v>34</v>
      </c>
      <c r="I7208" s="6" t="s">
        <v>215</v>
      </c>
      <c r="J7208" s="6">
        <v>14</v>
      </c>
      <c r="K7208" s="6">
        <v>21</v>
      </c>
      <c r="L7208" s="6">
        <v>272</v>
      </c>
      <c r="M7208" s="6">
        <v>35</v>
      </c>
      <c r="N7208" s="6">
        <v>5</v>
      </c>
      <c r="O7208" s="6">
        <v>7.4999999999999997E-2</v>
      </c>
      <c r="P7208" s="8">
        <v>2499.1</v>
      </c>
      <c r="Q7208" s="8">
        <v>1349.5140000000001</v>
      </c>
      <c r="R7208" s="8">
        <f t="shared" si="337"/>
        <v>4810.767499999999</v>
      </c>
      <c r="S7208" s="8">
        <f>(((Sales[[#This Row],[Unit Price]]-(Sales[[#This Row],[Discount Applied]]*Sales[[#This Row],[Unit Price]]))-Q7208)/Q7208)*100</f>
        <v>71.296296296296276</v>
      </c>
      <c r="T7208" s="8">
        <f t="shared" si="338"/>
        <v>11558.3375</v>
      </c>
      <c r="U7208" s="8">
        <f>Sales[[#This Row],[Unit Cost]]*Sales[[#This Row],[Order Quantity]]</f>
        <v>6747.5700000000006</v>
      </c>
    </row>
    <row r="7209" spans="1:21" x14ac:dyDescent="0.2">
      <c r="A7209" s="6" t="s">
        <v>7422</v>
      </c>
      <c r="B7209" s="6" t="s">
        <v>23</v>
      </c>
      <c r="C7209" s="6" t="s">
        <v>146</v>
      </c>
      <c r="D7209" s="7">
        <v>44000</v>
      </c>
      <c r="E7209" s="7">
        <v>44105</v>
      </c>
      <c r="F7209" s="7">
        <v>44114</v>
      </c>
      <c r="G7209" s="7">
        <v>44120</v>
      </c>
      <c r="H7209" s="6">
        <f t="shared" si="336"/>
        <v>15</v>
      </c>
      <c r="I7209" s="6" t="s">
        <v>215</v>
      </c>
      <c r="J7209" s="6">
        <v>22</v>
      </c>
      <c r="K7209" s="6">
        <v>24</v>
      </c>
      <c r="L7209" s="6">
        <v>269</v>
      </c>
      <c r="M7209" s="6">
        <v>35</v>
      </c>
      <c r="N7209" s="6">
        <v>5</v>
      </c>
      <c r="O7209" s="6">
        <v>0.4</v>
      </c>
      <c r="P7209" s="8">
        <v>1085.4000000000001</v>
      </c>
      <c r="Q7209" s="8">
        <v>510.13800000000003</v>
      </c>
      <c r="R7209" s="8">
        <f t="shared" si="337"/>
        <v>705.50999999999976</v>
      </c>
      <c r="S7209" s="8">
        <f>(((Sales[[#This Row],[Unit Price]]-(Sales[[#This Row],[Discount Applied]]*Sales[[#This Row],[Unit Price]]))-Q7209)/Q7209)*100</f>
        <v>27.659574468085101</v>
      </c>
      <c r="T7209" s="8">
        <f t="shared" si="338"/>
        <v>3256.2</v>
      </c>
      <c r="U7209" s="8">
        <f>Sales[[#This Row],[Unit Cost]]*Sales[[#This Row],[Order Quantity]]</f>
        <v>2550.69</v>
      </c>
    </row>
    <row r="7210" spans="1:21" x14ac:dyDescent="0.2">
      <c r="A7210" s="6" t="s">
        <v>7423</v>
      </c>
      <c r="B7210" s="6" t="s">
        <v>25</v>
      </c>
      <c r="C7210" s="6" t="s">
        <v>145</v>
      </c>
      <c r="D7210" s="7">
        <v>44000</v>
      </c>
      <c r="E7210" s="7">
        <v>44105</v>
      </c>
      <c r="F7210" s="7">
        <v>44121</v>
      </c>
      <c r="G7210" s="7">
        <v>44126</v>
      </c>
      <c r="H7210" s="6">
        <f t="shared" si="336"/>
        <v>21</v>
      </c>
      <c r="I7210" s="6" t="s">
        <v>215</v>
      </c>
      <c r="J7210" s="6">
        <v>16</v>
      </c>
      <c r="K7210" s="6">
        <v>3</v>
      </c>
      <c r="L7210" s="6">
        <v>166</v>
      </c>
      <c r="M7210" s="6">
        <v>26</v>
      </c>
      <c r="N7210" s="6">
        <v>5</v>
      </c>
      <c r="O7210" s="6">
        <v>0.1</v>
      </c>
      <c r="P7210" s="8">
        <v>1031.8</v>
      </c>
      <c r="Q7210" s="8">
        <v>629.39799999999991</v>
      </c>
      <c r="R7210" s="8">
        <f t="shared" si="337"/>
        <v>1496.1100000000006</v>
      </c>
      <c r="S7210" s="8">
        <f>(((Sales[[#This Row],[Unit Price]]-(Sales[[#This Row],[Discount Applied]]*Sales[[#This Row],[Unit Price]]))-Q7210)/Q7210)*100</f>
        <v>47.540983606557383</v>
      </c>
      <c r="T7210" s="8">
        <f t="shared" si="338"/>
        <v>4643.1000000000004</v>
      </c>
      <c r="U7210" s="8">
        <f>Sales[[#This Row],[Unit Cost]]*Sales[[#This Row],[Order Quantity]]</f>
        <v>3146.99</v>
      </c>
    </row>
    <row r="7211" spans="1:21" x14ac:dyDescent="0.2">
      <c r="A7211" s="6" t="s">
        <v>7424</v>
      </c>
      <c r="B7211" s="6" t="s">
        <v>23</v>
      </c>
      <c r="C7211" s="6" t="s">
        <v>148</v>
      </c>
      <c r="D7211" s="7">
        <v>44000</v>
      </c>
      <c r="E7211" s="7">
        <v>44105</v>
      </c>
      <c r="F7211" s="7">
        <v>44125</v>
      </c>
      <c r="G7211" s="7">
        <v>44127</v>
      </c>
      <c r="H7211" s="6">
        <f t="shared" si="336"/>
        <v>22</v>
      </c>
      <c r="I7211" s="6" t="s">
        <v>215</v>
      </c>
      <c r="J7211" s="6">
        <v>22</v>
      </c>
      <c r="K7211" s="6">
        <v>27</v>
      </c>
      <c r="L7211" s="6">
        <v>55</v>
      </c>
      <c r="M7211" s="6">
        <v>46</v>
      </c>
      <c r="N7211" s="6">
        <v>8</v>
      </c>
      <c r="O7211" s="6">
        <v>0.3</v>
      </c>
      <c r="P7211" s="8">
        <v>5473.9000000000005</v>
      </c>
      <c r="Q7211" s="8">
        <v>2408.5160000000001</v>
      </c>
      <c r="R7211" s="8">
        <f t="shared" si="337"/>
        <v>11385.712000000003</v>
      </c>
      <c r="S7211" s="8">
        <f>(((Sales[[#This Row],[Unit Price]]-(Sales[[#This Row],[Discount Applied]]*Sales[[#This Row],[Unit Price]]))-Q7211)/Q7211)*100</f>
        <v>59.090909090909108</v>
      </c>
      <c r="T7211" s="8">
        <f t="shared" si="338"/>
        <v>30653.840000000004</v>
      </c>
      <c r="U7211" s="8">
        <f>Sales[[#This Row],[Unit Cost]]*Sales[[#This Row],[Order Quantity]]</f>
        <v>19268.128000000001</v>
      </c>
    </row>
    <row r="7212" spans="1:21" x14ac:dyDescent="0.2">
      <c r="A7212" s="6" t="s">
        <v>7425</v>
      </c>
      <c r="B7212" s="6" t="s">
        <v>24</v>
      </c>
      <c r="C7212" s="6" t="s">
        <v>147</v>
      </c>
      <c r="D7212" s="7">
        <v>44000</v>
      </c>
      <c r="E7212" s="7">
        <v>44105</v>
      </c>
      <c r="F7212" s="7">
        <v>44115</v>
      </c>
      <c r="G7212" s="7">
        <v>44122</v>
      </c>
      <c r="H7212" s="6">
        <f t="shared" si="336"/>
        <v>17</v>
      </c>
      <c r="I7212" s="6" t="s">
        <v>215</v>
      </c>
      <c r="J7212" s="6">
        <v>7</v>
      </c>
      <c r="K7212" s="6">
        <v>4</v>
      </c>
      <c r="L7212" s="6">
        <v>244</v>
      </c>
      <c r="M7212" s="6">
        <v>30</v>
      </c>
      <c r="N7212" s="6">
        <v>5</v>
      </c>
      <c r="O7212" s="6">
        <v>0.05</v>
      </c>
      <c r="P7212" s="8">
        <v>214.4</v>
      </c>
      <c r="Q7212" s="8">
        <v>180.096</v>
      </c>
      <c r="R7212" s="8">
        <f t="shared" si="337"/>
        <v>117.91999999999996</v>
      </c>
      <c r="S7212" s="8">
        <f>(((Sales[[#This Row],[Unit Price]]-(Sales[[#This Row],[Discount Applied]]*Sales[[#This Row],[Unit Price]]))-Q7212)/Q7212)*100</f>
        <v>13.095238095238097</v>
      </c>
      <c r="T7212" s="8">
        <f t="shared" si="338"/>
        <v>1018.4</v>
      </c>
      <c r="U7212" s="8">
        <f>Sales[[#This Row],[Unit Cost]]*Sales[[#This Row],[Order Quantity]]</f>
        <v>900.48</v>
      </c>
    </row>
    <row r="7213" spans="1:21" x14ac:dyDescent="0.2">
      <c r="A7213" s="6" t="s">
        <v>7426</v>
      </c>
      <c r="B7213" s="6" t="s">
        <v>23</v>
      </c>
      <c r="C7213" s="6" t="s">
        <v>146</v>
      </c>
      <c r="D7213" s="7">
        <v>44000</v>
      </c>
      <c r="E7213" s="7">
        <v>44105</v>
      </c>
      <c r="F7213" s="7">
        <v>44132</v>
      </c>
      <c r="G7213" s="7">
        <v>44142</v>
      </c>
      <c r="H7213" s="6">
        <f t="shared" si="336"/>
        <v>37</v>
      </c>
      <c r="I7213" s="6" t="s">
        <v>215</v>
      </c>
      <c r="J7213" s="6">
        <v>20</v>
      </c>
      <c r="K7213" s="6">
        <v>22</v>
      </c>
      <c r="L7213" s="6">
        <v>272</v>
      </c>
      <c r="M7213" s="6">
        <v>20</v>
      </c>
      <c r="N7213" s="6">
        <v>6</v>
      </c>
      <c r="O7213" s="6">
        <v>0.1</v>
      </c>
      <c r="P7213" s="8">
        <v>4013.3</v>
      </c>
      <c r="Q7213" s="8">
        <v>3130.3740000000003</v>
      </c>
      <c r="R7213" s="8">
        <f t="shared" si="337"/>
        <v>2889.5760000000009</v>
      </c>
      <c r="S7213" s="8">
        <f>(((Sales[[#This Row],[Unit Price]]-(Sales[[#This Row],[Discount Applied]]*Sales[[#This Row],[Unit Price]]))-Q7213)/Q7213)*100</f>
        <v>15.384615384615383</v>
      </c>
      <c r="T7213" s="8">
        <f t="shared" si="338"/>
        <v>21671.820000000003</v>
      </c>
      <c r="U7213" s="8">
        <f>Sales[[#This Row],[Unit Cost]]*Sales[[#This Row],[Order Quantity]]</f>
        <v>18782.244000000002</v>
      </c>
    </row>
    <row r="7214" spans="1:21" x14ac:dyDescent="0.2">
      <c r="A7214" s="6" t="s">
        <v>7427</v>
      </c>
      <c r="B7214" s="6" t="s">
        <v>24</v>
      </c>
      <c r="C7214" s="6" t="s">
        <v>145</v>
      </c>
      <c r="D7214" s="7">
        <v>44000</v>
      </c>
      <c r="E7214" s="7">
        <v>44105</v>
      </c>
      <c r="F7214" s="7">
        <v>44127</v>
      </c>
      <c r="G7214" s="7">
        <v>44135</v>
      </c>
      <c r="H7214" s="6">
        <f t="shared" si="336"/>
        <v>30</v>
      </c>
      <c r="I7214" s="6" t="s">
        <v>215</v>
      </c>
      <c r="J7214" s="6">
        <v>5</v>
      </c>
      <c r="K7214" s="6">
        <v>33</v>
      </c>
      <c r="L7214" s="6">
        <v>126</v>
      </c>
      <c r="M7214" s="6">
        <v>36</v>
      </c>
      <c r="N7214" s="6">
        <v>3</v>
      </c>
      <c r="O7214" s="6">
        <v>0.2</v>
      </c>
      <c r="P7214" s="8">
        <v>3262.9</v>
      </c>
      <c r="Q7214" s="8">
        <v>2349.288</v>
      </c>
      <c r="R7214" s="8">
        <f t="shared" si="337"/>
        <v>783.09600000000137</v>
      </c>
      <c r="S7214" s="8">
        <f>(((Sales[[#This Row],[Unit Price]]-(Sales[[#This Row],[Discount Applied]]*Sales[[#This Row],[Unit Price]]))-Q7214)/Q7214)*100</f>
        <v>11.111111111111118</v>
      </c>
      <c r="T7214" s="8">
        <f t="shared" si="338"/>
        <v>7830.9600000000009</v>
      </c>
      <c r="U7214" s="8">
        <f>Sales[[#This Row],[Unit Cost]]*Sales[[#This Row],[Order Quantity]]</f>
        <v>7047.8639999999996</v>
      </c>
    </row>
    <row r="7215" spans="1:21" x14ac:dyDescent="0.2">
      <c r="A7215" s="6" t="s">
        <v>7428</v>
      </c>
      <c r="B7215" s="6" t="s">
        <v>23</v>
      </c>
      <c r="C7215" s="6" t="s">
        <v>143</v>
      </c>
      <c r="D7215" s="7">
        <v>44000</v>
      </c>
      <c r="E7215" s="7">
        <v>44105</v>
      </c>
      <c r="F7215" s="7">
        <v>44117</v>
      </c>
      <c r="G7215" s="7">
        <v>44125</v>
      </c>
      <c r="H7215" s="6">
        <f t="shared" si="336"/>
        <v>20</v>
      </c>
      <c r="I7215" s="6" t="s">
        <v>215</v>
      </c>
      <c r="J7215" s="6">
        <v>24</v>
      </c>
      <c r="K7215" s="6">
        <v>29</v>
      </c>
      <c r="L7215" s="6">
        <v>363</v>
      </c>
      <c r="M7215" s="6">
        <v>41</v>
      </c>
      <c r="N7215" s="6">
        <v>5</v>
      </c>
      <c r="O7215" s="6">
        <v>0.1</v>
      </c>
      <c r="P7215" s="8">
        <v>3959.7000000000003</v>
      </c>
      <c r="Q7215" s="8">
        <v>3088.5660000000003</v>
      </c>
      <c r="R7215" s="8">
        <f t="shared" si="337"/>
        <v>2375.8199999999997</v>
      </c>
      <c r="S7215" s="8">
        <f>(((Sales[[#This Row],[Unit Price]]-(Sales[[#This Row],[Discount Applied]]*Sales[[#This Row],[Unit Price]]))-Q7215)/Q7215)*100</f>
        <v>15.38461538461539</v>
      </c>
      <c r="T7215" s="8">
        <f t="shared" si="338"/>
        <v>17818.650000000001</v>
      </c>
      <c r="U7215" s="8">
        <f>Sales[[#This Row],[Unit Cost]]*Sales[[#This Row],[Order Quantity]]</f>
        <v>15442.830000000002</v>
      </c>
    </row>
    <row r="7216" spans="1:21" x14ac:dyDescent="0.2">
      <c r="A7216" s="6" t="s">
        <v>7429</v>
      </c>
      <c r="B7216" s="6" t="s">
        <v>25</v>
      </c>
      <c r="C7216" s="6" t="s">
        <v>146</v>
      </c>
      <c r="D7216" s="7">
        <v>44000</v>
      </c>
      <c r="E7216" s="7">
        <v>44106</v>
      </c>
      <c r="F7216" s="7">
        <v>44127</v>
      </c>
      <c r="G7216" s="7">
        <v>44131</v>
      </c>
      <c r="H7216" s="6">
        <f t="shared" si="336"/>
        <v>25</v>
      </c>
      <c r="I7216" s="6" t="s">
        <v>215</v>
      </c>
      <c r="J7216" s="6">
        <v>20</v>
      </c>
      <c r="K7216" s="6">
        <v>32</v>
      </c>
      <c r="L7216" s="6">
        <v>323</v>
      </c>
      <c r="M7216" s="6">
        <v>25</v>
      </c>
      <c r="N7216" s="6">
        <v>7</v>
      </c>
      <c r="O7216" s="6">
        <v>0.05</v>
      </c>
      <c r="P7216" s="8">
        <v>1206</v>
      </c>
      <c r="Q7216" s="8">
        <v>844.19999999999993</v>
      </c>
      <c r="R7216" s="8">
        <f t="shared" si="337"/>
        <v>2110.5</v>
      </c>
      <c r="S7216" s="8">
        <f>(((Sales[[#This Row],[Unit Price]]-(Sales[[#This Row],[Discount Applied]]*Sales[[#This Row],[Unit Price]]))-Q7216)/Q7216)*100</f>
        <v>35.71428571428573</v>
      </c>
      <c r="T7216" s="8">
        <f t="shared" si="338"/>
        <v>8019.9</v>
      </c>
      <c r="U7216" s="8">
        <f>Sales[[#This Row],[Unit Cost]]*Sales[[#This Row],[Order Quantity]]</f>
        <v>5909.4</v>
      </c>
    </row>
    <row r="7217" spans="1:21" x14ac:dyDescent="0.2">
      <c r="A7217" s="6" t="s">
        <v>7430</v>
      </c>
      <c r="B7217" s="6" t="s">
        <v>25</v>
      </c>
      <c r="C7217" s="6" t="s">
        <v>144</v>
      </c>
      <c r="D7217" s="7">
        <v>44000</v>
      </c>
      <c r="E7217" s="7">
        <v>44106</v>
      </c>
      <c r="F7217" s="7">
        <v>44134</v>
      </c>
      <c r="G7217" s="7">
        <v>44139</v>
      </c>
      <c r="H7217" s="6">
        <f t="shared" si="336"/>
        <v>33</v>
      </c>
      <c r="I7217" s="6" t="s">
        <v>215</v>
      </c>
      <c r="J7217" s="6">
        <v>20</v>
      </c>
      <c r="K7217" s="6">
        <v>2</v>
      </c>
      <c r="L7217" s="6">
        <v>59</v>
      </c>
      <c r="M7217" s="6">
        <v>14</v>
      </c>
      <c r="N7217" s="6">
        <v>7</v>
      </c>
      <c r="O7217" s="6">
        <v>0.1</v>
      </c>
      <c r="P7217" s="8">
        <v>2793.9</v>
      </c>
      <c r="Q7217" s="8">
        <v>1452.8280000000002</v>
      </c>
      <c r="R7217" s="8">
        <f t="shared" si="337"/>
        <v>7431.7739999999976</v>
      </c>
      <c r="S7217" s="8">
        <f>(((Sales[[#This Row],[Unit Price]]-(Sales[[#This Row],[Discount Applied]]*Sales[[#This Row],[Unit Price]]))-Q7217)/Q7217)*100</f>
        <v>73.076923076923066</v>
      </c>
      <c r="T7217" s="8">
        <f t="shared" si="338"/>
        <v>17601.57</v>
      </c>
      <c r="U7217" s="8">
        <f>Sales[[#This Row],[Unit Cost]]*Sales[[#This Row],[Order Quantity]]</f>
        <v>10169.796000000002</v>
      </c>
    </row>
    <row r="7218" spans="1:21" x14ac:dyDescent="0.2">
      <c r="A7218" s="6" t="s">
        <v>7431</v>
      </c>
      <c r="B7218" s="6" t="s">
        <v>24</v>
      </c>
      <c r="C7218" s="6" t="s">
        <v>148</v>
      </c>
      <c r="D7218" s="7">
        <v>44000</v>
      </c>
      <c r="E7218" s="7">
        <v>44106</v>
      </c>
      <c r="F7218" s="7">
        <v>44116</v>
      </c>
      <c r="G7218" s="7">
        <v>44126</v>
      </c>
      <c r="H7218" s="6">
        <f t="shared" si="336"/>
        <v>20</v>
      </c>
      <c r="I7218" s="6" t="s">
        <v>215</v>
      </c>
      <c r="J7218" s="6">
        <v>11</v>
      </c>
      <c r="K7218" s="6">
        <v>18</v>
      </c>
      <c r="L7218" s="6">
        <v>53</v>
      </c>
      <c r="M7218" s="6">
        <v>36</v>
      </c>
      <c r="N7218" s="6">
        <v>2</v>
      </c>
      <c r="O7218" s="6">
        <v>7.4999999999999997E-2</v>
      </c>
      <c r="P7218" s="8">
        <v>1118.9000000000001</v>
      </c>
      <c r="Q7218" s="8">
        <v>525.88300000000004</v>
      </c>
      <c r="R7218" s="8">
        <f t="shared" si="337"/>
        <v>1018.1990000000001</v>
      </c>
      <c r="S7218" s="8">
        <f>(((Sales[[#This Row],[Unit Price]]-(Sales[[#This Row],[Discount Applied]]*Sales[[#This Row],[Unit Price]]))-Q7218)/Q7218)*100</f>
        <v>96.808510638297875</v>
      </c>
      <c r="T7218" s="8">
        <f t="shared" si="338"/>
        <v>2069.9650000000001</v>
      </c>
      <c r="U7218" s="8">
        <f>Sales[[#This Row],[Unit Cost]]*Sales[[#This Row],[Order Quantity]]</f>
        <v>1051.7660000000001</v>
      </c>
    </row>
    <row r="7219" spans="1:21" x14ac:dyDescent="0.2">
      <c r="A7219" s="6" t="s">
        <v>7432</v>
      </c>
      <c r="B7219" s="6" t="s">
        <v>24</v>
      </c>
      <c r="C7219" s="6" t="s">
        <v>147</v>
      </c>
      <c r="D7219" s="7">
        <v>44000</v>
      </c>
      <c r="E7219" s="7">
        <v>44106</v>
      </c>
      <c r="F7219" s="7">
        <v>44117</v>
      </c>
      <c r="G7219" s="7">
        <v>44126</v>
      </c>
      <c r="H7219" s="6">
        <f t="shared" si="336"/>
        <v>20</v>
      </c>
      <c r="I7219" s="6" t="s">
        <v>215</v>
      </c>
      <c r="J7219" s="6">
        <v>3</v>
      </c>
      <c r="K7219" s="6">
        <v>11</v>
      </c>
      <c r="L7219" s="6">
        <v>241</v>
      </c>
      <c r="M7219" s="6">
        <v>15</v>
      </c>
      <c r="N7219" s="6">
        <v>4</v>
      </c>
      <c r="O7219" s="6">
        <v>7.4999999999999997E-2</v>
      </c>
      <c r="P7219" s="8">
        <v>194.3</v>
      </c>
      <c r="Q7219" s="8">
        <v>110.75099999999999</v>
      </c>
      <c r="R7219" s="8">
        <f t="shared" si="337"/>
        <v>275.90600000000012</v>
      </c>
      <c r="S7219" s="8">
        <f>(((Sales[[#This Row],[Unit Price]]-(Sales[[#This Row],[Discount Applied]]*Sales[[#This Row],[Unit Price]]))-Q7219)/Q7219)*100</f>
        <v>62.280701754385994</v>
      </c>
      <c r="T7219" s="8">
        <f t="shared" si="338"/>
        <v>718.91000000000008</v>
      </c>
      <c r="U7219" s="8">
        <f>Sales[[#This Row],[Unit Cost]]*Sales[[#This Row],[Order Quantity]]</f>
        <v>443.00399999999996</v>
      </c>
    </row>
    <row r="7220" spans="1:21" x14ac:dyDescent="0.2">
      <c r="A7220" s="6" t="s">
        <v>7433</v>
      </c>
      <c r="B7220" s="6" t="s">
        <v>25</v>
      </c>
      <c r="C7220" s="6" t="s">
        <v>143</v>
      </c>
      <c r="D7220" s="7">
        <v>44000</v>
      </c>
      <c r="E7220" s="7">
        <v>44106</v>
      </c>
      <c r="F7220" s="7">
        <v>44132</v>
      </c>
      <c r="G7220" s="7">
        <v>44142</v>
      </c>
      <c r="H7220" s="6">
        <f t="shared" si="336"/>
        <v>36</v>
      </c>
      <c r="I7220" s="6" t="s">
        <v>215</v>
      </c>
      <c r="J7220" s="6">
        <v>15</v>
      </c>
      <c r="K7220" s="6">
        <v>42</v>
      </c>
      <c r="L7220" s="6">
        <v>333</v>
      </c>
      <c r="M7220" s="6">
        <v>9</v>
      </c>
      <c r="N7220" s="6">
        <v>2</v>
      </c>
      <c r="O7220" s="6">
        <v>0.15</v>
      </c>
      <c r="P7220" s="8">
        <v>6070.2</v>
      </c>
      <c r="Q7220" s="8">
        <v>3702.8219999999997</v>
      </c>
      <c r="R7220" s="8">
        <f t="shared" si="337"/>
        <v>2913.6960000000008</v>
      </c>
      <c r="S7220" s="8">
        <f>(((Sales[[#This Row],[Unit Price]]-(Sales[[#This Row],[Discount Applied]]*Sales[[#This Row],[Unit Price]]))-Q7220)/Q7220)*100</f>
        <v>39.344262295081982</v>
      </c>
      <c r="T7220" s="8">
        <f t="shared" si="338"/>
        <v>10319.34</v>
      </c>
      <c r="U7220" s="8">
        <f>Sales[[#This Row],[Unit Cost]]*Sales[[#This Row],[Order Quantity]]</f>
        <v>7405.6439999999993</v>
      </c>
    </row>
    <row r="7221" spans="1:21" x14ac:dyDescent="0.2">
      <c r="A7221" s="6" t="s">
        <v>7434</v>
      </c>
      <c r="B7221" s="6" t="s">
        <v>23</v>
      </c>
      <c r="C7221" s="6" t="s">
        <v>144</v>
      </c>
      <c r="D7221" s="7">
        <v>44000</v>
      </c>
      <c r="E7221" s="7">
        <v>44106</v>
      </c>
      <c r="F7221" s="7">
        <v>44127</v>
      </c>
      <c r="G7221" s="7">
        <v>44133</v>
      </c>
      <c r="H7221" s="6">
        <f t="shared" si="336"/>
        <v>27</v>
      </c>
      <c r="I7221" s="6" t="s">
        <v>215</v>
      </c>
      <c r="J7221" s="6">
        <v>24</v>
      </c>
      <c r="K7221" s="6">
        <v>16</v>
      </c>
      <c r="L7221" s="6">
        <v>87</v>
      </c>
      <c r="M7221" s="6">
        <v>29</v>
      </c>
      <c r="N7221" s="6">
        <v>4</v>
      </c>
      <c r="O7221" s="6">
        <v>0.05</v>
      </c>
      <c r="P7221" s="8">
        <v>1118.9000000000001</v>
      </c>
      <c r="Q7221" s="8">
        <v>794.41899999999998</v>
      </c>
      <c r="R7221" s="8">
        <f t="shared" si="337"/>
        <v>1074.1440000000007</v>
      </c>
      <c r="S7221" s="8">
        <f>(((Sales[[#This Row],[Unit Price]]-(Sales[[#This Row],[Discount Applied]]*Sales[[#This Row],[Unit Price]]))-Q7221)/Q7221)*100</f>
        <v>33.80281690140847</v>
      </c>
      <c r="T7221" s="8">
        <f t="shared" si="338"/>
        <v>4251.8200000000006</v>
      </c>
      <c r="U7221" s="8">
        <f>Sales[[#This Row],[Unit Cost]]*Sales[[#This Row],[Order Quantity]]</f>
        <v>3177.6759999999999</v>
      </c>
    </row>
    <row r="7222" spans="1:21" x14ac:dyDescent="0.2">
      <c r="A7222" s="6" t="s">
        <v>7435</v>
      </c>
      <c r="B7222" s="6" t="s">
        <v>25</v>
      </c>
      <c r="C7222" s="6" t="s">
        <v>147</v>
      </c>
      <c r="D7222" s="7">
        <v>44000</v>
      </c>
      <c r="E7222" s="7">
        <v>44106</v>
      </c>
      <c r="F7222" s="7">
        <v>44109</v>
      </c>
      <c r="G7222" s="7">
        <v>44117</v>
      </c>
      <c r="H7222" s="6">
        <f t="shared" si="336"/>
        <v>11</v>
      </c>
      <c r="I7222" s="6" t="s">
        <v>215</v>
      </c>
      <c r="J7222" s="6">
        <v>14</v>
      </c>
      <c r="K7222" s="6">
        <v>7</v>
      </c>
      <c r="L7222" s="6">
        <v>248</v>
      </c>
      <c r="M7222" s="6">
        <v>4</v>
      </c>
      <c r="N7222" s="6">
        <v>2</v>
      </c>
      <c r="O7222" s="6">
        <v>7.4999999999999997E-2</v>
      </c>
      <c r="P7222" s="8">
        <v>2559.4</v>
      </c>
      <c r="Q7222" s="8">
        <v>1638.0160000000001</v>
      </c>
      <c r="R7222" s="8">
        <f t="shared" si="337"/>
        <v>1458.8580000000002</v>
      </c>
      <c r="S7222" s="8">
        <f>(((Sales[[#This Row],[Unit Price]]-(Sales[[#This Row],[Discount Applied]]*Sales[[#This Row],[Unit Price]]))-Q7222)/Q7222)*100</f>
        <v>44.531250000000007</v>
      </c>
      <c r="T7222" s="8">
        <f t="shared" si="338"/>
        <v>4734.8900000000003</v>
      </c>
      <c r="U7222" s="8">
        <f>Sales[[#This Row],[Unit Cost]]*Sales[[#This Row],[Order Quantity]]</f>
        <v>3276.0320000000002</v>
      </c>
    </row>
    <row r="7223" spans="1:21" x14ac:dyDescent="0.2">
      <c r="A7223" s="6" t="s">
        <v>7436</v>
      </c>
      <c r="B7223" s="6" t="s">
        <v>24</v>
      </c>
      <c r="C7223" s="6" t="s">
        <v>148</v>
      </c>
      <c r="D7223" s="7">
        <v>44000</v>
      </c>
      <c r="E7223" s="7">
        <v>44106</v>
      </c>
      <c r="F7223" s="7">
        <v>44127</v>
      </c>
      <c r="G7223" s="7">
        <v>44136</v>
      </c>
      <c r="H7223" s="6">
        <f t="shared" si="336"/>
        <v>30</v>
      </c>
      <c r="I7223" s="6" t="s">
        <v>215</v>
      </c>
      <c r="J7223" s="6">
        <v>8</v>
      </c>
      <c r="K7223" s="6">
        <v>11</v>
      </c>
      <c r="L7223" s="6">
        <v>5</v>
      </c>
      <c r="M7223" s="6">
        <v>34</v>
      </c>
      <c r="N7223" s="6">
        <v>7</v>
      </c>
      <c r="O7223" s="6">
        <v>0.1</v>
      </c>
      <c r="P7223" s="8">
        <v>4020</v>
      </c>
      <c r="Q7223" s="8">
        <v>3095.4</v>
      </c>
      <c r="R7223" s="8">
        <f t="shared" si="337"/>
        <v>3658.2000000000007</v>
      </c>
      <c r="S7223" s="8">
        <f>(((Sales[[#This Row],[Unit Price]]-(Sales[[#This Row],[Discount Applied]]*Sales[[#This Row],[Unit Price]]))-Q7223)/Q7223)*100</f>
        <v>16.88311688311688</v>
      </c>
      <c r="T7223" s="8">
        <f t="shared" si="338"/>
        <v>25326</v>
      </c>
      <c r="U7223" s="8">
        <f>Sales[[#This Row],[Unit Cost]]*Sales[[#This Row],[Order Quantity]]</f>
        <v>21667.8</v>
      </c>
    </row>
    <row r="7224" spans="1:21" x14ac:dyDescent="0.2">
      <c r="A7224" s="6" t="s">
        <v>7437</v>
      </c>
      <c r="B7224" s="6" t="s">
        <v>23</v>
      </c>
      <c r="C7224" s="6" t="s">
        <v>144</v>
      </c>
      <c r="D7224" s="7">
        <v>44000</v>
      </c>
      <c r="E7224" s="7">
        <v>44106</v>
      </c>
      <c r="F7224" s="7">
        <v>44116</v>
      </c>
      <c r="G7224" s="7">
        <v>44117</v>
      </c>
      <c r="H7224" s="6">
        <f t="shared" si="336"/>
        <v>11</v>
      </c>
      <c r="I7224" s="6" t="s">
        <v>215</v>
      </c>
      <c r="J7224" s="6">
        <v>24</v>
      </c>
      <c r="K7224" s="6">
        <v>49</v>
      </c>
      <c r="L7224" s="6">
        <v>82</v>
      </c>
      <c r="M7224" s="6">
        <v>9</v>
      </c>
      <c r="N7224" s="6">
        <v>6</v>
      </c>
      <c r="O7224" s="6">
        <v>7.4999999999999997E-2</v>
      </c>
      <c r="P7224" s="8">
        <v>1762.1000000000001</v>
      </c>
      <c r="Q7224" s="8">
        <v>1497.7850000000001</v>
      </c>
      <c r="R7224" s="8">
        <f t="shared" si="337"/>
        <v>792.94499999999971</v>
      </c>
      <c r="S7224" s="8">
        <f>(((Sales[[#This Row],[Unit Price]]-(Sales[[#This Row],[Discount Applied]]*Sales[[#This Row],[Unit Price]]))-Q7224)/Q7224)*100</f>
        <v>8.8235294117647083</v>
      </c>
      <c r="T7224" s="8">
        <f t="shared" si="338"/>
        <v>9779.6550000000007</v>
      </c>
      <c r="U7224" s="8">
        <f>Sales[[#This Row],[Unit Cost]]*Sales[[#This Row],[Order Quantity]]</f>
        <v>8986.7100000000009</v>
      </c>
    </row>
    <row r="7225" spans="1:21" x14ac:dyDescent="0.2">
      <c r="A7225" s="6" t="s">
        <v>7438</v>
      </c>
      <c r="B7225" s="6" t="s">
        <v>25</v>
      </c>
      <c r="C7225" s="6" t="s">
        <v>145</v>
      </c>
      <c r="D7225" s="7">
        <v>44000</v>
      </c>
      <c r="E7225" s="7">
        <v>44106</v>
      </c>
      <c r="F7225" s="7">
        <v>44116</v>
      </c>
      <c r="G7225" s="7">
        <v>44122</v>
      </c>
      <c r="H7225" s="6">
        <f t="shared" si="336"/>
        <v>16</v>
      </c>
      <c r="I7225" s="6" t="s">
        <v>215</v>
      </c>
      <c r="J7225" s="6">
        <v>19</v>
      </c>
      <c r="K7225" s="6">
        <v>36</v>
      </c>
      <c r="L7225" s="6">
        <v>133</v>
      </c>
      <c r="M7225" s="6">
        <v>15</v>
      </c>
      <c r="N7225" s="6">
        <v>3</v>
      </c>
      <c r="O7225" s="6">
        <v>0.05</v>
      </c>
      <c r="P7225" s="8">
        <v>1989.9</v>
      </c>
      <c r="Q7225" s="8">
        <v>1691.415</v>
      </c>
      <c r="R7225" s="8">
        <f t="shared" si="337"/>
        <v>596.97000000000116</v>
      </c>
      <c r="S7225" s="8">
        <f>(((Sales[[#This Row],[Unit Price]]-(Sales[[#This Row],[Discount Applied]]*Sales[[#This Row],[Unit Price]]))-Q7225)/Q7225)*100</f>
        <v>11.764705882352954</v>
      </c>
      <c r="T7225" s="8">
        <f t="shared" si="338"/>
        <v>5671.2150000000011</v>
      </c>
      <c r="U7225" s="8">
        <f>Sales[[#This Row],[Unit Cost]]*Sales[[#This Row],[Order Quantity]]</f>
        <v>5074.2449999999999</v>
      </c>
    </row>
    <row r="7226" spans="1:21" x14ac:dyDescent="0.2">
      <c r="A7226" s="6" t="s">
        <v>7439</v>
      </c>
      <c r="B7226" s="6" t="s">
        <v>23</v>
      </c>
      <c r="C7226" s="6" t="s">
        <v>145</v>
      </c>
      <c r="D7226" s="7">
        <v>44000</v>
      </c>
      <c r="E7226" s="7">
        <v>44107</v>
      </c>
      <c r="F7226" s="7">
        <v>44128</v>
      </c>
      <c r="G7226" s="7">
        <v>44133</v>
      </c>
      <c r="H7226" s="6">
        <f t="shared" si="336"/>
        <v>26</v>
      </c>
      <c r="I7226" s="6" t="s">
        <v>215</v>
      </c>
      <c r="J7226" s="6">
        <v>25</v>
      </c>
      <c r="K7226" s="6">
        <v>39</v>
      </c>
      <c r="L7226" s="6">
        <v>125</v>
      </c>
      <c r="M7226" s="6">
        <v>12</v>
      </c>
      <c r="N7226" s="6">
        <v>6</v>
      </c>
      <c r="O7226" s="6">
        <v>0.1</v>
      </c>
      <c r="P7226" s="8">
        <v>1226.1000000000001</v>
      </c>
      <c r="Q7226" s="8">
        <v>674.35500000000013</v>
      </c>
      <c r="R7226" s="8">
        <f t="shared" si="337"/>
        <v>2574.8099999999995</v>
      </c>
      <c r="S7226" s="8">
        <f>(((Sales[[#This Row],[Unit Price]]-(Sales[[#This Row],[Discount Applied]]*Sales[[#This Row],[Unit Price]]))-Q7226)/Q7226)*100</f>
        <v>63.636363636363633</v>
      </c>
      <c r="T7226" s="8">
        <f t="shared" si="338"/>
        <v>6620.9400000000005</v>
      </c>
      <c r="U7226" s="8">
        <f>Sales[[#This Row],[Unit Cost]]*Sales[[#This Row],[Order Quantity]]</f>
        <v>4046.130000000001</v>
      </c>
    </row>
    <row r="7227" spans="1:21" x14ac:dyDescent="0.2">
      <c r="A7227" s="6" t="s">
        <v>7440</v>
      </c>
      <c r="B7227" s="6" t="s">
        <v>23</v>
      </c>
      <c r="C7227" s="6" t="s">
        <v>144</v>
      </c>
      <c r="D7227" s="7">
        <v>44000</v>
      </c>
      <c r="E7227" s="7">
        <v>44107</v>
      </c>
      <c r="F7227" s="7">
        <v>44128</v>
      </c>
      <c r="G7227" s="7">
        <v>44138</v>
      </c>
      <c r="H7227" s="6">
        <f t="shared" si="336"/>
        <v>31</v>
      </c>
      <c r="I7227" s="6" t="s">
        <v>215</v>
      </c>
      <c r="J7227" s="6">
        <v>21</v>
      </c>
      <c r="K7227" s="6">
        <v>9</v>
      </c>
      <c r="L7227" s="6">
        <v>61</v>
      </c>
      <c r="M7227" s="6">
        <v>24</v>
      </c>
      <c r="N7227" s="6">
        <v>3</v>
      </c>
      <c r="O7227" s="6">
        <v>0.2</v>
      </c>
      <c r="P7227" s="8">
        <v>2231.1</v>
      </c>
      <c r="Q7227" s="8">
        <v>1383.2819999999999</v>
      </c>
      <c r="R7227" s="8">
        <f t="shared" si="337"/>
        <v>1204.7939999999999</v>
      </c>
      <c r="S7227" s="8">
        <f>(((Sales[[#This Row],[Unit Price]]-(Sales[[#This Row],[Discount Applied]]*Sales[[#This Row],[Unit Price]]))-Q7227)/Q7227)*100</f>
        <v>29.032258064516125</v>
      </c>
      <c r="T7227" s="8">
        <f t="shared" si="338"/>
        <v>5354.6399999999994</v>
      </c>
      <c r="U7227" s="8">
        <f>Sales[[#This Row],[Unit Cost]]*Sales[[#This Row],[Order Quantity]]</f>
        <v>4149.8459999999995</v>
      </c>
    </row>
    <row r="7228" spans="1:21" x14ac:dyDescent="0.2">
      <c r="A7228" s="6" t="s">
        <v>7441</v>
      </c>
      <c r="B7228" s="6" t="s">
        <v>23</v>
      </c>
      <c r="C7228" s="6" t="s">
        <v>147</v>
      </c>
      <c r="D7228" s="7">
        <v>44000</v>
      </c>
      <c r="E7228" s="7">
        <v>44107</v>
      </c>
      <c r="F7228" s="7">
        <v>44125</v>
      </c>
      <c r="G7228" s="7">
        <v>44134</v>
      </c>
      <c r="H7228" s="6">
        <f t="shared" si="336"/>
        <v>27</v>
      </c>
      <c r="I7228" s="6" t="s">
        <v>215</v>
      </c>
      <c r="J7228" s="6">
        <v>23</v>
      </c>
      <c r="K7228" s="6">
        <v>41</v>
      </c>
      <c r="L7228" s="6">
        <v>215</v>
      </c>
      <c r="M7228" s="6">
        <v>3</v>
      </c>
      <c r="N7228" s="6">
        <v>6</v>
      </c>
      <c r="O7228" s="6">
        <v>0.05</v>
      </c>
      <c r="P7228" s="8">
        <v>817.4</v>
      </c>
      <c r="Q7228" s="8">
        <v>678.44199999999989</v>
      </c>
      <c r="R7228" s="8">
        <f t="shared" si="337"/>
        <v>588.52800000000025</v>
      </c>
      <c r="S7228" s="8">
        <f>(((Sales[[#This Row],[Unit Price]]-(Sales[[#This Row],[Discount Applied]]*Sales[[#This Row],[Unit Price]]))-Q7228)/Q7228)*100</f>
        <v>14.457831325301218</v>
      </c>
      <c r="T7228" s="8">
        <f t="shared" si="338"/>
        <v>4659.1799999999994</v>
      </c>
      <c r="U7228" s="8">
        <f>Sales[[#This Row],[Unit Cost]]*Sales[[#This Row],[Order Quantity]]</f>
        <v>4070.6519999999991</v>
      </c>
    </row>
    <row r="7229" spans="1:21" x14ac:dyDescent="0.2">
      <c r="A7229" s="6" t="s">
        <v>7442</v>
      </c>
      <c r="B7229" s="6" t="s">
        <v>23</v>
      </c>
      <c r="C7229" s="6" t="s">
        <v>148</v>
      </c>
      <c r="D7229" s="7">
        <v>44000</v>
      </c>
      <c r="E7229" s="7">
        <v>44107</v>
      </c>
      <c r="F7229" s="7">
        <v>44119</v>
      </c>
      <c r="G7229" s="7">
        <v>44129</v>
      </c>
      <c r="H7229" s="6">
        <f t="shared" si="336"/>
        <v>22</v>
      </c>
      <c r="I7229" s="6" t="s">
        <v>215</v>
      </c>
      <c r="J7229" s="6">
        <v>22</v>
      </c>
      <c r="K7229" s="6">
        <v>11</v>
      </c>
      <c r="L7229" s="6">
        <v>26</v>
      </c>
      <c r="M7229" s="6">
        <v>9</v>
      </c>
      <c r="N7229" s="6">
        <v>2</v>
      </c>
      <c r="O7229" s="6">
        <v>0.1</v>
      </c>
      <c r="P7229" s="8">
        <v>3912.8</v>
      </c>
      <c r="Q7229" s="8">
        <v>2425.9360000000001</v>
      </c>
      <c r="R7229" s="8">
        <f t="shared" si="337"/>
        <v>2191.1679999999997</v>
      </c>
      <c r="S7229" s="8">
        <f>(((Sales[[#This Row],[Unit Price]]-(Sales[[#This Row],[Discount Applied]]*Sales[[#This Row],[Unit Price]]))-Q7229)/Q7229)*100</f>
        <v>45.161290322580633</v>
      </c>
      <c r="T7229" s="8">
        <f t="shared" si="338"/>
        <v>7043.04</v>
      </c>
      <c r="U7229" s="8">
        <f>Sales[[#This Row],[Unit Cost]]*Sales[[#This Row],[Order Quantity]]</f>
        <v>4851.8720000000003</v>
      </c>
    </row>
    <row r="7230" spans="1:21" x14ac:dyDescent="0.2">
      <c r="A7230" s="6" t="s">
        <v>7443</v>
      </c>
      <c r="B7230" s="6" t="s">
        <v>25</v>
      </c>
      <c r="C7230" s="6" t="s">
        <v>148</v>
      </c>
      <c r="D7230" s="7">
        <v>44000</v>
      </c>
      <c r="E7230" s="7">
        <v>44107</v>
      </c>
      <c r="F7230" s="7">
        <v>44119</v>
      </c>
      <c r="G7230" s="7">
        <v>44128</v>
      </c>
      <c r="H7230" s="6">
        <f t="shared" si="336"/>
        <v>21</v>
      </c>
      <c r="I7230" s="6" t="s">
        <v>215</v>
      </c>
      <c r="J7230" s="6">
        <v>16</v>
      </c>
      <c r="K7230" s="6">
        <v>14</v>
      </c>
      <c r="L7230" s="6">
        <v>30</v>
      </c>
      <c r="M7230" s="6">
        <v>13</v>
      </c>
      <c r="N7230" s="6">
        <v>7</v>
      </c>
      <c r="O7230" s="6">
        <v>0.2</v>
      </c>
      <c r="P7230" s="8">
        <v>3128.9</v>
      </c>
      <c r="Q7230" s="8">
        <v>2628.2759999999998</v>
      </c>
      <c r="R7230" s="8">
        <f t="shared" si="337"/>
        <v>-876.09200000000419</v>
      </c>
      <c r="S7230" s="8">
        <f>(((Sales[[#This Row],[Unit Price]]-(Sales[[#This Row],[Discount Applied]]*Sales[[#This Row],[Unit Price]]))-Q7230)/Q7230)*100</f>
        <v>-4.7619047619047601</v>
      </c>
      <c r="T7230" s="8">
        <f t="shared" si="338"/>
        <v>17521.839999999997</v>
      </c>
      <c r="U7230" s="8">
        <f>Sales[[#This Row],[Unit Cost]]*Sales[[#This Row],[Order Quantity]]</f>
        <v>18397.932000000001</v>
      </c>
    </row>
    <row r="7231" spans="1:21" x14ac:dyDescent="0.2">
      <c r="A7231" s="6" t="s">
        <v>7444</v>
      </c>
      <c r="B7231" s="6" t="s">
        <v>26</v>
      </c>
      <c r="C7231" s="6" t="s">
        <v>147</v>
      </c>
      <c r="D7231" s="7">
        <v>44000</v>
      </c>
      <c r="E7231" s="7">
        <v>44107</v>
      </c>
      <c r="F7231" s="7">
        <v>44132</v>
      </c>
      <c r="G7231" s="7">
        <v>44137</v>
      </c>
      <c r="H7231" s="6">
        <f t="shared" si="336"/>
        <v>30</v>
      </c>
      <c r="I7231" s="6" t="s">
        <v>215</v>
      </c>
      <c r="J7231" s="6">
        <v>28</v>
      </c>
      <c r="K7231" s="6">
        <v>40</v>
      </c>
      <c r="L7231" s="6">
        <v>218</v>
      </c>
      <c r="M7231" s="6">
        <v>41</v>
      </c>
      <c r="N7231" s="6">
        <v>5</v>
      </c>
      <c r="O7231" s="6">
        <v>0.1</v>
      </c>
      <c r="P7231" s="8">
        <v>3510.8</v>
      </c>
      <c r="Q7231" s="8">
        <v>1930.9400000000003</v>
      </c>
      <c r="R7231" s="8">
        <f t="shared" si="337"/>
        <v>6143.9</v>
      </c>
      <c r="S7231" s="8">
        <f>(((Sales[[#This Row],[Unit Price]]-(Sales[[#This Row],[Discount Applied]]*Sales[[#This Row],[Unit Price]]))-Q7231)/Q7231)*100</f>
        <v>63.636363636363626</v>
      </c>
      <c r="T7231" s="8">
        <f t="shared" si="338"/>
        <v>15798.6</v>
      </c>
      <c r="U7231" s="8">
        <f>Sales[[#This Row],[Unit Cost]]*Sales[[#This Row],[Order Quantity]]</f>
        <v>9654.7000000000007</v>
      </c>
    </row>
    <row r="7232" spans="1:21" x14ac:dyDescent="0.2">
      <c r="A7232" s="6" t="s">
        <v>7445</v>
      </c>
      <c r="B7232" s="6" t="s">
        <v>24</v>
      </c>
      <c r="C7232" s="6" t="s">
        <v>147</v>
      </c>
      <c r="D7232" s="7">
        <v>44000</v>
      </c>
      <c r="E7232" s="7">
        <v>44107</v>
      </c>
      <c r="F7232" s="7">
        <v>44121</v>
      </c>
      <c r="G7232" s="7">
        <v>44127</v>
      </c>
      <c r="H7232" s="6">
        <f t="shared" si="336"/>
        <v>20</v>
      </c>
      <c r="I7232" s="6" t="s">
        <v>215</v>
      </c>
      <c r="J7232" s="6">
        <v>8</v>
      </c>
      <c r="K7232" s="6">
        <v>42</v>
      </c>
      <c r="L7232" s="6">
        <v>224</v>
      </c>
      <c r="M7232" s="6">
        <v>1</v>
      </c>
      <c r="N7232" s="6">
        <v>1</v>
      </c>
      <c r="O7232" s="6">
        <v>0.05</v>
      </c>
      <c r="P7232" s="8">
        <v>1031.8</v>
      </c>
      <c r="Q7232" s="8">
        <v>546.85400000000004</v>
      </c>
      <c r="R7232" s="8">
        <f t="shared" si="337"/>
        <v>433.35599999999988</v>
      </c>
      <c r="S7232" s="8">
        <f>(((Sales[[#This Row],[Unit Price]]-(Sales[[#This Row],[Discount Applied]]*Sales[[#This Row],[Unit Price]]))-Q7232)/Q7232)*100</f>
        <v>79.245283018867894</v>
      </c>
      <c r="T7232" s="8">
        <f t="shared" si="338"/>
        <v>980.20999999999992</v>
      </c>
      <c r="U7232" s="8">
        <f>Sales[[#This Row],[Unit Cost]]*Sales[[#This Row],[Order Quantity]]</f>
        <v>546.85400000000004</v>
      </c>
    </row>
    <row r="7233" spans="1:21" x14ac:dyDescent="0.2">
      <c r="A7233" s="6" t="s">
        <v>7446</v>
      </c>
      <c r="B7233" s="6" t="s">
        <v>26</v>
      </c>
      <c r="C7233" s="6" t="s">
        <v>145</v>
      </c>
      <c r="D7233" s="7">
        <v>44000</v>
      </c>
      <c r="E7233" s="7">
        <v>44107</v>
      </c>
      <c r="F7233" s="7">
        <v>44122</v>
      </c>
      <c r="G7233" s="7">
        <v>44124</v>
      </c>
      <c r="H7233" s="6">
        <f t="shared" si="336"/>
        <v>17</v>
      </c>
      <c r="I7233" s="6" t="s">
        <v>215</v>
      </c>
      <c r="J7233" s="6">
        <v>27</v>
      </c>
      <c r="K7233" s="6">
        <v>41</v>
      </c>
      <c r="L7233" s="6">
        <v>119</v>
      </c>
      <c r="M7233" s="6">
        <v>16</v>
      </c>
      <c r="N7233" s="6">
        <v>1</v>
      </c>
      <c r="O7233" s="6">
        <v>0.05</v>
      </c>
      <c r="P7233" s="8">
        <v>5889.3</v>
      </c>
      <c r="Q7233" s="8">
        <v>4711.4400000000005</v>
      </c>
      <c r="R7233" s="8">
        <f t="shared" si="337"/>
        <v>883.39499999999953</v>
      </c>
      <c r="S7233" s="8">
        <f>(((Sales[[#This Row],[Unit Price]]-(Sales[[#This Row],[Discount Applied]]*Sales[[#This Row],[Unit Price]]))-Q7233)/Q7233)*100</f>
        <v>18.749999999999989</v>
      </c>
      <c r="T7233" s="8">
        <f t="shared" si="338"/>
        <v>5594.835</v>
      </c>
      <c r="U7233" s="8">
        <f>Sales[[#This Row],[Unit Cost]]*Sales[[#This Row],[Order Quantity]]</f>
        <v>4711.4400000000005</v>
      </c>
    </row>
    <row r="7234" spans="1:21" x14ac:dyDescent="0.2">
      <c r="A7234" s="6" t="s">
        <v>7447</v>
      </c>
      <c r="B7234" s="6" t="s">
        <v>26</v>
      </c>
      <c r="C7234" s="6" t="s">
        <v>147</v>
      </c>
      <c r="D7234" s="7">
        <v>44000</v>
      </c>
      <c r="E7234" s="7">
        <v>44107</v>
      </c>
      <c r="F7234" s="7">
        <v>44121</v>
      </c>
      <c r="G7234" s="7">
        <v>44123</v>
      </c>
      <c r="H7234" s="6">
        <f t="shared" ref="H7234:H7297" si="339">G7234-E7234</f>
        <v>16</v>
      </c>
      <c r="I7234" s="6" t="s">
        <v>215</v>
      </c>
      <c r="J7234" s="6">
        <v>27</v>
      </c>
      <c r="K7234" s="6">
        <v>41</v>
      </c>
      <c r="L7234" s="6">
        <v>214</v>
      </c>
      <c r="M7234" s="6">
        <v>3</v>
      </c>
      <c r="N7234" s="6">
        <v>5</v>
      </c>
      <c r="O7234" s="6">
        <v>7.4999999999999997E-2</v>
      </c>
      <c r="P7234" s="8">
        <v>1038.5</v>
      </c>
      <c r="Q7234" s="8">
        <v>768.49</v>
      </c>
      <c r="R7234" s="8">
        <f t="shared" ref="R7234:R7297" si="340">T7234-(Q7234*N7234)</f>
        <v>960.61250000000018</v>
      </c>
      <c r="S7234" s="8">
        <f>(((Sales[[#This Row],[Unit Price]]-(Sales[[#This Row],[Discount Applied]]*Sales[[#This Row],[Unit Price]]))-Q7234)/Q7234)*100</f>
        <v>24.999999999999993</v>
      </c>
      <c r="T7234" s="8">
        <f t="shared" ref="T7234:T7297" si="341">((P7234*N7234)-(P7234*O7234*N7234))</f>
        <v>4803.0625</v>
      </c>
      <c r="U7234" s="8">
        <f>Sales[[#This Row],[Unit Cost]]*Sales[[#This Row],[Order Quantity]]</f>
        <v>3842.45</v>
      </c>
    </row>
    <row r="7235" spans="1:21" x14ac:dyDescent="0.2">
      <c r="A7235" s="6" t="s">
        <v>7448</v>
      </c>
      <c r="B7235" s="6" t="s">
        <v>25</v>
      </c>
      <c r="C7235" s="6" t="s">
        <v>145</v>
      </c>
      <c r="D7235" s="7">
        <v>44000</v>
      </c>
      <c r="E7235" s="7">
        <v>44107</v>
      </c>
      <c r="F7235" s="7">
        <v>44115</v>
      </c>
      <c r="G7235" s="7">
        <v>44125</v>
      </c>
      <c r="H7235" s="6">
        <f t="shared" si="339"/>
        <v>18</v>
      </c>
      <c r="I7235" s="6" t="s">
        <v>215</v>
      </c>
      <c r="J7235" s="6">
        <v>13</v>
      </c>
      <c r="K7235" s="6">
        <v>21</v>
      </c>
      <c r="L7235" s="6">
        <v>201</v>
      </c>
      <c r="M7235" s="6">
        <v>46</v>
      </c>
      <c r="N7235" s="6">
        <v>6</v>
      </c>
      <c r="O7235" s="6">
        <v>0.15</v>
      </c>
      <c r="P7235" s="8">
        <v>214.4</v>
      </c>
      <c r="Q7235" s="8">
        <v>135.072</v>
      </c>
      <c r="R7235" s="8">
        <f t="shared" si="340"/>
        <v>283.00800000000004</v>
      </c>
      <c r="S7235" s="8">
        <f>(((Sales[[#This Row],[Unit Price]]-(Sales[[#This Row],[Discount Applied]]*Sales[[#This Row],[Unit Price]]))-Q7235)/Q7235)*100</f>
        <v>34.920634920634924</v>
      </c>
      <c r="T7235" s="8">
        <f t="shared" si="341"/>
        <v>1093.44</v>
      </c>
      <c r="U7235" s="8">
        <f>Sales[[#This Row],[Unit Cost]]*Sales[[#This Row],[Order Quantity]]</f>
        <v>810.43200000000002</v>
      </c>
    </row>
    <row r="7236" spans="1:21" x14ac:dyDescent="0.2">
      <c r="A7236" s="6" t="s">
        <v>7449</v>
      </c>
      <c r="B7236" s="6" t="s">
        <v>24</v>
      </c>
      <c r="C7236" s="6" t="s">
        <v>147</v>
      </c>
      <c r="D7236" s="7">
        <v>44000</v>
      </c>
      <c r="E7236" s="7">
        <v>44107</v>
      </c>
      <c r="F7236" s="7">
        <v>44117</v>
      </c>
      <c r="G7236" s="7">
        <v>44123</v>
      </c>
      <c r="H7236" s="6">
        <f t="shared" si="339"/>
        <v>16</v>
      </c>
      <c r="I7236" s="6" t="s">
        <v>215</v>
      </c>
      <c r="J7236" s="6">
        <v>10</v>
      </c>
      <c r="K7236" s="6">
        <v>29</v>
      </c>
      <c r="L7236" s="6">
        <v>223</v>
      </c>
      <c r="M7236" s="6">
        <v>24</v>
      </c>
      <c r="N7236" s="6">
        <v>2</v>
      </c>
      <c r="O7236" s="6">
        <v>0.2</v>
      </c>
      <c r="P7236" s="8">
        <v>1065.3</v>
      </c>
      <c r="Q7236" s="8">
        <v>671.13900000000001</v>
      </c>
      <c r="R7236" s="8">
        <f t="shared" si="340"/>
        <v>362.202</v>
      </c>
      <c r="S7236" s="8">
        <f>(((Sales[[#This Row],[Unit Price]]-(Sales[[#This Row],[Discount Applied]]*Sales[[#This Row],[Unit Price]]))-Q7236)/Q7236)*100</f>
        <v>26.984126984126984</v>
      </c>
      <c r="T7236" s="8">
        <f t="shared" si="341"/>
        <v>1704.48</v>
      </c>
      <c r="U7236" s="8">
        <f>Sales[[#This Row],[Unit Cost]]*Sales[[#This Row],[Order Quantity]]</f>
        <v>1342.278</v>
      </c>
    </row>
    <row r="7237" spans="1:21" x14ac:dyDescent="0.2">
      <c r="A7237" s="6" t="s">
        <v>7450</v>
      </c>
      <c r="B7237" s="6" t="s">
        <v>25</v>
      </c>
      <c r="C7237" s="6" t="s">
        <v>148</v>
      </c>
      <c r="D7237" s="7">
        <v>44000</v>
      </c>
      <c r="E7237" s="7">
        <v>44108</v>
      </c>
      <c r="F7237" s="7">
        <v>44126</v>
      </c>
      <c r="G7237" s="7">
        <v>44135</v>
      </c>
      <c r="H7237" s="6">
        <f t="shared" si="339"/>
        <v>27</v>
      </c>
      <c r="I7237" s="6" t="s">
        <v>215</v>
      </c>
      <c r="J7237" s="6">
        <v>15</v>
      </c>
      <c r="K7237" s="6">
        <v>4</v>
      </c>
      <c r="L7237" s="6">
        <v>5</v>
      </c>
      <c r="M7237" s="6">
        <v>43</v>
      </c>
      <c r="N7237" s="6">
        <v>7</v>
      </c>
      <c r="O7237" s="6">
        <v>0.05</v>
      </c>
      <c r="P7237" s="8">
        <v>1125.6000000000001</v>
      </c>
      <c r="Q7237" s="8">
        <v>619.08000000000015</v>
      </c>
      <c r="R7237" s="8">
        <f t="shared" si="340"/>
        <v>3151.6799999999994</v>
      </c>
      <c r="S7237" s="8">
        <f>(((Sales[[#This Row],[Unit Price]]-(Sales[[#This Row],[Discount Applied]]*Sales[[#This Row],[Unit Price]]))-Q7237)/Q7237)*100</f>
        <v>72.727272727272705</v>
      </c>
      <c r="T7237" s="8">
        <f t="shared" si="341"/>
        <v>7485.2400000000007</v>
      </c>
      <c r="U7237" s="8">
        <f>Sales[[#This Row],[Unit Cost]]*Sales[[#This Row],[Order Quantity]]</f>
        <v>4333.5600000000013</v>
      </c>
    </row>
    <row r="7238" spans="1:21" x14ac:dyDescent="0.2">
      <c r="A7238" s="6" t="s">
        <v>7451</v>
      </c>
      <c r="B7238" s="6" t="s">
        <v>23</v>
      </c>
      <c r="C7238" s="6" t="s">
        <v>146</v>
      </c>
      <c r="D7238" s="7">
        <v>44000</v>
      </c>
      <c r="E7238" s="7">
        <v>44108</v>
      </c>
      <c r="F7238" s="7">
        <v>44121</v>
      </c>
      <c r="G7238" s="7">
        <v>44126</v>
      </c>
      <c r="H7238" s="6">
        <f t="shared" si="339"/>
        <v>18</v>
      </c>
      <c r="I7238" s="6" t="s">
        <v>215</v>
      </c>
      <c r="J7238" s="6">
        <v>24</v>
      </c>
      <c r="K7238" s="6">
        <v>38</v>
      </c>
      <c r="L7238" s="6">
        <v>269</v>
      </c>
      <c r="M7238" s="6">
        <v>28</v>
      </c>
      <c r="N7238" s="6">
        <v>4</v>
      </c>
      <c r="O7238" s="6">
        <v>0.3</v>
      </c>
      <c r="P7238" s="8">
        <v>1882.7</v>
      </c>
      <c r="Q7238" s="8">
        <v>1016.6580000000001</v>
      </c>
      <c r="R7238" s="8">
        <f t="shared" si="340"/>
        <v>1204.9279999999999</v>
      </c>
      <c r="S7238" s="8">
        <f>(((Sales[[#This Row],[Unit Price]]-(Sales[[#This Row],[Discount Applied]]*Sales[[#This Row],[Unit Price]]))-Q7238)/Q7238)*100</f>
        <v>29.629629629629623</v>
      </c>
      <c r="T7238" s="8">
        <f t="shared" si="341"/>
        <v>5271.56</v>
      </c>
      <c r="U7238" s="8">
        <f>Sales[[#This Row],[Unit Cost]]*Sales[[#This Row],[Order Quantity]]</f>
        <v>4066.6320000000005</v>
      </c>
    </row>
    <row r="7239" spans="1:21" x14ac:dyDescent="0.2">
      <c r="A7239" s="6" t="s">
        <v>7452</v>
      </c>
      <c r="B7239" s="6" t="s">
        <v>24</v>
      </c>
      <c r="C7239" s="6" t="s">
        <v>147</v>
      </c>
      <c r="D7239" s="7">
        <v>44000</v>
      </c>
      <c r="E7239" s="7">
        <v>44108</v>
      </c>
      <c r="F7239" s="7">
        <v>44128</v>
      </c>
      <c r="G7239" s="7">
        <v>44135</v>
      </c>
      <c r="H7239" s="6">
        <f t="shared" si="339"/>
        <v>27</v>
      </c>
      <c r="I7239" s="6" t="s">
        <v>215</v>
      </c>
      <c r="J7239" s="6">
        <v>7</v>
      </c>
      <c r="K7239" s="6">
        <v>36</v>
      </c>
      <c r="L7239" s="6">
        <v>254</v>
      </c>
      <c r="M7239" s="6">
        <v>4</v>
      </c>
      <c r="N7239" s="6">
        <v>2</v>
      </c>
      <c r="O7239" s="6">
        <v>0.05</v>
      </c>
      <c r="P7239" s="8">
        <v>1125.6000000000001</v>
      </c>
      <c r="Q7239" s="8">
        <v>506.5200000000001</v>
      </c>
      <c r="R7239" s="8">
        <f t="shared" si="340"/>
        <v>1125.6000000000001</v>
      </c>
      <c r="S7239" s="8">
        <f>(((Sales[[#This Row],[Unit Price]]-(Sales[[#This Row],[Discount Applied]]*Sales[[#This Row],[Unit Price]]))-Q7239)/Q7239)*100</f>
        <v>111.1111111111111</v>
      </c>
      <c r="T7239" s="8">
        <f t="shared" si="341"/>
        <v>2138.6400000000003</v>
      </c>
      <c r="U7239" s="8">
        <f>Sales[[#This Row],[Unit Cost]]*Sales[[#This Row],[Order Quantity]]</f>
        <v>1013.0400000000002</v>
      </c>
    </row>
    <row r="7240" spans="1:21" x14ac:dyDescent="0.2">
      <c r="A7240" s="6" t="s">
        <v>7453</v>
      </c>
      <c r="B7240" s="6" t="s">
        <v>24</v>
      </c>
      <c r="C7240" s="6" t="s">
        <v>147</v>
      </c>
      <c r="D7240" s="7">
        <v>44000</v>
      </c>
      <c r="E7240" s="7">
        <v>44108</v>
      </c>
      <c r="F7240" s="7">
        <v>44114</v>
      </c>
      <c r="G7240" s="7">
        <v>44120</v>
      </c>
      <c r="H7240" s="6">
        <f t="shared" si="339"/>
        <v>12</v>
      </c>
      <c r="I7240" s="6" t="s">
        <v>215</v>
      </c>
      <c r="J7240" s="6">
        <v>1</v>
      </c>
      <c r="K7240" s="6">
        <v>25</v>
      </c>
      <c r="L7240" s="6">
        <v>237</v>
      </c>
      <c r="M7240" s="6">
        <v>16</v>
      </c>
      <c r="N7240" s="6">
        <v>3</v>
      </c>
      <c r="O7240" s="6">
        <v>0.2</v>
      </c>
      <c r="P7240" s="8">
        <v>2519.2000000000003</v>
      </c>
      <c r="Q7240" s="8">
        <v>1007.6800000000002</v>
      </c>
      <c r="R7240" s="8">
        <f t="shared" si="340"/>
        <v>3023.0399999999995</v>
      </c>
      <c r="S7240" s="8">
        <f>(((Sales[[#This Row],[Unit Price]]-(Sales[[#This Row],[Discount Applied]]*Sales[[#This Row],[Unit Price]]))-Q7240)/Q7240)*100</f>
        <v>99.999999999999972</v>
      </c>
      <c r="T7240" s="8">
        <f t="shared" si="341"/>
        <v>6046.08</v>
      </c>
      <c r="U7240" s="8">
        <f>Sales[[#This Row],[Unit Cost]]*Sales[[#This Row],[Order Quantity]]</f>
        <v>3023.0400000000004</v>
      </c>
    </row>
    <row r="7241" spans="1:21" x14ac:dyDescent="0.2">
      <c r="A7241" s="6" t="s">
        <v>7454</v>
      </c>
      <c r="B7241" s="6" t="s">
        <v>26</v>
      </c>
      <c r="C7241" s="6" t="s">
        <v>146</v>
      </c>
      <c r="D7241" s="7">
        <v>44000</v>
      </c>
      <c r="E7241" s="7">
        <v>44108</v>
      </c>
      <c r="F7241" s="7">
        <v>44136</v>
      </c>
      <c r="G7241" s="7">
        <v>44143</v>
      </c>
      <c r="H7241" s="6">
        <f t="shared" si="339"/>
        <v>35</v>
      </c>
      <c r="I7241" s="6" t="s">
        <v>215</v>
      </c>
      <c r="J7241" s="6">
        <v>27</v>
      </c>
      <c r="K7241" s="6">
        <v>2</v>
      </c>
      <c r="L7241" s="6">
        <v>269</v>
      </c>
      <c r="M7241" s="6">
        <v>46</v>
      </c>
      <c r="N7241" s="6">
        <v>4</v>
      </c>
      <c r="O7241" s="6">
        <v>0.2</v>
      </c>
      <c r="P7241" s="8">
        <v>931.30000000000007</v>
      </c>
      <c r="Q7241" s="8">
        <v>428.39800000000002</v>
      </c>
      <c r="R7241" s="8">
        <f t="shared" si="340"/>
        <v>1266.5680000000002</v>
      </c>
      <c r="S7241" s="8">
        <f>(((Sales[[#This Row],[Unit Price]]-(Sales[[#This Row],[Discount Applied]]*Sales[[#This Row],[Unit Price]]))-Q7241)/Q7241)*100</f>
        <v>73.913043478260875</v>
      </c>
      <c r="T7241" s="8">
        <f t="shared" si="341"/>
        <v>2980.1600000000003</v>
      </c>
      <c r="U7241" s="8">
        <f>Sales[[#This Row],[Unit Cost]]*Sales[[#This Row],[Order Quantity]]</f>
        <v>1713.5920000000001</v>
      </c>
    </row>
    <row r="7242" spans="1:21" x14ac:dyDescent="0.2">
      <c r="A7242" s="6" t="s">
        <v>7455</v>
      </c>
      <c r="B7242" s="6" t="s">
        <v>25</v>
      </c>
      <c r="C7242" s="6" t="s">
        <v>145</v>
      </c>
      <c r="D7242" s="7">
        <v>44000</v>
      </c>
      <c r="E7242" s="7">
        <v>44108</v>
      </c>
      <c r="F7242" s="7">
        <v>44121</v>
      </c>
      <c r="G7242" s="7">
        <v>44125</v>
      </c>
      <c r="H7242" s="6">
        <f t="shared" si="339"/>
        <v>17</v>
      </c>
      <c r="I7242" s="6" t="s">
        <v>215</v>
      </c>
      <c r="J7242" s="6">
        <v>20</v>
      </c>
      <c r="K7242" s="6">
        <v>50</v>
      </c>
      <c r="L7242" s="6">
        <v>115</v>
      </c>
      <c r="M7242" s="6">
        <v>38</v>
      </c>
      <c r="N7242" s="6">
        <v>1</v>
      </c>
      <c r="O7242" s="6">
        <v>7.4999999999999997E-2</v>
      </c>
      <c r="P7242" s="8">
        <v>2291.4</v>
      </c>
      <c r="Q7242" s="8">
        <v>1214.442</v>
      </c>
      <c r="R7242" s="8">
        <f t="shared" si="340"/>
        <v>905.10300000000007</v>
      </c>
      <c r="S7242" s="8">
        <f>(((Sales[[#This Row],[Unit Price]]-(Sales[[#This Row],[Discount Applied]]*Sales[[#This Row],[Unit Price]]))-Q7242)/Q7242)*100</f>
        <v>74.528301886792462</v>
      </c>
      <c r="T7242" s="8">
        <f t="shared" si="341"/>
        <v>2119.5450000000001</v>
      </c>
      <c r="U7242" s="8">
        <f>Sales[[#This Row],[Unit Cost]]*Sales[[#This Row],[Order Quantity]]</f>
        <v>1214.442</v>
      </c>
    </row>
    <row r="7243" spans="1:21" x14ac:dyDescent="0.2">
      <c r="A7243" s="6" t="s">
        <v>7456</v>
      </c>
      <c r="B7243" s="6" t="s">
        <v>25</v>
      </c>
      <c r="C7243" s="6" t="s">
        <v>143</v>
      </c>
      <c r="D7243" s="7">
        <v>44000</v>
      </c>
      <c r="E7243" s="7">
        <v>44108</v>
      </c>
      <c r="F7243" s="7">
        <v>44116</v>
      </c>
      <c r="G7243" s="7">
        <v>44122</v>
      </c>
      <c r="H7243" s="6">
        <f t="shared" si="339"/>
        <v>14</v>
      </c>
      <c r="I7243" s="6" t="s">
        <v>215</v>
      </c>
      <c r="J7243" s="6">
        <v>13</v>
      </c>
      <c r="K7243" s="6">
        <v>43</v>
      </c>
      <c r="L7243" s="6">
        <v>364</v>
      </c>
      <c r="M7243" s="6">
        <v>18</v>
      </c>
      <c r="N7243" s="6">
        <v>7</v>
      </c>
      <c r="O7243" s="6">
        <v>0.3</v>
      </c>
      <c r="P7243" s="8">
        <v>3618</v>
      </c>
      <c r="Q7243" s="8">
        <v>2026.0800000000002</v>
      </c>
      <c r="R7243" s="8">
        <f t="shared" si="340"/>
        <v>3545.6399999999994</v>
      </c>
      <c r="S7243" s="8">
        <f>(((Sales[[#This Row],[Unit Price]]-(Sales[[#This Row],[Discount Applied]]*Sales[[#This Row],[Unit Price]]))-Q7243)/Q7243)*100</f>
        <v>25.000000000000011</v>
      </c>
      <c r="T7243" s="8">
        <f t="shared" si="341"/>
        <v>17728.2</v>
      </c>
      <c r="U7243" s="8">
        <f>Sales[[#This Row],[Unit Cost]]*Sales[[#This Row],[Order Quantity]]</f>
        <v>14182.560000000001</v>
      </c>
    </row>
    <row r="7244" spans="1:21" x14ac:dyDescent="0.2">
      <c r="A7244" s="6" t="s">
        <v>7457</v>
      </c>
      <c r="B7244" s="6" t="s">
        <v>24</v>
      </c>
      <c r="C7244" s="6" t="s">
        <v>143</v>
      </c>
      <c r="D7244" s="7">
        <v>44000</v>
      </c>
      <c r="E7244" s="7">
        <v>44108</v>
      </c>
      <c r="F7244" s="7">
        <v>44129</v>
      </c>
      <c r="G7244" s="7">
        <v>44132</v>
      </c>
      <c r="H7244" s="6">
        <f t="shared" si="339"/>
        <v>24</v>
      </c>
      <c r="I7244" s="6" t="s">
        <v>215</v>
      </c>
      <c r="J7244" s="6">
        <v>3</v>
      </c>
      <c r="K7244" s="6">
        <v>39</v>
      </c>
      <c r="L7244" s="6">
        <v>329</v>
      </c>
      <c r="M7244" s="6">
        <v>46</v>
      </c>
      <c r="N7244" s="6">
        <v>7</v>
      </c>
      <c r="O7244" s="6">
        <v>7.4999999999999997E-2</v>
      </c>
      <c r="P7244" s="8">
        <v>1132.3</v>
      </c>
      <c r="Q7244" s="8">
        <v>452.92</v>
      </c>
      <c r="R7244" s="8">
        <f t="shared" si="340"/>
        <v>4161.2024999999994</v>
      </c>
      <c r="S7244" s="8">
        <f>(((Sales[[#This Row],[Unit Price]]-(Sales[[#This Row],[Discount Applied]]*Sales[[#This Row],[Unit Price]]))-Q7244)/Q7244)*100</f>
        <v>131.25</v>
      </c>
      <c r="T7244" s="8">
        <f t="shared" si="341"/>
        <v>7331.6424999999999</v>
      </c>
      <c r="U7244" s="8">
        <f>Sales[[#This Row],[Unit Cost]]*Sales[[#This Row],[Order Quantity]]</f>
        <v>3170.44</v>
      </c>
    </row>
    <row r="7245" spans="1:21" x14ac:dyDescent="0.2">
      <c r="A7245" s="6" t="s">
        <v>7458</v>
      </c>
      <c r="B7245" s="6" t="s">
        <v>25</v>
      </c>
      <c r="C7245" s="6" t="s">
        <v>146</v>
      </c>
      <c r="D7245" s="7">
        <v>44000</v>
      </c>
      <c r="E7245" s="7">
        <v>44108</v>
      </c>
      <c r="F7245" s="7">
        <v>44121</v>
      </c>
      <c r="G7245" s="7">
        <v>44124</v>
      </c>
      <c r="H7245" s="6">
        <f t="shared" si="339"/>
        <v>16</v>
      </c>
      <c r="I7245" s="6" t="s">
        <v>215</v>
      </c>
      <c r="J7245" s="6">
        <v>17</v>
      </c>
      <c r="K7245" s="6">
        <v>20</v>
      </c>
      <c r="L7245" s="6">
        <v>291</v>
      </c>
      <c r="M7245" s="6">
        <v>41</v>
      </c>
      <c r="N7245" s="6">
        <v>4</v>
      </c>
      <c r="O7245" s="6">
        <v>7.4999999999999997E-2</v>
      </c>
      <c r="P7245" s="8">
        <v>1038.5</v>
      </c>
      <c r="Q7245" s="8">
        <v>508.86500000000001</v>
      </c>
      <c r="R7245" s="8">
        <f t="shared" si="340"/>
        <v>1806.9899999999998</v>
      </c>
      <c r="S7245" s="8">
        <f>(((Sales[[#This Row],[Unit Price]]-(Sales[[#This Row],[Discount Applied]]*Sales[[#This Row],[Unit Price]]))-Q7245)/Q7245)*100</f>
        <v>88.775510204081627</v>
      </c>
      <c r="T7245" s="8">
        <f t="shared" si="341"/>
        <v>3842.45</v>
      </c>
      <c r="U7245" s="8">
        <f>Sales[[#This Row],[Unit Cost]]*Sales[[#This Row],[Order Quantity]]</f>
        <v>2035.46</v>
      </c>
    </row>
    <row r="7246" spans="1:21" x14ac:dyDescent="0.2">
      <c r="A7246" s="6" t="s">
        <v>7459</v>
      </c>
      <c r="B7246" s="6" t="s">
        <v>24</v>
      </c>
      <c r="C7246" s="6" t="s">
        <v>143</v>
      </c>
      <c r="D7246" s="7">
        <v>44000</v>
      </c>
      <c r="E7246" s="7">
        <v>44108</v>
      </c>
      <c r="F7246" s="7">
        <v>44134</v>
      </c>
      <c r="G7246" s="7">
        <v>44137</v>
      </c>
      <c r="H7246" s="6">
        <f t="shared" si="339"/>
        <v>29</v>
      </c>
      <c r="I7246" s="6" t="s">
        <v>215</v>
      </c>
      <c r="J7246" s="6">
        <v>6</v>
      </c>
      <c r="K7246" s="6">
        <v>27</v>
      </c>
      <c r="L7246" s="6">
        <v>350</v>
      </c>
      <c r="M7246" s="6">
        <v>6</v>
      </c>
      <c r="N7246" s="6">
        <v>5</v>
      </c>
      <c r="O7246" s="6">
        <v>0.05</v>
      </c>
      <c r="P7246" s="8">
        <v>951.4</v>
      </c>
      <c r="Q7246" s="8">
        <v>447.15799999999996</v>
      </c>
      <c r="R7246" s="8">
        <f t="shared" si="340"/>
        <v>2283.3599999999997</v>
      </c>
      <c r="S7246" s="8">
        <f>(((Sales[[#This Row],[Unit Price]]-(Sales[[#This Row],[Discount Applied]]*Sales[[#This Row],[Unit Price]]))-Q7246)/Q7246)*100</f>
        <v>102.12765957446808</v>
      </c>
      <c r="T7246" s="8">
        <f t="shared" si="341"/>
        <v>4519.1499999999996</v>
      </c>
      <c r="U7246" s="8">
        <f>Sales[[#This Row],[Unit Cost]]*Sales[[#This Row],[Order Quantity]]</f>
        <v>2235.79</v>
      </c>
    </row>
    <row r="7247" spans="1:21" x14ac:dyDescent="0.2">
      <c r="A7247" s="6" t="s">
        <v>7460</v>
      </c>
      <c r="B7247" s="6" t="s">
        <v>23</v>
      </c>
      <c r="C7247" s="6" t="s">
        <v>146</v>
      </c>
      <c r="D7247" s="7">
        <v>44000</v>
      </c>
      <c r="E7247" s="7">
        <v>44109</v>
      </c>
      <c r="F7247" s="7">
        <v>44111</v>
      </c>
      <c r="G7247" s="7">
        <v>44115</v>
      </c>
      <c r="H7247" s="6">
        <f t="shared" si="339"/>
        <v>6</v>
      </c>
      <c r="I7247" s="6" t="s">
        <v>215</v>
      </c>
      <c r="J7247" s="6">
        <v>21</v>
      </c>
      <c r="K7247" s="6">
        <v>30</v>
      </c>
      <c r="L7247" s="6">
        <v>313</v>
      </c>
      <c r="M7247" s="6">
        <v>29</v>
      </c>
      <c r="N7247" s="6">
        <v>7</v>
      </c>
      <c r="O7247" s="6">
        <v>7.4999999999999997E-2</v>
      </c>
      <c r="P7247" s="8">
        <v>1118.9000000000001</v>
      </c>
      <c r="Q7247" s="8">
        <v>883.93100000000015</v>
      </c>
      <c r="R7247" s="8">
        <f t="shared" si="340"/>
        <v>1057.3605000000007</v>
      </c>
      <c r="S7247" s="8">
        <f>(((Sales[[#This Row],[Unit Price]]-(Sales[[#This Row],[Discount Applied]]*Sales[[#This Row],[Unit Price]]))-Q7247)/Q7247)*100</f>
        <v>17.088607594936697</v>
      </c>
      <c r="T7247" s="8">
        <f t="shared" si="341"/>
        <v>7244.8775000000014</v>
      </c>
      <c r="U7247" s="8">
        <f>Sales[[#This Row],[Unit Cost]]*Sales[[#This Row],[Order Quantity]]</f>
        <v>6187.5170000000007</v>
      </c>
    </row>
    <row r="7248" spans="1:21" x14ac:dyDescent="0.2">
      <c r="A7248" s="6" t="s">
        <v>7461</v>
      </c>
      <c r="B7248" s="6" t="s">
        <v>24</v>
      </c>
      <c r="C7248" s="6" t="s">
        <v>144</v>
      </c>
      <c r="D7248" s="7">
        <v>44000</v>
      </c>
      <c r="E7248" s="7">
        <v>44109</v>
      </c>
      <c r="F7248" s="7">
        <v>44125</v>
      </c>
      <c r="G7248" s="7">
        <v>44130</v>
      </c>
      <c r="H7248" s="6">
        <f t="shared" si="339"/>
        <v>21</v>
      </c>
      <c r="I7248" s="6" t="s">
        <v>215</v>
      </c>
      <c r="J7248" s="6">
        <v>5</v>
      </c>
      <c r="K7248" s="6">
        <v>32</v>
      </c>
      <c r="L7248" s="6">
        <v>73</v>
      </c>
      <c r="M7248" s="6">
        <v>43</v>
      </c>
      <c r="N7248" s="6">
        <v>6</v>
      </c>
      <c r="O7248" s="6">
        <v>0.1</v>
      </c>
      <c r="P7248" s="8">
        <v>6023.3</v>
      </c>
      <c r="Q7248" s="8">
        <v>3734.4459999999999</v>
      </c>
      <c r="R7248" s="8">
        <f t="shared" si="340"/>
        <v>10119.144000000004</v>
      </c>
      <c r="S7248" s="8">
        <f>(((Sales[[#This Row],[Unit Price]]-(Sales[[#This Row],[Discount Applied]]*Sales[[#This Row],[Unit Price]]))-Q7248)/Q7248)*100</f>
        <v>45.161290322580655</v>
      </c>
      <c r="T7248" s="8">
        <f t="shared" si="341"/>
        <v>32525.820000000003</v>
      </c>
      <c r="U7248" s="8">
        <f>Sales[[#This Row],[Unit Cost]]*Sales[[#This Row],[Order Quantity]]</f>
        <v>22406.675999999999</v>
      </c>
    </row>
    <row r="7249" spans="1:21" x14ac:dyDescent="0.2">
      <c r="A7249" s="6" t="s">
        <v>7462</v>
      </c>
      <c r="B7249" s="6" t="s">
        <v>26</v>
      </c>
      <c r="C7249" s="6" t="s">
        <v>145</v>
      </c>
      <c r="D7249" s="7">
        <v>44000</v>
      </c>
      <c r="E7249" s="7">
        <v>44109</v>
      </c>
      <c r="F7249" s="7">
        <v>44125</v>
      </c>
      <c r="G7249" s="7">
        <v>44133</v>
      </c>
      <c r="H7249" s="6">
        <f t="shared" si="339"/>
        <v>24</v>
      </c>
      <c r="I7249" s="6" t="s">
        <v>215</v>
      </c>
      <c r="J7249" s="6">
        <v>26</v>
      </c>
      <c r="K7249" s="6">
        <v>43</v>
      </c>
      <c r="L7249" s="6">
        <v>177</v>
      </c>
      <c r="M7249" s="6">
        <v>24</v>
      </c>
      <c r="N7249" s="6">
        <v>8</v>
      </c>
      <c r="O7249" s="6">
        <v>0.15</v>
      </c>
      <c r="P7249" s="8">
        <v>1835.8</v>
      </c>
      <c r="Q7249" s="8">
        <v>844.46799999999996</v>
      </c>
      <c r="R7249" s="8">
        <f t="shared" si="340"/>
        <v>5727.695999999999</v>
      </c>
      <c r="S7249" s="8">
        <f>(((Sales[[#This Row],[Unit Price]]-(Sales[[#This Row],[Discount Applied]]*Sales[[#This Row],[Unit Price]]))-Q7249)/Q7249)*100</f>
        <v>84.782608695652158</v>
      </c>
      <c r="T7249" s="8">
        <f t="shared" si="341"/>
        <v>12483.439999999999</v>
      </c>
      <c r="U7249" s="8">
        <f>Sales[[#This Row],[Unit Cost]]*Sales[[#This Row],[Order Quantity]]</f>
        <v>6755.7439999999997</v>
      </c>
    </row>
    <row r="7250" spans="1:21" x14ac:dyDescent="0.2">
      <c r="A7250" s="6" t="s">
        <v>7463</v>
      </c>
      <c r="B7250" s="6" t="s">
        <v>26</v>
      </c>
      <c r="C7250" s="6" t="s">
        <v>145</v>
      </c>
      <c r="D7250" s="7">
        <v>44000</v>
      </c>
      <c r="E7250" s="7">
        <v>44109</v>
      </c>
      <c r="F7250" s="7">
        <v>44114</v>
      </c>
      <c r="G7250" s="7">
        <v>44117</v>
      </c>
      <c r="H7250" s="6">
        <f t="shared" si="339"/>
        <v>8</v>
      </c>
      <c r="I7250" s="6" t="s">
        <v>215</v>
      </c>
      <c r="J7250" s="6">
        <v>27</v>
      </c>
      <c r="K7250" s="6">
        <v>18</v>
      </c>
      <c r="L7250" s="6">
        <v>129</v>
      </c>
      <c r="M7250" s="6">
        <v>6</v>
      </c>
      <c r="N7250" s="6">
        <v>3</v>
      </c>
      <c r="O7250" s="6">
        <v>0.05</v>
      </c>
      <c r="P7250" s="8">
        <v>1112.2</v>
      </c>
      <c r="Q7250" s="8">
        <v>656.19799999999998</v>
      </c>
      <c r="R7250" s="8">
        <f t="shared" si="340"/>
        <v>1201.1760000000004</v>
      </c>
      <c r="S7250" s="8">
        <f>(((Sales[[#This Row],[Unit Price]]-(Sales[[#This Row],[Discount Applied]]*Sales[[#This Row],[Unit Price]]))-Q7250)/Q7250)*100</f>
        <v>61.016949152542402</v>
      </c>
      <c r="T7250" s="8">
        <f t="shared" si="341"/>
        <v>3169.7700000000004</v>
      </c>
      <c r="U7250" s="8">
        <f>Sales[[#This Row],[Unit Cost]]*Sales[[#This Row],[Order Quantity]]</f>
        <v>1968.5940000000001</v>
      </c>
    </row>
    <row r="7251" spans="1:21" x14ac:dyDescent="0.2">
      <c r="A7251" s="6" t="s">
        <v>7464</v>
      </c>
      <c r="B7251" s="6" t="s">
        <v>23</v>
      </c>
      <c r="C7251" s="6" t="s">
        <v>145</v>
      </c>
      <c r="D7251" s="7">
        <v>44000</v>
      </c>
      <c r="E7251" s="7">
        <v>44109</v>
      </c>
      <c r="F7251" s="7">
        <v>44136</v>
      </c>
      <c r="G7251" s="7">
        <v>44139</v>
      </c>
      <c r="H7251" s="6">
        <f t="shared" si="339"/>
        <v>30</v>
      </c>
      <c r="I7251" s="6" t="s">
        <v>215</v>
      </c>
      <c r="J7251" s="6">
        <v>22</v>
      </c>
      <c r="K7251" s="6">
        <v>46</v>
      </c>
      <c r="L7251" s="6">
        <v>189</v>
      </c>
      <c r="M7251" s="6">
        <v>10</v>
      </c>
      <c r="N7251" s="6">
        <v>4</v>
      </c>
      <c r="O7251" s="6">
        <v>0.15</v>
      </c>
      <c r="P7251" s="8">
        <v>2351.7000000000003</v>
      </c>
      <c r="Q7251" s="8">
        <v>1128.816</v>
      </c>
      <c r="R7251" s="8">
        <f t="shared" si="340"/>
        <v>3480.5160000000005</v>
      </c>
      <c r="S7251" s="8">
        <f>(((Sales[[#This Row],[Unit Price]]-(Sales[[#This Row],[Discount Applied]]*Sales[[#This Row],[Unit Price]]))-Q7251)/Q7251)*100</f>
        <v>77.083333333333343</v>
      </c>
      <c r="T7251" s="8">
        <f t="shared" si="341"/>
        <v>7995.7800000000007</v>
      </c>
      <c r="U7251" s="8">
        <f>Sales[[#This Row],[Unit Cost]]*Sales[[#This Row],[Order Quantity]]</f>
        <v>4515.2640000000001</v>
      </c>
    </row>
    <row r="7252" spans="1:21" x14ac:dyDescent="0.2">
      <c r="A7252" s="6" t="s">
        <v>7465</v>
      </c>
      <c r="B7252" s="6" t="s">
        <v>24</v>
      </c>
      <c r="C7252" s="6" t="s">
        <v>146</v>
      </c>
      <c r="D7252" s="7">
        <v>44000</v>
      </c>
      <c r="E7252" s="7">
        <v>44109</v>
      </c>
      <c r="F7252" s="7">
        <v>44122</v>
      </c>
      <c r="G7252" s="7">
        <v>44128</v>
      </c>
      <c r="H7252" s="6">
        <f t="shared" si="339"/>
        <v>19</v>
      </c>
      <c r="I7252" s="6" t="s">
        <v>215</v>
      </c>
      <c r="J7252" s="6">
        <v>10</v>
      </c>
      <c r="K7252" s="6">
        <v>36</v>
      </c>
      <c r="L7252" s="6">
        <v>328</v>
      </c>
      <c r="M7252" s="6">
        <v>28</v>
      </c>
      <c r="N7252" s="6">
        <v>7</v>
      </c>
      <c r="O7252" s="6">
        <v>0.05</v>
      </c>
      <c r="P7252" s="8">
        <v>1005</v>
      </c>
      <c r="Q7252" s="8">
        <v>633.15</v>
      </c>
      <c r="R7252" s="8">
        <f t="shared" si="340"/>
        <v>2251.1999999999998</v>
      </c>
      <c r="S7252" s="8">
        <f>(((Sales[[#This Row],[Unit Price]]-(Sales[[#This Row],[Discount Applied]]*Sales[[#This Row],[Unit Price]]))-Q7252)/Q7252)*100</f>
        <v>50.793650793650805</v>
      </c>
      <c r="T7252" s="8">
        <f t="shared" si="341"/>
        <v>6683.25</v>
      </c>
      <c r="U7252" s="8">
        <f>Sales[[#This Row],[Unit Cost]]*Sales[[#This Row],[Order Quantity]]</f>
        <v>4432.05</v>
      </c>
    </row>
    <row r="7253" spans="1:21" x14ac:dyDescent="0.2">
      <c r="A7253" s="6" t="s">
        <v>7466</v>
      </c>
      <c r="B7253" s="6" t="s">
        <v>25</v>
      </c>
      <c r="C7253" s="6" t="s">
        <v>147</v>
      </c>
      <c r="D7253" s="7">
        <v>44000</v>
      </c>
      <c r="E7253" s="7">
        <v>44109</v>
      </c>
      <c r="F7253" s="7">
        <v>44130</v>
      </c>
      <c r="G7253" s="7">
        <v>44137</v>
      </c>
      <c r="H7253" s="6">
        <f t="shared" si="339"/>
        <v>28</v>
      </c>
      <c r="I7253" s="6" t="s">
        <v>215</v>
      </c>
      <c r="J7253" s="6">
        <v>17</v>
      </c>
      <c r="K7253" s="6">
        <v>39</v>
      </c>
      <c r="L7253" s="6">
        <v>216</v>
      </c>
      <c r="M7253" s="6">
        <v>7</v>
      </c>
      <c r="N7253" s="6">
        <v>7</v>
      </c>
      <c r="O7253" s="6">
        <v>0.3</v>
      </c>
      <c r="P7253" s="8">
        <v>2284.7000000000003</v>
      </c>
      <c r="Q7253" s="8">
        <v>1347.9730000000002</v>
      </c>
      <c r="R7253" s="8">
        <f t="shared" si="340"/>
        <v>1759.2189999999991</v>
      </c>
      <c r="S7253" s="8">
        <f>(((Sales[[#This Row],[Unit Price]]-(Sales[[#This Row],[Discount Applied]]*Sales[[#This Row],[Unit Price]]))-Q7253)/Q7253)*100</f>
        <v>18.644067796610166</v>
      </c>
      <c r="T7253" s="8">
        <f t="shared" si="341"/>
        <v>11195.03</v>
      </c>
      <c r="U7253" s="8">
        <f>Sales[[#This Row],[Unit Cost]]*Sales[[#This Row],[Order Quantity]]</f>
        <v>9435.8110000000015</v>
      </c>
    </row>
    <row r="7254" spans="1:21" x14ac:dyDescent="0.2">
      <c r="A7254" s="6" t="s">
        <v>7467</v>
      </c>
      <c r="B7254" s="6" t="s">
        <v>25</v>
      </c>
      <c r="C7254" s="6" t="s">
        <v>147</v>
      </c>
      <c r="D7254" s="7">
        <v>44000</v>
      </c>
      <c r="E7254" s="7">
        <v>44109</v>
      </c>
      <c r="F7254" s="7">
        <v>44123</v>
      </c>
      <c r="G7254" s="7">
        <v>44124</v>
      </c>
      <c r="H7254" s="6">
        <f t="shared" si="339"/>
        <v>15</v>
      </c>
      <c r="I7254" s="6" t="s">
        <v>215</v>
      </c>
      <c r="J7254" s="6">
        <v>15</v>
      </c>
      <c r="K7254" s="6">
        <v>19</v>
      </c>
      <c r="L7254" s="6">
        <v>258</v>
      </c>
      <c r="M7254" s="6">
        <v>14</v>
      </c>
      <c r="N7254" s="6">
        <v>8</v>
      </c>
      <c r="O7254" s="6">
        <v>0.1</v>
      </c>
      <c r="P7254" s="8">
        <v>5092</v>
      </c>
      <c r="Q7254" s="8">
        <v>4226.3599999999997</v>
      </c>
      <c r="R7254" s="8">
        <f t="shared" si="340"/>
        <v>2851.5200000000041</v>
      </c>
      <c r="S7254" s="8">
        <f>(((Sales[[#This Row],[Unit Price]]-(Sales[[#This Row],[Discount Applied]]*Sales[[#This Row],[Unit Price]]))-Q7254)/Q7254)*100</f>
        <v>8.4337349397590486</v>
      </c>
      <c r="T7254" s="8">
        <f t="shared" si="341"/>
        <v>36662.400000000001</v>
      </c>
      <c r="U7254" s="8">
        <f>Sales[[#This Row],[Unit Cost]]*Sales[[#This Row],[Order Quantity]]</f>
        <v>33810.879999999997</v>
      </c>
    </row>
    <row r="7255" spans="1:21" x14ac:dyDescent="0.2">
      <c r="A7255" s="6" t="s">
        <v>7468</v>
      </c>
      <c r="B7255" s="6" t="s">
        <v>25</v>
      </c>
      <c r="C7255" s="6" t="s">
        <v>147</v>
      </c>
      <c r="D7255" s="7">
        <v>44000</v>
      </c>
      <c r="E7255" s="7">
        <v>44110</v>
      </c>
      <c r="F7255" s="7">
        <v>44121</v>
      </c>
      <c r="G7255" s="7">
        <v>44126</v>
      </c>
      <c r="H7255" s="6">
        <f t="shared" si="339"/>
        <v>16</v>
      </c>
      <c r="I7255" s="6" t="s">
        <v>215</v>
      </c>
      <c r="J7255" s="6">
        <v>13</v>
      </c>
      <c r="K7255" s="6">
        <v>37</v>
      </c>
      <c r="L7255" s="6">
        <v>255</v>
      </c>
      <c r="M7255" s="6">
        <v>33</v>
      </c>
      <c r="N7255" s="6">
        <v>7</v>
      </c>
      <c r="O7255" s="6">
        <v>0.05</v>
      </c>
      <c r="P7255" s="8">
        <v>3845.8</v>
      </c>
      <c r="Q7255" s="8">
        <v>2845.8920000000003</v>
      </c>
      <c r="R7255" s="8">
        <f t="shared" si="340"/>
        <v>5653.3260000000009</v>
      </c>
      <c r="S7255" s="8">
        <f>(((Sales[[#This Row],[Unit Price]]-(Sales[[#This Row],[Discount Applied]]*Sales[[#This Row],[Unit Price]]))-Q7255)/Q7255)*100</f>
        <v>28.378378378378372</v>
      </c>
      <c r="T7255" s="8">
        <f t="shared" si="341"/>
        <v>25574.570000000003</v>
      </c>
      <c r="U7255" s="8">
        <f>Sales[[#This Row],[Unit Cost]]*Sales[[#This Row],[Order Quantity]]</f>
        <v>19921.244000000002</v>
      </c>
    </row>
    <row r="7256" spans="1:21" x14ac:dyDescent="0.2">
      <c r="A7256" s="6" t="s">
        <v>7469</v>
      </c>
      <c r="B7256" s="6" t="s">
        <v>24</v>
      </c>
      <c r="C7256" s="6" t="s">
        <v>143</v>
      </c>
      <c r="D7256" s="7">
        <v>44000</v>
      </c>
      <c r="E7256" s="7">
        <v>44110</v>
      </c>
      <c r="F7256" s="7">
        <v>44120</v>
      </c>
      <c r="G7256" s="7">
        <v>44128</v>
      </c>
      <c r="H7256" s="6">
        <f t="shared" si="339"/>
        <v>18</v>
      </c>
      <c r="I7256" s="6" t="s">
        <v>215</v>
      </c>
      <c r="J7256" s="6">
        <v>12</v>
      </c>
      <c r="K7256" s="6">
        <v>41</v>
      </c>
      <c r="L7256" s="6">
        <v>331</v>
      </c>
      <c r="M7256" s="6">
        <v>18</v>
      </c>
      <c r="N7256" s="6">
        <v>1</v>
      </c>
      <c r="O7256" s="6">
        <v>0.1</v>
      </c>
      <c r="P7256" s="8">
        <v>3671.6</v>
      </c>
      <c r="Q7256" s="8">
        <v>2459.9720000000002</v>
      </c>
      <c r="R7256" s="8">
        <f t="shared" si="340"/>
        <v>844.46799999999985</v>
      </c>
      <c r="S7256" s="8">
        <f>(((Sales[[#This Row],[Unit Price]]-(Sales[[#This Row],[Discount Applied]]*Sales[[#This Row],[Unit Price]]))-Q7256)/Q7256)*100</f>
        <v>34.328358208955216</v>
      </c>
      <c r="T7256" s="8">
        <f t="shared" si="341"/>
        <v>3304.44</v>
      </c>
      <c r="U7256" s="8">
        <f>Sales[[#This Row],[Unit Cost]]*Sales[[#This Row],[Order Quantity]]</f>
        <v>2459.9720000000002</v>
      </c>
    </row>
    <row r="7257" spans="1:21" x14ac:dyDescent="0.2">
      <c r="A7257" s="6" t="s">
        <v>7470</v>
      </c>
      <c r="B7257" s="6" t="s">
        <v>24</v>
      </c>
      <c r="C7257" s="6" t="s">
        <v>144</v>
      </c>
      <c r="D7257" s="7">
        <v>44000</v>
      </c>
      <c r="E7257" s="7">
        <v>44110</v>
      </c>
      <c r="F7257" s="7">
        <v>44122</v>
      </c>
      <c r="G7257" s="7">
        <v>44129</v>
      </c>
      <c r="H7257" s="6">
        <f t="shared" si="339"/>
        <v>19</v>
      </c>
      <c r="I7257" s="6" t="s">
        <v>215</v>
      </c>
      <c r="J7257" s="6">
        <v>10</v>
      </c>
      <c r="K7257" s="6">
        <v>4</v>
      </c>
      <c r="L7257" s="6">
        <v>60</v>
      </c>
      <c r="M7257" s="6">
        <v>16</v>
      </c>
      <c r="N7257" s="6">
        <v>4</v>
      </c>
      <c r="O7257" s="6">
        <v>0.05</v>
      </c>
      <c r="P7257" s="8">
        <v>1085.4000000000001</v>
      </c>
      <c r="Q7257" s="8">
        <v>846.61200000000008</v>
      </c>
      <c r="R7257" s="8">
        <f t="shared" si="340"/>
        <v>738.07200000000012</v>
      </c>
      <c r="S7257" s="8">
        <f>(((Sales[[#This Row],[Unit Price]]-(Sales[[#This Row],[Discount Applied]]*Sales[[#This Row],[Unit Price]]))-Q7257)/Q7257)*100</f>
        <v>21.794871794871796</v>
      </c>
      <c r="T7257" s="8">
        <f t="shared" si="341"/>
        <v>4124.5200000000004</v>
      </c>
      <c r="U7257" s="8">
        <f>Sales[[#This Row],[Unit Cost]]*Sales[[#This Row],[Order Quantity]]</f>
        <v>3386.4480000000003</v>
      </c>
    </row>
    <row r="7258" spans="1:21" x14ac:dyDescent="0.2">
      <c r="A7258" s="6" t="s">
        <v>7471</v>
      </c>
      <c r="B7258" s="6" t="s">
        <v>25</v>
      </c>
      <c r="C7258" s="6" t="s">
        <v>145</v>
      </c>
      <c r="D7258" s="7">
        <v>44000</v>
      </c>
      <c r="E7258" s="7">
        <v>44110</v>
      </c>
      <c r="F7258" s="7">
        <v>44117</v>
      </c>
      <c r="G7258" s="7">
        <v>44125</v>
      </c>
      <c r="H7258" s="6">
        <f t="shared" si="339"/>
        <v>15</v>
      </c>
      <c r="I7258" s="6" t="s">
        <v>215</v>
      </c>
      <c r="J7258" s="6">
        <v>20</v>
      </c>
      <c r="K7258" s="6">
        <v>47</v>
      </c>
      <c r="L7258" s="6">
        <v>154</v>
      </c>
      <c r="M7258" s="6">
        <v>15</v>
      </c>
      <c r="N7258" s="6">
        <v>2</v>
      </c>
      <c r="O7258" s="6">
        <v>0.15</v>
      </c>
      <c r="P7258" s="8">
        <v>1105.5</v>
      </c>
      <c r="Q7258" s="8">
        <v>762.79499999999996</v>
      </c>
      <c r="R7258" s="8">
        <f t="shared" si="340"/>
        <v>353.76</v>
      </c>
      <c r="S7258" s="8">
        <f>(((Sales[[#This Row],[Unit Price]]-(Sales[[#This Row],[Discount Applied]]*Sales[[#This Row],[Unit Price]]))-Q7258)/Q7258)*100</f>
        <v>23.188405797101449</v>
      </c>
      <c r="T7258" s="8">
        <f t="shared" si="341"/>
        <v>1879.35</v>
      </c>
      <c r="U7258" s="8">
        <f>Sales[[#This Row],[Unit Cost]]*Sales[[#This Row],[Order Quantity]]</f>
        <v>1525.59</v>
      </c>
    </row>
    <row r="7259" spans="1:21" x14ac:dyDescent="0.2">
      <c r="A7259" s="6" t="s">
        <v>7472</v>
      </c>
      <c r="B7259" s="6" t="s">
        <v>26</v>
      </c>
      <c r="C7259" s="6" t="s">
        <v>145</v>
      </c>
      <c r="D7259" s="7">
        <v>44000</v>
      </c>
      <c r="E7259" s="7">
        <v>44110</v>
      </c>
      <c r="F7259" s="7">
        <v>44128</v>
      </c>
      <c r="G7259" s="7">
        <v>44134</v>
      </c>
      <c r="H7259" s="6">
        <f t="shared" si="339"/>
        <v>24</v>
      </c>
      <c r="I7259" s="6" t="s">
        <v>215</v>
      </c>
      <c r="J7259" s="6">
        <v>26</v>
      </c>
      <c r="K7259" s="6">
        <v>47</v>
      </c>
      <c r="L7259" s="6">
        <v>173</v>
      </c>
      <c r="M7259" s="6">
        <v>7</v>
      </c>
      <c r="N7259" s="6">
        <v>2</v>
      </c>
      <c r="O7259" s="6">
        <v>0.05</v>
      </c>
      <c r="P7259" s="8">
        <v>3705.1</v>
      </c>
      <c r="Q7259" s="8">
        <v>2964.08</v>
      </c>
      <c r="R7259" s="8">
        <f t="shared" si="340"/>
        <v>1111.5299999999997</v>
      </c>
      <c r="S7259" s="8">
        <f>(((Sales[[#This Row],[Unit Price]]-(Sales[[#This Row],[Discount Applied]]*Sales[[#This Row],[Unit Price]]))-Q7259)/Q7259)*100</f>
        <v>18.749999999999996</v>
      </c>
      <c r="T7259" s="8">
        <f t="shared" si="341"/>
        <v>7039.69</v>
      </c>
      <c r="U7259" s="8">
        <f>Sales[[#This Row],[Unit Cost]]*Sales[[#This Row],[Order Quantity]]</f>
        <v>5928.16</v>
      </c>
    </row>
    <row r="7260" spans="1:21" x14ac:dyDescent="0.2">
      <c r="A7260" s="6" t="s">
        <v>7473</v>
      </c>
      <c r="B7260" s="6" t="s">
        <v>24</v>
      </c>
      <c r="C7260" s="6" t="s">
        <v>148</v>
      </c>
      <c r="D7260" s="7">
        <v>44000</v>
      </c>
      <c r="E7260" s="7">
        <v>44110</v>
      </c>
      <c r="F7260" s="7">
        <v>44127</v>
      </c>
      <c r="G7260" s="7">
        <v>44131</v>
      </c>
      <c r="H7260" s="6">
        <f t="shared" si="339"/>
        <v>21</v>
      </c>
      <c r="I7260" s="6" t="s">
        <v>215</v>
      </c>
      <c r="J7260" s="6">
        <v>8</v>
      </c>
      <c r="K7260" s="6">
        <v>42</v>
      </c>
      <c r="L7260" s="6">
        <v>20</v>
      </c>
      <c r="M7260" s="6">
        <v>37</v>
      </c>
      <c r="N7260" s="6">
        <v>2</v>
      </c>
      <c r="O7260" s="6">
        <v>7.4999999999999997E-2</v>
      </c>
      <c r="P7260" s="8">
        <v>2793.9</v>
      </c>
      <c r="Q7260" s="8">
        <v>2039.547</v>
      </c>
      <c r="R7260" s="8">
        <f t="shared" si="340"/>
        <v>1089.6210000000001</v>
      </c>
      <c r="S7260" s="8">
        <f>(((Sales[[#This Row],[Unit Price]]-(Sales[[#This Row],[Discount Applied]]*Sales[[#This Row],[Unit Price]]))-Q7260)/Q7260)*100</f>
        <v>26.712328767123289</v>
      </c>
      <c r="T7260" s="8">
        <f t="shared" si="341"/>
        <v>5168.7150000000001</v>
      </c>
      <c r="U7260" s="8">
        <f>Sales[[#This Row],[Unit Cost]]*Sales[[#This Row],[Order Quantity]]</f>
        <v>4079.0940000000001</v>
      </c>
    </row>
    <row r="7261" spans="1:21" x14ac:dyDescent="0.2">
      <c r="A7261" s="6" t="s">
        <v>7474</v>
      </c>
      <c r="B7261" s="6" t="s">
        <v>25</v>
      </c>
      <c r="C7261" s="6" t="s">
        <v>145</v>
      </c>
      <c r="D7261" s="7">
        <v>44000</v>
      </c>
      <c r="E7261" s="7">
        <v>44110</v>
      </c>
      <c r="F7261" s="7">
        <v>44124</v>
      </c>
      <c r="G7261" s="7">
        <v>44133</v>
      </c>
      <c r="H7261" s="6">
        <f t="shared" si="339"/>
        <v>23</v>
      </c>
      <c r="I7261" s="6" t="s">
        <v>215</v>
      </c>
      <c r="J7261" s="6">
        <v>15</v>
      </c>
      <c r="K7261" s="6">
        <v>18</v>
      </c>
      <c r="L7261" s="6">
        <v>197</v>
      </c>
      <c r="M7261" s="6">
        <v>6</v>
      </c>
      <c r="N7261" s="6">
        <v>2</v>
      </c>
      <c r="O7261" s="6">
        <v>7.4999999999999997E-2</v>
      </c>
      <c r="P7261" s="8">
        <v>2773.8</v>
      </c>
      <c r="Q7261" s="8">
        <v>1414.6380000000001</v>
      </c>
      <c r="R7261" s="8">
        <f t="shared" si="340"/>
        <v>2302.2540000000004</v>
      </c>
      <c r="S7261" s="8">
        <f>(((Sales[[#This Row],[Unit Price]]-(Sales[[#This Row],[Discount Applied]]*Sales[[#This Row],[Unit Price]]))-Q7261)/Q7261)*100</f>
        <v>81.372549019607845</v>
      </c>
      <c r="T7261" s="8">
        <f t="shared" si="341"/>
        <v>5131.5300000000007</v>
      </c>
      <c r="U7261" s="8">
        <f>Sales[[#This Row],[Unit Cost]]*Sales[[#This Row],[Order Quantity]]</f>
        <v>2829.2760000000003</v>
      </c>
    </row>
    <row r="7262" spans="1:21" x14ac:dyDescent="0.2">
      <c r="A7262" s="6" t="s">
        <v>7475</v>
      </c>
      <c r="B7262" s="6" t="s">
        <v>24</v>
      </c>
      <c r="C7262" s="6" t="s">
        <v>148</v>
      </c>
      <c r="D7262" s="7">
        <v>44000</v>
      </c>
      <c r="E7262" s="7">
        <v>44110</v>
      </c>
      <c r="F7262" s="7">
        <v>44113</v>
      </c>
      <c r="G7262" s="7">
        <v>44118</v>
      </c>
      <c r="H7262" s="6">
        <f t="shared" si="339"/>
        <v>8</v>
      </c>
      <c r="I7262" s="6" t="s">
        <v>215</v>
      </c>
      <c r="J7262" s="6">
        <v>3</v>
      </c>
      <c r="K7262" s="6">
        <v>13</v>
      </c>
      <c r="L7262" s="6">
        <v>29</v>
      </c>
      <c r="M7262" s="6">
        <v>16</v>
      </c>
      <c r="N7262" s="6">
        <v>2</v>
      </c>
      <c r="O7262" s="6">
        <v>0.15</v>
      </c>
      <c r="P7262" s="8">
        <v>201</v>
      </c>
      <c r="Q7262" s="8">
        <v>116.58</v>
      </c>
      <c r="R7262" s="8">
        <f t="shared" si="340"/>
        <v>108.53999999999999</v>
      </c>
      <c r="S7262" s="8">
        <f>(((Sales[[#This Row],[Unit Price]]-(Sales[[#This Row],[Discount Applied]]*Sales[[#This Row],[Unit Price]]))-Q7262)/Q7262)*100</f>
        <v>46.551724137931032</v>
      </c>
      <c r="T7262" s="8">
        <f t="shared" si="341"/>
        <v>341.7</v>
      </c>
      <c r="U7262" s="8">
        <f>Sales[[#This Row],[Unit Cost]]*Sales[[#This Row],[Order Quantity]]</f>
        <v>233.16</v>
      </c>
    </row>
    <row r="7263" spans="1:21" x14ac:dyDescent="0.2">
      <c r="A7263" s="6" t="s">
        <v>7476</v>
      </c>
      <c r="B7263" s="6" t="s">
        <v>24</v>
      </c>
      <c r="C7263" s="6" t="s">
        <v>145</v>
      </c>
      <c r="D7263" s="7">
        <v>44000</v>
      </c>
      <c r="E7263" s="7">
        <v>44110</v>
      </c>
      <c r="F7263" s="7">
        <v>44131</v>
      </c>
      <c r="G7263" s="7">
        <v>44133</v>
      </c>
      <c r="H7263" s="6">
        <f t="shared" si="339"/>
        <v>23</v>
      </c>
      <c r="I7263" s="6" t="s">
        <v>215</v>
      </c>
      <c r="J7263" s="6">
        <v>1</v>
      </c>
      <c r="K7263" s="6">
        <v>32</v>
      </c>
      <c r="L7263" s="6">
        <v>155</v>
      </c>
      <c r="M7263" s="6">
        <v>6</v>
      </c>
      <c r="N7263" s="6">
        <v>5</v>
      </c>
      <c r="O7263" s="6">
        <v>0.15</v>
      </c>
      <c r="P7263" s="8">
        <v>1031.8</v>
      </c>
      <c r="Q7263" s="8">
        <v>433.35599999999994</v>
      </c>
      <c r="R7263" s="8">
        <f t="shared" si="340"/>
        <v>2218.37</v>
      </c>
      <c r="S7263" s="8">
        <f>(((Sales[[#This Row],[Unit Price]]-(Sales[[#This Row],[Discount Applied]]*Sales[[#This Row],[Unit Price]]))-Q7263)/Q7263)*100</f>
        <v>102.38095238095239</v>
      </c>
      <c r="T7263" s="8">
        <f t="shared" si="341"/>
        <v>4385.1499999999996</v>
      </c>
      <c r="U7263" s="8">
        <f>Sales[[#This Row],[Unit Cost]]*Sales[[#This Row],[Order Quantity]]</f>
        <v>2166.7799999999997</v>
      </c>
    </row>
    <row r="7264" spans="1:21" x14ac:dyDescent="0.2">
      <c r="A7264" s="6" t="s">
        <v>7477</v>
      </c>
      <c r="B7264" s="6" t="s">
        <v>25</v>
      </c>
      <c r="C7264" s="6" t="s">
        <v>147</v>
      </c>
      <c r="D7264" s="7">
        <v>44000</v>
      </c>
      <c r="E7264" s="7">
        <v>44111</v>
      </c>
      <c r="F7264" s="7">
        <v>44116</v>
      </c>
      <c r="G7264" s="7">
        <v>44119</v>
      </c>
      <c r="H7264" s="6">
        <f t="shared" si="339"/>
        <v>8</v>
      </c>
      <c r="I7264" s="6" t="s">
        <v>215</v>
      </c>
      <c r="J7264" s="6">
        <v>14</v>
      </c>
      <c r="K7264" s="6">
        <v>49</v>
      </c>
      <c r="L7264" s="6">
        <v>242</v>
      </c>
      <c r="M7264" s="6">
        <v>45</v>
      </c>
      <c r="N7264" s="6">
        <v>4</v>
      </c>
      <c r="O7264" s="6">
        <v>7.4999999999999997E-2</v>
      </c>
      <c r="P7264" s="8">
        <v>1929.6000000000001</v>
      </c>
      <c r="Q7264" s="8">
        <v>868.32</v>
      </c>
      <c r="R7264" s="8">
        <f t="shared" si="340"/>
        <v>3666.2400000000002</v>
      </c>
      <c r="S7264" s="8">
        <f>(((Sales[[#This Row],[Unit Price]]-(Sales[[#This Row],[Discount Applied]]*Sales[[#This Row],[Unit Price]]))-Q7264)/Q7264)*100</f>
        <v>105.55555555555556</v>
      </c>
      <c r="T7264" s="8">
        <f t="shared" si="341"/>
        <v>7139.52</v>
      </c>
      <c r="U7264" s="8">
        <f>Sales[[#This Row],[Unit Cost]]*Sales[[#This Row],[Order Quantity]]</f>
        <v>3473.28</v>
      </c>
    </row>
    <row r="7265" spans="1:21" x14ac:dyDescent="0.2">
      <c r="A7265" s="6" t="s">
        <v>7478</v>
      </c>
      <c r="B7265" s="6" t="s">
        <v>25</v>
      </c>
      <c r="C7265" s="6" t="s">
        <v>147</v>
      </c>
      <c r="D7265" s="7">
        <v>44000</v>
      </c>
      <c r="E7265" s="7">
        <v>44111</v>
      </c>
      <c r="F7265" s="7">
        <v>44132</v>
      </c>
      <c r="G7265" s="7">
        <v>44134</v>
      </c>
      <c r="H7265" s="6">
        <f t="shared" si="339"/>
        <v>23</v>
      </c>
      <c r="I7265" s="6" t="s">
        <v>215</v>
      </c>
      <c r="J7265" s="6">
        <v>13</v>
      </c>
      <c r="K7265" s="6">
        <v>17</v>
      </c>
      <c r="L7265" s="6">
        <v>212</v>
      </c>
      <c r="M7265" s="6">
        <v>24</v>
      </c>
      <c r="N7265" s="6">
        <v>6</v>
      </c>
      <c r="O7265" s="6">
        <v>7.4999999999999997E-2</v>
      </c>
      <c r="P7265" s="8">
        <v>4006.6</v>
      </c>
      <c r="Q7265" s="8">
        <v>2323.828</v>
      </c>
      <c r="R7265" s="8">
        <f t="shared" si="340"/>
        <v>8293.6619999999966</v>
      </c>
      <c r="S7265" s="8">
        <f>(((Sales[[#This Row],[Unit Price]]-(Sales[[#This Row],[Discount Applied]]*Sales[[#This Row],[Unit Price]]))-Q7265)/Q7265)*100</f>
        <v>59.482758620689658</v>
      </c>
      <c r="T7265" s="8">
        <f t="shared" si="341"/>
        <v>22236.629999999997</v>
      </c>
      <c r="U7265" s="8">
        <f>Sales[[#This Row],[Unit Cost]]*Sales[[#This Row],[Order Quantity]]</f>
        <v>13942.968000000001</v>
      </c>
    </row>
    <row r="7266" spans="1:21" x14ac:dyDescent="0.2">
      <c r="A7266" s="6" t="s">
        <v>7479</v>
      </c>
      <c r="B7266" s="6" t="s">
        <v>25</v>
      </c>
      <c r="C7266" s="6" t="s">
        <v>147</v>
      </c>
      <c r="D7266" s="7">
        <v>44000</v>
      </c>
      <c r="E7266" s="7">
        <v>44111</v>
      </c>
      <c r="F7266" s="7">
        <v>44126</v>
      </c>
      <c r="G7266" s="7">
        <v>44132</v>
      </c>
      <c r="H7266" s="6">
        <f t="shared" si="339"/>
        <v>21</v>
      </c>
      <c r="I7266" s="6" t="s">
        <v>215</v>
      </c>
      <c r="J7266" s="6">
        <v>20</v>
      </c>
      <c r="K7266" s="6">
        <v>16</v>
      </c>
      <c r="L7266" s="6">
        <v>229</v>
      </c>
      <c r="M7266" s="6">
        <v>33</v>
      </c>
      <c r="N7266" s="6">
        <v>7</v>
      </c>
      <c r="O7266" s="6">
        <v>0.05</v>
      </c>
      <c r="P7266" s="8">
        <v>6043.4000000000005</v>
      </c>
      <c r="Q7266" s="8">
        <v>2659.0960000000005</v>
      </c>
      <c r="R7266" s="8">
        <f t="shared" si="340"/>
        <v>21574.937999999998</v>
      </c>
      <c r="S7266" s="8">
        <f>(((Sales[[#This Row],[Unit Price]]-(Sales[[#This Row],[Discount Applied]]*Sales[[#This Row],[Unit Price]]))-Q7266)/Q7266)*100</f>
        <v>115.90909090909089</v>
      </c>
      <c r="T7266" s="8">
        <f t="shared" si="341"/>
        <v>40188.61</v>
      </c>
      <c r="U7266" s="8">
        <f>Sales[[#This Row],[Unit Cost]]*Sales[[#This Row],[Order Quantity]]</f>
        <v>18613.672000000002</v>
      </c>
    </row>
    <row r="7267" spans="1:21" x14ac:dyDescent="0.2">
      <c r="A7267" s="6" t="s">
        <v>7480</v>
      </c>
      <c r="B7267" s="6" t="s">
        <v>24</v>
      </c>
      <c r="C7267" s="6" t="s">
        <v>148</v>
      </c>
      <c r="D7267" s="7">
        <v>44000</v>
      </c>
      <c r="E7267" s="7">
        <v>44111</v>
      </c>
      <c r="F7267" s="7">
        <v>44113</v>
      </c>
      <c r="G7267" s="7">
        <v>44118</v>
      </c>
      <c r="H7267" s="6">
        <f t="shared" si="339"/>
        <v>7</v>
      </c>
      <c r="I7267" s="6" t="s">
        <v>215</v>
      </c>
      <c r="J7267" s="6">
        <v>4</v>
      </c>
      <c r="K7267" s="6">
        <v>36</v>
      </c>
      <c r="L7267" s="6">
        <v>11</v>
      </c>
      <c r="M7267" s="6">
        <v>33</v>
      </c>
      <c r="N7267" s="6">
        <v>6</v>
      </c>
      <c r="O7267" s="6">
        <v>0.05</v>
      </c>
      <c r="P7267" s="8">
        <v>790.6</v>
      </c>
      <c r="Q7267" s="8">
        <v>545.51400000000001</v>
      </c>
      <c r="R7267" s="8">
        <f t="shared" si="340"/>
        <v>1233.3360000000002</v>
      </c>
      <c r="S7267" s="8">
        <f>(((Sales[[#This Row],[Unit Price]]-(Sales[[#This Row],[Discount Applied]]*Sales[[#This Row],[Unit Price]]))-Q7267)/Q7267)*100</f>
        <v>37.681159420289859</v>
      </c>
      <c r="T7267" s="8">
        <f t="shared" si="341"/>
        <v>4506.42</v>
      </c>
      <c r="U7267" s="8">
        <f>Sales[[#This Row],[Unit Cost]]*Sales[[#This Row],[Order Quantity]]</f>
        <v>3273.0839999999998</v>
      </c>
    </row>
    <row r="7268" spans="1:21" x14ac:dyDescent="0.2">
      <c r="A7268" s="6" t="s">
        <v>7481</v>
      </c>
      <c r="B7268" s="6" t="s">
        <v>24</v>
      </c>
      <c r="C7268" s="6" t="s">
        <v>145</v>
      </c>
      <c r="D7268" s="7">
        <v>44000</v>
      </c>
      <c r="E7268" s="7">
        <v>44111</v>
      </c>
      <c r="F7268" s="7">
        <v>44127</v>
      </c>
      <c r="G7268" s="7">
        <v>44134</v>
      </c>
      <c r="H7268" s="6">
        <f t="shared" si="339"/>
        <v>23</v>
      </c>
      <c r="I7268" s="6" t="s">
        <v>215</v>
      </c>
      <c r="J7268" s="6">
        <v>9</v>
      </c>
      <c r="K7268" s="6">
        <v>11</v>
      </c>
      <c r="L7268" s="6">
        <v>128</v>
      </c>
      <c r="M7268" s="6">
        <v>26</v>
      </c>
      <c r="N7268" s="6">
        <v>5</v>
      </c>
      <c r="O7268" s="6">
        <v>0.1</v>
      </c>
      <c r="P7268" s="8">
        <v>1031.8</v>
      </c>
      <c r="Q7268" s="8">
        <v>722.25999999999988</v>
      </c>
      <c r="R7268" s="8">
        <f t="shared" si="340"/>
        <v>1031.8000000000011</v>
      </c>
      <c r="S7268" s="8">
        <f>(((Sales[[#This Row],[Unit Price]]-(Sales[[#This Row],[Discount Applied]]*Sales[[#This Row],[Unit Price]]))-Q7268)/Q7268)*100</f>
        <v>28.57142857142858</v>
      </c>
      <c r="T7268" s="8">
        <f t="shared" si="341"/>
        <v>4643.1000000000004</v>
      </c>
      <c r="U7268" s="8">
        <f>Sales[[#This Row],[Unit Cost]]*Sales[[#This Row],[Order Quantity]]</f>
        <v>3611.2999999999993</v>
      </c>
    </row>
    <row r="7269" spans="1:21" x14ac:dyDescent="0.2">
      <c r="A7269" s="6" t="s">
        <v>7482</v>
      </c>
      <c r="B7269" s="6" t="s">
        <v>25</v>
      </c>
      <c r="C7269" s="6" t="s">
        <v>144</v>
      </c>
      <c r="D7269" s="7">
        <v>44000</v>
      </c>
      <c r="E7269" s="7">
        <v>44111</v>
      </c>
      <c r="F7269" s="7">
        <v>44118</v>
      </c>
      <c r="G7269" s="7">
        <v>44126</v>
      </c>
      <c r="H7269" s="6">
        <f t="shared" si="339"/>
        <v>15</v>
      </c>
      <c r="I7269" s="6" t="s">
        <v>215</v>
      </c>
      <c r="J7269" s="6">
        <v>15</v>
      </c>
      <c r="K7269" s="6">
        <v>22</v>
      </c>
      <c r="L7269" s="6">
        <v>80</v>
      </c>
      <c r="M7269" s="6">
        <v>7</v>
      </c>
      <c r="N7269" s="6">
        <v>8</v>
      </c>
      <c r="O7269" s="6">
        <v>7.4999999999999997E-2</v>
      </c>
      <c r="P7269" s="8">
        <v>5896</v>
      </c>
      <c r="Q7269" s="8">
        <v>3183.84</v>
      </c>
      <c r="R7269" s="8">
        <f t="shared" si="340"/>
        <v>18159.68</v>
      </c>
      <c r="S7269" s="8">
        <f>(((Sales[[#This Row],[Unit Price]]-(Sales[[#This Row],[Discount Applied]]*Sales[[#This Row],[Unit Price]]))-Q7269)/Q7269)*100</f>
        <v>71.296296296296291</v>
      </c>
      <c r="T7269" s="8">
        <f t="shared" si="341"/>
        <v>43630.400000000001</v>
      </c>
      <c r="U7269" s="8">
        <f>Sales[[#This Row],[Unit Cost]]*Sales[[#This Row],[Order Quantity]]</f>
        <v>25470.720000000001</v>
      </c>
    </row>
    <row r="7270" spans="1:21" x14ac:dyDescent="0.2">
      <c r="A7270" s="6" t="s">
        <v>7483</v>
      </c>
      <c r="B7270" s="6" t="s">
        <v>24</v>
      </c>
      <c r="C7270" s="6" t="s">
        <v>146</v>
      </c>
      <c r="D7270" s="7">
        <v>44000</v>
      </c>
      <c r="E7270" s="7">
        <v>44111</v>
      </c>
      <c r="F7270" s="7">
        <v>44134</v>
      </c>
      <c r="G7270" s="7">
        <v>44141</v>
      </c>
      <c r="H7270" s="6">
        <f t="shared" si="339"/>
        <v>30</v>
      </c>
      <c r="I7270" s="6" t="s">
        <v>215</v>
      </c>
      <c r="J7270" s="6">
        <v>5</v>
      </c>
      <c r="K7270" s="6">
        <v>46</v>
      </c>
      <c r="L7270" s="6">
        <v>302</v>
      </c>
      <c r="M7270" s="6">
        <v>37</v>
      </c>
      <c r="N7270" s="6">
        <v>4</v>
      </c>
      <c r="O7270" s="6">
        <v>0.05</v>
      </c>
      <c r="P7270" s="8">
        <v>5272.9000000000005</v>
      </c>
      <c r="Q7270" s="8">
        <v>2372.8050000000003</v>
      </c>
      <c r="R7270" s="8">
        <f t="shared" si="340"/>
        <v>10545.8</v>
      </c>
      <c r="S7270" s="8">
        <f>(((Sales[[#This Row],[Unit Price]]-(Sales[[#This Row],[Discount Applied]]*Sales[[#This Row],[Unit Price]]))-Q7270)/Q7270)*100</f>
        <v>111.1111111111111</v>
      </c>
      <c r="T7270" s="8">
        <f t="shared" si="341"/>
        <v>20037.02</v>
      </c>
      <c r="U7270" s="8">
        <f>Sales[[#This Row],[Unit Cost]]*Sales[[#This Row],[Order Quantity]]</f>
        <v>9491.2200000000012</v>
      </c>
    </row>
    <row r="7271" spans="1:21" x14ac:dyDescent="0.2">
      <c r="A7271" s="6" t="s">
        <v>7484</v>
      </c>
      <c r="B7271" s="6" t="s">
        <v>24</v>
      </c>
      <c r="C7271" s="6" t="s">
        <v>145</v>
      </c>
      <c r="D7271" s="7">
        <v>44000</v>
      </c>
      <c r="E7271" s="7">
        <v>44112</v>
      </c>
      <c r="F7271" s="7">
        <v>44117</v>
      </c>
      <c r="G7271" s="7">
        <v>44125</v>
      </c>
      <c r="H7271" s="6">
        <f t="shared" si="339"/>
        <v>13</v>
      </c>
      <c r="I7271" s="6" t="s">
        <v>215</v>
      </c>
      <c r="J7271" s="6">
        <v>3</v>
      </c>
      <c r="K7271" s="6">
        <v>28</v>
      </c>
      <c r="L7271" s="6">
        <v>114</v>
      </c>
      <c r="M7271" s="6">
        <v>34</v>
      </c>
      <c r="N7271" s="6">
        <v>5</v>
      </c>
      <c r="O7271" s="6">
        <v>0.2</v>
      </c>
      <c r="P7271" s="8">
        <v>3859.2000000000003</v>
      </c>
      <c r="Q7271" s="8">
        <v>2469.8880000000004</v>
      </c>
      <c r="R7271" s="8">
        <f t="shared" si="340"/>
        <v>3087.3599999999969</v>
      </c>
      <c r="S7271" s="8">
        <f>(((Sales[[#This Row],[Unit Price]]-(Sales[[#This Row],[Discount Applied]]*Sales[[#This Row],[Unit Price]]))-Q7271)/Q7271)*100</f>
        <v>24.999999999999986</v>
      </c>
      <c r="T7271" s="8">
        <f t="shared" si="341"/>
        <v>15436.8</v>
      </c>
      <c r="U7271" s="8">
        <f>Sales[[#This Row],[Unit Cost]]*Sales[[#This Row],[Order Quantity]]</f>
        <v>12349.440000000002</v>
      </c>
    </row>
    <row r="7272" spans="1:21" x14ac:dyDescent="0.2">
      <c r="A7272" s="6" t="s">
        <v>7485</v>
      </c>
      <c r="B7272" s="6" t="s">
        <v>23</v>
      </c>
      <c r="C7272" s="6" t="s">
        <v>148</v>
      </c>
      <c r="D7272" s="7">
        <v>44000</v>
      </c>
      <c r="E7272" s="7">
        <v>44112</v>
      </c>
      <c r="F7272" s="7">
        <v>44127</v>
      </c>
      <c r="G7272" s="7">
        <v>44130</v>
      </c>
      <c r="H7272" s="6">
        <f t="shared" si="339"/>
        <v>18</v>
      </c>
      <c r="I7272" s="6" t="s">
        <v>215</v>
      </c>
      <c r="J7272" s="6">
        <v>20</v>
      </c>
      <c r="K7272" s="6">
        <v>49</v>
      </c>
      <c r="L7272" s="6">
        <v>51</v>
      </c>
      <c r="M7272" s="6">
        <v>32</v>
      </c>
      <c r="N7272" s="6">
        <v>2</v>
      </c>
      <c r="O7272" s="6">
        <v>7.4999999999999997E-2</v>
      </c>
      <c r="P7272" s="8">
        <v>1326.6000000000001</v>
      </c>
      <c r="Q7272" s="8">
        <v>703.09800000000007</v>
      </c>
      <c r="R7272" s="8">
        <f t="shared" si="340"/>
        <v>1048.0139999999999</v>
      </c>
      <c r="S7272" s="8">
        <f>(((Sales[[#This Row],[Unit Price]]-(Sales[[#This Row],[Discount Applied]]*Sales[[#This Row],[Unit Price]]))-Q7272)/Q7272)*100</f>
        <v>74.528301886792434</v>
      </c>
      <c r="T7272" s="8">
        <f t="shared" si="341"/>
        <v>2454.21</v>
      </c>
      <c r="U7272" s="8">
        <f>Sales[[#This Row],[Unit Cost]]*Sales[[#This Row],[Order Quantity]]</f>
        <v>1406.1960000000001</v>
      </c>
    </row>
    <row r="7273" spans="1:21" x14ac:dyDescent="0.2">
      <c r="A7273" s="6" t="s">
        <v>7486</v>
      </c>
      <c r="B7273" s="6" t="s">
        <v>23</v>
      </c>
      <c r="C7273" s="6" t="s">
        <v>144</v>
      </c>
      <c r="D7273" s="7">
        <v>44000</v>
      </c>
      <c r="E7273" s="7">
        <v>44112</v>
      </c>
      <c r="F7273" s="7">
        <v>44120</v>
      </c>
      <c r="G7273" s="7">
        <v>44128</v>
      </c>
      <c r="H7273" s="6">
        <f t="shared" si="339"/>
        <v>16</v>
      </c>
      <c r="I7273" s="6" t="s">
        <v>215</v>
      </c>
      <c r="J7273" s="6">
        <v>24</v>
      </c>
      <c r="K7273" s="6">
        <v>32</v>
      </c>
      <c r="L7273" s="6">
        <v>81</v>
      </c>
      <c r="M7273" s="6">
        <v>12</v>
      </c>
      <c r="N7273" s="6">
        <v>1</v>
      </c>
      <c r="O7273" s="6">
        <v>0.15</v>
      </c>
      <c r="P7273" s="8">
        <v>5266.2</v>
      </c>
      <c r="Q7273" s="8">
        <v>3528.3540000000003</v>
      </c>
      <c r="R7273" s="8">
        <f t="shared" si="340"/>
        <v>947.91599999999926</v>
      </c>
      <c r="S7273" s="8">
        <f>(((Sales[[#This Row],[Unit Price]]-(Sales[[#This Row],[Discount Applied]]*Sales[[#This Row],[Unit Price]]))-Q7273)/Q7273)*100</f>
        <v>26.865671641791021</v>
      </c>
      <c r="T7273" s="8">
        <f t="shared" si="341"/>
        <v>4476.2699999999995</v>
      </c>
      <c r="U7273" s="8">
        <f>Sales[[#This Row],[Unit Cost]]*Sales[[#This Row],[Order Quantity]]</f>
        <v>3528.3540000000003</v>
      </c>
    </row>
    <row r="7274" spans="1:21" x14ac:dyDescent="0.2">
      <c r="A7274" s="6" t="s">
        <v>7487</v>
      </c>
      <c r="B7274" s="6" t="s">
        <v>23</v>
      </c>
      <c r="C7274" s="6" t="s">
        <v>143</v>
      </c>
      <c r="D7274" s="7">
        <v>44000</v>
      </c>
      <c r="E7274" s="7">
        <v>44112</v>
      </c>
      <c r="F7274" s="7">
        <v>44114</v>
      </c>
      <c r="G7274" s="7">
        <v>44115</v>
      </c>
      <c r="H7274" s="6">
        <f t="shared" si="339"/>
        <v>3</v>
      </c>
      <c r="I7274" s="6" t="s">
        <v>215</v>
      </c>
      <c r="J7274" s="6">
        <v>24</v>
      </c>
      <c r="K7274" s="6">
        <v>3</v>
      </c>
      <c r="L7274" s="6">
        <v>354</v>
      </c>
      <c r="M7274" s="6">
        <v>10</v>
      </c>
      <c r="N7274" s="6">
        <v>7</v>
      </c>
      <c r="O7274" s="6">
        <v>7.4999999999999997E-2</v>
      </c>
      <c r="P7274" s="8">
        <v>6009.9000000000005</v>
      </c>
      <c r="Q7274" s="8">
        <v>4928.1180000000004</v>
      </c>
      <c r="R7274" s="8">
        <f t="shared" si="340"/>
        <v>4417.2764999999999</v>
      </c>
      <c r="S7274" s="8">
        <f>(((Sales[[#This Row],[Unit Price]]-(Sales[[#This Row],[Discount Applied]]*Sales[[#This Row],[Unit Price]]))-Q7274)/Q7274)*100</f>
        <v>12.804878048780486</v>
      </c>
      <c r="T7274" s="8">
        <f t="shared" si="341"/>
        <v>38914.102500000001</v>
      </c>
      <c r="U7274" s="8">
        <f>Sales[[#This Row],[Unit Cost]]*Sales[[#This Row],[Order Quantity]]</f>
        <v>34496.826000000001</v>
      </c>
    </row>
    <row r="7275" spans="1:21" x14ac:dyDescent="0.2">
      <c r="A7275" s="6" t="s">
        <v>7488</v>
      </c>
      <c r="B7275" s="6" t="s">
        <v>24</v>
      </c>
      <c r="C7275" s="6" t="s">
        <v>147</v>
      </c>
      <c r="D7275" s="7">
        <v>44000</v>
      </c>
      <c r="E7275" s="7">
        <v>44112</v>
      </c>
      <c r="F7275" s="7">
        <v>44119</v>
      </c>
      <c r="G7275" s="7">
        <v>44125</v>
      </c>
      <c r="H7275" s="6">
        <f t="shared" si="339"/>
        <v>13</v>
      </c>
      <c r="I7275" s="6" t="s">
        <v>215</v>
      </c>
      <c r="J7275" s="6">
        <v>7</v>
      </c>
      <c r="K7275" s="6">
        <v>3</v>
      </c>
      <c r="L7275" s="6">
        <v>258</v>
      </c>
      <c r="M7275" s="6">
        <v>27</v>
      </c>
      <c r="N7275" s="6">
        <v>2</v>
      </c>
      <c r="O7275" s="6">
        <v>0.15</v>
      </c>
      <c r="P7275" s="8">
        <v>1882.7</v>
      </c>
      <c r="Q7275" s="8">
        <v>1110.7929999999999</v>
      </c>
      <c r="R7275" s="8">
        <f t="shared" si="340"/>
        <v>979.00400000000036</v>
      </c>
      <c r="S7275" s="8">
        <f>(((Sales[[#This Row],[Unit Price]]-(Sales[[#This Row],[Discount Applied]]*Sales[[#This Row],[Unit Price]]))-Q7275)/Q7275)*100</f>
        <v>44.067796610169516</v>
      </c>
      <c r="T7275" s="8">
        <f t="shared" si="341"/>
        <v>3200.59</v>
      </c>
      <c r="U7275" s="8">
        <f>Sales[[#This Row],[Unit Cost]]*Sales[[#This Row],[Order Quantity]]</f>
        <v>2221.5859999999998</v>
      </c>
    </row>
    <row r="7276" spans="1:21" x14ac:dyDescent="0.2">
      <c r="A7276" s="6" t="s">
        <v>7489</v>
      </c>
      <c r="B7276" s="6" t="s">
        <v>23</v>
      </c>
      <c r="C7276" s="6" t="s">
        <v>146</v>
      </c>
      <c r="D7276" s="7">
        <v>44000</v>
      </c>
      <c r="E7276" s="7">
        <v>44112</v>
      </c>
      <c r="F7276" s="7">
        <v>44116</v>
      </c>
      <c r="G7276" s="7">
        <v>44120</v>
      </c>
      <c r="H7276" s="6">
        <f t="shared" si="339"/>
        <v>8</v>
      </c>
      <c r="I7276" s="6" t="s">
        <v>215</v>
      </c>
      <c r="J7276" s="6">
        <v>23</v>
      </c>
      <c r="K7276" s="6">
        <v>5</v>
      </c>
      <c r="L7276" s="6">
        <v>281</v>
      </c>
      <c r="M7276" s="6">
        <v>9</v>
      </c>
      <c r="N7276" s="6">
        <v>6</v>
      </c>
      <c r="O7276" s="6">
        <v>0.05</v>
      </c>
      <c r="P7276" s="8">
        <v>261.3</v>
      </c>
      <c r="Q7276" s="8">
        <v>214.26599999999999</v>
      </c>
      <c r="R7276" s="8">
        <f t="shared" si="340"/>
        <v>203.81400000000008</v>
      </c>
      <c r="S7276" s="8">
        <f>(((Sales[[#This Row],[Unit Price]]-(Sales[[#This Row],[Discount Applied]]*Sales[[#This Row],[Unit Price]]))-Q7276)/Q7276)*100</f>
        <v>15.853658536585376</v>
      </c>
      <c r="T7276" s="8">
        <f t="shared" si="341"/>
        <v>1489.41</v>
      </c>
      <c r="U7276" s="8">
        <f>Sales[[#This Row],[Unit Cost]]*Sales[[#This Row],[Order Quantity]]</f>
        <v>1285.596</v>
      </c>
    </row>
    <row r="7277" spans="1:21" x14ac:dyDescent="0.2">
      <c r="A7277" s="6" t="s">
        <v>7490</v>
      </c>
      <c r="B7277" s="6" t="s">
        <v>24</v>
      </c>
      <c r="C7277" s="6" t="s">
        <v>144</v>
      </c>
      <c r="D7277" s="7">
        <v>44000</v>
      </c>
      <c r="E7277" s="7">
        <v>44112</v>
      </c>
      <c r="F7277" s="7">
        <v>44133</v>
      </c>
      <c r="G7277" s="7">
        <v>44136</v>
      </c>
      <c r="H7277" s="6">
        <f t="shared" si="339"/>
        <v>24</v>
      </c>
      <c r="I7277" s="6" t="s">
        <v>215</v>
      </c>
      <c r="J7277" s="6">
        <v>5</v>
      </c>
      <c r="K7277" s="6">
        <v>39</v>
      </c>
      <c r="L7277" s="6">
        <v>65</v>
      </c>
      <c r="M7277" s="6">
        <v>42</v>
      </c>
      <c r="N7277" s="6">
        <v>4</v>
      </c>
      <c r="O7277" s="6">
        <v>0.05</v>
      </c>
      <c r="P7277" s="8">
        <v>3879.3</v>
      </c>
      <c r="Q7277" s="8">
        <v>1862.0640000000001</v>
      </c>
      <c r="R7277" s="8">
        <f t="shared" si="340"/>
        <v>7293.0839999999998</v>
      </c>
      <c r="S7277" s="8">
        <f>(((Sales[[#This Row],[Unit Price]]-(Sales[[#This Row],[Discount Applied]]*Sales[[#This Row],[Unit Price]]))-Q7277)/Q7277)*100</f>
        <v>97.916666666666657</v>
      </c>
      <c r="T7277" s="8">
        <f t="shared" si="341"/>
        <v>14741.34</v>
      </c>
      <c r="U7277" s="8">
        <f>Sales[[#This Row],[Unit Cost]]*Sales[[#This Row],[Order Quantity]]</f>
        <v>7448.2560000000003</v>
      </c>
    </row>
    <row r="7278" spans="1:21" x14ac:dyDescent="0.2">
      <c r="A7278" s="6" t="s">
        <v>7491</v>
      </c>
      <c r="B7278" s="6" t="s">
        <v>25</v>
      </c>
      <c r="C7278" s="6" t="s">
        <v>146</v>
      </c>
      <c r="D7278" s="7">
        <v>44000</v>
      </c>
      <c r="E7278" s="7">
        <v>44112</v>
      </c>
      <c r="F7278" s="7">
        <v>44123</v>
      </c>
      <c r="G7278" s="7">
        <v>44128</v>
      </c>
      <c r="H7278" s="6">
        <f t="shared" si="339"/>
        <v>16</v>
      </c>
      <c r="I7278" s="6" t="s">
        <v>215</v>
      </c>
      <c r="J7278" s="6">
        <v>14</v>
      </c>
      <c r="K7278" s="6">
        <v>21</v>
      </c>
      <c r="L7278" s="6">
        <v>299</v>
      </c>
      <c r="M7278" s="6">
        <v>4</v>
      </c>
      <c r="N7278" s="6">
        <v>5</v>
      </c>
      <c r="O7278" s="6">
        <v>7.4999999999999997E-2</v>
      </c>
      <c r="P7278" s="8">
        <v>1092.1000000000001</v>
      </c>
      <c r="Q7278" s="8">
        <v>436.84000000000009</v>
      </c>
      <c r="R7278" s="8">
        <f t="shared" si="340"/>
        <v>2866.7625000000003</v>
      </c>
      <c r="S7278" s="8">
        <f>(((Sales[[#This Row],[Unit Price]]-(Sales[[#This Row],[Discount Applied]]*Sales[[#This Row],[Unit Price]]))-Q7278)/Q7278)*100</f>
        <v>131.24999999999994</v>
      </c>
      <c r="T7278" s="8">
        <f t="shared" si="341"/>
        <v>5050.9625000000005</v>
      </c>
      <c r="U7278" s="8">
        <f>Sales[[#This Row],[Unit Cost]]*Sales[[#This Row],[Order Quantity]]</f>
        <v>2184.2000000000003</v>
      </c>
    </row>
    <row r="7279" spans="1:21" x14ac:dyDescent="0.2">
      <c r="A7279" s="6" t="s">
        <v>7492</v>
      </c>
      <c r="B7279" s="6" t="s">
        <v>24</v>
      </c>
      <c r="C7279" s="6" t="s">
        <v>144</v>
      </c>
      <c r="D7279" s="7">
        <v>44000</v>
      </c>
      <c r="E7279" s="7">
        <v>44112</v>
      </c>
      <c r="F7279" s="7">
        <v>44129</v>
      </c>
      <c r="G7279" s="7">
        <v>44137</v>
      </c>
      <c r="H7279" s="6">
        <f t="shared" si="339"/>
        <v>25</v>
      </c>
      <c r="I7279" s="6" t="s">
        <v>215</v>
      </c>
      <c r="J7279" s="6">
        <v>3</v>
      </c>
      <c r="K7279" s="6">
        <v>45</v>
      </c>
      <c r="L7279" s="6">
        <v>79</v>
      </c>
      <c r="M7279" s="6">
        <v>37</v>
      </c>
      <c r="N7279" s="6">
        <v>4</v>
      </c>
      <c r="O7279" s="6">
        <v>0.2</v>
      </c>
      <c r="P7279" s="8">
        <v>1775.5</v>
      </c>
      <c r="Q7279" s="8">
        <v>1473.665</v>
      </c>
      <c r="R7279" s="8">
        <f t="shared" si="340"/>
        <v>-213.05999999999949</v>
      </c>
      <c r="S7279" s="8">
        <f>(((Sales[[#This Row],[Unit Price]]-(Sales[[#This Row],[Discount Applied]]*Sales[[#This Row],[Unit Price]]))-Q7279)/Q7279)*100</f>
        <v>-3.6144578313252929</v>
      </c>
      <c r="T7279" s="8">
        <f t="shared" si="341"/>
        <v>5681.6</v>
      </c>
      <c r="U7279" s="8">
        <f>Sales[[#This Row],[Unit Cost]]*Sales[[#This Row],[Order Quantity]]</f>
        <v>5894.66</v>
      </c>
    </row>
    <row r="7280" spans="1:21" x14ac:dyDescent="0.2">
      <c r="A7280" s="6" t="s">
        <v>7493</v>
      </c>
      <c r="B7280" s="6" t="s">
        <v>25</v>
      </c>
      <c r="C7280" s="6" t="s">
        <v>145</v>
      </c>
      <c r="D7280" s="7">
        <v>44000</v>
      </c>
      <c r="E7280" s="7">
        <v>44112</v>
      </c>
      <c r="F7280" s="7">
        <v>44125</v>
      </c>
      <c r="G7280" s="7">
        <v>44135</v>
      </c>
      <c r="H7280" s="6">
        <f t="shared" si="339"/>
        <v>23</v>
      </c>
      <c r="I7280" s="6" t="s">
        <v>215</v>
      </c>
      <c r="J7280" s="6">
        <v>14</v>
      </c>
      <c r="K7280" s="6">
        <v>2</v>
      </c>
      <c r="L7280" s="6">
        <v>98</v>
      </c>
      <c r="M7280" s="6">
        <v>7</v>
      </c>
      <c r="N7280" s="6">
        <v>6</v>
      </c>
      <c r="O7280" s="6">
        <v>0.3</v>
      </c>
      <c r="P7280" s="8">
        <v>1728.6000000000001</v>
      </c>
      <c r="Q7280" s="8">
        <v>933.44400000000019</v>
      </c>
      <c r="R7280" s="8">
        <f t="shared" si="340"/>
        <v>1659.4559999999992</v>
      </c>
      <c r="S7280" s="8">
        <f>(((Sales[[#This Row],[Unit Price]]-(Sales[[#This Row],[Discount Applied]]*Sales[[#This Row],[Unit Price]]))-Q7280)/Q7280)*100</f>
        <v>29.629629629629601</v>
      </c>
      <c r="T7280" s="8">
        <f t="shared" si="341"/>
        <v>7260.12</v>
      </c>
      <c r="U7280" s="8">
        <f>Sales[[#This Row],[Unit Cost]]*Sales[[#This Row],[Order Quantity]]</f>
        <v>5600.6640000000007</v>
      </c>
    </row>
    <row r="7281" spans="1:21" x14ac:dyDescent="0.2">
      <c r="A7281" s="6" t="s">
        <v>7494</v>
      </c>
      <c r="B7281" s="6" t="s">
        <v>23</v>
      </c>
      <c r="C7281" s="6" t="s">
        <v>146</v>
      </c>
      <c r="D7281" s="7">
        <v>44000</v>
      </c>
      <c r="E7281" s="7">
        <v>44113</v>
      </c>
      <c r="F7281" s="7">
        <v>44132</v>
      </c>
      <c r="G7281" s="7">
        <v>44137</v>
      </c>
      <c r="H7281" s="6">
        <f t="shared" si="339"/>
        <v>24</v>
      </c>
      <c r="I7281" s="6" t="s">
        <v>215</v>
      </c>
      <c r="J7281" s="6">
        <v>22</v>
      </c>
      <c r="K7281" s="6">
        <v>39</v>
      </c>
      <c r="L7281" s="6">
        <v>293</v>
      </c>
      <c r="M7281" s="6">
        <v>17</v>
      </c>
      <c r="N7281" s="6">
        <v>6</v>
      </c>
      <c r="O7281" s="6">
        <v>7.4999999999999997E-2</v>
      </c>
      <c r="P7281" s="8">
        <v>1112.2</v>
      </c>
      <c r="Q7281" s="8">
        <v>600.58800000000008</v>
      </c>
      <c r="R7281" s="8">
        <f t="shared" si="340"/>
        <v>2569.1820000000007</v>
      </c>
      <c r="S7281" s="8">
        <f>(((Sales[[#This Row],[Unit Price]]-(Sales[[#This Row],[Discount Applied]]*Sales[[#This Row],[Unit Price]]))-Q7281)/Q7281)*100</f>
        <v>71.296296296296291</v>
      </c>
      <c r="T7281" s="8">
        <f t="shared" si="341"/>
        <v>6172.7100000000009</v>
      </c>
      <c r="U7281" s="8">
        <f>Sales[[#This Row],[Unit Cost]]*Sales[[#This Row],[Order Quantity]]</f>
        <v>3603.5280000000002</v>
      </c>
    </row>
    <row r="7282" spans="1:21" x14ac:dyDescent="0.2">
      <c r="A7282" s="6" t="s">
        <v>7495</v>
      </c>
      <c r="B7282" s="6" t="s">
        <v>23</v>
      </c>
      <c r="C7282" s="6" t="s">
        <v>146</v>
      </c>
      <c r="D7282" s="7">
        <v>44000</v>
      </c>
      <c r="E7282" s="7">
        <v>44113</v>
      </c>
      <c r="F7282" s="7">
        <v>44135</v>
      </c>
      <c r="G7282" s="7">
        <v>44136</v>
      </c>
      <c r="H7282" s="6">
        <f t="shared" si="339"/>
        <v>23</v>
      </c>
      <c r="I7282" s="6" t="s">
        <v>215</v>
      </c>
      <c r="J7282" s="6">
        <v>23</v>
      </c>
      <c r="K7282" s="6">
        <v>13</v>
      </c>
      <c r="L7282" s="6">
        <v>304</v>
      </c>
      <c r="M7282" s="6">
        <v>39</v>
      </c>
      <c r="N7282" s="6">
        <v>1</v>
      </c>
      <c r="O7282" s="6">
        <v>7.4999999999999997E-2</v>
      </c>
      <c r="P7282" s="8">
        <v>1989.9</v>
      </c>
      <c r="Q7282" s="8">
        <v>1631.7180000000001</v>
      </c>
      <c r="R7282" s="8">
        <f t="shared" si="340"/>
        <v>208.93949999999995</v>
      </c>
      <c r="S7282" s="8">
        <f>(((Sales[[#This Row],[Unit Price]]-(Sales[[#This Row],[Discount Applied]]*Sales[[#This Row],[Unit Price]]))-Q7282)/Q7282)*100</f>
        <v>12.804878048780486</v>
      </c>
      <c r="T7282" s="8">
        <f t="shared" si="341"/>
        <v>1840.6575</v>
      </c>
      <c r="U7282" s="8">
        <f>Sales[[#This Row],[Unit Cost]]*Sales[[#This Row],[Order Quantity]]</f>
        <v>1631.7180000000001</v>
      </c>
    </row>
    <row r="7283" spans="1:21" x14ac:dyDescent="0.2">
      <c r="A7283" s="6" t="s">
        <v>7496</v>
      </c>
      <c r="B7283" s="6" t="s">
        <v>23</v>
      </c>
      <c r="C7283" s="6" t="s">
        <v>146</v>
      </c>
      <c r="D7283" s="7">
        <v>44000</v>
      </c>
      <c r="E7283" s="7">
        <v>44113</v>
      </c>
      <c r="F7283" s="7">
        <v>44121</v>
      </c>
      <c r="G7283" s="7">
        <v>44131</v>
      </c>
      <c r="H7283" s="6">
        <f t="shared" si="339"/>
        <v>18</v>
      </c>
      <c r="I7283" s="6" t="s">
        <v>215</v>
      </c>
      <c r="J7283" s="6">
        <v>24</v>
      </c>
      <c r="K7283" s="6">
        <v>6</v>
      </c>
      <c r="L7283" s="6">
        <v>299</v>
      </c>
      <c r="M7283" s="6">
        <v>14</v>
      </c>
      <c r="N7283" s="6">
        <v>8</v>
      </c>
      <c r="O7283" s="6">
        <v>0.4</v>
      </c>
      <c r="P7283" s="8">
        <v>3926.2000000000003</v>
      </c>
      <c r="Q7283" s="8">
        <v>2316.4580000000001</v>
      </c>
      <c r="R7283" s="8">
        <f t="shared" si="340"/>
        <v>314.09600000000137</v>
      </c>
      <c r="S7283" s="8">
        <f>(((Sales[[#This Row],[Unit Price]]-(Sales[[#This Row],[Discount Applied]]*Sales[[#This Row],[Unit Price]]))-Q7283)/Q7283)*100</f>
        <v>1.6949152542372954</v>
      </c>
      <c r="T7283" s="8">
        <f t="shared" si="341"/>
        <v>18845.760000000002</v>
      </c>
      <c r="U7283" s="8">
        <f>Sales[[#This Row],[Unit Cost]]*Sales[[#This Row],[Order Quantity]]</f>
        <v>18531.664000000001</v>
      </c>
    </row>
    <row r="7284" spans="1:21" x14ac:dyDescent="0.2">
      <c r="A7284" s="6" t="s">
        <v>7497</v>
      </c>
      <c r="B7284" s="6" t="s">
        <v>24</v>
      </c>
      <c r="C7284" s="6" t="s">
        <v>146</v>
      </c>
      <c r="D7284" s="7">
        <v>44000</v>
      </c>
      <c r="E7284" s="7">
        <v>44113</v>
      </c>
      <c r="F7284" s="7">
        <v>44139</v>
      </c>
      <c r="G7284" s="7">
        <v>44149</v>
      </c>
      <c r="H7284" s="6">
        <f t="shared" si="339"/>
        <v>36</v>
      </c>
      <c r="I7284" s="6" t="s">
        <v>215</v>
      </c>
      <c r="J7284" s="6">
        <v>11</v>
      </c>
      <c r="K7284" s="6">
        <v>17</v>
      </c>
      <c r="L7284" s="6">
        <v>296</v>
      </c>
      <c r="M7284" s="6">
        <v>31</v>
      </c>
      <c r="N7284" s="6">
        <v>2</v>
      </c>
      <c r="O7284" s="6">
        <v>7.4999999999999997E-2</v>
      </c>
      <c r="P7284" s="8">
        <v>3852.5</v>
      </c>
      <c r="Q7284" s="8">
        <v>2234.4499999999998</v>
      </c>
      <c r="R7284" s="8">
        <f t="shared" si="340"/>
        <v>2658.2250000000004</v>
      </c>
      <c r="S7284" s="8">
        <f>(((Sales[[#This Row],[Unit Price]]-(Sales[[#This Row],[Discount Applied]]*Sales[[#This Row],[Unit Price]]))-Q7284)/Q7284)*100</f>
        <v>59.482758620689665</v>
      </c>
      <c r="T7284" s="8">
        <f t="shared" si="341"/>
        <v>7127.125</v>
      </c>
      <c r="U7284" s="8">
        <f>Sales[[#This Row],[Unit Cost]]*Sales[[#This Row],[Order Quantity]]</f>
        <v>4468.8999999999996</v>
      </c>
    </row>
    <row r="7285" spans="1:21" x14ac:dyDescent="0.2">
      <c r="A7285" s="6" t="s">
        <v>7498</v>
      </c>
      <c r="B7285" s="6" t="s">
        <v>24</v>
      </c>
      <c r="C7285" s="6" t="s">
        <v>145</v>
      </c>
      <c r="D7285" s="7">
        <v>44000</v>
      </c>
      <c r="E7285" s="7">
        <v>44113</v>
      </c>
      <c r="F7285" s="7">
        <v>44127</v>
      </c>
      <c r="G7285" s="7">
        <v>44136</v>
      </c>
      <c r="H7285" s="6">
        <f t="shared" si="339"/>
        <v>23</v>
      </c>
      <c r="I7285" s="6" t="s">
        <v>215</v>
      </c>
      <c r="J7285" s="6">
        <v>1</v>
      </c>
      <c r="K7285" s="6">
        <v>17</v>
      </c>
      <c r="L7285" s="6">
        <v>149</v>
      </c>
      <c r="M7285" s="6">
        <v>45</v>
      </c>
      <c r="N7285" s="6">
        <v>8</v>
      </c>
      <c r="O7285" s="6">
        <v>0.4</v>
      </c>
      <c r="P7285" s="8">
        <v>837.5</v>
      </c>
      <c r="Q7285" s="8">
        <v>619.75</v>
      </c>
      <c r="R7285" s="8">
        <f t="shared" si="340"/>
        <v>-938</v>
      </c>
      <c r="S7285" s="8">
        <f>(((Sales[[#This Row],[Unit Price]]-(Sales[[#This Row],[Discount Applied]]*Sales[[#This Row],[Unit Price]]))-Q7285)/Q7285)*100</f>
        <v>-18.918918918918919</v>
      </c>
      <c r="T7285" s="8">
        <f t="shared" si="341"/>
        <v>4020</v>
      </c>
      <c r="U7285" s="8">
        <f>Sales[[#This Row],[Unit Cost]]*Sales[[#This Row],[Order Quantity]]</f>
        <v>4958</v>
      </c>
    </row>
    <row r="7286" spans="1:21" x14ac:dyDescent="0.2">
      <c r="A7286" s="6" t="s">
        <v>7499</v>
      </c>
      <c r="B7286" s="6" t="s">
        <v>25</v>
      </c>
      <c r="C7286" s="6" t="s">
        <v>147</v>
      </c>
      <c r="D7286" s="7">
        <v>44000</v>
      </c>
      <c r="E7286" s="7">
        <v>44113</v>
      </c>
      <c r="F7286" s="7">
        <v>44129</v>
      </c>
      <c r="G7286" s="7">
        <v>44131</v>
      </c>
      <c r="H7286" s="6">
        <f t="shared" si="339"/>
        <v>18</v>
      </c>
      <c r="I7286" s="6" t="s">
        <v>215</v>
      </c>
      <c r="J7286" s="6">
        <v>19</v>
      </c>
      <c r="K7286" s="6">
        <v>26</v>
      </c>
      <c r="L7286" s="6">
        <v>213</v>
      </c>
      <c r="M7286" s="6">
        <v>44</v>
      </c>
      <c r="N7286" s="6">
        <v>7</v>
      </c>
      <c r="O7286" s="6">
        <v>0.1</v>
      </c>
      <c r="P7286" s="8">
        <v>2271.3000000000002</v>
      </c>
      <c r="Q7286" s="8">
        <v>1748.9010000000001</v>
      </c>
      <c r="R7286" s="8">
        <f t="shared" si="340"/>
        <v>2066.8830000000016</v>
      </c>
      <c r="S7286" s="8">
        <f>(((Sales[[#This Row],[Unit Price]]-(Sales[[#This Row],[Discount Applied]]*Sales[[#This Row],[Unit Price]]))-Q7286)/Q7286)*100</f>
        <v>16.883116883116884</v>
      </c>
      <c r="T7286" s="8">
        <f t="shared" si="341"/>
        <v>14309.190000000002</v>
      </c>
      <c r="U7286" s="8">
        <f>Sales[[#This Row],[Unit Cost]]*Sales[[#This Row],[Order Quantity]]</f>
        <v>12242.307000000001</v>
      </c>
    </row>
    <row r="7287" spans="1:21" x14ac:dyDescent="0.2">
      <c r="A7287" s="6" t="s">
        <v>7500</v>
      </c>
      <c r="B7287" s="6" t="s">
        <v>25</v>
      </c>
      <c r="C7287" s="6" t="s">
        <v>148</v>
      </c>
      <c r="D7287" s="7">
        <v>44000</v>
      </c>
      <c r="E7287" s="7">
        <v>44113</v>
      </c>
      <c r="F7287" s="7">
        <v>44125</v>
      </c>
      <c r="G7287" s="7">
        <v>44132</v>
      </c>
      <c r="H7287" s="6">
        <f t="shared" si="339"/>
        <v>19</v>
      </c>
      <c r="I7287" s="6" t="s">
        <v>215</v>
      </c>
      <c r="J7287" s="6">
        <v>14</v>
      </c>
      <c r="K7287" s="6">
        <v>39</v>
      </c>
      <c r="L7287" s="6">
        <v>26</v>
      </c>
      <c r="M7287" s="6">
        <v>31</v>
      </c>
      <c r="N7287" s="6">
        <v>6</v>
      </c>
      <c r="O7287" s="6">
        <v>0.1</v>
      </c>
      <c r="P7287" s="8">
        <v>207.70000000000002</v>
      </c>
      <c r="Q7287" s="8">
        <v>137.08200000000002</v>
      </c>
      <c r="R7287" s="8">
        <f t="shared" si="340"/>
        <v>299.08799999999974</v>
      </c>
      <c r="S7287" s="8">
        <f>(((Sales[[#This Row],[Unit Price]]-(Sales[[#This Row],[Discount Applied]]*Sales[[#This Row],[Unit Price]]))-Q7287)/Q7287)*100</f>
        <v>36.363636363636346</v>
      </c>
      <c r="T7287" s="8">
        <f t="shared" si="341"/>
        <v>1121.58</v>
      </c>
      <c r="U7287" s="8">
        <f>Sales[[#This Row],[Unit Cost]]*Sales[[#This Row],[Order Quantity]]</f>
        <v>822.49200000000019</v>
      </c>
    </row>
    <row r="7288" spans="1:21" x14ac:dyDescent="0.2">
      <c r="A7288" s="6" t="s">
        <v>7501</v>
      </c>
      <c r="B7288" s="6" t="s">
        <v>23</v>
      </c>
      <c r="C7288" s="6" t="s">
        <v>146</v>
      </c>
      <c r="D7288" s="7">
        <v>44000</v>
      </c>
      <c r="E7288" s="7">
        <v>44113</v>
      </c>
      <c r="F7288" s="7">
        <v>44120</v>
      </c>
      <c r="G7288" s="7">
        <v>44126</v>
      </c>
      <c r="H7288" s="6">
        <f t="shared" si="339"/>
        <v>13</v>
      </c>
      <c r="I7288" s="6" t="s">
        <v>215</v>
      </c>
      <c r="J7288" s="6">
        <v>23</v>
      </c>
      <c r="K7288" s="6">
        <v>14</v>
      </c>
      <c r="L7288" s="6">
        <v>274</v>
      </c>
      <c r="M7288" s="6">
        <v>40</v>
      </c>
      <c r="N7288" s="6">
        <v>8</v>
      </c>
      <c r="O7288" s="6">
        <v>0.15</v>
      </c>
      <c r="P7288" s="8">
        <v>938</v>
      </c>
      <c r="Q7288" s="8">
        <v>731.64</v>
      </c>
      <c r="R7288" s="8">
        <f t="shared" si="340"/>
        <v>525.27999999999975</v>
      </c>
      <c r="S7288" s="8">
        <f>(((Sales[[#This Row],[Unit Price]]-(Sales[[#This Row],[Discount Applied]]*Sales[[#This Row],[Unit Price]]))-Q7288)/Q7288)*100</f>
        <v>8.9743589743589709</v>
      </c>
      <c r="T7288" s="8">
        <f t="shared" si="341"/>
        <v>6378.4</v>
      </c>
      <c r="U7288" s="8">
        <f>Sales[[#This Row],[Unit Cost]]*Sales[[#This Row],[Order Quantity]]</f>
        <v>5853.12</v>
      </c>
    </row>
    <row r="7289" spans="1:21" x14ac:dyDescent="0.2">
      <c r="A7289" s="6" t="s">
        <v>7502</v>
      </c>
      <c r="B7289" s="6" t="s">
        <v>23</v>
      </c>
      <c r="C7289" s="6" t="s">
        <v>146</v>
      </c>
      <c r="D7289" s="7">
        <v>44000</v>
      </c>
      <c r="E7289" s="7">
        <v>44114</v>
      </c>
      <c r="F7289" s="7">
        <v>44116</v>
      </c>
      <c r="G7289" s="7">
        <v>44117</v>
      </c>
      <c r="H7289" s="6">
        <f t="shared" si="339"/>
        <v>3</v>
      </c>
      <c r="I7289" s="6" t="s">
        <v>215</v>
      </c>
      <c r="J7289" s="6">
        <v>22</v>
      </c>
      <c r="K7289" s="6">
        <v>43</v>
      </c>
      <c r="L7289" s="6">
        <v>263</v>
      </c>
      <c r="M7289" s="6">
        <v>39</v>
      </c>
      <c r="N7289" s="6">
        <v>2</v>
      </c>
      <c r="O7289" s="6">
        <v>0.05</v>
      </c>
      <c r="P7289" s="8">
        <v>3142.3</v>
      </c>
      <c r="Q7289" s="8">
        <v>1445.4580000000001</v>
      </c>
      <c r="R7289" s="8">
        <f t="shared" si="340"/>
        <v>3079.4540000000006</v>
      </c>
      <c r="S7289" s="8">
        <f>(((Sales[[#This Row],[Unit Price]]-(Sales[[#This Row],[Discount Applied]]*Sales[[#This Row],[Unit Price]]))-Q7289)/Q7289)*100</f>
        <v>106.5217391304348</v>
      </c>
      <c r="T7289" s="8">
        <f t="shared" si="341"/>
        <v>5970.3700000000008</v>
      </c>
      <c r="U7289" s="8">
        <f>Sales[[#This Row],[Unit Cost]]*Sales[[#This Row],[Order Quantity]]</f>
        <v>2890.9160000000002</v>
      </c>
    </row>
    <row r="7290" spans="1:21" x14ac:dyDescent="0.2">
      <c r="A7290" s="6" t="s">
        <v>7503</v>
      </c>
      <c r="B7290" s="6" t="s">
        <v>24</v>
      </c>
      <c r="C7290" s="6" t="s">
        <v>145</v>
      </c>
      <c r="D7290" s="7">
        <v>44000</v>
      </c>
      <c r="E7290" s="7">
        <v>44114</v>
      </c>
      <c r="F7290" s="7">
        <v>44124</v>
      </c>
      <c r="G7290" s="7">
        <v>44130</v>
      </c>
      <c r="H7290" s="6">
        <f t="shared" si="339"/>
        <v>16</v>
      </c>
      <c r="I7290" s="6" t="s">
        <v>215</v>
      </c>
      <c r="J7290" s="6">
        <v>10</v>
      </c>
      <c r="K7290" s="6">
        <v>3</v>
      </c>
      <c r="L7290" s="6">
        <v>182</v>
      </c>
      <c r="M7290" s="6">
        <v>7</v>
      </c>
      <c r="N7290" s="6">
        <v>8</v>
      </c>
      <c r="O7290" s="6">
        <v>0.1</v>
      </c>
      <c r="P7290" s="8">
        <v>2458.9</v>
      </c>
      <c r="Q7290" s="8">
        <v>2016.298</v>
      </c>
      <c r="R7290" s="8">
        <f t="shared" si="340"/>
        <v>1573.6960000000017</v>
      </c>
      <c r="S7290" s="8">
        <f>(((Sales[[#This Row],[Unit Price]]-(Sales[[#This Row],[Discount Applied]]*Sales[[#This Row],[Unit Price]]))-Q7290)/Q7290)*100</f>
        <v>9.7560975609756202</v>
      </c>
      <c r="T7290" s="8">
        <f t="shared" si="341"/>
        <v>17704.080000000002</v>
      </c>
      <c r="U7290" s="8">
        <f>Sales[[#This Row],[Unit Cost]]*Sales[[#This Row],[Order Quantity]]</f>
        <v>16130.384</v>
      </c>
    </row>
    <row r="7291" spans="1:21" x14ac:dyDescent="0.2">
      <c r="A7291" s="6" t="s">
        <v>7504</v>
      </c>
      <c r="B7291" s="6" t="s">
        <v>26</v>
      </c>
      <c r="C7291" s="6" t="s">
        <v>148</v>
      </c>
      <c r="D7291" s="7">
        <v>44000</v>
      </c>
      <c r="E7291" s="7">
        <v>44114</v>
      </c>
      <c r="F7291" s="7">
        <v>44117</v>
      </c>
      <c r="G7291" s="7">
        <v>44118</v>
      </c>
      <c r="H7291" s="6">
        <f t="shared" si="339"/>
        <v>4</v>
      </c>
      <c r="I7291" s="6" t="s">
        <v>215</v>
      </c>
      <c r="J7291" s="6">
        <v>26</v>
      </c>
      <c r="K7291" s="6">
        <v>4</v>
      </c>
      <c r="L7291" s="6">
        <v>12</v>
      </c>
      <c r="M7291" s="6">
        <v>31</v>
      </c>
      <c r="N7291" s="6">
        <v>8</v>
      </c>
      <c r="O7291" s="6">
        <v>7.4999999999999997E-2</v>
      </c>
      <c r="P7291" s="8">
        <v>3939.6</v>
      </c>
      <c r="Q7291" s="8">
        <v>2718.3239999999996</v>
      </c>
      <c r="R7291" s="8">
        <f t="shared" si="340"/>
        <v>7406.448000000004</v>
      </c>
      <c r="S7291" s="8">
        <f>(((Sales[[#This Row],[Unit Price]]-(Sales[[#This Row],[Discount Applied]]*Sales[[#This Row],[Unit Price]]))-Q7291)/Q7291)*100</f>
        <v>34.057971014492779</v>
      </c>
      <c r="T7291" s="8">
        <f t="shared" si="341"/>
        <v>29153.040000000001</v>
      </c>
      <c r="U7291" s="8">
        <f>Sales[[#This Row],[Unit Cost]]*Sales[[#This Row],[Order Quantity]]</f>
        <v>21746.591999999997</v>
      </c>
    </row>
    <row r="7292" spans="1:21" x14ac:dyDescent="0.2">
      <c r="A7292" s="6" t="s">
        <v>7505</v>
      </c>
      <c r="B7292" s="6" t="s">
        <v>25</v>
      </c>
      <c r="C7292" s="6" t="s">
        <v>143</v>
      </c>
      <c r="D7292" s="7">
        <v>44000</v>
      </c>
      <c r="E7292" s="7">
        <v>44114</v>
      </c>
      <c r="F7292" s="7">
        <v>44118</v>
      </c>
      <c r="G7292" s="7">
        <v>44126</v>
      </c>
      <c r="H7292" s="6">
        <f t="shared" si="339"/>
        <v>12</v>
      </c>
      <c r="I7292" s="6" t="s">
        <v>215</v>
      </c>
      <c r="J7292" s="6">
        <v>13</v>
      </c>
      <c r="K7292" s="6">
        <v>46</v>
      </c>
      <c r="L7292" s="6">
        <v>363</v>
      </c>
      <c r="M7292" s="6">
        <v>7</v>
      </c>
      <c r="N7292" s="6">
        <v>1</v>
      </c>
      <c r="O7292" s="6">
        <v>7.4999999999999997E-2</v>
      </c>
      <c r="P7292" s="8">
        <v>1829.1000000000001</v>
      </c>
      <c r="Q7292" s="8">
        <v>1280.3700000000001</v>
      </c>
      <c r="R7292" s="8">
        <f t="shared" si="340"/>
        <v>411.5474999999999</v>
      </c>
      <c r="S7292" s="8">
        <f>(((Sales[[#This Row],[Unit Price]]-(Sales[[#This Row],[Discount Applied]]*Sales[[#This Row],[Unit Price]]))-Q7292)/Q7292)*100</f>
        <v>32.142857142857132</v>
      </c>
      <c r="T7292" s="8">
        <f t="shared" si="341"/>
        <v>1691.9175</v>
      </c>
      <c r="U7292" s="8">
        <f>Sales[[#This Row],[Unit Cost]]*Sales[[#This Row],[Order Quantity]]</f>
        <v>1280.3700000000001</v>
      </c>
    </row>
    <row r="7293" spans="1:21" x14ac:dyDescent="0.2">
      <c r="A7293" s="6" t="s">
        <v>7506</v>
      </c>
      <c r="B7293" s="6" t="s">
        <v>24</v>
      </c>
      <c r="C7293" s="6" t="s">
        <v>146</v>
      </c>
      <c r="D7293" s="7">
        <v>44000</v>
      </c>
      <c r="E7293" s="7">
        <v>44114</v>
      </c>
      <c r="F7293" s="7">
        <v>44133</v>
      </c>
      <c r="G7293" s="7">
        <v>44143</v>
      </c>
      <c r="H7293" s="6">
        <f t="shared" si="339"/>
        <v>29</v>
      </c>
      <c r="I7293" s="6" t="s">
        <v>215</v>
      </c>
      <c r="J7293" s="6">
        <v>8</v>
      </c>
      <c r="K7293" s="6">
        <v>29</v>
      </c>
      <c r="L7293" s="6">
        <v>312</v>
      </c>
      <c r="M7293" s="6">
        <v>15</v>
      </c>
      <c r="N7293" s="6">
        <v>5</v>
      </c>
      <c r="O7293" s="6">
        <v>0.4</v>
      </c>
      <c r="P7293" s="8">
        <v>964.80000000000007</v>
      </c>
      <c r="Q7293" s="8">
        <v>742.89600000000007</v>
      </c>
      <c r="R7293" s="8">
        <f t="shared" si="340"/>
        <v>-820.08000000000084</v>
      </c>
      <c r="S7293" s="8">
        <f>(((Sales[[#This Row],[Unit Price]]-(Sales[[#This Row],[Discount Applied]]*Sales[[#This Row],[Unit Price]]))-Q7293)/Q7293)*100</f>
        <v>-22.077922077922086</v>
      </c>
      <c r="T7293" s="8">
        <f t="shared" si="341"/>
        <v>2894.3999999999996</v>
      </c>
      <c r="U7293" s="8">
        <f>Sales[[#This Row],[Unit Cost]]*Sales[[#This Row],[Order Quantity]]</f>
        <v>3714.4800000000005</v>
      </c>
    </row>
    <row r="7294" spans="1:21" x14ac:dyDescent="0.2">
      <c r="A7294" s="6" t="s">
        <v>7507</v>
      </c>
      <c r="B7294" s="6" t="s">
        <v>23</v>
      </c>
      <c r="C7294" s="6" t="s">
        <v>146</v>
      </c>
      <c r="D7294" s="7">
        <v>44000</v>
      </c>
      <c r="E7294" s="7">
        <v>44114</v>
      </c>
      <c r="F7294" s="7">
        <v>44131</v>
      </c>
      <c r="G7294" s="7">
        <v>44136</v>
      </c>
      <c r="H7294" s="6">
        <f t="shared" si="339"/>
        <v>22</v>
      </c>
      <c r="I7294" s="6" t="s">
        <v>215</v>
      </c>
      <c r="J7294" s="6">
        <v>25</v>
      </c>
      <c r="K7294" s="6">
        <v>15</v>
      </c>
      <c r="L7294" s="6">
        <v>286</v>
      </c>
      <c r="M7294" s="6">
        <v>41</v>
      </c>
      <c r="N7294" s="6">
        <v>5</v>
      </c>
      <c r="O7294" s="6">
        <v>7.4999999999999997E-2</v>
      </c>
      <c r="P7294" s="8">
        <v>1051.9000000000001</v>
      </c>
      <c r="Q7294" s="8">
        <v>704.77300000000014</v>
      </c>
      <c r="R7294" s="8">
        <f t="shared" si="340"/>
        <v>1341.1724999999997</v>
      </c>
      <c r="S7294" s="8">
        <f>(((Sales[[#This Row],[Unit Price]]-(Sales[[#This Row],[Discount Applied]]*Sales[[#This Row],[Unit Price]]))-Q7294)/Q7294)*100</f>
        <v>38.059701492537293</v>
      </c>
      <c r="T7294" s="8">
        <f t="shared" si="341"/>
        <v>4865.0375000000004</v>
      </c>
      <c r="U7294" s="8">
        <f>Sales[[#This Row],[Unit Cost]]*Sales[[#This Row],[Order Quantity]]</f>
        <v>3523.8650000000007</v>
      </c>
    </row>
    <row r="7295" spans="1:21" x14ac:dyDescent="0.2">
      <c r="A7295" s="6" t="s">
        <v>7508</v>
      </c>
      <c r="B7295" s="6" t="s">
        <v>25</v>
      </c>
      <c r="C7295" s="6" t="s">
        <v>145</v>
      </c>
      <c r="D7295" s="7">
        <v>44000</v>
      </c>
      <c r="E7295" s="7">
        <v>44114</v>
      </c>
      <c r="F7295" s="7">
        <v>44119</v>
      </c>
      <c r="G7295" s="7">
        <v>44125</v>
      </c>
      <c r="H7295" s="6">
        <f t="shared" si="339"/>
        <v>11</v>
      </c>
      <c r="I7295" s="6" t="s">
        <v>215</v>
      </c>
      <c r="J7295" s="6">
        <v>12</v>
      </c>
      <c r="K7295" s="6">
        <v>27</v>
      </c>
      <c r="L7295" s="6">
        <v>143</v>
      </c>
      <c r="M7295" s="6">
        <v>8</v>
      </c>
      <c r="N7295" s="6">
        <v>2</v>
      </c>
      <c r="O7295" s="6">
        <v>0.15</v>
      </c>
      <c r="P7295" s="8">
        <v>207.70000000000002</v>
      </c>
      <c r="Q7295" s="8">
        <v>149.54400000000001</v>
      </c>
      <c r="R7295" s="8">
        <f t="shared" si="340"/>
        <v>54.00200000000001</v>
      </c>
      <c r="S7295" s="8">
        <f>(((Sales[[#This Row],[Unit Price]]-(Sales[[#This Row],[Discount Applied]]*Sales[[#This Row],[Unit Price]]))-Q7295)/Q7295)*100</f>
        <v>18.055555555555557</v>
      </c>
      <c r="T7295" s="8">
        <f t="shared" si="341"/>
        <v>353.09000000000003</v>
      </c>
      <c r="U7295" s="8">
        <f>Sales[[#This Row],[Unit Cost]]*Sales[[#This Row],[Order Quantity]]</f>
        <v>299.08800000000002</v>
      </c>
    </row>
    <row r="7296" spans="1:21" x14ac:dyDescent="0.2">
      <c r="A7296" s="6" t="s">
        <v>7509</v>
      </c>
      <c r="B7296" s="6" t="s">
        <v>23</v>
      </c>
      <c r="C7296" s="6" t="s">
        <v>145</v>
      </c>
      <c r="D7296" s="7">
        <v>44000</v>
      </c>
      <c r="E7296" s="7">
        <v>44114</v>
      </c>
      <c r="F7296" s="7">
        <v>44133</v>
      </c>
      <c r="G7296" s="7">
        <v>44143</v>
      </c>
      <c r="H7296" s="6">
        <f t="shared" si="339"/>
        <v>29</v>
      </c>
      <c r="I7296" s="6" t="s">
        <v>215</v>
      </c>
      <c r="J7296" s="6">
        <v>21</v>
      </c>
      <c r="K7296" s="6">
        <v>11</v>
      </c>
      <c r="L7296" s="6">
        <v>198</v>
      </c>
      <c r="M7296" s="6">
        <v>36</v>
      </c>
      <c r="N7296" s="6">
        <v>7</v>
      </c>
      <c r="O7296" s="6">
        <v>0.05</v>
      </c>
      <c r="P7296" s="8">
        <v>1085.4000000000001</v>
      </c>
      <c r="Q7296" s="8">
        <v>651.24</v>
      </c>
      <c r="R7296" s="8">
        <f t="shared" si="340"/>
        <v>2659.2300000000005</v>
      </c>
      <c r="S7296" s="8">
        <f>(((Sales[[#This Row],[Unit Price]]-(Sales[[#This Row],[Discount Applied]]*Sales[[#This Row],[Unit Price]]))-Q7296)/Q7296)*100</f>
        <v>58.33333333333335</v>
      </c>
      <c r="T7296" s="8">
        <f t="shared" si="341"/>
        <v>7217.9100000000008</v>
      </c>
      <c r="U7296" s="8">
        <f>Sales[[#This Row],[Unit Cost]]*Sales[[#This Row],[Order Quantity]]</f>
        <v>4558.68</v>
      </c>
    </row>
    <row r="7297" spans="1:21" x14ac:dyDescent="0.2">
      <c r="A7297" s="6" t="s">
        <v>7510</v>
      </c>
      <c r="B7297" s="6" t="s">
        <v>24</v>
      </c>
      <c r="C7297" s="6" t="s">
        <v>147</v>
      </c>
      <c r="D7297" s="7">
        <v>44000</v>
      </c>
      <c r="E7297" s="7">
        <v>44114</v>
      </c>
      <c r="F7297" s="7">
        <v>44123</v>
      </c>
      <c r="G7297" s="7">
        <v>44128</v>
      </c>
      <c r="H7297" s="6">
        <f t="shared" si="339"/>
        <v>14</v>
      </c>
      <c r="I7297" s="6" t="s">
        <v>215</v>
      </c>
      <c r="J7297" s="6">
        <v>7</v>
      </c>
      <c r="K7297" s="6">
        <v>44</v>
      </c>
      <c r="L7297" s="6">
        <v>216</v>
      </c>
      <c r="M7297" s="6">
        <v>13</v>
      </c>
      <c r="N7297" s="6">
        <v>4</v>
      </c>
      <c r="O7297" s="6">
        <v>0.05</v>
      </c>
      <c r="P7297" s="8">
        <v>690.1</v>
      </c>
      <c r="Q7297" s="8">
        <v>503.77300000000002</v>
      </c>
      <c r="R7297" s="8">
        <f t="shared" si="340"/>
        <v>607.28800000000001</v>
      </c>
      <c r="S7297" s="8">
        <f>(((Sales[[#This Row],[Unit Price]]-(Sales[[#This Row],[Discount Applied]]*Sales[[#This Row],[Unit Price]]))-Q7297)/Q7297)*100</f>
        <v>30.136986301369863</v>
      </c>
      <c r="T7297" s="8">
        <f t="shared" si="341"/>
        <v>2622.38</v>
      </c>
      <c r="U7297" s="8">
        <f>Sales[[#This Row],[Unit Cost]]*Sales[[#This Row],[Order Quantity]]</f>
        <v>2015.0920000000001</v>
      </c>
    </row>
    <row r="7298" spans="1:21" x14ac:dyDescent="0.2">
      <c r="A7298" s="6" t="s">
        <v>7511</v>
      </c>
      <c r="B7298" s="6" t="s">
        <v>24</v>
      </c>
      <c r="C7298" s="6" t="s">
        <v>147</v>
      </c>
      <c r="D7298" s="7">
        <v>44000</v>
      </c>
      <c r="E7298" s="7">
        <v>44114</v>
      </c>
      <c r="F7298" s="7">
        <v>44125</v>
      </c>
      <c r="G7298" s="7">
        <v>44132</v>
      </c>
      <c r="H7298" s="6">
        <f t="shared" ref="H7298:H7361" si="342">G7298-E7298</f>
        <v>18</v>
      </c>
      <c r="I7298" s="6" t="s">
        <v>215</v>
      </c>
      <c r="J7298" s="6">
        <v>1</v>
      </c>
      <c r="K7298" s="6">
        <v>3</v>
      </c>
      <c r="L7298" s="6">
        <v>234</v>
      </c>
      <c r="M7298" s="6">
        <v>38</v>
      </c>
      <c r="N7298" s="6">
        <v>1</v>
      </c>
      <c r="O7298" s="6">
        <v>7.4999999999999997E-2</v>
      </c>
      <c r="P7298" s="8">
        <v>1949.7</v>
      </c>
      <c r="Q7298" s="8">
        <v>1072.335</v>
      </c>
      <c r="R7298" s="8">
        <f t="shared" ref="R7298:R7361" si="343">T7298-(Q7298*N7298)</f>
        <v>731.13750000000005</v>
      </c>
      <c r="S7298" s="8">
        <f>(((Sales[[#This Row],[Unit Price]]-(Sales[[#This Row],[Discount Applied]]*Sales[[#This Row],[Unit Price]]))-Q7298)/Q7298)*100</f>
        <v>68.181818181818187</v>
      </c>
      <c r="T7298" s="8">
        <f t="shared" ref="T7298:T7361" si="344">((P7298*N7298)-(P7298*O7298*N7298))</f>
        <v>1803.4725000000001</v>
      </c>
      <c r="U7298" s="8">
        <f>Sales[[#This Row],[Unit Cost]]*Sales[[#This Row],[Order Quantity]]</f>
        <v>1072.335</v>
      </c>
    </row>
    <row r="7299" spans="1:21" x14ac:dyDescent="0.2">
      <c r="A7299" s="6" t="s">
        <v>7512</v>
      </c>
      <c r="B7299" s="6" t="s">
        <v>24</v>
      </c>
      <c r="C7299" s="6" t="s">
        <v>146</v>
      </c>
      <c r="D7299" s="7">
        <v>44000</v>
      </c>
      <c r="E7299" s="7">
        <v>44114</v>
      </c>
      <c r="F7299" s="7">
        <v>44139</v>
      </c>
      <c r="G7299" s="7">
        <v>44148</v>
      </c>
      <c r="H7299" s="6">
        <f t="shared" si="342"/>
        <v>34</v>
      </c>
      <c r="I7299" s="6" t="s">
        <v>215</v>
      </c>
      <c r="J7299" s="6">
        <v>12</v>
      </c>
      <c r="K7299" s="6">
        <v>29</v>
      </c>
      <c r="L7299" s="6">
        <v>310</v>
      </c>
      <c r="M7299" s="6">
        <v>9</v>
      </c>
      <c r="N7299" s="6">
        <v>7</v>
      </c>
      <c r="O7299" s="6">
        <v>0.05</v>
      </c>
      <c r="P7299" s="8">
        <v>241.20000000000002</v>
      </c>
      <c r="Q7299" s="8">
        <v>127.83600000000001</v>
      </c>
      <c r="R7299" s="8">
        <f t="shared" si="343"/>
        <v>709.12799999999993</v>
      </c>
      <c r="S7299" s="8">
        <f>(((Sales[[#This Row],[Unit Price]]-(Sales[[#This Row],[Discount Applied]]*Sales[[#This Row],[Unit Price]]))-Q7299)/Q7299)*100</f>
        <v>79.245283018867923</v>
      </c>
      <c r="T7299" s="8">
        <f t="shared" si="344"/>
        <v>1603.98</v>
      </c>
      <c r="U7299" s="8">
        <f>Sales[[#This Row],[Unit Cost]]*Sales[[#This Row],[Order Quantity]]</f>
        <v>894.85200000000009</v>
      </c>
    </row>
    <row r="7300" spans="1:21" x14ac:dyDescent="0.2">
      <c r="A7300" s="6" t="s">
        <v>7513</v>
      </c>
      <c r="B7300" s="6" t="s">
        <v>23</v>
      </c>
      <c r="C7300" s="6" t="s">
        <v>145</v>
      </c>
      <c r="D7300" s="7">
        <v>44000</v>
      </c>
      <c r="E7300" s="7">
        <v>44114</v>
      </c>
      <c r="F7300" s="7">
        <v>44132</v>
      </c>
      <c r="G7300" s="7">
        <v>44140</v>
      </c>
      <c r="H7300" s="6">
        <f t="shared" si="342"/>
        <v>26</v>
      </c>
      <c r="I7300" s="6" t="s">
        <v>215</v>
      </c>
      <c r="J7300" s="6">
        <v>24</v>
      </c>
      <c r="K7300" s="6">
        <v>26</v>
      </c>
      <c r="L7300" s="6">
        <v>127</v>
      </c>
      <c r="M7300" s="6">
        <v>24</v>
      </c>
      <c r="N7300" s="6">
        <v>7</v>
      </c>
      <c r="O7300" s="6">
        <v>0.15</v>
      </c>
      <c r="P7300" s="8">
        <v>2499.1</v>
      </c>
      <c r="Q7300" s="8">
        <v>1499.4599999999998</v>
      </c>
      <c r="R7300" s="8">
        <f t="shared" si="343"/>
        <v>4373.4250000000011</v>
      </c>
      <c r="S7300" s="8">
        <f>(((Sales[[#This Row],[Unit Price]]-(Sales[[#This Row],[Discount Applied]]*Sales[[#This Row],[Unit Price]]))-Q7300)/Q7300)*100</f>
        <v>41.666666666666693</v>
      </c>
      <c r="T7300" s="8">
        <f t="shared" si="344"/>
        <v>14869.645</v>
      </c>
      <c r="U7300" s="8">
        <f>Sales[[#This Row],[Unit Cost]]*Sales[[#This Row],[Order Quantity]]</f>
        <v>10496.22</v>
      </c>
    </row>
    <row r="7301" spans="1:21" x14ac:dyDescent="0.2">
      <c r="A7301" s="6" t="s">
        <v>7514</v>
      </c>
      <c r="B7301" s="6" t="s">
        <v>24</v>
      </c>
      <c r="C7301" s="6" t="s">
        <v>143</v>
      </c>
      <c r="D7301" s="7">
        <v>44000</v>
      </c>
      <c r="E7301" s="7">
        <v>44114</v>
      </c>
      <c r="F7301" s="7">
        <v>44133</v>
      </c>
      <c r="G7301" s="7">
        <v>44137</v>
      </c>
      <c r="H7301" s="6">
        <f t="shared" si="342"/>
        <v>23</v>
      </c>
      <c r="I7301" s="6" t="s">
        <v>215</v>
      </c>
      <c r="J7301" s="6">
        <v>2</v>
      </c>
      <c r="K7301" s="6">
        <v>2</v>
      </c>
      <c r="L7301" s="6">
        <v>332</v>
      </c>
      <c r="M7301" s="6">
        <v>40</v>
      </c>
      <c r="N7301" s="6">
        <v>6</v>
      </c>
      <c r="O7301" s="6">
        <v>0.1</v>
      </c>
      <c r="P7301" s="8">
        <v>3899.4</v>
      </c>
      <c r="Q7301" s="8">
        <v>2612.5980000000004</v>
      </c>
      <c r="R7301" s="8">
        <f t="shared" si="343"/>
        <v>5381.1719999999987</v>
      </c>
      <c r="S7301" s="8">
        <f>(((Sales[[#This Row],[Unit Price]]-(Sales[[#This Row],[Discount Applied]]*Sales[[#This Row],[Unit Price]]))-Q7301)/Q7301)*100</f>
        <v>34.328358208955208</v>
      </c>
      <c r="T7301" s="8">
        <f t="shared" si="344"/>
        <v>21056.760000000002</v>
      </c>
      <c r="U7301" s="8">
        <f>Sales[[#This Row],[Unit Cost]]*Sales[[#This Row],[Order Quantity]]</f>
        <v>15675.588000000003</v>
      </c>
    </row>
    <row r="7302" spans="1:21" x14ac:dyDescent="0.2">
      <c r="A7302" s="6" t="s">
        <v>7515</v>
      </c>
      <c r="B7302" s="6" t="s">
        <v>24</v>
      </c>
      <c r="C7302" s="6" t="s">
        <v>146</v>
      </c>
      <c r="D7302" s="7">
        <v>44000</v>
      </c>
      <c r="E7302" s="7">
        <v>44114</v>
      </c>
      <c r="F7302" s="7">
        <v>44120</v>
      </c>
      <c r="G7302" s="7">
        <v>44121</v>
      </c>
      <c r="H7302" s="6">
        <f t="shared" si="342"/>
        <v>7</v>
      </c>
      <c r="I7302" s="6" t="s">
        <v>215</v>
      </c>
      <c r="J7302" s="6">
        <v>5</v>
      </c>
      <c r="K7302" s="6">
        <v>28</v>
      </c>
      <c r="L7302" s="6">
        <v>263</v>
      </c>
      <c r="M7302" s="6">
        <v>38</v>
      </c>
      <c r="N7302" s="6">
        <v>2</v>
      </c>
      <c r="O7302" s="6">
        <v>7.4999999999999997E-2</v>
      </c>
      <c r="P7302" s="8">
        <v>1715.2</v>
      </c>
      <c r="Q7302" s="8">
        <v>874.75200000000007</v>
      </c>
      <c r="R7302" s="8">
        <f t="shared" si="343"/>
        <v>1423.6159999999998</v>
      </c>
      <c r="S7302" s="8">
        <f>(((Sales[[#This Row],[Unit Price]]-(Sales[[#This Row],[Discount Applied]]*Sales[[#This Row],[Unit Price]]))-Q7302)/Q7302)*100</f>
        <v>81.372549019607817</v>
      </c>
      <c r="T7302" s="8">
        <f t="shared" si="344"/>
        <v>3173.12</v>
      </c>
      <c r="U7302" s="8">
        <f>Sales[[#This Row],[Unit Cost]]*Sales[[#This Row],[Order Quantity]]</f>
        <v>1749.5040000000001</v>
      </c>
    </row>
    <row r="7303" spans="1:21" x14ac:dyDescent="0.2">
      <c r="A7303" s="6" t="s">
        <v>7516</v>
      </c>
      <c r="B7303" s="6" t="s">
        <v>24</v>
      </c>
      <c r="C7303" s="6" t="s">
        <v>146</v>
      </c>
      <c r="D7303" s="7">
        <v>44000</v>
      </c>
      <c r="E7303" s="7">
        <v>44115</v>
      </c>
      <c r="F7303" s="7">
        <v>44137</v>
      </c>
      <c r="G7303" s="7">
        <v>44139</v>
      </c>
      <c r="H7303" s="6">
        <f t="shared" si="342"/>
        <v>24</v>
      </c>
      <c r="I7303" s="6" t="s">
        <v>215</v>
      </c>
      <c r="J7303" s="6">
        <v>7</v>
      </c>
      <c r="K7303" s="6">
        <v>11</v>
      </c>
      <c r="L7303" s="6">
        <v>280</v>
      </c>
      <c r="M7303" s="6">
        <v>9</v>
      </c>
      <c r="N7303" s="6">
        <v>6</v>
      </c>
      <c r="O7303" s="6">
        <v>0.15</v>
      </c>
      <c r="P7303" s="8">
        <v>2331.6</v>
      </c>
      <c r="Q7303" s="8">
        <v>1095.8519999999999</v>
      </c>
      <c r="R7303" s="8">
        <f t="shared" si="343"/>
        <v>5316.0480000000007</v>
      </c>
      <c r="S7303" s="8">
        <f>(((Sales[[#This Row],[Unit Price]]-(Sales[[#This Row],[Discount Applied]]*Sales[[#This Row],[Unit Price]]))-Q7303)/Q7303)*100</f>
        <v>80.85106382978725</v>
      </c>
      <c r="T7303" s="8">
        <f t="shared" si="344"/>
        <v>11891.16</v>
      </c>
      <c r="U7303" s="8">
        <f>Sales[[#This Row],[Unit Cost]]*Sales[[#This Row],[Order Quantity]]</f>
        <v>6575.1119999999992</v>
      </c>
    </row>
    <row r="7304" spans="1:21" x14ac:dyDescent="0.2">
      <c r="A7304" s="6" t="s">
        <v>7517</v>
      </c>
      <c r="B7304" s="6" t="s">
        <v>23</v>
      </c>
      <c r="C7304" s="6" t="s">
        <v>145</v>
      </c>
      <c r="D7304" s="7">
        <v>44000</v>
      </c>
      <c r="E7304" s="7">
        <v>44115</v>
      </c>
      <c r="F7304" s="7">
        <v>44136</v>
      </c>
      <c r="G7304" s="7">
        <v>44137</v>
      </c>
      <c r="H7304" s="6">
        <f t="shared" si="342"/>
        <v>22</v>
      </c>
      <c r="I7304" s="6" t="s">
        <v>215</v>
      </c>
      <c r="J7304" s="6">
        <v>25</v>
      </c>
      <c r="K7304" s="6">
        <v>13</v>
      </c>
      <c r="L7304" s="6">
        <v>138</v>
      </c>
      <c r="M7304" s="6">
        <v>37</v>
      </c>
      <c r="N7304" s="6">
        <v>7</v>
      </c>
      <c r="O7304" s="6">
        <v>0.05</v>
      </c>
      <c r="P7304" s="8">
        <v>991.6</v>
      </c>
      <c r="Q7304" s="8">
        <v>485.88400000000001</v>
      </c>
      <c r="R7304" s="8">
        <f t="shared" si="343"/>
        <v>3192.9519999999993</v>
      </c>
      <c r="S7304" s="8">
        <f>(((Sales[[#This Row],[Unit Price]]-(Sales[[#This Row],[Discount Applied]]*Sales[[#This Row],[Unit Price]]))-Q7304)/Q7304)*100</f>
        <v>93.877551020408163</v>
      </c>
      <c r="T7304" s="8">
        <f t="shared" si="344"/>
        <v>6594.1399999999994</v>
      </c>
      <c r="U7304" s="8">
        <f>Sales[[#This Row],[Unit Cost]]*Sales[[#This Row],[Order Quantity]]</f>
        <v>3401.1880000000001</v>
      </c>
    </row>
    <row r="7305" spans="1:21" x14ac:dyDescent="0.2">
      <c r="A7305" s="6" t="s">
        <v>7518</v>
      </c>
      <c r="B7305" s="6" t="s">
        <v>25</v>
      </c>
      <c r="C7305" s="6" t="s">
        <v>146</v>
      </c>
      <c r="D7305" s="7">
        <v>44000</v>
      </c>
      <c r="E7305" s="7">
        <v>44115</v>
      </c>
      <c r="F7305" s="7">
        <v>44143</v>
      </c>
      <c r="G7305" s="7">
        <v>44153</v>
      </c>
      <c r="H7305" s="6">
        <f t="shared" si="342"/>
        <v>38</v>
      </c>
      <c r="I7305" s="6" t="s">
        <v>215</v>
      </c>
      <c r="J7305" s="6">
        <v>19</v>
      </c>
      <c r="K7305" s="6">
        <v>4</v>
      </c>
      <c r="L7305" s="6">
        <v>265</v>
      </c>
      <c r="M7305" s="6">
        <v>21</v>
      </c>
      <c r="N7305" s="6">
        <v>3</v>
      </c>
      <c r="O7305" s="6">
        <v>0.05</v>
      </c>
      <c r="P7305" s="8">
        <v>5936.2</v>
      </c>
      <c r="Q7305" s="8">
        <v>3561.72</v>
      </c>
      <c r="R7305" s="8">
        <f t="shared" si="343"/>
        <v>6233.0099999999984</v>
      </c>
      <c r="S7305" s="8">
        <f>(((Sales[[#This Row],[Unit Price]]-(Sales[[#This Row],[Discount Applied]]*Sales[[#This Row],[Unit Price]]))-Q7305)/Q7305)*100</f>
        <v>58.333333333333329</v>
      </c>
      <c r="T7305" s="8">
        <f t="shared" si="344"/>
        <v>16918.169999999998</v>
      </c>
      <c r="U7305" s="8">
        <f>Sales[[#This Row],[Unit Cost]]*Sales[[#This Row],[Order Quantity]]</f>
        <v>10685.16</v>
      </c>
    </row>
    <row r="7306" spans="1:21" x14ac:dyDescent="0.2">
      <c r="A7306" s="6" t="s">
        <v>7519</v>
      </c>
      <c r="B7306" s="6" t="s">
        <v>25</v>
      </c>
      <c r="C7306" s="6" t="s">
        <v>146</v>
      </c>
      <c r="D7306" s="7">
        <v>44000</v>
      </c>
      <c r="E7306" s="7">
        <v>44115</v>
      </c>
      <c r="F7306" s="7">
        <v>44140</v>
      </c>
      <c r="G7306" s="7">
        <v>44150</v>
      </c>
      <c r="H7306" s="6">
        <f t="shared" si="342"/>
        <v>35</v>
      </c>
      <c r="I7306" s="6" t="s">
        <v>215</v>
      </c>
      <c r="J7306" s="6">
        <v>17</v>
      </c>
      <c r="K7306" s="6">
        <v>45</v>
      </c>
      <c r="L7306" s="6">
        <v>299</v>
      </c>
      <c r="M7306" s="6">
        <v>2</v>
      </c>
      <c r="N7306" s="6">
        <v>6</v>
      </c>
      <c r="O7306" s="6">
        <v>0.15</v>
      </c>
      <c r="P7306" s="8">
        <v>891.1</v>
      </c>
      <c r="Q7306" s="8">
        <v>623.77</v>
      </c>
      <c r="R7306" s="8">
        <f t="shared" si="343"/>
        <v>801.99000000000069</v>
      </c>
      <c r="S7306" s="8">
        <f>(((Sales[[#This Row],[Unit Price]]-(Sales[[#This Row],[Discount Applied]]*Sales[[#This Row],[Unit Price]]))-Q7306)/Q7306)*100</f>
        <v>21.428571428571441</v>
      </c>
      <c r="T7306" s="8">
        <f t="shared" si="344"/>
        <v>4544.6100000000006</v>
      </c>
      <c r="U7306" s="8">
        <f>Sales[[#This Row],[Unit Cost]]*Sales[[#This Row],[Order Quantity]]</f>
        <v>3742.62</v>
      </c>
    </row>
    <row r="7307" spans="1:21" x14ac:dyDescent="0.2">
      <c r="A7307" s="6" t="s">
        <v>7520</v>
      </c>
      <c r="B7307" s="6" t="s">
        <v>25</v>
      </c>
      <c r="C7307" s="6" t="s">
        <v>148</v>
      </c>
      <c r="D7307" s="7">
        <v>44000</v>
      </c>
      <c r="E7307" s="7">
        <v>44115</v>
      </c>
      <c r="F7307" s="7">
        <v>44140</v>
      </c>
      <c r="G7307" s="7">
        <v>44149</v>
      </c>
      <c r="H7307" s="6">
        <f t="shared" si="342"/>
        <v>34</v>
      </c>
      <c r="I7307" s="6" t="s">
        <v>215</v>
      </c>
      <c r="J7307" s="6">
        <v>17</v>
      </c>
      <c r="K7307" s="6">
        <v>8</v>
      </c>
      <c r="L7307" s="6">
        <v>24</v>
      </c>
      <c r="M7307" s="6">
        <v>33</v>
      </c>
      <c r="N7307" s="6">
        <v>4</v>
      </c>
      <c r="O7307" s="6">
        <v>0.05</v>
      </c>
      <c r="P7307" s="8">
        <v>1708.5</v>
      </c>
      <c r="Q7307" s="8">
        <v>1008.015</v>
      </c>
      <c r="R7307" s="8">
        <f t="shared" si="343"/>
        <v>2460.2400000000002</v>
      </c>
      <c r="S7307" s="8">
        <f>(((Sales[[#This Row],[Unit Price]]-(Sales[[#This Row],[Discount Applied]]*Sales[[#This Row],[Unit Price]]))-Q7307)/Q7307)*100</f>
        <v>61.016949152542374</v>
      </c>
      <c r="T7307" s="8">
        <f t="shared" si="344"/>
        <v>6492.3</v>
      </c>
      <c r="U7307" s="8">
        <f>Sales[[#This Row],[Unit Cost]]*Sales[[#This Row],[Order Quantity]]</f>
        <v>4032.06</v>
      </c>
    </row>
    <row r="7308" spans="1:21" x14ac:dyDescent="0.2">
      <c r="A7308" s="6" t="s">
        <v>7521</v>
      </c>
      <c r="B7308" s="6" t="s">
        <v>24</v>
      </c>
      <c r="C7308" s="6" t="s">
        <v>143</v>
      </c>
      <c r="D7308" s="7">
        <v>44000</v>
      </c>
      <c r="E7308" s="7">
        <v>44115</v>
      </c>
      <c r="F7308" s="7">
        <v>44117</v>
      </c>
      <c r="G7308" s="7">
        <v>44120</v>
      </c>
      <c r="H7308" s="6">
        <f t="shared" si="342"/>
        <v>5</v>
      </c>
      <c r="I7308" s="6" t="s">
        <v>215</v>
      </c>
      <c r="J7308" s="6">
        <v>5</v>
      </c>
      <c r="K7308" s="6">
        <v>46</v>
      </c>
      <c r="L7308" s="6">
        <v>342</v>
      </c>
      <c r="M7308" s="6">
        <v>40</v>
      </c>
      <c r="N7308" s="6">
        <v>4</v>
      </c>
      <c r="O7308" s="6">
        <v>0.05</v>
      </c>
      <c r="P7308" s="8">
        <v>1889.4</v>
      </c>
      <c r="Q7308" s="8">
        <v>963.59400000000005</v>
      </c>
      <c r="R7308" s="8">
        <f t="shared" si="343"/>
        <v>3325.3440000000001</v>
      </c>
      <c r="S7308" s="8">
        <f>(((Sales[[#This Row],[Unit Price]]-(Sales[[#This Row],[Discount Applied]]*Sales[[#This Row],[Unit Price]]))-Q7308)/Q7308)*100</f>
        <v>86.274509803921561</v>
      </c>
      <c r="T7308" s="8">
        <f t="shared" si="344"/>
        <v>7179.72</v>
      </c>
      <c r="U7308" s="8">
        <f>Sales[[#This Row],[Unit Cost]]*Sales[[#This Row],[Order Quantity]]</f>
        <v>3854.3760000000002</v>
      </c>
    </row>
    <row r="7309" spans="1:21" x14ac:dyDescent="0.2">
      <c r="A7309" s="6" t="s">
        <v>7522</v>
      </c>
      <c r="B7309" s="6" t="s">
        <v>24</v>
      </c>
      <c r="C7309" s="6" t="s">
        <v>143</v>
      </c>
      <c r="D7309" s="7">
        <v>44000</v>
      </c>
      <c r="E7309" s="7">
        <v>44115</v>
      </c>
      <c r="F7309" s="7">
        <v>44143</v>
      </c>
      <c r="G7309" s="7">
        <v>44152</v>
      </c>
      <c r="H7309" s="6">
        <f t="shared" si="342"/>
        <v>37</v>
      </c>
      <c r="I7309" s="6" t="s">
        <v>215</v>
      </c>
      <c r="J7309" s="6">
        <v>1</v>
      </c>
      <c r="K7309" s="6">
        <v>44</v>
      </c>
      <c r="L7309" s="6">
        <v>341</v>
      </c>
      <c r="M7309" s="6">
        <v>40</v>
      </c>
      <c r="N7309" s="6">
        <v>2</v>
      </c>
      <c r="O7309" s="6">
        <v>0.1</v>
      </c>
      <c r="P7309" s="8">
        <v>5540.9000000000005</v>
      </c>
      <c r="Q7309" s="8">
        <v>2659.6320000000001</v>
      </c>
      <c r="R7309" s="8">
        <f t="shared" si="343"/>
        <v>4654.3560000000007</v>
      </c>
      <c r="S7309" s="8">
        <f>(((Sales[[#This Row],[Unit Price]]-(Sales[[#This Row],[Discount Applied]]*Sales[[#This Row],[Unit Price]]))-Q7309)/Q7309)*100</f>
        <v>87.500000000000014</v>
      </c>
      <c r="T7309" s="8">
        <f t="shared" si="344"/>
        <v>9973.6200000000008</v>
      </c>
      <c r="U7309" s="8">
        <f>Sales[[#This Row],[Unit Cost]]*Sales[[#This Row],[Order Quantity]]</f>
        <v>5319.2640000000001</v>
      </c>
    </row>
    <row r="7310" spans="1:21" x14ac:dyDescent="0.2">
      <c r="A7310" s="6" t="s">
        <v>7523</v>
      </c>
      <c r="B7310" s="6" t="s">
        <v>24</v>
      </c>
      <c r="C7310" s="6" t="s">
        <v>146</v>
      </c>
      <c r="D7310" s="7">
        <v>44000</v>
      </c>
      <c r="E7310" s="7">
        <v>44116</v>
      </c>
      <c r="F7310" s="7">
        <v>44129</v>
      </c>
      <c r="G7310" s="7">
        <v>44130</v>
      </c>
      <c r="H7310" s="6">
        <f t="shared" si="342"/>
        <v>14</v>
      </c>
      <c r="I7310" s="6" t="s">
        <v>215</v>
      </c>
      <c r="J7310" s="6">
        <v>2</v>
      </c>
      <c r="K7310" s="6">
        <v>21</v>
      </c>
      <c r="L7310" s="6">
        <v>306</v>
      </c>
      <c r="M7310" s="6">
        <v>20</v>
      </c>
      <c r="N7310" s="6">
        <v>5</v>
      </c>
      <c r="O7310" s="6">
        <v>0.05</v>
      </c>
      <c r="P7310" s="8">
        <v>6003.2</v>
      </c>
      <c r="Q7310" s="8">
        <v>2401.2800000000002</v>
      </c>
      <c r="R7310" s="8">
        <f t="shared" si="343"/>
        <v>16508.8</v>
      </c>
      <c r="S7310" s="8">
        <f>(((Sales[[#This Row],[Unit Price]]-(Sales[[#This Row],[Discount Applied]]*Sales[[#This Row],[Unit Price]]))-Q7310)/Q7310)*100</f>
        <v>137.49999999999997</v>
      </c>
      <c r="T7310" s="8">
        <f t="shared" si="344"/>
        <v>28515.200000000001</v>
      </c>
      <c r="U7310" s="8">
        <f>Sales[[#This Row],[Unit Cost]]*Sales[[#This Row],[Order Quantity]]</f>
        <v>12006.400000000001</v>
      </c>
    </row>
    <row r="7311" spans="1:21" x14ac:dyDescent="0.2">
      <c r="A7311" s="6" t="s">
        <v>7524</v>
      </c>
      <c r="B7311" s="6" t="s">
        <v>23</v>
      </c>
      <c r="C7311" s="6" t="s">
        <v>145</v>
      </c>
      <c r="D7311" s="7">
        <v>44000</v>
      </c>
      <c r="E7311" s="7">
        <v>44116</v>
      </c>
      <c r="F7311" s="7">
        <v>44120</v>
      </c>
      <c r="G7311" s="7">
        <v>44130</v>
      </c>
      <c r="H7311" s="6">
        <f t="shared" si="342"/>
        <v>14</v>
      </c>
      <c r="I7311" s="6" t="s">
        <v>215</v>
      </c>
      <c r="J7311" s="6">
        <v>23</v>
      </c>
      <c r="K7311" s="6">
        <v>1</v>
      </c>
      <c r="L7311" s="6">
        <v>131</v>
      </c>
      <c r="M7311" s="6">
        <v>5</v>
      </c>
      <c r="N7311" s="6">
        <v>1</v>
      </c>
      <c r="O7311" s="6">
        <v>0.1</v>
      </c>
      <c r="P7311" s="8">
        <v>864.30000000000007</v>
      </c>
      <c r="Q7311" s="8">
        <v>656.86800000000005</v>
      </c>
      <c r="R7311" s="8">
        <f t="shared" si="343"/>
        <v>121.00200000000007</v>
      </c>
      <c r="S7311" s="8">
        <f>(((Sales[[#This Row],[Unit Price]]-(Sales[[#This Row],[Discount Applied]]*Sales[[#This Row],[Unit Price]]))-Q7311)/Q7311)*100</f>
        <v>18.421052631578956</v>
      </c>
      <c r="T7311" s="8">
        <f t="shared" si="344"/>
        <v>777.87000000000012</v>
      </c>
      <c r="U7311" s="8">
        <f>Sales[[#This Row],[Unit Cost]]*Sales[[#This Row],[Order Quantity]]</f>
        <v>656.86800000000005</v>
      </c>
    </row>
    <row r="7312" spans="1:21" x14ac:dyDescent="0.2">
      <c r="A7312" s="6" t="s">
        <v>7525</v>
      </c>
      <c r="B7312" s="6" t="s">
        <v>26</v>
      </c>
      <c r="C7312" s="6" t="s">
        <v>145</v>
      </c>
      <c r="D7312" s="7">
        <v>44000</v>
      </c>
      <c r="E7312" s="7">
        <v>44116</v>
      </c>
      <c r="F7312" s="7">
        <v>44121</v>
      </c>
      <c r="G7312" s="7">
        <v>44125</v>
      </c>
      <c r="H7312" s="6">
        <f t="shared" si="342"/>
        <v>9</v>
      </c>
      <c r="I7312" s="6" t="s">
        <v>215</v>
      </c>
      <c r="J7312" s="6">
        <v>27</v>
      </c>
      <c r="K7312" s="6">
        <v>11</v>
      </c>
      <c r="L7312" s="6">
        <v>90</v>
      </c>
      <c r="M7312" s="6">
        <v>14</v>
      </c>
      <c r="N7312" s="6">
        <v>5</v>
      </c>
      <c r="O7312" s="6">
        <v>0.05</v>
      </c>
      <c r="P7312" s="8">
        <v>1092.1000000000001</v>
      </c>
      <c r="Q7312" s="8">
        <v>502.3660000000001</v>
      </c>
      <c r="R7312" s="8">
        <f t="shared" si="343"/>
        <v>2675.6450000000009</v>
      </c>
      <c r="S7312" s="8">
        <f>(((Sales[[#This Row],[Unit Price]]-(Sales[[#This Row],[Discount Applied]]*Sales[[#This Row],[Unit Price]]))-Q7312)/Q7312)*100</f>
        <v>106.52173913043477</v>
      </c>
      <c r="T7312" s="8">
        <f t="shared" si="344"/>
        <v>5187.4750000000013</v>
      </c>
      <c r="U7312" s="8">
        <f>Sales[[#This Row],[Unit Cost]]*Sales[[#This Row],[Order Quantity]]</f>
        <v>2511.8300000000004</v>
      </c>
    </row>
    <row r="7313" spans="1:21" x14ac:dyDescent="0.2">
      <c r="A7313" s="6" t="s">
        <v>7526</v>
      </c>
      <c r="B7313" s="6" t="s">
        <v>25</v>
      </c>
      <c r="C7313" s="6" t="s">
        <v>147</v>
      </c>
      <c r="D7313" s="7">
        <v>44000</v>
      </c>
      <c r="E7313" s="7">
        <v>44117</v>
      </c>
      <c r="F7313" s="7">
        <v>44119</v>
      </c>
      <c r="G7313" s="7">
        <v>44127</v>
      </c>
      <c r="H7313" s="6">
        <f t="shared" si="342"/>
        <v>10</v>
      </c>
      <c r="I7313" s="6" t="s">
        <v>215</v>
      </c>
      <c r="J7313" s="6">
        <v>13</v>
      </c>
      <c r="K7313" s="6">
        <v>30</v>
      </c>
      <c r="L7313" s="6">
        <v>234</v>
      </c>
      <c r="M7313" s="6">
        <v>35</v>
      </c>
      <c r="N7313" s="6">
        <v>8</v>
      </c>
      <c r="O7313" s="6">
        <v>0.05</v>
      </c>
      <c r="P7313" s="8">
        <v>2452.2000000000003</v>
      </c>
      <c r="Q7313" s="8">
        <v>1814.6280000000002</v>
      </c>
      <c r="R7313" s="8">
        <f t="shared" si="343"/>
        <v>4119.6959999999999</v>
      </c>
      <c r="S7313" s="8">
        <f>(((Sales[[#This Row],[Unit Price]]-(Sales[[#This Row],[Discount Applied]]*Sales[[#This Row],[Unit Price]]))-Q7313)/Q7313)*100</f>
        <v>28.378378378378379</v>
      </c>
      <c r="T7313" s="8">
        <f t="shared" si="344"/>
        <v>18636.72</v>
      </c>
      <c r="U7313" s="8">
        <f>Sales[[#This Row],[Unit Cost]]*Sales[[#This Row],[Order Quantity]]</f>
        <v>14517.024000000001</v>
      </c>
    </row>
    <row r="7314" spans="1:21" x14ac:dyDescent="0.2">
      <c r="A7314" s="6" t="s">
        <v>7527</v>
      </c>
      <c r="B7314" s="6" t="s">
        <v>25</v>
      </c>
      <c r="C7314" s="6" t="s">
        <v>143</v>
      </c>
      <c r="D7314" s="7">
        <v>44000</v>
      </c>
      <c r="E7314" s="7">
        <v>44117</v>
      </c>
      <c r="F7314" s="7">
        <v>44145</v>
      </c>
      <c r="G7314" s="7">
        <v>44151</v>
      </c>
      <c r="H7314" s="6">
        <f t="shared" si="342"/>
        <v>34</v>
      </c>
      <c r="I7314" s="6" t="s">
        <v>215</v>
      </c>
      <c r="J7314" s="6">
        <v>14</v>
      </c>
      <c r="K7314" s="6">
        <v>37</v>
      </c>
      <c r="L7314" s="6">
        <v>360</v>
      </c>
      <c r="M7314" s="6">
        <v>8</v>
      </c>
      <c r="N7314" s="6">
        <v>2</v>
      </c>
      <c r="O7314" s="6">
        <v>0.15</v>
      </c>
      <c r="P7314" s="8">
        <v>207.70000000000002</v>
      </c>
      <c r="Q7314" s="8">
        <v>176.54500000000002</v>
      </c>
      <c r="R7314" s="8">
        <f t="shared" si="343"/>
        <v>0</v>
      </c>
      <c r="S7314" s="8">
        <f>(((Sales[[#This Row],[Unit Price]]-(Sales[[#This Row],[Discount Applied]]*Sales[[#This Row],[Unit Price]]))-Q7314)/Q7314)*100</f>
        <v>0</v>
      </c>
      <c r="T7314" s="8">
        <f t="shared" si="344"/>
        <v>353.09000000000003</v>
      </c>
      <c r="U7314" s="8">
        <f>Sales[[#This Row],[Unit Cost]]*Sales[[#This Row],[Order Quantity]]</f>
        <v>353.09000000000003</v>
      </c>
    </row>
    <row r="7315" spans="1:21" x14ac:dyDescent="0.2">
      <c r="A7315" s="6" t="s">
        <v>7528</v>
      </c>
      <c r="B7315" s="6" t="s">
        <v>25</v>
      </c>
      <c r="C7315" s="6" t="s">
        <v>145</v>
      </c>
      <c r="D7315" s="7">
        <v>44000</v>
      </c>
      <c r="E7315" s="7">
        <v>44117</v>
      </c>
      <c r="F7315" s="7">
        <v>44143</v>
      </c>
      <c r="G7315" s="7">
        <v>44148</v>
      </c>
      <c r="H7315" s="6">
        <f t="shared" si="342"/>
        <v>31</v>
      </c>
      <c r="I7315" s="6" t="s">
        <v>215</v>
      </c>
      <c r="J7315" s="6">
        <v>18</v>
      </c>
      <c r="K7315" s="6">
        <v>43</v>
      </c>
      <c r="L7315" s="6">
        <v>124</v>
      </c>
      <c r="M7315" s="6">
        <v>35</v>
      </c>
      <c r="N7315" s="6">
        <v>2</v>
      </c>
      <c r="O7315" s="6">
        <v>0.1</v>
      </c>
      <c r="P7315" s="8">
        <v>5313.1</v>
      </c>
      <c r="Q7315" s="8">
        <v>2815.9430000000002</v>
      </c>
      <c r="R7315" s="8">
        <f t="shared" si="343"/>
        <v>3931.6939999999995</v>
      </c>
      <c r="S7315" s="8">
        <f>(((Sales[[#This Row],[Unit Price]]-(Sales[[#This Row],[Discount Applied]]*Sales[[#This Row],[Unit Price]]))-Q7315)/Q7315)*100</f>
        <v>69.811320754716959</v>
      </c>
      <c r="T7315" s="8">
        <f t="shared" si="344"/>
        <v>9563.58</v>
      </c>
      <c r="U7315" s="8">
        <f>Sales[[#This Row],[Unit Cost]]*Sales[[#This Row],[Order Quantity]]</f>
        <v>5631.8860000000004</v>
      </c>
    </row>
    <row r="7316" spans="1:21" x14ac:dyDescent="0.2">
      <c r="A7316" s="6" t="s">
        <v>7529</v>
      </c>
      <c r="B7316" s="6" t="s">
        <v>24</v>
      </c>
      <c r="C7316" s="6" t="s">
        <v>145</v>
      </c>
      <c r="D7316" s="7">
        <v>44000</v>
      </c>
      <c r="E7316" s="7">
        <v>44117</v>
      </c>
      <c r="F7316" s="7">
        <v>44130</v>
      </c>
      <c r="G7316" s="7">
        <v>44140</v>
      </c>
      <c r="H7316" s="6">
        <f t="shared" si="342"/>
        <v>23</v>
      </c>
      <c r="I7316" s="6" t="s">
        <v>215</v>
      </c>
      <c r="J7316" s="6">
        <v>10</v>
      </c>
      <c r="K7316" s="6">
        <v>28</v>
      </c>
      <c r="L7316" s="6">
        <v>111</v>
      </c>
      <c r="M7316" s="6">
        <v>43</v>
      </c>
      <c r="N7316" s="6">
        <v>5</v>
      </c>
      <c r="O7316" s="6">
        <v>0.1</v>
      </c>
      <c r="P7316" s="8">
        <v>1132.3</v>
      </c>
      <c r="Q7316" s="8">
        <v>826.57899999999995</v>
      </c>
      <c r="R7316" s="8">
        <f t="shared" si="343"/>
        <v>962.45500000000084</v>
      </c>
      <c r="S7316" s="8">
        <f>(((Sales[[#This Row],[Unit Price]]-(Sales[[#This Row],[Discount Applied]]*Sales[[#This Row],[Unit Price]]))-Q7316)/Q7316)*100</f>
        <v>23.287671232876711</v>
      </c>
      <c r="T7316" s="8">
        <f t="shared" si="344"/>
        <v>5095.3500000000004</v>
      </c>
      <c r="U7316" s="8">
        <f>Sales[[#This Row],[Unit Cost]]*Sales[[#This Row],[Order Quantity]]</f>
        <v>4132.8949999999995</v>
      </c>
    </row>
    <row r="7317" spans="1:21" x14ac:dyDescent="0.2">
      <c r="A7317" s="6" t="s">
        <v>7530</v>
      </c>
      <c r="B7317" s="6" t="s">
        <v>23</v>
      </c>
      <c r="C7317" s="6" t="s">
        <v>146</v>
      </c>
      <c r="D7317" s="7">
        <v>44000</v>
      </c>
      <c r="E7317" s="7">
        <v>44117</v>
      </c>
      <c r="F7317" s="7">
        <v>44144</v>
      </c>
      <c r="G7317" s="7">
        <v>44146</v>
      </c>
      <c r="H7317" s="6">
        <f t="shared" si="342"/>
        <v>29</v>
      </c>
      <c r="I7317" s="6" t="s">
        <v>215</v>
      </c>
      <c r="J7317" s="6">
        <v>24</v>
      </c>
      <c r="K7317" s="6">
        <v>15</v>
      </c>
      <c r="L7317" s="6">
        <v>265</v>
      </c>
      <c r="M7317" s="6">
        <v>20</v>
      </c>
      <c r="N7317" s="6">
        <v>3</v>
      </c>
      <c r="O7317" s="6">
        <v>0.05</v>
      </c>
      <c r="P7317" s="8">
        <v>3953</v>
      </c>
      <c r="Q7317" s="8">
        <v>1699.79</v>
      </c>
      <c r="R7317" s="8">
        <f t="shared" si="343"/>
        <v>6166.6799999999994</v>
      </c>
      <c r="S7317" s="8">
        <f>(((Sales[[#This Row],[Unit Price]]-(Sales[[#This Row],[Discount Applied]]*Sales[[#This Row],[Unit Price]]))-Q7317)/Q7317)*100</f>
        <v>120.93023255813952</v>
      </c>
      <c r="T7317" s="8">
        <f t="shared" si="344"/>
        <v>11266.05</v>
      </c>
      <c r="U7317" s="8">
        <f>Sales[[#This Row],[Unit Cost]]*Sales[[#This Row],[Order Quantity]]</f>
        <v>5099.37</v>
      </c>
    </row>
    <row r="7318" spans="1:21" x14ac:dyDescent="0.2">
      <c r="A7318" s="6" t="s">
        <v>7531</v>
      </c>
      <c r="B7318" s="6" t="s">
        <v>24</v>
      </c>
      <c r="C7318" s="6" t="s">
        <v>144</v>
      </c>
      <c r="D7318" s="7">
        <v>44000</v>
      </c>
      <c r="E7318" s="7">
        <v>44117</v>
      </c>
      <c r="F7318" s="7">
        <v>44121</v>
      </c>
      <c r="G7318" s="7">
        <v>44124</v>
      </c>
      <c r="H7318" s="6">
        <f t="shared" si="342"/>
        <v>7</v>
      </c>
      <c r="I7318" s="6" t="s">
        <v>215</v>
      </c>
      <c r="J7318" s="6">
        <v>1</v>
      </c>
      <c r="K7318" s="6">
        <v>36</v>
      </c>
      <c r="L7318" s="6">
        <v>80</v>
      </c>
      <c r="M7318" s="6">
        <v>36</v>
      </c>
      <c r="N7318" s="6">
        <v>2</v>
      </c>
      <c r="O7318" s="6">
        <v>0.05</v>
      </c>
      <c r="P7318" s="8">
        <v>5440.4000000000005</v>
      </c>
      <c r="Q7318" s="8">
        <v>4461.1280000000006</v>
      </c>
      <c r="R7318" s="8">
        <f t="shared" si="343"/>
        <v>1414.503999999999</v>
      </c>
      <c r="S7318" s="8">
        <f>(((Sales[[#This Row],[Unit Price]]-(Sales[[#This Row],[Discount Applied]]*Sales[[#This Row],[Unit Price]]))-Q7318)/Q7318)*100</f>
        <v>15.853658536585352</v>
      </c>
      <c r="T7318" s="8">
        <f t="shared" si="344"/>
        <v>10336.76</v>
      </c>
      <c r="U7318" s="8">
        <f>Sales[[#This Row],[Unit Cost]]*Sales[[#This Row],[Order Quantity]]</f>
        <v>8922.2560000000012</v>
      </c>
    </row>
    <row r="7319" spans="1:21" x14ac:dyDescent="0.2">
      <c r="A7319" s="6" t="s">
        <v>7532</v>
      </c>
      <c r="B7319" s="6" t="s">
        <v>24</v>
      </c>
      <c r="C7319" s="6" t="s">
        <v>145</v>
      </c>
      <c r="D7319" s="7">
        <v>44000</v>
      </c>
      <c r="E7319" s="7">
        <v>44117</v>
      </c>
      <c r="F7319" s="7">
        <v>44139</v>
      </c>
      <c r="G7319" s="7">
        <v>44144</v>
      </c>
      <c r="H7319" s="6">
        <f t="shared" si="342"/>
        <v>27</v>
      </c>
      <c r="I7319" s="6" t="s">
        <v>215</v>
      </c>
      <c r="J7319" s="6">
        <v>6</v>
      </c>
      <c r="K7319" s="6">
        <v>46</v>
      </c>
      <c r="L7319" s="6">
        <v>155</v>
      </c>
      <c r="M7319" s="6">
        <v>13</v>
      </c>
      <c r="N7319" s="6">
        <v>3</v>
      </c>
      <c r="O7319" s="6">
        <v>0.05</v>
      </c>
      <c r="P7319" s="8">
        <v>1011.7</v>
      </c>
      <c r="Q7319" s="8">
        <v>829.59399999999994</v>
      </c>
      <c r="R7319" s="8">
        <f t="shared" si="343"/>
        <v>394.56300000000056</v>
      </c>
      <c r="S7319" s="8">
        <f>(((Sales[[#This Row],[Unit Price]]-(Sales[[#This Row],[Discount Applied]]*Sales[[#This Row],[Unit Price]]))-Q7319)/Q7319)*100</f>
        <v>15.853658536585375</v>
      </c>
      <c r="T7319" s="8">
        <f t="shared" si="344"/>
        <v>2883.3450000000003</v>
      </c>
      <c r="U7319" s="8">
        <f>Sales[[#This Row],[Unit Cost]]*Sales[[#This Row],[Order Quantity]]</f>
        <v>2488.7819999999997</v>
      </c>
    </row>
    <row r="7320" spans="1:21" x14ac:dyDescent="0.2">
      <c r="A7320" s="6" t="s">
        <v>7533</v>
      </c>
      <c r="B7320" s="6" t="s">
        <v>24</v>
      </c>
      <c r="C7320" s="6" t="s">
        <v>143</v>
      </c>
      <c r="D7320" s="7">
        <v>44000</v>
      </c>
      <c r="E7320" s="7">
        <v>44117</v>
      </c>
      <c r="F7320" s="7">
        <v>44127</v>
      </c>
      <c r="G7320" s="7">
        <v>44134</v>
      </c>
      <c r="H7320" s="6">
        <f t="shared" si="342"/>
        <v>17</v>
      </c>
      <c r="I7320" s="6" t="s">
        <v>215</v>
      </c>
      <c r="J7320" s="6">
        <v>9</v>
      </c>
      <c r="K7320" s="6">
        <v>37</v>
      </c>
      <c r="L7320" s="6">
        <v>336</v>
      </c>
      <c r="M7320" s="6">
        <v>29</v>
      </c>
      <c r="N7320" s="6">
        <v>8</v>
      </c>
      <c r="O7320" s="6">
        <v>0.4</v>
      </c>
      <c r="P7320" s="8">
        <v>716.9</v>
      </c>
      <c r="Q7320" s="8">
        <v>508.99899999999997</v>
      </c>
      <c r="R7320" s="8">
        <f t="shared" si="343"/>
        <v>-630.87199999999984</v>
      </c>
      <c r="S7320" s="8">
        <f>(((Sales[[#This Row],[Unit Price]]-(Sales[[#This Row],[Discount Applied]]*Sales[[#This Row],[Unit Price]]))-Q7320)/Q7320)*100</f>
        <v>-15.492957746478869</v>
      </c>
      <c r="T7320" s="8">
        <f t="shared" si="344"/>
        <v>3441.12</v>
      </c>
      <c r="U7320" s="8">
        <f>Sales[[#This Row],[Unit Cost]]*Sales[[#This Row],[Order Quantity]]</f>
        <v>4071.9919999999997</v>
      </c>
    </row>
    <row r="7321" spans="1:21" x14ac:dyDescent="0.2">
      <c r="A7321" s="6" t="s">
        <v>7534</v>
      </c>
      <c r="B7321" s="6" t="s">
        <v>24</v>
      </c>
      <c r="C7321" s="6" t="s">
        <v>145</v>
      </c>
      <c r="D7321" s="7">
        <v>44000</v>
      </c>
      <c r="E7321" s="7">
        <v>44117</v>
      </c>
      <c r="F7321" s="7">
        <v>44141</v>
      </c>
      <c r="G7321" s="7">
        <v>44146</v>
      </c>
      <c r="H7321" s="6">
        <f t="shared" si="342"/>
        <v>29</v>
      </c>
      <c r="I7321" s="6" t="s">
        <v>215</v>
      </c>
      <c r="J7321" s="6">
        <v>7</v>
      </c>
      <c r="K7321" s="6">
        <v>44</v>
      </c>
      <c r="L7321" s="6">
        <v>203</v>
      </c>
      <c r="M7321" s="6">
        <v>34</v>
      </c>
      <c r="N7321" s="6">
        <v>6</v>
      </c>
      <c r="O7321" s="6">
        <v>0.2</v>
      </c>
      <c r="P7321" s="8">
        <v>207.70000000000002</v>
      </c>
      <c r="Q7321" s="8">
        <v>153.69800000000001</v>
      </c>
      <c r="R7321" s="8">
        <f t="shared" si="343"/>
        <v>74.771999999999935</v>
      </c>
      <c r="S7321" s="8">
        <f>(((Sales[[#This Row],[Unit Price]]-(Sales[[#This Row],[Discount Applied]]*Sales[[#This Row],[Unit Price]]))-Q7321)/Q7321)*100</f>
        <v>8.1081081081081194</v>
      </c>
      <c r="T7321" s="8">
        <f t="shared" si="344"/>
        <v>996.96</v>
      </c>
      <c r="U7321" s="8">
        <f>Sales[[#This Row],[Unit Cost]]*Sales[[#This Row],[Order Quantity]]</f>
        <v>922.1880000000001</v>
      </c>
    </row>
    <row r="7322" spans="1:21" x14ac:dyDescent="0.2">
      <c r="A7322" s="6" t="s">
        <v>7535</v>
      </c>
      <c r="B7322" s="6" t="s">
        <v>24</v>
      </c>
      <c r="C7322" s="6" t="s">
        <v>143</v>
      </c>
      <c r="D7322" s="7">
        <v>44000</v>
      </c>
      <c r="E7322" s="7">
        <v>44117</v>
      </c>
      <c r="F7322" s="7">
        <v>44127</v>
      </c>
      <c r="G7322" s="7">
        <v>44136</v>
      </c>
      <c r="H7322" s="6">
        <f t="shared" si="342"/>
        <v>19</v>
      </c>
      <c r="I7322" s="6" t="s">
        <v>215</v>
      </c>
      <c r="J7322" s="6">
        <v>9</v>
      </c>
      <c r="K7322" s="6">
        <v>39</v>
      </c>
      <c r="L7322" s="6">
        <v>357</v>
      </c>
      <c r="M7322" s="6">
        <v>3</v>
      </c>
      <c r="N7322" s="6">
        <v>6</v>
      </c>
      <c r="O7322" s="6">
        <v>7.4999999999999997E-2</v>
      </c>
      <c r="P7322" s="8">
        <v>3839.1</v>
      </c>
      <c r="Q7322" s="8">
        <v>2303.46</v>
      </c>
      <c r="R7322" s="8">
        <f t="shared" si="343"/>
        <v>7486.2449999999972</v>
      </c>
      <c r="S7322" s="8">
        <f>(((Sales[[#This Row],[Unit Price]]-(Sales[[#This Row],[Discount Applied]]*Sales[[#This Row],[Unit Price]]))-Q7322)/Q7322)*100</f>
        <v>54.166666666666664</v>
      </c>
      <c r="T7322" s="8">
        <f t="shared" si="344"/>
        <v>21307.004999999997</v>
      </c>
      <c r="U7322" s="8">
        <f>Sales[[#This Row],[Unit Cost]]*Sales[[#This Row],[Order Quantity]]</f>
        <v>13820.76</v>
      </c>
    </row>
    <row r="7323" spans="1:21" x14ac:dyDescent="0.2">
      <c r="A7323" s="6" t="s">
        <v>7536</v>
      </c>
      <c r="B7323" s="6" t="s">
        <v>24</v>
      </c>
      <c r="C7323" s="6" t="s">
        <v>147</v>
      </c>
      <c r="D7323" s="7">
        <v>44000</v>
      </c>
      <c r="E7323" s="7">
        <v>44117</v>
      </c>
      <c r="F7323" s="7">
        <v>44119</v>
      </c>
      <c r="G7323" s="7">
        <v>44121</v>
      </c>
      <c r="H7323" s="6">
        <f t="shared" si="342"/>
        <v>4</v>
      </c>
      <c r="I7323" s="6" t="s">
        <v>215</v>
      </c>
      <c r="J7323" s="6">
        <v>5</v>
      </c>
      <c r="K7323" s="6">
        <v>33</v>
      </c>
      <c r="L7323" s="6">
        <v>235</v>
      </c>
      <c r="M7323" s="6">
        <v>9</v>
      </c>
      <c r="N7323" s="6">
        <v>4</v>
      </c>
      <c r="O7323" s="6">
        <v>7.4999999999999997E-2</v>
      </c>
      <c r="P7323" s="8">
        <v>3383.5</v>
      </c>
      <c r="Q7323" s="8">
        <v>2774.47</v>
      </c>
      <c r="R7323" s="8">
        <f t="shared" si="343"/>
        <v>1421.0700000000015</v>
      </c>
      <c r="S7323" s="8">
        <f>(((Sales[[#This Row],[Unit Price]]-(Sales[[#This Row],[Discount Applied]]*Sales[[#This Row],[Unit Price]]))-Q7323)/Q7323)*100</f>
        <v>12.804878048780502</v>
      </c>
      <c r="T7323" s="8">
        <f t="shared" si="344"/>
        <v>12518.95</v>
      </c>
      <c r="U7323" s="8">
        <f>Sales[[#This Row],[Unit Cost]]*Sales[[#This Row],[Order Quantity]]</f>
        <v>11097.88</v>
      </c>
    </row>
    <row r="7324" spans="1:21" x14ac:dyDescent="0.2">
      <c r="A7324" s="6" t="s">
        <v>7537</v>
      </c>
      <c r="B7324" s="6" t="s">
        <v>24</v>
      </c>
      <c r="C7324" s="6" t="s">
        <v>148</v>
      </c>
      <c r="D7324" s="7">
        <v>44000</v>
      </c>
      <c r="E7324" s="7">
        <v>44118</v>
      </c>
      <c r="F7324" s="7">
        <v>44131</v>
      </c>
      <c r="G7324" s="7">
        <v>44139</v>
      </c>
      <c r="H7324" s="6">
        <f t="shared" si="342"/>
        <v>21</v>
      </c>
      <c r="I7324" s="6" t="s">
        <v>215</v>
      </c>
      <c r="J7324" s="6">
        <v>5</v>
      </c>
      <c r="K7324" s="6">
        <v>49</v>
      </c>
      <c r="L7324" s="6">
        <v>17</v>
      </c>
      <c r="M7324" s="6">
        <v>34</v>
      </c>
      <c r="N7324" s="6">
        <v>3</v>
      </c>
      <c r="O7324" s="6">
        <v>0.15</v>
      </c>
      <c r="P7324" s="8">
        <v>857.6</v>
      </c>
      <c r="Q7324" s="8">
        <v>445.95200000000006</v>
      </c>
      <c r="R7324" s="8">
        <f t="shared" si="343"/>
        <v>849.02399999999989</v>
      </c>
      <c r="S7324" s="8">
        <f>(((Sales[[#This Row],[Unit Price]]-(Sales[[#This Row],[Discount Applied]]*Sales[[#This Row],[Unit Price]]))-Q7324)/Q7324)*100</f>
        <v>63.461538461538446</v>
      </c>
      <c r="T7324" s="8">
        <f t="shared" si="344"/>
        <v>2186.88</v>
      </c>
      <c r="U7324" s="8">
        <f>Sales[[#This Row],[Unit Cost]]*Sales[[#This Row],[Order Quantity]]</f>
        <v>1337.8560000000002</v>
      </c>
    </row>
    <row r="7325" spans="1:21" x14ac:dyDescent="0.2">
      <c r="A7325" s="6" t="s">
        <v>7538</v>
      </c>
      <c r="B7325" s="6" t="s">
        <v>25</v>
      </c>
      <c r="C7325" s="6" t="s">
        <v>148</v>
      </c>
      <c r="D7325" s="7">
        <v>44000</v>
      </c>
      <c r="E7325" s="7">
        <v>44118</v>
      </c>
      <c r="F7325" s="7">
        <v>44123</v>
      </c>
      <c r="G7325" s="7">
        <v>44127</v>
      </c>
      <c r="H7325" s="6">
        <f t="shared" si="342"/>
        <v>9</v>
      </c>
      <c r="I7325" s="6" t="s">
        <v>215</v>
      </c>
      <c r="J7325" s="6">
        <v>20</v>
      </c>
      <c r="K7325" s="6">
        <v>6</v>
      </c>
      <c r="L7325" s="6">
        <v>16</v>
      </c>
      <c r="M7325" s="6">
        <v>8</v>
      </c>
      <c r="N7325" s="6">
        <v>8</v>
      </c>
      <c r="O7325" s="6">
        <v>0.1</v>
      </c>
      <c r="P7325" s="8">
        <v>730.30000000000007</v>
      </c>
      <c r="Q7325" s="8">
        <v>496.6040000000001</v>
      </c>
      <c r="R7325" s="8">
        <f t="shared" si="343"/>
        <v>1285.328</v>
      </c>
      <c r="S7325" s="8">
        <f>(((Sales[[#This Row],[Unit Price]]-(Sales[[#This Row],[Discount Applied]]*Sales[[#This Row],[Unit Price]]))-Q7325)/Q7325)*100</f>
        <v>32.35294117647058</v>
      </c>
      <c r="T7325" s="8">
        <f t="shared" si="344"/>
        <v>5258.1600000000008</v>
      </c>
      <c r="U7325" s="8">
        <f>Sales[[#This Row],[Unit Cost]]*Sales[[#This Row],[Order Quantity]]</f>
        <v>3972.8320000000008</v>
      </c>
    </row>
    <row r="7326" spans="1:21" x14ac:dyDescent="0.2">
      <c r="A7326" s="6" t="s">
        <v>7539</v>
      </c>
      <c r="B7326" s="6" t="s">
        <v>26</v>
      </c>
      <c r="C7326" s="6" t="s">
        <v>148</v>
      </c>
      <c r="D7326" s="7">
        <v>44000</v>
      </c>
      <c r="E7326" s="7">
        <v>44118</v>
      </c>
      <c r="F7326" s="7">
        <v>44142</v>
      </c>
      <c r="G7326" s="7">
        <v>44144</v>
      </c>
      <c r="H7326" s="6">
        <f t="shared" si="342"/>
        <v>26</v>
      </c>
      <c r="I7326" s="6" t="s">
        <v>215</v>
      </c>
      <c r="J7326" s="6">
        <v>28</v>
      </c>
      <c r="K7326" s="6">
        <v>28</v>
      </c>
      <c r="L7326" s="6">
        <v>33</v>
      </c>
      <c r="M7326" s="6">
        <v>33</v>
      </c>
      <c r="N7326" s="6">
        <v>1</v>
      </c>
      <c r="O7326" s="6">
        <v>7.4999999999999997E-2</v>
      </c>
      <c r="P7326" s="8">
        <v>1902.8</v>
      </c>
      <c r="Q7326" s="8">
        <v>1065.568</v>
      </c>
      <c r="R7326" s="8">
        <f t="shared" si="343"/>
        <v>694.52199999999993</v>
      </c>
      <c r="S7326" s="8">
        <f>(((Sales[[#This Row],[Unit Price]]-(Sales[[#This Row],[Discount Applied]]*Sales[[#This Row],[Unit Price]]))-Q7326)/Q7326)*100</f>
        <v>65.178571428571416</v>
      </c>
      <c r="T7326" s="8">
        <f t="shared" si="344"/>
        <v>1760.09</v>
      </c>
      <c r="U7326" s="8">
        <f>Sales[[#This Row],[Unit Cost]]*Sales[[#This Row],[Order Quantity]]</f>
        <v>1065.568</v>
      </c>
    </row>
    <row r="7327" spans="1:21" x14ac:dyDescent="0.2">
      <c r="A7327" s="6" t="s">
        <v>7540</v>
      </c>
      <c r="B7327" s="6" t="s">
        <v>24</v>
      </c>
      <c r="C7327" s="6" t="s">
        <v>146</v>
      </c>
      <c r="D7327" s="7">
        <v>44000</v>
      </c>
      <c r="E7327" s="7">
        <v>44118</v>
      </c>
      <c r="F7327" s="7">
        <v>44127</v>
      </c>
      <c r="G7327" s="7">
        <v>44137</v>
      </c>
      <c r="H7327" s="6">
        <f t="shared" si="342"/>
        <v>19</v>
      </c>
      <c r="I7327" s="6" t="s">
        <v>215</v>
      </c>
      <c r="J7327" s="6">
        <v>5</v>
      </c>
      <c r="K7327" s="6">
        <v>1</v>
      </c>
      <c r="L7327" s="6">
        <v>286</v>
      </c>
      <c r="M7327" s="6">
        <v>31</v>
      </c>
      <c r="N7327" s="6">
        <v>4</v>
      </c>
      <c r="O7327" s="6">
        <v>0.2</v>
      </c>
      <c r="P7327" s="8">
        <v>2994.9</v>
      </c>
      <c r="Q7327" s="8">
        <v>2455.8179999999998</v>
      </c>
      <c r="R7327" s="8">
        <f t="shared" si="343"/>
        <v>-239.59199999999873</v>
      </c>
      <c r="S7327" s="8">
        <f>(((Sales[[#This Row],[Unit Price]]-(Sales[[#This Row],[Discount Applied]]*Sales[[#This Row],[Unit Price]]))-Q7327)/Q7327)*100</f>
        <v>-2.4390243902438895</v>
      </c>
      <c r="T7327" s="8">
        <f t="shared" si="344"/>
        <v>9583.68</v>
      </c>
      <c r="U7327" s="8">
        <f>Sales[[#This Row],[Unit Cost]]*Sales[[#This Row],[Order Quantity]]</f>
        <v>9823.271999999999</v>
      </c>
    </row>
    <row r="7328" spans="1:21" x14ac:dyDescent="0.2">
      <c r="A7328" s="6" t="s">
        <v>7541</v>
      </c>
      <c r="B7328" s="6" t="s">
        <v>24</v>
      </c>
      <c r="C7328" s="6" t="s">
        <v>145</v>
      </c>
      <c r="D7328" s="7">
        <v>44000</v>
      </c>
      <c r="E7328" s="7">
        <v>44118</v>
      </c>
      <c r="F7328" s="7">
        <v>44127</v>
      </c>
      <c r="G7328" s="7">
        <v>44128</v>
      </c>
      <c r="H7328" s="6">
        <f t="shared" si="342"/>
        <v>10</v>
      </c>
      <c r="I7328" s="6" t="s">
        <v>215</v>
      </c>
      <c r="J7328" s="6">
        <v>7</v>
      </c>
      <c r="K7328" s="6">
        <v>47</v>
      </c>
      <c r="L7328" s="6">
        <v>149</v>
      </c>
      <c r="M7328" s="6">
        <v>24</v>
      </c>
      <c r="N7328" s="6">
        <v>8</v>
      </c>
      <c r="O7328" s="6">
        <v>7.4999999999999997E-2</v>
      </c>
      <c r="P7328" s="8">
        <v>3986.5</v>
      </c>
      <c r="Q7328" s="8">
        <v>2072.98</v>
      </c>
      <c r="R7328" s="8">
        <f t="shared" si="343"/>
        <v>12916.259999999998</v>
      </c>
      <c r="S7328" s="8">
        <f>(((Sales[[#This Row],[Unit Price]]-(Sales[[#This Row],[Discount Applied]]*Sales[[#This Row],[Unit Price]]))-Q7328)/Q7328)*100</f>
        <v>77.884615384615373</v>
      </c>
      <c r="T7328" s="8">
        <f t="shared" si="344"/>
        <v>29500.1</v>
      </c>
      <c r="U7328" s="8">
        <f>Sales[[#This Row],[Unit Cost]]*Sales[[#This Row],[Order Quantity]]</f>
        <v>16583.84</v>
      </c>
    </row>
    <row r="7329" spans="1:21" x14ac:dyDescent="0.2">
      <c r="A7329" s="6" t="s">
        <v>7542</v>
      </c>
      <c r="B7329" s="6" t="s">
        <v>24</v>
      </c>
      <c r="C7329" s="6" t="s">
        <v>146</v>
      </c>
      <c r="D7329" s="7">
        <v>44000</v>
      </c>
      <c r="E7329" s="7">
        <v>44118</v>
      </c>
      <c r="F7329" s="7">
        <v>44120</v>
      </c>
      <c r="G7329" s="7">
        <v>44128</v>
      </c>
      <c r="H7329" s="6">
        <f t="shared" si="342"/>
        <v>10</v>
      </c>
      <c r="I7329" s="6" t="s">
        <v>215</v>
      </c>
      <c r="J7329" s="6">
        <v>10</v>
      </c>
      <c r="K7329" s="6">
        <v>9</v>
      </c>
      <c r="L7329" s="6">
        <v>327</v>
      </c>
      <c r="M7329" s="6">
        <v>25</v>
      </c>
      <c r="N7329" s="6">
        <v>2</v>
      </c>
      <c r="O7329" s="6">
        <v>0.4</v>
      </c>
      <c r="P7329" s="8">
        <v>770.5</v>
      </c>
      <c r="Q7329" s="8">
        <v>562.46500000000003</v>
      </c>
      <c r="R7329" s="8">
        <f t="shared" si="343"/>
        <v>-200.33000000000015</v>
      </c>
      <c r="S7329" s="8">
        <f>(((Sales[[#This Row],[Unit Price]]-(Sales[[#This Row],[Discount Applied]]*Sales[[#This Row],[Unit Price]]))-Q7329)/Q7329)*100</f>
        <v>-17.808219178082204</v>
      </c>
      <c r="T7329" s="8">
        <f t="shared" si="344"/>
        <v>924.59999999999991</v>
      </c>
      <c r="U7329" s="8">
        <f>Sales[[#This Row],[Unit Cost]]*Sales[[#This Row],[Order Quantity]]</f>
        <v>1124.93</v>
      </c>
    </row>
    <row r="7330" spans="1:21" x14ac:dyDescent="0.2">
      <c r="A7330" s="6" t="s">
        <v>7543</v>
      </c>
      <c r="B7330" s="6" t="s">
        <v>25</v>
      </c>
      <c r="C7330" s="6" t="s">
        <v>148</v>
      </c>
      <c r="D7330" s="7">
        <v>44000</v>
      </c>
      <c r="E7330" s="7">
        <v>44119</v>
      </c>
      <c r="F7330" s="7">
        <v>44126</v>
      </c>
      <c r="G7330" s="7">
        <v>44135</v>
      </c>
      <c r="H7330" s="6">
        <f t="shared" si="342"/>
        <v>16</v>
      </c>
      <c r="I7330" s="6" t="s">
        <v>215</v>
      </c>
      <c r="J7330" s="6">
        <v>13</v>
      </c>
      <c r="K7330" s="6">
        <v>34</v>
      </c>
      <c r="L7330" s="6">
        <v>11</v>
      </c>
      <c r="M7330" s="6">
        <v>33</v>
      </c>
      <c r="N7330" s="6">
        <v>2</v>
      </c>
      <c r="O7330" s="6">
        <v>0.05</v>
      </c>
      <c r="P7330" s="8">
        <v>3966.4</v>
      </c>
      <c r="Q7330" s="8">
        <v>2974.8</v>
      </c>
      <c r="R7330" s="8">
        <f t="shared" si="343"/>
        <v>1586.5599999999995</v>
      </c>
      <c r="S7330" s="8">
        <f>(((Sales[[#This Row],[Unit Price]]-(Sales[[#This Row],[Discount Applied]]*Sales[[#This Row],[Unit Price]]))-Q7330)/Q7330)*100</f>
        <v>26.666666666666654</v>
      </c>
      <c r="T7330" s="8">
        <f t="shared" si="344"/>
        <v>7536.16</v>
      </c>
      <c r="U7330" s="8">
        <f>Sales[[#This Row],[Unit Cost]]*Sales[[#This Row],[Order Quantity]]</f>
        <v>5949.6</v>
      </c>
    </row>
    <row r="7331" spans="1:21" x14ac:dyDescent="0.2">
      <c r="A7331" s="6" t="s">
        <v>7544</v>
      </c>
      <c r="B7331" s="6" t="s">
        <v>25</v>
      </c>
      <c r="C7331" s="6" t="s">
        <v>146</v>
      </c>
      <c r="D7331" s="7">
        <v>44000</v>
      </c>
      <c r="E7331" s="7">
        <v>44119</v>
      </c>
      <c r="F7331" s="7">
        <v>44137</v>
      </c>
      <c r="G7331" s="7">
        <v>44140</v>
      </c>
      <c r="H7331" s="6">
        <f t="shared" si="342"/>
        <v>21</v>
      </c>
      <c r="I7331" s="6" t="s">
        <v>215</v>
      </c>
      <c r="J7331" s="6">
        <v>18</v>
      </c>
      <c r="K7331" s="6">
        <v>49</v>
      </c>
      <c r="L7331" s="6">
        <v>283</v>
      </c>
      <c r="M7331" s="6">
        <v>29</v>
      </c>
      <c r="N7331" s="6">
        <v>3</v>
      </c>
      <c r="O7331" s="6">
        <v>7.4999999999999997E-2</v>
      </c>
      <c r="P7331" s="8">
        <v>944.7</v>
      </c>
      <c r="Q7331" s="8">
        <v>651.84299999999996</v>
      </c>
      <c r="R7331" s="8">
        <f t="shared" si="343"/>
        <v>666.01350000000048</v>
      </c>
      <c r="S7331" s="8">
        <f>(((Sales[[#This Row],[Unit Price]]-(Sales[[#This Row],[Discount Applied]]*Sales[[#This Row],[Unit Price]]))-Q7331)/Q7331)*100</f>
        <v>34.057971014492772</v>
      </c>
      <c r="T7331" s="8">
        <f t="shared" si="344"/>
        <v>2621.5425000000005</v>
      </c>
      <c r="U7331" s="8">
        <f>Sales[[#This Row],[Unit Cost]]*Sales[[#This Row],[Order Quantity]]</f>
        <v>1955.529</v>
      </c>
    </row>
    <row r="7332" spans="1:21" x14ac:dyDescent="0.2">
      <c r="A7332" s="6" t="s">
        <v>7545</v>
      </c>
      <c r="B7332" s="6" t="s">
        <v>23</v>
      </c>
      <c r="C7332" s="6" t="s">
        <v>145</v>
      </c>
      <c r="D7332" s="7">
        <v>44000</v>
      </c>
      <c r="E7332" s="7">
        <v>44119</v>
      </c>
      <c r="F7332" s="7">
        <v>44124</v>
      </c>
      <c r="G7332" s="7">
        <v>44128</v>
      </c>
      <c r="H7332" s="6">
        <f t="shared" si="342"/>
        <v>9</v>
      </c>
      <c r="I7332" s="6" t="s">
        <v>215</v>
      </c>
      <c r="J7332" s="6">
        <v>21</v>
      </c>
      <c r="K7332" s="6">
        <v>20</v>
      </c>
      <c r="L7332" s="6">
        <v>95</v>
      </c>
      <c r="M7332" s="6">
        <v>44</v>
      </c>
      <c r="N7332" s="6">
        <v>1</v>
      </c>
      <c r="O7332" s="6">
        <v>0.15</v>
      </c>
      <c r="P7332" s="8">
        <v>911.2</v>
      </c>
      <c r="Q7332" s="8">
        <v>537.60799999999995</v>
      </c>
      <c r="R7332" s="8">
        <f t="shared" si="343"/>
        <v>236.91200000000003</v>
      </c>
      <c r="S7332" s="8">
        <f>(((Sales[[#This Row],[Unit Price]]-(Sales[[#This Row],[Discount Applied]]*Sales[[#This Row],[Unit Price]]))-Q7332)/Q7332)*100</f>
        <v>44.067796610169502</v>
      </c>
      <c r="T7332" s="8">
        <f t="shared" si="344"/>
        <v>774.52</v>
      </c>
      <c r="U7332" s="8">
        <f>Sales[[#This Row],[Unit Cost]]*Sales[[#This Row],[Order Quantity]]</f>
        <v>537.60799999999995</v>
      </c>
    </row>
    <row r="7333" spans="1:21" x14ac:dyDescent="0.2">
      <c r="A7333" s="6" t="s">
        <v>7546</v>
      </c>
      <c r="B7333" s="6" t="s">
        <v>23</v>
      </c>
      <c r="C7333" s="6" t="s">
        <v>148</v>
      </c>
      <c r="D7333" s="7">
        <v>44000</v>
      </c>
      <c r="E7333" s="7">
        <v>44119</v>
      </c>
      <c r="F7333" s="7">
        <v>44121</v>
      </c>
      <c r="G7333" s="7">
        <v>44125</v>
      </c>
      <c r="H7333" s="6">
        <f t="shared" si="342"/>
        <v>6</v>
      </c>
      <c r="I7333" s="6" t="s">
        <v>215</v>
      </c>
      <c r="J7333" s="6">
        <v>22</v>
      </c>
      <c r="K7333" s="6">
        <v>9</v>
      </c>
      <c r="L7333" s="6">
        <v>39</v>
      </c>
      <c r="M7333" s="6">
        <v>22</v>
      </c>
      <c r="N7333" s="6">
        <v>3</v>
      </c>
      <c r="O7333" s="6">
        <v>0.1</v>
      </c>
      <c r="P7333" s="8">
        <v>2519.2000000000003</v>
      </c>
      <c r="Q7333" s="8">
        <v>1662.6720000000003</v>
      </c>
      <c r="R7333" s="8">
        <f t="shared" si="343"/>
        <v>1813.8239999999996</v>
      </c>
      <c r="S7333" s="8">
        <f>(((Sales[[#This Row],[Unit Price]]-(Sales[[#This Row],[Discount Applied]]*Sales[[#This Row],[Unit Price]]))-Q7333)/Q7333)*100</f>
        <v>36.363636363636353</v>
      </c>
      <c r="T7333" s="8">
        <f t="shared" si="344"/>
        <v>6801.84</v>
      </c>
      <c r="U7333" s="8">
        <f>Sales[[#This Row],[Unit Cost]]*Sales[[#This Row],[Order Quantity]]</f>
        <v>4988.0160000000005</v>
      </c>
    </row>
    <row r="7334" spans="1:21" x14ac:dyDescent="0.2">
      <c r="A7334" s="6" t="s">
        <v>7547</v>
      </c>
      <c r="B7334" s="6" t="s">
        <v>23</v>
      </c>
      <c r="C7334" s="6" t="s">
        <v>145</v>
      </c>
      <c r="D7334" s="7">
        <v>44000</v>
      </c>
      <c r="E7334" s="7">
        <v>44119</v>
      </c>
      <c r="F7334" s="7">
        <v>44122</v>
      </c>
      <c r="G7334" s="7">
        <v>44126</v>
      </c>
      <c r="H7334" s="6">
        <f t="shared" si="342"/>
        <v>7</v>
      </c>
      <c r="I7334" s="6" t="s">
        <v>215</v>
      </c>
      <c r="J7334" s="6">
        <v>25</v>
      </c>
      <c r="K7334" s="6">
        <v>43</v>
      </c>
      <c r="L7334" s="6">
        <v>118</v>
      </c>
      <c r="M7334" s="6">
        <v>19</v>
      </c>
      <c r="N7334" s="6">
        <v>3</v>
      </c>
      <c r="O7334" s="6">
        <v>0.05</v>
      </c>
      <c r="P7334" s="8">
        <v>241.20000000000002</v>
      </c>
      <c r="Q7334" s="8">
        <v>154.36800000000002</v>
      </c>
      <c r="R7334" s="8">
        <f t="shared" si="343"/>
        <v>224.31600000000003</v>
      </c>
      <c r="S7334" s="8">
        <f>(((Sales[[#This Row],[Unit Price]]-(Sales[[#This Row],[Discount Applied]]*Sales[[#This Row],[Unit Price]]))-Q7334)/Q7334)*100</f>
        <v>48.437499999999986</v>
      </c>
      <c r="T7334" s="8">
        <f t="shared" si="344"/>
        <v>687.42000000000007</v>
      </c>
      <c r="U7334" s="8">
        <f>Sales[[#This Row],[Unit Cost]]*Sales[[#This Row],[Order Quantity]]</f>
        <v>463.10400000000004</v>
      </c>
    </row>
    <row r="7335" spans="1:21" x14ac:dyDescent="0.2">
      <c r="A7335" s="6" t="s">
        <v>7548</v>
      </c>
      <c r="B7335" s="6" t="s">
        <v>25</v>
      </c>
      <c r="C7335" s="6" t="s">
        <v>145</v>
      </c>
      <c r="D7335" s="7">
        <v>44000</v>
      </c>
      <c r="E7335" s="7">
        <v>44119</v>
      </c>
      <c r="F7335" s="7">
        <v>44130</v>
      </c>
      <c r="G7335" s="7">
        <v>44134</v>
      </c>
      <c r="H7335" s="6">
        <f t="shared" si="342"/>
        <v>15</v>
      </c>
      <c r="I7335" s="6" t="s">
        <v>215</v>
      </c>
      <c r="J7335" s="6">
        <v>15</v>
      </c>
      <c r="K7335" s="6">
        <v>10</v>
      </c>
      <c r="L7335" s="6">
        <v>122</v>
      </c>
      <c r="M7335" s="6">
        <v>6</v>
      </c>
      <c r="N7335" s="6">
        <v>4</v>
      </c>
      <c r="O7335" s="6">
        <v>0.15</v>
      </c>
      <c r="P7335" s="8">
        <v>1768.8</v>
      </c>
      <c r="Q7335" s="8">
        <v>1238.1599999999999</v>
      </c>
      <c r="R7335" s="8">
        <f t="shared" si="343"/>
        <v>1061.2800000000007</v>
      </c>
      <c r="S7335" s="8">
        <f>(((Sales[[#This Row],[Unit Price]]-(Sales[[#This Row],[Discount Applied]]*Sales[[#This Row],[Unit Price]]))-Q7335)/Q7335)*100</f>
        <v>21.428571428571445</v>
      </c>
      <c r="T7335" s="8">
        <f t="shared" si="344"/>
        <v>6013.92</v>
      </c>
      <c r="U7335" s="8">
        <f>Sales[[#This Row],[Unit Cost]]*Sales[[#This Row],[Order Quantity]]</f>
        <v>4952.6399999999994</v>
      </c>
    </row>
    <row r="7336" spans="1:21" x14ac:dyDescent="0.2">
      <c r="A7336" s="6" t="s">
        <v>7549</v>
      </c>
      <c r="B7336" s="6" t="s">
        <v>23</v>
      </c>
      <c r="C7336" s="6" t="s">
        <v>145</v>
      </c>
      <c r="D7336" s="7">
        <v>44000</v>
      </c>
      <c r="E7336" s="7">
        <v>44119</v>
      </c>
      <c r="F7336" s="7">
        <v>44137</v>
      </c>
      <c r="G7336" s="7">
        <v>44140</v>
      </c>
      <c r="H7336" s="6">
        <f t="shared" si="342"/>
        <v>21</v>
      </c>
      <c r="I7336" s="6" t="s">
        <v>215</v>
      </c>
      <c r="J7336" s="6">
        <v>22</v>
      </c>
      <c r="K7336" s="6">
        <v>39</v>
      </c>
      <c r="L7336" s="6">
        <v>188</v>
      </c>
      <c r="M7336" s="6">
        <v>33</v>
      </c>
      <c r="N7336" s="6">
        <v>1</v>
      </c>
      <c r="O7336" s="6">
        <v>7.4999999999999997E-2</v>
      </c>
      <c r="P7336" s="8">
        <v>1118.9000000000001</v>
      </c>
      <c r="Q7336" s="8">
        <v>839.17500000000007</v>
      </c>
      <c r="R7336" s="8">
        <f t="shared" si="343"/>
        <v>195.8075</v>
      </c>
      <c r="S7336" s="8">
        <f>(((Sales[[#This Row],[Unit Price]]-(Sales[[#This Row],[Discount Applied]]*Sales[[#This Row],[Unit Price]]))-Q7336)/Q7336)*100</f>
        <v>23.333333333333332</v>
      </c>
      <c r="T7336" s="8">
        <f t="shared" si="344"/>
        <v>1034.9825000000001</v>
      </c>
      <c r="U7336" s="8">
        <f>Sales[[#This Row],[Unit Cost]]*Sales[[#This Row],[Order Quantity]]</f>
        <v>839.17500000000007</v>
      </c>
    </row>
    <row r="7337" spans="1:21" x14ac:dyDescent="0.2">
      <c r="A7337" s="6" t="s">
        <v>7550</v>
      </c>
      <c r="B7337" s="6" t="s">
        <v>25</v>
      </c>
      <c r="C7337" s="6" t="s">
        <v>146</v>
      </c>
      <c r="D7337" s="7">
        <v>44000</v>
      </c>
      <c r="E7337" s="7">
        <v>44119</v>
      </c>
      <c r="F7337" s="7">
        <v>44146</v>
      </c>
      <c r="G7337" s="7">
        <v>44156</v>
      </c>
      <c r="H7337" s="6">
        <f t="shared" si="342"/>
        <v>37</v>
      </c>
      <c r="I7337" s="6" t="s">
        <v>215</v>
      </c>
      <c r="J7337" s="6">
        <v>15</v>
      </c>
      <c r="K7337" s="6">
        <v>6</v>
      </c>
      <c r="L7337" s="6">
        <v>284</v>
      </c>
      <c r="M7337" s="6">
        <v>23</v>
      </c>
      <c r="N7337" s="6">
        <v>3</v>
      </c>
      <c r="O7337" s="6">
        <v>0.15</v>
      </c>
      <c r="P7337" s="8">
        <v>1232.8</v>
      </c>
      <c r="Q7337" s="8">
        <v>813.64800000000002</v>
      </c>
      <c r="R7337" s="8">
        <f t="shared" si="343"/>
        <v>702.69599999999946</v>
      </c>
      <c r="S7337" s="8">
        <f>(((Sales[[#This Row],[Unit Price]]-(Sales[[#This Row],[Discount Applied]]*Sales[[#This Row],[Unit Price]]))-Q7337)/Q7337)*100</f>
        <v>28.787878787878768</v>
      </c>
      <c r="T7337" s="8">
        <f t="shared" si="344"/>
        <v>3143.6399999999994</v>
      </c>
      <c r="U7337" s="8">
        <f>Sales[[#This Row],[Unit Cost]]*Sales[[#This Row],[Order Quantity]]</f>
        <v>2440.944</v>
      </c>
    </row>
    <row r="7338" spans="1:21" x14ac:dyDescent="0.2">
      <c r="A7338" s="6" t="s">
        <v>7551</v>
      </c>
      <c r="B7338" s="6" t="s">
        <v>25</v>
      </c>
      <c r="C7338" s="6" t="s">
        <v>145</v>
      </c>
      <c r="D7338" s="7">
        <v>44000</v>
      </c>
      <c r="E7338" s="7">
        <v>44119</v>
      </c>
      <c r="F7338" s="7">
        <v>44135</v>
      </c>
      <c r="G7338" s="7">
        <v>44142</v>
      </c>
      <c r="H7338" s="6">
        <f t="shared" si="342"/>
        <v>23</v>
      </c>
      <c r="I7338" s="6" t="s">
        <v>215</v>
      </c>
      <c r="J7338" s="6">
        <v>13</v>
      </c>
      <c r="K7338" s="6">
        <v>8</v>
      </c>
      <c r="L7338" s="6">
        <v>100</v>
      </c>
      <c r="M7338" s="6">
        <v>29</v>
      </c>
      <c r="N7338" s="6">
        <v>6</v>
      </c>
      <c r="O7338" s="6">
        <v>7.4999999999999997E-2</v>
      </c>
      <c r="P7338" s="8">
        <v>3819</v>
      </c>
      <c r="Q7338" s="8">
        <v>2902.44</v>
      </c>
      <c r="R7338" s="8">
        <f t="shared" si="343"/>
        <v>3780.8100000000013</v>
      </c>
      <c r="S7338" s="8">
        <f>(((Sales[[#This Row],[Unit Price]]-(Sales[[#This Row],[Discount Applied]]*Sales[[#This Row],[Unit Price]]))-Q7338)/Q7338)*100</f>
        <v>21.710526315789465</v>
      </c>
      <c r="T7338" s="8">
        <f t="shared" si="344"/>
        <v>21195.45</v>
      </c>
      <c r="U7338" s="8">
        <f>Sales[[#This Row],[Unit Cost]]*Sales[[#This Row],[Order Quantity]]</f>
        <v>17414.64</v>
      </c>
    </row>
    <row r="7339" spans="1:21" x14ac:dyDescent="0.2">
      <c r="A7339" s="6" t="s">
        <v>7552</v>
      </c>
      <c r="B7339" s="6" t="s">
        <v>23</v>
      </c>
      <c r="C7339" s="6" t="s">
        <v>146</v>
      </c>
      <c r="D7339" s="7">
        <v>44000</v>
      </c>
      <c r="E7339" s="7">
        <v>44119</v>
      </c>
      <c r="F7339" s="7">
        <v>44130</v>
      </c>
      <c r="G7339" s="7">
        <v>44132</v>
      </c>
      <c r="H7339" s="6">
        <f t="shared" si="342"/>
        <v>13</v>
      </c>
      <c r="I7339" s="6" t="s">
        <v>215</v>
      </c>
      <c r="J7339" s="6">
        <v>24</v>
      </c>
      <c r="K7339" s="6">
        <v>10</v>
      </c>
      <c r="L7339" s="6">
        <v>315</v>
      </c>
      <c r="M7339" s="6">
        <v>43</v>
      </c>
      <c r="N7339" s="6">
        <v>6</v>
      </c>
      <c r="O7339" s="6">
        <v>0.05</v>
      </c>
      <c r="P7339" s="8">
        <v>3919.5</v>
      </c>
      <c r="Q7339" s="8">
        <v>2508.48</v>
      </c>
      <c r="R7339" s="8">
        <f t="shared" si="343"/>
        <v>7290.27</v>
      </c>
      <c r="S7339" s="8">
        <f>(((Sales[[#This Row],[Unit Price]]-(Sales[[#This Row],[Discount Applied]]*Sales[[#This Row],[Unit Price]]))-Q7339)/Q7339)*100</f>
        <v>48.4375</v>
      </c>
      <c r="T7339" s="8">
        <f t="shared" si="344"/>
        <v>22341.15</v>
      </c>
      <c r="U7339" s="8">
        <f>Sales[[#This Row],[Unit Cost]]*Sales[[#This Row],[Order Quantity]]</f>
        <v>15050.880000000001</v>
      </c>
    </row>
    <row r="7340" spans="1:21" x14ac:dyDescent="0.2">
      <c r="A7340" s="6" t="s">
        <v>7553</v>
      </c>
      <c r="B7340" s="6" t="s">
        <v>26</v>
      </c>
      <c r="C7340" s="6" t="s">
        <v>148</v>
      </c>
      <c r="D7340" s="7">
        <v>44000</v>
      </c>
      <c r="E7340" s="7">
        <v>44119</v>
      </c>
      <c r="F7340" s="7">
        <v>44129</v>
      </c>
      <c r="G7340" s="7">
        <v>44136</v>
      </c>
      <c r="H7340" s="6">
        <f t="shared" si="342"/>
        <v>17</v>
      </c>
      <c r="I7340" s="6" t="s">
        <v>215</v>
      </c>
      <c r="J7340" s="6">
        <v>27</v>
      </c>
      <c r="K7340" s="6">
        <v>9</v>
      </c>
      <c r="L7340" s="6">
        <v>17</v>
      </c>
      <c r="M7340" s="6">
        <v>22</v>
      </c>
      <c r="N7340" s="6">
        <v>2</v>
      </c>
      <c r="O7340" s="6">
        <v>0.2</v>
      </c>
      <c r="P7340" s="8">
        <v>3028.4</v>
      </c>
      <c r="Q7340" s="8">
        <v>1907.8920000000001</v>
      </c>
      <c r="R7340" s="8">
        <f t="shared" si="343"/>
        <v>1029.6560000000004</v>
      </c>
      <c r="S7340" s="8">
        <f>(((Sales[[#This Row],[Unit Price]]-(Sales[[#This Row],[Discount Applied]]*Sales[[#This Row],[Unit Price]]))-Q7340)/Q7340)*100</f>
        <v>26.984126984126995</v>
      </c>
      <c r="T7340" s="8">
        <f t="shared" si="344"/>
        <v>4845.4400000000005</v>
      </c>
      <c r="U7340" s="8">
        <f>Sales[[#This Row],[Unit Cost]]*Sales[[#This Row],[Order Quantity]]</f>
        <v>3815.7840000000001</v>
      </c>
    </row>
    <row r="7341" spans="1:21" x14ac:dyDescent="0.2">
      <c r="A7341" s="6" t="s">
        <v>7554</v>
      </c>
      <c r="B7341" s="6" t="s">
        <v>23</v>
      </c>
      <c r="C7341" s="6" t="s">
        <v>148</v>
      </c>
      <c r="D7341" s="7">
        <v>44000</v>
      </c>
      <c r="E7341" s="7">
        <v>44119</v>
      </c>
      <c r="F7341" s="7">
        <v>44141</v>
      </c>
      <c r="G7341" s="7">
        <v>44143</v>
      </c>
      <c r="H7341" s="6">
        <f t="shared" si="342"/>
        <v>24</v>
      </c>
      <c r="I7341" s="6" t="s">
        <v>215</v>
      </c>
      <c r="J7341" s="6">
        <v>25</v>
      </c>
      <c r="K7341" s="6">
        <v>48</v>
      </c>
      <c r="L7341" s="6">
        <v>27</v>
      </c>
      <c r="M7341" s="6">
        <v>8</v>
      </c>
      <c r="N7341" s="6">
        <v>1</v>
      </c>
      <c r="O7341" s="6">
        <v>0.3</v>
      </c>
      <c r="P7341" s="8">
        <v>227.8</v>
      </c>
      <c r="Q7341" s="8">
        <v>157.18199999999999</v>
      </c>
      <c r="R7341" s="8">
        <f t="shared" si="343"/>
        <v>2.27800000000002</v>
      </c>
      <c r="S7341" s="8">
        <f>(((Sales[[#This Row],[Unit Price]]-(Sales[[#This Row],[Discount Applied]]*Sales[[#This Row],[Unit Price]]))-Q7341)/Q7341)*100</f>
        <v>1.4492753623188535</v>
      </c>
      <c r="T7341" s="8">
        <f t="shared" si="344"/>
        <v>159.46</v>
      </c>
      <c r="U7341" s="8">
        <f>Sales[[#This Row],[Unit Cost]]*Sales[[#This Row],[Order Quantity]]</f>
        <v>157.18199999999999</v>
      </c>
    </row>
    <row r="7342" spans="1:21" x14ac:dyDescent="0.2">
      <c r="A7342" s="6" t="s">
        <v>7555</v>
      </c>
      <c r="B7342" s="6" t="s">
        <v>26</v>
      </c>
      <c r="C7342" s="6" t="s">
        <v>143</v>
      </c>
      <c r="D7342" s="7">
        <v>44000</v>
      </c>
      <c r="E7342" s="7">
        <v>44119</v>
      </c>
      <c r="F7342" s="7">
        <v>44142</v>
      </c>
      <c r="G7342" s="7">
        <v>44143</v>
      </c>
      <c r="H7342" s="6">
        <f t="shared" si="342"/>
        <v>24</v>
      </c>
      <c r="I7342" s="6" t="s">
        <v>215</v>
      </c>
      <c r="J7342" s="6">
        <v>27</v>
      </c>
      <c r="K7342" s="6">
        <v>37</v>
      </c>
      <c r="L7342" s="6">
        <v>336</v>
      </c>
      <c r="M7342" s="6">
        <v>43</v>
      </c>
      <c r="N7342" s="6">
        <v>8</v>
      </c>
      <c r="O7342" s="6">
        <v>0.05</v>
      </c>
      <c r="P7342" s="8">
        <v>1882.7</v>
      </c>
      <c r="Q7342" s="8">
        <v>1581.4680000000001</v>
      </c>
      <c r="R7342" s="8">
        <f t="shared" si="343"/>
        <v>1656.7759999999998</v>
      </c>
      <c r="S7342" s="8">
        <f>(((Sales[[#This Row],[Unit Price]]-(Sales[[#This Row],[Discount Applied]]*Sales[[#This Row],[Unit Price]]))-Q7342)/Q7342)*100</f>
        <v>13.095238095238093</v>
      </c>
      <c r="T7342" s="8">
        <f t="shared" si="344"/>
        <v>14308.52</v>
      </c>
      <c r="U7342" s="8">
        <f>Sales[[#This Row],[Unit Cost]]*Sales[[#This Row],[Order Quantity]]</f>
        <v>12651.744000000001</v>
      </c>
    </row>
    <row r="7343" spans="1:21" x14ac:dyDescent="0.2">
      <c r="A7343" s="6" t="s">
        <v>7556</v>
      </c>
      <c r="B7343" s="6" t="s">
        <v>23</v>
      </c>
      <c r="C7343" s="6" t="s">
        <v>147</v>
      </c>
      <c r="D7343" s="7">
        <v>44000</v>
      </c>
      <c r="E7343" s="7">
        <v>44120</v>
      </c>
      <c r="F7343" s="7">
        <v>44133</v>
      </c>
      <c r="G7343" s="7">
        <v>44142</v>
      </c>
      <c r="H7343" s="6">
        <f t="shared" si="342"/>
        <v>22</v>
      </c>
      <c r="I7343" s="6" t="s">
        <v>215</v>
      </c>
      <c r="J7343" s="6">
        <v>23</v>
      </c>
      <c r="K7343" s="6">
        <v>25</v>
      </c>
      <c r="L7343" s="6">
        <v>207</v>
      </c>
      <c r="M7343" s="6">
        <v>8</v>
      </c>
      <c r="N7343" s="6">
        <v>6</v>
      </c>
      <c r="O7343" s="6">
        <v>0.4</v>
      </c>
      <c r="P7343" s="8">
        <v>864.30000000000007</v>
      </c>
      <c r="Q7343" s="8">
        <v>363.00600000000003</v>
      </c>
      <c r="R7343" s="8">
        <f t="shared" si="343"/>
        <v>933.44399999999996</v>
      </c>
      <c r="S7343" s="8">
        <f>(((Sales[[#This Row],[Unit Price]]-(Sales[[#This Row],[Discount Applied]]*Sales[[#This Row],[Unit Price]]))-Q7343)/Q7343)*100</f>
        <v>42.857142857142854</v>
      </c>
      <c r="T7343" s="8">
        <f t="shared" si="344"/>
        <v>3111.48</v>
      </c>
      <c r="U7343" s="8">
        <f>Sales[[#This Row],[Unit Cost]]*Sales[[#This Row],[Order Quantity]]</f>
        <v>2178.0360000000001</v>
      </c>
    </row>
    <row r="7344" spans="1:21" x14ac:dyDescent="0.2">
      <c r="A7344" s="6" t="s">
        <v>7557</v>
      </c>
      <c r="B7344" s="6" t="s">
        <v>23</v>
      </c>
      <c r="C7344" s="6" t="s">
        <v>145</v>
      </c>
      <c r="D7344" s="7">
        <v>44000</v>
      </c>
      <c r="E7344" s="7">
        <v>44120</v>
      </c>
      <c r="F7344" s="7">
        <v>44146</v>
      </c>
      <c r="G7344" s="7">
        <v>44149</v>
      </c>
      <c r="H7344" s="6">
        <f t="shared" si="342"/>
        <v>29</v>
      </c>
      <c r="I7344" s="6" t="s">
        <v>215</v>
      </c>
      <c r="J7344" s="6">
        <v>25</v>
      </c>
      <c r="K7344" s="6">
        <v>29</v>
      </c>
      <c r="L7344" s="6">
        <v>106</v>
      </c>
      <c r="M7344" s="6">
        <v>18</v>
      </c>
      <c r="N7344" s="6">
        <v>1</v>
      </c>
      <c r="O7344" s="6">
        <v>0.05</v>
      </c>
      <c r="P7344" s="8">
        <v>2800.6</v>
      </c>
      <c r="Q7344" s="8">
        <v>2380.5099999999998</v>
      </c>
      <c r="R7344" s="8">
        <f t="shared" si="343"/>
        <v>280.05999999999995</v>
      </c>
      <c r="S7344" s="8">
        <f>(((Sales[[#This Row],[Unit Price]]-(Sales[[#This Row],[Discount Applied]]*Sales[[#This Row],[Unit Price]]))-Q7344)/Q7344)*100</f>
        <v>11.76470588235294</v>
      </c>
      <c r="T7344" s="8">
        <f t="shared" si="344"/>
        <v>2660.5699999999997</v>
      </c>
      <c r="U7344" s="8">
        <f>Sales[[#This Row],[Unit Cost]]*Sales[[#This Row],[Order Quantity]]</f>
        <v>2380.5099999999998</v>
      </c>
    </row>
    <row r="7345" spans="1:21" x14ac:dyDescent="0.2">
      <c r="A7345" s="6" t="s">
        <v>7558</v>
      </c>
      <c r="B7345" s="6" t="s">
        <v>24</v>
      </c>
      <c r="C7345" s="6" t="s">
        <v>145</v>
      </c>
      <c r="D7345" s="7">
        <v>44000</v>
      </c>
      <c r="E7345" s="7">
        <v>44120</v>
      </c>
      <c r="F7345" s="7">
        <v>44138</v>
      </c>
      <c r="G7345" s="7">
        <v>44139</v>
      </c>
      <c r="H7345" s="6">
        <f t="shared" si="342"/>
        <v>19</v>
      </c>
      <c r="I7345" s="6" t="s">
        <v>215</v>
      </c>
      <c r="J7345" s="6">
        <v>3</v>
      </c>
      <c r="K7345" s="6">
        <v>5</v>
      </c>
      <c r="L7345" s="6">
        <v>196</v>
      </c>
      <c r="M7345" s="6">
        <v>27</v>
      </c>
      <c r="N7345" s="6">
        <v>7</v>
      </c>
      <c r="O7345" s="6">
        <v>7.4999999999999997E-2</v>
      </c>
      <c r="P7345" s="8">
        <v>1125.6000000000001</v>
      </c>
      <c r="Q7345" s="8">
        <v>596.5680000000001</v>
      </c>
      <c r="R7345" s="8">
        <f t="shared" si="343"/>
        <v>3112.2839999999997</v>
      </c>
      <c r="S7345" s="8">
        <f>(((Sales[[#This Row],[Unit Price]]-(Sales[[#This Row],[Discount Applied]]*Sales[[#This Row],[Unit Price]]))-Q7345)/Q7345)*100</f>
        <v>74.528301886792434</v>
      </c>
      <c r="T7345" s="8">
        <f t="shared" si="344"/>
        <v>7288.26</v>
      </c>
      <c r="U7345" s="8">
        <f>Sales[[#This Row],[Unit Cost]]*Sales[[#This Row],[Order Quantity]]</f>
        <v>4175.9760000000006</v>
      </c>
    </row>
    <row r="7346" spans="1:21" x14ac:dyDescent="0.2">
      <c r="A7346" s="6" t="s">
        <v>7559</v>
      </c>
      <c r="B7346" s="6" t="s">
        <v>25</v>
      </c>
      <c r="C7346" s="6" t="s">
        <v>144</v>
      </c>
      <c r="D7346" s="7">
        <v>44000</v>
      </c>
      <c r="E7346" s="7">
        <v>44120</v>
      </c>
      <c r="F7346" s="7">
        <v>44135</v>
      </c>
      <c r="G7346" s="7">
        <v>44140</v>
      </c>
      <c r="H7346" s="6">
        <f t="shared" si="342"/>
        <v>20</v>
      </c>
      <c r="I7346" s="6" t="s">
        <v>215</v>
      </c>
      <c r="J7346" s="6">
        <v>15</v>
      </c>
      <c r="K7346" s="6">
        <v>22</v>
      </c>
      <c r="L7346" s="6">
        <v>79</v>
      </c>
      <c r="M7346" s="6">
        <v>20</v>
      </c>
      <c r="N7346" s="6">
        <v>8</v>
      </c>
      <c r="O7346" s="6">
        <v>0.05</v>
      </c>
      <c r="P7346" s="8">
        <v>5889.3</v>
      </c>
      <c r="Q7346" s="8">
        <v>4711.4400000000005</v>
      </c>
      <c r="R7346" s="8">
        <f t="shared" si="343"/>
        <v>7067.1599999999962</v>
      </c>
      <c r="S7346" s="8">
        <f>(((Sales[[#This Row],[Unit Price]]-(Sales[[#This Row],[Discount Applied]]*Sales[[#This Row],[Unit Price]]))-Q7346)/Q7346)*100</f>
        <v>18.749999999999989</v>
      </c>
      <c r="T7346" s="8">
        <f t="shared" si="344"/>
        <v>44758.68</v>
      </c>
      <c r="U7346" s="8">
        <f>Sales[[#This Row],[Unit Cost]]*Sales[[#This Row],[Order Quantity]]</f>
        <v>37691.520000000004</v>
      </c>
    </row>
    <row r="7347" spans="1:21" x14ac:dyDescent="0.2">
      <c r="A7347" s="6" t="s">
        <v>7560</v>
      </c>
      <c r="B7347" s="6" t="s">
        <v>25</v>
      </c>
      <c r="C7347" s="6" t="s">
        <v>146</v>
      </c>
      <c r="D7347" s="7">
        <v>44000</v>
      </c>
      <c r="E7347" s="7">
        <v>44120</v>
      </c>
      <c r="F7347" s="7">
        <v>44139</v>
      </c>
      <c r="G7347" s="7">
        <v>44147</v>
      </c>
      <c r="H7347" s="6">
        <f t="shared" si="342"/>
        <v>27</v>
      </c>
      <c r="I7347" s="6" t="s">
        <v>215</v>
      </c>
      <c r="J7347" s="6">
        <v>18</v>
      </c>
      <c r="K7347" s="6">
        <v>9</v>
      </c>
      <c r="L7347" s="6">
        <v>317</v>
      </c>
      <c r="M7347" s="6">
        <v>33</v>
      </c>
      <c r="N7347" s="6">
        <v>4</v>
      </c>
      <c r="O7347" s="6">
        <v>0.05</v>
      </c>
      <c r="P7347" s="8">
        <v>1045.2</v>
      </c>
      <c r="Q7347" s="8">
        <v>846.61200000000008</v>
      </c>
      <c r="R7347" s="8">
        <f t="shared" si="343"/>
        <v>585.3119999999999</v>
      </c>
      <c r="S7347" s="8">
        <f>(((Sales[[#This Row],[Unit Price]]-(Sales[[#This Row],[Discount Applied]]*Sales[[#This Row],[Unit Price]]))-Q7347)/Q7347)*100</f>
        <v>17.283950617283946</v>
      </c>
      <c r="T7347" s="8">
        <f t="shared" si="344"/>
        <v>3971.76</v>
      </c>
      <c r="U7347" s="8">
        <f>Sales[[#This Row],[Unit Cost]]*Sales[[#This Row],[Order Quantity]]</f>
        <v>3386.4480000000003</v>
      </c>
    </row>
    <row r="7348" spans="1:21" x14ac:dyDescent="0.2">
      <c r="A7348" s="6" t="s">
        <v>7561</v>
      </c>
      <c r="B7348" s="6" t="s">
        <v>24</v>
      </c>
      <c r="C7348" s="6" t="s">
        <v>148</v>
      </c>
      <c r="D7348" s="7">
        <v>44000</v>
      </c>
      <c r="E7348" s="7">
        <v>44120</v>
      </c>
      <c r="F7348" s="7">
        <v>44127</v>
      </c>
      <c r="G7348" s="7">
        <v>44132</v>
      </c>
      <c r="H7348" s="6">
        <f t="shared" si="342"/>
        <v>12</v>
      </c>
      <c r="I7348" s="6" t="s">
        <v>215</v>
      </c>
      <c r="J7348" s="6">
        <v>3</v>
      </c>
      <c r="K7348" s="6">
        <v>15</v>
      </c>
      <c r="L7348" s="6">
        <v>15</v>
      </c>
      <c r="M7348" s="6">
        <v>42</v>
      </c>
      <c r="N7348" s="6">
        <v>1</v>
      </c>
      <c r="O7348" s="6">
        <v>7.4999999999999997E-2</v>
      </c>
      <c r="P7348" s="8">
        <v>5071.9000000000005</v>
      </c>
      <c r="Q7348" s="8">
        <v>4311.1150000000007</v>
      </c>
      <c r="R7348" s="8">
        <f t="shared" si="343"/>
        <v>380.39249999999993</v>
      </c>
      <c r="S7348" s="8">
        <f>(((Sales[[#This Row],[Unit Price]]-(Sales[[#This Row],[Discount Applied]]*Sales[[#This Row],[Unit Price]]))-Q7348)/Q7348)*100</f>
        <v>8.823529411764703</v>
      </c>
      <c r="T7348" s="8">
        <f t="shared" si="344"/>
        <v>4691.5075000000006</v>
      </c>
      <c r="U7348" s="8">
        <f>Sales[[#This Row],[Unit Cost]]*Sales[[#This Row],[Order Quantity]]</f>
        <v>4311.1150000000007</v>
      </c>
    </row>
    <row r="7349" spans="1:21" x14ac:dyDescent="0.2">
      <c r="A7349" s="6" t="s">
        <v>7562</v>
      </c>
      <c r="B7349" s="6" t="s">
        <v>25</v>
      </c>
      <c r="C7349" s="6" t="s">
        <v>147</v>
      </c>
      <c r="D7349" s="7">
        <v>44000</v>
      </c>
      <c r="E7349" s="7">
        <v>44120</v>
      </c>
      <c r="F7349" s="7">
        <v>44128</v>
      </c>
      <c r="G7349" s="7">
        <v>44135</v>
      </c>
      <c r="H7349" s="6">
        <f t="shared" si="342"/>
        <v>15</v>
      </c>
      <c r="I7349" s="6" t="s">
        <v>215</v>
      </c>
      <c r="J7349" s="6">
        <v>18</v>
      </c>
      <c r="K7349" s="6">
        <v>48</v>
      </c>
      <c r="L7349" s="6">
        <v>207</v>
      </c>
      <c r="M7349" s="6">
        <v>47</v>
      </c>
      <c r="N7349" s="6">
        <v>4</v>
      </c>
      <c r="O7349" s="6">
        <v>0.15</v>
      </c>
      <c r="P7349" s="8">
        <v>2358.4</v>
      </c>
      <c r="Q7349" s="8">
        <v>1815.9680000000001</v>
      </c>
      <c r="R7349" s="8">
        <f t="shared" si="343"/>
        <v>754.6880000000001</v>
      </c>
      <c r="S7349" s="8">
        <f>(((Sales[[#This Row],[Unit Price]]-(Sales[[#This Row],[Discount Applied]]*Sales[[#This Row],[Unit Price]]))-Q7349)/Q7349)*100</f>
        <v>10.38961038961039</v>
      </c>
      <c r="T7349" s="8">
        <f t="shared" si="344"/>
        <v>8018.56</v>
      </c>
      <c r="U7349" s="8">
        <f>Sales[[#This Row],[Unit Cost]]*Sales[[#This Row],[Order Quantity]]</f>
        <v>7263.8720000000003</v>
      </c>
    </row>
    <row r="7350" spans="1:21" x14ac:dyDescent="0.2">
      <c r="A7350" s="6" t="s">
        <v>7563</v>
      </c>
      <c r="B7350" s="6" t="s">
        <v>25</v>
      </c>
      <c r="C7350" s="6" t="s">
        <v>145</v>
      </c>
      <c r="D7350" s="7">
        <v>44000</v>
      </c>
      <c r="E7350" s="7">
        <v>44121</v>
      </c>
      <c r="F7350" s="7">
        <v>44137</v>
      </c>
      <c r="G7350" s="7">
        <v>44140</v>
      </c>
      <c r="H7350" s="6">
        <f t="shared" si="342"/>
        <v>19</v>
      </c>
      <c r="I7350" s="6" t="s">
        <v>215</v>
      </c>
      <c r="J7350" s="6">
        <v>16</v>
      </c>
      <c r="K7350" s="6">
        <v>6</v>
      </c>
      <c r="L7350" s="6">
        <v>190</v>
      </c>
      <c r="M7350" s="6">
        <v>27</v>
      </c>
      <c r="N7350" s="6">
        <v>4</v>
      </c>
      <c r="O7350" s="6">
        <v>7.4999999999999997E-2</v>
      </c>
      <c r="P7350" s="8">
        <v>1909.5</v>
      </c>
      <c r="Q7350" s="8">
        <v>801.99</v>
      </c>
      <c r="R7350" s="8">
        <f t="shared" si="343"/>
        <v>3857.1899999999996</v>
      </c>
      <c r="S7350" s="8">
        <f>(((Sales[[#This Row],[Unit Price]]-(Sales[[#This Row],[Discount Applied]]*Sales[[#This Row],[Unit Price]]))-Q7350)/Q7350)*100</f>
        <v>120.23809523809523</v>
      </c>
      <c r="T7350" s="8">
        <f t="shared" si="344"/>
        <v>7065.15</v>
      </c>
      <c r="U7350" s="8">
        <f>Sales[[#This Row],[Unit Cost]]*Sales[[#This Row],[Order Quantity]]</f>
        <v>3207.96</v>
      </c>
    </row>
    <row r="7351" spans="1:21" x14ac:dyDescent="0.2">
      <c r="A7351" s="6" t="s">
        <v>7564</v>
      </c>
      <c r="B7351" s="6" t="s">
        <v>25</v>
      </c>
      <c r="C7351" s="6" t="s">
        <v>148</v>
      </c>
      <c r="D7351" s="7">
        <v>44000</v>
      </c>
      <c r="E7351" s="7">
        <v>44121</v>
      </c>
      <c r="F7351" s="7">
        <v>44127</v>
      </c>
      <c r="G7351" s="7">
        <v>44134</v>
      </c>
      <c r="H7351" s="6">
        <f t="shared" si="342"/>
        <v>13</v>
      </c>
      <c r="I7351" s="6" t="s">
        <v>215</v>
      </c>
      <c r="J7351" s="6">
        <v>16</v>
      </c>
      <c r="K7351" s="6">
        <v>33</v>
      </c>
      <c r="L7351" s="6">
        <v>11</v>
      </c>
      <c r="M7351" s="6">
        <v>10</v>
      </c>
      <c r="N7351" s="6">
        <v>3</v>
      </c>
      <c r="O7351" s="6">
        <v>0.2</v>
      </c>
      <c r="P7351" s="8">
        <v>884.4</v>
      </c>
      <c r="Q7351" s="8">
        <v>548.32799999999997</v>
      </c>
      <c r="R7351" s="8">
        <f t="shared" si="343"/>
        <v>477.57600000000002</v>
      </c>
      <c r="S7351" s="8">
        <f>(((Sales[[#This Row],[Unit Price]]-(Sales[[#This Row],[Discount Applied]]*Sales[[#This Row],[Unit Price]]))-Q7351)/Q7351)*100</f>
        <v>29.032258064516132</v>
      </c>
      <c r="T7351" s="8">
        <f t="shared" si="344"/>
        <v>2122.56</v>
      </c>
      <c r="U7351" s="8">
        <f>Sales[[#This Row],[Unit Cost]]*Sales[[#This Row],[Order Quantity]]</f>
        <v>1644.9839999999999</v>
      </c>
    </row>
    <row r="7352" spans="1:21" x14ac:dyDescent="0.2">
      <c r="A7352" s="6" t="s">
        <v>7565</v>
      </c>
      <c r="B7352" s="6" t="s">
        <v>24</v>
      </c>
      <c r="C7352" s="6" t="s">
        <v>147</v>
      </c>
      <c r="D7352" s="7">
        <v>44000</v>
      </c>
      <c r="E7352" s="7">
        <v>44121</v>
      </c>
      <c r="F7352" s="7">
        <v>44127</v>
      </c>
      <c r="G7352" s="7">
        <v>44136</v>
      </c>
      <c r="H7352" s="6">
        <f t="shared" si="342"/>
        <v>15</v>
      </c>
      <c r="I7352" s="6" t="s">
        <v>215</v>
      </c>
      <c r="J7352" s="6">
        <v>5</v>
      </c>
      <c r="K7352" s="6">
        <v>32</v>
      </c>
      <c r="L7352" s="6">
        <v>206</v>
      </c>
      <c r="M7352" s="6">
        <v>32</v>
      </c>
      <c r="N7352" s="6">
        <v>7</v>
      </c>
      <c r="O7352" s="6">
        <v>0.4</v>
      </c>
      <c r="P7352" s="8">
        <v>944.7</v>
      </c>
      <c r="Q7352" s="8">
        <v>472.35</v>
      </c>
      <c r="R7352" s="8">
        <f t="shared" si="343"/>
        <v>661.29</v>
      </c>
      <c r="S7352" s="8">
        <f>(((Sales[[#This Row],[Unit Price]]-(Sales[[#This Row],[Discount Applied]]*Sales[[#This Row],[Unit Price]]))-Q7352)/Q7352)*100</f>
        <v>19.999999999999982</v>
      </c>
      <c r="T7352" s="8">
        <f t="shared" si="344"/>
        <v>3967.7400000000002</v>
      </c>
      <c r="U7352" s="8">
        <f>Sales[[#This Row],[Unit Cost]]*Sales[[#This Row],[Order Quantity]]</f>
        <v>3306.4500000000003</v>
      </c>
    </row>
    <row r="7353" spans="1:21" x14ac:dyDescent="0.2">
      <c r="A7353" s="6" t="s">
        <v>7566</v>
      </c>
      <c r="B7353" s="6" t="s">
        <v>23</v>
      </c>
      <c r="C7353" s="6" t="s">
        <v>144</v>
      </c>
      <c r="D7353" s="7">
        <v>44000</v>
      </c>
      <c r="E7353" s="7">
        <v>44121</v>
      </c>
      <c r="F7353" s="7">
        <v>44132</v>
      </c>
      <c r="G7353" s="7">
        <v>44139</v>
      </c>
      <c r="H7353" s="6">
        <f t="shared" si="342"/>
        <v>18</v>
      </c>
      <c r="I7353" s="6" t="s">
        <v>215</v>
      </c>
      <c r="J7353" s="6">
        <v>22</v>
      </c>
      <c r="K7353" s="6">
        <v>44</v>
      </c>
      <c r="L7353" s="6">
        <v>75</v>
      </c>
      <c r="M7353" s="6">
        <v>42</v>
      </c>
      <c r="N7353" s="6">
        <v>8</v>
      </c>
      <c r="O7353" s="6">
        <v>0.05</v>
      </c>
      <c r="P7353" s="8">
        <v>3658.2000000000003</v>
      </c>
      <c r="Q7353" s="8">
        <v>2487.5760000000005</v>
      </c>
      <c r="R7353" s="8">
        <f t="shared" si="343"/>
        <v>7901.7119999999995</v>
      </c>
      <c r="S7353" s="8">
        <f>(((Sales[[#This Row],[Unit Price]]-(Sales[[#This Row],[Discount Applied]]*Sales[[#This Row],[Unit Price]]))-Q7353)/Q7353)*100</f>
        <v>39.705882352941167</v>
      </c>
      <c r="T7353" s="8">
        <f t="shared" si="344"/>
        <v>27802.320000000003</v>
      </c>
      <c r="U7353" s="8">
        <f>Sales[[#This Row],[Unit Cost]]*Sales[[#This Row],[Order Quantity]]</f>
        <v>19900.608000000004</v>
      </c>
    </row>
    <row r="7354" spans="1:21" x14ac:dyDescent="0.2">
      <c r="A7354" s="6" t="s">
        <v>7567</v>
      </c>
      <c r="B7354" s="6" t="s">
        <v>24</v>
      </c>
      <c r="C7354" s="6" t="s">
        <v>145</v>
      </c>
      <c r="D7354" s="7">
        <v>44000</v>
      </c>
      <c r="E7354" s="7">
        <v>44122</v>
      </c>
      <c r="F7354" s="7">
        <v>44146</v>
      </c>
      <c r="G7354" s="7">
        <v>44153</v>
      </c>
      <c r="H7354" s="6">
        <f t="shared" si="342"/>
        <v>31</v>
      </c>
      <c r="I7354" s="6" t="s">
        <v>215</v>
      </c>
      <c r="J7354" s="6">
        <v>5</v>
      </c>
      <c r="K7354" s="6">
        <v>38</v>
      </c>
      <c r="L7354" s="6">
        <v>96</v>
      </c>
      <c r="M7354" s="6">
        <v>16</v>
      </c>
      <c r="N7354" s="6">
        <v>5</v>
      </c>
      <c r="O7354" s="6">
        <v>0.05</v>
      </c>
      <c r="P7354" s="8">
        <v>730.30000000000007</v>
      </c>
      <c r="Q7354" s="8">
        <v>452.78600000000006</v>
      </c>
      <c r="R7354" s="8">
        <f t="shared" si="343"/>
        <v>1204.9949999999999</v>
      </c>
      <c r="S7354" s="8">
        <f>(((Sales[[#This Row],[Unit Price]]-(Sales[[#This Row],[Discount Applied]]*Sales[[#This Row],[Unit Price]]))-Q7354)/Q7354)*100</f>
        <v>53.225806451612897</v>
      </c>
      <c r="T7354" s="8">
        <f t="shared" si="344"/>
        <v>3468.9250000000002</v>
      </c>
      <c r="U7354" s="8">
        <f>Sales[[#This Row],[Unit Cost]]*Sales[[#This Row],[Order Quantity]]</f>
        <v>2263.9300000000003</v>
      </c>
    </row>
    <row r="7355" spans="1:21" x14ac:dyDescent="0.2">
      <c r="A7355" s="6" t="s">
        <v>7568</v>
      </c>
      <c r="B7355" s="6" t="s">
        <v>24</v>
      </c>
      <c r="C7355" s="6" t="s">
        <v>148</v>
      </c>
      <c r="D7355" s="7">
        <v>44000</v>
      </c>
      <c r="E7355" s="7">
        <v>44122</v>
      </c>
      <c r="F7355" s="7">
        <v>44128</v>
      </c>
      <c r="G7355" s="7">
        <v>44138</v>
      </c>
      <c r="H7355" s="6">
        <f t="shared" si="342"/>
        <v>16</v>
      </c>
      <c r="I7355" s="6" t="s">
        <v>215</v>
      </c>
      <c r="J7355" s="6">
        <v>2</v>
      </c>
      <c r="K7355" s="6">
        <v>34</v>
      </c>
      <c r="L7355" s="6">
        <v>26</v>
      </c>
      <c r="M7355" s="6">
        <v>42</v>
      </c>
      <c r="N7355" s="6">
        <v>3</v>
      </c>
      <c r="O7355" s="6">
        <v>0.1</v>
      </c>
      <c r="P7355" s="8">
        <v>3852.5</v>
      </c>
      <c r="Q7355" s="8">
        <v>3082</v>
      </c>
      <c r="R7355" s="8">
        <f t="shared" si="343"/>
        <v>1155.75</v>
      </c>
      <c r="S7355" s="8">
        <f>(((Sales[[#This Row],[Unit Price]]-(Sales[[#This Row],[Discount Applied]]*Sales[[#This Row],[Unit Price]]))-Q7355)/Q7355)*100</f>
        <v>12.5</v>
      </c>
      <c r="T7355" s="8">
        <f t="shared" si="344"/>
        <v>10401.75</v>
      </c>
      <c r="U7355" s="8">
        <f>Sales[[#This Row],[Unit Cost]]*Sales[[#This Row],[Order Quantity]]</f>
        <v>9246</v>
      </c>
    </row>
    <row r="7356" spans="1:21" x14ac:dyDescent="0.2">
      <c r="A7356" s="6" t="s">
        <v>7569</v>
      </c>
      <c r="B7356" s="6" t="s">
        <v>24</v>
      </c>
      <c r="C7356" s="6" t="s">
        <v>146</v>
      </c>
      <c r="D7356" s="7">
        <v>44000</v>
      </c>
      <c r="E7356" s="7">
        <v>44122</v>
      </c>
      <c r="F7356" s="7">
        <v>44131</v>
      </c>
      <c r="G7356" s="7">
        <v>44138</v>
      </c>
      <c r="H7356" s="6">
        <f t="shared" si="342"/>
        <v>16</v>
      </c>
      <c r="I7356" s="6" t="s">
        <v>215</v>
      </c>
      <c r="J7356" s="6">
        <v>6</v>
      </c>
      <c r="K7356" s="6">
        <v>45</v>
      </c>
      <c r="L7356" s="6">
        <v>325</v>
      </c>
      <c r="M7356" s="6">
        <v>1</v>
      </c>
      <c r="N7356" s="6">
        <v>1</v>
      </c>
      <c r="O7356" s="6">
        <v>0.2</v>
      </c>
      <c r="P7356" s="8">
        <v>1045.2</v>
      </c>
      <c r="Q7356" s="8">
        <v>449.43600000000004</v>
      </c>
      <c r="R7356" s="8">
        <f t="shared" si="343"/>
        <v>386.72400000000005</v>
      </c>
      <c r="S7356" s="8">
        <f>(((Sales[[#This Row],[Unit Price]]-(Sales[[#This Row],[Discount Applied]]*Sales[[#This Row],[Unit Price]]))-Q7356)/Q7356)*100</f>
        <v>86.04651162790698</v>
      </c>
      <c r="T7356" s="8">
        <f t="shared" si="344"/>
        <v>836.16000000000008</v>
      </c>
      <c r="U7356" s="8">
        <f>Sales[[#This Row],[Unit Cost]]*Sales[[#This Row],[Order Quantity]]</f>
        <v>449.43600000000004</v>
      </c>
    </row>
    <row r="7357" spans="1:21" x14ac:dyDescent="0.2">
      <c r="A7357" s="6" t="s">
        <v>7570</v>
      </c>
      <c r="B7357" s="6" t="s">
        <v>24</v>
      </c>
      <c r="C7357" s="6" t="s">
        <v>148</v>
      </c>
      <c r="D7357" s="7">
        <v>44000</v>
      </c>
      <c r="E7357" s="7">
        <v>44122</v>
      </c>
      <c r="F7357" s="7">
        <v>44135</v>
      </c>
      <c r="G7357" s="7">
        <v>44136</v>
      </c>
      <c r="H7357" s="6">
        <f t="shared" si="342"/>
        <v>14</v>
      </c>
      <c r="I7357" s="6" t="s">
        <v>215</v>
      </c>
      <c r="J7357" s="6">
        <v>11</v>
      </c>
      <c r="K7357" s="6">
        <v>15</v>
      </c>
      <c r="L7357" s="6">
        <v>54</v>
      </c>
      <c r="M7357" s="6">
        <v>3</v>
      </c>
      <c r="N7357" s="6">
        <v>8</v>
      </c>
      <c r="O7357" s="6">
        <v>7.4999999999999997E-2</v>
      </c>
      <c r="P7357" s="8">
        <v>1896.1000000000001</v>
      </c>
      <c r="Q7357" s="8">
        <v>796.36200000000008</v>
      </c>
      <c r="R7357" s="8">
        <f t="shared" si="343"/>
        <v>7660.2440000000006</v>
      </c>
      <c r="S7357" s="8">
        <f>(((Sales[[#This Row],[Unit Price]]-(Sales[[#This Row],[Discount Applied]]*Sales[[#This Row],[Unit Price]]))-Q7357)/Q7357)*100</f>
        <v>120.23809523809523</v>
      </c>
      <c r="T7357" s="8">
        <f t="shared" si="344"/>
        <v>14031.140000000001</v>
      </c>
      <c r="U7357" s="8">
        <f>Sales[[#This Row],[Unit Cost]]*Sales[[#This Row],[Order Quantity]]</f>
        <v>6370.8960000000006</v>
      </c>
    </row>
    <row r="7358" spans="1:21" x14ac:dyDescent="0.2">
      <c r="A7358" s="6" t="s">
        <v>7571</v>
      </c>
      <c r="B7358" s="6" t="s">
        <v>25</v>
      </c>
      <c r="C7358" s="6" t="s">
        <v>143</v>
      </c>
      <c r="D7358" s="7">
        <v>44000</v>
      </c>
      <c r="E7358" s="7">
        <v>44122</v>
      </c>
      <c r="F7358" s="7">
        <v>44126</v>
      </c>
      <c r="G7358" s="7">
        <v>44131</v>
      </c>
      <c r="H7358" s="6">
        <f t="shared" si="342"/>
        <v>9</v>
      </c>
      <c r="I7358" s="6" t="s">
        <v>215</v>
      </c>
      <c r="J7358" s="6">
        <v>13</v>
      </c>
      <c r="K7358" s="6">
        <v>10</v>
      </c>
      <c r="L7358" s="6">
        <v>337</v>
      </c>
      <c r="M7358" s="6">
        <v>27</v>
      </c>
      <c r="N7358" s="6">
        <v>2</v>
      </c>
      <c r="O7358" s="6">
        <v>0.1</v>
      </c>
      <c r="P7358" s="8">
        <v>1045.2</v>
      </c>
      <c r="Q7358" s="8">
        <v>637.572</v>
      </c>
      <c r="R7358" s="8">
        <f t="shared" si="343"/>
        <v>606.21600000000012</v>
      </c>
      <c r="S7358" s="8">
        <f>(((Sales[[#This Row],[Unit Price]]-(Sales[[#This Row],[Discount Applied]]*Sales[[#This Row],[Unit Price]]))-Q7358)/Q7358)*100</f>
        <v>47.540983606557383</v>
      </c>
      <c r="T7358" s="8">
        <f t="shared" si="344"/>
        <v>1881.3600000000001</v>
      </c>
      <c r="U7358" s="8">
        <f>Sales[[#This Row],[Unit Cost]]*Sales[[#This Row],[Order Quantity]]</f>
        <v>1275.144</v>
      </c>
    </row>
    <row r="7359" spans="1:21" x14ac:dyDescent="0.2">
      <c r="A7359" s="6" t="s">
        <v>7572</v>
      </c>
      <c r="B7359" s="6" t="s">
        <v>24</v>
      </c>
      <c r="C7359" s="6" t="s">
        <v>146</v>
      </c>
      <c r="D7359" s="7">
        <v>44000</v>
      </c>
      <c r="E7359" s="7">
        <v>44122</v>
      </c>
      <c r="F7359" s="7">
        <v>44139</v>
      </c>
      <c r="G7359" s="7">
        <v>44145</v>
      </c>
      <c r="H7359" s="6">
        <f t="shared" si="342"/>
        <v>23</v>
      </c>
      <c r="I7359" s="6" t="s">
        <v>215</v>
      </c>
      <c r="J7359" s="6">
        <v>4</v>
      </c>
      <c r="K7359" s="6">
        <v>31</v>
      </c>
      <c r="L7359" s="6">
        <v>320</v>
      </c>
      <c r="M7359" s="6">
        <v>11</v>
      </c>
      <c r="N7359" s="6">
        <v>7</v>
      </c>
      <c r="O7359" s="6">
        <v>0.3</v>
      </c>
      <c r="P7359" s="8">
        <v>1112.2</v>
      </c>
      <c r="Q7359" s="8">
        <v>633.95399999999995</v>
      </c>
      <c r="R7359" s="8">
        <f t="shared" si="343"/>
        <v>1012.1020000000008</v>
      </c>
      <c r="S7359" s="8">
        <f>(((Sales[[#This Row],[Unit Price]]-(Sales[[#This Row],[Discount Applied]]*Sales[[#This Row],[Unit Price]]))-Q7359)/Q7359)*100</f>
        <v>22.807017543859654</v>
      </c>
      <c r="T7359" s="8">
        <f t="shared" si="344"/>
        <v>5449.7800000000007</v>
      </c>
      <c r="U7359" s="8">
        <f>Sales[[#This Row],[Unit Cost]]*Sales[[#This Row],[Order Quantity]]</f>
        <v>4437.6779999999999</v>
      </c>
    </row>
    <row r="7360" spans="1:21" x14ac:dyDescent="0.2">
      <c r="A7360" s="6" t="s">
        <v>7573</v>
      </c>
      <c r="B7360" s="6" t="s">
        <v>24</v>
      </c>
      <c r="C7360" s="6" t="s">
        <v>145</v>
      </c>
      <c r="D7360" s="7">
        <v>44000</v>
      </c>
      <c r="E7360" s="7">
        <v>44122</v>
      </c>
      <c r="F7360" s="7">
        <v>44136</v>
      </c>
      <c r="G7360" s="7">
        <v>44145</v>
      </c>
      <c r="H7360" s="6">
        <f t="shared" si="342"/>
        <v>23</v>
      </c>
      <c r="I7360" s="6" t="s">
        <v>215</v>
      </c>
      <c r="J7360" s="6">
        <v>10</v>
      </c>
      <c r="K7360" s="6">
        <v>28</v>
      </c>
      <c r="L7360" s="6">
        <v>152</v>
      </c>
      <c r="M7360" s="6">
        <v>9</v>
      </c>
      <c r="N7360" s="6">
        <v>4</v>
      </c>
      <c r="O7360" s="6">
        <v>0.1</v>
      </c>
      <c r="P7360" s="8">
        <v>1025.1000000000001</v>
      </c>
      <c r="Q7360" s="8">
        <v>717.57</v>
      </c>
      <c r="R7360" s="8">
        <f t="shared" si="343"/>
        <v>820.08000000000038</v>
      </c>
      <c r="S7360" s="8">
        <f>(((Sales[[#This Row],[Unit Price]]-(Sales[[#This Row],[Discount Applied]]*Sales[[#This Row],[Unit Price]]))-Q7360)/Q7360)*100</f>
        <v>28.57142857142858</v>
      </c>
      <c r="T7360" s="8">
        <f t="shared" si="344"/>
        <v>3690.3600000000006</v>
      </c>
      <c r="U7360" s="8">
        <f>Sales[[#This Row],[Unit Cost]]*Sales[[#This Row],[Order Quantity]]</f>
        <v>2870.28</v>
      </c>
    </row>
    <row r="7361" spans="1:21" x14ac:dyDescent="0.2">
      <c r="A7361" s="6" t="s">
        <v>7574</v>
      </c>
      <c r="B7361" s="6" t="s">
        <v>24</v>
      </c>
      <c r="C7361" s="6" t="s">
        <v>148</v>
      </c>
      <c r="D7361" s="7">
        <v>44000</v>
      </c>
      <c r="E7361" s="7">
        <v>44122</v>
      </c>
      <c r="F7361" s="7">
        <v>44127</v>
      </c>
      <c r="G7361" s="7">
        <v>44130</v>
      </c>
      <c r="H7361" s="6">
        <f t="shared" si="342"/>
        <v>8</v>
      </c>
      <c r="I7361" s="6" t="s">
        <v>215</v>
      </c>
      <c r="J7361" s="6">
        <v>1</v>
      </c>
      <c r="K7361" s="6">
        <v>3</v>
      </c>
      <c r="L7361" s="6">
        <v>5</v>
      </c>
      <c r="M7361" s="6">
        <v>8</v>
      </c>
      <c r="N7361" s="6">
        <v>2</v>
      </c>
      <c r="O7361" s="6">
        <v>0.1</v>
      </c>
      <c r="P7361" s="8">
        <v>1011.7</v>
      </c>
      <c r="Q7361" s="8">
        <v>556.43500000000006</v>
      </c>
      <c r="R7361" s="8">
        <f t="shared" si="343"/>
        <v>708.18999999999983</v>
      </c>
      <c r="S7361" s="8">
        <f>(((Sales[[#This Row],[Unit Price]]-(Sales[[#This Row],[Discount Applied]]*Sales[[#This Row],[Unit Price]]))-Q7361)/Q7361)*100</f>
        <v>63.636363636363612</v>
      </c>
      <c r="T7361" s="8">
        <f t="shared" si="344"/>
        <v>1821.06</v>
      </c>
      <c r="U7361" s="8">
        <f>Sales[[#This Row],[Unit Cost]]*Sales[[#This Row],[Order Quantity]]</f>
        <v>1112.8700000000001</v>
      </c>
    </row>
    <row r="7362" spans="1:21" x14ac:dyDescent="0.2">
      <c r="A7362" s="6" t="s">
        <v>7575</v>
      </c>
      <c r="B7362" s="6" t="s">
        <v>25</v>
      </c>
      <c r="C7362" s="6" t="s">
        <v>144</v>
      </c>
      <c r="D7362" s="7">
        <v>44000</v>
      </c>
      <c r="E7362" s="7">
        <v>44122</v>
      </c>
      <c r="F7362" s="7">
        <v>44141</v>
      </c>
      <c r="G7362" s="7">
        <v>44143</v>
      </c>
      <c r="H7362" s="6">
        <f t="shared" ref="H7362:H7425" si="345">G7362-E7362</f>
        <v>21</v>
      </c>
      <c r="I7362" s="6" t="s">
        <v>215</v>
      </c>
      <c r="J7362" s="6">
        <v>14</v>
      </c>
      <c r="K7362" s="6">
        <v>44</v>
      </c>
      <c r="L7362" s="6">
        <v>76</v>
      </c>
      <c r="M7362" s="6">
        <v>30</v>
      </c>
      <c r="N7362" s="6">
        <v>3</v>
      </c>
      <c r="O7362" s="6">
        <v>0.15</v>
      </c>
      <c r="P7362" s="8">
        <v>3892.7000000000003</v>
      </c>
      <c r="Q7362" s="8">
        <v>2763.817</v>
      </c>
      <c r="R7362" s="8">
        <f t="shared" ref="R7362:R7425" si="346">T7362-(Q7362*N7362)</f>
        <v>1634.9339999999993</v>
      </c>
      <c r="S7362" s="8">
        <f>(((Sales[[#This Row],[Unit Price]]-(Sales[[#This Row],[Discount Applied]]*Sales[[#This Row],[Unit Price]]))-Q7362)/Q7362)*100</f>
        <v>19.718309859154932</v>
      </c>
      <c r="T7362" s="8">
        <f t="shared" ref="T7362:T7425" si="347">((P7362*N7362)-(P7362*O7362*N7362))</f>
        <v>9926.3850000000002</v>
      </c>
      <c r="U7362" s="8">
        <f>Sales[[#This Row],[Unit Cost]]*Sales[[#This Row],[Order Quantity]]</f>
        <v>8291.4510000000009</v>
      </c>
    </row>
    <row r="7363" spans="1:21" x14ac:dyDescent="0.2">
      <c r="A7363" s="6" t="s">
        <v>7576</v>
      </c>
      <c r="B7363" s="6" t="s">
        <v>24</v>
      </c>
      <c r="C7363" s="6" t="s">
        <v>147</v>
      </c>
      <c r="D7363" s="7">
        <v>44000</v>
      </c>
      <c r="E7363" s="7">
        <v>44122</v>
      </c>
      <c r="F7363" s="7">
        <v>44124</v>
      </c>
      <c r="G7363" s="7">
        <v>44128</v>
      </c>
      <c r="H7363" s="6">
        <f t="shared" si="345"/>
        <v>6</v>
      </c>
      <c r="I7363" s="6" t="s">
        <v>215</v>
      </c>
      <c r="J7363" s="6">
        <v>6</v>
      </c>
      <c r="K7363" s="6">
        <v>48</v>
      </c>
      <c r="L7363" s="6">
        <v>217</v>
      </c>
      <c r="M7363" s="6">
        <v>7</v>
      </c>
      <c r="N7363" s="6">
        <v>4</v>
      </c>
      <c r="O7363" s="6">
        <v>7.4999999999999997E-2</v>
      </c>
      <c r="P7363" s="8">
        <v>2338.3000000000002</v>
      </c>
      <c r="Q7363" s="8">
        <v>1823.8740000000003</v>
      </c>
      <c r="R7363" s="8">
        <f t="shared" si="346"/>
        <v>1356.2139999999999</v>
      </c>
      <c r="S7363" s="8">
        <f>(((Sales[[#This Row],[Unit Price]]-(Sales[[#This Row],[Discount Applied]]*Sales[[#This Row],[Unit Price]]))-Q7363)/Q7363)*100</f>
        <v>18.589743589743588</v>
      </c>
      <c r="T7363" s="8">
        <f t="shared" si="347"/>
        <v>8651.7100000000009</v>
      </c>
      <c r="U7363" s="8">
        <f>Sales[[#This Row],[Unit Cost]]*Sales[[#This Row],[Order Quantity]]</f>
        <v>7295.496000000001</v>
      </c>
    </row>
    <row r="7364" spans="1:21" x14ac:dyDescent="0.2">
      <c r="A7364" s="6" t="s">
        <v>7577</v>
      </c>
      <c r="B7364" s="6" t="s">
        <v>23</v>
      </c>
      <c r="C7364" s="6" t="s">
        <v>146</v>
      </c>
      <c r="D7364" s="7">
        <v>44000</v>
      </c>
      <c r="E7364" s="7">
        <v>44123</v>
      </c>
      <c r="F7364" s="7">
        <v>44136</v>
      </c>
      <c r="G7364" s="7">
        <v>44137</v>
      </c>
      <c r="H7364" s="6">
        <f t="shared" si="345"/>
        <v>14</v>
      </c>
      <c r="I7364" s="6" t="s">
        <v>215</v>
      </c>
      <c r="J7364" s="6">
        <v>21</v>
      </c>
      <c r="K7364" s="6">
        <v>37</v>
      </c>
      <c r="L7364" s="6">
        <v>270</v>
      </c>
      <c r="M7364" s="6">
        <v>16</v>
      </c>
      <c r="N7364" s="6">
        <v>6</v>
      </c>
      <c r="O7364" s="6">
        <v>0.4</v>
      </c>
      <c r="P7364" s="8">
        <v>227.8</v>
      </c>
      <c r="Q7364" s="8">
        <v>102.51</v>
      </c>
      <c r="R7364" s="8">
        <f t="shared" si="346"/>
        <v>205.0200000000001</v>
      </c>
      <c r="S7364" s="8">
        <f>(((Sales[[#This Row],[Unit Price]]-(Sales[[#This Row],[Discount Applied]]*Sales[[#This Row],[Unit Price]]))-Q7364)/Q7364)*100</f>
        <v>33.333333333333329</v>
      </c>
      <c r="T7364" s="8">
        <f t="shared" si="347"/>
        <v>820.08000000000015</v>
      </c>
      <c r="U7364" s="8">
        <f>Sales[[#This Row],[Unit Cost]]*Sales[[#This Row],[Order Quantity]]</f>
        <v>615.06000000000006</v>
      </c>
    </row>
    <row r="7365" spans="1:21" x14ac:dyDescent="0.2">
      <c r="A7365" s="6" t="s">
        <v>7578</v>
      </c>
      <c r="B7365" s="6" t="s">
        <v>24</v>
      </c>
      <c r="C7365" s="6" t="s">
        <v>146</v>
      </c>
      <c r="D7365" s="7">
        <v>44000</v>
      </c>
      <c r="E7365" s="7">
        <v>44123</v>
      </c>
      <c r="F7365" s="7">
        <v>44126</v>
      </c>
      <c r="G7365" s="7">
        <v>44127</v>
      </c>
      <c r="H7365" s="6">
        <f t="shared" si="345"/>
        <v>4</v>
      </c>
      <c r="I7365" s="6" t="s">
        <v>215</v>
      </c>
      <c r="J7365" s="6">
        <v>10</v>
      </c>
      <c r="K7365" s="6">
        <v>8</v>
      </c>
      <c r="L7365" s="6">
        <v>312</v>
      </c>
      <c r="M7365" s="6">
        <v>17</v>
      </c>
      <c r="N7365" s="6">
        <v>5</v>
      </c>
      <c r="O7365" s="6">
        <v>0.05</v>
      </c>
      <c r="P7365" s="8">
        <v>1078.7</v>
      </c>
      <c r="Q7365" s="8">
        <v>765.87699999999995</v>
      </c>
      <c r="R7365" s="8">
        <f t="shared" si="346"/>
        <v>1294.44</v>
      </c>
      <c r="S7365" s="8">
        <f>(((Sales[[#This Row],[Unit Price]]-(Sales[[#This Row],[Discount Applied]]*Sales[[#This Row],[Unit Price]]))-Q7365)/Q7365)*100</f>
        <v>33.80281690140847</v>
      </c>
      <c r="T7365" s="8">
        <f t="shared" si="347"/>
        <v>5123.8249999999998</v>
      </c>
      <c r="U7365" s="8">
        <f>Sales[[#This Row],[Unit Cost]]*Sales[[#This Row],[Order Quantity]]</f>
        <v>3829.3849999999998</v>
      </c>
    </row>
    <row r="7366" spans="1:21" x14ac:dyDescent="0.2">
      <c r="A7366" s="6" t="s">
        <v>7579</v>
      </c>
      <c r="B7366" s="6" t="s">
        <v>24</v>
      </c>
      <c r="C7366" s="6" t="s">
        <v>145</v>
      </c>
      <c r="D7366" s="7">
        <v>44000</v>
      </c>
      <c r="E7366" s="7">
        <v>44123</v>
      </c>
      <c r="F7366" s="7">
        <v>44148</v>
      </c>
      <c r="G7366" s="7">
        <v>44158</v>
      </c>
      <c r="H7366" s="6">
        <f t="shared" si="345"/>
        <v>35</v>
      </c>
      <c r="I7366" s="6" t="s">
        <v>215</v>
      </c>
      <c r="J7366" s="6">
        <v>8</v>
      </c>
      <c r="K7366" s="6">
        <v>46</v>
      </c>
      <c r="L7366" s="6">
        <v>200</v>
      </c>
      <c r="M7366" s="6">
        <v>18</v>
      </c>
      <c r="N7366" s="6">
        <v>8</v>
      </c>
      <c r="O7366" s="6">
        <v>7.4999999999999997E-2</v>
      </c>
      <c r="P7366" s="8">
        <v>1038.5</v>
      </c>
      <c r="Q7366" s="8">
        <v>747.72</v>
      </c>
      <c r="R7366" s="8">
        <f t="shared" si="346"/>
        <v>1703.1399999999994</v>
      </c>
      <c r="S7366" s="8">
        <f>(((Sales[[#This Row],[Unit Price]]-(Sales[[#This Row],[Discount Applied]]*Sales[[#This Row],[Unit Price]]))-Q7366)/Q7366)*100</f>
        <v>28.472222222222211</v>
      </c>
      <c r="T7366" s="8">
        <f t="shared" si="347"/>
        <v>7684.9</v>
      </c>
      <c r="U7366" s="8">
        <f>Sales[[#This Row],[Unit Cost]]*Sales[[#This Row],[Order Quantity]]</f>
        <v>5981.76</v>
      </c>
    </row>
    <row r="7367" spans="1:21" x14ac:dyDescent="0.2">
      <c r="A7367" s="6" t="s">
        <v>7580</v>
      </c>
      <c r="B7367" s="6" t="s">
        <v>26</v>
      </c>
      <c r="C7367" s="6" t="s">
        <v>145</v>
      </c>
      <c r="D7367" s="7">
        <v>44000</v>
      </c>
      <c r="E7367" s="7">
        <v>44123</v>
      </c>
      <c r="F7367" s="7">
        <v>44125</v>
      </c>
      <c r="G7367" s="7">
        <v>44126</v>
      </c>
      <c r="H7367" s="6">
        <f t="shared" si="345"/>
        <v>3</v>
      </c>
      <c r="I7367" s="6" t="s">
        <v>215</v>
      </c>
      <c r="J7367" s="6">
        <v>26</v>
      </c>
      <c r="K7367" s="6">
        <v>4</v>
      </c>
      <c r="L7367" s="6">
        <v>110</v>
      </c>
      <c r="M7367" s="6">
        <v>10</v>
      </c>
      <c r="N7367" s="6">
        <v>5</v>
      </c>
      <c r="O7367" s="6">
        <v>0.4</v>
      </c>
      <c r="P7367" s="8">
        <v>3296.4</v>
      </c>
      <c r="Q7367" s="8">
        <v>2340.444</v>
      </c>
      <c r="R7367" s="8">
        <f t="shared" si="346"/>
        <v>-1813.0200000000004</v>
      </c>
      <c r="S7367" s="8">
        <f>(((Sales[[#This Row],[Unit Price]]-(Sales[[#This Row],[Discount Applied]]*Sales[[#This Row],[Unit Price]]))-Q7367)/Q7367)*100</f>
        <v>-15.492957746478876</v>
      </c>
      <c r="T7367" s="8">
        <f t="shared" si="347"/>
        <v>9889.1999999999989</v>
      </c>
      <c r="U7367" s="8">
        <f>Sales[[#This Row],[Unit Cost]]*Sales[[#This Row],[Order Quantity]]</f>
        <v>11702.22</v>
      </c>
    </row>
    <row r="7368" spans="1:21" x14ac:dyDescent="0.2">
      <c r="A7368" s="6" t="s">
        <v>7581</v>
      </c>
      <c r="B7368" s="6" t="s">
        <v>25</v>
      </c>
      <c r="C7368" s="6" t="s">
        <v>147</v>
      </c>
      <c r="D7368" s="7">
        <v>44000</v>
      </c>
      <c r="E7368" s="7">
        <v>44123</v>
      </c>
      <c r="F7368" s="7">
        <v>44138</v>
      </c>
      <c r="G7368" s="7">
        <v>44146</v>
      </c>
      <c r="H7368" s="6">
        <f t="shared" si="345"/>
        <v>23</v>
      </c>
      <c r="I7368" s="6" t="s">
        <v>215</v>
      </c>
      <c r="J7368" s="6">
        <v>19</v>
      </c>
      <c r="K7368" s="6">
        <v>45</v>
      </c>
      <c r="L7368" s="6">
        <v>259</v>
      </c>
      <c r="M7368" s="6">
        <v>21</v>
      </c>
      <c r="N7368" s="6">
        <v>4</v>
      </c>
      <c r="O7368" s="6">
        <v>0.15</v>
      </c>
      <c r="P7368" s="8">
        <v>1038.5</v>
      </c>
      <c r="Q7368" s="8">
        <v>425.78499999999997</v>
      </c>
      <c r="R7368" s="8">
        <f t="shared" si="346"/>
        <v>1827.7600000000002</v>
      </c>
      <c r="S7368" s="8">
        <f>(((Sales[[#This Row],[Unit Price]]-(Sales[[#This Row],[Discount Applied]]*Sales[[#This Row],[Unit Price]]))-Q7368)/Q7368)*100</f>
        <v>107.31707317073173</v>
      </c>
      <c r="T7368" s="8">
        <f t="shared" si="347"/>
        <v>3530.9</v>
      </c>
      <c r="U7368" s="8">
        <f>Sales[[#This Row],[Unit Cost]]*Sales[[#This Row],[Order Quantity]]</f>
        <v>1703.1399999999999</v>
      </c>
    </row>
    <row r="7369" spans="1:21" x14ac:dyDescent="0.2">
      <c r="A7369" s="6" t="s">
        <v>7582</v>
      </c>
      <c r="B7369" s="6" t="s">
        <v>25</v>
      </c>
      <c r="C7369" s="6" t="s">
        <v>143</v>
      </c>
      <c r="D7369" s="7">
        <v>44000</v>
      </c>
      <c r="E7369" s="7">
        <v>44123</v>
      </c>
      <c r="F7369" s="7">
        <v>44148</v>
      </c>
      <c r="G7369" s="7">
        <v>44149</v>
      </c>
      <c r="H7369" s="6">
        <f t="shared" si="345"/>
        <v>26</v>
      </c>
      <c r="I7369" s="6" t="s">
        <v>215</v>
      </c>
      <c r="J7369" s="6">
        <v>16</v>
      </c>
      <c r="K7369" s="6">
        <v>27</v>
      </c>
      <c r="L7369" s="6">
        <v>332</v>
      </c>
      <c r="M7369" s="6">
        <v>14</v>
      </c>
      <c r="N7369" s="6">
        <v>1</v>
      </c>
      <c r="O7369" s="6">
        <v>0.1</v>
      </c>
      <c r="P7369" s="8">
        <v>2592.9</v>
      </c>
      <c r="Q7369" s="8">
        <v>2100.2490000000003</v>
      </c>
      <c r="R7369" s="8">
        <f t="shared" si="346"/>
        <v>233.36099999999988</v>
      </c>
      <c r="S7369" s="8">
        <f>(((Sales[[#This Row],[Unit Price]]-(Sales[[#This Row],[Discount Applied]]*Sales[[#This Row],[Unit Price]]))-Q7369)/Q7369)*100</f>
        <v>11.111111111111104</v>
      </c>
      <c r="T7369" s="8">
        <f t="shared" si="347"/>
        <v>2333.61</v>
      </c>
      <c r="U7369" s="8">
        <f>Sales[[#This Row],[Unit Cost]]*Sales[[#This Row],[Order Quantity]]</f>
        <v>2100.2490000000003</v>
      </c>
    </row>
    <row r="7370" spans="1:21" x14ac:dyDescent="0.2">
      <c r="A7370" s="6" t="s">
        <v>7583</v>
      </c>
      <c r="B7370" s="6" t="s">
        <v>26</v>
      </c>
      <c r="C7370" s="6" t="s">
        <v>146</v>
      </c>
      <c r="D7370" s="7">
        <v>44000</v>
      </c>
      <c r="E7370" s="7">
        <v>44124</v>
      </c>
      <c r="F7370" s="7">
        <v>44134</v>
      </c>
      <c r="G7370" s="7">
        <v>44141</v>
      </c>
      <c r="H7370" s="6">
        <f t="shared" si="345"/>
        <v>17</v>
      </c>
      <c r="I7370" s="6" t="s">
        <v>215</v>
      </c>
      <c r="J7370" s="6">
        <v>26</v>
      </c>
      <c r="K7370" s="6">
        <v>27</v>
      </c>
      <c r="L7370" s="6">
        <v>272</v>
      </c>
      <c r="M7370" s="6">
        <v>8</v>
      </c>
      <c r="N7370" s="6">
        <v>5</v>
      </c>
      <c r="O7370" s="6">
        <v>0.2</v>
      </c>
      <c r="P7370" s="8">
        <v>2425.4</v>
      </c>
      <c r="Q7370" s="8">
        <v>1600.7640000000001</v>
      </c>
      <c r="R7370" s="8">
        <f t="shared" si="346"/>
        <v>1697.7799999999997</v>
      </c>
      <c r="S7370" s="8">
        <f>(((Sales[[#This Row],[Unit Price]]-(Sales[[#This Row],[Discount Applied]]*Sales[[#This Row],[Unit Price]]))-Q7370)/Q7370)*100</f>
        <v>21.212121212121211</v>
      </c>
      <c r="T7370" s="8">
        <f t="shared" si="347"/>
        <v>9701.6</v>
      </c>
      <c r="U7370" s="8">
        <f>Sales[[#This Row],[Unit Cost]]*Sales[[#This Row],[Order Quantity]]</f>
        <v>8003.8200000000006</v>
      </c>
    </row>
    <row r="7371" spans="1:21" x14ac:dyDescent="0.2">
      <c r="A7371" s="6" t="s">
        <v>7584</v>
      </c>
      <c r="B7371" s="6" t="s">
        <v>25</v>
      </c>
      <c r="C7371" s="6" t="s">
        <v>146</v>
      </c>
      <c r="D7371" s="7">
        <v>44000</v>
      </c>
      <c r="E7371" s="7">
        <v>44124</v>
      </c>
      <c r="F7371" s="7">
        <v>44130</v>
      </c>
      <c r="G7371" s="7">
        <v>44139</v>
      </c>
      <c r="H7371" s="6">
        <f t="shared" si="345"/>
        <v>15</v>
      </c>
      <c r="I7371" s="6" t="s">
        <v>215</v>
      </c>
      <c r="J7371" s="6">
        <v>14</v>
      </c>
      <c r="K7371" s="6">
        <v>11</v>
      </c>
      <c r="L7371" s="6">
        <v>319</v>
      </c>
      <c r="M7371" s="6">
        <v>18</v>
      </c>
      <c r="N7371" s="6">
        <v>3</v>
      </c>
      <c r="O7371" s="6">
        <v>0.15</v>
      </c>
      <c r="P7371" s="8">
        <v>5078.6000000000004</v>
      </c>
      <c r="Q7371" s="8">
        <v>4113.6660000000002</v>
      </c>
      <c r="R7371" s="8">
        <f t="shared" si="346"/>
        <v>609.4320000000007</v>
      </c>
      <c r="S7371" s="8">
        <f>(((Sales[[#This Row],[Unit Price]]-(Sales[[#This Row],[Discount Applied]]*Sales[[#This Row],[Unit Price]]))-Q7371)/Q7371)*100</f>
        <v>4.9382716049382767</v>
      </c>
      <c r="T7371" s="8">
        <f t="shared" si="347"/>
        <v>12950.43</v>
      </c>
      <c r="U7371" s="8">
        <f>Sales[[#This Row],[Unit Cost]]*Sales[[#This Row],[Order Quantity]]</f>
        <v>12340.998</v>
      </c>
    </row>
    <row r="7372" spans="1:21" x14ac:dyDescent="0.2">
      <c r="A7372" s="6" t="s">
        <v>7585</v>
      </c>
      <c r="B7372" s="6" t="s">
        <v>26</v>
      </c>
      <c r="C7372" s="6" t="s">
        <v>146</v>
      </c>
      <c r="D7372" s="7">
        <v>44000</v>
      </c>
      <c r="E7372" s="7">
        <v>44124</v>
      </c>
      <c r="F7372" s="7">
        <v>44129</v>
      </c>
      <c r="G7372" s="7">
        <v>44139</v>
      </c>
      <c r="H7372" s="6">
        <f t="shared" si="345"/>
        <v>15</v>
      </c>
      <c r="I7372" s="6" t="s">
        <v>215</v>
      </c>
      <c r="J7372" s="6">
        <v>26</v>
      </c>
      <c r="K7372" s="6">
        <v>38</v>
      </c>
      <c r="L7372" s="6">
        <v>283</v>
      </c>
      <c r="M7372" s="6">
        <v>27</v>
      </c>
      <c r="N7372" s="6">
        <v>1</v>
      </c>
      <c r="O7372" s="6">
        <v>7.4999999999999997E-2</v>
      </c>
      <c r="P7372" s="8">
        <v>1065.3</v>
      </c>
      <c r="Q7372" s="8">
        <v>543.303</v>
      </c>
      <c r="R7372" s="8">
        <f t="shared" si="346"/>
        <v>442.09949999999992</v>
      </c>
      <c r="S7372" s="8">
        <f>(((Sales[[#This Row],[Unit Price]]-(Sales[[#This Row],[Discount Applied]]*Sales[[#This Row],[Unit Price]]))-Q7372)/Q7372)*100</f>
        <v>81.372549019607831</v>
      </c>
      <c r="T7372" s="8">
        <f t="shared" si="347"/>
        <v>985.40249999999992</v>
      </c>
      <c r="U7372" s="8">
        <f>Sales[[#This Row],[Unit Cost]]*Sales[[#This Row],[Order Quantity]]</f>
        <v>543.303</v>
      </c>
    </row>
    <row r="7373" spans="1:21" x14ac:dyDescent="0.2">
      <c r="A7373" s="6" t="s">
        <v>7586</v>
      </c>
      <c r="B7373" s="6" t="s">
        <v>24</v>
      </c>
      <c r="C7373" s="6" t="s">
        <v>147</v>
      </c>
      <c r="D7373" s="7">
        <v>44000</v>
      </c>
      <c r="E7373" s="7">
        <v>44124</v>
      </c>
      <c r="F7373" s="7">
        <v>44152</v>
      </c>
      <c r="G7373" s="7">
        <v>44157</v>
      </c>
      <c r="H7373" s="6">
        <f t="shared" si="345"/>
        <v>33</v>
      </c>
      <c r="I7373" s="6" t="s">
        <v>215</v>
      </c>
      <c r="J7373" s="6">
        <v>10</v>
      </c>
      <c r="K7373" s="6">
        <v>15</v>
      </c>
      <c r="L7373" s="6">
        <v>237</v>
      </c>
      <c r="M7373" s="6">
        <v>13</v>
      </c>
      <c r="N7373" s="6">
        <v>8</v>
      </c>
      <c r="O7373" s="6">
        <v>0.1</v>
      </c>
      <c r="P7373" s="8">
        <v>1762.1000000000001</v>
      </c>
      <c r="Q7373" s="8">
        <v>1444.922</v>
      </c>
      <c r="R7373" s="8">
        <f t="shared" si="346"/>
        <v>1127.7440000000006</v>
      </c>
      <c r="S7373" s="8">
        <f>(((Sales[[#This Row],[Unit Price]]-(Sales[[#This Row],[Discount Applied]]*Sales[[#This Row],[Unit Price]]))-Q7373)/Q7373)*100</f>
        <v>9.7560975609756149</v>
      </c>
      <c r="T7373" s="8">
        <f t="shared" si="347"/>
        <v>12687.12</v>
      </c>
      <c r="U7373" s="8">
        <f>Sales[[#This Row],[Unit Cost]]*Sales[[#This Row],[Order Quantity]]</f>
        <v>11559.376</v>
      </c>
    </row>
    <row r="7374" spans="1:21" x14ac:dyDescent="0.2">
      <c r="A7374" s="6" t="s">
        <v>7587</v>
      </c>
      <c r="B7374" s="6" t="s">
        <v>24</v>
      </c>
      <c r="C7374" s="6" t="s">
        <v>143</v>
      </c>
      <c r="D7374" s="7">
        <v>44000</v>
      </c>
      <c r="E7374" s="7">
        <v>44124</v>
      </c>
      <c r="F7374" s="7">
        <v>44134</v>
      </c>
      <c r="G7374" s="7">
        <v>44138</v>
      </c>
      <c r="H7374" s="6">
        <f t="shared" si="345"/>
        <v>14</v>
      </c>
      <c r="I7374" s="6" t="s">
        <v>215</v>
      </c>
      <c r="J7374" s="6">
        <v>7</v>
      </c>
      <c r="K7374" s="6">
        <v>25</v>
      </c>
      <c r="L7374" s="6">
        <v>354</v>
      </c>
      <c r="M7374" s="6">
        <v>17</v>
      </c>
      <c r="N7374" s="6">
        <v>2</v>
      </c>
      <c r="O7374" s="6">
        <v>0.05</v>
      </c>
      <c r="P7374" s="8">
        <v>2599.6</v>
      </c>
      <c r="Q7374" s="8">
        <v>1819.7199999999998</v>
      </c>
      <c r="R7374" s="8">
        <f t="shared" si="346"/>
        <v>1299.8000000000002</v>
      </c>
      <c r="S7374" s="8">
        <f>(((Sales[[#This Row],[Unit Price]]-(Sales[[#This Row],[Discount Applied]]*Sales[[#This Row],[Unit Price]]))-Q7374)/Q7374)*100</f>
        <v>35.714285714285722</v>
      </c>
      <c r="T7374" s="8">
        <f t="shared" si="347"/>
        <v>4939.24</v>
      </c>
      <c r="U7374" s="8">
        <f>Sales[[#This Row],[Unit Cost]]*Sales[[#This Row],[Order Quantity]]</f>
        <v>3639.4399999999996</v>
      </c>
    </row>
    <row r="7375" spans="1:21" x14ac:dyDescent="0.2">
      <c r="A7375" s="6" t="s">
        <v>7588</v>
      </c>
      <c r="B7375" s="6" t="s">
        <v>26</v>
      </c>
      <c r="C7375" s="6" t="s">
        <v>148</v>
      </c>
      <c r="D7375" s="7">
        <v>44000</v>
      </c>
      <c r="E7375" s="7">
        <v>44124</v>
      </c>
      <c r="F7375" s="7">
        <v>44145</v>
      </c>
      <c r="G7375" s="7">
        <v>44153</v>
      </c>
      <c r="H7375" s="6">
        <f t="shared" si="345"/>
        <v>29</v>
      </c>
      <c r="I7375" s="6" t="s">
        <v>215</v>
      </c>
      <c r="J7375" s="6">
        <v>27</v>
      </c>
      <c r="K7375" s="6">
        <v>43</v>
      </c>
      <c r="L7375" s="6">
        <v>41</v>
      </c>
      <c r="M7375" s="6">
        <v>32</v>
      </c>
      <c r="N7375" s="6">
        <v>8</v>
      </c>
      <c r="O7375" s="6">
        <v>0.2</v>
      </c>
      <c r="P7375" s="8">
        <v>2646.5</v>
      </c>
      <c r="Q7375" s="8">
        <v>1482.0400000000002</v>
      </c>
      <c r="R7375" s="8">
        <f t="shared" si="346"/>
        <v>5081.279999999997</v>
      </c>
      <c r="S7375" s="8">
        <f>(((Sales[[#This Row],[Unit Price]]-(Sales[[#This Row],[Discount Applied]]*Sales[[#This Row],[Unit Price]]))-Q7375)/Q7375)*100</f>
        <v>42.857142857142826</v>
      </c>
      <c r="T7375" s="8">
        <f t="shared" si="347"/>
        <v>16937.599999999999</v>
      </c>
      <c r="U7375" s="8">
        <f>Sales[[#This Row],[Unit Cost]]*Sales[[#This Row],[Order Quantity]]</f>
        <v>11856.320000000002</v>
      </c>
    </row>
    <row r="7376" spans="1:21" x14ac:dyDescent="0.2">
      <c r="A7376" s="6" t="s">
        <v>7589</v>
      </c>
      <c r="B7376" s="6" t="s">
        <v>25</v>
      </c>
      <c r="C7376" s="6" t="s">
        <v>145</v>
      </c>
      <c r="D7376" s="7">
        <v>44000</v>
      </c>
      <c r="E7376" s="7">
        <v>44124</v>
      </c>
      <c r="F7376" s="7">
        <v>44134</v>
      </c>
      <c r="G7376" s="7">
        <v>44139</v>
      </c>
      <c r="H7376" s="6">
        <f t="shared" si="345"/>
        <v>15</v>
      </c>
      <c r="I7376" s="6" t="s">
        <v>215</v>
      </c>
      <c r="J7376" s="6">
        <v>14</v>
      </c>
      <c r="K7376" s="6">
        <v>28</v>
      </c>
      <c r="L7376" s="6">
        <v>203</v>
      </c>
      <c r="M7376" s="6">
        <v>20</v>
      </c>
      <c r="N7376" s="6">
        <v>6</v>
      </c>
      <c r="O7376" s="6">
        <v>0.1</v>
      </c>
      <c r="P7376" s="8">
        <v>951.4</v>
      </c>
      <c r="Q7376" s="8">
        <v>780.14799999999991</v>
      </c>
      <c r="R7376" s="8">
        <f t="shared" si="346"/>
        <v>456.67200000000048</v>
      </c>
      <c r="S7376" s="8">
        <f>(((Sales[[#This Row],[Unit Price]]-(Sales[[#This Row],[Discount Applied]]*Sales[[#This Row],[Unit Price]]))-Q7376)/Q7376)*100</f>
        <v>9.756097560975622</v>
      </c>
      <c r="T7376" s="8">
        <f t="shared" si="347"/>
        <v>5137.5599999999995</v>
      </c>
      <c r="U7376" s="8">
        <f>Sales[[#This Row],[Unit Cost]]*Sales[[#This Row],[Order Quantity]]</f>
        <v>4680.887999999999</v>
      </c>
    </row>
    <row r="7377" spans="1:21" x14ac:dyDescent="0.2">
      <c r="A7377" s="6" t="s">
        <v>7590</v>
      </c>
      <c r="B7377" s="6" t="s">
        <v>23</v>
      </c>
      <c r="C7377" s="6" t="s">
        <v>148</v>
      </c>
      <c r="D7377" s="7">
        <v>44000</v>
      </c>
      <c r="E7377" s="7">
        <v>44125</v>
      </c>
      <c r="F7377" s="7">
        <v>44141</v>
      </c>
      <c r="G7377" s="7">
        <v>44146</v>
      </c>
      <c r="H7377" s="6">
        <f t="shared" si="345"/>
        <v>21</v>
      </c>
      <c r="I7377" s="6" t="s">
        <v>215</v>
      </c>
      <c r="J7377" s="6">
        <v>24</v>
      </c>
      <c r="K7377" s="6">
        <v>2</v>
      </c>
      <c r="L7377" s="6">
        <v>7</v>
      </c>
      <c r="M7377" s="6">
        <v>36</v>
      </c>
      <c r="N7377" s="6">
        <v>3</v>
      </c>
      <c r="O7377" s="6">
        <v>7.4999999999999997E-2</v>
      </c>
      <c r="P7377" s="8">
        <v>2432.1</v>
      </c>
      <c r="Q7377" s="8">
        <v>1970.001</v>
      </c>
      <c r="R7377" s="8">
        <f t="shared" si="346"/>
        <v>839.07449999999972</v>
      </c>
      <c r="S7377" s="8">
        <f>(((Sales[[#This Row],[Unit Price]]-(Sales[[#This Row],[Discount Applied]]*Sales[[#This Row],[Unit Price]]))-Q7377)/Q7377)*100</f>
        <v>14.197530864197539</v>
      </c>
      <c r="T7377" s="8">
        <f t="shared" si="347"/>
        <v>6749.0774999999994</v>
      </c>
      <c r="U7377" s="8">
        <f>Sales[[#This Row],[Unit Cost]]*Sales[[#This Row],[Order Quantity]]</f>
        <v>5910.0029999999997</v>
      </c>
    </row>
    <row r="7378" spans="1:21" x14ac:dyDescent="0.2">
      <c r="A7378" s="6" t="s">
        <v>7591</v>
      </c>
      <c r="B7378" s="6" t="s">
        <v>25</v>
      </c>
      <c r="C7378" s="6" t="s">
        <v>143</v>
      </c>
      <c r="D7378" s="7">
        <v>44000</v>
      </c>
      <c r="E7378" s="7">
        <v>44125</v>
      </c>
      <c r="F7378" s="7">
        <v>44138</v>
      </c>
      <c r="G7378" s="7">
        <v>44146</v>
      </c>
      <c r="H7378" s="6">
        <f t="shared" si="345"/>
        <v>21</v>
      </c>
      <c r="I7378" s="6" t="s">
        <v>215</v>
      </c>
      <c r="J7378" s="6">
        <v>13</v>
      </c>
      <c r="K7378" s="6">
        <v>2</v>
      </c>
      <c r="L7378" s="6">
        <v>344</v>
      </c>
      <c r="M7378" s="6">
        <v>41</v>
      </c>
      <c r="N7378" s="6">
        <v>7</v>
      </c>
      <c r="O7378" s="6">
        <v>0.4</v>
      </c>
      <c r="P7378" s="8">
        <v>5916.1</v>
      </c>
      <c r="Q7378" s="8">
        <v>4673.7190000000001</v>
      </c>
      <c r="R7378" s="8">
        <f t="shared" si="346"/>
        <v>-7868.4129999999968</v>
      </c>
      <c r="S7378" s="8">
        <f>(((Sales[[#This Row],[Unit Price]]-(Sales[[#This Row],[Discount Applied]]*Sales[[#This Row],[Unit Price]]))-Q7378)/Q7378)*100</f>
        <v>-24.050632911392398</v>
      </c>
      <c r="T7378" s="8">
        <f t="shared" si="347"/>
        <v>24847.620000000003</v>
      </c>
      <c r="U7378" s="8">
        <f>Sales[[#This Row],[Unit Cost]]*Sales[[#This Row],[Order Quantity]]</f>
        <v>32716.032999999999</v>
      </c>
    </row>
    <row r="7379" spans="1:21" x14ac:dyDescent="0.2">
      <c r="A7379" s="6" t="s">
        <v>7592</v>
      </c>
      <c r="B7379" s="6" t="s">
        <v>24</v>
      </c>
      <c r="C7379" s="6" t="s">
        <v>144</v>
      </c>
      <c r="D7379" s="7">
        <v>44000</v>
      </c>
      <c r="E7379" s="7">
        <v>44125</v>
      </c>
      <c r="F7379" s="7">
        <v>44134</v>
      </c>
      <c r="G7379" s="7">
        <v>44144</v>
      </c>
      <c r="H7379" s="6">
        <f t="shared" si="345"/>
        <v>19</v>
      </c>
      <c r="I7379" s="6" t="s">
        <v>215</v>
      </c>
      <c r="J7379" s="6">
        <v>5</v>
      </c>
      <c r="K7379" s="6">
        <v>5</v>
      </c>
      <c r="L7379" s="6">
        <v>64</v>
      </c>
      <c r="M7379" s="6">
        <v>15</v>
      </c>
      <c r="N7379" s="6">
        <v>1</v>
      </c>
      <c r="O7379" s="6">
        <v>0.05</v>
      </c>
      <c r="P7379" s="8">
        <v>1139</v>
      </c>
      <c r="Q7379" s="8">
        <v>694.79</v>
      </c>
      <c r="R7379" s="8">
        <f t="shared" si="346"/>
        <v>387.26</v>
      </c>
      <c r="S7379" s="8">
        <f>(((Sales[[#This Row],[Unit Price]]-(Sales[[#This Row],[Discount Applied]]*Sales[[#This Row],[Unit Price]]))-Q7379)/Q7379)*100</f>
        <v>55.73770491803279</v>
      </c>
      <c r="T7379" s="8">
        <f t="shared" si="347"/>
        <v>1082.05</v>
      </c>
      <c r="U7379" s="8">
        <f>Sales[[#This Row],[Unit Cost]]*Sales[[#This Row],[Order Quantity]]</f>
        <v>694.79</v>
      </c>
    </row>
    <row r="7380" spans="1:21" x14ac:dyDescent="0.2">
      <c r="A7380" s="6" t="s">
        <v>7593</v>
      </c>
      <c r="B7380" s="6" t="s">
        <v>24</v>
      </c>
      <c r="C7380" s="6" t="s">
        <v>147</v>
      </c>
      <c r="D7380" s="7">
        <v>44000</v>
      </c>
      <c r="E7380" s="7">
        <v>44125</v>
      </c>
      <c r="F7380" s="7">
        <v>44137</v>
      </c>
      <c r="G7380" s="7">
        <v>44138</v>
      </c>
      <c r="H7380" s="6">
        <f t="shared" si="345"/>
        <v>13</v>
      </c>
      <c r="I7380" s="6" t="s">
        <v>215</v>
      </c>
      <c r="J7380" s="6">
        <v>10</v>
      </c>
      <c r="K7380" s="6">
        <v>24</v>
      </c>
      <c r="L7380" s="6">
        <v>248</v>
      </c>
      <c r="M7380" s="6">
        <v>5</v>
      </c>
      <c r="N7380" s="6">
        <v>8</v>
      </c>
      <c r="O7380" s="6">
        <v>0.05</v>
      </c>
      <c r="P7380" s="8">
        <v>2546</v>
      </c>
      <c r="Q7380" s="8">
        <v>1884.04</v>
      </c>
      <c r="R7380" s="8">
        <f t="shared" si="346"/>
        <v>4277.2799999999988</v>
      </c>
      <c r="S7380" s="8">
        <f>(((Sales[[#This Row],[Unit Price]]-(Sales[[#This Row],[Discount Applied]]*Sales[[#This Row],[Unit Price]]))-Q7380)/Q7380)*100</f>
        <v>28.378378378378372</v>
      </c>
      <c r="T7380" s="8">
        <f t="shared" si="347"/>
        <v>19349.599999999999</v>
      </c>
      <c r="U7380" s="8">
        <f>Sales[[#This Row],[Unit Cost]]*Sales[[#This Row],[Order Quantity]]</f>
        <v>15072.32</v>
      </c>
    </row>
    <row r="7381" spans="1:21" x14ac:dyDescent="0.2">
      <c r="A7381" s="6" t="s">
        <v>7594</v>
      </c>
      <c r="B7381" s="6" t="s">
        <v>24</v>
      </c>
      <c r="C7381" s="6" t="s">
        <v>143</v>
      </c>
      <c r="D7381" s="7">
        <v>44000</v>
      </c>
      <c r="E7381" s="7">
        <v>44125</v>
      </c>
      <c r="F7381" s="7">
        <v>44135</v>
      </c>
      <c r="G7381" s="7">
        <v>44141</v>
      </c>
      <c r="H7381" s="6">
        <f t="shared" si="345"/>
        <v>16</v>
      </c>
      <c r="I7381" s="6" t="s">
        <v>215</v>
      </c>
      <c r="J7381" s="6">
        <v>4</v>
      </c>
      <c r="K7381" s="6">
        <v>28</v>
      </c>
      <c r="L7381" s="6">
        <v>355</v>
      </c>
      <c r="M7381" s="6">
        <v>4</v>
      </c>
      <c r="N7381" s="6">
        <v>7</v>
      </c>
      <c r="O7381" s="6">
        <v>0.05</v>
      </c>
      <c r="P7381" s="8">
        <v>931.30000000000007</v>
      </c>
      <c r="Q7381" s="8">
        <v>530.84100000000001</v>
      </c>
      <c r="R7381" s="8">
        <f t="shared" si="346"/>
        <v>2477.2580000000003</v>
      </c>
      <c r="S7381" s="8">
        <f>(((Sales[[#This Row],[Unit Price]]-(Sales[[#This Row],[Discount Applied]]*Sales[[#This Row],[Unit Price]]))-Q7381)/Q7381)*100</f>
        <v>66.666666666666657</v>
      </c>
      <c r="T7381" s="8">
        <f t="shared" si="347"/>
        <v>6193.1450000000004</v>
      </c>
      <c r="U7381" s="8">
        <f>Sales[[#This Row],[Unit Cost]]*Sales[[#This Row],[Order Quantity]]</f>
        <v>3715.8870000000002</v>
      </c>
    </row>
    <row r="7382" spans="1:21" x14ac:dyDescent="0.2">
      <c r="A7382" s="6" t="s">
        <v>7595</v>
      </c>
      <c r="B7382" s="6" t="s">
        <v>24</v>
      </c>
      <c r="C7382" s="6" t="s">
        <v>145</v>
      </c>
      <c r="D7382" s="7">
        <v>44000</v>
      </c>
      <c r="E7382" s="7">
        <v>44125</v>
      </c>
      <c r="F7382" s="7">
        <v>44143</v>
      </c>
      <c r="G7382" s="7">
        <v>44146</v>
      </c>
      <c r="H7382" s="6">
        <f t="shared" si="345"/>
        <v>21</v>
      </c>
      <c r="I7382" s="6" t="s">
        <v>215</v>
      </c>
      <c r="J7382" s="6">
        <v>11</v>
      </c>
      <c r="K7382" s="6">
        <v>45</v>
      </c>
      <c r="L7382" s="6">
        <v>143</v>
      </c>
      <c r="M7382" s="6">
        <v>8</v>
      </c>
      <c r="N7382" s="6">
        <v>1</v>
      </c>
      <c r="O7382" s="6">
        <v>7.4999999999999997E-2</v>
      </c>
      <c r="P7382" s="8">
        <v>3953</v>
      </c>
      <c r="Q7382" s="8">
        <v>3360.0499999999997</v>
      </c>
      <c r="R7382" s="8">
        <f t="shared" si="346"/>
        <v>296.47500000000036</v>
      </c>
      <c r="S7382" s="8">
        <f>(((Sales[[#This Row],[Unit Price]]-(Sales[[#This Row],[Discount Applied]]*Sales[[#This Row],[Unit Price]]))-Q7382)/Q7382)*100</f>
        <v>8.8235294117647172</v>
      </c>
      <c r="T7382" s="8">
        <f t="shared" si="347"/>
        <v>3656.5250000000001</v>
      </c>
      <c r="U7382" s="8">
        <f>Sales[[#This Row],[Unit Cost]]*Sales[[#This Row],[Order Quantity]]</f>
        <v>3360.0499999999997</v>
      </c>
    </row>
    <row r="7383" spans="1:21" x14ac:dyDescent="0.2">
      <c r="A7383" s="6" t="s">
        <v>7596</v>
      </c>
      <c r="B7383" s="6" t="s">
        <v>25</v>
      </c>
      <c r="C7383" s="6" t="s">
        <v>144</v>
      </c>
      <c r="D7383" s="7">
        <v>44000</v>
      </c>
      <c r="E7383" s="7">
        <v>44125</v>
      </c>
      <c r="F7383" s="7">
        <v>44144</v>
      </c>
      <c r="G7383" s="7">
        <v>44147</v>
      </c>
      <c r="H7383" s="6">
        <f t="shared" si="345"/>
        <v>22</v>
      </c>
      <c r="I7383" s="6" t="s">
        <v>215</v>
      </c>
      <c r="J7383" s="6">
        <v>13</v>
      </c>
      <c r="K7383" s="6">
        <v>27</v>
      </c>
      <c r="L7383" s="6">
        <v>65</v>
      </c>
      <c r="M7383" s="6">
        <v>5</v>
      </c>
      <c r="N7383" s="6">
        <v>6</v>
      </c>
      <c r="O7383" s="6">
        <v>0.15</v>
      </c>
      <c r="P7383" s="8">
        <v>3068.6</v>
      </c>
      <c r="Q7383" s="8">
        <v>2454.88</v>
      </c>
      <c r="R7383" s="8">
        <f t="shared" si="346"/>
        <v>920.57999999999811</v>
      </c>
      <c r="S7383" s="8">
        <f>(((Sales[[#This Row],[Unit Price]]-(Sales[[#This Row],[Discount Applied]]*Sales[[#This Row],[Unit Price]]))-Q7383)/Q7383)*100</f>
        <v>6.2499999999999929</v>
      </c>
      <c r="T7383" s="8">
        <f t="shared" si="347"/>
        <v>15649.859999999999</v>
      </c>
      <c r="U7383" s="8">
        <f>Sales[[#This Row],[Unit Cost]]*Sales[[#This Row],[Order Quantity]]</f>
        <v>14729.28</v>
      </c>
    </row>
    <row r="7384" spans="1:21" x14ac:dyDescent="0.2">
      <c r="A7384" s="6" t="s">
        <v>7597</v>
      </c>
      <c r="B7384" s="6" t="s">
        <v>25</v>
      </c>
      <c r="C7384" s="6" t="s">
        <v>146</v>
      </c>
      <c r="D7384" s="7">
        <v>44000</v>
      </c>
      <c r="E7384" s="7">
        <v>44125</v>
      </c>
      <c r="F7384" s="7">
        <v>44134</v>
      </c>
      <c r="G7384" s="7">
        <v>44136</v>
      </c>
      <c r="H7384" s="6">
        <f t="shared" si="345"/>
        <v>11</v>
      </c>
      <c r="I7384" s="6" t="s">
        <v>215</v>
      </c>
      <c r="J7384" s="6">
        <v>20</v>
      </c>
      <c r="K7384" s="6">
        <v>17</v>
      </c>
      <c r="L7384" s="6">
        <v>309</v>
      </c>
      <c r="M7384" s="6">
        <v>5</v>
      </c>
      <c r="N7384" s="6">
        <v>1</v>
      </c>
      <c r="O7384" s="6">
        <v>0.15</v>
      </c>
      <c r="P7384" s="8">
        <v>944.7</v>
      </c>
      <c r="Q7384" s="8">
        <v>566.82000000000005</v>
      </c>
      <c r="R7384" s="8">
        <f t="shared" si="346"/>
        <v>236.17499999999995</v>
      </c>
      <c r="S7384" s="8">
        <f>(((Sales[[#This Row],[Unit Price]]-(Sales[[#This Row],[Discount Applied]]*Sales[[#This Row],[Unit Price]]))-Q7384)/Q7384)*100</f>
        <v>41.666666666666657</v>
      </c>
      <c r="T7384" s="8">
        <f t="shared" si="347"/>
        <v>802.995</v>
      </c>
      <c r="U7384" s="8">
        <f>Sales[[#This Row],[Unit Cost]]*Sales[[#This Row],[Order Quantity]]</f>
        <v>566.82000000000005</v>
      </c>
    </row>
    <row r="7385" spans="1:21" x14ac:dyDescent="0.2">
      <c r="A7385" s="6" t="s">
        <v>7598</v>
      </c>
      <c r="B7385" s="6" t="s">
        <v>25</v>
      </c>
      <c r="C7385" s="6" t="s">
        <v>144</v>
      </c>
      <c r="D7385" s="7">
        <v>44000</v>
      </c>
      <c r="E7385" s="7">
        <v>44125</v>
      </c>
      <c r="F7385" s="7">
        <v>44148</v>
      </c>
      <c r="G7385" s="7">
        <v>44154</v>
      </c>
      <c r="H7385" s="6">
        <f t="shared" si="345"/>
        <v>29</v>
      </c>
      <c r="I7385" s="6" t="s">
        <v>215</v>
      </c>
      <c r="J7385" s="6">
        <v>18</v>
      </c>
      <c r="K7385" s="6">
        <v>33</v>
      </c>
      <c r="L7385" s="6">
        <v>73</v>
      </c>
      <c r="M7385" s="6">
        <v>13</v>
      </c>
      <c r="N7385" s="6">
        <v>1</v>
      </c>
      <c r="O7385" s="6">
        <v>0.1</v>
      </c>
      <c r="P7385" s="8">
        <v>1239.5</v>
      </c>
      <c r="Q7385" s="8">
        <v>842.86</v>
      </c>
      <c r="R7385" s="8">
        <f t="shared" si="346"/>
        <v>272.68999999999994</v>
      </c>
      <c r="S7385" s="8">
        <f>(((Sales[[#This Row],[Unit Price]]-(Sales[[#This Row],[Discount Applied]]*Sales[[#This Row],[Unit Price]]))-Q7385)/Q7385)*100</f>
        <v>32.35294117647058</v>
      </c>
      <c r="T7385" s="8">
        <f t="shared" si="347"/>
        <v>1115.55</v>
      </c>
      <c r="U7385" s="8">
        <f>Sales[[#This Row],[Unit Cost]]*Sales[[#This Row],[Order Quantity]]</f>
        <v>842.86</v>
      </c>
    </row>
    <row r="7386" spans="1:21" x14ac:dyDescent="0.2">
      <c r="A7386" s="6" t="s">
        <v>7599</v>
      </c>
      <c r="B7386" s="6" t="s">
        <v>24</v>
      </c>
      <c r="C7386" s="6" t="s">
        <v>146</v>
      </c>
      <c r="D7386" s="7">
        <v>44000</v>
      </c>
      <c r="E7386" s="7">
        <v>44125</v>
      </c>
      <c r="F7386" s="7">
        <v>44134</v>
      </c>
      <c r="G7386" s="7">
        <v>44142</v>
      </c>
      <c r="H7386" s="6">
        <f t="shared" si="345"/>
        <v>17</v>
      </c>
      <c r="I7386" s="6" t="s">
        <v>215</v>
      </c>
      <c r="J7386" s="6">
        <v>12</v>
      </c>
      <c r="K7386" s="6">
        <v>34</v>
      </c>
      <c r="L7386" s="6">
        <v>280</v>
      </c>
      <c r="M7386" s="6">
        <v>12</v>
      </c>
      <c r="N7386" s="6">
        <v>3</v>
      </c>
      <c r="O7386" s="6">
        <v>0.05</v>
      </c>
      <c r="P7386" s="8">
        <v>2338.3000000000002</v>
      </c>
      <c r="Q7386" s="8">
        <v>1286.0650000000003</v>
      </c>
      <c r="R7386" s="8">
        <f t="shared" si="346"/>
        <v>2805.96</v>
      </c>
      <c r="S7386" s="8">
        <f>(((Sales[[#This Row],[Unit Price]]-(Sales[[#This Row],[Discount Applied]]*Sales[[#This Row],[Unit Price]]))-Q7386)/Q7386)*100</f>
        <v>72.727272727272705</v>
      </c>
      <c r="T7386" s="8">
        <f t="shared" si="347"/>
        <v>6664.1550000000007</v>
      </c>
      <c r="U7386" s="8">
        <f>Sales[[#This Row],[Unit Cost]]*Sales[[#This Row],[Order Quantity]]</f>
        <v>3858.1950000000006</v>
      </c>
    </row>
    <row r="7387" spans="1:21" x14ac:dyDescent="0.2">
      <c r="A7387" s="6" t="s">
        <v>7600</v>
      </c>
      <c r="B7387" s="6" t="s">
        <v>24</v>
      </c>
      <c r="C7387" s="6" t="s">
        <v>148</v>
      </c>
      <c r="D7387" s="7">
        <v>44000</v>
      </c>
      <c r="E7387" s="7">
        <v>44125</v>
      </c>
      <c r="F7387" s="7">
        <v>44131</v>
      </c>
      <c r="G7387" s="7">
        <v>44141</v>
      </c>
      <c r="H7387" s="6">
        <f t="shared" si="345"/>
        <v>16</v>
      </c>
      <c r="I7387" s="6" t="s">
        <v>215</v>
      </c>
      <c r="J7387" s="6">
        <v>1</v>
      </c>
      <c r="K7387" s="6">
        <v>10</v>
      </c>
      <c r="L7387" s="6">
        <v>38</v>
      </c>
      <c r="M7387" s="6">
        <v>43</v>
      </c>
      <c r="N7387" s="6">
        <v>5</v>
      </c>
      <c r="O7387" s="6">
        <v>7.4999999999999997E-2</v>
      </c>
      <c r="P7387" s="8">
        <v>2445.5</v>
      </c>
      <c r="Q7387" s="8">
        <v>1760.76</v>
      </c>
      <c r="R7387" s="8">
        <f t="shared" si="346"/>
        <v>2506.6375000000007</v>
      </c>
      <c r="S7387" s="8">
        <f>(((Sales[[#This Row],[Unit Price]]-(Sales[[#This Row],[Discount Applied]]*Sales[[#This Row],[Unit Price]]))-Q7387)/Q7387)*100</f>
        <v>28.472222222222225</v>
      </c>
      <c r="T7387" s="8">
        <f t="shared" si="347"/>
        <v>11310.4375</v>
      </c>
      <c r="U7387" s="8">
        <f>Sales[[#This Row],[Unit Cost]]*Sales[[#This Row],[Order Quantity]]</f>
        <v>8803.7999999999993</v>
      </c>
    </row>
    <row r="7388" spans="1:21" x14ac:dyDescent="0.2">
      <c r="A7388" s="6" t="s">
        <v>7601</v>
      </c>
      <c r="B7388" s="6" t="s">
        <v>24</v>
      </c>
      <c r="C7388" s="6" t="s">
        <v>148</v>
      </c>
      <c r="D7388" s="7">
        <v>44000</v>
      </c>
      <c r="E7388" s="7">
        <v>44125</v>
      </c>
      <c r="F7388" s="7">
        <v>44132</v>
      </c>
      <c r="G7388" s="7">
        <v>44142</v>
      </c>
      <c r="H7388" s="6">
        <f t="shared" si="345"/>
        <v>17</v>
      </c>
      <c r="I7388" s="6" t="s">
        <v>215</v>
      </c>
      <c r="J7388" s="6">
        <v>10</v>
      </c>
      <c r="K7388" s="6">
        <v>30</v>
      </c>
      <c r="L7388" s="6">
        <v>58</v>
      </c>
      <c r="M7388" s="6">
        <v>27</v>
      </c>
      <c r="N7388" s="6">
        <v>5</v>
      </c>
      <c r="O7388" s="6">
        <v>0.05</v>
      </c>
      <c r="P7388" s="8">
        <v>214.4</v>
      </c>
      <c r="Q7388" s="8">
        <v>145.792</v>
      </c>
      <c r="R7388" s="8">
        <f t="shared" si="346"/>
        <v>289.43999999999994</v>
      </c>
      <c r="S7388" s="8">
        <f>(((Sales[[#This Row],[Unit Price]]-(Sales[[#This Row],[Discount Applied]]*Sales[[#This Row],[Unit Price]]))-Q7388)/Q7388)*100</f>
        <v>39.705882352941181</v>
      </c>
      <c r="T7388" s="8">
        <f t="shared" si="347"/>
        <v>1018.4</v>
      </c>
      <c r="U7388" s="8">
        <f>Sales[[#This Row],[Unit Cost]]*Sales[[#This Row],[Order Quantity]]</f>
        <v>728.96</v>
      </c>
    </row>
    <row r="7389" spans="1:21" x14ac:dyDescent="0.2">
      <c r="A7389" s="6" t="s">
        <v>7602</v>
      </c>
      <c r="B7389" s="6" t="s">
        <v>24</v>
      </c>
      <c r="C7389" s="6" t="s">
        <v>144</v>
      </c>
      <c r="D7389" s="7">
        <v>44000</v>
      </c>
      <c r="E7389" s="7">
        <v>44126</v>
      </c>
      <c r="F7389" s="7">
        <v>44151</v>
      </c>
      <c r="G7389" s="7">
        <v>44156</v>
      </c>
      <c r="H7389" s="6">
        <f t="shared" si="345"/>
        <v>30</v>
      </c>
      <c r="I7389" s="6" t="s">
        <v>215</v>
      </c>
      <c r="J7389" s="6">
        <v>2</v>
      </c>
      <c r="K7389" s="6">
        <v>19</v>
      </c>
      <c r="L7389" s="6">
        <v>72</v>
      </c>
      <c r="M7389" s="6">
        <v>21</v>
      </c>
      <c r="N7389" s="6">
        <v>8</v>
      </c>
      <c r="O7389" s="6">
        <v>0.05</v>
      </c>
      <c r="P7389" s="8">
        <v>877.7</v>
      </c>
      <c r="Q7389" s="8">
        <v>561.72800000000007</v>
      </c>
      <c r="R7389" s="8">
        <f t="shared" si="346"/>
        <v>2176.6959999999999</v>
      </c>
      <c r="S7389" s="8">
        <f>(((Sales[[#This Row],[Unit Price]]-(Sales[[#This Row],[Discount Applied]]*Sales[[#This Row],[Unit Price]]))-Q7389)/Q7389)*100</f>
        <v>48.437499999999993</v>
      </c>
      <c r="T7389" s="8">
        <f t="shared" si="347"/>
        <v>6670.52</v>
      </c>
      <c r="U7389" s="8">
        <f>Sales[[#This Row],[Unit Cost]]*Sales[[#This Row],[Order Quantity]]</f>
        <v>4493.8240000000005</v>
      </c>
    </row>
    <row r="7390" spans="1:21" x14ac:dyDescent="0.2">
      <c r="A7390" s="6" t="s">
        <v>7603</v>
      </c>
      <c r="B7390" s="6" t="s">
        <v>24</v>
      </c>
      <c r="C7390" s="6" t="s">
        <v>144</v>
      </c>
      <c r="D7390" s="7">
        <v>44000</v>
      </c>
      <c r="E7390" s="7">
        <v>44126</v>
      </c>
      <c r="F7390" s="7">
        <v>44134</v>
      </c>
      <c r="G7390" s="7">
        <v>44138</v>
      </c>
      <c r="H7390" s="6">
        <f t="shared" si="345"/>
        <v>12</v>
      </c>
      <c r="I7390" s="6" t="s">
        <v>215</v>
      </c>
      <c r="J7390" s="6">
        <v>8</v>
      </c>
      <c r="K7390" s="6">
        <v>19</v>
      </c>
      <c r="L7390" s="6">
        <v>61</v>
      </c>
      <c r="M7390" s="6">
        <v>13</v>
      </c>
      <c r="N7390" s="6">
        <v>4</v>
      </c>
      <c r="O7390" s="6">
        <v>7.4999999999999997E-2</v>
      </c>
      <c r="P7390" s="8">
        <v>2398.6</v>
      </c>
      <c r="Q7390" s="8">
        <v>1703.0059999999999</v>
      </c>
      <c r="R7390" s="8">
        <f t="shared" si="346"/>
        <v>2062.7960000000003</v>
      </c>
      <c r="S7390" s="8">
        <f>(((Sales[[#This Row],[Unit Price]]-(Sales[[#This Row],[Discount Applied]]*Sales[[#This Row],[Unit Price]]))-Q7390)/Q7390)*100</f>
        <v>30.281690140845075</v>
      </c>
      <c r="T7390" s="8">
        <f t="shared" si="347"/>
        <v>8874.82</v>
      </c>
      <c r="U7390" s="8">
        <f>Sales[[#This Row],[Unit Cost]]*Sales[[#This Row],[Order Quantity]]</f>
        <v>6812.0239999999994</v>
      </c>
    </row>
    <row r="7391" spans="1:21" x14ac:dyDescent="0.2">
      <c r="A7391" s="6" t="s">
        <v>7604</v>
      </c>
      <c r="B7391" s="6" t="s">
        <v>24</v>
      </c>
      <c r="C7391" s="6" t="s">
        <v>143</v>
      </c>
      <c r="D7391" s="7">
        <v>44000</v>
      </c>
      <c r="E7391" s="7">
        <v>44126</v>
      </c>
      <c r="F7391" s="7">
        <v>44130</v>
      </c>
      <c r="G7391" s="7">
        <v>44137</v>
      </c>
      <c r="H7391" s="6">
        <f t="shared" si="345"/>
        <v>11</v>
      </c>
      <c r="I7391" s="6" t="s">
        <v>215</v>
      </c>
      <c r="J7391" s="6">
        <v>7</v>
      </c>
      <c r="K7391" s="6">
        <v>44</v>
      </c>
      <c r="L7391" s="6">
        <v>347</v>
      </c>
      <c r="M7391" s="6">
        <v>27</v>
      </c>
      <c r="N7391" s="6">
        <v>4</v>
      </c>
      <c r="O7391" s="6">
        <v>0.05</v>
      </c>
      <c r="P7391" s="8">
        <v>3999.9</v>
      </c>
      <c r="Q7391" s="8">
        <v>2919.9270000000001</v>
      </c>
      <c r="R7391" s="8">
        <f t="shared" si="346"/>
        <v>3519.9120000000003</v>
      </c>
      <c r="S7391" s="8">
        <f>(((Sales[[#This Row],[Unit Price]]-(Sales[[#This Row],[Discount Applied]]*Sales[[#This Row],[Unit Price]]))-Q7391)/Q7391)*100</f>
        <v>30.136986301369863</v>
      </c>
      <c r="T7391" s="8">
        <f t="shared" si="347"/>
        <v>15199.62</v>
      </c>
      <c r="U7391" s="8">
        <f>Sales[[#This Row],[Unit Cost]]*Sales[[#This Row],[Order Quantity]]</f>
        <v>11679.708000000001</v>
      </c>
    </row>
    <row r="7392" spans="1:21" x14ac:dyDescent="0.2">
      <c r="A7392" s="6" t="s">
        <v>7605</v>
      </c>
      <c r="B7392" s="6" t="s">
        <v>24</v>
      </c>
      <c r="C7392" s="6" t="s">
        <v>146</v>
      </c>
      <c r="D7392" s="7">
        <v>44000</v>
      </c>
      <c r="E7392" s="7">
        <v>44126</v>
      </c>
      <c r="F7392" s="7">
        <v>44134</v>
      </c>
      <c r="G7392" s="7">
        <v>44137</v>
      </c>
      <c r="H7392" s="6">
        <f t="shared" si="345"/>
        <v>11</v>
      </c>
      <c r="I7392" s="6" t="s">
        <v>215</v>
      </c>
      <c r="J7392" s="6">
        <v>9</v>
      </c>
      <c r="K7392" s="6">
        <v>24</v>
      </c>
      <c r="L7392" s="6">
        <v>265</v>
      </c>
      <c r="M7392" s="6">
        <v>40</v>
      </c>
      <c r="N7392" s="6">
        <v>8</v>
      </c>
      <c r="O7392" s="6">
        <v>0.4</v>
      </c>
      <c r="P7392" s="8">
        <v>2412</v>
      </c>
      <c r="Q7392" s="8">
        <v>1664.28</v>
      </c>
      <c r="R7392" s="8">
        <f t="shared" si="346"/>
        <v>-1736.6400000000012</v>
      </c>
      <c r="S7392" s="8">
        <f>(((Sales[[#This Row],[Unit Price]]-(Sales[[#This Row],[Discount Applied]]*Sales[[#This Row],[Unit Price]]))-Q7392)/Q7392)*100</f>
        <v>-13.043478260869575</v>
      </c>
      <c r="T7392" s="8">
        <f t="shared" si="347"/>
        <v>11577.599999999999</v>
      </c>
      <c r="U7392" s="8">
        <f>Sales[[#This Row],[Unit Cost]]*Sales[[#This Row],[Order Quantity]]</f>
        <v>13314.24</v>
      </c>
    </row>
    <row r="7393" spans="1:21" x14ac:dyDescent="0.2">
      <c r="A7393" s="6" t="s">
        <v>7606</v>
      </c>
      <c r="B7393" s="6" t="s">
        <v>25</v>
      </c>
      <c r="C7393" s="6" t="s">
        <v>145</v>
      </c>
      <c r="D7393" s="7">
        <v>44000</v>
      </c>
      <c r="E7393" s="7">
        <v>44126</v>
      </c>
      <c r="F7393" s="7">
        <v>44149</v>
      </c>
      <c r="G7393" s="7">
        <v>44153</v>
      </c>
      <c r="H7393" s="6">
        <f t="shared" si="345"/>
        <v>27</v>
      </c>
      <c r="I7393" s="6" t="s">
        <v>215</v>
      </c>
      <c r="J7393" s="6">
        <v>12</v>
      </c>
      <c r="K7393" s="6">
        <v>14</v>
      </c>
      <c r="L7393" s="6">
        <v>180</v>
      </c>
      <c r="M7393" s="6">
        <v>6</v>
      </c>
      <c r="N7393" s="6">
        <v>3</v>
      </c>
      <c r="O7393" s="6">
        <v>0.05</v>
      </c>
      <c r="P7393" s="8">
        <v>2981.5</v>
      </c>
      <c r="Q7393" s="8">
        <v>1759.0849999999998</v>
      </c>
      <c r="R7393" s="8">
        <f t="shared" si="346"/>
        <v>3220.0200000000004</v>
      </c>
      <c r="S7393" s="8">
        <f>(((Sales[[#This Row],[Unit Price]]-(Sales[[#This Row],[Discount Applied]]*Sales[[#This Row],[Unit Price]]))-Q7393)/Q7393)*100</f>
        <v>61.016949152542402</v>
      </c>
      <c r="T7393" s="8">
        <f t="shared" si="347"/>
        <v>8497.2749999999996</v>
      </c>
      <c r="U7393" s="8">
        <f>Sales[[#This Row],[Unit Cost]]*Sales[[#This Row],[Order Quantity]]</f>
        <v>5277.2549999999992</v>
      </c>
    </row>
    <row r="7394" spans="1:21" x14ac:dyDescent="0.2">
      <c r="A7394" s="6" t="s">
        <v>7607</v>
      </c>
      <c r="B7394" s="6" t="s">
        <v>25</v>
      </c>
      <c r="C7394" s="6" t="s">
        <v>147</v>
      </c>
      <c r="D7394" s="7">
        <v>44000</v>
      </c>
      <c r="E7394" s="7">
        <v>44126</v>
      </c>
      <c r="F7394" s="7">
        <v>44136</v>
      </c>
      <c r="G7394" s="7">
        <v>44137</v>
      </c>
      <c r="H7394" s="6">
        <f t="shared" si="345"/>
        <v>11</v>
      </c>
      <c r="I7394" s="6" t="s">
        <v>215</v>
      </c>
      <c r="J7394" s="6">
        <v>20</v>
      </c>
      <c r="K7394" s="6">
        <v>13</v>
      </c>
      <c r="L7394" s="6">
        <v>212</v>
      </c>
      <c r="M7394" s="6">
        <v>43</v>
      </c>
      <c r="N7394" s="6">
        <v>1</v>
      </c>
      <c r="O7394" s="6">
        <v>0.15</v>
      </c>
      <c r="P7394" s="8">
        <v>2351.7000000000003</v>
      </c>
      <c r="Q7394" s="8">
        <v>1293.4350000000002</v>
      </c>
      <c r="R7394" s="8">
        <f t="shared" si="346"/>
        <v>705.51</v>
      </c>
      <c r="S7394" s="8">
        <f>(((Sales[[#This Row],[Unit Price]]-(Sales[[#This Row],[Discount Applied]]*Sales[[#This Row],[Unit Price]]))-Q7394)/Q7394)*100</f>
        <v>54.54545454545454</v>
      </c>
      <c r="T7394" s="8">
        <f t="shared" si="347"/>
        <v>1998.9450000000002</v>
      </c>
      <c r="U7394" s="8">
        <f>Sales[[#This Row],[Unit Cost]]*Sales[[#This Row],[Order Quantity]]</f>
        <v>1293.4350000000002</v>
      </c>
    </row>
    <row r="7395" spans="1:21" x14ac:dyDescent="0.2">
      <c r="A7395" s="6" t="s">
        <v>7608</v>
      </c>
      <c r="B7395" s="6" t="s">
        <v>25</v>
      </c>
      <c r="C7395" s="6" t="s">
        <v>148</v>
      </c>
      <c r="D7395" s="7">
        <v>44000</v>
      </c>
      <c r="E7395" s="7">
        <v>44126</v>
      </c>
      <c r="F7395" s="7">
        <v>44128</v>
      </c>
      <c r="G7395" s="7">
        <v>44129</v>
      </c>
      <c r="H7395" s="6">
        <f t="shared" si="345"/>
        <v>3</v>
      </c>
      <c r="I7395" s="6" t="s">
        <v>215</v>
      </c>
      <c r="J7395" s="6">
        <v>16</v>
      </c>
      <c r="K7395" s="6">
        <v>29</v>
      </c>
      <c r="L7395" s="6">
        <v>32</v>
      </c>
      <c r="M7395" s="6">
        <v>43</v>
      </c>
      <c r="N7395" s="6">
        <v>5</v>
      </c>
      <c r="O7395" s="6">
        <v>7.4999999999999997E-2</v>
      </c>
      <c r="P7395" s="8">
        <v>1943</v>
      </c>
      <c r="Q7395" s="8">
        <v>796.63</v>
      </c>
      <c r="R7395" s="8">
        <f t="shared" si="346"/>
        <v>5003.2250000000004</v>
      </c>
      <c r="S7395" s="8">
        <f>(((Sales[[#This Row],[Unit Price]]-(Sales[[#This Row],[Discount Applied]]*Sales[[#This Row],[Unit Price]]))-Q7395)/Q7395)*100</f>
        <v>125.609756097561</v>
      </c>
      <c r="T7395" s="8">
        <f t="shared" si="347"/>
        <v>8986.375</v>
      </c>
      <c r="U7395" s="8">
        <f>Sales[[#This Row],[Unit Cost]]*Sales[[#This Row],[Order Quantity]]</f>
        <v>3983.15</v>
      </c>
    </row>
    <row r="7396" spans="1:21" x14ac:dyDescent="0.2">
      <c r="A7396" s="6" t="s">
        <v>7609</v>
      </c>
      <c r="B7396" s="6" t="s">
        <v>25</v>
      </c>
      <c r="C7396" s="6" t="s">
        <v>145</v>
      </c>
      <c r="D7396" s="7">
        <v>44000</v>
      </c>
      <c r="E7396" s="7">
        <v>44126</v>
      </c>
      <c r="F7396" s="7">
        <v>44128</v>
      </c>
      <c r="G7396" s="7">
        <v>44130</v>
      </c>
      <c r="H7396" s="6">
        <f t="shared" si="345"/>
        <v>4</v>
      </c>
      <c r="I7396" s="6" t="s">
        <v>215</v>
      </c>
      <c r="J7396" s="6">
        <v>20</v>
      </c>
      <c r="K7396" s="6">
        <v>24</v>
      </c>
      <c r="L7396" s="6">
        <v>162</v>
      </c>
      <c r="M7396" s="6">
        <v>12</v>
      </c>
      <c r="N7396" s="6">
        <v>5</v>
      </c>
      <c r="O7396" s="6">
        <v>0.15</v>
      </c>
      <c r="P7396" s="8">
        <v>696.80000000000007</v>
      </c>
      <c r="Q7396" s="8">
        <v>292.65600000000001</v>
      </c>
      <c r="R7396" s="8">
        <f t="shared" si="346"/>
        <v>1498.1200000000006</v>
      </c>
      <c r="S7396" s="8">
        <f>(((Sales[[#This Row],[Unit Price]]-(Sales[[#This Row],[Discount Applied]]*Sales[[#This Row],[Unit Price]]))-Q7396)/Q7396)*100</f>
        <v>102.38095238095242</v>
      </c>
      <c r="T7396" s="8">
        <f t="shared" si="347"/>
        <v>2961.4000000000005</v>
      </c>
      <c r="U7396" s="8">
        <f>Sales[[#This Row],[Unit Cost]]*Sales[[#This Row],[Order Quantity]]</f>
        <v>1463.28</v>
      </c>
    </row>
    <row r="7397" spans="1:21" x14ac:dyDescent="0.2">
      <c r="A7397" s="6" t="s">
        <v>7610</v>
      </c>
      <c r="B7397" s="6" t="s">
        <v>25</v>
      </c>
      <c r="C7397" s="6" t="s">
        <v>144</v>
      </c>
      <c r="D7397" s="7">
        <v>44000</v>
      </c>
      <c r="E7397" s="7">
        <v>44127</v>
      </c>
      <c r="F7397" s="7">
        <v>44135</v>
      </c>
      <c r="G7397" s="7">
        <v>44136</v>
      </c>
      <c r="H7397" s="6">
        <f t="shared" si="345"/>
        <v>9</v>
      </c>
      <c r="I7397" s="6" t="s">
        <v>215</v>
      </c>
      <c r="J7397" s="6">
        <v>12</v>
      </c>
      <c r="K7397" s="6">
        <v>11</v>
      </c>
      <c r="L7397" s="6">
        <v>62</v>
      </c>
      <c r="M7397" s="6">
        <v>45</v>
      </c>
      <c r="N7397" s="6">
        <v>7</v>
      </c>
      <c r="O7397" s="6">
        <v>7.4999999999999997E-2</v>
      </c>
      <c r="P7397" s="8">
        <v>1051.9000000000001</v>
      </c>
      <c r="Q7397" s="8">
        <v>557.50700000000006</v>
      </c>
      <c r="R7397" s="8">
        <f t="shared" si="346"/>
        <v>2908.5035000000012</v>
      </c>
      <c r="S7397" s="8">
        <f>(((Sales[[#This Row],[Unit Price]]-(Sales[[#This Row],[Discount Applied]]*Sales[[#This Row],[Unit Price]]))-Q7397)/Q7397)*100</f>
        <v>74.528301886792448</v>
      </c>
      <c r="T7397" s="8">
        <f t="shared" si="347"/>
        <v>6811.0525000000016</v>
      </c>
      <c r="U7397" s="8">
        <f>Sales[[#This Row],[Unit Cost]]*Sales[[#This Row],[Order Quantity]]</f>
        <v>3902.5490000000004</v>
      </c>
    </row>
    <row r="7398" spans="1:21" x14ac:dyDescent="0.2">
      <c r="A7398" s="6" t="s">
        <v>7611</v>
      </c>
      <c r="B7398" s="6" t="s">
        <v>25</v>
      </c>
      <c r="C7398" s="6" t="s">
        <v>145</v>
      </c>
      <c r="D7398" s="7">
        <v>44000</v>
      </c>
      <c r="E7398" s="7">
        <v>44127</v>
      </c>
      <c r="F7398" s="7">
        <v>44154</v>
      </c>
      <c r="G7398" s="7">
        <v>44155</v>
      </c>
      <c r="H7398" s="6">
        <f t="shared" si="345"/>
        <v>28</v>
      </c>
      <c r="I7398" s="6" t="s">
        <v>215</v>
      </c>
      <c r="J7398" s="6">
        <v>13</v>
      </c>
      <c r="K7398" s="6">
        <v>47</v>
      </c>
      <c r="L7398" s="6">
        <v>107</v>
      </c>
      <c r="M7398" s="6">
        <v>24</v>
      </c>
      <c r="N7398" s="6">
        <v>6</v>
      </c>
      <c r="O7398" s="6">
        <v>0.15</v>
      </c>
      <c r="P7398" s="8">
        <v>4020</v>
      </c>
      <c r="Q7398" s="8">
        <v>2653.2000000000003</v>
      </c>
      <c r="R7398" s="8">
        <f t="shared" si="346"/>
        <v>4582.7999999999993</v>
      </c>
      <c r="S7398" s="8">
        <f>(((Sales[[#This Row],[Unit Price]]-(Sales[[#This Row],[Discount Applied]]*Sales[[#This Row],[Unit Price]]))-Q7398)/Q7398)*100</f>
        <v>28.787878787878775</v>
      </c>
      <c r="T7398" s="8">
        <f t="shared" si="347"/>
        <v>20502</v>
      </c>
      <c r="U7398" s="8">
        <f>Sales[[#This Row],[Unit Cost]]*Sales[[#This Row],[Order Quantity]]</f>
        <v>15919.2</v>
      </c>
    </row>
    <row r="7399" spans="1:21" x14ac:dyDescent="0.2">
      <c r="A7399" s="6" t="s">
        <v>7612</v>
      </c>
      <c r="B7399" s="6" t="s">
        <v>24</v>
      </c>
      <c r="C7399" s="6" t="s">
        <v>143</v>
      </c>
      <c r="D7399" s="7">
        <v>44000</v>
      </c>
      <c r="E7399" s="7">
        <v>44127</v>
      </c>
      <c r="F7399" s="7">
        <v>44139</v>
      </c>
      <c r="G7399" s="7">
        <v>44147</v>
      </c>
      <c r="H7399" s="6">
        <f t="shared" si="345"/>
        <v>20</v>
      </c>
      <c r="I7399" s="6" t="s">
        <v>215</v>
      </c>
      <c r="J7399" s="6">
        <v>9</v>
      </c>
      <c r="K7399" s="6">
        <v>18</v>
      </c>
      <c r="L7399" s="6">
        <v>347</v>
      </c>
      <c r="M7399" s="6">
        <v>5</v>
      </c>
      <c r="N7399" s="6">
        <v>7</v>
      </c>
      <c r="O7399" s="6">
        <v>7.4999999999999997E-2</v>
      </c>
      <c r="P7399" s="8">
        <v>1045.2</v>
      </c>
      <c r="Q7399" s="8">
        <v>836.16000000000008</v>
      </c>
      <c r="R7399" s="8">
        <f t="shared" si="346"/>
        <v>914.54999999999927</v>
      </c>
      <c r="S7399" s="8">
        <f>(((Sales[[#This Row],[Unit Price]]-(Sales[[#This Row],[Discount Applied]]*Sales[[#This Row],[Unit Price]]))-Q7399)/Q7399)*100</f>
        <v>15.624999999999995</v>
      </c>
      <c r="T7399" s="8">
        <f t="shared" si="347"/>
        <v>6767.67</v>
      </c>
      <c r="U7399" s="8">
        <f>Sales[[#This Row],[Unit Cost]]*Sales[[#This Row],[Order Quantity]]</f>
        <v>5853.1200000000008</v>
      </c>
    </row>
    <row r="7400" spans="1:21" x14ac:dyDescent="0.2">
      <c r="A7400" s="6" t="s">
        <v>7613</v>
      </c>
      <c r="B7400" s="6" t="s">
        <v>23</v>
      </c>
      <c r="C7400" s="6" t="s">
        <v>148</v>
      </c>
      <c r="D7400" s="7">
        <v>44000</v>
      </c>
      <c r="E7400" s="7">
        <v>44127</v>
      </c>
      <c r="F7400" s="7">
        <v>44134</v>
      </c>
      <c r="G7400" s="7">
        <v>44138</v>
      </c>
      <c r="H7400" s="6">
        <f t="shared" si="345"/>
        <v>11</v>
      </c>
      <c r="I7400" s="6" t="s">
        <v>215</v>
      </c>
      <c r="J7400" s="6">
        <v>25</v>
      </c>
      <c r="K7400" s="6">
        <v>2</v>
      </c>
      <c r="L7400" s="6">
        <v>41</v>
      </c>
      <c r="M7400" s="6">
        <v>2</v>
      </c>
      <c r="N7400" s="6">
        <v>6</v>
      </c>
      <c r="O7400" s="6">
        <v>0.15</v>
      </c>
      <c r="P7400" s="8">
        <v>750.4</v>
      </c>
      <c r="Q7400" s="8">
        <v>637.83999999999992</v>
      </c>
      <c r="R7400" s="8">
        <f t="shared" si="346"/>
        <v>0</v>
      </c>
      <c r="S7400" s="8">
        <f>(((Sales[[#This Row],[Unit Price]]-(Sales[[#This Row],[Discount Applied]]*Sales[[#This Row],[Unit Price]]))-Q7400)/Q7400)*100</f>
        <v>1.782372346068231E-14</v>
      </c>
      <c r="T7400" s="8">
        <f t="shared" si="347"/>
        <v>3827.04</v>
      </c>
      <c r="U7400" s="8">
        <f>Sales[[#This Row],[Unit Cost]]*Sales[[#This Row],[Order Quantity]]</f>
        <v>3827.0399999999995</v>
      </c>
    </row>
    <row r="7401" spans="1:21" x14ac:dyDescent="0.2">
      <c r="A7401" s="6" t="s">
        <v>7614</v>
      </c>
      <c r="B7401" s="6" t="s">
        <v>26</v>
      </c>
      <c r="C7401" s="6" t="s">
        <v>147</v>
      </c>
      <c r="D7401" s="7">
        <v>44000</v>
      </c>
      <c r="E7401" s="7">
        <v>44127</v>
      </c>
      <c r="F7401" s="7">
        <v>44145</v>
      </c>
      <c r="G7401" s="7">
        <v>44148</v>
      </c>
      <c r="H7401" s="6">
        <f t="shared" si="345"/>
        <v>21</v>
      </c>
      <c r="I7401" s="6" t="s">
        <v>215</v>
      </c>
      <c r="J7401" s="6">
        <v>28</v>
      </c>
      <c r="K7401" s="6">
        <v>6</v>
      </c>
      <c r="L7401" s="6">
        <v>237</v>
      </c>
      <c r="M7401" s="6">
        <v>35</v>
      </c>
      <c r="N7401" s="6">
        <v>5</v>
      </c>
      <c r="O7401" s="6">
        <v>7.4999999999999997E-2</v>
      </c>
      <c r="P7401" s="8">
        <v>1192.6000000000001</v>
      </c>
      <c r="Q7401" s="8">
        <v>644.00400000000013</v>
      </c>
      <c r="R7401" s="8">
        <f t="shared" si="346"/>
        <v>2295.7550000000001</v>
      </c>
      <c r="S7401" s="8">
        <f>(((Sales[[#This Row],[Unit Price]]-(Sales[[#This Row],[Discount Applied]]*Sales[[#This Row],[Unit Price]]))-Q7401)/Q7401)*100</f>
        <v>71.296296296296291</v>
      </c>
      <c r="T7401" s="8">
        <f t="shared" si="347"/>
        <v>5515.7750000000005</v>
      </c>
      <c r="U7401" s="8">
        <f>Sales[[#This Row],[Unit Cost]]*Sales[[#This Row],[Order Quantity]]</f>
        <v>3220.0200000000004</v>
      </c>
    </row>
    <row r="7402" spans="1:21" x14ac:dyDescent="0.2">
      <c r="A7402" s="6" t="s">
        <v>7615</v>
      </c>
      <c r="B7402" s="6" t="s">
        <v>25</v>
      </c>
      <c r="C7402" s="6" t="s">
        <v>147</v>
      </c>
      <c r="D7402" s="7">
        <v>44000</v>
      </c>
      <c r="E7402" s="7">
        <v>44127</v>
      </c>
      <c r="F7402" s="7">
        <v>44142</v>
      </c>
      <c r="G7402" s="7">
        <v>44149</v>
      </c>
      <c r="H7402" s="6">
        <f t="shared" si="345"/>
        <v>22</v>
      </c>
      <c r="I7402" s="6" t="s">
        <v>215</v>
      </c>
      <c r="J7402" s="6">
        <v>16</v>
      </c>
      <c r="K7402" s="6">
        <v>32</v>
      </c>
      <c r="L7402" s="6">
        <v>230</v>
      </c>
      <c r="M7402" s="6">
        <v>1</v>
      </c>
      <c r="N7402" s="6">
        <v>3</v>
      </c>
      <c r="O7402" s="6">
        <v>0.4</v>
      </c>
      <c r="P7402" s="8">
        <v>3959.7000000000003</v>
      </c>
      <c r="Q7402" s="8">
        <v>2098.6410000000001</v>
      </c>
      <c r="R7402" s="8">
        <f t="shared" si="346"/>
        <v>831.53699999999935</v>
      </c>
      <c r="S7402" s="8">
        <f>(((Sales[[#This Row],[Unit Price]]-(Sales[[#This Row],[Discount Applied]]*Sales[[#This Row],[Unit Price]]))-Q7402)/Q7402)*100</f>
        <v>13.207547169811324</v>
      </c>
      <c r="T7402" s="8">
        <f t="shared" si="347"/>
        <v>7127.46</v>
      </c>
      <c r="U7402" s="8">
        <f>Sales[[#This Row],[Unit Cost]]*Sales[[#This Row],[Order Quantity]]</f>
        <v>6295.9230000000007</v>
      </c>
    </row>
    <row r="7403" spans="1:21" x14ac:dyDescent="0.2">
      <c r="A7403" s="6" t="s">
        <v>7616</v>
      </c>
      <c r="B7403" s="6" t="s">
        <v>23</v>
      </c>
      <c r="C7403" s="6" t="s">
        <v>146</v>
      </c>
      <c r="D7403" s="7">
        <v>44000</v>
      </c>
      <c r="E7403" s="7">
        <v>44127</v>
      </c>
      <c r="F7403" s="7">
        <v>44135</v>
      </c>
      <c r="G7403" s="7">
        <v>44142</v>
      </c>
      <c r="H7403" s="6">
        <f t="shared" si="345"/>
        <v>15</v>
      </c>
      <c r="I7403" s="6" t="s">
        <v>215</v>
      </c>
      <c r="J7403" s="6">
        <v>24</v>
      </c>
      <c r="K7403" s="6">
        <v>13</v>
      </c>
      <c r="L7403" s="6">
        <v>321</v>
      </c>
      <c r="M7403" s="6">
        <v>13</v>
      </c>
      <c r="N7403" s="6">
        <v>6</v>
      </c>
      <c r="O7403" s="6">
        <v>0.05</v>
      </c>
      <c r="P7403" s="8">
        <v>1996.6000000000001</v>
      </c>
      <c r="Q7403" s="8">
        <v>1417.586</v>
      </c>
      <c r="R7403" s="8">
        <f t="shared" si="346"/>
        <v>2875.1040000000012</v>
      </c>
      <c r="S7403" s="8">
        <f>(((Sales[[#This Row],[Unit Price]]-(Sales[[#This Row],[Discount Applied]]*Sales[[#This Row],[Unit Price]]))-Q7403)/Q7403)*100</f>
        <v>33.80281690140847</v>
      </c>
      <c r="T7403" s="8">
        <f t="shared" si="347"/>
        <v>11380.62</v>
      </c>
      <c r="U7403" s="8">
        <f>Sales[[#This Row],[Unit Cost]]*Sales[[#This Row],[Order Quantity]]</f>
        <v>8505.5159999999996</v>
      </c>
    </row>
    <row r="7404" spans="1:21" x14ac:dyDescent="0.2">
      <c r="A7404" s="6" t="s">
        <v>7617</v>
      </c>
      <c r="B7404" s="6" t="s">
        <v>26</v>
      </c>
      <c r="C7404" s="6" t="s">
        <v>146</v>
      </c>
      <c r="D7404" s="7">
        <v>44000</v>
      </c>
      <c r="E7404" s="7">
        <v>44127</v>
      </c>
      <c r="F7404" s="7">
        <v>44150</v>
      </c>
      <c r="G7404" s="7">
        <v>44157</v>
      </c>
      <c r="H7404" s="6">
        <f t="shared" si="345"/>
        <v>30</v>
      </c>
      <c r="I7404" s="6" t="s">
        <v>215</v>
      </c>
      <c r="J7404" s="6">
        <v>26</v>
      </c>
      <c r="K7404" s="6">
        <v>28</v>
      </c>
      <c r="L7404" s="6">
        <v>278</v>
      </c>
      <c r="M7404" s="6">
        <v>33</v>
      </c>
      <c r="N7404" s="6">
        <v>3</v>
      </c>
      <c r="O7404" s="6">
        <v>0.05</v>
      </c>
      <c r="P7404" s="8">
        <v>837.5</v>
      </c>
      <c r="Q7404" s="8">
        <v>711.875</v>
      </c>
      <c r="R7404" s="8">
        <f t="shared" si="346"/>
        <v>251.25</v>
      </c>
      <c r="S7404" s="8">
        <f>(((Sales[[#This Row],[Unit Price]]-(Sales[[#This Row],[Discount Applied]]*Sales[[#This Row],[Unit Price]]))-Q7404)/Q7404)*100</f>
        <v>11.76470588235294</v>
      </c>
      <c r="T7404" s="8">
        <f t="shared" si="347"/>
        <v>2386.875</v>
      </c>
      <c r="U7404" s="8">
        <f>Sales[[#This Row],[Unit Cost]]*Sales[[#This Row],[Order Quantity]]</f>
        <v>2135.625</v>
      </c>
    </row>
    <row r="7405" spans="1:21" x14ac:dyDescent="0.2">
      <c r="A7405" s="6" t="s">
        <v>7618</v>
      </c>
      <c r="B7405" s="6" t="s">
        <v>24</v>
      </c>
      <c r="C7405" s="6" t="s">
        <v>147</v>
      </c>
      <c r="D7405" s="7">
        <v>44000</v>
      </c>
      <c r="E7405" s="7">
        <v>44127</v>
      </c>
      <c r="F7405" s="7">
        <v>44141</v>
      </c>
      <c r="G7405" s="7">
        <v>44151</v>
      </c>
      <c r="H7405" s="6">
        <f t="shared" si="345"/>
        <v>24</v>
      </c>
      <c r="I7405" s="6" t="s">
        <v>215</v>
      </c>
      <c r="J7405" s="6">
        <v>3</v>
      </c>
      <c r="K7405" s="6">
        <v>9</v>
      </c>
      <c r="L7405" s="6">
        <v>248</v>
      </c>
      <c r="M7405" s="6">
        <v>26</v>
      </c>
      <c r="N7405" s="6">
        <v>8</v>
      </c>
      <c r="O7405" s="6">
        <v>0.1</v>
      </c>
      <c r="P7405" s="8">
        <v>1909.5</v>
      </c>
      <c r="Q7405" s="8">
        <v>1145.7</v>
      </c>
      <c r="R7405" s="8">
        <f t="shared" si="346"/>
        <v>4582.7999999999993</v>
      </c>
      <c r="S7405" s="8">
        <f>(((Sales[[#This Row],[Unit Price]]-(Sales[[#This Row],[Discount Applied]]*Sales[[#This Row],[Unit Price]]))-Q7405)/Q7405)*100</f>
        <v>49.999999999999986</v>
      </c>
      <c r="T7405" s="8">
        <f t="shared" si="347"/>
        <v>13748.4</v>
      </c>
      <c r="U7405" s="8">
        <f>Sales[[#This Row],[Unit Cost]]*Sales[[#This Row],[Order Quantity]]</f>
        <v>9165.6</v>
      </c>
    </row>
    <row r="7406" spans="1:21" x14ac:dyDescent="0.2">
      <c r="A7406" s="6" t="s">
        <v>7619</v>
      </c>
      <c r="B7406" s="6" t="s">
        <v>23</v>
      </c>
      <c r="C7406" s="6" t="s">
        <v>146</v>
      </c>
      <c r="D7406" s="7">
        <v>44000</v>
      </c>
      <c r="E7406" s="7">
        <v>44127</v>
      </c>
      <c r="F7406" s="7">
        <v>44129</v>
      </c>
      <c r="G7406" s="7">
        <v>44136</v>
      </c>
      <c r="H7406" s="6">
        <f t="shared" si="345"/>
        <v>9</v>
      </c>
      <c r="I7406" s="6" t="s">
        <v>215</v>
      </c>
      <c r="J7406" s="6">
        <v>25</v>
      </c>
      <c r="K7406" s="6">
        <v>43</v>
      </c>
      <c r="L7406" s="6">
        <v>326</v>
      </c>
      <c r="M7406" s="6">
        <v>24</v>
      </c>
      <c r="N7406" s="6">
        <v>7</v>
      </c>
      <c r="O7406" s="6">
        <v>7.4999999999999997E-2</v>
      </c>
      <c r="P7406" s="8">
        <v>1011.7</v>
      </c>
      <c r="Q7406" s="8">
        <v>799.24300000000005</v>
      </c>
      <c r="R7406" s="8">
        <f t="shared" si="346"/>
        <v>956.0565000000006</v>
      </c>
      <c r="S7406" s="8">
        <f>(((Sales[[#This Row],[Unit Price]]-(Sales[[#This Row],[Discount Applied]]*Sales[[#This Row],[Unit Price]]))-Q7406)/Q7406)*100</f>
        <v>17.0886075949367</v>
      </c>
      <c r="T7406" s="8">
        <f t="shared" si="347"/>
        <v>6550.7575000000006</v>
      </c>
      <c r="U7406" s="8">
        <f>Sales[[#This Row],[Unit Cost]]*Sales[[#This Row],[Order Quantity]]</f>
        <v>5594.701</v>
      </c>
    </row>
    <row r="7407" spans="1:21" x14ac:dyDescent="0.2">
      <c r="A7407" s="6" t="s">
        <v>7620</v>
      </c>
      <c r="B7407" s="6" t="s">
        <v>24</v>
      </c>
      <c r="C7407" s="6" t="s">
        <v>145</v>
      </c>
      <c r="D7407" s="7">
        <v>44000</v>
      </c>
      <c r="E7407" s="7">
        <v>44127</v>
      </c>
      <c r="F7407" s="7">
        <v>44142</v>
      </c>
      <c r="G7407" s="7">
        <v>44151</v>
      </c>
      <c r="H7407" s="6">
        <f t="shared" si="345"/>
        <v>24</v>
      </c>
      <c r="I7407" s="6" t="s">
        <v>215</v>
      </c>
      <c r="J7407" s="6">
        <v>7</v>
      </c>
      <c r="K7407" s="6">
        <v>32</v>
      </c>
      <c r="L7407" s="6">
        <v>104</v>
      </c>
      <c r="M7407" s="6">
        <v>12</v>
      </c>
      <c r="N7407" s="6">
        <v>6</v>
      </c>
      <c r="O7407" s="6">
        <v>0.05</v>
      </c>
      <c r="P7407" s="8">
        <v>1695.1000000000001</v>
      </c>
      <c r="Q7407" s="8">
        <v>983.15800000000002</v>
      </c>
      <c r="R7407" s="8">
        <f t="shared" si="346"/>
        <v>3763.1219999999994</v>
      </c>
      <c r="S7407" s="8">
        <f>(((Sales[[#This Row],[Unit Price]]-(Sales[[#This Row],[Discount Applied]]*Sales[[#This Row],[Unit Price]]))-Q7407)/Q7407)*100</f>
        <v>63.793103448275865</v>
      </c>
      <c r="T7407" s="8">
        <f t="shared" si="347"/>
        <v>9662.07</v>
      </c>
      <c r="U7407" s="8">
        <f>Sales[[#This Row],[Unit Cost]]*Sales[[#This Row],[Order Quantity]]</f>
        <v>5898.9480000000003</v>
      </c>
    </row>
    <row r="7408" spans="1:21" x14ac:dyDescent="0.2">
      <c r="A7408" s="6" t="s">
        <v>7621</v>
      </c>
      <c r="B7408" s="6" t="s">
        <v>24</v>
      </c>
      <c r="C7408" s="6" t="s">
        <v>144</v>
      </c>
      <c r="D7408" s="7">
        <v>44000</v>
      </c>
      <c r="E7408" s="7">
        <v>44128</v>
      </c>
      <c r="F7408" s="7">
        <v>44154</v>
      </c>
      <c r="G7408" s="7">
        <v>44156</v>
      </c>
      <c r="H7408" s="6">
        <f t="shared" si="345"/>
        <v>28</v>
      </c>
      <c r="I7408" s="6" t="s">
        <v>215</v>
      </c>
      <c r="J7408" s="6">
        <v>3</v>
      </c>
      <c r="K7408" s="6">
        <v>26</v>
      </c>
      <c r="L7408" s="6">
        <v>71</v>
      </c>
      <c r="M7408" s="6">
        <v>22</v>
      </c>
      <c r="N7408" s="6">
        <v>2</v>
      </c>
      <c r="O7408" s="6">
        <v>0.15</v>
      </c>
      <c r="P7408" s="8">
        <v>1701.8</v>
      </c>
      <c r="Q7408" s="8">
        <v>1412.4939999999999</v>
      </c>
      <c r="R7408" s="8">
        <f t="shared" si="346"/>
        <v>68.072000000000116</v>
      </c>
      <c r="S7408" s="8">
        <f>(((Sales[[#This Row],[Unit Price]]-(Sales[[#This Row],[Discount Applied]]*Sales[[#This Row],[Unit Price]]))-Q7408)/Q7408)*100</f>
        <v>2.4096385542168717</v>
      </c>
      <c r="T7408" s="8">
        <f t="shared" si="347"/>
        <v>2893.06</v>
      </c>
      <c r="U7408" s="8">
        <f>Sales[[#This Row],[Unit Cost]]*Sales[[#This Row],[Order Quantity]]</f>
        <v>2824.9879999999998</v>
      </c>
    </row>
    <row r="7409" spans="1:21" x14ac:dyDescent="0.2">
      <c r="A7409" s="6" t="s">
        <v>7622</v>
      </c>
      <c r="B7409" s="6" t="s">
        <v>23</v>
      </c>
      <c r="C7409" s="6" t="s">
        <v>147</v>
      </c>
      <c r="D7409" s="7">
        <v>44000</v>
      </c>
      <c r="E7409" s="7">
        <v>44128</v>
      </c>
      <c r="F7409" s="7">
        <v>44140</v>
      </c>
      <c r="G7409" s="7">
        <v>44143</v>
      </c>
      <c r="H7409" s="6">
        <f t="shared" si="345"/>
        <v>15</v>
      </c>
      <c r="I7409" s="6" t="s">
        <v>215</v>
      </c>
      <c r="J7409" s="6">
        <v>25</v>
      </c>
      <c r="K7409" s="6">
        <v>12</v>
      </c>
      <c r="L7409" s="6">
        <v>228</v>
      </c>
      <c r="M7409" s="6">
        <v>10</v>
      </c>
      <c r="N7409" s="6">
        <v>4</v>
      </c>
      <c r="O7409" s="6">
        <v>0.2</v>
      </c>
      <c r="P7409" s="8">
        <v>964.80000000000007</v>
      </c>
      <c r="Q7409" s="8">
        <v>588.52800000000002</v>
      </c>
      <c r="R7409" s="8">
        <f t="shared" si="346"/>
        <v>733.24800000000005</v>
      </c>
      <c r="S7409" s="8">
        <f>(((Sales[[#This Row],[Unit Price]]-(Sales[[#This Row],[Discount Applied]]*Sales[[#This Row],[Unit Price]]))-Q7409)/Q7409)*100</f>
        <v>31.147540983606557</v>
      </c>
      <c r="T7409" s="8">
        <f t="shared" si="347"/>
        <v>3087.36</v>
      </c>
      <c r="U7409" s="8">
        <f>Sales[[#This Row],[Unit Cost]]*Sales[[#This Row],[Order Quantity]]</f>
        <v>2354.1120000000001</v>
      </c>
    </row>
    <row r="7410" spans="1:21" x14ac:dyDescent="0.2">
      <c r="A7410" s="6" t="s">
        <v>7623</v>
      </c>
      <c r="B7410" s="6" t="s">
        <v>23</v>
      </c>
      <c r="C7410" s="6" t="s">
        <v>147</v>
      </c>
      <c r="D7410" s="7">
        <v>44000</v>
      </c>
      <c r="E7410" s="7">
        <v>44128</v>
      </c>
      <c r="F7410" s="7">
        <v>44146</v>
      </c>
      <c r="G7410" s="7">
        <v>44150</v>
      </c>
      <c r="H7410" s="6">
        <f t="shared" si="345"/>
        <v>22</v>
      </c>
      <c r="I7410" s="6" t="s">
        <v>215</v>
      </c>
      <c r="J7410" s="6">
        <v>23</v>
      </c>
      <c r="K7410" s="6">
        <v>8</v>
      </c>
      <c r="L7410" s="6">
        <v>204</v>
      </c>
      <c r="M7410" s="6">
        <v>38</v>
      </c>
      <c r="N7410" s="6">
        <v>1</v>
      </c>
      <c r="O7410" s="6">
        <v>0.05</v>
      </c>
      <c r="P7410" s="8">
        <v>3557.7000000000003</v>
      </c>
      <c r="Q7410" s="8">
        <v>1814.4270000000001</v>
      </c>
      <c r="R7410" s="8">
        <f t="shared" si="346"/>
        <v>1565.3879999999999</v>
      </c>
      <c r="S7410" s="8">
        <f>(((Sales[[#This Row],[Unit Price]]-(Sales[[#This Row],[Discount Applied]]*Sales[[#This Row],[Unit Price]]))-Q7410)/Q7410)*100</f>
        <v>86.274509803921561</v>
      </c>
      <c r="T7410" s="8">
        <f t="shared" si="347"/>
        <v>3379.8150000000001</v>
      </c>
      <c r="U7410" s="8">
        <f>Sales[[#This Row],[Unit Cost]]*Sales[[#This Row],[Order Quantity]]</f>
        <v>1814.4270000000001</v>
      </c>
    </row>
    <row r="7411" spans="1:21" x14ac:dyDescent="0.2">
      <c r="A7411" s="6" t="s">
        <v>7624</v>
      </c>
      <c r="B7411" s="6" t="s">
        <v>25</v>
      </c>
      <c r="C7411" s="6" t="s">
        <v>148</v>
      </c>
      <c r="D7411" s="7">
        <v>44000</v>
      </c>
      <c r="E7411" s="7">
        <v>44128</v>
      </c>
      <c r="F7411" s="7">
        <v>44141</v>
      </c>
      <c r="G7411" s="7">
        <v>44145</v>
      </c>
      <c r="H7411" s="6">
        <f t="shared" si="345"/>
        <v>17</v>
      </c>
      <c r="I7411" s="6" t="s">
        <v>215</v>
      </c>
      <c r="J7411" s="6">
        <v>20</v>
      </c>
      <c r="K7411" s="6">
        <v>33</v>
      </c>
      <c r="L7411" s="6">
        <v>18</v>
      </c>
      <c r="M7411" s="6">
        <v>36</v>
      </c>
      <c r="N7411" s="6">
        <v>3</v>
      </c>
      <c r="O7411" s="6">
        <v>0.3</v>
      </c>
      <c r="P7411" s="8">
        <v>3035.1</v>
      </c>
      <c r="Q7411" s="8">
        <v>1335.444</v>
      </c>
      <c r="R7411" s="8">
        <f t="shared" si="346"/>
        <v>2367.3779999999992</v>
      </c>
      <c r="S7411" s="8">
        <f>(((Sales[[#This Row],[Unit Price]]-(Sales[[#This Row],[Discount Applied]]*Sales[[#This Row],[Unit Price]]))-Q7411)/Q7411)*100</f>
        <v>59.090909090909072</v>
      </c>
      <c r="T7411" s="8">
        <f t="shared" si="347"/>
        <v>6373.7099999999991</v>
      </c>
      <c r="U7411" s="8">
        <f>Sales[[#This Row],[Unit Cost]]*Sales[[#This Row],[Order Quantity]]</f>
        <v>4006.3319999999999</v>
      </c>
    </row>
    <row r="7412" spans="1:21" x14ac:dyDescent="0.2">
      <c r="A7412" s="6" t="s">
        <v>7625</v>
      </c>
      <c r="B7412" s="6" t="s">
        <v>26</v>
      </c>
      <c r="C7412" s="6" t="s">
        <v>146</v>
      </c>
      <c r="D7412" s="7">
        <v>44000</v>
      </c>
      <c r="E7412" s="7">
        <v>44128</v>
      </c>
      <c r="F7412" s="7">
        <v>44135</v>
      </c>
      <c r="G7412" s="7">
        <v>44141</v>
      </c>
      <c r="H7412" s="6">
        <f t="shared" si="345"/>
        <v>13</v>
      </c>
      <c r="I7412" s="6" t="s">
        <v>215</v>
      </c>
      <c r="J7412" s="6">
        <v>25</v>
      </c>
      <c r="K7412" s="6">
        <v>49</v>
      </c>
      <c r="L7412" s="6">
        <v>317</v>
      </c>
      <c r="M7412" s="6">
        <v>5</v>
      </c>
      <c r="N7412" s="6">
        <v>3</v>
      </c>
      <c r="O7412" s="6">
        <v>0.05</v>
      </c>
      <c r="P7412" s="8">
        <v>1031.8</v>
      </c>
      <c r="Q7412" s="8">
        <v>650.03399999999999</v>
      </c>
      <c r="R7412" s="8">
        <f t="shared" si="346"/>
        <v>990.52799999999979</v>
      </c>
      <c r="S7412" s="8">
        <f>(((Sales[[#This Row],[Unit Price]]-(Sales[[#This Row],[Discount Applied]]*Sales[[#This Row],[Unit Price]]))-Q7412)/Q7412)*100</f>
        <v>50.793650793650777</v>
      </c>
      <c r="T7412" s="8">
        <f t="shared" si="347"/>
        <v>2940.6299999999997</v>
      </c>
      <c r="U7412" s="8">
        <f>Sales[[#This Row],[Unit Cost]]*Sales[[#This Row],[Order Quantity]]</f>
        <v>1950.1019999999999</v>
      </c>
    </row>
    <row r="7413" spans="1:21" x14ac:dyDescent="0.2">
      <c r="A7413" s="6" t="s">
        <v>7626</v>
      </c>
      <c r="B7413" s="6" t="s">
        <v>26</v>
      </c>
      <c r="C7413" s="6" t="s">
        <v>143</v>
      </c>
      <c r="D7413" s="7">
        <v>44000</v>
      </c>
      <c r="E7413" s="7">
        <v>44128</v>
      </c>
      <c r="F7413" s="7">
        <v>44134</v>
      </c>
      <c r="G7413" s="7">
        <v>44141</v>
      </c>
      <c r="H7413" s="6">
        <f t="shared" si="345"/>
        <v>13</v>
      </c>
      <c r="I7413" s="6" t="s">
        <v>215</v>
      </c>
      <c r="J7413" s="6">
        <v>27</v>
      </c>
      <c r="K7413" s="6">
        <v>20</v>
      </c>
      <c r="L7413" s="6">
        <v>353</v>
      </c>
      <c r="M7413" s="6">
        <v>3</v>
      </c>
      <c r="N7413" s="6">
        <v>1</v>
      </c>
      <c r="O7413" s="6">
        <v>0.1</v>
      </c>
      <c r="P7413" s="8">
        <v>1179.2</v>
      </c>
      <c r="Q7413" s="8">
        <v>554.22400000000005</v>
      </c>
      <c r="R7413" s="8">
        <f t="shared" si="346"/>
        <v>507.05599999999993</v>
      </c>
      <c r="S7413" s="8">
        <f>(((Sales[[#This Row],[Unit Price]]-(Sales[[#This Row],[Discount Applied]]*Sales[[#This Row],[Unit Price]]))-Q7413)/Q7413)*100</f>
        <v>91.489361702127638</v>
      </c>
      <c r="T7413" s="8">
        <f t="shared" si="347"/>
        <v>1061.28</v>
      </c>
      <c r="U7413" s="8">
        <f>Sales[[#This Row],[Unit Cost]]*Sales[[#This Row],[Order Quantity]]</f>
        <v>554.22400000000005</v>
      </c>
    </row>
    <row r="7414" spans="1:21" x14ac:dyDescent="0.2">
      <c r="A7414" s="6" t="s">
        <v>7627</v>
      </c>
      <c r="B7414" s="6" t="s">
        <v>25</v>
      </c>
      <c r="C7414" s="6" t="s">
        <v>146</v>
      </c>
      <c r="D7414" s="7">
        <v>44000</v>
      </c>
      <c r="E7414" s="7">
        <v>44128</v>
      </c>
      <c r="F7414" s="7">
        <v>44130</v>
      </c>
      <c r="G7414" s="7">
        <v>44137</v>
      </c>
      <c r="H7414" s="6">
        <f t="shared" si="345"/>
        <v>9</v>
      </c>
      <c r="I7414" s="6" t="s">
        <v>215</v>
      </c>
      <c r="J7414" s="6">
        <v>12</v>
      </c>
      <c r="K7414" s="6">
        <v>10</v>
      </c>
      <c r="L7414" s="6">
        <v>270</v>
      </c>
      <c r="M7414" s="6">
        <v>13</v>
      </c>
      <c r="N7414" s="6">
        <v>4</v>
      </c>
      <c r="O7414" s="6">
        <v>0.4</v>
      </c>
      <c r="P7414" s="8">
        <v>5648.1</v>
      </c>
      <c r="Q7414" s="8">
        <v>3501.8220000000001</v>
      </c>
      <c r="R7414" s="8">
        <f t="shared" si="346"/>
        <v>-451.84799999999996</v>
      </c>
      <c r="S7414" s="8">
        <f>(((Sales[[#This Row],[Unit Price]]-(Sales[[#This Row],[Discount Applied]]*Sales[[#This Row],[Unit Price]]))-Q7414)/Q7414)*100</f>
        <v>-3.225806451612903</v>
      </c>
      <c r="T7414" s="8">
        <f t="shared" si="347"/>
        <v>13555.44</v>
      </c>
      <c r="U7414" s="8">
        <f>Sales[[#This Row],[Unit Cost]]*Sales[[#This Row],[Order Quantity]]</f>
        <v>14007.288</v>
      </c>
    </row>
    <row r="7415" spans="1:21" x14ac:dyDescent="0.2">
      <c r="A7415" s="6" t="s">
        <v>7628</v>
      </c>
      <c r="B7415" s="6" t="s">
        <v>23</v>
      </c>
      <c r="C7415" s="6" t="s">
        <v>148</v>
      </c>
      <c r="D7415" s="7">
        <v>44000</v>
      </c>
      <c r="E7415" s="7">
        <v>44128</v>
      </c>
      <c r="F7415" s="7">
        <v>44145</v>
      </c>
      <c r="G7415" s="7">
        <v>44150</v>
      </c>
      <c r="H7415" s="6">
        <f t="shared" si="345"/>
        <v>22</v>
      </c>
      <c r="I7415" s="6" t="s">
        <v>215</v>
      </c>
      <c r="J7415" s="6">
        <v>23</v>
      </c>
      <c r="K7415" s="6">
        <v>5</v>
      </c>
      <c r="L7415" s="6">
        <v>52</v>
      </c>
      <c r="M7415" s="6">
        <v>30</v>
      </c>
      <c r="N7415" s="6">
        <v>1</v>
      </c>
      <c r="O7415" s="6">
        <v>0.2</v>
      </c>
      <c r="P7415" s="8">
        <v>2519.2000000000003</v>
      </c>
      <c r="Q7415" s="8">
        <v>1914.5920000000003</v>
      </c>
      <c r="R7415" s="8">
        <f t="shared" si="346"/>
        <v>100.7679999999998</v>
      </c>
      <c r="S7415" s="8">
        <f>(((Sales[[#This Row],[Unit Price]]-(Sales[[#This Row],[Discount Applied]]*Sales[[#This Row],[Unit Price]]))-Q7415)/Q7415)*100</f>
        <v>5.2631578947368309</v>
      </c>
      <c r="T7415" s="8">
        <f t="shared" si="347"/>
        <v>2015.3600000000001</v>
      </c>
      <c r="U7415" s="8">
        <f>Sales[[#This Row],[Unit Cost]]*Sales[[#This Row],[Order Quantity]]</f>
        <v>1914.5920000000003</v>
      </c>
    </row>
    <row r="7416" spans="1:21" x14ac:dyDescent="0.2">
      <c r="A7416" s="6" t="s">
        <v>7629</v>
      </c>
      <c r="B7416" s="6" t="s">
        <v>24</v>
      </c>
      <c r="C7416" s="6" t="s">
        <v>143</v>
      </c>
      <c r="D7416" s="7">
        <v>44000</v>
      </c>
      <c r="E7416" s="7">
        <v>44129</v>
      </c>
      <c r="F7416" s="7">
        <v>44139</v>
      </c>
      <c r="G7416" s="7">
        <v>44141</v>
      </c>
      <c r="H7416" s="6">
        <f t="shared" si="345"/>
        <v>12</v>
      </c>
      <c r="I7416" s="6" t="s">
        <v>215</v>
      </c>
      <c r="J7416" s="6">
        <v>5</v>
      </c>
      <c r="K7416" s="6">
        <v>15</v>
      </c>
      <c r="L7416" s="6">
        <v>335</v>
      </c>
      <c r="M7416" s="6">
        <v>42</v>
      </c>
      <c r="N7416" s="6">
        <v>5</v>
      </c>
      <c r="O7416" s="6">
        <v>0.05</v>
      </c>
      <c r="P7416" s="8">
        <v>1782.2</v>
      </c>
      <c r="Q7416" s="8">
        <v>1051.498</v>
      </c>
      <c r="R7416" s="8">
        <f t="shared" si="346"/>
        <v>3207.9600000000009</v>
      </c>
      <c r="S7416" s="8">
        <f>(((Sales[[#This Row],[Unit Price]]-(Sales[[#This Row],[Discount Applied]]*Sales[[#This Row],[Unit Price]]))-Q7416)/Q7416)*100</f>
        <v>61.016949152542374</v>
      </c>
      <c r="T7416" s="8">
        <f t="shared" si="347"/>
        <v>8465.4500000000007</v>
      </c>
      <c r="U7416" s="8">
        <f>Sales[[#This Row],[Unit Cost]]*Sales[[#This Row],[Order Quantity]]</f>
        <v>5257.49</v>
      </c>
    </row>
    <row r="7417" spans="1:21" x14ac:dyDescent="0.2">
      <c r="A7417" s="6" t="s">
        <v>7630</v>
      </c>
      <c r="B7417" s="6" t="s">
        <v>26</v>
      </c>
      <c r="C7417" s="6" t="s">
        <v>148</v>
      </c>
      <c r="D7417" s="7">
        <v>44000</v>
      </c>
      <c r="E7417" s="7">
        <v>44129</v>
      </c>
      <c r="F7417" s="7">
        <v>44133</v>
      </c>
      <c r="G7417" s="7">
        <v>44138</v>
      </c>
      <c r="H7417" s="6">
        <f t="shared" si="345"/>
        <v>9</v>
      </c>
      <c r="I7417" s="6" t="s">
        <v>215</v>
      </c>
      <c r="J7417" s="6">
        <v>26</v>
      </c>
      <c r="K7417" s="6">
        <v>50</v>
      </c>
      <c r="L7417" s="6">
        <v>25</v>
      </c>
      <c r="M7417" s="6">
        <v>37</v>
      </c>
      <c r="N7417" s="6">
        <v>7</v>
      </c>
      <c r="O7417" s="6">
        <v>0.05</v>
      </c>
      <c r="P7417" s="8">
        <v>3758.7000000000003</v>
      </c>
      <c r="Q7417" s="8">
        <v>2706.2640000000001</v>
      </c>
      <c r="R7417" s="8">
        <f t="shared" si="346"/>
        <v>6051.5069999999978</v>
      </c>
      <c r="S7417" s="8">
        <f>(((Sales[[#This Row],[Unit Price]]-(Sales[[#This Row],[Discount Applied]]*Sales[[#This Row],[Unit Price]]))-Q7417)/Q7417)*100</f>
        <v>31.944444444444454</v>
      </c>
      <c r="T7417" s="8">
        <f t="shared" si="347"/>
        <v>24995.355</v>
      </c>
      <c r="U7417" s="8">
        <f>Sales[[#This Row],[Unit Cost]]*Sales[[#This Row],[Order Quantity]]</f>
        <v>18943.848000000002</v>
      </c>
    </row>
    <row r="7418" spans="1:21" x14ac:dyDescent="0.2">
      <c r="A7418" s="6" t="s">
        <v>7631</v>
      </c>
      <c r="B7418" s="6" t="s">
        <v>25</v>
      </c>
      <c r="C7418" s="6" t="s">
        <v>146</v>
      </c>
      <c r="D7418" s="7">
        <v>44000</v>
      </c>
      <c r="E7418" s="7">
        <v>44129</v>
      </c>
      <c r="F7418" s="7">
        <v>44135</v>
      </c>
      <c r="G7418" s="7">
        <v>44145</v>
      </c>
      <c r="H7418" s="6">
        <f t="shared" si="345"/>
        <v>16</v>
      </c>
      <c r="I7418" s="6" t="s">
        <v>215</v>
      </c>
      <c r="J7418" s="6">
        <v>16</v>
      </c>
      <c r="K7418" s="6">
        <v>8</v>
      </c>
      <c r="L7418" s="6">
        <v>325</v>
      </c>
      <c r="M7418" s="6">
        <v>5</v>
      </c>
      <c r="N7418" s="6">
        <v>7</v>
      </c>
      <c r="O7418" s="6">
        <v>7.4999999999999997E-2</v>
      </c>
      <c r="P7418" s="8">
        <v>1139</v>
      </c>
      <c r="Q7418" s="8">
        <v>592.28</v>
      </c>
      <c r="R7418" s="8">
        <f t="shared" si="346"/>
        <v>3229.0649999999996</v>
      </c>
      <c r="S7418" s="8">
        <f>(((Sales[[#This Row],[Unit Price]]-(Sales[[#This Row],[Discount Applied]]*Sales[[#This Row],[Unit Price]]))-Q7418)/Q7418)*100</f>
        <v>77.884615384615401</v>
      </c>
      <c r="T7418" s="8">
        <f t="shared" si="347"/>
        <v>7375.0249999999996</v>
      </c>
      <c r="U7418" s="8">
        <f>Sales[[#This Row],[Unit Cost]]*Sales[[#This Row],[Order Quantity]]</f>
        <v>4145.96</v>
      </c>
    </row>
    <row r="7419" spans="1:21" x14ac:dyDescent="0.2">
      <c r="A7419" s="6" t="s">
        <v>7632</v>
      </c>
      <c r="B7419" s="6" t="s">
        <v>25</v>
      </c>
      <c r="C7419" s="6" t="s">
        <v>145</v>
      </c>
      <c r="D7419" s="7">
        <v>44000</v>
      </c>
      <c r="E7419" s="7">
        <v>44129</v>
      </c>
      <c r="F7419" s="7">
        <v>44131</v>
      </c>
      <c r="G7419" s="7">
        <v>44136</v>
      </c>
      <c r="H7419" s="6">
        <f t="shared" si="345"/>
        <v>7</v>
      </c>
      <c r="I7419" s="6" t="s">
        <v>215</v>
      </c>
      <c r="J7419" s="6">
        <v>12</v>
      </c>
      <c r="K7419" s="6">
        <v>12</v>
      </c>
      <c r="L7419" s="6">
        <v>193</v>
      </c>
      <c r="M7419" s="6">
        <v>21</v>
      </c>
      <c r="N7419" s="6">
        <v>6</v>
      </c>
      <c r="O7419" s="6">
        <v>0.1</v>
      </c>
      <c r="P7419" s="8">
        <v>254.6</v>
      </c>
      <c r="Q7419" s="8">
        <v>157.852</v>
      </c>
      <c r="R7419" s="8">
        <f t="shared" si="346"/>
        <v>427.72799999999984</v>
      </c>
      <c r="S7419" s="8">
        <f>(((Sales[[#This Row],[Unit Price]]-(Sales[[#This Row],[Discount Applied]]*Sales[[#This Row],[Unit Price]]))-Q7419)/Q7419)*100</f>
        <v>45.161290322580633</v>
      </c>
      <c r="T7419" s="8">
        <f t="shared" si="347"/>
        <v>1374.84</v>
      </c>
      <c r="U7419" s="8">
        <f>Sales[[#This Row],[Unit Cost]]*Sales[[#This Row],[Order Quantity]]</f>
        <v>947.11200000000008</v>
      </c>
    </row>
    <row r="7420" spans="1:21" x14ac:dyDescent="0.2">
      <c r="A7420" s="6" t="s">
        <v>7633</v>
      </c>
      <c r="B7420" s="6" t="s">
        <v>24</v>
      </c>
      <c r="C7420" s="6" t="s">
        <v>145</v>
      </c>
      <c r="D7420" s="7">
        <v>44000</v>
      </c>
      <c r="E7420" s="7">
        <v>44129</v>
      </c>
      <c r="F7420" s="7">
        <v>44141</v>
      </c>
      <c r="G7420" s="7">
        <v>44142</v>
      </c>
      <c r="H7420" s="6">
        <f t="shared" si="345"/>
        <v>13</v>
      </c>
      <c r="I7420" s="6" t="s">
        <v>215</v>
      </c>
      <c r="J7420" s="6">
        <v>10</v>
      </c>
      <c r="K7420" s="6">
        <v>50</v>
      </c>
      <c r="L7420" s="6">
        <v>193</v>
      </c>
      <c r="M7420" s="6">
        <v>43</v>
      </c>
      <c r="N7420" s="6">
        <v>1</v>
      </c>
      <c r="O7420" s="6">
        <v>0.4</v>
      </c>
      <c r="P7420" s="8">
        <v>1929.6000000000001</v>
      </c>
      <c r="Q7420" s="8">
        <v>1138.4639999999999</v>
      </c>
      <c r="R7420" s="8">
        <f t="shared" si="346"/>
        <v>19.296000000000049</v>
      </c>
      <c r="S7420" s="8">
        <f>(((Sales[[#This Row],[Unit Price]]-(Sales[[#This Row],[Discount Applied]]*Sales[[#This Row],[Unit Price]]))-Q7420)/Q7420)*100</f>
        <v>1.6949152542372927</v>
      </c>
      <c r="T7420" s="8">
        <f t="shared" si="347"/>
        <v>1157.76</v>
      </c>
      <c r="U7420" s="8">
        <f>Sales[[#This Row],[Unit Cost]]*Sales[[#This Row],[Order Quantity]]</f>
        <v>1138.4639999999999</v>
      </c>
    </row>
    <row r="7421" spans="1:21" x14ac:dyDescent="0.2">
      <c r="A7421" s="6" t="s">
        <v>7634</v>
      </c>
      <c r="B7421" s="6" t="s">
        <v>24</v>
      </c>
      <c r="C7421" s="6" t="s">
        <v>144</v>
      </c>
      <c r="D7421" s="7">
        <v>44000</v>
      </c>
      <c r="E7421" s="7">
        <v>44129</v>
      </c>
      <c r="F7421" s="7">
        <v>44147</v>
      </c>
      <c r="G7421" s="7">
        <v>44151</v>
      </c>
      <c r="H7421" s="6">
        <f t="shared" si="345"/>
        <v>22</v>
      </c>
      <c r="I7421" s="6" t="s">
        <v>215</v>
      </c>
      <c r="J7421" s="6">
        <v>9</v>
      </c>
      <c r="K7421" s="6">
        <v>32</v>
      </c>
      <c r="L7421" s="6">
        <v>80</v>
      </c>
      <c r="M7421" s="6">
        <v>34</v>
      </c>
      <c r="N7421" s="6">
        <v>4</v>
      </c>
      <c r="O7421" s="6">
        <v>7.4999999999999997E-2</v>
      </c>
      <c r="P7421" s="8">
        <v>3879.3</v>
      </c>
      <c r="Q7421" s="8">
        <v>2366.373</v>
      </c>
      <c r="R7421" s="8">
        <f t="shared" si="346"/>
        <v>4887.9179999999997</v>
      </c>
      <c r="S7421" s="8">
        <f>(((Sales[[#This Row],[Unit Price]]-(Sales[[#This Row],[Discount Applied]]*Sales[[#This Row],[Unit Price]]))-Q7421)/Q7421)*100</f>
        <v>51.639344262295076</v>
      </c>
      <c r="T7421" s="8">
        <f t="shared" si="347"/>
        <v>14353.41</v>
      </c>
      <c r="U7421" s="8">
        <f>Sales[[#This Row],[Unit Cost]]*Sales[[#This Row],[Order Quantity]]</f>
        <v>9465.4920000000002</v>
      </c>
    </row>
    <row r="7422" spans="1:21" x14ac:dyDescent="0.2">
      <c r="A7422" s="6" t="s">
        <v>7635</v>
      </c>
      <c r="B7422" s="6" t="s">
        <v>25</v>
      </c>
      <c r="C7422" s="6" t="s">
        <v>146</v>
      </c>
      <c r="D7422" s="7">
        <v>44000</v>
      </c>
      <c r="E7422" s="7">
        <v>44129</v>
      </c>
      <c r="F7422" s="7">
        <v>44155</v>
      </c>
      <c r="G7422" s="7">
        <v>44165</v>
      </c>
      <c r="H7422" s="6">
        <f t="shared" si="345"/>
        <v>36</v>
      </c>
      <c r="I7422" s="6" t="s">
        <v>215</v>
      </c>
      <c r="J7422" s="6">
        <v>14</v>
      </c>
      <c r="K7422" s="6">
        <v>12</v>
      </c>
      <c r="L7422" s="6">
        <v>273</v>
      </c>
      <c r="M7422" s="6">
        <v>27</v>
      </c>
      <c r="N7422" s="6">
        <v>2</v>
      </c>
      <c r="O7422" s="6">
        <v>0.15</v>
      </c>
      <c r="P7422" s="8">
        <v>2351.7000000000003</v>
      </c>
      <c r="Q7422" s="8">
        <v>1787.2920000000001</v>
      </c>
      <c r="R7422" s="8">
        <f t="shared" si="346"/>
        <v>423.30600000000004</v>
      </c>
      <c r="S7422" s="8">
        <f>(((Sales[[#This Row],[Unit Price]]-(Sales[[#This Row],[Discount Applied]]*Sales[[#This Row],[Unit Price]]))-Q7422)/Q7422)*100</f>
        <v>11.842105263157896</v>
      </c>
      <c r="T7422" s="8">
        <f t="shared" si="347"/>
        <v>3997.8900000000003</v>
      </c>
      <c r="U7422" s="8">
        <f>Sales[[#This Row],[Unit Cost]]*Sales[[#This Row],[Order Quantity]]</f>
        <v>3574.5840000000003</v>
      </c>
    </row>
    <row r="7423" spans="1:21" x14ac:dyDescent="0.2">
      <c r="A7423" s="6" t="s">
        <v>7636</v>
      </c>
      <c r="B7423" s="6" t="s">
        <v>24</v>
      </c>
      <c r="C7423" s="6" t="s">
        <v>145</v>
      </c>
      <c r="D7423" s="7">
        <v>44000</v>
      </c>
      <c r="E7423" s="7">
        <v>44129</v>
      </c>
      <c r="F7423" s="7">
        <v>44157</v>
      </c>
      <c r="G7423" s="7">
        <v>44165</v>
      </c>
      <c r="H7423" s="6">
        <f t="shared" si="345"/>
        <v>36</v>
      </c>
      <c r="I7423" s="6" t="s">
        <v>215</v>
      </c>
      <c r="J7423" s="6">
        <v>11</v>
      </c>
      <c r="K7423" s="6">
        <v>16</v>
      </c>
      <c r="L7423" s="6">
        <v>105</v>
      </c>
      <c r="M7423" s="6">
        <v>15</v>
      </c>
      <c r="N7423" s="6">
        <v>7</v>
      </c>
      <c r="O7423" s="6">
        <v>7.4999999999999997E-2</v>
      </c>
      <c r="P7423" s="8">
        <v>1139</v>
      </c>
      <c r="Q7423" s="8">
        <v>763.13</v>
      </c>
      <c r="R7423" s="8">
        <f t="shared" si="346"/>
        <v>2033.1149999999998</v>
      </c>
      <c r="S7423" s="8">
        <f>(((Sales[[#This Row],[Unit Price]]-(Sales[[#This Row],[Discount Applied]]*Sales[[#This Row],[Unit Price]]))-Q7423)/Q7423)*100</f>
        <v>38.059701492537314</v>
      </c>
      <c r="T7423" s="8">
        <f t="shared" si="347"/>
        <v>7375.0249999999996</v>
      </c>
      <c r="U7423" s="8">
        <f>Sales[[#This Row],[Unit Cost]]*Sales[[#This Row],[Order Quantity]]</f>
        <v>5341.91</v>
      </c>
    </row>
    <row r="7424" spans="1:21" x14ac:dyDescent="0.2">
      <c r="A7424" s="6" t="s">
        <v>7637</v>
      </c>
      <c r="B7424" s="6" t="s">
        <v>24</v>
      </c>
      <c r="C7424" s="6" t="s">
        <v>145</v>
      </c>
      <c r="D7424" s="7">
        <v>44000</v>
      </c>
      <c r="E7424" s="7">
        <v>44129</v>
      </c>
      <c r="F7424" s="7">
        <v>44156</v>
      </c>
      <c r="G7424" s="7">
        <v>44158</v>
      </c>
      <c r="H7424" s="6">
        <f t="shared" si="345"/>
        <v>29</v>
      </c>
      <c r="I7424" s="6" t="s">
        <v>215</v>
      </c>
      <c r="J7424" s="6">
        <v>11</v>
      </c>
      <c r="K7424" s="6">
        <v>5</v>
      </c>
      <c r="L7424" s="6">
        <v>178</v>
      </c>
      <c r="M7424" s="6">
        <v>25</v>
      </c>
      <c r="N7424" s="6">
        <v>1</v>
      </c>
      <c r="O7424" s="6">
        <v>7.4999999999999997E-2</v>
      </c>
      <c r="P7424" s="8">
        <v>2010</v>
      </c>
      <c r="Q7424" s="8">
        <v>1005</v>
      </c>
      <c r="R7424" s="8">
        <f t="shared" si="346"/>
        <v>854.25</v>
      </c>
      <c r="S7424" s="8">
        <f>(((Sales[[#This Row],[Unit Price]]-(Sales[[#This Row],[Discount Applied]]*Sales[[#This Row],[Unit Price]]))-Q7424)/Q7424)*100</f>
        <v>85</v>
      </c>
      <c r="T7424" s="8">
        <f t="shared" si="347"/>
        <v>1859.25</v>
      </c>
      <c r="U7424" s="8">
        <f>Sales[[#This Row],[Unit Cost]]*Sales[[#This Row],[Order Quantity]]</f>
        <v>1005</v>
      </c>
    </row>
    <row r="7425" spans="1:21" x14ac:dyDescent="0.2">
      <c r="A7425" s="6" t="s">
        <v>7638</v>
      </c>
      <c r="B7425" s="6" t="s">
        <v>25</v>
      </c>
      <c r="C7425" s="6" t="s">
        <v>146</v>
      </c>
      <c r="D7425" s="7">
        <v>44000</v>
      </c>
      <c r="E7425" s="7">
        <v>44129</v>
      </c>
      <c r="F7425" s="7">
        <v>44142</v>
      </c>
      <c r="G7425" s="7">
        <v>44152</v>
      </c>
      <c r="H7425" s="6">
        <f t="shared" si="345"/>
        <v>23</v>
      </c>
      <c r="I7425" s="6" t="s">
        <v>215</v>
      </c>
      <c r="J7425" s="6">
        <v>19</v>
      </c>
      <c r="K7425" s="6">
        <v>32</v>
      </c>
      <c r="L7425" s="6">
        <v>312</v>
      </c>
      <c r="M7425" s="6">
        <v>14</v>
      </c>
      <c r="N7425" s="6">
        <v>5</v>
      </c>
      <c r="O7425" s="6">
        <v>0.05</v>
      </c>
      <c r="P7425" s="8">
        <v>1172.5</v>
      </c>
      <c r="Q7425" s="8">
        <v>961.44999999999993</v>
      </c>
      <c r="R7425" s="8">
        <f t="shared" si="346"/>
        <v>762.125</v>
      </c>
      <c r="S7425" s="8">
        <f>(((Sales[[#This Row],[Unit Price]]-(Sales[[#This Row],[Discount Applied]]*Sales[[#This Row],[Unit Price]]))-Q7425)/Q7425)*100</f>
        <v>15.853658536585375</v>
      </c>
      <c r="T7425" s="8">
        <f t="shared" si="347"/>
        <v>5569.375</v>
      </c>
      <c r="U7425" s="8">
        <f>Sales[[#This Row],[Unit Cost]]*Sales[[#This Row],[Order Quantity]]</f>
        <v>4807.25</v>
      </c>
    </row>
    <row r="7426" spans="1:21" x14ac:dyDescent="0.2">
      <c r="A7426" s="6" t="s">
        <v>7639</v>
      </c>
      <c r="B7426" s="6" t="s">
        <v>25</v>
      </c>
      <c r="C7426" s="6" t="s">
        <v>145</v>
      </c>
      <c r="D7426" s="7">
        <v>44000</v>
      </c>
      <c r="E7426" s="7">
        <v>44129</v>
      </c>
      <c r="F7426" s="7">
        <v>44148</v>
      </c>
      <c r="G7426" s="7">
        <v>44154</v>
      </c>
      <c r="H7426" s="6">
        <f t="shared" ref="H7426:H7489" si="348">G7426-E7426</f>
        <v>25</v>
      </c>
      <c r="I7426" s="6" t="s">
        <v>215</v>
      </c>
      <c r="J7426" s="6">
        <v>17</v>
      </c>
      <c r="K7426" s="6">
        <v>27</v>
      </c>
      <c r="L7426" s="6">
        <v>200</v>
      </c>
      <c r="M7426" s="6">
        <v>38</v>
      </c>
      <c r="N7426" s="6">
        <v>5</v>
      </c>
      <c r="O7426" s="6">
        <v>7.4999999999999997E-2</v>
      </c>
      <c r="P7426" s="8">
        <v>1333.3</v>
      </c>
      <c r="Q7426" s="8">
        <v>533.32000000000005</v>
      </c>
      <c r="R7426" s="8">
        <f t="shared" ref="R7426:R7489" si="349">T7426-(Q7426*N7426)</f>
        <v>3499.9124999999995</v>
      </c>
      <c r="S7426" s="8">
        <f>(((Sales[[#This Row],[Unit Price]]-(Sales[[#This Row],[Discount Applied]]*Sales[[#This Row],[Unit Price]]))-Q7426)/Q7426)*100</f>
        <v>131.24999999999997</v>
      </c>
      <c r="T7426" s="8">
        <f t="shared" ref="T7426:T7489" si="350">((P7426*N7426)-(P7426*O7426*N7426))</f>
        <v>6166.5124999999998</v>
      </c>
      <c r="U7426" s="8">
        <f>Sales[[#This Row],[Unit Cost]]*Sales[[#This Row],[Order Quantity]]</f>
        <v>2666.6000000000004</v>
      </c>
    </row>
    <row r="7427" spans="1:21" x14ac:dyDescent="0.2">
      <c r="A7427" s="6" t="s">
        <v>7640</v>
      </c>
      <c r="B7427" s="6" t="s">
        <v>24</v>
      </c>
      <c r="C7427" s="6" t="s">
        <v>148</v>
      </c>
      <c r="D7427" s="7">
        <v>44000</v>
      </c>
      <c r="E7427" s="7">
        <v>44130</v>
      </c>
      <c r="F7427" s="7">
        <v>44157</v>
      </c>
      <c r="G7427" s="7">
        <v>44162</v>
      </c>
      <c r="H7427" s="6">
        <f t="shared" si="348"/>
        <v>32</v>
      </c>
      <c r="I7427" s="6" t="s">
        <v>215</v>
      </c>
      <c r="J7427" s="6">
        <v>4</v>
      </c>
      <c r="K7427" s="6">
        <v>43</v>
      </c>
      <c r="L7427" s="6">
        <v>14</v>
      </c>
      <c r="M7427" s="6">
        <v>3</v>
      </c>
      <c r="N7427" s="6">
        <v>8</v>
      </c>
      <c r="O7427" s="6">
        <v>7.4999999999999997E-2</v>
      </c>
      <c r="P7427" s="8">
        <v>5246.1</v>
      </c>
      <c r="Q7427" s="8">
        <v>3042.7379999999998</v>
      </c>
      <c r="R7427" s="8">
        <f t="shared" si="349"/>
        <v>14479.236000000001</v>
      </c>
      <c r="S7427" s="8">
        <f>(((Sales[[#This Row],[Unit Price]]-(Sales[[#This Row],[Discount Applied]]*Sales[[#This Row],[Unit Price]]))-Q7427)/Q7427)*100</f>
        <v>59.482758620689658</v>
      </c>
      <c r="T7427" s="8">
        <f t="shared" si="350"/>
        <v>38821.14</v>
      </c>
      <c r="U7427" s="8">
        <f>Sales[[#This Row],[Unit Cost]]*Sales[[#This Row],[Order Quantity]]</f>
        <v>24341.903999999999</v>
      </c>
    </row>
    <row r="7428" spans="1:21" x14ac:dyDescent="0.2">
      <c r="A7428" s="6" t="s">
        <v>7641</v>
      </c>
      <c r="B7428" s="6" t="s">
        <v>24</v>
      </c>
      <c r="C7428" s="6" t="s">
        <v>148</v>
      </c>
      <c r="D7428" s="7">
        <v>44000</v>
      </c>
      <c r="E7428" s="7">
        <v>44130</v>
      </c>
      <c r="F7428" s="7">
        <v>44153</v>
      </c>
      <c r="G7428" s="7">
        <v>44162</v>
      </c>
      <c r="H7428" s="6">
        <f t="shared" si="348"/>
        <v>32</v>
      </c>
      <c r="I7428" s="6" t="s">
        <v>215</v>
      </c>
      <c r="J7428" s="6">
        <v>9</v>
      </c>
      <c r="K7428" s="6">
        <v>25</v>
      </c>
      <c r="L7428" s="6">
        <v>10</v>
      </c>
      <c r="M7428" s="6">
        <v>11</v>
      </c>
      <c r="N7428" s="6">
        <v>1</v>
      </c>
      <c r="O7428" s="6">
        <v>0.1</v>
      </c>
      <c r="P7428" s="8">
        <v>1159.1000000000001</v>
      </c>
      <c r="Q7428" s="8">
        <v>869.32500000000005</v>
      </c>
      <c r="R7428" s="8">
        <f t="shared" si="349"/>
        <v>173.86500000000001</v>
      </c>
      <c r="S7428" s="8">
        <f>(((Sales[[#This Row],[Unit Price]]-(Sales[[#This Row],[Discount Applied]]*Sales[[#This Row],[Unit Price]]))-Q7428)/Q7428)*100</f>
        <v>20</v>
      </c>
      <c r="T7428" s="8">
        <f t="shared" si="350"/>
        <v>1043.19</v>
      </c>
      <c r="U7428" s="8">
        <f>Sales[[#This Row],[Unit Cost]]*Sales[[#This Row],[Order Quantity]]</f>
        <v>869.32500000000005</v>
      </c>
    </row>
    <row r="7429" spans="1:21" x14ac:dyDescent="0.2">
      <c r="A7429" s="6" t="s">
        <v>7642</v>
      </c>
      <c r="B7429" s="6" t="s">
        <v>25</v>
      </c>
      <c r="C7429" s="6" t="s">
        <v>148</v>
      </c>
      <c r="D7429" s="7">
        <v>44000</v>
      </c>
      <c r="E7429" s="7">
        <v>44130</v>
      </c>
      <c r="F7429" s="7">
        <v>44140</v>
      </c>
      <c r="G7429" s="7">
        <v>44146</v>
      </c>
      <c r="H7429" s="6">
        <f t="shared" si="348"/>
        <v>16</v>
      </c>
      <c r="I7429" s="6" t="s">
        <v>215</v>
      </c>
      <c r="J7429" s="6">
        <v>18</v>
      </c>
      <c r="K7429" s="6">
        <v>33</v>
      </c>
      <c r="L7429" s="6">
        <v>35</v>
      </c>
      <c r="M7429" s="6">
        <v>31</v>
      </c>
      <c r="N7429" s="6">
        <v>6</v>
      </c>
      <c r="O7429" s="6">
        <v>0.1</v>
      </c>
      <c r="P7429" s="8">
        <v>2921.2000000000003</v>
      </c>
      <c r="Q7429" s="8">
        <v>2307.7480000000005</v>
      </c>
      <c r="R7429" s="8">
        <f t="shared" si="349"/>
        <v>1927.9919999999966</v>
      </c>
      <c r="S7429" s="8">
        <f>(((Sales[[#This Row],[Unit Price]]-(Sales[[#This Row],[Discount Applied]]*Sales[[#This Row],[Unit Price]]))-Q7429)/Q7429)*100</f>
        <v>13.924050632911383</v>
      </c>
      <c r="T7429" s="8">
        <f t="shared" si="350"/>
        <v>15774.48</v>
      </c>
      <c r="U7429" s="8">
        <f>Sales[[#This Row],[Unit Cost]]*Sales[[#This Row],[Order Quantity]]</f>
        <v>13846.488000000003</v>
      </c>
    </row>
    <row r="7430" spans="1:21" x14ac:dyDescent="0.2">
      <c r="A7430" s="6" t="s">
        <v>7643</v>
      </c>
      <c r="B7430" s="6" t="s">
        <v>24</v>
      </c>
      <c r="C7430" s="6" t="s">
        <v>145</v>
      </c>
      <c r="D7430" s="7">
        <v>44000</v>
      </c>
      <c r="E7430" s="7">
        <v>44130</v>
      </c>
      <c r="F7430" s="7">
        <v>44135</v>
      </c>
      <c r="G7430" s="7">
        <v>44140</v>
      </c>
      <c r="H7430" s="6">
        <f t="shared" si="348"/>
        <v>10</v>
      </c>
      <c r="I7430" s="6" t="s">
        <v>215</v>
      </c>
      <c r="J7430" s="6">
        <v>12</v>
      </c>
      <c r="K7430" s="6">
        <v>3</v>
      </c>
      <c r="L7430" s="6">
        <v>171</v>
      </c>
      <c r="M7430" s="6">
        <v>27</v>
      </c>
      <c r="N7430" s="6">
        <v>7</v>
      </c>
      <c r="O7430" s="6">
        <v>0.15</v>
      </c>
      <c r="P7430" s="8">
        <v>5165.7</v>
      </c>
      <c r="Q7430" s="8">
        <v>4235.8739999999998</v>
      </c>
      <c r="R7430" s="8">
        <f t="shared" si="349"/>
        <v>1084.7970000000023</v>
      </c>
      <c r="S7430" s="8">
        <f>(((Sales[[#This Row],[Unit Price]]-(Sales[[#This Row],[Discount Applied]]*Sales[[#This Row],[Unit Price]]))-Q7430)/Q7430)*100</f>
        <v>3.6585365853658645</v>
      </c>
      <c r="T7430" s="8">
        <f t="shared" si="350"/>
        <v>30735.915000000001</v>
      </c>
      <c r="U7430" s="8">
        <f>Sales[[#This Row],[Unit Cost]]*Sales[[#This Row],[Order Quantity]]</f>
        <v>29651.117999999999</v>
      </c>
    </row>
    <row r="7431" spans="1:21" x14ac:dyDescent="0.2">
      <c r="A7431" s="6" t="s">
        <v>7644</v>
      </c>
      <c r="B7431" s="6" t="s">
        <v>25</v>
      </c>
      <c r="C7431" s="6" t="s">
        <v>145</v>
      </c>
      <c r="D7431" s="7">
        <v>44000</v>
      </c>
      <c r="E7431" s="7">
        <v>44130</v>
      </c>
      <c r="F7431" s="7">
        <v>44133</v>
      </c>
      <c r="G7431" s="7">
        <v>44134</v>
      </c>
      <c r="H7431" s="6">
        <f t="shared" si="348"/>
        <v>4</v>
      </c>
      <c r="I7431" s="6" t="s">
        <v>215</v>
      </c>
      <c r="J7431" s="6">
        <v>16</v>
      </c>
      <c r="K7431" s="6">
        <v>29</v>
      </c>
      <c r="L7431" s="6">
        <v>203</v>
      </c>
      <c r="M7431" s="6">
        <v>20</v>
      </c>
      <c r="N7431" s="6">
        <v>8</v>
      </c>
      <c r="O7431" s="6">
        <v>0.3</v>
      </c>
      <c r="P7431" s="8">
        <v>6291.3</v>
      </c>
      <c r="Q7431" s="8">
        <v>5158.866</v>
      </c>
      <c r="R7431" s="8">
        <f t="shared" si="349"/>
        <v>-6039.648000000001</v>
      </c>
      <c r="S7431" s="8">
        <f>(((Sales[[#This Row],[Unit Price]]-(Sales[[#This Row],[Discount Applied]]*Sales[[#This Row],[Unit Price]]))-Q7431)/Q7431)*100</f>
        <v>-14.634146341463417</v>
      </c>
      <c r="T7431" s="8">
        <f t="shared" si="350"/>
        <v>35231.279999999999</v>
      </c>
      <c r="U7431" s="8">
        <f>Sales[[#This Row],[Unit Cost]]*Sales[[#This Row],[Order Quantity]]</f>
        <v>41270.928</v>
      </c>
    </row>
    <row r="7432" spans="1:21" x14ac:dyDescent="0.2">
      <c r="A7432" s="6" t="s">
        <v>7645</v>
      </c>
      <c r="B7432" s="6" t="s">
        <v>25</v>
      </c>
      <c r="C7432" s="6" t="s">
        <v>146</v>
      </c>
      <c r="D7432" s="7">
        <v>44000</v>
      </c>
      <c r="E7432" s="7">
        <v>44130</v>
      </c>
      <c r="F7432" s="7">
        <v>44139</v>
      </c>
      <c r="G7432" s="7">
        <v>44149</v>
      </c>
      <c r="H7432" s="6">
        <f t="shared" si="348"/>
        <v>19</v>
      </c>
      <c r="I7432" s="6" t="s">
        <v>215</v>
      </c>
      <c r="J7432" s="6">
        <v>19</v>
      </c>
      <c r="K7432" s="6">
        <v>32</v>
      </c>
      <c r="L7432" s="6">
        <v>326</v>
      </c>
      <c r="M7432" s="6">
        <v>26</v>
      </c>
      <c r="N7432" s="6">
        <v>4</v>
      </c>
      <c r="O7432" s="6">
        <v>7.4999999999999997E-2</v>
      </c>
      <c r="P7432" s="8">
        <v>1869.3</v>
      </c>
      <c r="Q7432" s="8">
        <v>1345.896</v>
      </c>
      <c r="R7432" s="8">
        <f t="shared" si="349"/>
        <v>1532.826</v>
      </c>
      <c r="S7432" s="8">
        <f>(((Sales[[#This Row],[Unit Price]]-(Sales[[#This Row],[Discount Applied]]*Sales[[#This Row],[Unit Price]]))-Q7432)/Q7432)*100</f>
        <v>28.472222222222221</v>
      </c>
      <c r="T7432" s="8">
        <f t="shared" si="350"/>
        <v>6916.41</v>
      </c>
      <c r="U7432" s="8">
        <f>Sales[[#This Row],[Unit Cost]]*Sales[[#This Row],[Order Quantity]]</f>
        <v>5383.5839999999998</v>
      </c>
    </row>
    <row r="7433" spans="1:21" x14ac:dyDescent="0.2">
      <c r="A7433" s="6" t="s">
        <v>7646</v>
      </c>
      <c r="B7433" s="6" t="s">
        <v>26</v>
      </c>
      <c r="C7433" s="6" t="s">
        <v>145</v>
      </c>
      <c r="D7433" s="7">
        <v>44000</v>
      </c>
      <c r="E7433" s="7">
        <v>44130</v>
      </c>
      <c r="F7433" s="7">
        <v>44137</v>
      </c>
      <c r="G7433" s="7">
        <v>44147</v>
      </c>
      <c r="H7433" s="6">
        <f t="shared" si="348"/>
        <v>17</v>
      </c>
      <c r="I7433" s="6" t="s">
        <v>215</v>
      </c>
      <c r="J7433" s="6">
        <v>26</v>
      </c>
      <c r="K7433" s="6">
        <v>33</v>
      </c>
      <c r="L7433" s="6">
        <v>195</v>
      </c>
      <c r="M7433" s="6">
        <v>35</v>
      </c>
      <c r="N7433" s="6">
        <v>8</v>
      </c>
      <c r="O7433" s="6">
        <v>0.15</v>
      </c>
      <c r="P7433" s="8">
        <v>3959.7000000000003</v>
      </c>
      <c r="Q7433" s="8">
        <v>2930.1780000000003</v>
      </c>
      <c r="R7433" s="8">
        <f t="shared" si="349"/>
        <v>3484.5360000000001</v>
      </c>
      <c r="S7433" s="8">
        <f>(((Sales[[#This Row],[Unit Price]]-(Sales[[#This Row],[Discount Applied]]*Sales[[#This Row],[Unit Price]]))-Q7433)/Q7433)*100</f>
        <v>14.864864864864863</v>
      </c>
      <c r="T7433" s="8">
        <f t="shared" si="350"/>
        <v>26925.960000000003</v>
      </c>
      <c r="U7433" s="8">
        <f>Sales[[#This Row],[Unit Cost]]*Sales[[#This Row],[Order Quantity]]</f>
        <v>23441.424000000003</v>
      </c>
    </row>
    <row r="7434" spans="1:21" x14ac:dyDescent="0.2">
      <c r="A7434" s="6" t="s">
        <v>7647</v>
      </c>
      <c r="B7434" s="6" t="s">
        <v>26</v>
      </c>
      <c r="C7434" s="6" t="s">
        <v>145</v>
      </c>
      <c r="D7434" s="7">
        <v>44000</v>
      </c>
      <c r="E7434" s="7">
        <v>44130</v>
      </c>
      <c r="F7434" s="7">
        <v>44156</v>
      </c>
      <c r="G7434" s="7">
        <v>44158</v>
      </c>
      <c r="H7434" s="6">
        <f t="shared" si="348"/>
        <v>28</v>
      </c>
      <c r="I7434" s="6" t="s">
        <v>215</v>
      </c>
      <c r="J7434" s="6">
        <v>25</v>
      </c>
      <c r="K7434" s="6">
        <v>8</v>
      </c>
      <c r="L7434" s="6">
        <v>125</v>
      </c>
      <c r="M7434" s="6">
        <v>20</v>
      </c>
      <c r="N7434" s="6">
        <v>8</v>
      </c>
      <c r="O7434" s="6">
        <v>0.4</v>
      </c>
      <c r="P7434" s="8">
        <v>2371.8000000000002</v>
      </c>
      <c r="Q7434" s="8">
        <v>1209.6180000000002</v>
      </c>
      <c r="R7434" s="8">
        <f t="shared" si="349"/>
        <v>1707.6959999999981</v>
      </c>
      <c r="S7434" s="8">
        <f>(((Sales[[#This Row],[Unit Price]]-(Sales[[#This Row],[Discount Applied]]*Sales[[#This Row],[Unit Price]]))-Q7434)/Q7434)*100</f>
        <v>17.647058823529392</v>
      </c>
      <c r="T7434" s="8">
        <f t="shared" si="350"/>
        <v>11384.64</v>
      </c>
      <c r="U7434" s="8">
        <f>Sales[[#This Row],[Unit Cost]]*Sales[[#This Row],[Order Quantity]]</f>
        <v>9676.9440000000013</v>
      </c>
    </row>
    <row r="7435" spans="1:21" x14ac:dyDescent="0.2">
      <c r="A7435" s="6" t="s">
        <v>7648</v>
      </c>
      <c r="B7435" s="6" t="s">
        <v>24</v>
      </c>
      <c r="C7435" s="6" t="s">
        <v>147</v>
      </c>
      <c r="D7435" s="7">
        <v>44000</v>
      </c>
      <c r="E7435" s="7">
        <v>44130</v>
      </c>
      <c r="F7435" s="7">
        <v>44150</v>
      </c>
      <c r="G7435" s="7">
        <v>44157</v>
      </c>
      <c r="H7435" s="6">
        <f t="shared" si="348"/>
        <v>27</v>
      </c>
      <c r="I7435" s="6" t="s">
        <v>215</v>
      </c>
      <c r="J7435" s="6">
        <v>11</v>
      </c>
      <c r="K7435" s="6">
        <v>16</v>
      </c>
      <c r="L7435" s="6">
        <v>240</v>
      </c>
      <c r="M7435" s="6">
        <v>34</v>
      </c>
      <c r="N7435" s="6">
        <v>8</v>
      </c>
      <c r="O7435" s="6">
        <v>7.4999999999999997E-2</v>
      </c>
      <c r="P7435" s="8">
        <v>221.1</v>
      </c>
      <c r="Q7435" s="8">
        <v>90.650999999999996</v>
      </c>
      <c r="R7435" s="8">
        <f t="shared" si="349"/>
        <v>910.9319999999999</v>
      </c>
      <c r="S7435" s="8">
        <f>(((Sales[[#This Row],[Unit Price]]-(Sales[[#This Row],[Discount Applied]]*Sales[[#This Row],[Unit Price]]))-Q7435)/Q7435)*100</f>
        <v>125.60975609756098</v>
      </c>
      <c r="T7435" s="8">
        <f t="shared" si="350"/>
        <v>1636.1399999999999</v>
      </c>
      <c r="U7435" s="8">
        <f>Sales[[#This Row],[Unit Cost]]*Sales[[#This Row],[Order Quantity]]</f>
        <v>725.20799999999997</v>
      </c>
    </row>
    <row r="7436" spans="1:21" x14ac:dyDescent="0.2">
      <c r="A7436" s="6" t="s">
        <v>7649</v>
      </c>
      <c r="B7436" s="6" t="s">
        <v>25</v>
      </c>
      <c r="C7436" s="6" t="s">
        <v>147</v>
      </c>
      <c r="D7436" s="7">
        <v>44000</v>
      </c>
      <c r="E7436" s="7">
        <v>44131</v>
      </c>
      <c r="F7436" s="7">
        <v>44143</v>
      </c>
      <c r="G7436" s="7">
        <v>44144</v>
      </c>
      <c r="H7436" s="6">
        <f t="shared" si="348"/>
        <v>13</v>
      </c>
      <c r="I7436" s="6" t="s">
        <v>215</v>
      </c>
      <c r="J7436" s="6">
        <v>19</v>
      </c>
      <c r="K7436" s="6">
        <v>26</v>
      </c>
      <c r="L7436" s="6">
        <v>245</v>
      </c>
      <c r="M7436" s="6">
        <v>18</v>
      </c>
      <c r="N7436" s="6">
        <v>8</v>
      </c>
      <c r="O7436" s="6">
        <v>0.2</v>
      </c>
      <c r="P7436" s="8">
        <v>201</v>
      </c>
      <c r="Q7436" s="8">
        <v>102.51</v>
      </c>
      <c r="R7436" s="8">
        <f t="shared" si="349"/>
        <v>466.32000000000005</v>
      </c>
      <c r="S7436" s="8">
        <f>(((Sales[[#This Row],[Unit Price]]-(Sales[[#This Row],[Discount Applied]]*Sales[[#This Row],[Unit Price]]))-Q7436)/Q7436)*100</f>
        <v>56.862745098039213</v>
      </c>
      <c r="T7436" s="8">
        <f t="shared" si="350"/>
        <v>1286.4000000000001</v>
      </c>
      <c r="U7436" s="8">
        <f>Sales[[#This Row],[Unit Cost]]*Sales[[#This Row],[Order Quantity]]</f>
        <v>820.08</v>
      </c>
    </row>
    <row r="7437" spans="1:21" x14ac:dyDescent="0.2">
      <c r="A7437" s="6" t="s">
        <v>7650</v>
      </c>
      <c r="B7437" s="6" t="s">
        <v>23</v>
      </c>
      <c r="C7437" s="6" t="s">
        <v>144</v>
      </c>
      <c r="D7437" s="7">
        <v>44000</v>
      </c>
      <c r="E7437" s="7">
        <v>44131</v>
      </c>
      <c r="F7437" s="7">
        <v>44136</v>
      </c>
      <c r="G7437" s="7">
        <v>44142</v>
      </c>
      <c r="H7437" s="6">
        <f t="shared" si="348"/>
        <v>11</v>
      </c>
      <c r="I7437" s="6" t="s">
        <v>215</v>
      </c>
      <c r="J7437" s="6">
        <v>23</v>
      </c>
      <c r="K7437" s="6">
        <v>45</v>
      </c>
      <c r="L7437" s="6">
        <v>72</v>
      </c>
      <c r="M7437" s="6">
        <v>19</v>
      </c>
      <c r="N7437" s="6">
        <v>8</v>
      </c>
      <c r="O7437" s="6">
        <v>0.1</v>
      </c>
      <c r="P7437" s="8">
        <v>174.20000000000002</v>
      </c>
      <c r="Q7437" s="8">
        <v>120.19800000000001</v>
      </c>
      <c r="R7437" s="8">
        <f t="shared" si="349"/>
        <v>292.65600000000018</v>
      </c>
      <c r="S7437" s="8">
        <f>(((Sales[[#This Row],[Unit Price]]-(Sales[[#This Row],[Discount Applied]]*Sales[[#This Row],[Unit Price]]))-Q7437)/Q7437)*100</f>
        <v>30.43478260869567</v>
      </c>
      <c r="T7437" s="8">
        <f t="shared" si="350"/>
        <v>1254.2400000000002</v>
      </c>
      <c r="U7437" s="8">
        <f>Sales[[#This Row],[Unit Cost]]*Sales[[#This Row],[Order Quantity]]</f>
        <v>961.58400000000006</v>
      </c>
    </row>
    <row r="7438" spans="1:21" x14ac:dyDescent="0.2">
      <c r="A7438" s="6" t="s">
        <v>7651</v>
      </c>
      <c r="B7438" s="6" t="s">
        <v>26</v>
      </c>
      <c r="C7438" s="6" t="s">
        <v>147</v>
      </c>
      <c r="D7438" s="7">
        <v>44000</v>
      </c>
      <c r="E7438" s="7">
        <v>44131</v>
      </c>
      <c r="F7438" s="7">
        <v>44153</v>
      </c>
      <c r="G7438" s="7">
        <v>44161</v>
      </c>
      <c r="H7438" s="6">
        <f t="shared" si="348"/>
        <v>30</v>
      </c>
      <c r="I7438" s="6" t="s">
        <v>215</v>
      </c>
      <c r="J7438" s="6">
        <v>27</v>
      </c>
      <c r="K7438" s="6">
        <v>1</v>
      </c>
      <c r="L7438" s="6">
        <v>219</v>
      </c>
      <c r="M7438" s="6">
        <v>9</v>
      </c>
      <c r="N7438" s="6">
        <v>1</v>
      </c>
      <c r="O7438" s="6">
        <v>0.05</v>
      </c>
      <c r="P7438" s="8">
        <v>1989.9</v>
      </c>
      <c r="Q7438" s="8">
        <v>1114.3440000000001</v>
      </c>
      <c r="R7438" s="8">
        <f t="shared" si="349"/>
        <v>776.06100000000015</v>
      </c>
      <c r="S7438" s="8">
        <f>(((Sales[[#This Row],[Unit Price]]-(Sales[[#This Row],[Discount Applied]]*Sales[[#This Row],[Unit Price]]))-Q7438)/Q7438)*100</f>
        <v>69.642857142857153</v>
      </c>
      <c r="T7438" s="8">
        <f t="shared" si="350"/>
        <v>1890.4050000000002</v>
      </c>
      <c r="U7438" s="8">
        <f>Sales[[#This Row],[Unit Cost]]*Sales[[#This Row],[Order Quantity]]</f>
        <v>1114.3440000000001</v>
      </c>
    </row>
    <row r="7439" spans="1:21" x14ac:dyDescent="0.2">
      <c r="A7439" s="6" t="s">
        <v>7652</v>
      </c>
      <c r="B7439" s="6" t="s">
        <v>25</v>
      </c>
      <c r="C7439" s="6" t="s">
        <v>145</v>
      </c>
      <c r="D7439" s="7">
        <v>44000</v>
      </c>
      <c r="E7439" s="7">
        <v>44131</v>
      </c>
      <c r="F7439" s="7">
        <v>44143</v>
      </c>
      <c r="G7439" s="7">
        <v>44152</v>
      </c>
      <c r="H7439" s="6">
        <f t="shared" si="348"/>
        <v>21</v>
      </c>
      <c r="I7439" s="6" t="s">
        <v>215</v>
      </c>
      <c r="J7439" s="6">
        <v>14</v>
      </c>
      <c r="K7439" s="6">
        <v>18</v>
      </c>
      <c r="L7439" s="6">
        <v>133</v>
      </c>
      <c r="M7439" s="6">
        <v>28</v>
      </c>
      <c r="N7439" s="6">
        <v>6</v>
      </c>
      <c r="O7439" s="6">
        <v>0.05</v>
      </c>
      <c r="P7439" s="8">
        <v>2566.1</v>
      </c>
      <c r="Q7439" s="8">
        <v>1950.2359999999999</v>
      </c>
      <c r="R7439" s="8">
        <f t="shared" si="349"/>
        <v>2925.3539999999994</v>
      </c>
      <c r="S7439" s="8">
        <f>(((Sales[[#This Row],[Unit Price]]-(Sales[[#This Row],[Discount Applied]]*Sales[[#This Row],[Unit Price]]))-Q7439)/Q7439)*100</f>
        <v>25.000000000000011</v>
      </c>
      <c r="T7439" s="8">
        <f t="shared" si="350"/>
        <v>14626.769999999999</v>
      </c>
      <c r="U7439" s="8">
        <f>Sales[[#This Row],[Unit Cost]]*Sales[[#This Row],[Order Quantity]]</f>
        <v>11701.415999999999</v>
      </c>
    </row>
    <row r="7440" spans="1:21" x14ac:dyDescent="0.2">
      <c r="A7440" s="6" t="s">
        <v>7653</v>
      </c>
      <c r="B7440" s="6" t="s">
        <v>26</v>
      </c>
      <c r="C7440" s="6" t="s">
        <v>145</v>
      </c>
      <c r="D7440" s="7">
        <v>44000</v>
      </c>
      <c r="E7440" s="7">
        <v>44131</v>
      </c>
      <c r="F7440" s="7">
        <v>44146</v>
      </c>
      <c r="G7440" s="7">
        <v>44149</v>
      </c>
      <c r="H7440" s="6">
        <f t="shared" si="348"/>
        <v>18</v>
      </c>
      <c r="I7440" s="6" t="s">
        <v>215</v>
      </c>
      <c r="J7440" s="6">
        <v>27</v>
      </c>
      <c r="K7440" s="6">
        <v>45</v>
      </c>
      <c r="L7440" s="6">
        <v>135</v>
      </c>
      <c r="M7440" s="6">
        <v>26</v>
      </c>
      <c r="N7440" s="6">
        <v>2</v>
      </c>
      <c r="O7440" s="6">
        <v>7.4999999999999997E-2</v>
      </c>
      <c r="P7440" s="8">
        <v>1112.2</v>
      </c>
      <c r="Q7440" s="8">
        <v>500.49</v>
      </c>
      <c r="R7440" s="8">
        <f t="shared" si="349"/>
        <v>1056.5900000000001</v>
      </c>
      <c r="S7440" s="8">
        <f>(((Sales[[#This Row],[Unit Price]]-(Sales[[#This Row],[Discount Applied]]*Sales[[#This Row],[Unit Price]]))-Q7440)/Q7440)*100</f>
        <v>105.55555555555556</v>
      </c>
      <c r="T7440" s="8">
        <f t="shared" si="350"/>
        <v>2057.5700000000002</v>
      </c>
      <c r="U7440" s="8">
        <f>Sales[[#This Row],[Unit Cost]]*Sales[[#This Row],[Order Quantity]]</f>
        <v>1000.98</v>
      </c>
    </row>
    <row r="7441" spans="1:21" x14ac:dyDescent="0.2">
      <c r="A7441" s="6" t="s">
        <v>7654</v>
      </c>
      <c r="B7441" s="6" t="s">
        <v>24</v>
      </c>
      <c r="C7441" s="6" t="s">
        <v>146</v>
      </c>
      <c r="D7441" s="7">
        <v>44000</v>
      </c>
      <c r="E7441" s="7">
        <v>44131</v>
      </c>
      <c r="F7441" s="7">
        <v>44141</v>
      </c>
      <c r="G7441" s="7">
        <v>44144</v>
      </c>
      <c r="H7441" s="6">
        <f t="shared" si="348"/>
        <v>13</v>
      </c>
      <c r="I7441" s="6" t="s">
        <v>215</v>
      </c>
      <c r="J7441" s="6">
        <v>10</v>
      </c>
      <c r="K7441" s="6">
        <v>22</v>
      </c>
      <c r="L7441" s="6">
        <v>320</v>
      </c>
      <c r="M7441" s="6">
        <v>39</v>
      </c>
      <c r="N7441" s="6">
        <v>4</v>
      </c>
      <c r="O7441" s="6">
        <v>0.05</v>
      </c>
      <c r="P7441" s="8">
        <v>1708.5</v>
      </c>
      <c r="Q7441" s="8">
        <v>1383.885</v>
      </c>
      <c r="R7441" s="8">
        <f t="shared" si="349"/>
        <v>956.76000000000022</v>
      </c>
      <c r="S7441" s="8">
        <f>(((Sales[[#This Row],[Unit Price]]-(Sales[[#This Row],[Discount Applied]]*Sales[[#This Row],[Unit Price]]))-Q7441)/Q7441)*100</f>
        <v>17.283950617283956</v>
      </c>
      <c r="T7441" s="8">
        <f t="shared" si="350"/>
        <v>6492.3</v>
      </c>
      <c r="U7441" s="8">
        <f>Sales[[#This Row],[Unit Cost]]*Sales[[#This Row],[Order Quantity]]</f>
        <v>5535.54</v>
      </c>
    </row>
    <row r="7442" spans="1:21" x14ac:dyDescent="0.2">
      <c r="A7442" s="6" t="s">
        <v>7655</v>
      </c>
      <c r="B7442" s="6" t="s">
        <v>24</v>
      </c>
      <c r="C7442" s="6" t="s">
        <v>145</v>
      </c>
      <c r="D7442" s="7">
        <v>44000</v>
      </c>
      <c r="E7442" s="7">
        <v>44131</v>
      </c>
      <c r="F7442" s="7">
        <v>44142</v>
      </c>
      <c r="G7442" s="7">
        <v>44148</v>
      </c>
      <c r="H7442" s="6">
        <f t="shared" si="348"/>
        <v>17</v>
      </c>
      <c r="I7442" s="6" t="s">
        <v>215</v>
      </c>
      <c r="J7442" s="6">
        <v>4</v>
      </c>
      <c r="K7442" s="6">
        <v>24</v>
      </c>
      <c r="L7442" s="6">
        <v>174</v>
      </c>
      <c r="M7442" s="6">
        <v>23</v>
      </c>
      <c r="N7442" s="6">
        <v>3</v>
      </c>
      <c r="O7442" s="6">
        <v>0.2</v>
      </c>
      <c r="P7442" s="8">
        <v>924.6</v>
      </c>
      <c r="Q7442" s="8">
        <v>499.28400000000005</v>
      </c>
      <c r="R7442" s="8">
        <f t="shared" si="349"/>
        <v>721.18799999999987</v>
      </c>
      <c r="S7442" s="8">
        <f>(((Sales[[#This Row],[Unit Price]]-(Sales[[#This Row],[Discount Applied]]*Sales[[#This Row],[Unit Price]]))-Q7442)/Q7442)*100</f>
        <v>48.148148148148145</v>
      </c>
      <c r="T7442" s="8">
        <f t="shared" si="350"/>
        <v>2219.04</v>
      </c>
      <c r="U7442" s="8">
        <f>Sales[[#This Row],[Unit Cost]]*Sales[[#This Row],[Order Quantity]]</f>
        <v>1497.8520000000001</v>
      </c>
    </row>
    <row r="7443" spans="1:21" x14ac:dyDescent="0.2">
      <c r="A7443" s="6" t="s">
        <v>7656</v>
      </c>
      <c r="B7443" s="6" t="s">
        <v>25</v>
      </c>
      <c r="C7443" s="6" t="s">
        <v>145</v>
      </c>
      <c r="D7443" s="7">
        <v>44000</v>
      </c>
      <c r="E7443" s="7">
        <v>44131</v>
      </c>
      <c r="F7443" s="7">
        <v>44136</v>
      </c>
      <c r="G7443" s="7">
        <v>44143</v>
      </c>
      <c r="H7443" s="6">
        <f t="shared" si="348"/>
        <v>12</v>
      </c>
      <c r="I7443" s="6" t="s">
        <v>215</v>
      </c>
      <c r="J7443" s="6">
        <v>18</v>
      </c>
      <c r="K7443" s="6">
        <v>45</v>
      </c>
      <c r="L7443" s="6">
        <v>100</v>
      </c>
      <c r="M7443" s="6">
        <v>9</v>
      </c>
      <c r="N7443" s="6">
        <v>3</v>
      </c>
      <c r="O7443" s="6">
        <v>7.4999999999999997E-2</v>
      </c>
      <c r="P7443" s="8">
        <v>3899.4</v>
      </c>
      <c r="Q7443" s="8">
        <v>3275.4960000000001</v>
      </c>
      <c r="R7443" s="8">
        <f t="shared" si="349"/>
        <v>994.34699999999975</v>
      </c>
      <c r="S7443" s="8">
        <f>(((Sales[[#This Row],[Unit Price]]-(Sales[[#This Row],[Discount Applied]]*Sales[[#This Row],[Unit Price]]))-Q7443)/Q7443)*100</f>
        <v>10.11904761904762</v>
      </c>
      <c r="T7443" s="8">
        <f t="shared" si="350"/>
        <v>10820.835000000001</v>
      </c>
      <c r="U7443" s="8">
        <f>Sales[[#This Row],[Unit Cost]]*Sales[[#This Row],[Order Quantity]]</f>
        <v>9826.4880000000012</v>
      </c>
    </row>
    <row r="7444" spans="1:21" x14ac:dyDescent="0.2">
      <c r="A7444" s="6" t="s">
        <v>7657</v>
      </c>
      <c r="B7444" s="6" t="s">
        <v>25</v>
      </c>
      <c r="C7444" s="6" t="s">
        <v>145</v>
      </c>
      <c r="D7444" s="7">
        <v>44000</v>
      </c>
      <c r="E7444" s="7">
        <v>44131</v>
      </c>
      <c r="F7444" s="7">
        <v>44148</v>
      </c>
      <c r="G7444" s="7">
        <v>44154</v>
      </c>
      <c r="H7444" s="6">
        <f t="shared" si="348"/>
        <v>23</v>
      </c>
      <c r="I7444" s="6" t="s">
        <v>215</v>
      </c>
      <c r="J7444" s="6">
        <v>16</v>
      </c>
      <c r="K7444" s="6">
        <v>37</v>
      </c>
      <c r="L7444" s="6">
        <v>96</v>
      </c>
      <c r="M7444" s="6">
        <v>20</v>
      </c>
      <c r="N7444" s="6">
        <v>3</v>
      </c>
      <c r="O7444" s="6">
        <v>0.2</v>
      </c>
      <c r="P7444" s="8">
        <v>1118.9000000000001</v>
      </c>
      <c r="Q7444" s="8">
        <v>850.36400000000003</v>
      </c>
      <c r="R7444" s="8">
        <f t="shared" si="349"/>
        <v>134.26800000000003</v>
      </c>
      <c r="S7444" s="8">
        <f>(((Sales[[#This Row],[Unit Price]]-(Sales[[#This Row],[Discount Applied]]*Sales[[#This Row],[Unit Price]]))-Q7444)/Q7444)*100</f>
        <v>5.2631578947368522</v>
      </c>
      <c r="T7444" s="8">
        <f t="shared" si="350"/>
        <v>2685.36</v>
      </c>
      <c r="U7444" s="8">
        <f>Sales[[#This Row],[Unit Cost]]*Sales[[#This Row],[Order Quantity]]</f>
        <v>2551.0920000000001</v>
      </c>
    </row>
    <row r="7445" spans="1:21" x14ac:dyDescent="0.2">
      <c r="A7445" s="6" t="s">
        <v>7658</v>
      </c>
      <c r="B7445" s="6" t="s">
        <v>23</v>
      </c>
      <c r="C7445" s="6" t="s">
        <v>147</v>
      </c>
      <c r="D7445" s="7">
        <v>44000</v>
      </c>
      <c r="E7445" s="7">
        <v>44132</v>
      </c>
      <c r="F7445" s="7">
        <v>44137</v>
      </c>
      <c r="G7445" s="7">
        <v>44141</v>
      </c>
      <c r="H7445" s="6">
        <f t="shared" si="348"/>
        <v>9</v>
      </c>
      <c r="I7445" s="6" t="s">
        <v>215</v>
      </c>
      <c r="J7445" s="6">
        <v>21</v>
      </c>
      <c r="K7445" s="6">
        <v>39</v>
      </c>
      <c r="L7445" s="6">
        <v>212</v>
      </c>
      <c r="M7445" s="6">
        <v>16</v>
      </c>
      <c r="N7445" s="6">
        <v>6</v>
      </c>
      <c r="O7445" s="6">
        <v>7.4999999999999997E-2</v>
      </c>
      <c r="P7445" s="8">
        <v>683.4</v>
      </c>
      <c r="Q7445" s="8">
        <v>444.21</v>
      </c>
      <c r="R7445" s="8">
        <f t="shared" si="349"/>
        <v>1127.6100000000001</v>
      </c>
      <c r="S7445" s="8">
        <f>(((Sales[[#This Row],[Unit Price]]-(Sales[[#This Row],[Discount Applied]]*Sales[[#This Row],[Unit Price]]))-Q7445)/Q7445)*100</f>
        <v>42.307692307692314</v>
      </c>
      <c r="T7445" s="8">
        <f t="shared" si="350"/>
        <v>3792.87</v>
      </c>
      <c r="U7445" s="8">
        <f>Sales[[#This Row],[Unit Cost]]*Sales[[#This Row],[Order Quantity]]</f>
        <v>2665.2599999999998</v>
      </c>
    </row>
    <row r="7446" spans="1:21" x14ac:dyDescent="0.2">
      <c r="A7446" s="6" t="s">
        <v>7659</v>
      </c>
      <c r="B7446" s="6" t="s">
        <v>23</v>
      </c>
      <c r="C7446" s="6" t="s">
        <v>145</v>
      </c>
      <c r="D7446" s="7">
        <v>44100</v>
      </c>
      <c r="E7446" s="7">
        <v>44132</v>
      </c>
      <c r="F7446" s="7">
        <v>44152</v>
      </c>
      <c r="G7446" s="7">
        <v>44161</v>
      </c>
      <c r="H7446" s="6">
        <f t="shared" si="348"/>
        <v>29</v>
      </c>
      <c r="I7446" s="6" t="s">
        <v>215</v>
      </c>
      <c r="J7446" s="6">
        <v>23</v>
      </c>
      <c r="K7446" s="6">
        <v>9</v>
      </c>
      <c r="L7446" s="6">
        <v>172</v>
      </c>
      <c r="M7446" s="6">
        <v>34</v>
      </c>
      <c r="N7446" s="6">
        <v>1</v>
      </c>
      <c r="O7446" s="6">
        <v>7.4999999999999997E-2</v>
      </c>
      <c r="P7446" s="8">
        <v>5333.2</v>
      </c>
      <c r="Q7446" s="8">
        <v>2986.5920000000001</v>
      </c>
      <c r="R7446" s="8">
        <f t="shared" si="349"/>
        <v>1946.6179999999999</v>
      </c>
      <c r="S7446" s="8">
        <f>(((Sales[[#This Row],[Unit Price]]-(Sales[[#This Row],[Discount Applied]]*Sales[[#This Row],[Unit Price]]))-Q7446)/Q7446)*100</f>
        <v>65.178571428571416</v>
      </c>
      <c r="T7446" s="8">
        <f t="shared" si="350"/>
        <v>4933.21</v>
      </c>
      <c r="U7446" s="8">
        <f>Sales[[#This Row],[Unit Cost]]*Sales[[#This Row],[Order Quantity]]</f>
        <v>2986.5920000000001</v>
      </c>
    </row>
    <row r="7447" spans="1:21" x14ac:dyDescent="0.2">
      <c r="A7447" s="6" t="s">
        <v>7660</v>
      </c>
      <c r="B7447" s="6" t="s">
        <v>25</v>
      </c>
      <c r="C7447" s="6" t="s">
        <v>144</v>
      </c>
      <c r="D7447" s="7">
        <v>44000</v>
      </c>
      <c r="E7447" s="7">
        <v>44132</v>
      </c>
      <c r="F7447" s="7">
        <v>44157</v>
      </c>
      <c r="G7447" s="7">
        <v>44167</v>
      </c>
      <c r="H7447" s="6">
        <f t="shared" si="348"/>
        <v>35</v>
      </c>
      <c r="I7447" s="6" t="s">
        <v>215</v>
      </c>
      <c r="J7447" s="6">
        <v>13</v>
      </c>
      <c r="K7447" s="6">
        <v>43</v>
      </c>
      <c r="L7447" s="6">
        <v>77</v>
      </c>
      <c r="M7447" s="6">
        <v>21</v>
      </c>
      <c r="N7447" s="6">
        <v>2</v>
      </c>
      <c r="O7447" s="6">
        <v>0.05</v>
      </c>
      <c r="P7447" s="8">
        <v>1748.7</v>
      </c>
      <c r="Q7447" s="8">
        <v>1381.4730000000002</v>
      </c>
      <c r="R7447" s="8">
        <f t="shared" si="349"/>
        <v>559.58399999999983</v>
      </c>
      <c r="S7447" s="8">
        <f>(((Sales[[#This Row],[Unit Price]]-(Sales[[#This Row],[Discount Applied]]*Sales[[#This Row],[Unit Price]]))-Q7447)/Q7447)*100</f>
        <v>20.253164556962016</v>
      </c>
      <c r="T7447" s="8">
        <f t="shared" si="350"/>
        <v>3322.53</v>
      </c>
      <c r="U7447" s="8">
        <f>Sales[[#This Row],[Unit Cost]]*Sales[[#This Row],[Order Quantity]]</f>
        <v>2762.9460000000004</v>
      </c>
    </row>
    <row r="7448" spans="1:21" x14ac:dyDescent="0.2">
      <c r="A7448" s="6" t="s">
        <v>7661</v>
      </c>
      <c r="B7448" s="6" t="s">
        <v>23</v>
      </c>
      <c r="C7448" s="6" t="s">
        <v>143</v>
      </c>
      <c r="D7448" s="7">
        <v>44000</v>
      </c>
      <c r="E7448" s="7">
        <v>44132</v>
      </c>
      <c r="F7448" s="7">
        <v>44138</v>
      </c>
      <c r="G7448" s="7">
        <v>44146</v>
      </c>
      <c r="H7448" s="6">
        <f t="shared" si="348"/>
        <v>14</v>
      </c>
      <c r="I7448" s="6" t="s">
        <v>215</v>
      </c>
      <c r="J7448" s="6">
        <v>23</v>
      </c>
      <c r="K7448" s="6">
        <v>43</v>
      </c>
      <c r="L7448" s="6">
        <v>343</v>
      </c>
      <c r="M7448" s="6">
        <v>5</v>
      </c>
      <c r="N7448" s="6">
        <v>8</v>
      </c>
      <c r="O7448" s="6">
        <v>0.05</v>
      </c>
      <c r="P7448" s="8">
        <v>221.1</v>
      </c>
      <c r="Q7448" s="8">
        <v>101.706</v>
      </c>
      <c r="R7448" s="8">
        <f t="shared" si="349"/>
        <v>866.71199999999988</v>
      </c>
      <c r="S7448" s="8">
        <f>(((Sales[[#This Row],[Unit Price]]-(Sales[[#This Row],[Discount Applied]]*Sales[[#This Row],[Unit Price]]))-Q7448)/Q7448)*100</f>
        <v>106.52173913043477</v>
      </c>
      <c r="T7448" s="8">
        <f t="shared" si="350"/>
        <v>1680.36</v>
      </c>
      <c r="U7448" s="8">
        <f>Sales[[#This Row],[Unit Cost]]*Sales[[#This Row],[Order Quantity]]</f>
        <v>813.64800000000002</v>
      </c>
    </row>
    <row r="7449" spans="1:21" x14ac:dyDescent="0.2">
      <c r="A7449" s="6" t="s">
        <v>7662</v>
      </c>
      <c r="B7449" s="6" t="s">
        <v>23</v>
      </c>
      <c r="C7449" s="6" t="s">
        <v>145</v>
      </c>
      <c r="D7449" s="7">
        <v>44000</v>
      </c>
      <c r="E7449" s="7">
        <v>44132</v>
      </c>
      <c r="F7449" s="7">
        <v>44150</v>
      </c>
      <c r="G7449" s="7">
        <v>44154</v>
      </c>
      <c r="H7449" s="6">
        <f t="shared" si="348"/>
        <v>22</v>
      </c>
      <c r="I7449" s="6" t="s">
        <v>215</v>
      </c>
      <c r="J7449" s="6">
        <v>23</v>
      </c>
      <c r="K7449" s="6">
        <v>34</v>
      </c>
      <c r="L7449" s="6">
        <v>127</v>
      </c>
      <c r="M7449" s="6">
        <v>14</v>
      </c>
      <c r="N7449" s="6">
        <v>5</v>
      </c>
      <c r="O7449" s="6">
        <v>0.1</v>
      </c>
      <c r="P7449" s="8">
        <v>1681.7</v>
      </c>
      <c r="Q7449" s="8">
        <v>1227.6410000000001</v>
      </c>
      <c r="R7449" s="8">
        <f t="shared" si="349"/>
        <v>1429.4449999999997</v>
      </c>
      <c r="S7449" s="8">
        <f>(((Sales[[#This Row],[Unit Price]]-(Sales[[#This Row],[Discount Applied]]*Sales[[#This Row],[Unit Price]]))-Q7449)/Q7449)*100</f>
        <v>23.287671232876704</v>
      </c>
      <c r="T7449" s="8">
        <f t="shared" si="350"/>
        <v>7567.65</v>
      </c>
      <c r="U7449" s="8">
        <f>Sales[[#This Row],[Unit Cost]]*Sales[[#This Row],[Order Quantity]]</f>
        <v>6138.2049999999999</v>
      </c>
    </row>
    <row r="7450" spans="1:21" x14ac:dyDescent="0.2">
      <c r="A7450" s="6" t="s">
        <v>7663</v>
      </c>
      <c r="B7450" s="6" t="s">
        <v>24</v>
      </c>
      <c r="C7450" s="6" t="s">
        <v>148</v>
      </c>
      <c r="D7450" s="7">
        <v>44000</v>
      </c>
      <c r="E7450" s="7">
        <v>44132</v>
      </c>
      <c r="F7450" s="7">
        <v>44149</v>
      </c>
      <c r="G7450" s="7">
        <v>44158</v>
      </c>
      <c r="H7450" s="6">
        <f t="shared" si="348"/>
        <v>26</v>
      </c>
      <c r="I7450" s="6" t="s">
        <v>215</v>
      </c>
      <c r="J7450" s="6">
        <v>6</v>
      </c>
      <c r="K7450" s="6">
        <v>44</v>
      </c>
      <c r="L7450" s="6">
        <v>14</v>
      </c>
      <c r="M7450" s="6">
        <v>7</v>
      </c>
      <c r="N7450" s="6">
        <v>1</v>
      </c>
      <c r="O7450" s="6">
        <v>0.05</v>
      </c>
      <c r="P7450" s="8">
        <v>817.4</v>
      </c>
      <c r="Q7450" s="8">
        <v>531.31000000000006</v>
      </c>
      <c r="R7450" s="8">
        <f t="shared" si="349"/>
        <v>245.21999999999991</v>
      </c>
      <c r="S7450" s="8">
        <f>(((Sales[[#This Row],[Unit Price]]-(Sales[[#This Row],[Discount Applied]]*Sales[[#This Row],[Unit Price]]))-Q7450)/Q7450)*100</f>
        <v>46.153846153846132</v>
      </c>
      <c r="T7450" s="8">
        <f t="shared" si="350"/>
        <v>776.53</v>
      </c>
      <c r="U7450" s="8">
        <f>Sales[[#This Row],[Unit Cost]]*Sales[[#This Row],[Order Quantity]]</f>
        <v>531.31000000000006</v>
      </c>
    </row>
    <row r="7451" spans="1:21" x14ac:dyDescent="0.2">
      <c r="A7451" s="6" t="s">
        <v>7664</v>
      </c>
      <c r="B7451" s="6" t="s">
        <v>25</v>
      </c>
      <c r="C7451" s="6" t="s">
        <v>148</v>
      </c>
      <c r="D7451" s="7">
        <v>44000</v>
      </c>
      <c r="E7451" s="7">
        <v>44132</v>
      </c>
      <c r="F7451" s="7">
        <v>44149</v>
      </c>
      <c r="G7451" s="7">
        <v>44154</v>
      </c>
      <c r="H7451" s="6">
        <f t="shared" si="348"/>
        <v>22</v>
      </c>
      <c r="I7451" s="6" t="s">
        <v>215</v>
      </c>
      <c r="J7451" s="6">
        <v>20</v>
      </c>
      <c r="K7451" s="6">
        <v>42</v>
      </c>
      <c r="L7451" s="6">
        <v>41</v>
      </c>
      <c r="M7451" s="6">
        <v>28</v>
      </c>
      <c r="N7451" s="6">
        <v>7</v>
      </c>
      <c r="O7451" s="6">
        <v>7.4999999999999997E-2</v>
      </c>
      <c r="P7451" s="8">
        <v>964.80000000000007</v>
      </c>
      <c r="Q7451" s="8">
        <v>578.88</v>
      </c>
      <c r="R7451" s="8">
        <f t="shared" si="349"/>
        <v>2194.92</v>
      </c>
      <c r="S7451" s="8">
        <f>(((Sales[[#This Row],[Unit Price]]-(Sales[[#This Row],[Discount Applied]]*Sales[[#This Row],[Unit Price]]))-Q7451)/Q7451)*100</f>
        <v>54.166666666666671</v>
      </c>
      <c r="T7451" s="8">
        <f t="shared" si="350"/>
        <v>6247.08</v>
      </c>
      <c r="U7451" s="8">
        <f>Sales[[#This Row],[Unit Cost]]*Sales[[#This Row],[Order Quantity]]</f>
        <v>4052.16</v>
      </c>
    </row>
    <row r="7452" spans="1:21" x14ac:dyDescent="0.2">
      <c r="A7452" s="6" t="s">
        <v>7665</v>
      </c>
      <c r="B7452" s="6" t="s">
        <v>24</v>
      </c>
      <c r="C7452" s="6" t="s">
        <v>147</v>
      </c>
      <c r="D7452" s="7">
        <v>44000</v>
      </c>
      <c r="E7452" s="7">
        <v>44132</v>
      </c>
      <c r="F7452" s="7">
        <v>44138</v>
      </c>
      <c r="G7452" s="7">
        <v>44148</v>
      </c>
      <c r="H7452" s="6">
        <f t="shared" si="348"/>
        <v>16</v>
      </c>
      <c r="I7452" s="6" t="s">
        <v>215</v>
      </c>
      <c r="J7452" s="6">
        <v>1</v>
      </c>
      <c r="K7452" s="6">
        <v>49</v>
      </c>
      <c r="L7452" s="6">
        <v>235</v>
      </c>
      <c r="M7452" s="6">
        <v>27</v>
      </c>
      <c r="N7452" s="6">
        <v>4</v>
      </c>
      <c r="O7452" s="6">
        <v>0.15</v>
      </c>
      <c r="P7452" s="8">
        <v>978.2</v>
      </c>
      <c r="Q7452" s="8">
        <v>401.06200000000001</v>
      </c>
      <c r="R7452" s="8">
        <f t="shared" si="349"/>
        <v>1721.6320000000001</v>
      </c>
      <c r="S7452" s="8">
        <f>(((Sales[[#This Row],[Unit Price]]-(Sales[[#This Row],[Discount Applied]]*Sales[[#This Row],[Unit Price]]))-Q7452)/Q7452)*100</f>
        <v>107.31707317073172</v>
      </c>
      <c r="T7452" s="8">
        <f t="shared" si="350"/>
        <v>3325.88</v>
      </c>
      <c r="U7452" s="8">
        <f>Sales[[#This Row],[Unit Cost]]*Sales[[#This Row],[Order Quantity]]</f>
        <v>1604.248</v>
      </c>
    </row>
    <row r="7453" spans="1:21" x14ac:dyDescent="0.2">
      <c r="A7453" s="6" t="s">
        <v>7666</v>
      </c>
      <c r="B7453" s="6" t="s">
        <v>23</v>
      </c>
      <c r="C7453" s="6" t="s">
        <v>145</v>
      </c>
      <c r="D7453" s="7">
        <v>44000</v>
      </c>
      <c r="E7453" s="7">
        <v>44132</v>
      </c>
      <c r="F7453" s="7">
        <v>44140</v>
      </c>
      <c r="G7453" s="7">
        <v>44147</v>
      </c>
      <c r="H7453" s="6">
        <f t="shared" si="348"/>
        <v>15</v>
      </c>
      <c r="I7453" s="6" t="s">
        <v>215</v>
      </c>
      <c r="J7453" s="6">
        <v>25</v>
      </c>
      <c r="K7453" s="6">
        <v>18</v>
      </c>
      <c r="L7453" s="6">
        <v>90</v>
      </c>
      <c r="M7453" s="6">
        <v>13</v>
      </c>
      <c r="N7453" s="6">
        <v>2</v>
      </c>
      <c r="O7453" s="6">
        <v>0.05</v>
      </c>
      <c r="P7453" s="8">
        <v>4006.6</v>
      </c>
      <c r="Q7453" s="8">
        <v>2043.366</v>
      </c>
      <c r="R7453" s="8">
        <f t="shared" si="349"/>
        <v>3525.808</v>
      </c>
      <c r="S7453" s="8">
        <f>(((Sales[[#This Row],[Unit Price]]-(Sales[[#This Row],[Discount Applied]]*Sales[[#This Row],[Unit Price]]))-Q7453)/Q7453)*100</f>
        <v>86.274509803921575</v>
      </c>
      <c r="T7453" s="8">
        <f t="shared" si="350"/>
        <v>7612.54</v>
      </c>
      <c r="U7453" s="8">
        <f>Sales[[#This Row],[Unit Cost]]*Sales[[#This Row],[Order Quantity]]</f>
        <v>4086.732</v>
      </c>
    </row>
    <row r="7454" spans="1:21" x14ac:dyDescent="0.2">
      <c r="A7454" s="6" t="s">
        <v>7667</v>
      </c>
      <c r="B7454" s="6" t="s">
        <v>24</v>
      </c>
      <c r="C7454" s="6" t="s">
        <v>147</v>
      </c>
      <c r="D7454" s="7">
        <v>44000</v>
      </c>
      <c r="E7454" s="7">
        <v>44133</v>
      </c>
      <c r="F7454" s="7">
        <v>44161</v>
      </c>
      <c r="G7454" s="7">
        <v>44168</v>
      </c>
      <c r="H7454" s="6">
        <f t="shared" si="348"/>
        <v>35</v>
      </c>
      <c r="I7454" s="6" t="s">
        <v>215</v>
      </c>
      <c r="J7454" s="6">
        <v>5</v>
      </c>
      <c r="K7454" s="6">
        <v>48</v>
      </c>
      <c r="L7454" s="6">
        <v>204</v>
      </c>
      <c r="M7454" s="6">
        <v>14</v>
      </c>
      <c r="N7454" s="6">
        <v>7</v>
      </c>
      <c r="O7454" s="6">
        <v>0.05</v>
      </c>
      <c r="P7454" s="8">
        <v>1038.5</v>
      </c>
      <c r="Q7454" s="8">
        <v>695.79500000000007</v>
      </c>
      <c r="R7454" s="8">
        <f t="shared" si="349"/>
        <v>2035.4599999999991</v>
      </c>
      <c r="S7454" s="8">
        <f>(((Sales[[#This Row],[Unit Price]]-(Sales[[#This Row],[Discount Applied]]*Sales[[#This Row],[Unit Price]]))-Q7454)/Q7454)*100</f>
        <v>41.791044776119399</v>
      </c>
      <c r="T7454" s="8">
        <f t="shared" si="350"/>
        <v>6906.0249999999996</v>
      </c>
      <c r="U7454" s="8">
        <f>Sales[[#This Row],[Unit Cost]]*Sales[[#This Row],[Order Quantity]]</f>
        <v>4870.5650000000005</v>
      </c>
    </row>
    <row r="7455" spans="1:21" x14ac:dyDescent="0.2">
      <c r="A7455" s="6" t="s">
        <v>7668</v>
      </c>
      <c r="B7455" s="6" t="s">
        <v>25</v>
      </c>
      <c r="C7455" s="6" t="s">
        <v>144</v>
      </c>
      <c r="D7455" s="7">
        <v>44000</v>
      </c>
      <c r="E7455" s="7">
        <v>44133</v>
      </c>
      <c r="F7455" s="7">
        <v>44158</v>
      </c>
      <c r="G7455" s="7">
        <v>44166</v>
      </c>
      <c r="H7455" s="6">
        <f t="shared" si="348"/>
        <v>33</v>
      </c>
      <c r="I7455" s="6" t="s">
        <v>215</v>
      </c>
      <c r="J7455" s="6">
        <v>14</v>
      </c>
      <c r="K7455" s="6">
        <v>23</v>
      </c>
      <c r="L7455" s="6">
        <v>63</v>
      </c>
      <c r="M7455" s="6">
        <v>7</v>
      </c>
      <c r="N7455" s="6">
        <v>7</v>
      </c>
      <c r="O7455" s="6">
        <v>0.1</v>
      </c>
      <c r="P7455" s="8">
        <v>2452.2000000000003</v>
      </c>
      <c r="Q7455" s="8">
        <v>1741.0620000000001</v>
      </c>
      <c r="R7455" s="8">
        <f t="shared" si="349"/>
        <v>3261.4259999999995</v>
      </c>
      <c r="S7455" s="8">
        <f>(((Sales[[#This Row],[Unit Price]]-(Sales[[#This Row],[Discount Applied]]*Sales[[#This Row],[Unit Price]]))-Q7455)/Q7455)*100</f>
        <v>26.76056338028171</v>
      </c>
      <c r="T7455" s="8">
        <f t="shared" si="350"/>
        <v>15448.86</v>
      </c>
      <c r="U7455" s="8">
        <f>Sales[[#This Row],[Unit Cost]]*Sales[[#This Row],[Order Quantity]]</f>
        <v>12187.434000000001</v>
      </c>
    </row>
    <row r="7456" spans="1:21" x14ac:dyDescent="0.2">
      <c r="A7456" s="6" t="s">
        <v>7669</v>
      </c>
      <c r="B7456" s="6" t="s">
        <v>23</v>
      </c>
      <c r="C7456" s="6" t="s">
        <v>146</v>
      </c>
      <c r="D7456" s="7">
        <v>44000</v>
      </c>
      <c r="E7456" s="7">
        <v>44133</v>
      </c>
      <c r="F7456" s="7">
        <v>44153</v>
      </c>
      <c r="G7456" s="7">
        <v>44156</v>
      </c>
      <c r="H7456" s="6">
        <f t="shared" si="348"/>
        <v>23</v>
      </c>
      <c r="I7456" s="6" t="s">
        <v>215</v>
      </c>
      <c r="J7456" s="6">
        <v>25</v>
      </c>
      <c r="K7456" s="6">
        <v>42</v>
      </c>
      <c r="L7456" s="6">
        <v>316</v>
      </c>
      <c r="M7456" s="6">
        <v>12</v>
      </c>
      <c r="N7456" s="6">
        <v>5</v>
      </c>
      <c r="O7456" s="6">
        <v>0.1</v>
      </c>
      <c r="P7456" s="8">
        <v>1708.5</v>
      </c>
      <c r="Q7456" s="8">
        <v>1042.1849999999999</v>
      </c>
      <c r="R7456" s="8">
        <f t="shared" si="349"/>
        <v>2477.3250000000007</v>
      </c>
      <c r="S7456" s="8">
        <f>(((Sales[[#This Row],[Unit Price]]-(Sales[[#This Row],[Discount Applied]]*Sales[[#This Row],[Unit Price]]))-Q7456)/Q7456)*100</f>
        <v>47.54098360655739</v>
      </c>
      <c r="T7456" s="8">
        <f t="shared" si="350"/>
        <v>7688.25</v>
      </c>
      <c r="U7456" s="8">
        <f>Sales[[#This Row],[Unit Cost]]*Sales[[#This Row],[Order Quantity]]</f>
        <v>5210.9249999999993</v>
      </c>
    </row>
    <row r="7457" spans="1:21" x14ac:dyDescent="0.2">
      <c r="A7457" s="6" t="s">
        <v>7670</v>
      </c>
      <c r="B7457" s="6" t="s">
        <v>26</v>
      </c>
      <c r="C7457" s="6" t="s">
        <v>147</v>
      </c>
      <c r="D7457" s="7">
        <v>44000</v>
      </c>
      <c r="E7457" s="7">
        <v>44133</v>
      </c>
      <c r="F7457" s="7">
        <v>44139</v>
      </c>
      <c r="G7457" s="7">
        <v>44149</v>
      </c>
      <c r="H7457" s="6">
        <f t="shared" si="348"/>
        <v>16</v>
      </c>
      <c r="I7457" s="6" t="s">
        <v>215</v>
      </c>
      <c r="J7457" s="6">
        <v>25</v>
      </c>
      <c r="K7457" s="6">
        <v>45</v>
      </c>
      <c r="L7457" s="6">
        <v>230</v>
      </c>
      <c r="M7457" s="6">
        <v>27</v>
      </c>
      <c r="N7457" s="6">
        <v>1</v>
      </c>
      <c r="O7457" s="6">
        <v>7.4999999999999997E-2</v>
      </c>
      <c r="P7457" s="8">
        <v>5969.7</v>
      </c>
      <c r="Q7457" s="8">
        <v>4417.5779999999995</v>
      </c>
      <c r="R7457" s="8">
        <f t="shared" si="349"/>
        <v>1104.3945000000003</v>
      </c>
      <c r="S7457" s="8">
        <f>(((Sales[[#This Row],[Unit Price]]-(Sales[[#This Row],[Discount Applied]]*Sales[[#This Row],[Unit Price]]))-Q7457)/Q7457)*100</f>
        <v>25.000000000000011</v>
      </c>
      <c r="T7457" s="8">
        <f t="shared" si="350"/>
        <v>5521.9724999999999</v>
      </c>
      <c r="U7457" s="8">
        <f>Sales[[#This Row],[Unit Cost]]*Sales[[#This Row],[Order Quantity]]</f>
        <v>4417.5779999999995</v>
      </c>
    </row>
    <row r="7458" spans="1:21" x14ac:dyDescent="0.2">
      <c r="A7458" s="6" t="s">
        <v>7671</v>
      </c>
      <c r="B7458" s="6" t="s">
        <v>23</v>
      </c>
      <c r="C7458" s="6" t="s">
        <v>145</v>
      </c>
      <c r="D7458" s="7">
        <v>44000</v>
      </c>
      <c r="E7458" s="7">
        <v>44133</v>
      </c>
      <c r="F7458" s="7">
        <v>44136</v>
      </c>
      <c r="G7458" s="7">
        <v>44137</v>
      </c>
      <c r="H7458" s="6">
        <f t="shared" si="348"/>
        <v>4</v>
      </c>
      <c r="I7458" s="6" t="s">
        <v>215</v>
      </c>
      <c r="J7458" s="6">
        <v>20</v>
      </c>
      <c r="K7458" s="6">
        <v>16</v>
      </c>
      <c r="L7458" s="6">
        <v>189</v>
      </c>
      <c r="M7458" s="6">
        <v>29</v>
      </c>
      <c r="N7458" s="6">
        <v>6</v>
      </c>
      <c r="O7458" s="6">
        <v>7.4999999999999997E-2</v>
      </c>
      <c r="P7458" s="8">
        <v>1902.8</v>
      </c>
      <c r="Q7458" s="8">
        <v>761.12</v>
      </c>
      <c r="R7458" s="8">
        <f t="shared" si="349"/>
        <v>5993.8199999999988</v>
      </c>
      <c r="S7458" s="8">
        <f>(((Sales[[#This Row],[Unit Price]]-(Sales[[#This Row],[Discount Applied]]*Sales[[#This Row],[Unit Price]]))-Q7458)/Q7458)*100</f>
        <v>131.24999999999997</v>
      </c>
      <c r="T7458" s="8">
        <f t="shared" si="350"/>
        <v>10560.539999999999</v>
      </c>
      <c r="U7458" s="8">
        <f>Sales[[#This Row],[Unit Cost]]*Sales[[#This Row],[Order Quantity]]</f>
        <v>4566.72</v>
      </c>
    </row>
    <row r="7459" spans="1:21" x14ac:dyDescent="0.2">
      <c r="A7459" s="6" t="s">
        <v>7672</v>
      </c>
      <c r="B7459" s="6" t="s">
        <v>24</v>
      </c>
      <c r="C7459" s="6" t="s">
        <v>144</v>
      </c>
      <c r="D7459" s="7">
        <v>44000</v>
      </c>
      <c r="E7459" s="7">
        <v>44133</v>
      </c>
      <c r="F7459" s="7">
        <v>44142</v>
      </c>
      <c r="G7459" s="7">
        <v>44144</v>
      </c>
      <c r="H7459" s="6">
        <f t="shared" si="348"/>
        <v>11</v>
      </c>
      <c r="I7459" s="6" t="s">
        <v>215</v>
      </c>
      <c r="J7459" s="6">
        <v>8</v>
      </c>
      <c r="K7459" s="6">
        <v>41</v>
      </c>
      <c r="L7459" s="6">
        <v>83</v>
      </c>
      <c r="M7459" s="6">
        <v>37</v>
      </c>
      <c r="N7459" s="6">
        <v>6</v>
      </c>
      <c r="O7459" s="6">
        <v>0.1</v>
      </c>
      <c r="P7459" s="8">
        <v>2479</v>
      </c>
      <c r="Q7459" s="8">
        <v>1041.18</v>
      </c>
      <c r="R7459" s="8">
        <f t="shared" si="349"/>
        <v>7139.52</v>
      </c>
      <c r="S7459" s="8">
        <f>(((Sales[[#This Row],[Unit Price]]-(Sales[[#This Row],[Discount Applied]]*Sales[[#This Row],[Unit Price]]))-Q7459)/Q7459)*100</f>
        <v>114.28571428571426</v>
      </c>
      <c r="T7459" s="8">
        <f t="shared" si="350"/>
        <v>13386.6</v>
      </c>
      <c r="U7459" s="8">
        <f>Sales[[#This Row],[Unit Cost]]*Sales[[#This Row],[Order Quantity]]</f>
        <v>6247.08</v>
      </c>
    </row>
    <row r="7460" spans="1:21" x14ac:dyDescent="0.2">
      <c r="A7460" s="6" t="s">
        <v>7673</v>
      </c>
      <c r="B7460" s="6" t="s">
        <v>25</v>
      </c>
      <c r="C7460" s="6" t="s">
        <v>148</v>
      </c>
      <c r="D7460" s="7">
        <v>44000</v>
      </c>
      <c r="E7460" s="7">
        <v>44133</v>
      </c>
      <c r="F7460" s="7">
        <v>44139</v>
      </c>
      <c r="G7460" s="7">
        <v>44142</v>
      </c>
      <c r="H7460" s="6">
        <f t="shared" si="348"/>
        <v>9</v>
      </c>
      <c r="I7460" s="6" t="s">
        <v>215</v>
      </c>
      <c r="J7460" s="6">
        <v>13</v>
      </c>
      <c r="K7460" s="6">
        <v>36</v>
      </c>
      <c r="L7460" s="6">
        <v>55</v>
      </c>
      <c r="M7460" s="6">
        <v>37</v>
      </c>
      <c r="N7460" s="6">
        <v>3</v>
      </c>
      <c r="O7460" s="6">
        <v>0.2</v>
      </c>
      <c r="P7460" s="8">
        <v>3289.7000000000003</v>
      </c>
      <c r="Q7460" s="8">
        <v>2500.172</v>
      </c>
      <c r="R7460" s="8">
        <f t="shared" si="349"/>
        <v>394.76400000000103</v>
      </c>
      <c r="S7460" s="8">
        <f>(((Sales[[#This Row],[Unit Price]]-(Sales[[#This Row],[Discount Applied]]*Sales[[#This Row],[Unit Price]]))-Q7460)/Q7460)*100</f>
        <v>5.2631578947368496</v>
      </c>
      <c r="T7460" s="8">
        <f t="shared" si="350"/>
        <v>7895.2800000000007</v>
      </c>
      <c r="U7460" s="8">
        <f>Sales[[#This Row],[Unit Cost]]*Sales[[#This Row],[Order Quantity]]</f>
        <v>7500.5159999999996</v>
      </c>
    </row>
    <row r="7461" spans="1:21" x14ac:dyDescent="0.2">
      <c r="A7461" s="6" t="s">
        <v>7674</v>
      </c>
      <c r="B7461" s="6" t="s">
        <v>25</v>
      </c>
      <c r="C7461" s="6" t="s">
        <v>147</v>
      </c>
      <c r="D7461" s="7">
        <v>44000</v>
      </c>
      <c r="E7461" s="7">
        <v>44133</v>
      </c>
      <c r="F7461" s="7">
        <v>44135</v>
      </c>
      <c r="G7461" s="7">
        <v>44144</v>
      </c>
      <c r="H7461" s="6">
        <f t="shared" si="348"/>
        <v>11</v>
      </c>
      <c r="I7461" s="6" t="s">
        <v>215</v>
      </c>
      <c r="J7461" s="6">
        <v>19</v>
      </c>
      <c r="K7461" s="6">
        <v>39</v>
      </c>
      <c r="L7461" s="6">
        <v>242</v>
      </c>
      <c r="M7461" s="6">
        <v>41</v>
      </c>
      <c r="N7461" s="6">
        <v>6</v>
      </c>
      <c r="O7461" s="6">
        <v>0.2</v>
      </c>
      <c r="P7461" s="8">
        <v>1078.7</v>
      </c>
      <c r="Q7461" s="8">
        <v>787.45100000000002</v>
      </c>
      <c r="R7461" s="8">
        <f t="shared" si="349"/>
        <v>453.05400000000009</v>
      </c>
      <c r="S7461" s="8">
        <f>(((Sales[[#This Row],[Unit Price]]-(Sales[[#This Row],[Discount Applied]]*Sales[[#This Row],[Unit Price]]))-Q7461)/Q7461)*100</f>
        <v>9.5890410958904138</v>
      </c>
      <c r="T7461" s="8">
        <f t="shared" si="350"/>
        <v>5177.76</v>
      </c>
      <c r="U7461" s="8">
        <f>Sales[[#This Row],[Unit Cost]]*Sales[[#This Row],[Order Quantity]]</f>
        <v>4724.7060000000001</v>
      </c>
    </row>
    <row r="7462" spans="1:21" x14ac:dyDescent="0.2">
      <c r="A7462" s="6" t="s">
        <v>7675</v>
      </c>
      <c r="B7462" s="6" t="s">
        <v>24</v>
      </c>
      <c r="C7462" s="6" t="s">
        <v>143</v>
      </c>
      <c r="D7462" s="7">
        <v>44000</v>
      </c>
      <c r="E7462" s="7">
        <v>44134</v>
      </c>
      <c r="F7462" s="7">
        <v>44139</v>
      </c>
      <c r="G7462" s="7">
        <v>44140</v>
      </c>
      <c r="H7462" s="6">
        <f t="shared" si="348"/>
        <v>6</v>
      </c>
      <c r="I7462" s="6" t="s">
        <v>215</v>
      </c>
      <c r="J7462" s="6">
        <v>6</v>
      </c>
      <c r="K7462" s="6">
        <v>22</v>
      </c>
      <c r="L7462" s="6">
        <v>359</v>
      </c>
      <c r="M7462" s="6">
        <v>16</v>
      </c>
      <c r="N7462" s="6">
        <v>7</v>
      </c>
      <c r="O7462" s="6">
        <v>0.05</v>
      </c>
      <c r="P7462" s="8">
        <v>2626.4</v>
      </c>
      <c r="Q7462" s="8">
        <v>1680.8960000000002</v>
      </c>
      <c r="R7462" s="8">
        <f t="shared" si="349"/>
        <v>5699.2879999999968</v>
      </c>
      <c r="S7462" s="8">
        <f>(((Sales[[#This Row],[Unit Price]]-(Sales[[#This Row],[Discount Applied]]*Sales[[#This Row],[Unit Price]]))-Q7462)/Q7462)*100</f>
        <v>48.437499999999979</v>
      </c>
      <c r="T7462" s="8">
        <f t="shared" si="350"/>
        <v>17465.559999999998</v>
      </c>
      <c r="U7462" s="8">
        <f>Sales[[#This Row],[Unit Cost]]*Sales[[#This Row],[Order Quantity]]</f>
        <v>11766.272000000001</v>
      </c>
    </row>
    <row r="7463" spans="1:21" x14ac:dyDescent="0.2">
      <c r="A7463" s="6" t="s">
        <v>7676</v>
      </c>
      <c r="B7463" s="6" t="s">
        <v>25</v>
      </c>
      <c r="C7463" s="6" t="s">
        <v>145</v>
      </c>
      <c r="D7463" s="7">
        <v>44000</v>
      </c>
      <c r="E7463" s="7">
        <v>44134</v>
      </c>
      <c r="F7463" s="7">
        <v>44162</v>
      </c>
      <c r="G7463" s="7">
        <v>44172</v>
      </c>
      <c r="H7463" s="6">
        <f t="shared" si="348"/>
        <v>38</v>
      </c>
      <c r="I7463" s="6" t="s">
        <v>215</v>
      </c>
      <c r="J7463" s="6">
        <v>18</v>
      </c>
      <c r="K7463" s="6">
        <v>13</v>
      </c>
      <c r="L7463" s="6">
        <v>147</v>
      </c>
      <c r="M7463" s="6">
        <v>41</v>
      </c>
      <c r="N7463" s="6">
        <v>7</v>
      </c>
      <c r="O7463" s="6">
        <v>0.15</v>
      </c>
      <c r="P7463" s="8">
        <v>5487.3</v>
      </c>
      <c r="Q7463" s="8">
        <v>3292.38</v>
      </c>
      <c r="R7463" s="8">
        <f t="shared" si="349"/>
        <v>9602.7749999999978</v>
      </c>
      <c r="S7463" s="8">
        <f>(((Sales[[#This Row],[Unit Price]]-(Sales[[#This Row],[Discount Applied]]*Sales[[#This Row],[Unit Price]]))-Q7463)/Q7463)*100</f>
        <v>41.666666666666657</v>
      </c>
      <c r="T7463" s="8">
        <f t="shared" si="350"/>
        <v>32649.434999999998</v>
      </c>
      <c r="U7463" s="8">
        <f>Sales[[#This Row],[Unit Cost]]*Sales[[#This Row],[Order Quantity]]</f>
        <v>23046.66</v>
      </c>
    </row>
    <row r="7464" spans="1:21" x14ac:dyDescent="0.2">
      <c r="A7464" s="6" t="s">
        <v>7677</v>
      </c>
      <c r="B7464" s="6" t="s">
        <v>24</v>
      </c>
      <c r="C7464" s="6" t="s">
        <v>144</v>
      </c>
      <c r="D7464" s="7">
        <v>44000</v>
      </c>
      <c r="E7464" s="7">
        <v>44134</v>
      </c>
      <c r="F7464" s="7">
        <v>44137</v>
      </c>
      <c r="G7464" s="7">
        <v>44146</v>
      </c>
      <c r="H7464" s="6">
        <f t="shared" si="348"/>
        <v>12</v>
      </c>
      <c r="I7464" s="6" t="s">
        <v>215</v>
      </c>
      <c r="J7464" s="6">
        <v>9</v>
      </c>
      <c r="K7464" s="6">
        <v>3</v>
      </c>
      <c r="L7464" s="6">
        <v>70</v>
      </c>
      <c r="M7464" s="6">
        <v>46</v>
      </c>
      <c r="N7464" s="6">
        <v>2</v>
      </c>
      <c r="O7464" s="6">
        <v>7.4999999999999997E-2</v>
      </c>
      <c r="P7464" s="8">
        <v>2639.8</v>
      </c>
      <c r="Q7464" s="8">
        <v>1293.502</v>
      </c>
      <c r="R7464" s="8">
        <f t="shared" si="349"/>
        <v>2296.6260000000002</v>
      </c>
      <c r="S7464" s="8">
        <f>(((Sales[[#This Row],[Unit Price]]-(Sales[[#This Row],[Discount Applied]]*Sales[[#This Row],[Unit Price]]))-Q7464)/Q7464)*100</f>
        <v>88.775510204081641</v>
      </c>
      <c r="T7464" s="8">
        <f t="shared" si="350"/>
        <v>4883.63</v>
      </c>
      <c r="U7464" s="8">
        <f>Sales[[#This Row],[Unit Cost]]*Sales[[#This Row],[Order Quantity]]</f>
        <v>2587.0039999999999</v>
      </c>
    </row>
    <row r="7465" spans="1:21" x14ac:dyDescent="0.2">
      <c r="A7465" s="6" t="s">
        <v>7678</v>
      </c>
      <c r="B7465" s="6" t="s">
        <v>25</v>
      </c>
      <c r="C7465" s="6" t="s">
        <v>148</v>
      </c>
      <c r="D7465" s="7">
        <v>44000</v>
      </c>
      <c r="E7465" s="7">
        <v>44134</v>
      </c>
      <c r="F7465" s="7">
        <v>44150</v>
      </c>
      <c r="G7465" s="7">
        <v>44159</v>
      </c>
      <c r="H7465" s="6">
        <f t="shared" si="348"/>
        <v>25</v>
      </c>
      <c r="I7465" s="6" t="s">
        <v>215</v>
      </c>
      <c r="J7465" s="6">
        <v>15</v>
      </c>
      <c r="K7465" s="6">
        <v>46</v>
      </c>
      <c r="L7465" s="6">
        <v>32</v>
      </c>
      <c r="M7465" s="6">
        <v>11</v>
      </c>
      <c r="N7465" s="6">
        <v>2</v>
      </c>
      <c r="O7465" s="6">
        <v>0.15</v>
      </c>
      <c r="P7465" s="8">
        <v>1165.8</v>
      </c>
      <c r="Q7465" s="8">
        <v>512.952</v>
      </c>
      <c r="R7465" s="8">
        <f t="shared" si="349"/>
        <v>955.9559999999999</v>
      </c>
      <c r="S7465" s="8">
        <f>(((Sales[[#This Row],[Unit Price]]-(Sales[[#This Row],[Discount Applied]]*Sales[[#This Row],[Unit Price]]))-Q7465)/Q7465)*100</f>
        <v>93.181818181818173</v>
      </c>
      <c r="T7465" s="8">
        <f t="shared" si="350"/>
        <v>1981.86</v>
      </c>
      <c r="U7465" s="8">
        <f>Sales[[#This Row],[Unit Cost]]*Sales[[#This Row],[Order Quantity]]</f>
        <v>1025.904</v>
      </c>
    </row>
    <row r="7466" spans="1:21" x14ac:dyDescent="0.2">
      <c r="A7466" s="6" t="s">
        <v>7679</v>
      </c>
      <c r="B7466" s="6" t="s">
        <v>25</v>
      </c>
      <c r="C7466" s="6" t="s">
        <v>145</v>
      </c>
      <c r="D7466" s="7">
        <v>44000</v>
      </c>
      <c r="E7466" s="7">
        <v>44134</v>
      </c>
      <c r="F7466" s="7">
        <v>44162</v>
      </c>
      <c r="G7466" s="7">
        <v>44164</v>
      </c>
      <c r="H7466" s="6">
        <f t="shared" si="348"/>
        <v>30</v>
      </c>
      <c r="I7466" s="6" t="s">
        <v>215</v>
      </c>
      <c r="J7466" s="6">
        <v>13</v>
      </c>
      <c r="K7466" s="6">
        <v>37</v>
      </c>
      <c r="L7466" s="6">
        <v>103</v>
      </c>
      <c r="M7466" s="6">
        <v>32</v>
      </c>
      <c r="N7466" s="6">
        <v>2</v>
      </c>
      <c r="O7466" s="6">
        <v>0.05</v>
      </c>
      <c r="P7466" s="8">
        <v>1092.1000000000001</v>
      </c>
      <c r="Q7466" s="8">
        <v>797.23300000000006</v>
      </c>
      <c r="R7466" s="8">
        <f t="shared" si="349"/>
        <v>480.52400000000011</v>
      </c>
      <c r="S7466" s="8">
        <f>(((Sales[[#This Row],[Unit Price]]-(Sales[[#This Row],[Discount Applied]]*Sales[[#This Row],[Unit Price]]))-Q7466)/Q7466)*100</f>
        <v>30.136986301369866</v>
      </c>
      <c r="T7466" s="8">
        <f t="shared" si="350"/>
        <v>2074.9900000000002</v>
      </c>
      <c r="U7466" s="8">
        <f>Sales[[#This Row],[Unit Cost]]*Sales[[#This Row],[Order Quantity]]</f>
        <v>1594.4660000000001</v>
      </c>
    </row>
    <row r="7467" spans="1:21" x14ac:dyDescent="0.2">
      <c r="A7467" s="6" t="s">
        <v>7680</v>
      </c>
      <c r="B7467" s="6" t="s">
        <v>25</v>
      </c>
      <c r="C7467" s="6" t="s">
        <v>143</v>
      </c>
      <c r="D7467" s="7">
        <v>44000</v>
      </c>
      <c r="E7467" s="7">
        <v>44134</v>
      </c>
      <c r="F7467" s="7">
        <v>44149</v>
      </c>
      <c r="G7467" s="7">
        <v>44150</v>
      </c>
      <c r="H7467" s="6">
        <f t="shared" si="348"/>
        <v>16</v>
      </c>
      <c r="I7467" s="6" t="s">
        <v>215</v>
      </c>
      <c r="J7467" s="6">
        <v>14</v>
      </c>
      <c r="K7467" s="6">
        <v>22</v>
      </c>
      <c r="L7467" s="6">
        <v>365</v>
      </c>
      <c r="M7467" s="6">
        <v>41</v>
      </c>
      <c r="N7467" s="6">
        <v>3</v>
      </c>
      <c r="O7467" s="6">
        <v>7.4999999999999997E-2</v>
      </c>
      <c r="P7467" s="8">
        <v>6539.2</v>
      </c>
      <c r="Q7467" s="8">
        <v>2942.64</v>
      </c>
      <c r="R7467" s="8">
        <f t="shared" si="349"/>
        <v>9318.3599999999988</v>
      </c>
      <c r="S7467" s="8">
        <f>(((Sales[[#This Row],[Unit Price]]-(Sales[[#This Row],[Discount Applied]]*Sales[[#This Row],[Unit Price]]))-Q7467)/Q7467)*100</f>
        <v>105.55555555555559</v>
      </c>
      <c r="T7467" s="8">
        <f t="shared" si="350"/>
        <v>18146.28</v>
      </c>
      <c r="U7467" s="8">
        <f>Sales[[#This Row],[Unit Cost]]*Sales[[#This Row],[Order Quantity]]</f>
        <v>8827.92</v>
      </c>
    </row>
    <row r="7468" spans="1:21" x14ac:dyDescent="0.2">
      <c r="A7468" s="6" t="s">
        <v>7681</v>
      </c>
      <c r="B7468" s="6" t="s">
        <v>26</v>
      </c>
      <c r="C7468" s="6" t="s">
        <v>148</v>
      </c>
      <c r="D7468" s="7">
        <v>44000</v>
      </c>
      <c r="E7468" s="7">
        <v>44134</v>
      </c>
      <c r="F7468" s="7">
        <v>44138</v>
      </c>
      <c r="G7468" s="7">
        <v>44143</v>
      </c>
      <c r="H7468" s="6">
        <f t="shared" si="348"/>
        <v>9</v>
      </c>
      <c r="I7468" s="6" t="s">
        <v>215</v>
      </c>
      <c r="J7468" s="6">
        <v>27</v>
      </c>
      <c r="K7468" s="6">
        <v>26</v>
      </c>
      <c r="L7468" s="6">
        <v>55</v>
      </c>
      <c r="M7468" s="6">
        <v>8</v>
      </c>
      <c r="N7468" s="6">
        <v>3</v>
      </c>
      <c r="O7468" s="6">
        <v>0.1</v>
      </c>
      <c r="P7468" s="8">
        <v>1105.5</v>
      </c>
      <c r="Q7468" s="8">
        <v>729.63</v>
      </c>
      <c r="R7468" s="8">
        <f t="shared" si="349"/>
        <v>795.96</v>
      </c>
      <c r="S7468" s="8">
        <f>(((Sales[[#This Row],[Unit Price]]-(Sales[[#This Row],[Discount Applied]]*Sales[[#This Row],[Unit Price]]))-Q7468)/Q7468)*100</f>
        <v>36.363636363636367</v>
      </c>
      <c r="T7468" s="8">
        <f t="shared" si="350"/>
        <v>2984.85</v>
      </c>
      <c r="U7468" s="8">
        <f>Sales[[#This Row],[Unit Cost]]*Sales[[#This Row],[Order Quantity]]</f>
        <v>2188.89</v>
      </c>
    </row>
    <row r="7469" spans="1:21" x14ac:dyDescent="0.2">
      <c r="A7469" s="6" t="s">
        <v>7682</v>
      </c>
      <c r="B7469" s="6" t="s">
        <v>24</v>
      </c>
      <c r="C7469" s="6" t="s">
        <v>145</v>
      </c>
      <c r="D7469" s="7">
        <v>44000</v>
      </c>
      <c r="E7469" s="7">
        <v>44134</v>
      </c>
      <c r="F7469" s="7">
        <v>44160</v>
      </c>
      <c r="G7469" s="7">
        <v>44163</v>
      </c>
      <c r="H7469" s="6">
        <f t="shared" si="348"/>
        <v>29</v>
      </c>
      <c r="I7469" s="6" t="s">
        <v>215</v>
      </c>
      <c r="J7469" s="6">
        <v>3</v>
      </c>
      <c r="K7469" s="6">
        <v>36</v>
      </c>
      <c r="L7469" s="6">
        <v>88</v>
      </c>
      <c r="M7469" s="6">
        <v>12</v>
      </c>
      <c r="N7469" s="6">
        <v>3</v>
      </c>
      <c r="O7469" s="6">
        <v>7.4999999999999997E-2</v>
      </c>
      <c r="P7469" s="8">
        <v>1098.8</v>
      </c>
      <c r="Q7469" s="8">
        <v>879.04</v>
      </c>
      <c r="R7469" s="8">
        <f t="shared" si="349"/>
        <v>412.04999999999973</v>
      </c>
      <c r="S7469" s="8">
        <f>(((Sales[[#This Row],[Unit Price]]-(Sales[[#This Row],[Discount Applied]]*Sales[[#This Row],[Unit Price]]))-Q7469)/Q7469)*100</f>
        <v>15.625000000000004</v>
      </c>
      <c r="T7469" s="8">
        <f t="shared" si="350"/>
        <v>3049.1699999999996</v>
      </c>
      <c r="U7469" s="8">
        <f>Sales[[#This Row],[Unit Cost]]*Sales[[#This Row],[Order Quantity]]</f>
        <v>2637.12</v>
      </c>
    </row>
    <row r="7470" spans="1:21" x14ac:dyDescent="0.2">
      <c r="A7470" s="6" t="s">
        <v>7683</v>
      </c>
      <c r="B7470" s="6" t="s">
        <v>25</v>
      </c>
      <c r="C7470" s="6" t="s">
        <v>143</v>
      </c>
      <c r="D7470" s="7">
        <v>44000</v>
      </c>
      <c r="E7470" s="7">
        <v>44134</v>
      </c>
      <c r="F7470" s="7">
        <v>44159</v>
      </c>
      <c r="G7470" s="7">
        <v>44168</v>
      </c>
      <c r="H7470" s="6">
        <f t="shared" si="348"/>
        <v>34</v>
      </c>
      <c r="I7470" s="6" t="s">
        <v>215</v>
      </c>
      <c r="J7470" s="6">
        <v>13</v>
      </c>
      <c r="K7470" s="6">
        <v>4</v>
      </c>
      <c r="L7470" s="6">
        <v>363</v>
      </c>
      <c r="M7470" s="6">
        <v>6</v>
      </c>
      <c r="N7470" s="6">
        <v>3</v>
      </c>
      <c r="O7470" s="6">
        <v>0.15</v>
      </c>
      <c r="P7470" s="8">
        <v>884.4</v>
      </c>
      <c r="Q7470" s="8">
        <v>725.20799999999997</v>
      </c>
      <c r="R7470" s="8">
        <f t="shared" si="349"/>
        <v>79.596000000000004</v>
      </c>
      <c r="S7470" s="8">
        <f>(((Sales[[#This Row],[Unit Price]]-(Sales[[#This Row],[Discount Applied]]*Sales[[#This Row],[Unit Price]]))-Q7470)/Q7470)*100</f>
        <v>3.6585365853658591</v>
      </c>
      <c r="T7470" s="8">
        <f t="shared" si="350"/>
        <v>2255.2199999999998</v>
      </c>
      <c r="U7470" s="8">
        <f>Sales[[#This Row],[Unit Cost]]*Sales[[#This Row],[Order Quantity]]</f>
        <v>2175.6239999999998</v>
      </c>
    </row>
    <row r="7471" spans="1:21" x14ac:dyDescent="0.2">
      <c r="A7471" s="6" t="s">
        <v>7684</v>
      </c>
      <c r="B7471" s="6" t="s">
        <v>25</v>
      </c>
      <c r="C7471" s="6" t="s">
        <v>147</v>
      </c>
      <c r="D7471" s="7">
        <v>44000</v>
      </c>
      <c r="E7471" s="7">
        <v>44134</v>
      </c>
      <c r="F7471" s="7">
        <v>44162</v>
      </c>
      <c r="G7471" s="7">
        <v>44170</v>
      </c>
      <c r="H7471" s="6">
        <f t="shared" si="348"/>
        <v>36</v>
      </c>
      <c r="I7471" s="6" t="s">
        <v>215</v>
      </c>
      <c r="J7471" s="6">
        <v>18</v>
      </c>
      <c r="K7471" s="6">
        <v>28</v>
      </c>
      <c r="L7471" s="6">
        <v>230</v>
      </c>
      <c r="M7471" s="6">
        <v>15</v>
      </c>
      <c r="N7471" s="6">
        <v>6</v>
      </c>
      <c r="O7471" s="6">
        <v>0.3</v>
      </c>
      <c r="P7471" s="8">
        <v>1755.4</v>
      </c>
      <c r="Q7471" s="8">
        <v>877.7</v>
      </c>
      <c r="R7471" s="8">
        <f t="shared" si="349"/>
        <v>2106.4800000000005</v>
      </c>
      <c r="S7471" s="8">
        <f>(((Sales[[#This Row],[Unit Price]]-(Sales[[#This Row],[Discount Applied]]*Sales[[#This Row],[Unit Price]]))-Q7471)/Q7471)*100</f>
        <v>40.000000000000014</v>
      </c>
      <c r="T7471" s="8">
        <f t="shared" si="350"/>
        <v>7372.6800000000012</v>
      </c>
      <c r="U7471" s="8">
        <f>Sales[[#This Row],[Unit Cost]]*Sales[[#This Row],[Order Quantity]]</f>
        <v>5266.2000000000007</v>
      </c>
    </row>
    <row r="7472" spans="1:21" x14ac:dyDescent="0.2">
      <c r="A7472" s="6" t="s">
        <v>7685</v>
      </c>
      <c r="B7472" s="6" t="s">
        <v>24</v>
      </c>
      <c r="C7472" s="6" t="s">
        <v>144</v>
      </c>
      <c r="D7472" s="7">
        <v>44000</v>
      </c>
      <c r="E7472" s="7">
        <v>44134</v>
      </c>
      <c r="F7472" s="7">
        <v>44158</v>
      </c>
      <c r="G7472" s="7">
        <v>44159</v>
      </c>
      <c r="H7472" s="6">
        <f t="shared" si="348"/>
        <v>25</v>
      </c>
      <c r="I7472" s="6" t="s">
        <v>215</v>
      </c>
      <c r="J7472" s="6">
        <v>11</v>
      </c>
      <c r="K7472" s="6">
        <v>5</v>
      </c>
      <c r="L7472" s="6">
        <v>85</v>
      </c>
      <c r="M7472" s="6">
        <v>32</v>
      </c>
      <c r="N7472" s="6">
        <v>4</v>
      </c>
      <c r="O7472" s="6">
        <v>0.05</v>
      </c>
      <c r="P7472" s="8">
        <v>1098.8</v>
      </c>
      <c r="Q7472" s="8">
        <v>648.29199999999992</v>
      </c>
      <c r="R7472" s="8">
        <f t="shared" si="349"/>
        <v>1582.2719999999999</v>
      </c>
      <c r="S7472" s="8">
        <f>(((Sales[[#This Row],[Unit Price]]-(Sales[[#This Row],[Discount Applied]]*Sales[[#This Row],[Unit Price]]))-Q7472)/Q7472)*100</f>
        <v>61.016949152542374</v>
      </c>
      <c r="T7472" s="8">
        <f t="shared" si="350"/>
        <v>4175.4399999999996</v>
      </c>
      <c r="U7472" s="8">
        <f>Sales[[#This Row],[Unit Cost]]*Sales[[#This Row],[Order Quantity]]</f>
        <v>2593.1679999999997</v>
      </c>
    </row>
    <row r="7473" spans="1:21" x14ac:dyDescent="0.2">
      <c r="A7473" s="6" t="s">
        <v>7686</v>
      </c>
      <c r="B7473" s="6" t="s">
        <v>24</v>
      </c>
      <c r="C7473" s="6" t="s">
        <v>145</v>
      </c>
      <c r="D7473" s="7">
        <v>44000</v>
      </c>
      <c r="E7473" s="7">
        <v>44134</v>
      </c>
      <c r="F7473" s="7">
        <v>44147</v>
      </c>
      <c r="G7473" s="7">
        <v>44155</v>
      </c>
      <c r="H7473" s="6">
        <f t="shared" si="348"/>
        <v>21</v>
      </c>
      <c r="I7473" s="6" t="s">
        <v>215</v>
      </c>
      <c r="J7473" s="6">
        <v>12</v>
      </c>
      <c r="K7473" s="6">
        <v>23</v>
      </c>
      <c r="L7473" s="6">
        <v>112</v>
      </c>
      <c r="M7473" s="6">
        <v>24</v>
      </c>
      <c r="N7473" s="6">
        <v>1</v>
      </c>
      <c r="O7473" s="6">
        <v>0.15</v>
      </c>
      <c r="P7473" s="8">
        <v>1065.3</v>
      </c>
      <c r="Q7473" s="8">
        <v>458.07899999999995</v>
      </c>
      <c r="R7473" s="8">
        <f t="shared" si="349"/>
        <v>447.42600000000004</v>
      </c>
      <c r="S7473" s="8">
        <f>(((Sales[[#This Row],[Unit Price]]-(Sales[[#This Row],[Discount Applied]]*Sales[[#This Row],[Unit Price]]))-Q7473)/Q7473)*100</f>
        <v>97.67441860465118</v>
      </c>
      <c r="T7473" s="8">
        <f t="shared" si="350"/>
        <v>905.505</v>
      </c>
      <c r="U7473" s="8">
        <f>Sales[[#This Row],[Unit Cost]]*Sales[[#This Row],[Order Quantity]]</f>
        <v>458.07899999999995</v>
      </c>
    </row>
    <row r="7474" spans="1:21" x14ac:dyDescent="0.2">
      <c r="A7474" s="6" t="s">
        <v>7687</v>
      </c>
      <c r="B7474" s="6" t="s">
        <v>26</v>
      </c>
      <c r="C7474" s="6" t="s">
        <v>148</v>
      </c>
      <c r="D7474" s="7">
        <v>44000</v>
      </c>
      <c r="E7474" s="7">
        <v>44134</v>
      </c>
      <c r="F7474" s="7">
        <v>44136</v>
      </c>
      <c r="G7474" s="7">
        <v>44145</v>
      </c>
      <c r="H7474" s="6">
        <f t="shared" si="348"/>
        <v>11</v>
      </c>
      <c r="I7474" s="6" t="s">
        <v>215</v>
      </c>
      <c r="J7474" s="6">
        <v>26</v>
      </c>
      <c r="K7474" s="6">
        <v>32</v>
      </c>
      <c r="L7474" s="6">
        <v>36</v>
      </c>
      <c r="M7474" s="6">
        <v>10</v>
      </c>
      <c r="N7474" s="6">
        <v>5</v>
      </c>
      <c r="O7474" s="6">
        <v>7.4999999999999997E-2</v>
      </c>
      <c r="P7474" s="8">
        <v>1815.7</v>
      </c>
      <c r="Q7474" s="8">
        <v>980.47800000000007</v>
      </c>
      <c r="R7474" s="8">
        <f t="shared" si="349"/>
        <v>3495.2224999999989</v>
      </c>
      <c r="S7474" s="8">
        <f>(((Sales[[#This Row],[Unit Price]]-(Sales[[#This Row],[Discount Applied]]*Sales[[#This Row],[Unit Price]]))-Q7474)/Q7474)*100</f>
        <v>71.296296296296291</v>
      </c>
      <c r="T7474" s="8">
        <f t="shared" si="350"/>
        <v>8397.6124999999993</v>
      </c>
      <c r="U7474" s="8">
        <f>Sales[[#This Row],[Unit Cost]]*Sales[[#This Row],[Order Quantity]]</f>
        <v>4902.3900000000003</v>
      </c>
    </row>
    <row r="7475" spans="1:21" x14ac:dyDescent="0.2">
      <c r="A7475" s="6" t="s">
        <v>7688</v>
      </c>
      <c r="B7475" s="6" t="s">
        <v>24</v>
      </c>
      <c r="C7475" s="6" t="s">
        <v>147</v>
      </c>
      <c r="D7475" s="7">
        <v>44000</v>
      </c>
      <c r="E7475" s="7">
        <v>44134</v>
      </c>
      <c r="F7475" s="7">
        <v>44158</v>
      </c>
      <c r="G7475" s="7">
        <v>44159</v>
      </c>
      <c r="H7475" s="6">
        <f t="shared" si="348"/>
        <v>25</v>
      </c>
      <c r="I7475" s="6" t="s">
        <v>215</v>
      </c>
      <c r="J7475" s="6">
        <v>10</v>
      </c>
      <c r="K7475" s="6">
        <v>42</v>
      </c>
      <c r="L7475" s="6">
        <v>229</v>
      </c>
      <c r="M7475" s="6">
        <v>35</v>
      </c>
      <c r="N7475" s="6">
        <v>5</v>
      </c>
      <c r="O7475" s="6">
        <v>0.2</v>
      </c>
      <c r="P7475" s="8">
        <v>5152.3</v>
      </c>
      <c r="Q7475" s="8">
        <v>2576.15</v>
      </c>
      <c r="R7475" s="8">
        <f t="shared" si="349"/>
        <v>7728.4500000000007</v>
      </c>
      <c r="S7475" s="8">
        <f>(((Sales[[#This Row],[Unit Price]]-(Sales[[#This Row],[Discount Applied]]*Sales[[#This Row],[Unit Price]]))-Q7475)/Q7475)*100</f>
        <v>60</v>
      </c>
      <c r="T7475" s="8">
        <f t="shared" si="350"/>
        <v>20609.2</v>
      </c>
      <c r="U7475" s="8">
        <f>Sales[[#This Row],[Unit Cost]]*Sales[[#This Row],[Order Quantity]]</f>
        <v>12880.75</v>
      </c>
    </row>
    <row r="7476" spans="1:21" x14ac:dyDescent="0.2">
      <c r="A7476" s="6" t="s">
        <v>7689</v>
      </c>
      <c r="B7476" s="6" t="s">
        <v>24</v>
      </c>
      <c r="C7476" s="6" t="s">
        <v>145</v>
      </c>
      <c r="D7476" s="7">
        <v>44000</v>
      </c>
      <c r="E7476" s="7">
        <v>44135</v>
      </c>
      <c r="F7476" s="7">
        <v>44146</v>
      </c>
      <c r="G7476" s="7">
        <v>44153</v>
      </c>
      <c r="H7476" s="6">
        <f t="shared" si="348"/>
        <v>18</v>
      </c>
      <c r="I7476" s="6" t="s">
        <v>215</v>
      </c>
      <c r="J7476" s="6">
        <v>2</v>
      </c>
      <c r="K7476" s="6">
        <v>32</v>
      </c>
      <c r="L7476" s="6">
        <v>192</v>
      </c>
      <c r="M7476" s="6">
        <v>28</v>
      </c>
      <c r="N7476" s="6">
        <v>1</v>
      </c>
      <c r="O7476" s="6">
        <v>0.15</v>
      </c>
      <c r="P7476" s="8">
        <v>2579.5</v>
      </c>
      <c r="Q7476" s="8">
        <v>1212.365</v>
      </c>
      <c r="R7476" s="8">
        <f t="shared" si="349"/>
        <v>980.20999999999981</v>
      </c>
      <c r="S7476" s="8">
        <f>(((Sales[[#This Row],[Unit Price]]-(Sales[[#This Row],[Discount Applied]]*Sales[[#This Row],[Unit Price]]))-Q7476)/Q7476)*100</f>
        <v>80.851063829787222</v>
      </c>
      <c r="T7476" s="8">
        <f t="shared" si="350"/>
        <v>2192.5749999999998</v>
      </c>
      <c r="U7476" s="8">
        <f>Sales[[#This Row],[Unit Cost]]*Sales[[#This Row],[Order Quantity]]</f>
        <v>1212.365</v>
      </c>
    </row>
    <row r="7477" spans="1:21" x14ac:dyDescent="0.2">
      <c r="A7477" s="6" t="s">
        <v>7690</v>
      </c>
      <c r="B7477" s="6" t="s">
        <v>24</v>
      </c>
      <c r="C7477" s="6" t="s">
        <v>146</v>
      </c>
      <c r="D7477" s="7">
        <v>44000</v>
      </c>
      <c r="E7477" s="7">
        <v>44135</v>
      </c>
      <c r="F7477" s="7">
        <v>44138</v>
      </c>
      <c r="G7477" s="7">
        <v>44145</v>
      </c>
      <c r="H7477" s="6">
        <f t="shared" si="348"/>
        <v>10</v>
      </c>
      <c r="I7477" s="6" t="s">
        <v>215</v>
      </c>
      <c r="J7477" s="6">
        <v>5</v>
      </c>
      <c r="K7477" s="6">
        <v>48</v>
      </c>
      <c r="L7477" s="6">
        <v>311</v>
      </c>
      <c r="M7477" s="6">
        <v>16</v>
      </c>
      <c r="N7477" s="6">
        <v>3</v>
      </c>
      <c r="O7477" s="6">
        <v>0.2</v>
      </c>
      <c r="P7477" s="8">
        <v>891.1</v>
      </c>
      <c r="Q7477" s="8">
        <v>356.44000000000005</v>
      </c>
      <c r="R7477" s="8">
        <f t="shared" si="349"/>
        <v>1069.3200000000002</v>
      </c>
      <c r="S7477" s="8">
        <f>(((Sales[[#This Row],[Unit Price]]-(Sales[[#This Row],[Discount Applied]]*Sales[[#This Row],[Unit Price]]))-Q7477)/Q7477)*100</f>
        <v>99.999999999999972</v>
      </c>
      <c r="T7477" s="8">
        <f t="shared" si="350"/>
        <v>2138.6400000000003</v>
      </c>
      <c r="U7477" s="8">
        <f>Sales[[#This Row],[Unit Cost]]*Sales[[#This Row],[Order Quantity]]</f>
        <v>1069.3200000000002</v>
      </c>
    </row>
    <row r="7478" spans="1:21" x14ac:dyDescent="0.2">
      <c r="A7478" s="6" t="s">
        <v>7691</v>
      </c>
      <c r="B7478" s="6" t="s">
        <v>25</v>
      </c>
      <c r="C7478" s="6" t="s">
        <v>145</v>
      </c>
      <c r="D7478" s="7">
        <v>44000</v>
      </c>
      <c r="E7478" s="7">
        <v>44135</v>
      </c>
      <c r="F7478" s="7">
        <v>44148</v>
      </c>
      <c r="G7478" s="7">
        <v>44158</v>
      </c>
      <c r="H7478" s="6">
        <f t="shared" si="348"/>
        <v>23</v>
      </c>
      <c r="I7478" s="6" t="s">
        <v>215</v>
      </c>
      <c r="J7478" s="6">
        <v>14</v>
      </c>
      <c r="K7478" s="6">
        <v>50</v>
      </c>
      <c r="L7478" s="6">
        <v>179</v>
      </c>
      <c r="M7478" s="6">
        <v>12</v>
      </c>
      <c r="N7478" s="6">
        <v>1</v>
      </c>
      <c r="O7478" s="6">
        <v>7.4999999999999997E-2</v>
      </c>
      <c r="P7478" s="8">
        <v>1038.5</v>
      </c>
      <c r="Q7478" s="8">
        <v>591.94499999999994</v>
      </c>
      <c r="R7478" s="8">
        <f t="shared" si="349"/>
        <v>368.66750000000002</v>
      </c>
      <c r="S7478" s="8">
        <f>(((Sales[[#This Row],[Unit Price]]-(Sales[[#This Row],[Discount Applied]]*Sales[[#This Row],[Unit Price]]))-Q7478)/Q7478)*100</f>
        <v>62.280701754385973</v>
      </c>
      <c r="T7478" s="8">
        <f t="shared" si="350"/>
        <v>960.61249999999995</v>
      </c>
      <c r="U7478" s="8">
        <f>Sales[[#This Row],[Unit Cost]]*Sales[[#This Row],[Order Quantity]]</f>
        <v>591.94499999999994</v>
      </c>
    </row>
    <row r="7479" spans="1:21" x14ac:dyDescent="0.2">
      <c r="A7479" s="6" t="s">
        <v>7692</v>
      </c>
      <c r="B7479" s="6" t="s">
        <v>24</v>
      </c>
      <c r="C7479" s="6" t="s">
        <v>147</v>
      </c>
      <c r="D7479" s="7">
        <v>44100</v>
      </c>
      <c r="E7479" s="7">
        <v>44135</v>
      </c>
      <c r="F7479" s="7">
        <v>44152</v>
      </c>
      <c r="G7479" s="7">
        <v>44162</v>
      </c>
      <c r="H7479" s="6">
        <f t="shared" si="348"/>
        <v>27</v>
      </c>
      <c r="I7479" s="6" t="s">
        <v>215</v>
      </c>
      <c r="J7479" s="6">
        <v>11</v>
      </c>
      <c r="K7479" s="6">
        <v>18</v>
      </c>
      <c r="L7479" s="6">
        <v>242</v>
      </c>
      <c r="M7479" s="6">
        <v>8</v>
      </c>
      <c r="N7479" s="6">
        <v>8</v>
      </c>
      <c r="O7479" s="6">
        <v>0.15</v>
      </c>
      <c r="P7479" s="8">
        <v>951.4</v>
      </c>
      <c r="Q7479" s="8">
        <v>704.03599999999994</v>
      </c>
      <c r="R7479" s="8">
        <f t="shared" si="349"/>
        <v>837.23200000000088</v>
      </c>
      <c r="S7479" s="8">
        <f>(((Sales[[#This Row],[Unit Price]]-(Sales[[#This Row],[Discount Applied]]*Sales[[#This Row],[Unit Price]]))-Q7479)/Q7479)*100</f>
        <v>14.864864864864883</v>
      </c>
      <c r="T7479" s="8">
        <f t="shared" si="350"/>
        <v>6469.52</v>
      </c>
      <c r="U7479" s="8">
        <f>Sales[[#This Row],[Unit Cost]]*Sales[[#This Row],[Order Quantity]]</f>
        <v>5632.2879999999996</v>
      </c>
    </row>
    <row r="7480" spans="1:21" x14ac:dyDescent="0.2">
      <c r="A7480" s="6" t="s">
        <v>7693</v>
      </c>
      <c r="B7480" s="6" t="s">
        <v>26</v>
      </c>
      <c r="C7480" s="6" t="s">
        <v>148</v>
      </c>
      <c r="D7480" s="7">
        <v>44000</v>
      </c>
      <c r="E7480" s="7">
        <v>44135</v>
      </c>
      <c r="F7480" s="7">
        <v>44145</v>
      </c>
      <c r="G7480" s="7">
        <v>44154</v>
      </c>
      <c r="H7480" s="6">
        <f t="shared" si="348"/>
        <v>19</v>
      </c>
      <c r="I7480" s="6" t="s">
        <v>215</v>
      </c>
      <c r="J7480" s="6">
        <v>28</v>
      </c>
      <c r="K7480" s="6">
        <v>25</v>
      </c>
      <c r="L7480" s="6">
        <v>21</v>
      </c>
      <c r="M7480" s="6">
        <v>36</v>
      </c>
      <c r="N7480" s="6">
        <v>6</v>
      </c>
      <c r="O7480" s="6">
        <v>7.4999999999999997E-2</v>
      </c>
      <c r="P7480" s="8">
        <v>931.30000000000007</v>
      </c>
      <c r="Q7480" s="8">
        <v>651.91</v>
      </c>
      <c r="R7480" s="8">
        <f t="shared" si="349"/>
        <v>1257.2550000000001</v>
      </c>
      <c r="S7480" s="8">
        <f>(((Sales[[#This Row],[Unit Price]]-(Sales[[#This Row],[Discount Applied]]*Sales[[#This Row],[Unit Price]]))-Q7480)/Q7480)*100</f>
        <v>32.14285714285716</v>
      </c>
      <c r="T7480" s="8">
        <f t="shared" si="350"/>
        <v>5168.7150000000001</v>
      </c>
      <c r="U7480" s="8">
        <f>Sales[[#This Row],[Unit Cost]]*Sales[[#This Row],[Order Quantity]]</f>
        <v>3911.46</v>
      </c>
    </row>
    <row r="7481" spans="1:21" x14ac:dyDescent="0.2">
      <c r="A7481" s="6" t="s">
        <v>7694</v>
      </c>
      <c r="B7481" s="6" t="s">
        <v>25</v>
      </c>
      <c r="C7481" s="6" t="s">
        <v>147</v>
      </c>
      <c r="D7481" s="7">
        <v>44000</v>
      </c>
      <c r="E7481" s="7">
        <v>44135</v>
      </c>
      <c r="F7481" s="7">
        <v>44144</v>
      </c>
      <c r="G7481" s="7">
        <v>44145</v>
      </c>
      <c r="H7481" s="6">
        <f t="shared" si="348"/>
        <v>10</v>
      </c>
      <c r="I7481" s="6" t="s">
        <v>215</v>
      </c>
      <c r="J7481" s="6">
        <v>12</v>
      </c>
      <c r="K7481" s="6">
        <v>24</v>
      </c>
      <c r="L7481" s="6">
        <v>207</v>
      </c>
      <c r="M7481" s="6">
        <v>34</v>
      </c>
      <c r="N7481" s="6">
        <v>1</v>
      </c>
      <c r="O7481" s="6">
        <v>0.1</v>
      </c>
      <c r="P7481" s="8">
        <v>3450.5</v>
      </c>
      <c r="Q7481" s="8">
        <v>2346.34</v>
      </c>
      <c r="R7481" s="8">
        <f t="shared" si="349"/>
        <v>759.10999999999967</v>
      </c>
      <c r="S7481" s="8">
        <f>(((Sales[[#This Row],[Unit Price]]-(Sales[[#This Row],[Discount Applied]]*Sales[[#This Row],[Unit Price]]))-Q7481)/Q7481)*100</f>
        <v>32.352941176470573</v>
      </c>
      <c r="T7481" s="8">
        <f t="shared" si="350"/>
        <v>3105.45</v>
      </c>
      <c r="U7481" s="8">
        <f>Sales[[#This Row],[Unit Cost]]*Sales[[#This Row],[Order Quantity]]</f>
        <v>2346.34</v>
      </c>
    </row>
    <row r="7482" spans="1:21" x14ac:dyDescent="0.2">
      <c r="A7482" s="6" t="s">
        <v>7695</v>
      </c>
      <c r="B7482" s="6" t="s">
        <v>23</v>
      </c>
      <c r="C7482" s="6" t="s">
        <v>147</v>
      </c>
      <c r="D7482" s="7">
        <v>44000</v>
      </c>
      <c r="E7482" s="7">
        <v>44135</v>
      </c>
      <c r="F7482" s="7">
        <v>44145</v>
      </c>
      <c r="G7482" s="7">
        <v>44149</v>
      </c>
      <c r="H7482" s="6">
        <f t="shared" si="348"/>
        <v>14</v>
      </c>
      <c r="I7482" s="6" t="s">
        <v>215</v>
      </c>
      <c r="J7482" s="6">
        <v>24</v>
      </c>
      <c r="K7482" s="6">
        <v>24</v>
      </c>
      <c r="L7482" s="6">
        <v>229</v>
      </c>
      <c r="M7482" s="6">
        <v>31</v>
      </c>
      <c r="N7482" s="6">
        <v>1</v>
      </c>
      <c r="O7482" s="6">
        <v>0.1</v>
      </c>
      <c r="P7482" s="8">
        <v>998.30000000000007</v>
      </c>
      <c r="Q7482" s="8">
        <v>628.92900000000009</v>
      </c>
      <c r="R7482" s="8">
        <f t="shared" si="349"/>
        <v>269.54099999999994</v>
      </c>
      <c r="S7482" s="8">
        <f>(((Sales[[#This Row],[Unit Price]]-(Sales[[#This Row],[Discount Applied]]*Sales[[#This Row],[Unit Price]]))-Q7482)/Q7482)*100</f>
        <v>42.857142857142847</v>
      </c>
      <c r="T7482" s="8">
        <f t="shared" si="350"/>
        <v>898.47</v>
      </c>
      <c r="U7482" s="8">
        <f>Sales[[#This Row],[Unit Cost]]*Sales[[#This Row],[Order Quantity]]</f>
        <v>628.92900000000009</v>
      </c>
    </row>
    <row r="7483" spans="1:21" x14ac:dyDescent="0.2">
      <c r="A7483" s="6" t="s">
        <v>7696</v>
      </c>
      <c r="B7483" s="6" t="s">
        <v>24</v>
      </c>
      <c r="C7483" s="6" t="s">
        <v>147</v>
      </c>
      <c r="D7483" s="7">
        <v>44000</v>
      </c>
      <c r="E7483" s="7">
        <v>44135</v>
      </c>
      <c r="F7483" s="7">
        <v>44140</v>
      </c>
      <c r="G7483" s="7">
        <v>44143</v>
      </c>
      <c r="H7483" s="6">
        <f t="shared" si="348"/>
        <v>8</v>
      </c>
      <c r="I7483" s="6" t="s">
        <v>215</v>
      </c>
      <c r="J7483" s="6">
        <v>7</v>
      </c>
      <c r="K7483" s="6">
        <v>1</v>
      </c>
      <c r="L7483" s="6">
        <v>238</v>
      </c>
      <c r="M7483" s="6">
        <v>26</v>
      </c>
      <c r="N7483" s="6">
        <v>3</v>
      </c>
      <c r="O7483" s="6">
        <v>0.1</v>
      </c>
      <c r="P7483" s="8">
        <v>3932.9</v>
      </c>
      <c r="Q7483" s="8">
        <v>2831.6880000000001</v>
      </c>
      <c r="R7483" s="8">
        <f t="shared" si="349"/>
        <v>2123.7659999999996</v>
      </c>
      <c r="S7483" s="8">
        <f>(((Sales[[#This Row],[Unit Price]]-(Sales[[#This Row],[Discount Applied]]*Sales[[#This Row],[Unit Price]]))-Q7483)/Q7483)*100</f>
        <v>25</v>
      </c>
      <c r="T7483" s="8">
        <f t="shared" si="350"/>
        <v>10618.83</v>
      </c>
      <c r="U7483" s="8">
        <f>Sales[[#This Row],[Unit Cost]]*Sales[[#This Row],[Order Quantity]]</f>
        <v>8495.0640000000003</v>
      </c>
    </row>
    <row r="7484" spans="1:21" x14ac:dyDescent="0.2">
      <c r="A7484" s="6" t="s">
        <v>7697</v>
      </c>
      <c r="B7484" s="6" t="s">
        <v>24</v>
      </c>
      <c r="C7484" s="6" t="s">
        <v>148</v>
      </c>
      <c r="D7484" s="7">
        <v>44000</v>
      </c>
      <c r="E7484" s="7">
        <v>44135</v>
      </c>
      <c r="F7484" s="7">
        <v>44145</v>
      </c>
      <c r="G7484" s="7">
        <v>44151</v>
      </c>
      <c r="H7484" s="6">
        <f t="shared" si="348"/>
        <v>16</v>
      </c>
      <c r="I7484" s="6" t="s">
        <v>215</v>
      </c>
      <c r="J7484" s="6">
        <v>4</v>
      </c>
      <c r="K7484" s="6">
        <v>24</v>
      </c>
      <c r="L7484" s="6">
        <v>58</v>
      </c>
      <c r="M7484" s="6">
        <v>5</v>
      </c>
      <c r="N7484" s="6">
        <v>2</v>
      </c>
      <c r="O7484" s="6">
        <v>0.15</v>
      </c>
      <c r="P7484" s="8">
        <v>3698.4</v>
      </c>
      <c r="Q7484" s="8">
        <v>3106.6559999999999</v>
      </c>
      <c r="R7484" s="8">
        <f t="shared" si="349"/>
        <v>73.968000000000757</v>
      </c>
      <c r="S7484" s="8">
        <f>(((Sales[[#This Row],[Unit Price]]-(Sales[[#This Row],[Discount Applied]]*Sales[[#This Row],[Unit Price]]))-Q7484)/Q7484)*100</f>
        <v>1.1904761904762027</v>
      </c>
      <c r="T7484" s="8">
        <f t="shared" si="350"/>
        <v>6287.2800000000007</v>
      </c>
      <c r="U7484" s="8">
        <f>Sales[[#This Row],[Unit Cost]]*Sales[[#This Row],[Order Quantity]]</f>
        <v>6213.3119999999999</v>
      </c>
    </row>
    <row r="7485" spans="1:21" x14ac:dyDescent="0.2">
      <c r="A7485" s="6" t="s">
        <v>7698</v>
      </c>
      <c r="B7485" s="6" t="s">
        <v>24</v>
      </c>
      <c r="C7485" s="6" t="s">
        <v>145</v>
      </c>
      <c r="D7485" s="7">
        <v>44000</v>
      </c>
      <c r="E7485" s="7">
        <v>44135</v>
      </c>
      <c r="F7485" s="7">
        <v>44143</v>
      </c>
      <c r="G7485" s="7">
        <v>44146</v>
      </c>
      <c r="H7485" s="6">
        <f t="shared" si="348"/>
        <v>11</v>
      </c>
      <c r="I7485" s="6" t="s">
        <v>215</v>
      </c>
      <c r="J7485" s="6">
        <v>10</v>
      </c>
      <c r="K7485" s="6">
        <v>42</v>
      </c>
      <c r="L7485" s="6">
        <v>113</v>
      </c>
      <c r="M7485" s="6">
        <v>24</v>
      </c>
      <c r="N7485" s="6">
        <v>5</v>
      </c>
      <c r="O7485" s="6">
        <v>0.2</v>
      </c>
      <c r="P7485" s="8">
        <v>1788.9</v>
      </c>
      <c r="Q7485" s="8">
        <v>966.00600000000009</v>
      </c>
      <c r="R7485" s="8">
        <f t="shared" si="349"/>
        <v>2325.5699999999997</v>
      </c>
      <c r="S7485" s="8">
        <f>(((Sales[[#This Row],[Unit Price]]-(Sales[[#This Row],[Discount Applied]]*Sales[[#This Row],[Unit Price]]))-Q7485)/Q7485)*100</f>
        <v>48.148148148148145</v>
      </c>
      <c r="T7485" s="8">
        <f t="shared" si="350"/>
        <v>7155.6</v>
      </c>
      <c r="U7485" s="8">
        <f>Sales[[#This Row],[Unit Cost]]*Sales[[#This Row],[Order Quantity]]</f>
        <v>4830.0300000000007</v>
      </c>
    </row>
    <row r="7486" spans="1:21" x14ac:dyDescent="0.2">
      <c r="A7486" s="6" t="s">
        <v>7699</v>
      </c>
      <c r="B7486" s="6" t="s">
        <v>24</v>
      </c>
      <c r="C7486" s="6" t="s">
        <v>145</v>
      </c>
      <c r="D7486" s="7">
        <v>44000</v>
      </c>
      <c r="E7486" s="7">
        <v>44135</v>
      </c>
      <c r="F7486" s="7">
        <v>44158</v>
      </c>
      <c r="G7486" s="7">
        <v>44163</v>
      </c>
      <c r="H7486" s="6">
        <f t="shared" si="348"/>
        <v>28</v>
      </c>
      <c r="I7486" s="6" t="s">
        <v>215</v>
      </c>
      <c r="J7486" s="6">
        <v>9</v>
      </c>
      <c r="K7486" s="6">
        <v>33</v>
      </c>
      <c r="L7486" s="6">
        <v>187</v>
      </c>
      <c r="M7486" s="6">
        <v>8</v>
      </c>
      <c r="N7486" s="6">
        <v>6</v>
      </c>
      <c r="O7486" s="6">
        <v>0.05</v>
      </c>
      <c r="P7486" s="8">
        <v>971.5</v>
      </c>
      <c r="Q7486" s="8">
        <v>777.2</v>
      </c>
      <c r="R7486" s="8">
        <f t="shared" si="349"/>
        <v>874.34999999999945</v>
      </c>
      <c r="S7486" s="8">
        <f>(((Sales[[#This Row],[Unit Price]]-(Sales[[#This Row],[Discount Applied]]*Sales[[#This Row],[Unit Price]]))-Q7486)/Q7486)*100</f>
        <v>18.749999999999986</v>
      </c>
      <c r="T7486" s="8">
        <f t="shared" si="350"/>
        <v>5537.55</v>
      </c>
      <c r="U7486" s="8">
        <f>Sales[[#This Row],[Unit Cost]]*Sales[[#This Row],[Order Quantity]]</f>
        <v>4663.2000000000007</v>
      </c>
    </row>
    <row r="7487" spans="1:21" x14ac:dyDescent="0.2">
      <c r="A7487" s="6" t="s">
        <v>7700</v>
      </c>
      <c r="B7487" s="6" t="s">
        <v>25</v>
      </c>
      <c r="C7487" s="6" t="s">
        <v>146</v>
      </c>
      <c r="D7487" s="7">
        <v>44100</v>
      </c>
      <c r="E7487" s="7">
        <v>44135</v>
      </c>
      <c r="F7487" s="7">
        <v>44144</v>
      </c>
      <c r="G7487" s="7">
        <v>44150</v>
      </c>
      <c r="H7487" s="6">
        <f t="shared" si="348"/>
        <v>15</v>
      </c>
      <c r="I7487" s="6" t="s">
        <v>215</v>
      </c>
      <c r="J7487" s="6">
        <v>12</v>
      </c>
      <c r="K7487" s="6">
        <v>42</v>
      </c>
      <c r="L7487" s="6">
        <v>325</v>
      </c>
      <c r="M7487" s="6">
        <v>32</v>
      </c>
      <c r="N7487" s="6">
        <v>3</v>
      </c>
      <c r="O7487" s="6">
        <v>0.05</v>
      </c>
      <c r="P7487" s="8">
        <v>2525.9</v>
      </c>
      <c r="Q7487" s="8">
        <v>1742.8709999999999</v>
      </c>
      <c r="R7487" s="8">
        <f t="shared" si="349"/>
        <v>1970.2020000000011</v>
      </c>
      <c r="S7487" s="8">
        <f>(((Sales[[#This Row],[Unit Price]]-(Sales[[#This Row],[Discount Applied]]*Sales[[#This Row],[Unit Price]]))-Q7487)/Q7487)*100</f>
        <v>37.681159420289866</v>
      </c>
      <c r="T7487" s="8">
        <f t="shared" si="350"/>
        <v>7198.8150000000005</v>
      </c>
      <c r="U7487" s="8">
        <f>Sales[[#This Row],[Unit Cost]]*Sales[[#This Row],[Order Quantity]]</f>
        <v>5228.6129999999994</v>
      </c>
    </row>
    <row r="7488" spans="1:21" x14ac:dyDescent="0.2">
      <c r="A7488" s="6" t="s">
        <v>7701</v>
      </c>
      <c r="B7488" s="6" t="s">
        <v>24</v>
      </c>
      <c r="C7488" s="6" t="s">
        <v>148</v>
      </c>
      <c r="D7488" s="7">
        <v>44000</v>
      </c>
      <c r="E7488" s="7">
        <v>44136</v>
      </c>
      <c r="F7488" s="7">
        <v>44138</v>
      </c>
      <c r="G7488" s="7">
        <v>44147</v>
      </c>
      <c r="H7488" s="6">
        <f t="shared" si="348"/>
        <v>11</v>
      </c>
      <c r="I7488" s="6" t="s">
        <v>215</v>
      </c>
      <c r="J7488" s="6">
        <v>2</v>
      </c>
      <c r="K7488" s="6">
        <v>5</v>
      </c>
      <c r="L7488" s="6">
        <v>1</v>
      </c>
      <c r="M7488" s="6">
        <v>3</v>
      </c>
      <c r="N7488" s="6">
        <v>2</v>
      </c>
      <c r="O7488" s="6">
        <v>0.1</v>
      </c>
      <c r="P7488" s="8">
        <v>2391.9</v>
      </c>
      <c r="Q7488" s="8">
        <v>1363.383</v>
      </c>
      <c r="R7488" s="8">
        <f t="shared" si="349"/>
        <v>1578.654</v>
      </c>
      <c r="S7488" s="8">
        <f>(((Sales[[#This Row],[Unit Price]]-(Sales[[#This Row],[Discount Applied]]*Sales[[#This Row],[Unit Price]]))-Q7488)/Q7488)*100</f>
        <v>57.894736842105267</v>
      </c>
      <c r="T7488" s="8">
        <f t="shared" si="350"/>
        <v>4305.42</v>
      </c>
      <c r="U7488" s="8">
        <f>Sales[[#This Row],[Unit Cost]]*Sales[[#This Row],[Order Quantity]]</f>
        <v>2726.7660000000001</v>
      </c>
    </row>
    <row r="7489" spans="1:21" x14ac:dyDescent="0.2">
      <c r="A7489" s="6" t="s">
        <v>7702</v>
      </c>
      <c r="B7489" s="6" t="s">
        <v>24</v>
      </c>
      <c r="C7489" s="6" t="s">
        <v>145</v>
      </c>
      <c r="D7489" s="7">
        <v>44000</v>
      </c>
      <c r="E7489" s="7">
        <v>44136</v>
      </c>
      <c r="F7489" s="7">
        <v>44149</v>
      </c>
      <c r="G7489" s="7">
        <v>44155</v>
      </c>
      <c r="H7489" s="6">
        <f t="shared" si="348"/>
        <v>19</v>
      </c>
      <c r="I7489" s="6" t="s">
        <v>215</v>
      </c>
      <c r="J7489" s="6">
        <v>9</v>
      </c>
      <c r="K7489" s="6">
        <v>42</v>
      </c>
      <c r="L7489" s="6">
        <v>128</v>
      </c>
      <c r="M7489" s="6">
        <v>41</v>
      </c>
      <c r="N7489" s="6">
        <v>8</v>
      </c>
      <c r="O7489" s="6">
        <v>0.15</v>
      </c>
      <c r="P7489" s="8">
        <v>991.6</v>
      </c>
      <c r="Q7489" s="8">
        <v>743.7</v>
      </c>
      <c r="R7489" s="8">
        <f t="shared" si="349"/>
        <v>793.27999999999975</v>
      </c>
      <c r="S7489" s="8">
        <f>(((Sales[[#This Row],[Unit Price]]-(Sales[[#This Row],[Discount Applied]]*Sales[[#This Row],[Unit Price]]))-Q7489)/Q7489)*100</f>
        <v>13.333333333333327</v>
      </c>
      <c r="T7489" s="8">
        <f t="shared" si="350"/>
        <v>6742.88</v>
      </c>
      <c r="U7489" s="8">
        <f>Sales[[#This Row],[Unit Cost]]*Sales[[#This Row],[Order Quantity]]</f>
        <v>5949.6</v>
      </c>
    </row>
    <row r="7490" spans="1:21" x14ac:dyDescent="0.2">
      <c r="A7490" s="6" t="s">
        <v>7703</v>
      </c>
      <c r="B7490" s="6" t="s">
        <v>25</v>
      </c>
      <c r="C7490" s="6" t="s">
        <v>143</v>
      </c>
      <c r="D7490" s="7">
        <v>44000</v>
      </c>
      <c r="E7490" s="7">
        <v>44136</v>
      </c>
      <c r="F7490" s="7">
        <v>44160</v>
      </c>
      <c r="G7490" s="7">
        <v>44165</v>
      </c>
      <c r="H7490" s="6">
        <f t="shared" ref="H7490:H7553" si="351">G7490-E7490</f>
        <v>29</v>
      </c>
      <c r="I7490" s="6" t="s">
        <v>215</v>
      </c>
      <c r="J7490" s="6">
        <v>17</v>
      </c>
      <c r="K7490" s="6">
        <v>14</v>
      </c>
      <c r="L7490" s="6">
        <v>330</v>
      </c>
      <c r="M7490" s="6">
        <v>27</v>
      </c>
      <c r="N7490" s="6">
        <v>2</v>
      </c>
      <c r="O7490" s="6">
        <v>0.1</v>
      </c>
      <c r="P7490" s="8">
        <v>234.5</v>
      </c>
      <c r="Q7490" s="8">
        <v>157.11500000000001</v>
      </c>
      <c r="R7490" s="8">
        <f t="shared" ref="R7490:R7553" si="352">T7490-(Q7490*N7490)</f>
        <v>107.87</v>
      </c>
      <c r="S7490" s="8">
        <f>(((Sales[[#This Row],[Unit Price]]-(Sales[[#This Row],[Discount Applied]]*Sales[[#This Row],[Unit Price]]))-Q7490)/Q7490)*100</f>
        <v>34.328358208955223</v>
      </c>
      <c r="T7490" s="8">
        <f t="shared" ref="T7490:T7553" si="353">((P7490*N7490)-(P7490*O7490*N7490))</f>
        <v>422.1</v>
      </c>
      <c r="U7490" s="8">
        <f>Sales[[#This Row],[Unit Cost]]*Sales[[#This Row],[Order Quantity]]</f>
        <v>314.23</v>
      </c>
    </row>
    <row r="7491" spans="1:21" x14ac:dyDescent="0.2">
      <c r="A7491" s="6" t="s">
        <v>7704</v>
      </c>
      <c r="B7491" s="6" t="s">
        <v>24</v>
      </c>
      <c r="C7491" s="6" t="s">
        <v>145</v>
      </c>
      <c r="D7491" s="7">
        <v>44000</v>
      </c>
      <c r="E7491" s="7">
        <v>44136</v>
      </c>
      <c r="F7491" s="7">
        <v>44162</v>
      </c>
      <c r="G7491" s="7">
        <v>44167</v>
      </c>
      <c r="H7491" s="6">
        <f t="shared" si="351"/>
        <v>31</v>
      </c>
      <c r="I7491" s="6" t="s">
        <v>215</v>
      </c>
      <c r="J7491" s="6">
        <v>12</v>
      </c>
      <c r="K7491" s="6">
        <v>24</v>
      </c>
      <c r="L7491" s="6">
        <v>159</v>
      </c>
      <c r="M7491" s="6">
        <v>11</v>
      </c>
      <c r="N7491" s="6">
        <v>4</v>
      </c>
      <c r="O7491" s="6">
        <v>7.4999999999999997E-2</v>
      </c>
      <c r="P7491" s="8">
        <v>3886</v>
      </c>
      <c r="Q7491" s="8">
        <v>1904.1399999999999</v>
      </c>
      <c r="R7491" s="8">
        <f t="shared" si="352"/>
        <v>6761.6400000000012</v>
      </c>
      <c r="S7491" s="8">
        <f>(((Sales[[#This Row],[Unit Price]]-(Sales[[#This Row],[Discount Applied]]*Sales[[#This Row],[Unit Price]]))-Q7491)/Q7491)*100</f>
        <v>88.775510204081655</v>
      </c>
      <c r="T7491" s="8">
        <f t="shared" si="353"/>
        <v>14378.2</v>
      </c>
      <c r="U7491" s="8">
        <f>Sales[[#This Row],[Unit Cost]]*Sales[[#This Row],[Order Quantity]]</f>
        <v>7616.5599999999995</v>
      </c>
    </row>
    <row r="7492" spans="1:21" x14ac:dyDescent="0.2">
      <c r="A7492" s="6" t="s">
        <v>7705</v>
      </c>
      <c r="B7492" s="6" t="s">
        <v>23</v>
      </c>
      <c r="C7492" s="6" t="s">
        <v>145</v>
      </c>
      <c r="D7492" s="7">
        <v>44000</v>
      </c>
      <c r="E7492" s="7">
        <v>44136</v>
      </c>
      <c r="F7492" s="7">
        <v>44145</v>
      </c>
      <c r="G7492" s="7">
        <v>44146</v>
      </c>
      <c r="H7492" s="6">
        <f t="shared" si="351"/>
        <v>10</v>
      </c>
      <c r="I7492" s="6" t="s">
        <v>215</v>
      </c>
      <c r="J7492" s="6">
        <v>23</v>
      </c>
      <c r="K7492" s="6">
        <v>1</v>
      </c>
      <c r="L7492" s="6">
        <v>171</v>
      </c>
      <c r="M7492" s="6">
        <v>21</v>
      </c>
      <c r="N7492" s="6">
        <v>4</v>
      </c>
      <c r="O7492" s="6">
        <v>0.3</v>
      </c>
      <c r="P7492" s="8">
        <v>5246.1</v>
      </c>
      <c r="Q7492" s="8">
        <v>3619.8090000000002</v>
      </c>
      <c r="R7492" s="8">
        <f t="shared" si="352"/>
        <v>209.84400000000096</v>
      </c>
      <c r="S7492" s="8">
        <f>(((Sales[[#This Row],[Unit Price]]-(Sales[[#This Row],[Discount Applied]]*Sales[[#This Row],[Unit Price]]))-Q7492)/Q7492)*100</f>
        <v>1.4492753623188472</v>
      </c>
      <c r="T7492" s="8">
        <f t="shared" si="353"/>
        <v>14689.080000000002</v>
      </c>
      <c r="U7492" s="8">
        <f>Sales[[#This Row],[Unit Cost]]*Sales[[#This Row],[Order Quantity]]</f>
        <v>14479.236000000001</v>
      </c>
    </row>
    <row r="7493" spans="1:21" x14ac:dyDescent="0.2">
      <c r="A7493" s="6" t="s">
        <v>7706</v>
      </c>
      <c r="B7493" s="6" t="s">
        <v>24</v>
      </c>
      <c r="C7493" s="6" t="s">
        <v>146</v>
      </c>
      <c r="D7493" s="7">
        <v>44000</v>
      </c>
      <c r="E7493" s="7">
        <v>44136</v>
      </c>
      <c r="F7493" s="7">
        <v>44142</v>
      </c>
      <c r="G7493" s="7">
        <v>44150</v>
      </c>
      <c r="H7493" s="6">
        <f t="shared" si="351"/>
        <v>14</v>
      </c>
      <c r="I7493" s="6" t="s">
        <v>215</v>
      </c>
      <c r="J7493" s="6">
        <v>5</v>
      </c>
      <c r="K7493" s="6">
        <v>42</v>
      </c>
      <c r="L7493" s="6">
        <v>328</v>
      </c>
      <c r="M7493" s="6">
        <v>1</v>
      </c>
      <c r="N7493" s="6">
        <v>4</v>
      </c>
      <c r="O7493" s="6">
        <v>0.2</v>
      </c>
      <c r="P7493" s="8">
        <v>3973.1</v>
      </c>
      <c r="Q7493" s="8">
        <v>2185.2049999999999</v>
      </c>
      <c r="R7493" s="8">
        <f t="shared" si="352"/>
        <v>3973.1000000000004</v>
      </c>
      <c r="S7493" s="8">
        <f>(((Sales[[#This Row],[Unit Price]]-(Sales[[#This Row],[Discount Applied]]*Sales[[#This Row],[Unit Price]]))-Q7493)/Q7493)*100</f>
        <v>45.45454545454546</v>
      </c>
      <c r="T7493" s="8">
        <f t="shared" si="353"/>
        <v>12713.92</v>
      </c>
      <c r="U7493" s="8">
        <f>Sales[[#This Row],[Unit Cost]]*Sales[[#This Row],[Order Quantity]]</f>
        <v>8740.82</v>
      </c>
    </row>
    <row r="7494" spans="1:21" x14ac:dyDescent="0.2">
      <c r="A7494" s="6" t="s">
        <v>7707</v>
      </c>
      <c r="B7494" s="6" t="s">
        <v>23</v>
      </c>
      <c r="C7494" s="6" t="s">
        <v>146</v>
      </c>
      <c r="D7494" s="7">
        <v>44000</v>
      </c>
      <c r="E7494" s="7">
        <v>44136</v>
      </c>
      <c r="F7494" s="7">
        <v>44151</v>
      </c>
      <c r="G7494" s="7">
        <v>44154</v>
      </c>
      <c r="H7494" s="6">
        <f t="shared" si="351"/>
        <v>18</v>
      </c>
      <c r="I7494" s="6" t="s">
        <v>215</v>
      </c>
      <c r="J7494" s="6">
        <v>23</v>
      </c>
      <c r="K7494" s="6">
        <v>12</v>
      </c>
      <c r="L7494" s="6">
        <v>269</v>
      </c>
      <c r="M7494" s="6">
        <v>28</v>
      </c>
      <c r="N7494" s="6">
        <v>1</v>
      </c>
      <c r="O7494" s="6">
        <v>7.4999999999999997E-2</v>
      </c>
      <c r="P7494" s="8">
        <v>227.8</v>
      </c>
      <c r="Q7494" s="8">
        <v>107.066</v>
      </c>
      <c r="R7494" s="8">
        <f t="shared" si="352"/>
        <v>103.649</v>
      </c>
      <c r="S7494" s="8">
        <f>(((Sales[[#This Row],[Unit Price]]-(Sales[[#This Row],[Discount Applied]]*Sales[[#This Row],[Unit Price]]))-Q7494)/Q7494)*100</f>
        <v>96.808510638297875</v>
      </c>
      <c r="T7494" s="8">
        <f t="shared" si="353"/>
        <v>210.715</v>
      </c>
      <c r="U7494" s="8">
        <f>Sales[[#This Row],[Unit Cost]]*Sales[[#This Row],[Order Quantity]]</f>
        <v>107.066</v>
      </c>
    </row>
    <row r="7495" spans="1:21" x14ac:dyDescent="0.2">
      <c r="A7495" s="6" t="s">
        <v>7708</v>
      </c>
      <c r="B7495" s="6" t="s">
        <v>24</v>
      </c>
      <c r="C7495" s="6" t="s">
        <v>146</v>
      </c>
      <c r="D7495" s="7">
        <v>44000</v>
      </c>
      <c r="E7495" s="7">
        <v>44136</v>
      </c>
      <c r="F7495" s="7">
        <v>44163</v>
      </c>
      <c r="G7495" s="7">
        <v>44168</v>
      </c>
      <c r="H7495" s="6">
        <f t="shared" si="351"/>
        <v>32</v>
      </c>
      <c r="I7495" s="6" t="s">
        <v>215</v>
      </c>
      <c r="J7495" s="6">
        <v>11</v>
      </c>
      <c r="K7495" s="6">
        <v>47</v>
      </c>
      <c r="L7495" s="6">
        <v>283</v>
      </c>
      <c r="M7495" s="6">
        <v>3</v>
      </c>
      <c r="N7495" s="6">
        <v>2</v>
      </c>
      <c r="O7495" s="6">
        <v>0.2</v>
      </c>
      <c r="P7495" s="8">
        <v>167.5</v>
      </c>
      <c r="Q7495" s="8">
        <v>73.7</v>
      </c>
      <c r="R7495" s="8">
        <f t="shared" si="352"/>
        <v>120.6</v>
      </c>
      <c r="S7495" s="8">
        <f>(((Sales[[#This Row],[Unit Price]]-(Sales[[#This Row],[Discount Applied]]*Sales[[#This Row],[Unit Price]]))-Q7495)/Q7495)*100</f>
        <v>81.818181818181813</v>
      </c>
      <c r="T7495" s="8">
        <f t="shared" si="353"/>
        <v>268</v>
      </c>
      <c r="U7495" s="8">
        <f>Sales[[#This Row],[Unit Cost]]*Sales[[#This Row],[Order Quantity]]</f>
        <v>147.4</v>
      </c>
    </row>
    <row r="7496" spans="1:21" x14ac:dyDescent="0.2">
      <c r="A7496" s="6" t="s">
        <v>7709</v>
      </c>
      <c r="B7496" s="6" t="s">
        <v>24</v>
      </c>
      <c r="C7496" s="6" t="s">
        <v>144</v>
      </c>
      <c r="D7496" s="7">
        <v>44000</v>
      </c>
      <c r="E7496" s="7">
        <v>44136</v>
      </c>
      <c r="F7496" s="7">
        <v>44142</v>
      </c>
      <c r="G7496" s="7">
        <v>44144</v>
      </c>
      <c r="H7496" s="6">
        <f t="shared" si="351"/>
        <v>8</v>
      </c>
      <c r="I7496" s="6" t="s">
        <v>215</v>
      </c>
      <c r="J7496" s="6">
        <v>3</v>
      </c>
      <c r="K7496" s="6">
        <v>36</v>
      </c>
      <c r="L7496" s="6">
        <v>65</v>
      </c>
      <c r="M7496" s="6">
        <v>17</v>
      </c>
      <c r="N7496" s="6">
        <v>7</v>
      </c>
      <c r="O7496" s="6">
        <v>0.2</v>
      </c>
      <c r="P7496" s="8">
        <v>1051.9000000000001</v>
      </c>
      <c r="Q7496" s="8">
        <v>662.69700000000012</v>
      </c>
      <c r="R7496" s="8">
        <f t="shared" si="352"/>
        <v>1251.7610000000004</v>
      </c>
      <c r="S7496" s="8">
        <f>(((Sales[[#This Row],[Unit Price]]-(Sales[[#This Row],[Discount Applied]]*Sales[[#This Row],[Unit Price]]))-Q7496)/Q7496)*100</f>
        <v>26.984126984126977</v>
      </c>
      <c r="T7496" s="8">
        <f t="shared" si="353"/>
        <v>5890.6400000000012</v>
      </c>
      <c r="U7496" s="8">
        <f>Sales[[#This Row],[Unit Cost]]*Sales[[#This Row],[Order Quantity]]</f>
        <v>4638.8790000000008</v>
      </c>
    </row>
    <row r="7497" spans="1:21" x14ac:dyDescent="0.2">
      <c r="A7497" s="6" t="s">
        <v>7710</v>
      </c>
      <c r="B7497" s="6" t="s">
        <v>26</v>
      </c>
      <c r="C7497" s="6" t="s">
        <v>146</v>
      </c>
      <c r="D7497" s="7">
        <v>44000</v>
      </c>
      <c r="E7497" s="7">
        <v>44136</v>
      </c>
      <c r="F7497" s="7">
        <v>44151</v>
      </c>
      <c r="G7497" s="7">
        <v>44161</v>
      </c>
      <c r="H7497" s="6">
        <f t="shared" si="351"/>
        <v>25</v>
      </c>
      <c r="I7497" s="6" t="s">
        <v>215</v>
      </c>
      <c r="J7497" s="6">
        <v>28</v>
      </c>
      <c r="K7497" s="6">
        <v>35</v>
      </c>
      <c r="L7497" s="6">
        <v>311</v>
      </c>
      <c r="M7497" s="6">
        <v>5</v>
      </c>
      <c r="N7497" s="6">
        <v>3</v>
      </c>
      <c r="O7497" s="6">
        <v>0.15</v>
      </c>
      <c r="P7497" s="8">
        <v>2217.7000000000003</v>
      </c>
      <c r="Q7497" s="8">
        <v>1153.2040000000002</v>
      </c>
      <c r="R7497" s="8">
        <f t="shared" si="352"/>
        <v>2195.5229999999997</v>
      </c>
      <c r="S7497" s="8">
        <f>(((Sales[[#This Row],[Unit Price]]-(Sales[[#This Row],[Discount Applied]]*Sales[[#This Row],[Unit Price]]))-Q7497)/Q7497)*100</f>
        <v>63.46153846153846</v>
      </c>
      <c r="T7497" s="8">
        <f t="shared" si="353"/>
        <v>5655.1350000000002</v>
      </c>
      <c r="U7497" s="8">
        <f>Sales[[#This Row],[Unit Cost]]*Sales[[#This Row],[Order Quantity]]</f>
        <v>3459.6120000000005</v>
      </c>
    </row>
    <row r="7498" spans="1:21" x14ac:dyDescent="0.2">
      <c r="A7498" s="6" t="s">
        <v>7711</v>
      </c>
      <c r="B7498" s="6" t="s">
        <v>23</v>
      </c>
      <c r="C7498" s="6" t="s">
        <v>146</v>
      </c>
      <c r="D7498" s="7">
        <v>44000</v>
      </c>
      <c r="E7498" s="7">
        <v>44136</v>
      </c>
      <c r="F7498" s="7">
        <v>44161</v>
      </c>
      <c r="G7498" s="7">
        <v>44167</v>
      </c>
      <c r="H7498" s="6">
        <f t="shared" si="351"/>
        <v>31</v>
      </c>
      <c r="I7498" s="6" t="s">
        <v>215</v>
      </c>
      <c r="J7498" s="6">
        <v>22</v>
      </c>
      <c r="K7498" s="6">
        <v>2</v>
      </c>
      <c r="L7498" s="6">
        <v>316</v>
      </c>
      <c r="M7498" s="6">
        <v>2</v>
      </c>
      <c r="N7498" s="6">
        <v>8</v>
      </c>
      <c r="O7498" s="6">
        <v>7.4999999999999997E-2</v>
      </c>
      <c r="P7498" s="8">
        <v>1132.3</v>
      </c>
      <c r="Q7498" s="8">
        <v>951.13199999999995</v>
      </c>
      <c r="R7498" s="8">
        <f t="shared" si="352"/>
        <v>769.96400000000085</v>
      </c>
      <c r="S7498" s="8">
        <f>(((Sales[[#This Row],[Unit Price]]-(Sales[[#This Row],[Discount Applied]]*Sales[[#This Row],[Unit Price]]))-Q7498)/Q7498)*100</f>
        <v>10.119047619047631</v>
      </c>
      <c r="T7498" s="8">
        <f t="shared" si="353"/>
        <v>8379.02</v>
      </c>
      <c r="U7498" s="8">
        <f>Sales[[#This Row],[Unit Cost]]*Sales[[#This Row],[Order Quantity]]</f>
        <v>7609.0559999999996</v>
      </c>
    </row>
    <row r="7499" spans="1:21" x14ac:dyDescent="0.2">
      <c r="A7499" s="6" t="s">
        <v>7712</v>
      </c>
      <c r="B7499" s="6" t="s">
        <v>25</v>
      </c>
      <c r="C7499" s="6" t="s">
        <v>147</v>
      </c>
      <c r="D7499" s="7">
        <v>44000</v>
      </c>
      <c r="E7499" s="7">
        <v>44136</v>
      </c>
      <c r="F7499" s="7">
        <v>44153</v>
      </c>
      <c r="G7499" s="7">
        <v>44161</v>
      </c>
      <c r="H7499" s="6">
        <f t="shared" si="351"/>
        <v>25</v>
      </c>
      <c r="I7499" s="6" t="s">
        <v>215</v>
      </c>
      <c r="J7499" s="6">
        <v>16</v>
      </c>
      <c r="K7499" s="6">
        <v>34</v>
      </c>
      <c r="L7499" s="6">
        <v>247</v>
      </c>
      <c r="M7499" s="6">
        <v>43</v>
      </c>
      <c r="N7499" s="6">
        <v>3</v>
      </c>
      <c r="O7499" s="6">
        <v>0.05</v>
      </c>
      <c r="P7499" s="8">
        <v>1085.4000000000001</v>
      </c>
      <c r="Q7499" s="8">
        <v>477.57600000000002</v>
      </c>
      <c r="R7499" s="8">
        <f t="shared" si="352"/>
        <v>1660.6620000000003</v>
      </c>
      <c r="S7499" s="8">
        <f>(((Sales[[#This Row],[Unit Price]]-(Sales[[#This Row],[Discount Applied]]*Sales[[#This Row],[Unit Price]]))-Q7499)/Q7499)*100</f>
        <v>115.90909090909092</v>
      </c>
      <c r="T7499" s="8">
        <f t="shared" si="353"/>
        <v>3093.3900000000003</v>
      </c>
      <c r="U7499" s="8">
        <f>Sales[[#This Row],[Unit Cost]]*Sales[[#This Row],[Order Quantity]]</f>
        <v>1432.7280000000001</v>
      </c>
    </row>
    <row r="7500" spans="1:21" x14ac:dyDescent="0.2">
      <c r="A7500" s="6" t="s">
        <v>7713</v>
      </c>
      <c r="B7500" s="6" t="s">
        <v>25</v>
      </c>
      <c r="C7500" s="6" t="s">
        <v>146</v>
      </c>
      <c r="D7500" s="7">
        <v>44000</v>
      </c>
      <c r="E7500" s="7">
        <v>44136</v>
      </c>
      <c r="F7500" s="7">
        <v>44149</v>
      </c>
      <c r="G7500" s="7">
        <v>44154</v>
      </c>
      <c r="H7500" s="6">
        <f t="shared" si="351"/>
        <v>18</v>
      </c>
      <c r="I7500" s="6" t="s">
        <v>215</v>
      </c>
      <c r="J7500" s="6">
        <v>16</v>
      </c>
      <c r="K7500" s="6">
        <v>24</v>
      </c>
      <c r="L7500" s="6">
        <v>318</v>
      </c>
      <c r="M7500" s="6">
        <v>26</v>
      </c>
      <c r="N7500" s="6">
        <v>3</v>
      </c>
      <c r="O7500" s="6">
        <v>0.3</v>
      </c>
      <c r="P7500" s="8">
        <v>958.1</v>
      </c>
      <c r="Q7500" s="8">
        <v>603.60300000000007</v>
      </c>
      <c r="R7500" s="8">
        <f t="shared" si="352"/>
        <v>201.20100000000002</v>
      </c>
      <c r="S7500" s="8">
        <f>(((Sales[[#This Row],[Unit Price]]-(Sales[[#This Row],[Discount Applied]]*Sales[[#This Row],[Unit Price]]))-Q7500)/Q7500)*100</f>
        <v>11.111111111111111</v>
      </c>
      <c r="T7500" s="8">
        <f t="shared" si="353"/>
        <v>2012.0100000000002</v>
      </c>
      <c r="U7500" s="8">
        <f>Sales[[#This Row],[Unit Cost]]*Sales[[#This Row],[Order Quantity]]</f>
        <v>1810.8090000000002</v>
      </c>
    </row>
    <row r="7501" spans="1:21" x14ac:dyDescent="0.2">
      <c r="A7501" s="6" t="s">
        <v>7714</v>
      </c>
      <c r="B7501" s="6" t="s">
        <v>25</v>
      </c>
      <c r="C7501" s="6" t="s">
        <v>146</v>
      </c>
      <c r="D7501" s="7">
        <v>44000</v>
      </c>
      <c r="E7501" s="7">
        <v>44136</v>
      </c>
      <c r="F7501" s="7">
        <v>44146</v>
      </c>
      <c r="G7501" s="7">
        <v>44154</v>
      </c>
      <c r="H7501" s="6">
        <f t="shared" si="351"/>
        <v>18</v>
      </c>
      <c r="I7501" s="6" t="s">
        <v>215</v>
      </c>
      <c r="J7501" s="6">
        <v>19</v>
      </c>
      <c r="K7501" s="6">
        <v>46</v>
      </c>
      <c r="L7501" s="6">
        <v>305</v>
      </c>
      <c r="M7501" s="6">
        <v>23</v>
      </c>
      <c r="N7501" s="6">
        <v>5</v>
      </c>
      <c r="O7501" s="6">
        <v>0.15</v>
      </c>
      <c r="P7501" s="8">
        <v>3651.5</v>
      </c>
      <c r="Q7501" s="8">
        <v>2409.9900000000002</v>
      </c>
      <c r="R7501" s="8">
        <f t="shared" si="352"/>
        <v>3468.9249999999993</v>
      </c>
      <c r="S7501" s="8">
        <f>(((Sales[[#This Row],[Unit Price]]-(Sales[[#This Row],[Discount Applied]]*Sales[[#This Row],[Unit Price]]))-Q7501)/Q7501)*100</f>
        <v>28.787878787878778</v>
      </c>
      <c r="T7501" s="8">
        <f t="shared" si="353"/>
        <v>15518.875</v>
      </c>
      <c r="U7501" s="8">
        <f>Sales[[#This Row],[Unit Cost]]*Sales[[#This Row],[Order Quantity]]</f>
        <v>12049.95</v>
      </c>
    </row>
    <row r="7502" spans="1:21" x14ac:dyDescent="0.2">
      <c r="A7502" s="6" t="s">
        <v>7715</v>
      </c>
      <c r="B7502" s="6" t="s">
        <v>25</v>
      </c>
      <c r="C7502" s="6" t="s">
        <v>143</v>
      </c>
      <c r="D7502" s="7">
        <v>44100</v>
      </c>
      <c r="E7502" s="7">
        <v>44137</v>
      </c>
      <c r="F7502" s="7">
        <v>44139</v>
      </c>
      <c r="G7502" s="7">
        <v>44144</v>
      </c>
      <c r="H7502" s="6">
        <f t="shared" si="351"/>
        <v>7</v>
      </c>
      <c r="I7502" s="6" t="s">
        <v>215</v>
      </c>
      <c r="J7502" s="6">
        <v>13</v>
      </c>
      <c r="K7502" s="6">
        <v>11</v>
      </c>
      <c r="L7502" s="6">
        <v>359</v>
      </c>
      <c r="M7502" s="6">
        <v>7</v>
      </c>
      <c r="N7502" s="6">
        <v>1</v>
      </c>
      <c r="O7502" s="6">
        <v>0.2</v>
      </c>
      <c r="P7502" s="8">
        <v>1996.6000000000001</v>
      </c>
      <c r="Q7502" s="8">
        <v>1098.1300000000001</v>
      </c>
      <c r="R7502" s="8">
        <f t="shared" si="352"/>
        <v>499.15000000000009</v>
      </c>
      <c r="S7502" s="8">
        <f>(((Sales[[#This Row],[Unit Price]]-(Sales[[#This Row],[Discount Applied]]*Sales[[#This Row],[Unit Price]]))-Q7502)/Q7502)*100</f>
        <v>45.45454545454546</v>
      </c>
      <c r="T7502" s="8">
        <f t="shared" si="353"/>
        <v>1597.2800000000002</v>
      </c>
      <c r="U7502" s="8">
        <f>Sales[[#This Row],[Unit Cost]]*Sales[[#This Row],[Order Quantity]]</f>
        <v>1098.1300000000001</v>
      </c>
    </row>
    <row r="7503" spans="1:21" x14ac:dyDescent="0.2">
      <c r="A7503" s="6" t="s">
        <v>7716</v>
      </c>
      <c r="B7503" s="6" t="s">
        <v>25</v>
      </c>
      <c r="C7503" s="6" t="s">
        <v>145</v>
      </c>
      <c r="D7503" s="7">
        <v>44000</v>
      </c>
      <c r="E7503" s="7">
        <v>44137</v>
      </c>
      <c r="F7503" s="7">
        <v>44160</v>
      </c>
      <c r="G7503" s="7">
        <v>44165</v>
      </c>
      <c r="H7503" s="6">
        <f t="shared" si="351"/>
        <v>28</v>
      </c>
      <c r="I7503" s="6" t="s">
        <v>215</v>
      </c>
      <c r="J7503" s="6">
        <v>17</v>
      </c>
      <c r="K7503" s="6">
        <v>38</v>
      </c>
      <c r="L7503" s="6">
        <v>132</v>
      </c>
      <c r="M7503" s="6">
        <v>4</v>
      </c>
      <c r="N7503" s="6">
        <v>5</v>
      </c>
      <c r="O7503" s="6">
        <v>0.05</v>
      </c>
      <c r="P7503" s="8">
        <v>3631.4</v>
      </c>
      <c r="Q7503" s="8">
        <v>2033.5840000000003</v>
      </c>
      <c r="R7503" s="8">
        <f t="shared" si="352"/>
        <v>7081.23</v>
      </c>
      <c r="S7503" s="8">
        <f>(((Sales[[#This Row],[Unit Price]]-(Sales[[#This Row],[Discount Applied]]*Sales[[#This Row],[Unit Price]]))-Q7503)/Q7503)*100</f>
        <v>69.64285714285711</v>
      </c>
      <c r="T7503" s="8">
        <f t="shared" si="353"/>
        <v>17249.150000000001</v>
      </c>
      <c r="U7503" s="8">
        <f>Sales[[#This Row],[Unit Cost]]*Sales[[#This Row],[Order Quantity]]</f>
        <v>10167.920000000002</v>
      </c>
    </row>
    <row r="7504" spans="1:21" x14ac:dyDescent="0.2">
      <c r="A7504" s="6" t="s">
        <v>7717</v>
      </c>
      <c r="B7504" s="6" t="s">
        <v>25</v>
      </c>
      <c r="C7504" s="6" t="s">
        <v>143</v>
      </c>
      <c r="D7504" s="7">
        <v>44000</v>
      </c>
      <c r="E7504" s="7">
        <v>44137</v>
      </c>
      <c r="F7504" s="7">
        <v>44143</v>
      </c>
      <c r="G7504" s="7">
        <v>44144</v>
      </c>
      <c r="H7504" s="6">
        <f t="shared" si="351"/>
        <v>7</v>
      </c>
      <c r="I7504" s="6" t="s">
        <v>215</v>
      </c>
      <c r="J7504" s="6">
        <v>19</v>
      </c>
      <c r="K7504" s="6">
        <v>26</v>
      </c>
      <c r="L7504" s="6">
        <v>346</v>
      </c>
      <c r="M7504" s="6">
        <v>43</v>
      </c>
      <c r="N7504" s="6">
        <v>4</v>
      </c>
      <c r="O7504" s="6">
        <v>7.4999999999999997E-2</v>
      </c>
      <c r="P7504" s="8">
        <v>6472.2</v>
      </c>
      <c r="Q7504" s="8">
        <v>5371.9259999999995</v>
      </c>
      <c r="R7504" s="8">
        <f t="shared" si="352"/>
        <v>2459.4360000000015</v>
      </c>
      <c r="S7504" s="8">
        <f>(((Sales[[#This Row],[Unit Price]]-(Sales[[#This Row],[Discount Applied]]*Sales[[#This Row],[Unit Price]]))-Q7504)/Q7504)*100</f>
        <v>11.445783132530128</v>
      </c>
      <c r="T7504" s="8">
        <f t="shared" si="353"/>
        <v>23947.14</v>
      </c>
      <c r="U7504" s="8">
        <f>Sales[[#This Row],[Unit Cost]]*Sales[[#This Row],[Order Quantity]]</f>
        <v>21487.703999999998</v>
      </c>
    </row>
    <row r="7505" spans="1:21" x14ac:dyDescent="0.2">
      <c r="A7505" s="6" t="s">
        <v>7718</v>
      </c>
      <c r="B7505" s="6" t="s">
        <v>24</v>
      </c>
      <c r="C7505" s="6" t="s">
        <v>145</v>
      </c>
      <c r="D7505" s="7">
        <v>44000</v>
      </c>
      <c r="E7505" s="7">
        <v>44137</v>
      </c>
      <c r="F7505" s="7">
        <v>44161</v>
      </c>
      <c r="G7505" s="7">
        <v>44164</v>
      </c>
      <c r="H7505" s="6">
        <f t="shared" si="351"/>
        <v>27</v>
      </c>
      <c r="I7505" s="6" t="s">
        <v>215</v>
      </c>
      <c r="J7505" s="6">
        <v>6</v>
      </c>
      <c r="K7505" s="6">
        <v>2</v>
      </c>
      <c r="L7505" s="6">
        <v>165</v>
      </c>
      <c r="M7505" s="6">
        <v>8</v>
      </c>
      <c r="N7505" s="6">
        <v>4</v>
      </c>
      <c r="O7505" s="6">
        <v>0.1</v>
      </c>
      <c r="P7505" s="8">
        <v>1896.1000000000001</v>
      </c>
      <c r="Q7505" s="8">
        <v>1573.7630000000001</v>
      </c>
      <c r="R7505" s="8">
        <f t="shared" si="352"/>
        <v>530.90800000000036</v>
      </c>
      <c r="S7505" s="8">
        <f>(((Sales[[#This Row],[Unit Price]]-(Sales[[#This Row],[Discount Applied]]*Sales[[#This Row],[Unit Price]]))-Q7505)/Q7505)*100</f>
        <v>8.4337349397590415</v>
      </c>
      <c r="T7505" s="8">
        <f t="shared" si="353"/>
        <v>6825.9600000000009</v>
      </c>
      <c r="U7505" s="8">
        <f>Sales[[#This Row],[Unit Cost]]*Sales[[#This Row],[Order Quantity]]</f>
        <v>6295.0520000000006</v>
      </c>
    </row>
    <row r="7506" spans="1:21" x14ac:dyDescent="0.2">
      <c r="A7506" s="6" t="s">
        <v>7719</v>
      </c>
      <c r="B7506" s="6" t="s">
        <v>23</v>
      </c>
      <c r="C7506" s="6" t="s">
        <v>146</v>
      </c>
      <c r="D7506" s="7">
        <v>44000</v>
      </c>
      <c r="E7506" s="7">
        <v>44137</v>
      </c>
      <c r="F7506" s="7">
        <v>44164</v>
      </c>
      <c r="G7506" s="7">
        <v>44174</v>
      </c>
      <c r="H7506" s="6">
        <f t="shared" si="351"/>
        <v>37</v>
      </c>
      <c r="I7506" s="6" t="s">
        <v>215</v>
      </c>
      <c r="J7506" s="6">
        <v>21</v>
      </c>
      <c r="K7506" s="6">
        <v>16</v>
      </c>
      <c r="L7506" s="6">
        <v>308</v>
      </c>
      <c r="M7506" s="6">
        <v>12</v>
      </c>
      <c r="N7506" s="6">
        <v>8</v>
      </c>
      <c r="O7506" s="6">
        <v>0.15</v>
      </c>
      <c r="P7506" s="8">
        <v>1835.8</v>
      </c>
      <c r="Q7506" s="8">
        <v>1193.27</v>
      </c>
      <c r="R7506" s="8">
        <f t="shared" si="352"/>
        <v>2937.2799999999988</v>
      </c>
      <c r="S7506" s="8">
        <f>(((Sales[[#This Row],[Unit Price]]-(Sales[[#This Row],[Discount Applied]]*Sales[[#This Row],[Unit Price]]))-Q7506)/Q7506)*100</f>
        <v>30.769230769230759</v>
      </c>
      <c r="T7506" s="8">
        <f t="shared" si="353"/>
        <v>12483.439999999999</v>
      </c>
      <c r="U7506" s="8">
        <f>Sales[[#This Row],[Unit Cost]]*Sales[[#This Row],[Order Quantity]]</f>
        <v>9546.16</v>
      </c>
    </row>
    <row r="7507" spans="1:21" x14ac:dyDescent="0.2">
      <c r="A7507" s="6" t="s">
        <v>7720</v>
      </c>
      <c r="B7507" s="6" t="s">
        <v>24</v>
      </c>
      <c r="C7507" s="6" t="s">
        <v>146</v>
      </c>
      <c r="D7507" s="7">
        <v>44000</v>
      </c>
      <c r="E7507" s="7">
        <v>44137</v>
      </c>
      <c r="F7507" s="7">
        <v>44143</v>
      </c>
      <c r="G7507" s="7">
        <v>44147</v>
      </c>
      <c r="H7507" s="6">
        <f t="shared" si="351"/>
        <v>10</v>
      </c>
      <c r="I7507" s="6" t="s">
        <v>215</v>
      </c>
      <c r="J7507" s="6">
        <v>8</v>
      </c>
      <c r="K7507" s="6">
        <v>25</v>
      </c>
      <c r="L7507" s="6">
        <v>324</v>
      </c>
      <c r="M7507" s="6">
        <v>28</v>
      </c>
      <c r="N7507" s="6">
        <v>2</v>
      </c>
      <c r="O7507" s="6">
        <v>0.2</v>
      </c>
      <c r="P7507" s="8">
        <v>3966.4</v>
      </c>
      <c r="Q7507" s="8">
        <v>1626.2239999999999</v>
      </c>
      <c r="R7507" s="8">
        <f t="shared" si="352"/>
        <v>3093.7919999999999</v>
      </c>
      <c r="S7507" s="8">
        <f>(((Sales[[#This Row],[Unit Price]]-(Sales[[#This Row],[Discount Applied]]*Sales[[#This Row],[Unit Price]]))-Q7507)/Q7507)*100</f>
        <v>95.121951219512198</v>
      </c>
      <c r="T7507" s="8">
        <f t="shared" si="353"/>
        <v>6346.24</v>
      </c>
      <c r="U7507" s="8">
        <f>Sales[[#This Row],[Unit Cost]]*Sales[[#This Row],[Order Quantity]]</f>
        <v>3252.4479999999999</v>
      </c>
    </row>
    <row r="7508" spans="1:21" x14ac:dyDescent="0.2">
      <c r="A7508" s="6" t="s">
        <v>7721</v>
      </c>
      <c r="B7508" s="6" t="s">
        <v>24</v>
      </c>
      <c r="C7508" s="6" t="s">
        <v>145</v>
      </c>
      <c r="D7508" s="7">
        <v>44000</v>
      </c>
      <c r="E7508" s="7">
        <v>44138</v>
      </c>
      <c r="F7508" s="7">
        <v>44160</v>
      </c>
      <c r="G7508" s="7">
        <v>44170</v>
      </c>
      <c r="H7508" s="6">
        <f t="shared" si="351"/>
        <v>32</v>
      </c>
      <c r="I7508" s="6" t="s">
        <v>215</v>
      </c>
      <c r="J7508" s="6">
        <v>7</v>
      </c>
      <c r="K7508" s="6">
        <v>30</v>
      </c>
      <c r="L7508" s="6">
        <v>113</v>
      </c>
      <c r="M7508" s="6">
        <v>6</v>
      </c>
      <c r="N7508" s="6">
        <v>6</v>
      </c>
      <c r="O7508" s="6">
        <v>0.05</v>
      </c>
      <c r="P7508" s="8">
        <v>2860.9</v>
      </c>
      <c r="Q7508" s="8">
        <v>1316.0140000000001</v>
      </c>
      <c r="R7508" s="8">
        <f t="shared" si="352"/>
        <v>8411.0460000000003</v>
      </c>
      <c r="S7508" s="8">
        <f>(((Sales[[#This Row],[Unit Price]]-(Sales[[#This Row],[Discount Applied]]*Sales[[#This Row],[Unit Price]]))-Q7508)/Q7508)*100</f>
        <v>106.52173913043477</v>
      </c>
      <c r="T7508" s="8">
        <f t="shared" si="353"/>
        <v>16307.130000000001</v>
      </c>
      <c r="U7508" s="8">
        <f>Sales[[#This Row],[Unit Cost]]*Sales[[#This Row],[Order Quantity]]</f>
        <v>7896.0840000000007</v>
      </c>
    </row>
    <row r="7509" spans="1:21" x14ac:dyDescent="0.2">
      <c r="A7509" s="6" t="s">
        <v>7722</v>
      </c>
      <c r="B7509" s="6" t="s">
        <v>26</v>
      </c>
      <c r="C7509" s="6" t="s">
        <v>146</v>
      </c>
      <c r="D7509" s="7">
        <v>44100</v>
      </c>
      <c r="E7509" s="7">
        <v>44138</v>
      </c>
      <c r="F7509" s="7">
        <v>44153</v>
      </c>
      <c r="G7509" s="7">
        <v>44157</v>
      </c>
      <c r="H7509" s="6">
        <f t="shared" si="351"/>
        <v>19</v>
      </c>
      <c r="I7509" s="6" t="s">
        <v>215</v>
      </c>
      <c r="J7509" s="6">
        <v>25</v>
      </c>
      <c r="K7509" s="6">
        <v>11</v>
      </c>
      <c r="L7509" s="6">
        <v>294</v>
      </c>
      <c r="M7509" s="6">
        <v>21</v>
      </c>
      <c r="N7509" s="6">
        <v>2</v>
      </c>
      <c r="O7509" s="6">
        <v>0.05</v>
      </c>
      <c r="P7509" s="8">
        <v>1983.2</v>
      </c>
      <c r="Q7509" s="8">
        <v>1606.3920000000001</v>
      </c>
      <c r="R7509" s="8">
        <f t="shared" si="352"/>
        <v>555.29599999999982</v>
      </c>
      <c r="S7509" s="8">
        <f>(((Sales[[#This Row],[Unit Price]]-(Sales[[#This Row],[Discount Applied]]*Sales[[#This Row],[Unit Price]]))-Q7509)/Q7509)*100</f>
        <v>17.283950617283946</v>
      </c>
      <c r="T7509" s="8">
        <f t="shared" si="353"/>
        <v>3768.08</v>
      </c>
      <c r="U7509" s="8">
        <f>Sales[[#This Row],[Unit Cost]]*Sales[[#This Row],[Order Quantity]]</f>
        <v>3212.7840000000001</v>
      </c>
    </row>
    <row r="7510" spans="1:21" x14ac:dyDescent="0.2">
      <c r="A7510" s="6" t="s">
        <v>7723</v>
      </c>
      <c r="B7510" s="6" t="s">
        <v>25</v>
      </c>
      <c r="C7510" s="6" t="s">
        <v>147</v>
      </c>
      <c r="D7510" s="7">
        <v>44000</v>
      </c>
      <c r="E7510" s="7">
        <v>44138</v>
      </c>
      <c r="F7510" s="7">
        <v>44163</v>
      </c>
      <c r="G7510" s="7">
        <v>44165</v>
      </c>
      <c r="H7510" s="6">
        <f t="shared" si="351"/>
        <v>27</v>
      </c>
      <c r="I7510" s="6" t="s">
        <v>215</v>
      </c>
      <c r="J7510" s="6">
        <v>16</v>
      </c>
      <c r="K7510" s="6">
        <v>41</v>
      </c>
      <c r="L7510" s="6">
        <v>258</v>
      </c>
      <c r="M7510" s="6">
        <v>33</v>
      </c>
      <c r="N7510" s="6">
        <v>1</v>
      </c>
      <c r="O7510" s="6">
        <v>0.4</v>
      </c>
      <c r="P7510" s="8">
        <v>1132.3</v>
      </c>
      <c r="Q7510" s="8">
        <v>622.76499999999999</v>
      </c>
      <c r="R7510" s="8">
        <f t="shared" si="352"/>
        <v>56.614999999999895</v>
      </c>
      <c r="S7510" s="8">
        <f>(((Sales[[#This Row],[Unit Price]]-(Sales[[#This Row],[Discount Applied]]*Sales[[#This Row],[Unit Price]]))-Q7510)/Q7510)*100</f>
        <v>9.090909090909074</v>
      </c>
      <c r="T7510" s="8">
        <f t="shared" si="353"/>
        <v>679.37999999999988</v>
      </c>
      <c r="U7510" s="8">
        <f>Sales[[#This Row],[Unit Cost]]*Sales[[#This Row],[Order Quantity]]</f>
        <v>622.76499999999999</v>
      </c>
    </row>
    <row r="7511" spans="1:21" x14ac:dyDescent="0.2">
      <c r="A7511" s="6" t="s">
        <v>7724</v>
      </c>
      <c r="B7511" s="6" t="s">
        <v>25</v>
      </c>
      <c r="C7511" s="6" t="s">
        <v>146</v>
      </c>
      <c r="D7511" s="7">
        <v>44000</v>
      </c>
      <c r="E7511" s="7">
        <v>44138</v>
      </c>
      <c r="F7511" s="7">
        <v>44153</v>
      </c>
      <c r="G7511" s="7">
        <v>44154</v>
      </c>
      <c r="H7511" s="6">
        <f t="shared" si="351"/>
        <v>16</v>
      </c>
      <c r="I7511" s="6" t="s">
        <v>215</v>
      </c>
      <c r="J7511" s="6">
        <v>14</v>
      </c>
      <c r="K7511" s="6">
        <v>6</v>
      </c>
      <c r="L7511" s="6">
        <v>283</v>
      </c>
      <c r="M7511" s="6">
        <v>24</v>
      </c>
      <c r="N7511" s="6">
        <v>1</v>
      </c>
      <c r="O7511" s="6">
        <v>0.15</v>
      </c>
      <c r="P7511" s="8">
        <v>991.6</v>
      </c>
      <c r="Q7511" s="8">
        <v>436.30400000000003</v>
      </c>
      <c r="R7511" s="8">
        <f t="shared" si="352"/>
        <v>406.55599999999998</v>
      </c>
      <c r="S7511" s="8">
        <f>(((Sales[[#This Row],[Unit Price]]-(Sales[[#This Row],[Discount Applied]]*Sales[[#This Row],[Unit Price]]))-Q7511)/Q7511)*100</f>
        <v>93.181818181818173</v>
      </c>
      <c r="T7511" s="8">
        <f t="shared" si="353"/>
        <v>842.86</v>
      </c>
      <c r="U7511" s="8">
        <f>Sales[[#This Row],[Unit Cost]]*Sales[[#This Row],[Order Quantity]]</f>
        <v>436.30400000000003</v>
      </c>
    </row>
    <row r="7512" spans="1:21" x14ac:dyDescent="0.2">
      <c r="A7512" s="6" t="s">
        <v>7725</v>
      </c>
      <c r="B7512" s="6" t="s">
        <v>26</v>
      </c>
      <c r="C7512" s="6" t="s">
        <v>145</v>
      </c>
      <c r="D7512" s="7">
        <v>44000</v>
      </c>
      <c r="E7512" s="7">
        <v>44138</v>
      </c>
      <c r="F7512" s="7">
        <v>44165</v>
      </c>
      <c r="G7512" s="7">
        <v>44166</v>
      </c>
      <c r="H7512" s="6">
        <f t="shared" si="351"/>
        <v>28</v>
      </c>
      <c r="I7512" s="6" t="s">
        <v>215</v>
      </c>
      <c r="J7512" s="6">
        <v>27</v>
      </c>
      <c r="K7512" s="6">
        <v>28</v>
      </c>
      <c r="L7512" s="6">
        <v>162</v>
      </c>
      <c r="M7512" s="6">
        <v>42</v>
      </c>
      <c r="N7512" s="6">
        <v>5</v>
      </c>
      <c r="O7512" s="6">
        <v>0.05</v>
      </c>
      <c r="P7512" s="8">
        <v>2566.1</v>
      </c>
      <c r="Q7512" s="8">
        <v>1026.44</v>
      </c>
      <c r="R7512" s="8">
        <f t="shared" si="352"/>
        <v>7056.7749999999996</v>
      </c>
      <c r="S7512" s="8">
        <f>(((Sales[[#This Row],[Unit Price]]-(Sales[[#This Row],[Discount Applied]]*Sales[[#This Row],[Unit Price]]))-Q7512)/Q7512)*100</f>
        <v>137.5</v>
      </c>
      <c r="T7512" s="8">
        <f t="shared" si="353"/>
        <v>12188.975</v>
      </c>
      <c r="U7512" s="8">
        <f>Sales[[#This Row],[Unit Cost]]*Sales[[#This Row],[Order Quantity]]</f>
        <v>5132.2000000000007</v>
      </c>
    </row>
    <row r="7513" spans="1:21" x14ac:dyDescent="0.2">
      <c r="A7513" s="6" t="s">
        <v>7726</v>
      </c>
      <c r="B7513" s="6" t="s">
        <v>26</v>
      </c>
      <c r="C7513" s="6" t="s">
        <v>145</v>
      </c>
      <c r="D7513" s="7">
        <v>44000</v>
      </c>
      <c r="E7513" s="7">
        <v>44138</v>
      </c>
      <c r="F7513" s="7">
        <v>44165</v>
      </c>
      <c r="G7513" s="7">
        <v>44175</v>
      </c>
      <c r="H7513" s="6">
        <f t="shared" si="351"/>
        <v>37</v>
      </c>
      <c r="I7513" s="6" t="s">
        <v>215</v>
      </c>
      <c r="J7513" s="6">
        <v>27</v>
      </c>
      <c r="K7513" s="6">
        <v>9</v>
      </c>
      <c r="L7513" s="6">
        <v>92</v>
      </c>
      <c r="M7513" s="6">
        <v>46</v>
      </c>
      <c r="N7513" s="6">
        <v>5</v>
      </c>
      <c r="O7513" s="6">
        <v>0.4</v>
      </c>
      <c r="P7513" s="8">
        <v>1165.8</v>
      </c>
      <c r="Q7513" s="8">
        <v>617.87400000000002</v>
      </c>
      <c r="R7513" s="8">
        <f t="shared" si="352"/>
        <v>408.0300000000002</v>
      </c>
      <c r="S7513" s="8">
        <f>(((Sales[[#This Row],[Unit Price]]-(Sales[[#This Row],[Discount Applied]]*Sales[[#This Row],[Unit Price]]))-Q7513)/Q7513)*100</f>
        <v>13.20754716981132</v>
      </c>
      <c r="T7513" s="8">
        <f t="shared" si="353"/>
        <v>3497.4</v>
      </c>
      <c r="U7513" s="8">
        <f>Sales[[#This Row],[Unit Cost]]*Sales[[#This Row],[Order Quantity]]</f>
        <v>3089.37</v>
      </c>
    </row>
    <row r="7514" spans="1:21" x14ac:dyDescent="0.2">
      <c r="A7514" s="6" t="s">
        <v>7727</v>
      </c>
      <c r="B7514" s="6" t="s">
        <v>26</v>
      </c>
      <c r="C7514" s="6" t="s">
        <v>148</v>
      </c>
      <c r="D7514" s="7">
        <v>44000</v>
      </c>
      <c r="E7514" s="7">
        <v>44138</v>
      </c>
      <c r="F7514" s="7">
        <v>44146</v>
      </c>
      <c r="G7514" s="7">
        <v>44151</v>
      </c>
      <c r="H7514" s="6">
        <f t="shared" si="351"/>
        <v>13</v>
      </c>
      <c r="I7514" s="6" t="s">
        <v>215</v>
      </c>
      <c r="J7514" s="6">
        <v>28</v>
      </c>
      <c r="K7514" s="6">
        <v>32</v>
      </c>
      <c r="L7514" s="6">
        <v>18</v>
      </c>
      <c r="M7514" s="6">
        <v>45</v>
      </c>
      <c r="N7514" s="6">
        <v>4</v>
      </c>
      <c r="O7514" s="6">
        <v>0.2</v>
      </c>
      <c r="P7514" s="8">
        <v>268</v>
      </c>
      <c r="Q7514" s="8">
        <v>152.76</v>
      </c>
      <c r="R7514" s="8">
        <f t="shared" si="352"/>
        <v>246.56000000000006</v>
      </c>
      <c r="S7514" s="8">
        <f>(((Sales[[#This Row],[Unit Price]]-(Sales[[#This Row],[Discount Applied]]*Sales[[#This Row],[Unit Price]]))-Q7514)/Q7514)*100</f>
        <v>40.350877192982473</v>
      </c>
      <c r="T7514" s="8">
        <f t="shared" si="353"/>
        <v>857.6</v>
      </c>
      <c r="U7514" s="8">
        <f>Sales[[#This Row],[Unit Cost]]*Sales[[#This Row],[Order Quantity]]</f>
        <v>611.04</v>
      </c>
    </row>
    <row r="7515" spans="1:21" x14ac:dyDescent="0.2">
      <c r="A7515" s="6" t="s">
        <v>7728</v>
      </c>
      <c r="B7515" s="6" t="s">
        <v>25</v>
      </c>
      <c r="C7515" s="6" t="s">
        <v>143</v>
      </c>
      <c r="D7515" s="7">
        <v>44000</v>
      </c>
      <c r="E7515" s="7">
        <v>44138</v>
      </c>
      <c r="F7515" s="7">
        <v>44157</v>
      </c>
      <c r="G7515" s="7">
        <v>44159</v>
      </c>
      <c r="H7515" s="6">
        <f t="shared" si="351"/>
        <v>21</v>
      </c>
      <c r="I7515" s="6" t="s">
        <v>215</v>
      </c>
      <c r="J7515" s="6">
        <v>13</v>
      </c>
      <c r="K7515" s="6">
        <v>40</v>
      </c>
      <c r="L7515" s="6">
        <v>336</v>
      </c>
      <c r="M7515" s="6">
        <v>23</v>
      </c>
      <c r="N7515" s="6">
        <v>5</v>
      </c>
      <c r="O7515" s="6">
        <v>0.1</v>
      </c>
      <c r="P7515" s="8">
        <v>214.4</v>
      </c>
      <c r="Q7515" s="8">
        <v>126.496</v>
      </c>
      <c r="R7515" s="8">
        <f t="shared" si="352"/>
        <v>332.31999999999994</v>
      </c>
      <c r="S7515" s="8">
        <f>(((Sales[[#This Row],[Unit Price]]-(Sales[[#This Row],[Discount Applied]]*Sales[[#This Row],[Unit Price]]))-Q7515)/Q7515)*100</f>
        <v>52.542372881355945</v>
      </c>
      <c r="T7515" s="8">
        <f t="shared" si="353"/>
        <v>964.8</v>
      </c>
      <c r="U7515" s="8">
        <f>Sales[[#This Row],[Unit Cost]]*Sales[[#This Row],[Order Quantity]]</f>
        <v>632.48</v>
      </c>
    </row>
    <row r="7516" spans="1:21" x14ac:dyDescent="0.2">
      <c r="A7516" s="6" t="s">
        <v>7729</v>
      </c>
      <c r="B7516" s="6" t="s">
        <v>25</v>
      </c>
      <c r="C7516" s="6" t="s">
        <v>146</v>
      </c>
      <c r="D7516" s="7">
        <v>44000</v>
      </c>
      <c r="E7516" s="7">
        <v>44139</v>
      </c>
      <c r="F7516" s="7">
        <v>44154</v>
      </c>
      <c r="G7516" s="7">
        <v>44158</v>
      </c>
      <c r="H7516" s="6">
        <f t="shared" si="351"/>
        <v>19</v>
      </c>
      <c r="I7516" s="6" t="s">
        <v>215</v>
      </c>
      <c r="J7516" s="6">
        <v>14</v>
      </c>
      <c r="K7516" s="6">
        <v>19</v>
      </c>
      <c r="L7516" s="6">
        <v>271</v>
      </c>
      <c r="M7516" s="6">
        <v>47</v>
      </c>
      <c r="N7516" s="6">
        <v>2</v>
      </c>
      <c r="O7516" s="6">
        <v>0.1</v>
      </c>
      <c r="P7516" s="8">
        <v>167.5</v>
      </c>
      <c r="Q7516" s="8">
        <v>125.625</v>
      </c>
      <c r="R7516" s="8">
        <f t="shared" si="352"/>
        <v>50.25</v>
      </c>
      <c r="S7516" s="8">
        <f>(((Sales[[#This Row],[Unit Price]]-(Sales[[#This Row],[Discount Applied]]*Sales[[#This Row],[Unit Price]]))-Q7516)/Q7516)*100</f>
        <v>20</v>
      </c>
      <c r="T7516" s="8">
        <f t="shared" si="353"/>
        <v>301.5</v>
      </c>
      <c r="U7516" s="8">
        <f>Sales[[#This Row],[Unit Cost]]*Sales[[#This Row],[Order Quantity]]</f>
        <v>251.25</v>
      </c>
    </row>
    <row r="7517" spans="1:21" x14ac:dyDescent="0.2">
      <c r="A7517" s="6" t="s">
        <v>7730</v>
      </c>
      <c r="B7517" s="6" t="s">
        <v>24</v>
      </c>
      <c r="C7517" s="6" t="s">
        <v>145</v>
      </c>
      <c r="D7517" s="7">
        <v>44000</v>
      </c>
      <c r="E7517" s="7">
        <v>44139</v>
      </c>
      <c r="F7517" s="7">
        <v>44156</v>
      </c>
      <c r="G7517" s="7">
        <v>44157</v>
      </c>
      <c r="H7517" s="6">
        <f t="shared" si="351"/>
        <v>18</v>
      </c>
      <c r="I7517" s="6" t="s">
        <v>215</v>
      </c>
      <c r="J7517" s="6">
        <v>12</v>
      </c>
      <c r="K7517" s="6">
        <v>18</v>
      </c>
      <c r="L7517" s="6">
        <v>161</v>
      </c>
      <c r="M7517" s="6">
        <v>40</v>
      </c>
      <c r="N7517" s="6">
        <v>2</v>
      </c>
      <c r="O7517" s="6">
        <v>0.1</v>
      </c>
      <c r="P7517" s="8">
        <v>1139</v>
      </c>
      <c r="Q7517" s="8">
        <v>455.6</v>
      </c>
      <c r="R7517" s="8">
        <f t="shared" si="352"/>
        <v>1138.9999999999998</v>
      </c>
      <c r="S7517" s="8">
        <f>(((Sales[[#This Row],[Unit Price]]-(Sales[[#This Row],[Discount Applied]]*Sales[[#This Row],[Unit Price]]))-Q7517)/Q7517)*100</f>
        <v>124.99999999999997</v>
      </c>
      <c r="T7517" s="8">
        <f t="shared" si="353"/>
        <v>2050.1999999999998</v>
      </c>
      <c r="U7517" s="8">
        <f>Sales[[#This Row],[Unit Cost]]*Sales[[#This Row],[Order Quantity]]</f>
        <v>911.2</v>
      </c>
    </row>
    <row r="7518" spans="1:21" x14ac:dyDescent="0.2">
      <c r="A7518" s="6" t="s">
        <v>7731</v>
      </c>
      <c r="B7518" s="6" t="s">
        <v>26</v>
      </c>
      <c r="C7518" s="6" t="s">
        <v>145</v>
      </c>
      <c r="D7518" s="7">
        <v>44100</v>
      </c>
      <c r="E7518" s="7">
        <v>44139</v>
      </c>
      <c r="F7518" s="7">
        <v>44148</v>
      </c>
      <c r="G7518" s="7">
        <v>44156</v>
      </c>
      <c r="H7518" s="6">
        <f t="shared" si="351"/>
        <v>17</v>
      </c>
      <c r="I7518" s="6" t="s">
        <v>215</v>
      </c>
      <c r="J7518" s="6">
        <v>26</v>
      </c>
      <c r="K7518" s="6">
        <v>27</v>
      </c>
      <c r="L7518" s="6">
        <v>187</v>
      </c>
      <c r="M7518" s="6">
        <v>47</v>
      </c>
      <c r="N7518" s="6">
        <v>2</v>
      </c>
      <c r="O7518" s="6">
        <v>7.4999999999999997E-2</v>
      </c>
      <c r="P7518" s="8">
        <v>2519.2000000000003</v>
      </c>
      <c r="Q7518" s="8">
        <v>1435.944</v>
      </c>
      <c r="R7518" s="8">
        <f t="shared" si="352"/>
        <v>1788.6320000000005</v>
      </c>
      <c r="S7518" s="8">
        <f>(((Sales[[#This Row],[Unit Price]]-(Sales[[#This Row],[Discount Applied]]*Sales[[#This Row],[Unit Price]]))-Q7518)/Q7518)*100</f>
        <v>62.28070175438598</v>
      </c>
      <c r="T7518" s="8">
        <f t="shared" si="353"/>
        <v>4660.5200000000004</v>
      </c>
      <c r="U7518" s="8">
        <f>Sales[[#This Row],[Unit Cost]]*Sales[[#This Row],[Order Quantity]]</f>
        <v>2871.8879999999999</v>
      </c>
    </row>
    <row r="7519" spans="1:21" x14ac:dyDescent="0.2">
      <c r="A7519" s="6" t="s">
        <v>7732</v>
      </c>
      <c r="B7519" s="6" t="s">
        <v>24</v>
      </c>
      <c r="C7519" s="6" t="s">
        <v>147</v>
      </c>
      <c r="D7519" s="7">
        <v>44000</v>
      </c>
      <c r="E7519" s="7">
        <v>44139</v>
      </c>
      <c r="F7519" s="7">
        <v>44151</v>
      </c>
      <c r="G7519" s="7">
        <v>44160</v>
      </c>
      <c r="H7519" s="6">
        <f t="shared" si="351"/>
        <v>21</v>
      </c>
      <c r="I7519" s="6" t="s">
        <v>215</v>
      </c>
      <c r="J7519" s="6">
        <v>4</v>
      </c>
      <c r="K7519" s="6">
        <v>50</v>
      </c>
      <c r="L7519" s="6">
        <v>260</v>
      </c>
      <c r="M7519" s="6">
        <v>29</v>
      </c>
      <c r="N7519" s="6">
        <v>8</v>
      </c>
      <c r="O7519" s="6">
        <v>0.15</v>
      </c>
      <c r="P7519" s="8">
        <v>2653.2000000000003</v>
      </c>
      <c r="Q7519" s="8">
        <v>1167.4080000000001</v>
      </c>
      <c r="R7519" s="8">
        <f t="shared" si="352"/>
        <v>8702.496000000001</v>
      </c>
      <c r="S7519" s="8">
        <f>(((Sales[[#This Row],[Unit Price]]-(Sales[[#This Row],[Discount Applied]]*Sales[[#This Row],[Unit Price]]))-Q7519)/Q7519)*100</f>
        <v>93.181818181818173</v>
      </c>
      <c r="T7519" s="8">
        <f t="shared" si="353"/>
        <v>18041.760000000002</v>
      </c>
      <c r="U7519" s="8">
        <f>Sales[[#This Row],[Unit Cost]]*Sales[[#This Row],[Order Quantity]]</f>
        <v>9339.264000000001</v>
      </c>
    </row>
    <row r="7520" spans="1:21" x14ac:dyDescent="0.2">
      <c r="A7520" s="6" t="s">
        <v>7733</v>
      </c>
      <c r="B7520" s="6" t="s">
        <v>24</v>
      </c>
      <c r="C7520" s="6" t="s">
        <v>148</v>
      </c>
      <c r="D7520" s="7">
        <v>44000</v>
      </c>
      <c r="E7520" s="7">
        <v>44139</v>
      </c>
      <c r="F7520" s="7">
        <v>44162</v>
      </c>
      <c r="G7520" s="7">
        <v>44168</v>
      </c>
      <c r="H7520" s="6">
        <f t="shared" si="351"/>
        <v>29</v>
      </c>
      <c r="I7520" s="6" t="s">
        <v>215</v>
      </c>
      <c r="J7520" s="6">
        <v>7</v>
      </c>
      <c r="K7520" s="6">
        <v>15</v>
      </c>
      <c r="L7520" s="6">
        <v>26</v>
      </c>
      <c r="M7520" s="6">
        <v>45</v>
      </c>
      <c r="N7520" s="6">
        <v>3</v>
      </c>
      <c r="O7520" s="6">
        <v>7.4999999999999997E-2</v>
      </c>
      <c r="P7520" s="8">
        <v>167.5</v>
      </c>
      <c r="Q7520" s="8">
        <v>142.375</v>
      </c>
      <c r="R7520" s="8">
        <f t="shared" si="352"/>
        <v>37.6875</v>
      </c>
      <c r="S7520" s="8">
        <f>(((Sales[[#This Row],[Unit Price]]-(Sales[[#This Row],[Discount Applied]]*Sales[[#This Row],[Unit Price]]))-Q7520)/Q7520)*100</f>
        <v>8.8235294117647065</v>
      </c>
      <c r="T7520" s="8">
        <f t="shared" si="353"/>
        <v>464.8125</v>
      </c>
      <c r="U7520" s="8">
        <f>Sales[[#This Row],[Unit Cost]]*Sales[[#This Row],[Order Quantity]]</f>
        <v>427.125</v>
      </c>
    </row>
    <row r="7521" spans="1:21" x14ac:dyDescent="0.2">
      <c r="A7521" s="6" t="s">
        <v>7734</v>
      </c>
      <c r="B7521" s="6" t="s">
        <v>24</v>
      </c>
      <c r="C7521" s="6" t="s">
        <v>145</v>
      </c>
      <c r="D7521" s="7">
        <v>44000</v>
      </c>
      <c r="E7521" s="7">
        <v>44139</v>
      </c>
      <c r="F7521" s="7">
        <v>44149</v>
      </c>
      <c r="G7521" s="7">
        <v>44158</v>
      </c>
      <c r="H7521" s="6">
        <f t="shared" si="351"/>
        <v>19</v>
      </c>
      <c r="I7521" s="6" t="s">
        <v>215</v>
      </c>
      <c r="J7521" s="6">
        <v>1</v>
      </c>
      <c r="K7521" s="6">
        <v>13</v>
      </c>
      <c r="L7521" s="6">
        <v>202</v>
      </c>
      <c r="M7521" s="6">
        <v>5</v>
      </c>
      <c r="N7521" s="6">
        <v>8</v>
      </c>
      <c r="O7521" s="6">
        <v>0.05</v>
      </c>
      <c r="P7521" s="8">
        <v>1963.1000000000001</v>
      </c>
      <c r="Q7521" s="8">
        <v>1629.373</v>
      </c>
      <c r="R7521" s="8">
        <f t="shared" si="352"/>
        <v>1884.5760000000009</v>
      </c>
      <c r="S7521" s="8">
        <f>(((Sales[[#This Row],[Unit Price]]-(Sales[[#This Row],[Discount Applied]]*Sales[[#This Row],[Unit Price]]))-Q7521)/Q7521)*100</f>
        <v>14.457831325301212</v>
      </c>
      <c r="T7521" s="8">
        <f t="shared" si="353"/>
        <v>14919.560000000001</v>
      </c>
      <c r="U7521" s="8">
        <f>Sales[[#This Row],[Unit Cost]]*Sales[[#This Row],[Order Quantity]]</f>
        <v>13034.984</v>
      </c>
    </row>
    <row r="7522" spans="1:21" x14ac:dyDescent="0.2">
      <c r="A7522" s="6" t="s">
        <v>7735</v>
      </c>
      <c r="B7522" s="6" t="s">
        <v>23</v>
      </c>
      <c r="C7522" s="6" t="s">
        <v>148</v>
      </c>
      <c r="D7522" s="7">
        <v>44100</v>
      </c>
      <c r="E7522" s="7">
        <v>44139</v>
      </c>
      <c r="F7522" s="7">
        <v>44157</v>
      </c>
      <c r="G7522" s="7">
        <v>44160</v>
      </c>
      <c r="H7522" s="6">
        <f t="shared" si="351"/>
        <v>21</v>
      </c>
      <c r="I7522" s="6" t="s">
        <v>215</v>
      </c>
      <c r="J7522" s="6">
        <v>21</v>
      </c>
      <c r="K7522" s="6">
        <v>4</v>
      </c>
      <c r="L7522" s="6">
        <v>35</v>
      </c>
      <c r="M7522" s="6">
        <v>47</v>
      </c>
      <c r="N7522" s="6">
        <v>2</v>
      </c>
      <c r="O7522" s="6">
        <v>0.1</v>
      </c>
      <c r="P7522" s="8">
        <v>174.20000000000002</v>
      </c>
      <c r="Q7522" s="8">
        <v>74.906000000000006</v>
      </c>
      <c r="R7522" s="8">
        <f t="shared" si="352"/>
        <v>163.74800000000005</v>
      </c>
      <c r="S7522" s="8">
        <f>(((Sales[[#This Row],[Unit Price]]-(Sales[[#This Row],[Discount Applied]]*Sales[[#This Row],[Unit Price]]))-Q7522)/Q7522)*100</f>
        <v>109.30232558139537</v>
      </c>
      <c r="T7522" s="8">
        <f t="shared" si="353"/>
        <v>313.56000000000006</v>
      </c>
      <c r="U7522" s="8">
        <f>Sales[[#This Row],[Unit Cost]]*Sales[[#This Row],[Order Quantity]]</f>
        <v>149.81200000000001</v>
      </c>
    </row>
    <row r="7523" spans="1:21" x14ac:dyDescent="0.2">
      <c r="A7523" s="6" t="s">
        <v>7736</v>
      </c>
      <c r="B7523" s="6" t="s">
        <v>26</v>
      </c>
      <c r="C7523" s="6" t="s">
        <v>145</v>
      </c>
      <c r="D7523" s="7">
        <v>44000</v>
      </c>
      <c r="E7523" s="7">
        <v>44140</v>
      </c>
      <c r="F7523" s="7">
        <v>44146</v>
      </c>
      <c r="G7523" s="7">
        <v>44152</v>
      </c>
      <c r="H7523" s="6">
        <f t="shared" si="351"/>
        <v>12</v>
      </c>
      <c r="I7523" s="6" t="s">
        <v>215</v>
      </c>
      <c r="J7523" s="6">
        <v>27</v>
      </c>
      <c r="K7523" s="6">
        <v>45</v>
      </c>
      <c r="L7523" s="6">
        <v>162</v>
      </c>
      <c r="M7523" s="6">
        <v>25</v>
      </c>
      <c r="N7523" s="6">
        <v>1</v>
      </c>
      <c r="O7523" s="6">
        <v>0.15</v>
      </c>
      <c r="P7523" s="8">
        <v>3463.9</v>
      </c>
      <c r="Q7523" s="8">
        <v>2909.6759999999999</v>
      </c>
      <c r="R7523" s="8">
        <f t="shared" si="352"/>
        <v>34.639000000000124</v>
      </c>
      <c r="S7523" s="8">
        <f>(((Sales[[#This Row],[Unit Price]]-(Sales[[#This Row],[Discount Applied]]*Sales[[#This Row],[Unit Price]]))-Q7523)/Q7523)*100</f>
        <v>1.1904761904761947</v>
      </c>
      <c r="T7523" s="8">
        <f t="shared" si="353"/>
        <v>2944.3150000000001</v>
      </c>
      <c r="U7523" s="8">
        <f>Sales[[#This Row],[Unit Cost]]*Sales[[#This Row],[Order Quantity]]</f>
        <v>2909.6759999999999</v>
      </c>
    </row>
    <row r="7524" spans="1:21" x14ac:dyDescent="0.2">
      <c r="A7524" s="6" t="s">
        <v>7737</v>
      </c>
      <c r="B7524" s="6" t="s">
        <v>24</v>
      </c>
      <c r="C7524" s="6" t="s">
        <v>147</v>
      </c>
      <c r="D7524" s="7">
        <v>44000</v>
      </c>
      <c r="E7524" s="7">
        <v>44140</v>
      </c>
      <c r="F7524" s="7">
        <v>44166</v>
      </c>
      <c r="G7524" s="7">
        <v>44176</v>
      </c>
      <c r="H7524" s="6">
        <f t="shared" si="351"/>
        <v>36</v>
      </c>
      <c r="I7524" s="6" t="s">
        <v>215</v>
      </c>
      <c r="J7524" s="6">
        <v>7</v>
      </c>
      <c r="K7524" s="6">
        <v>18</v>
      </c>
      <c r="L7524" s="6">
        <v>231</v>
      </c>
      <c r="M7524" s="6">
        <v>35</v>
      </c>
      <c r="N7524" s="6">
        <v>4</v>
      </c>
      <c r="O7524" s="6">
        <v>0.05</v>
      </c>
      <c r="P7524" s="8">
        <v>4006.6</v>
      </c>
      <c r="Q7524" s="8">
        <v>3165.2139999999999</v>
      </c>
      <c r="R7524" s="8">
        <f t="shared" si="352"/>
        <v>2564.2240000000002</v>
      </c>
      <c r="S7524" s="8">
        <f>(((Sales[[#This Row],[Unit Price]]-(Sales[[#This Row],[Discount Applied]]*Sales[[#This Row],[Unit Price]]))-Q7524)/Q7524)*100</f>
        <v>20.253164556962027</v>
      </c>
      <c r="T7524" s="8">
        <f t="shared" si="353"/>
        <v>15225.08</v>
      </c>
      <c r="U7524" s="8">
        <f>Sales[[#This Row],[Unit Cost]]*Sales[[#This Row],[Order Quantity]]</f>
        <v>12660.856</v>
      </c>
    </row>
    <row r="7525" spans="1:21" x14ac:dyDescent="0.2">
      <c r="A7525" s="6" t="s">
        <v>7738</v>
      </c>
      <c r="B7525" s="6" t="s">
        <v>23</v>
      </c>
      <c r="C7525" s="6" t="s">
        <v>146</v>
      </c>
      <c r="D7525" s="7">
        <v>44000</v>
      </c>
      <c r="E7525" s="7">
        <v>44140</v>
      </c>
      <c r="F7525" s="7">
        <v>44157</v>
      </c>
      <c r="G7525" s="7">
        <v>44167</v>
      </c>
      <c r="H7525" s="6">
        <f t="shared" si="351"/>
        <v>27</v>
      </c>
      <c r="I7525" s="6" t="s">
        <v>215</v>
      </c>
      <c r="J7525" s="6">
        <v>23</v>
      </c>
      <c r="K7525" s="6">
        <v>6</v>
      </c>
      <c r="L7525" s="6">
        <v>304</v>
      </c>
      <c r="M7525" s="6">
        <v>22</v>
      </c>
      <c r="N7525" s="6">
        <v>3</v>
      </c>
      <c r="O7525" s="6">
        <v>7.4999999999999997E-2</v>
      </c>
      <c r="P7525" s="8">
        <v>3959.7000000000003</v>
      </c>
      <c r="Q7525" s="8">
        <v>1742.268</v>
      </c>
      <c r="R7525" s="8">
        <f t="shared" si="352"/>
        <v>5761.3634999999995</v>
      </c>
      <c r="S7525" s="8">
        <f>(((Sales[[#This Row],[Unit Price]]-(Sales[[#This Row],[Discount Applied]]*Sales[[#This Row],[Unit Price]]))-Q7525)/Q7525)*100</f>
        <v>110.22727272727275</v>
      </c>
      <c r="T7525" s="8">
        <f t="shared" si="353"/>
        <v>10988.1675</v>
      </c>
      <c r="U7525" s="8">
        <f>Sales[[#This Row],[Unit Cost]]*Sales[[#This Row],[Order Quantity]]</f>
        <v>5226.8040000000001</v>
      </c>
    </row>
    <row r="7526" spans="1:21" x14ac:dyDescent="0.2">
      <c r="A7526" s="6" t="s">
        <v>7739</v>
      </c>
      <c r="B7526" s="6" t="s">
        <v>24</v>
      </c>
      <c r="C7526" s="6" t="s">
        <v>147</v>
      </c>
      <c r="D7526" s="7">
        <v>44100</v>
      </c>
      <c r="E7526" s="7">
        <v>44140</v>
      </c>
      <c r="F7526" s="7">
        <v>44155</v>
      </c>
      <c r="G7526" s="7">
        <v>44163</v>
      </c>
      <c r="H7526" s="6">
        <f t="shared" si="351"/>
        <v>23</v>
      </c>
      <c r="I7526" s="6" t="s">
        <v>215</v>
      </c>
      <c r="J7526" s="6">
        <v>9</v>
      </c>
      <c r="K7526" s="6">
        <v>31</v>
      </c>
      <c r="L7526" s="6">
        <v>234</v>
      </c>
      <c r="M7526" s="6">
        <v>7</v>
      </c>
      <c r="N7526" s="6">
        <v>8</v>
      </c>
      <c r="O7526" s="6">
        <v>7.4999999999999997E-2</v>
      </c>
      <c r="P7526" s="8">
        <v>1822.4</v>
      </c>
      <c r="Q7526" s="8">
        <v>1221.008</v>
      </c>
      <c r="R7526" s="8">
        <f t="shared" si="352"/>
        <v>3717.6959999999999</v>
      </c>
      <c r="S7526" s="8">
        <f>(((Sales[[#This Row],[Unit Price]]-(Sales[[#This Row],[Discount Applied]]*Sales[[#This Row],[Unit Price]]))-Q7526)/Q7526)*100</f>
        <v>38.059701492537314</v>
      </c>
      <c r="T7526" s="8">
        <f t="shared" si="353"/>
        <v>13485.76</v>
      </c>
      <c r="U7526" s="8">
        <f>Sales[[#This Row],[Unit Cost]]*Sales[[#This Row],[Order Quantity]]</f>
        <v>9768.0640000000003</v>
      </c>
    </row>
    <row r="7527" spans="1:21" x14ac:dyDescent="0.2">
      <c r="A7527" s="6" t="s">
        <v>7740</v>
      </c>
      <c r="B7527" s="6" t="s">
        <v>23</v>
      </c>
      <c r="C7527" s="6" t="s">
        <v>143</v>
      </c>
      <c r="D7527" s="7">
        <v>44000</v>
      </c>
      <c r="E7527" s="7">
        <v>44140</v>
      </c>
      <c r="F7527" s="7">
        <v>44148</v>
      </c>
      <c r="G7527" s="7">
        <v>44150</v>
      </c>
      <c r="H7527" s="6">
        <f t="shared" si="351"/>
        <v>10</v>
      </c>
      <c r="I7527" s="6" t="s">
        <v>215</v>
      </c>
      <c r="J7527" s="6">
        <v>22</v>
      </c>
      <c r="K7527" s="6">
        <v>8</v>
      </c>
      <c r="L7527" s="6">
        <v>347</v>
      </c>
      <c r="M7527" s="6">
        <v>33</v>
      </c>
      <c r="N7527" s="6">
        <v>7</v>
      </c>
      <c r="O7527" s="6">
        <v>7.4999999999999997E-2</v>
      </c>
      <c r="P7527" s="8">
        <v>2311.5</v>
      </c>
      <c r="Q7527" s="8">
        <v>1525.5900000000001</v>
      </c>
      <c r="R7527" s="8">
        <f t="shared" si="352"/>
        <v>4287.8324999999986</v>
      </c>
      <c r="S7527" s="8">
        <f>(((Sales[[#This Row],[Unit Price]]-(Sales[[#This Row],[Discount Applied]]*Sales[[#This Row],[Unit Price]]))-Q7527)/Q7527)*100</f>
        <v>40.151515151515127</v>
      </c>
      <c r="T7527" s="8">
        <f t="shared" si="353"/>
        <v>14966.9625</v>
      </c>
      <c r="U7527" s="8">
        <f>Sales[[#This Row],[Unit Cost]]*Sales[[#This Row],[Order Quantity]]</f>
        <v>10679.130000000001</v>
      </c>
    </row>
    <row r="7528" spans="1:21" x14ac:dyDescent="0.2">
      <c r="A7528" s="6" t="s">
        <v>7741</v>
      </c>
      <c r="B7528" s="6" t="s">
        <v>24</v>
      </c>
      <c r="C7528" s="6" t="s">
        <v>143</v>
      </c>
      <c r="D7528" s="7">
        <v>44000</v>
      </c>
      <c r="E7528" s="7">
        <v>44140</v>
      </c>
      <c r="F7528" s="7">
        <v>44153</v>
      </c>
      <c r="G7528" s="7">
        <v>44162</v>
      </c>
      <c r="H7528" s="6">
        <f t="shared" si="351"/>
        <v>22</v>
      </c>
      <c r="I7528" s="6" t="s">
        <v>215</v>
      </c>
      <c r="J7528" s="6">
        <v>8</v>
      </c>
      <c r="K7528" s="6">
        <v>3</v>
      </c>
      <c r="L7528" s="6">
        <v>366</v>
      </c>
      <c r="M7528" s="6">
        <v>35</v>
      </c>
      <c r="N7528" s="6">
        <v>7</v>
      </c>
      <c r="O7528" s="6">
        <v>0.1</v>
      </c>
      <c r="P7528" s="8">
        <v>891.1</v>
      </c>
      <c r="Q7528" s="8">
        <v>623.77</v>
      </c>
      <c r="R7528" s="8">
        <f t="shared" si="352"/>
        <v>1247.54</v>
      </c>
      <c r="S7528" s="8">
        <f>(((Sales[[#This Row],[Unit Price]]-(Sales[[#This Row],[Discount Applied]]*Sales[[#This Row],[Unit Price]]))-Q7528)/Q7528)*100</f>
        <v>28.571428571428577</v>
      </c>
      <c r="T7528" s="8">
        <f t="shared" si="353"/>
        <v>5613.9299999999994</v>
      </c>
      <c r="U7528" s="8">
        <f>Sales[[#This Row],[Unit Cost]]*Sales[[#This Row],[Order Quantity]]</f>
        <v>4366.3899999999994</v>
      </c>
    </row>
    <row r="7529" spans="1:21" x14ac:dyDescent="0.2">
      <c r="A7529" s="6" t="s">
        <v>7742</v>
      </c>
      <c r="B7529" s="6" t="s">
        <v>24</v>
      </c>
      <c r="C7529" s="6" t="s">
        <v>145</v>
      </c>
      <c r="D7529" s="7">
        <v>44000</v>
      </c>
      <c r="E7529" s="7">
        <v>44140</v>
      </c>
      <c r="F7529" s="7">
        <v>44165</v>
      </c>
      <c r="G7529" s="7">
        <v>44173</v>
      </c>
      <c r="H7529" s="6">
        <f t="shared" si="351"/>
        <v>33</v>
      </c>
      <c r="I7529" s="6" t="s">
        <v>215</v>
      </c>
      <c r="J7529" s="6">
        <v>12</v>
      </c>
      <c r="K7529" s="6">
        <v>38</v>
      </c>
      <c r="L7529" s="6">
        <v>126</v>
      </c>
      <c r="M7529" s="6">
        <v>11</v>
      </c>
      <c r="N7529" s="6">
        <v>4</v>
      </c>
      <c r="O7529" s="6">
        <v>0.05</v>
      </c>
      <c r="P7529" s="8">
        <v>207.70000000000002</v>
      </c>
      <c r="Q7529" s="8">
        <v>97.619</v>
      </c>
      <c r="R7529" s="8">
        <f t="shared" si="352"/>
        <v>398.78400000000011</v>
      </c>
      <c r="S7529" s="8">
        <f>(((Sales[[#This Row],[Unit Price]]-(Sales[[#This Row],[Discount Applied]]*Sales[[#This Row],[Unit Price]]))-Q7529)/Q7529)*100</f>
        <v>102.12765957446813</v>
      </c>
      <c r="T7529" s="8">
        <f t="shared" si="353"/>
        <v>789.2600000000001</v>
      </c>
      <c r="U7529" s="8">
        <f>Sales[[#This Row],[Unit Cost]]*Sales[[#This Row],[Order Quantity]]</f>
        <v>390.476</v>
      </c>
    </row>
    <row r="7530" spans="1:21" x14ac:dyDescent="0.2">
      <c r="A7530" s="6" t="s">
        <v>7743</v>
      </c>
      <c r="B7530" s="6" t="s">
        <v>24</v>
      </c>
      <c r="C7530" s="6" t="s">
        <v>145</v>
      </c>
      <c r="D7530" s="7">
        <v>44000</v>
      </c>
      <c r="E7530" s="7">
        <v>44140</v>
      </c>
      <c r="F7530" s="7">
        <v>44142</v>
      </c>
      <c r="G7530" s="7">
        <v>44147</v>
      </c>
      <c r="H7530" s="6">
        <f t="shared" si="351"/>
        <v>7</v>
      </c>
      <c r="I7530" s="6" t="s">
        <v>215</v>
      </c>
      <c r="J7530" s="6">
        <v>12</v>
      </c>
      <c r="K7530" s="6">
        <v>36</v>
      </c>
      <c r="L7530" s="6">
        <v>177</v>
      </c>
      <c r="M7530" s="6">
        <v>39</v>
      </c>
      <c r="N7530" s="6">
        <v>3</v>
      </c>
      <c r="O7530" s="6">
        <v>0.05</v>
      </c>
      <c r="P7530" s="8">
        <v>1279.7</v>
      </c>
      <c r="Q7530" s="8">
        <v>678.2410000000001</v>
      </c>
      <c r="R7530" s="8">
        <f t="shared" si="352"/>
        <v>1612.422</v>
      </c>
      <c r="S7530" s="8">
        <f>(((Sales[[#This Row],[Unit Price]]-(Sales[[#This Row],[Discount Applied]]*Sales[[#This Row],[Unit Price]]))-Q7530)/Q7530)*100</f>
        <v>79.245283018867923</v>
      </c>
      <c r="T7530" s="8">
        <f t="shared" si="353"/>
        <v>3647.1450000000004</v>
      </c>
      <c r="U7530" s="8">
        <f>Sales[[#This Row],[Unit Cost]]*Sales[[#This Row],[Order Quantity]]</f>
        <v>2034.7230000000004</v>
      </c>
    </row>
    <row r="7531" spans="1:21" x14ac:dyDescent="0.2">
      <c r="A7531" s="6" t="s">
        <v>7744</v>
      </c>
      <c r="B7531" s="6" t="s">
        <v>24</v>
      </c>
      <c r="C7531" s="6" t="s">
        <v>145</v>
      </c>
      <c r="D7531" s="7">
        <v>44000</v>
      </c>
      <c r="E7531" s="7">
        <v>44140</v>
      </c>
      <c r="F7531" s="7">
        <v>44145</v>
      </c>
      <c r="G7531" s="7">
        <v>44151</v>
      </c>
      <c r="H7531" s="6">
        <f t="shared" si="351"/>
        <v>11</v>
      </c>
      <c r="I7531" s="6" t="s">
        <v>215</v>
      </c>
      <c r="J7531" s="6">
        <v>1</v>
      </c>
      <c r="K7531" s="6">
        <v>2</v>
      </c>
      <c r="L7531" s="6">
        <v>173</v>
      </c>
      <c r="M7531" s="6">
        <v>47</v>
      </c>
      <c r="N7531" s="6">
        <v>8</v>
      </c>
      <c r="O7531" s="6">
        <v>0.15</v>
      </c>
      <c r="P7531" s="8">
        <v>227.8</v>
      </c>
      <c r="Q7531" s="8">
        <v>100.232</v>
      </c>
      <c r="R7531" s="8">
        <f t="shared" si="352"/>
        <v>747.18399999999997</v>
      </c>
      <c r="S7531" s="8">
        <f>(((Sales[[#This Row],[Unit Price]]-(Sales[[#This Row],[Discount Applied]]*Sales[[#This Row],[Unit Price]]))-Q7531)/Q7531)*100</f>
        <v>93.181818181818173</v>
      </c>
      <c r="T7531" s="8">
        <f t="shared" si="353"/>
        <v>1549.04</v>
      </c>
      <c r="U7531" s="8">
        <f>Sales[[#This Row],[Unit Cost]]*Sales[[#This Row],[Order Quantity]]</f>
        <v>801.85599999999999</v>
      </c>
    </row>
    <row r="7532" spans="1:21" x14ac:dyDescent="0.2">
      <c r="A7532" s="6" t="s">
        <v>7745</v>
      </c>
      <c r="B7532" s="6" t="s">
        <v>24</v>
      </c>
      <c r="C7532" s="6" t="s">
        <v>145</v>
      </c>
      <c r="D7532" s="7">
        <v>44100</v>
      </c>
      <c r="E7532" s="7">
        <v>44141</v>
      </c>
      <c r="F7532" s="7">
        <v>44154</v>
      </c>
      <c r="G7532" s="7">
        <v>44163</v>
      </c>
      <c r="H7532" s="6">
        <f t="shared" si="351"/>
        <v>22</v>
      </c>
      <c r="I7532" s="6" t="s">
        <v>215</v>
      </c>
      <c r="J7532" s="6">
        <v>9</v>
      </c>
      <c r="K7532" s="6">
        <v>14</v>
      </c>
      <c r="L7532" s="6">
        <v>174</v>
      </c>
      <c r="M7532" s="6">
        <v>5</v>
      </c>
      <c r="N7532" s="6">
        <v>3</v>
      </c>
      <c r="O7532" s="6">
        <v>0.05</v>
      </c>
      <c r="P7532" s="8">
        <v>1018.4</v>
      </c>
      <c r="Q7532" s="8">
        <v>661.96</v>
      </c>
      <c r="R7532" s="8">
        <f t="shared" si="352"/>
        <v>916.55999999999949</v>
      </c>
      <c r="S7532" s="8">
        <f>(((Sales[[#This Row],[Unit Price]]-(Sales[[#This Row],[Discount Applied]]*Sales[[#This Row],[Unit Price]]))-Q7532)/Q7532)*100</f>
        <v>46.153846153846153</v>
      </c>
      <c r="T7532" s="8">
        <f t="shared" si="353"/>
        <v>2902.4399999999996</v>
      </c>
      <c r="U7532" s="8">
        <f>Sales[[#This Row],[Unit Cost]]*Sales[[#This Row],[Order Quantity]]</f>
        <v>1985.88</v>
      </c>
    </row>
    <row r="7533" spans="1:21" x14ac:dyDescent="0.2">
      <c r="A7533" s="6" t="s">
        <v>7746</v>
      </c>
      <c r="B7533" s="6" t="s">
        <v>24</v>
      </c>
      <c r="C7533" s="6" t="s">
        <v>148</v>
      </c>
      <c r="D7533" s="7">
        <v>44000</v>
      </c>
      <c r="E7533" s="7">
        <v>44141</v>
      </c>
      <c r="F7533" s="7">
        <v>44147</v>
      </c>
      <c r="G7533" s="7">
        <v>44156</v>
      </c>
      <c r="H7533" s="6">
        <f t="shared" si="351"/>
        <v>15</v>
      </c>
      <c r="I7533" s="6" t="s">
        <v>215</v>
      </c>
      <c r="J7533" s="6">
        <v>4</v>
      </c>
      <c r="K7533" s="6">
        <v>41</v>
      </c>
      <c r="L7533" s="6">
        <v>3</v>
      </c>
      <c r="M7533" s="6">
        <v>25</v>
      </c>
      <c r="N7533" s="6">
        <v>3</v>
      </c>
      <c r="O7533" s="6">
        <v>7.4999999999999997E-2</v>
      </c>
      <c r="P7533" s="8">
        <v>3939.6</v>
      </c>
      <c r="Q7533" s="8">
        <v>1851.6119999999999</v>
      </c>
      <c r="R7533" s="8">
        <f t="shared" si="352"/>
        <v>5377.5540000000001</v>
      </c>
      <c r="S7533" s="8">
        <f>(((Sales[[#This Row],[Unit Price]]-(Sales[[#This Row],[Discount Applied]]*Sales[[#This Row],[Unit Price]]))-Q7533)/Q7533)*100</f>
        <v>96.808510638297889</v>
      </c>
      <c r="T7533" s="8">
        <f t="shared" si="353"/>
        <v>10932.39</v>
      </c>
      <c r="U7533" s="8">
        <f>Sales[[#This Row],[Unit Cost]]*Sales[[#This Row],[Order Quantity]]</f>
        <v>5554.8359999999993</v>
      </c>
    </row>
    <row r="7534" spans="1:21" x14ac:dyDescent="0.2">
      <c r="A7534" s="6" t="s">
        <v>7747</v>
      </c>
      <c r="B7534" s="6" t="s">
        <v>26</v>
      </c>
      <c r="C7534" s="6" t="s">
        <v>145</v>
      </c>
      <c r="D7534" s="7">
        <v>44000</v>
      </c>
      <c r="E7534" s="7">
        <v>44141</v>
      </c>
      <c r="F7534" s="7">
        <v>44167</v>
      </c>
      <c r="G7534" s="7">
        <v>44176</v>
      </c>
      <c r="H7534" s="6">
        <f t="shared" si="351"/>
        <v>35</v>
      </c>
      <c r="I7534" s="6" t="s">
        <v>215</v>
      </c>
      <c r="J7534" s="6">
        <v>27</v>
      </c>
      <c r="K7534" s="6">
        <v>30</v>
      </c>
      <c r="L7534" s="6">
        <v>171</v>
      </c>
      <c r="M7534" s="6">
        <v>47</v>
      </c>
      <c r="N7534" s="6">
        <v>7</v>
      </c>
      <c r="O7534" s="6">
        <v>0.05</v>
      </c>
      <c r="P7534" s="8">
        <v>1005</v>
      </c>
      <c r="Q7534" s="8">
        <v>572.84999999999991</v>
      </c>
      <c r="R7534" s="8">
        <f t="shared" si="352"/>
        <v>2673.3000000000006</v>
      </c>
      <c r="S7534" s="8">
        <f>(((Sales[[#This Row],[Unit Price]]-(Sales[[#This Row],[Discount Applied]]*Sales[[#This Row],[Unit Price]]))-Q7534)/Q7534)*100</f>
        <v>66.6666666666667</v>
      </c>
      <c r="T7534" s="8">
        <f t="shared" si="353"/>
        <v>6683.25</v>
      </c>
      <c r="U7534" s="8">
        <f>Sales[[#This Row],[Unit Cost]]*Sales[[#This Row],[Order Quantity]]</f>
        <v>4009.9499999999994</v>
      </c>
    </row>
    <row r="7535" spans="1:21" x14ac:dyDescent="0.2">
      <c r="A7535" s="6" t="s">
        <v>7748</v>
      </c>
      <c r="B7535" s="6" t="s">
        <v>24</v>
      </c>
      <c r="C7535" s="6" t="s">
        <v>146</v>
      </c>
      <c r="D7535" s="7">
        <v>44000</v>
      </c>
      <c r="E7535" s="7">
        <v>44141</v>
      </c>
      <c r="F7535" s="7">
        <v>44159</v>
      </c>
      <c r="G7535" s="7">
        <v>44161</v>
      </c>
      <c r="H7535" s="6">
        <f t="shared" si="351"/>
        <v>20</v>
      </c>
      <c r="I7535" s="6" t="s">
        <v>215</v>
      </c>
      <c r="J7535" s="6">
        <v>8</v>
      </c>
      <c r="K7535" s="6">
        <v>26</v>
      </c>
      <c r="L7535" s="6">
        <v>309</v>
      </c>
      <c r="M7535" s="6">
        <v>27</v>
      </c>
      <c r="N7535" s="6">
        <v>8</v>
      </c>
      <c r="O7535" s="6">
        <v>0.05</v>
      </c>
      <c r="P7535" s="8">
        <v>1085.4000000000001</v>
      </c>
      <c r="Q7535" s="8">
        <v>835.75800000000004</v>
      </c>
      <c r="R7535" s="8">
        <f t="shared" si="352"/>
        <v>1562.9760000000006</v>
      </c>
      <c r="S7535" s="8">
        <f>(((Sales[[#This Row],[Unit Price]]-(Sales[[#This Row],[Discount Applied]]*Sales[[#This Row],[Unit Price]]))-Q7535)/Q7535)*100</f>
        <v>23.376623376623385</v>
      </c>
      <c r="T7535" s="8">
        <f t="shared" si="353"/>
        <v>8249.0400000000009</v>
      </c>
      <c r="U7535" s="8">
        <f>Sales[[#This Row],[Unit Cost]]*Sales[[#This Row],[Order Quantity]]</f>
        <v>6686.0640000000003</v>
      </c>
    </row>
    <row r="7536" spans="1:21" x14ac:dyDescent="0.2">
      <c r="A7536" s="6" t="s">
        <v>7749</v>
      </c>
      <c r="B7536" s="6" t="s">
        <v>24</v>
      </c>
      <c r="C7536" s="6" t="s">
        <v>147</v>
      </c>
      <c r="D7536" s="7">
        <v>44000</v>
      </c>
      <c r="E7536" s="7">
        <v>44141</v>
      </c>
      <c r="F7536" s="7">
        <v>44161</v>
      </c>
      <c r="G7536" s="7">
        <v>44170</v>
      </c>
      <c r="H7536" s="6">
        <f t="shared" si="351"/>
        <v>29</v>
      </c>
      <c r="I7536" s="6" t="s">
        <v>215</v>
      </c>
      <c r="J7536" s="6">
        <v>1</v>
      </c>
      <c r="K7536" s="6">
        <v>29</v>
      </c>
      <c r="L7536" s="6">
        <v>241</v>
      </c>
      <c r="M7536" s="6">
        <v>12</v>
      </c>
      <c r="N7536" s="6">
        <v>8</v>
      </c>
      <c r="O7536" s="6">
        <v>0.15</v>
      </c>
      <c r="P7536" s="8">
        <v>3872.6</v>
      </c>
      <c r="Q7536" s="8">
        <v>2749.5459999999998</v>
      </c>
      <c r="R7536" s="8">
        <f t="shared" si="352"/>
        <v>4337.3120000000017</v>
      </c>
      <c r="S7536" s="8">
        <f>(((Sales[[#This Row],[Unit Price]]-(Sales[[#This Row],[Discount Applied]]*Sales[[#This Row],[Unit Price]]))-Q7536)/Q7536)*100</f>
        <v>19.718309859154939</v>
      </c>
      <c r="T7536" s="8">
        <f t="shared" si="353"/>
        <v>26333.68</v>
      </c>
      <c r="U7536" s="8">
        <f>Sales[[#This Row],[Unit Cost]]*Sales[[#This Row],[Order Quantity]]</f>
        <v>21996.367999999999</v>
      </c>
    </row>
    <row r="7537" spans="1:21" x14ac:dyDescent="0.2">
      <c r="A7537" s="6" t="s">
        <v>7750</v>
      </c>
      <c r="B7537" s="6" t="s">
        <v>26</v>
      </c>
      <c r="C7537" s="6" t="s">
        <v>146</v>
      </c>
      <c r="D7537" s="7">
        <v>44000</v>
      </c>
      <c r="E7537" s="7">
        <v>44141</v>
      </c>
      <c r="F7537" s="7">
        <v>44153</v>
      </c>
      <c r="G7537" s="7">
        <v>44156</v>
      </c>
      <c r="H7537" s="6">
        <f t="shared" si="351"/>
        <v>15</v>
      </c>
      <c r="I7537" s="6" t="s">
        <v>215</v>
      </c>
      <c r="J7537" s="6">
        <v>26</v>
      </c>
      <c r="K7537" s="6">
        <v>50</v>
      </c>
      <c r="L7537" s="6">
        <v>308</v>
      </c>
      <c r="M7537" s="6">
        <v>33</v>
      </c>
      <c r="N7537" s="6">
        <v>6</v>
      </c>
      <c r="O7537" s="6">
        <v>7.4999999999999997E-2</v>
      </c>
      <c r="P7537" s="8">
        <v>4006.6</v>
      </c>
      <c r="Q7537" s="8">
        <v>2283.7619999999997</v>
      </c>
      <c r="R7537" s="8">
        <f t="shared" si="352"/>
        <v>8534.0579999999991</v>
      </c>
      <c r="S7537" s="8">
        <f>(((Sales[[#This Row],[Unit Price]]-(Sales[[#This Row],[Discount Applied]]*Sales[[#This Row],[Unit Price]]))-Q7537)/Q7537)*100</f>
        <v>62.28070175438598</v>
      </c>
      <c r="T7537" s="8">
        <f t="shared" si="353"/>
        <v>22236.629999999997</v>
      </c>
      <c r="U7537" s="8">
        <f>Sales[[#This Row],[Unit Cost]]*Sales[[#This Row],[Order Quantity]]</f>
        <v>13702.571999999998</v>
      </c>
    </row>
    <row r="7538" spans="1:21" x14ac:dyDescent="0.2">
      <c r="A7538" s="6" t="s">
        <v>7751</v>
      </c>
      <c r="B7538" s="6" t="s">
        <v>24</v>
      </c>
      <c r="C7538" s="6" t="s">
        <v>148</v>
      </c>
      <c r="D7538" s="7">
        <v>44000</v>
      </c>
      <c r="E7538" s="7">
        <v>44141</v>
      </c>
      <c r="F7538" s="7">
        <v>44148</v>
      </c>
      <c r="G7538" s="7">
        <v>44149</v>
      </c>
      <c r="H7538" s="6">
        <f t="shared" si="351"/>
        <v>8</v>
      </c>
      <c r="I7538" s="6" t="s">
        <v>215</v>
      </c>
      <c r="J7538" s="6">
        <v>3</v>
      </c>
      <c r="K7538" s="6">
        <v>7</v>
      </c>
      <c r="L7538" s="6">
        <v>36</v>
      </c>
      <c r="M7538" s="6">
        <v>42</v>
      </c>
      <c r="N7538" s="6">
        <v>8</v>
      </c>
      <c r="O7538" s="6">
        <v>0.05</v>
      </c>
      <c r="P7538" s="8">
        <v>234.5</v>
      </c>
      <c r="Q7538" s="8">
        <v>126.63000000000001</v>
      </c>
      <c r="R7538" s="8">
        <f t="shared" si="352"/>
        <v>769.16</v>
      </c>
      <c r="S7538" s="8">
        <f>(((Sales[[#This Row],[Unit Price]]-(Sales[[#This Row],[Discount Applied]]*Sales[[#This Row],[Unit Price]]))-Q7538)/Q7538)*100</f>
        <v>75.925925925925924</v>
      </c>
      <c r="T7538" s="8">
        <f t="shared" si="353"/>
        <v>1782.2</v>
      </c>
      <c r="U7538" s="8">
        <f>Sales[[#This Row],[Unit Cost]]*Sales[[#This Row],[Order Quantity]]</f>
        <v>1013.0400000000001</v>
      </c>
    </row>
    <row r="7539" spans="1:21" x14ac:dyDescent="0.2">
      <c r="A7539" s="6" t="s">
        <v>7752</v>
      </c>
      <c r="B7539" s="6" t="s">
        <v>23</v>
      </c>
      <c r="C7539" s="6" t="s">
        <v>146</v>
      </c>
      <c r="D7539" s="7">
        <v>44000</v>
      </c>
      <c r="E7539" s="7">
        <v>44142</v>
      </c>
      <c r="F7539" s="7">
        <v>44144</v>
      </c>
      <c r="G7539" s="7">
        <v>44148</v>
      </c>
      <c r="H7539" s="6">
        <f t="shared" si="351"/>
        <v>6</v>
      </c>
      <c r="I7539" s="6" t="s">
        <v>215</v>
      </c>
      <c r="J7539" s="6">
        <v>22</v>
      </c>
      <c r="K7539" s="6">
        <v>47</v>
      </c>
      <c r="L7539" s="6">
        <v>306</v>
      </c>
      <c r="M7539" s="6">
        <v>42</v>
      </c>
      <c r="N7539" s="6">
        <v>5</v>
      </c>
      <c r="O7539" s="6">
        <v>0.05</v>
      </c>
      <c r="P7539" s="8">
        <v>1078.7</v>
      </c>
      <c r="Q7539" s="8">
        <v>701.15500000000009</v>
      </c>
      <c r="R7539" s="8">
        <f t="shared" si="352"/>
        <v>1618.0499999999993</v>
      </c>
      <c r="S7539" s="8">
        <f>(((Sales[[#This Row],[Unit Price]]-(Sales[[#This Row],[Discount Applied]]*Sales[[#This Row],[Unit Price]]))-Q7539)/Q7539)*100</f>
        <v>46.153846153846153</v>
      </c>
      <c r="T7539" s="8">
        <f t="shared" si="353"/>
        <v>5123.8249999999998</v>
      </c>
      <c r="U7539" s="8">
        <f>Sales[[#This Row],[Unit Cost]]*Sales[[#This Row],[Order Quantity]]</f>
        <v>3505.7750000000005</v>
      </c>
    </row>
    <row r="7540" spans="1:21" x14ac:dyDescent="0.2">
      <c r="A7540" s="6" t="s">
        <v>7753</v>
      </c>
      <c r="B7540" s="6" t="s">
        <v>23</v>
      </c>
      <c r="C7540" s="6" t="s">
        <v>145</v>
      </c>
      <c r="D7540" s="7">
        <v>44000</v>
      </c>
      <c r="E7540" s="7">
        <v>44142</v>
      </c>
      <c r="F7540" s="7">
        <v>44164</v>
      </c>
      <c r="G7540" s="7">
        <v>44171</v>
      </c>
      <c r="H7540" s="6">
        <f t="shared" si="351"/>
        <v>29</v>
      </c>
      <c r="I7540" s="6" t="s">
        <v>215</v>
      </c>
      <c r="J7540" s="6">
        <v>24</v>
      </c>
      <c r="K7540" s="6">
        <v>26</v>
      </c>
      <c r="L7540" s="6">
        <v>99</v>
      </c>
      <c r="M7540" s="6">
        <v>27</v>
      </c>
      <c r="N7540" s="6">
        <v>4</v>
      </c>
      <c r="O7540" s="6">
        <v>7.4999999999999997E-2</v>
      </c>
      <c r="P7540" s="8">
        <v>2525.9</v>
      </c>
      <c r="Q7540" s="8">
        <v>1288.2090000000001</v>
      </c>
      <c r="R7540" s="8">
        <f t="shared" si="352"/>
        <v>4192.9939999999997</v>
      </c>
      <c r="S7540" s="8">
        <f>(((Sales[[#This Row],[Unit Price]]-(Sales[[#This Row],[Discount Applied]]*Sales[[#This Row],[Unit Price]]))-Q7540)/Q7540)*100</f>
        <v>81.372549019607831</v>
      </c>
      <c r="T7540" s="8">
        <f t="shared" si="353"/>
        <v>9345.83</v>
      </c>
      <c r="U7540" s="8">
        <f>Sales[[#This Row],[Unit Cost]]*Sales[[#This Row],[Order Quantity]]</f>
        <v>5152.8360000000002</v>
      </c>
    </row>
    <row r="7541" spans="1:21" x14ac:dyDescent="0.2">
      <c r="A7541" s="6" t="s">
        <v>7754</v>
      </c>
      <c r="B7541" s="6" t="s">
        <v>25</v>
      </c>
      <c r="C7541" s="6" t="s">
        <v>145</v>
      </c>
      <c r="D7541" s="7">
        <v>44000</v>
      </c>
      <c r="E7541" s="7">
        <v>44142</v>
      </c>
      <c r="F7541" s="7">
        <v>44150</v>
      </c>
      <c r="G7541" s="7">
        <v>44155</v>
      </c>
      <c r="H7541" s="6">
        <f t="shared" si="351"/>
        <v>13</v>
      </c>
      <c r="I7541" s="6" t="s">
        <v>215</v>
      </c>
      <c r="J7541" s="6">
        <v>16</v>
      </c>
      <c r="K7541" s="6">
        <v>42</v>
      </c>
      <c r="L7541" s="6">
        <v>174</v>
      </c>
      <c r="M7541" s="6">
        <v>5</v>
      </c>
      <c r="N7541" s="6">
        <v>2</v>
      </c>
      <c r="O7541" s="6">
        <v>0.1</v>
      </c>
      <c r="P7541" s="8">
        <v>2385.2000000000003</v>
      </c>
      <c r="Q7541" s="8">
        <v>1645.788</v>
      </c>
      <c r="R7541" s="8">
        <f t="shared" si="352"/>
        <v>1001.7840000000006</v>
      </c>
      <c r="S7541" s="8">
        <f>(((Sales[[#This Row],[Unit Price]]-(Sales[[#This Row],[Discount Applied]]*Sales[[#This Row],[Unit Price]]))-Q7541)/Q7541)*100</f>
        <v>30.43478260869567</v>
      </c>
      <c r="T7541" s="8">
        <f t="shared" si="353"/>
        <v>4293.3600000000006</v>
      </c>
      <c r="U7541" s="8">
        <f>Sales[[#This Row],[Unit Cost]]*Sales[[#This Row],[Order Quantity]]</f>
        <v>3291.576</v>
      </c>
    </row>
    <row r="7542" spans="1:21" x14ac:dyDescent="0.2">
      <c r="A7542" s="6" t="s">
        <v>7755</v>
      </c>
      <c r="B7542" s="6" t="s">
        <v>24</v>
      </c>
      <c r="C7542" s="6" t="s">
        <v>148</v>
      </c>
      <c r="D7542" s="7">
        <v>44100</v>
      </c>
      <c r="E7542" s="7">
        <v>44142</v>
      </c>
      <c r="F7542" s="7">
        <v>44159</v>
      </c>
      <c r="G7542" s="7">
        <v>44168</v>
      </c>
      <c r="H7542" s="6">
        <f t="shared" si="351"/>
        <v>26</v>
      </c>
      <c r="I7542" s="6" t="s">
        <v>215</v>
      </c>
      <c r="J7542" s="6">
        <v>1</v>
      </c>
      <c r="K7542" s="6">
        <v>40</v>
      </c>
      <c r="L7542" s="6">
        <v>8</v>
      </c>
      <c r="M7542" s="6">
        <v>37</v>
      </c>
      <c r="N7542" s="6">
        <v>4</v>
      </c>
      <c r="O7542" s="6">
        <v>7.4999999999999997E-2</v>
      </c>
      <c r="P7542" s="8">
        <v>201</v>
      </c>
      <c r="Q7542" s="8">
        <v>168.84</v>
      </c>
      <c r="R7542" s="8">
        <f t="shared" si="352"/>
        <v>68.340000000000032</v>
      </c>
      <c r="S7542" s="8">
        <f>(((Sales[[#This Row],[Unit Price]]-(Sales[[#This Row],[Discount Applied]]*Sales[[#This Row],[Unit Price]]))-Q7542)/Q7542)*100</f>
        <v>10.119047619047624</v>
      </c>
      <c r="T7542" s="8">
        <f t="shared" si="353"/>
        <v>743.7</v>
      </c>
      <c r="U7542" s="8">
        <f>Sales[[#This Row],[Unit Cost]]*Sales[[#This Row],[Order Quantity]]</f>
        <v>675.36</v>
      </c>
    </row>
    <row r="7543" spans="1:21" x14ac:dyDescent="0.2">
      <c r="A7543" s="6" t="s">
        <v>7756</v>
      </c>
      <c r="B7543" s="6" t="s">
        <v>25</v>
      </c>
      <c r="C7543" s="6" t="s">
        <v>146</v>
      </c>
      <c r="D7543" s="7">
        <v>44000</v>
      </c>
      <c r="E7543" s="7">
        <v>44142</v>
      </c>
      <c r="F7543" s="7">
        <v>44167</v>
      </c>
      <c r="G7543" s="7">
        <v>44170</v>
      </c>
      <c r="H7543" s="6">
        <f t="shared" si="351"/>
        <v>28</v>
      </c>
      <c r="I7543" s="6" t="s">
        <v>215</v>
      </c>
      <c r="J7543" s="6">
        <v>18</v>
      </c>
      <c r="K7543" s="6">
        <v>34</v>
      </c>
      <c r="L7543" s="6">
        <v>304</v>
      </c>
      <c r="M7543" s="6">
        <v>4</v>
      </c>
      <c r="N7543" s="6">
        <v>4</v>
      </c>
      <c r="O7543" s="6">
        <v>0.3</v>
      </c>
      <c r="P7543" s="8">
        <v>1051.9000000000001</v>
      </c>
      <c r="Q7543" s="8">
        <v>704.77300000000014</v>
      </c>
      <c r="R7543" s="8">
        <f t="shared" si="352"/>
        <v>126.22800000000007</v>
      </c>
      <c r="S7543" s="8">
        <f>(((Sales[[#This Row],[Unit Price]]-(Sales[[#This Row],[Discount Applied]]*Sales[[#This Row],[Unit Price]]))-Q7543)/Q7543)*100</f>
        <v>4.4776119402985088</v>
      </c>
      <c r="T7543" s="8">
        <f t="shared" si="353"/>
        <v>2945.3200000000006</v>
      </c>
      <c r="U7543" s="8">
        <f>Sales[[#This Row],[Unit Cost]]*Sales[[#This Row],[Order Quantity]]</f>
        <v>2819.0920000000006</v>
      </c>
    </row>
    <row r="7544" spans="1:21" x14ac:dyDescent="0.2">
      <c r="A7544" s="6" t="s">
        <v>7757</v>
      </c>
      <c r="B7544" s="6" t="s">
        <v>26</v>
      </c>
      <c r="C7544" s="6" t="s">
        <v>145</v>
      </c>
      <c r="D7544" s="7">
        <v>44000</v>
      </c>
      <c r="E7544" s="7">
        <v>44143</v>
      </c>
      <c r="F7544" s="7">
        <v>44147</v>
      </c>
      <c r="G7544" s="7">
        <v>44157</v>
      </c>
      <c r="H7544" s="6">
        <f t="shared" si="351"/>
        <v>14</v>
      </c>
      <c r="I7544" s="6" t="s">
        <v>215</v>
      </c>
      <c r="J7544" s="6">
        <v>28</v>
      </c>
      <c r="K7544" s="6">
        <v>25</v>
      </c>
      <c r="L7544" s="6">
        <v>88</v>
      </c>
      <c r="M7544" s="6">
        <v>25</v>
      </c>
      <c r="N7544" s="6">
        <v>2</v>
      </c>
      <c r="O7544" s="6">
        <v>7.4999999999999997E-2</v>
      </c>
      <c r="P7544" s="8">
        <v>911.2</v>
      </c>
      <c r="Q7544" s="8">
        <v>446.488</v>
      </c>
      <c r="R7544" s="8">
        <f t="shared" si="352"/>
        <v>792.74400000000003</v>
      </c>
      <c r="S7544" s="8">
        <f>(((Sales[[#This Row],[Unit Price]]-(Sales[[#This Row],[Discount Applied]]*Sales[[#This Row],[Unit Price]]))-Q7544)/Q7544)*100</f>
        <v>88.775510204081627</v>
      </c>
      <c r="T7544" s="8">
        <f t="shared" si="353"/>
        <v>1685.72</v>
      </c>
      <c r="U7544" s="8">
        <f>Sales[[#This Row],[Unit Cost]]*Sales[[#This Row],[Order Quantity]]</f>
        <v>892.976</v>
      </c>
    </row>
    <row r="7545" spans="1:21" x14ac:dyDescent="0.2">
      <c r="A7545" s="6" t="s">
        <v>7758</v>
      </c>
      <c r="B7545" s="6" t="s">
        <v>25</v>
      </c>
      <c r="C7545" s="6" t="s">
        <v>143</v>
      </c>
      <c r="D7545" s="7">
        <v>44000</v>
      </c>
      <c r="E7545" s="7">
        <v>44143</v>
      </c>
      <c r="F7545" s="7">
        <v>44169</v>
      </c>
      <c r="G7545" s="7">
        <v>44170</v>
      </c>
      <c r="H7545" s="6">
        <f t="shared" si="351"/>
        <v>27</v>
      </c>
      <c r="I7545" s="6" t="s">
        <v>215</v>
      </c>
      <c r="J7545" s="6">
        <v>16</v>
      </c>
      <c r="K7545" s="6">
        <v>28</v>
      </c>
      <c r="L7545" s="6">
        <v>345</v>
      </c>
      <c r="M7545" s="6">
        <v>46</v>
      </c>
      <c r="N7545" s="6">
        <v>8</v>
      </c>
      <c r="O7545" s="6">
        <v>0.1</v>
      </c>
      <c r="P7545" s="8">
        <v>1748.7</v>
      </c>
      <c r="Q7545" s="8">
        <v>1206.6029999999998</v>
      </c>
      <c r="R7545" s="8">
        <f t="shared" si="352"/>
        <v>2937.8160000000007</v>
      </c>
      <c r="S7545" s="8">
        <f>(((Sales[[#This Row],[Unit Price]]-(Sales[[#This Row],[Discount Applied]]*Sales[[#This Row],[Unit Price]]))-Q7545)/Q7545)*100</f>
        <v>30.434782608695667</v>
      </c>
      <c r="T7545" s="8">
        <f t="shared" si="353"/>
        <v>12590.64</v>
      </c>
      <c r="U7545" s="8">
        <f>Sales[[#This Row],[Unit Cost]]*Sales[[#This Row],[Order Quantity]]</f>
        <v>9652.8239999999987</v>
      </c>
    </row>
    <row r="7546" spans="1:21" x14ac:dyDescent="0.2">
      <c r="A7546" s="6" t="s">
        <v>7759</v>
      </c>
      <c r="B7546" s="6" t="s">
        <v>24</v>
      </c>
      <c r="C7546" s="6" t="s">
        <v>146</v>
      </c>
      <c r="D7546" s="7">
        <v>44000</v>
      </c>
      <c r="E7546" s="7">
        <v>44143</v>
      </c>
      <c r="F7546" s="7">
        <v>44152</v>
      </c>
      <c r="G7546" s="7">
        <v>44154</v>
      </c>
      <c r="H7546" s="6">
        <f t="shared" si="351"/>
        <v>11</v>
      </c>
      <c r="I7546" s="6" t="s">
        <v>215</v>
      </c>
      <c r="J7546" s="6">
        <v>6</v>
      </c>
      <c r="K7546" s="6">
        <v>49</v>
      </c>
      <c r="L7546" s="6">
        <v>264</v>
      </c>
      <c r="M7546" s="6">
        <v>14</v>
      </c>
      <c r="N7546" s="6">
        <v>3</v>
      </c>
      <c r="O7546" s="6">
        <v>0.05</v>
      </c>
      <c r="P7546" s="8">
        <v>1252.9000000000001</v>
      </c>
      <c r="Q7546" s="8">
        <v>764.26900000000001</v>
      </c>
      <c r="R7546" s="8">
        <f t="shared" si="352"/>
        <v>1277.9580000000005</v>
      </c>
      <c r="S7546" s="8">
        <f>(((Sales[[#This Row],[Unit Price]]-(Sales[[#This Row],[Discount Applied]]*Sales[[#This Row],[Unit Price]]))-Q7546)/Q7546)*100</f>
        <v>55.737704918032804</v>
      </c>
      <c r="T7546" s="8">
        <f t="shared" si="353"/>
        <v>3570.7650000000003</v>
      </c>
      <c r="U7546" s="8">
        <f>Sales[[#This Row],[Unit Cost]]*Sales[[#This Row],[Order Quantity]]</f>
        <v>2292.8069999999998</v>
      </c>
    </row>
    <row r="7547" spans="1:21" x14ac:dyDescent="0.2">
      <c r="A7547" s="6" t="s">
        <v>7760</v>
      </c>
      <c r="B7547" s="6" t="s">
        <v>23</v>
      </c>
      <c r="C7547" s="6" t="s">
        <v>147</v>
      </c>
      <c r="D7547" s="7">
        <v>44000</v>
      </c>
      <c r="E7547" s="7">
        <v>44143</v>
      </c>
      <c r="F7547" s="7">
        <v>44169</v>
      </c>
      <c r="G7547" s="7">
        <v>44174</v>
      </c>
      <c r="H7547" s="6">
        <f t="shared" si="351"/>
        <v>31</v>
      </c>
      <c r="I7547" s="6" t="s">
        <v>215</v>
      </c>
      <c r="J7547" s="6">
        <v>21</v>
      </c>
      <c r="K7547" s="6">
        <v>12</v>
      </c>
      <c r="L7547" s="6">
        <v>254</v>
      </c>
      <c r="M7547" s="6">
        <v>24</v>
      </c>
      <c r="N7547" s="6">
        <v>5</v>
      </c>
      <c r="O7547" s="6">
        <v>0.4</v>
      </c>
      <c r="P7547" s="8">
        <v>3886</v>
      </c>
      <c r="Q7547" s="8">
        <v>2914.5</v>
      </c>
      <c r="R7547" s="8">
        <f t="shared" si="352"/>
        <v>-2914.5</v>
      </c>
      <c r="S7547" s="8">
        <f>(((Sales[[#This Row],[Unit Price]]-(Sales[[#This Row],[Discount Applied]]*Sales[[#This Row],[Unit Price]]))-Q7547)/Q7547)*100</f>
        <v>-20.000000000000004</v>
      </c>
      <c r="T7547" s="8">
        <f t="shared" si="353"/>
        <v>11658</v>
      </c>
      <c r="U7547" s="8">
        <f>Sales[[#This Row],[Unit Cost]]*Sales[[#This Row],[Order Quantity]]</f>
        <v>14572.5</v>
      </c>
    </row>
    <row r="7548" spans="1:21" x14ac:dyDescent="0.2">
      <c r="A7548" s="6" t="s">
        <v>7761</v>
      </c>
      <c r="B7548" s="6" t="s">
        <v>23</v>
      </c>
      <c r="C7548" s="6" t="s">
        <v>148</v>
      </c>
      <c r="D7548" s="7">
        <v>44000</v>
      </c>
      <c r="E7548" s="7">
        <v>44143</v>
      </c>
      <c r="F7548" s="7">
        <v>44159</v>
      </c>
      <c r="G7548" s="7">
        <v>44161</v>
      </c>
      <c r="H7548" s="6">
        <f t="shared" si="351"/>
        <v>18</v>
      </c>
      <c r="I7548" s="6" t="s">
        <v>215</v>
      </c>
      <c r="J7548" s="6">
        <v>23</v>
      </c>
      <c r="K7548" s="6">
        <v>29</v>
      </c>
      <c r="L7548" s="6">
        <v>12</v>
      </c>
      <c r="M7548" s="6">
        <v>39</v>
      </c>
      <c r="N7548" s="6">
        <v>6</v>
      </c>
      <c r="O7548" s="6">
        <v>0.15</v>
      </c>
      <c r="P7548" s="8">
        <v>984.9</v>
      </c>
      <c r="Q7548" s="8">
        <v>827.31599999999992</v>
      </c>
      <c r="R7548" s="8">
        <f t="shared" si="352"/>
        <v>59.094000000000051</v>
      </c>
      <c r="S7548" s="8">
        <f>(((Sales[[#This Row],[Unit Price]]-(Sales[[#This Row],[Discount Applied]]*Sales[[#This Row],[Unit Price]]))-Q7548)/Q7548)*100</f>
        <v>1.1904761904761962</v>
      </c>
      <c r="T7548" s="8">
        <f t="shared" si="353"/>
        <v>5022.99</v>
      </c>
      <c r="U7548" s="8">
        <f>Sales[[#This Row],[Unit Cost]]*Sales[[#This Row],[Order Quantity]]</f>
        <v>4963.8959999999997</v>
      </c>
    </row>
    <row r="7549" spans="1:21" x14ac:dyDescent="0.2">
      <c r="A7549" s="6" t="s">
        <v>7762</v>
      </c>
      <c r="B7549" s="6" t="s">
        <v>25</v>
      </c>
      <c r="C7549" s="6" t="s">
        <v>147</v>
      </c>
      <c r="D7549" s="7">
        <v>44000</v>
      </c>
      <c r="E7549" s="7">
        <v>44143</v>
      </c>
      <c r="F7549" s="7">
        <v>44158</v>
      </c>
      <c r="G7549" s="7">
        <v>44163</v>
      </c>
      <c r="H7549" s="6">
        <f t="shared" si="351"/>
        <v>20</v>
      </c>
      <c r="I7549" s="6" t="s">
        <v>215</v>
      </c>
      <c r="J7549" s="6">
        <v>20</v>
      </c>
      <c r="K7549" s="6">
        <v>9</v>
      </c>
      <c r="L7549" s="6">
        <v>245</v>
      </c>
      <c r="M7549" s="6">
        <v>32</v>
      </c>
      <c r="N7549" s="6">
        <v>4</v>
      </c>
      <c r="O7549" s="6">
        <v>0.05</v>
      </c>
      <c r="P7549" s="8">
        <v>1098.8</v>
      </c>
      <c r="Q7549" s="8">
        <v>846.07600000000002</v>
      </c>
      <c r="R7549" s="8">
        <f t="shared" si="352"/>
        <v>791.13599999999951</v>
      </c>
      <c r="S7549" s="8">
        <f>(((Sales[[#This Row],[Unit Price]]-(Sales[[#This Row],[Discount Applied]]*Sales[[#This Row],[Unit Price]]))-Q7549)/Q7549)*100</f>
        <v>23.376623376623364</v>
      </c>
      <c r="T7549" s="8">
        <f t="shared" si="353"/>
        <v>4175.4399999999996</v>
      </c>
      <c r="U7549" s="8">
        <f>Sales[[#This Row],[Unit Cost]]*Sales[[#This Row],[Order Quantity]]</f>
        <v>3384.3040000000001</v>
      </c>
    </row>
    <row r="7550" spans="1:21" x14ac:dyDescent="0.2">
      <c r="A7550" s="6" t="s">
        <v>7763</v>
      </c>
      <c r="B7550" s="6" t="s">
        <v>24</v>
      </c>
      <c r="C7550" s="6" t="s">
        <v>145</v>
      </c>
      <c r="D7550" s="7">
        <v>44000</v>
      </c>
      <c r="E7550" s="7">
        <v>44143</v>
      </c>
      <c r="F7550" s="7">
        <v>44151</v>
      </c>
      <c r="G7550" s="7">
        <v>44153</v>
      </c>
      <c r="H7550" s="6">
        <f t="shared" si="351"/>
        <v>10</v>
      </c>
      <c r="I7550" s="6" t="s">
        <v>215</v>
      </c>
      <c r="J7550" s="6">
        <v>3</v>
      </c>
      <c r="K7550" s="6">
        <v>36</v>
      </c>
      <c r="L7550" s="6">
        <v>170</v>
      </c>
      <c r="M7550" s="6">
        <v>28</v>
      </c>
      <c r="N7550" s="6">
        <v>7</v>
      </c>
      <c r="O7550" s="6">
        <v>0.15</v>
      </c>
      <c r="P7550" s="8">
        <v>1132.3</v>
      </c>
      <c r="Q7550" s="8">
        <v>928.48599999999988</v>
      </c>
      <c r="R7550" s="8">
        <f t="shared" si="352"/>
        <v>237.78300000000036</v>
      </c>
      <c r="S7550" s="8">
        <f>(((Sales[[#This Row],[Unit Price]]-(Sales[[#This Row],[Discount Applied]]*Sales[[#This Row],[Unit Price]]))-Q7550)/Q7550)*100</f>
        <v>3.6585365853658596</v>
      </c>
      <c r="T7550" s="8">
        <f t="shared" si="353"/>
        <v>6737.1849999999995</v>
      </c>
      <c r="U7550" s="8">
        <f>Sales[[#This Row],[Unit Cost]]*Sales[[#This Row],[Order Quantity]]</f>
        <v>6499.4019999999991</v>
      </c>
    </row>
    <row r="7551" spans="1:21" x14ac:dyDescent="0.2">
      <c r="A7551" s="6" t="s">
        <v>7764</v>
      </c>
      <c r="B7551" s="6" t="s">
        <v>25</v>
      </c>
      <c r="C7551" s="6" t="s">
        <v>143</v>
      </c>
      <c r="D7551" s="7">
        <v>44000</v>
      </c>
      <c r="E7551" s="7">
        <v>44143</v>
      </c>
      <c r="F7551" s="7">
        <v>44153</v>
      </c>
      <c r="G7551" s="7">
        <v>44155</v>
      </c>
      <c r="H7551" s="6">
        <f t="shared" si="351"/>
        <v>12</v>
      </c>
      <c r="I7551" s="6" t="s">
        <v>215</v>
      </c>
      <c r="J7551" s="6">
        <v>14</v>
      </c>
      <c r="K7551" s="6">
        <v>24</v>
      </c>
      <c r="L7551" s="6">
        <v>337</v>
      </c>
      <c r="M7551" s="6">
        <v>27</v>
      </c>
      <c r="N7551" s="6">
        <v>5</v>
      </c>
      <c r="O7551" s="6">
        <v>0.1</v>
      </c>
      <c r="P7551" s="8">
        <v>5239.4000000000005</v>
      </c>
      <c r="Q7551" s="8">
        <v>3824.7620000000002</v>
      </c>
      <c r="R7551" s="8">
        <f t="shared" si="352"/>
        <v>4453.4900000000016</v>
      </c>
      <c r="S7551" s="8">
        <f>(((Sales[[#This Row],[Unit Price]]-(Sales[[#This Row],[Discount Applied]]*Sales[[#This Row],[Unit Price]]))-Q7551)/Q7551)*100</f>
        <v>23.287671232876729</v>
      </c>
      <c r="T7551" s="8">
        <f t="shared" si="353"/>
        <v>23577.300000000003</v>
      </c>
      <c r="U7551" s="8">
        <f>Sales[[#This Row],[Unit Cost]]*Sales[[#This Row],[Order Quantity]]</f>
        <v>19123.810000000001</v>
      </c>
    </row>
    <row r="7552" spans="1:21" x14ac:dyDescent="0.2">
      <c r="A7552" s="6" t="s">
        <v>7765</v>
      </c>
      <c r="B7552" s="6" t="s">
        <v>25</v>
      </c>
      <c r="C7552" s="6" t="s">
        <v>144</v>
      </c>
      <c r="D7552" s="7">
        <v>44000</v>
      </c>
      <c r="E7552" s="7">
        <v>44144</v>
      </c>
      <c r="F7552" s="7">
        <v>44160</v>
      </c>
      <c r="G7552" s="7">
        <v>44165</v>
      </c>
      <c r="H7552" s="6">
        <f t="shared" si="351"/>
        <v>21</v>
      </c>
      <c r="I7552" s="6" t="s">
        <v>215</v>
      </c>
      <c r="J7552" s="6">
        <v>18</v>
      </c>
      <c r="K7552" s="6">
        <v>40</v>
      </c>
      <c r="L7552" s="6">
        <v>80</v>
      </c>
      <c r="M7552" s="6">
        <v>1</v>
      </c>
      <c r="N7552" s="6">
        <v>7</v>
      </c>
      <c r="O7552" s="6">
        <v>0.2</v>
      </c>
      <c r="P7552" s="8">
        <v>194.3</v>
      </c>
      <c r="Q7552" s="8">
        <v>108.80800000000002</v>
      </c>
      <c r="R7552" s="8">
        <f t="shared" si="352"/>
        <v>326.42399999999998</v>
      </c>
      <c r="S7552" s="8">
        <f>(((Sales[[#This Row],[Unit Price]]-(Sales[[#This Row],[Discount Applied]]*Sales[[#This Row],[Unit Price]]))-Q7552)/Q7552)*100</f>
        <v>42.857142857142826</v>
      </c>
      <c r="T7552" s="8">
        <f t="shared" si="353"/>
        <v>1088.0800000000002</v>
      </c>
      <c r="U7552" s="8">
        <f>Sales[[#This Row],[Unit Cost]]*Sales[[#This Row],[Order Quantity]]</f>
        <v>761.65600000000018</v>
      </c>
    </row>
    <row r="7553" spans="1:21" x14ac:dyDescent="0.2">
      <c r="A7553" s="6" t="s">
        <v>7766</v>
      </c>
      <c r="B7553" s="6" t="s">
        <v>24</v>
      </c>
      <c r="C7553" s="6" t="s">
        <v>146</v>
      </c>
      <c r="D7553" s="7">
        <v>44100</v>
      </c>
      <c r="E7553" s="7">
        <v>44144</v>
      </c>
      <c r="F7553" s="7">
        <v>44149</v>
      </c>
      <c r="G7553" s="7">
        <v>44150</v>
      </c>
      <c r="H7553" s="6">
        <f t="shared" si="351"/>
        <v>6</v>
      </c>
      <c r="I7553" s="6" t="s">
        <v>215</v>
      </c>
      <c r="J7553" s="6">
        <v>7</v>
      </c>
      <c r="K7553" s="6">
        <v>47</v>
      </c>
      <c r="L7553" s="6">
        <v>278</v>
      </c>
      <c r="M7553" s="6">
        <v>8</v>
      </c>
      <c r="N7553" s="6">
        <v>3</v>
      </c>
      <c r="O7553" s="6">
        <v>0.1</v>
      </c>
      <c r="P7553" s="8">
        <v>2673.3</v>
      </c>
      <c r="Q7553" s="8">
        <v>1229.7180000000001</v>
      </c>
      <c r="R7553" s="8">
        <f t="shared" si="352"/>
        <v>3528.7560000000003</v>
      </c>
      <c r="S7553" s="8">
        <f>(((Sales[[#This Row],[Unit Price]]-(Sales[[#This Row],[Discount Applied]]*Sales[[#This Row],[Unit Price]]))-Q7553)/Q7553)*100</f>
        <v>95.652173913043498</v>
      </c>
      <c r="T7553" s="8">
        <f t="shared" si="353"/>
        <v>7217.9100000000008</v>
      </c>
      <c r="U7553" s="8">
        <f>Sales[[#This Row],[Unit Cost]]*Sales[[#This Row],[Order Quantity]]</f>
        <v>3689.1540000000005</v>
      </c>
    </row>
    <row r="7554" spans="1:21" x14ac:dyDescent="0.2">
      <c r="A7554" s="6" t="s">
        <v>7767</v>
      </c>
      <c r="B7554" s="6" t="s">
        <v>25</v>
      </c>
      <c r="C7554" s="6" t="s">
        <v>145</v>
      </c>
      <c r="D7554" s="7">
        <v>44100</v>
      </c>
      <c r="E7554" s="7">
        <v>44144</v>
      </c>
      <c r="F7554" s="7">
        <v>44161</v>
      </c>
      <c r="G7554" s="7">
        <v>44168</v>
      </c>
      <c r="H7554" s="6">
        <f t="shared" ref="H7554:H7617" si="354">G7554-E7554</f>
        <v>24</v>
      </c>
      <c r="I7554" s="6" t="s">
        <v>215</v>
      </c>
      <c r="J7554" s="6">
        <v>20</v>
      </c>
      <c r="K7554" s="6">
        <v>18</v>
      </c>
      <c r="L7554" s="6">
        <v>190</v>
      </c>
      <c r="M7554" s="6">
        <v>8</v>
      </c>
      <c r="N7554" s="6">
        <v>4</v>
      </c>
      <c r="O7554" s="6">
        <v>0.1</v>
      </c>
      <c r="P7554" s="8">
        <v>938</v>
      </c>
      <c r="Q7554" s="8">
        <v>665.98</v>
      </c>
      <c r="R7554" s="8">
        <f t="shared" ref="R7554:R7617" si="355">T7554-(Q7554*N7554)</f>
        <v>712.88000000000011</v>
      </c>
      <c r="S7554" s="8">
        <f>(((Sales[[#This Row],[Unit Price]]-(Sales[[#This Row],[Discount Applied]]*Sales[[#This Row],[Unit Price]]))-Q7554)/Q7554)*100</f>
        <v>26.760563380281692</v>
      </c>
      <c r="T7554" s="8">
        <f t="shared" ref="T7554:T7617" si="356">((P7554*N7554)-(P7554*O7554*N7554))</f>
        <v>3376.8</v>
      </c>
      <c r="U7554" s="8">
        <f>Sales[[#This Row],[Unit Cost]]*Sales[[#This Row],[Order Quantity]]</f>
        <v>2663.92</v>
      </c>
    </row>
    <row r="7555" spans="1:21" x14ac:dyDescent="0.2">
      <c r="A7555" s="6" t="s">
        <v>7768</v>
      </c>
      <c r="B7555" s="6" t="s">
        <v>24</v>
      </c>
      <c r="C7555" s="6" t="s">
        <v>148</v>
      </c>
      <c r="D7555" s="7">
        <v>44000</v>
      </c>
      <c r="E7555" s="7">
        <v>44144</v>
      </c>
      <c r="F7555" s="7">
        <v>44148</v>
      </c>
      <c r="G7555" s="7">
        <v>44158</v>
      </c>
      <c r="H7555" s="6">
        <f t="shared" si="354"/>
        <v>14</v>
      </c>
      <c r="I7555" s="6" t="s">
        <v>215</v>
      </c>
      <c r="J7555" s="6">
        <v>9</v>
      </c>
      <c r="K7555" s="6">
        <v>5</v>
      </c>
      <c r="L7555" s="6">
        <v>11</v>
      </c>
      <c r="M7555" s="6">
        <v>40</v>
      </c>
      <c r="N7555" s="6">
        <v>2</v>
      </c>
      <c r="O7555" s="6">
        <v>0.3</v>
      </c>
      <c r="P7555" s="8">
        <v>2606.3000000000002</v>
      </c>
      <c r="Q7555" s="8">
        <v>1668.0320000000002</v>
      </c>
      <c r="R7555" s="8">
        <f t="shared" si="355"/>
        <v>312.75600000000031</v>
      </c>
      <c r="S7555" s="8">
        <f>(((Sales[[#This Row],[Unit Price]]-(Sales[[#This Row],[Discount Applied]]*Sales[[#This Row],[Unit Price]]))-Q7555)/Q7555)*100</f>
        <v>9.3750000000000089</v>
      </c>
      <c r="T7555" s="8">
        <f t="shared" si="356"/>
        <v>3648.8200000000006</v>
      </c>
      <c r="U7555" s="8">
        <f>Sales[[#This Row],[Unit Cost]]*Sales[[#This Row],[Order Quantity]]</f>
        <v>3336.0640000000003</v>
      </c>
    </row>
    <row r="7556" spans="1:21" x14ac:dyDescent="0.2">
      <c r="A7556" s="6" t="s">
        <v>7769</v>
      </c>
      <c r="B7556" s="6" t="s">
        <v>25</v>
      </c>
      <c r="C7556" s="6" t="s">
        <v>145</v>
      </c>
      <c r="D7556" s="7">
        <v>44000</v>
      </c>
      <c r="E7556" s="7">
        <v>44144</v>
      </c>
      <c r="F7556" s="7">
        <v>44163</v>
      </c>
      <c r="G7556" s="7">
        <v>44171</v>
      </c>
      <c r="H7556" s="6">
        <f t="shared" si="354"/>
        <v>27</v>
      </c>
      <c r="I7556" s="6" t="s">
        <v>215</v>
      </c>
      <c r="J7556" s="6">
        <v>14</v>
      </c>
      <c r="K7556" s="6">
        <v>30</v>
      </c>
      <c r="L7556" s="6">
        <v>111</v>
      </c>
      <c r="M7556" s="6">
        <v>10</v>
      </c>
      <c r="N7556" s="6">
        <v>7</v>
      </c>
      <c r="O7556" s="6">
        <v>0.05</v>
      </c>
      <c r="P7556" s="8">
        <v>1025.1000000000001</v>
      </c>
      <c r="Q7556" s="8">
        <v>871.33500000000004</v>
      </c>
      <c r="R7556" s="8">
        <f t="shared" si="355"/>
        <v>717.57000000000062</v>
      </c>
      <c r="S7556" s="8">
        <f>(((Sales[[#This Row],[Unit Price]]-(Sales[[#This Row],[Discount Applied]]*Sales[[#This Row],[Unit Price]]))-Q7556)/Q7556)*100</f>
        <v>11.764705882352953</v>
      </c>
      <c r="T7556" s="8">
        <f t="shared" si="356"/>
        <v>6816.9150000000009</v>
      </c>
      <c r="U7556" s="8">
        <f>Sales[[#This Row],[Unit Cost]]*Sales[[#This Row],[Order Quantity]]</f>
        <v>6099.3450000000003</v>
      </c>
    </row>
    <row r="7557" spans="1:21" x14ac:dyDescent="0.2">
      <c r="A7557" s="6" t="s">
        <v>7770</v>
      </c>
      <c r="B7557" s="6" t="s">
        <v>24</v>
      </c>
      <c r="C7557" s="6" t="s">
        <v>145</v>
      </c>
      <c r="D7557" s="7">
        <v>44100</v>
      </c>
      <c r="E7557" s="7">
        <v>44144</v>
      </c>
      <c r="F7557" s="7">
        <v>44147</v>
      </c>
      <c r="G7557" s="7">
        <v>44149</v>
      </c>
      <c r="H7557" s="6">
        <f t="shared" si="354"/>
        <v>5</v>
      </c>
      <c r="I7557" s="6" t="s">
        <v>215</v>
      </c>
      <c r="J7557" s="6">
        <v>6</v>
      </c>
      <c r="K7557" s="6">
        <v>45</v>
      </c>
      <c r="L7557" s="6">
        <v>181</v>
      </c>
      <c r="M7557" s="6">
        <v>31</v>
      </c>
      <c r="N7557" s="6">
        <v>8</v>
      </c>
      <c r="O7557" s="6">
        <v>0.05</v>
      </c>
      <c r="P7557" s="8">
        <v>247.9</v>
      </c>
      <c r="Q7557" s="8">
        <v>143.78199999999998</v>
      </c>
      <c r="R7557" s="8">
        <f t="shared" si="355"/>
        <v>733.78400000000011</v>
      </c>
      <c r="S7557" s="8">
        <f>(((Sales[[#This Row],[Unit Price]]-(Sales[[#This Row],[Discount Applied]]*Sales[[#This Row],[Unit Price]]))-Q7557)/Q7557)*100</f>
        <v>63.793103448275879</v>
      </c>
      <c r="T7557" s="8">
        <f t="shared" si="356"/>
        <v>1884.04</v>
      </c>
      <c r="U7557" s="8">
        <f>Sales[[#This Row],[Unit Cost]]*Sales[[#This Row],[Order Quantity]]</f>
        <v>1150.2559999999999</v>
      </c>
    </row>
    <row r="7558" spans="1:21" x14ac:dyDescent="0.2">
      <c r="A7558" s="6" t="s">
        <v>7771</v>
      </c>
      <c r="B7558" s="6" t="s">
        <v>23</v>
      </c>
      <c r="C7558" s="6" t="s">
        <v>147</v>
      </c>
      <c r="D7558" s="7">
        <v>44000</v>
      </c>
      <c r="E7558" s="7">
        <v>44144</v>
      </c>
      <c r="F7558" s="7">
        <v>44156</v>
      </c>
      <c r="G7558" s="7">
        <v>44163</v>
      </c>
      <c r="H7558" s="6">
        <f t="shared" si="354"/>
        <v>19</v>
      </c>
      <c r="I7558" s="6" t="s">
        <v>215</v>
      </c>
      <c r="J7558" s="6">
        <v>21</v>
      </c>
      <c r="K7558" s="6">
        <v>36</v>
      </c>
      <c r="L7558" s="6">
        <v>218</v>
      </c>
      <c r="M7558" s="6">
        <v>35</v>
      </c>
      <c r="N7558" s="6">
        <v>8</v>
      </c>
      <c r="O7558" s="6">
        <v>0.1</v>
      </c>
      <c r="P7558" s="8">
        <v>1916.2</v>
      </c>
      <c r="Q7558" s="8">
        <v>1341.34</v>
      </c>
      <c r="R7558" s="8">
        <f t="shared" si="355"/>
        <v>3065.92</v>
      </c>
      <c r="S7558" s="8">
        <f>(((Sales[[#This Row],[Unit Price]]-(Sales[[#This Row],[Discount Applied]]*Sales[[#This Row],[Unit Price]]))-Q7558)/Q7558)*100</f>
        <v>28.571428571428577</v>
      </c>
      <c r="T7558" s="8">
        <f t="shared" si="356"/>
        <v>13796.64</v>
      </c>
      <c r="U7558" s="8">
        <f>Sales[[#This Row],[Unit Cost]]*Sales[[#This Row],[Order Quantity]]</f>
        <v>10730.72</v>
      </c>
    </row>
    <row r="7559" spans="1:21" x14ac:dyDescent="0.2">
      <c r="A7559" s="6" t="s">
        <v>7772</v>
      </c>
      <c r="B7559" s="6" t="s">
        <v>25</v>
      </c>
      <c r="C7559" s="6" t="s">
        <v>144</v>
      </c>
      <c r="D7559" s="7">
        <v>44000</v>
      </c>
      <c r="E7559" s="7">
        <v>44144</v>
      </c>
      <c r="F7559" s="7">
        <v>44162</v>
      </c>
      <c r="G7559" s="7">
        <v>44170</v>
      </c>
      <c r="H7559" s="6">
        <f t="shared" si="354"/>
        <v>26</v>
      </c>
      <c r="I7559" s="6" t="s">
        <v>215</v>
      </c>
      <c r="J7559" s="6">
        <v>19</v>
      </c>
      <c r="K7559" s="6">
        <v>23</v>
      </c>
      <c r="L7559" s="6">
        <v>75</v>
      </c>
      <c r="M7559" s="6">
        <v>19</v>
      </c>
      <c r="N7559" s="6">
        <v>4</v>
      </c>
      <c r="O7559" s="6">
        <v>0.05</v>
      </c>
      <c r="P7559" s="8">
        <v>1721.9</v>
      </c>
      <c r="Q7559" s="8">
        <v>1084.797</v>
      </c>
      <c r="R7559" s="8">
        <f t="shared" si="355"/>
        <v>2204.0320000000002</v>
      </c>
      <c r="S7559" s="8">
        <f>(((Sales[[#This Row],[Unit Price]]-(Sales[[#This Row],[Discount Applied]]*Sales[[#This Row],[Unit Price]]))-Q7559)/Q7559)*100</f>
        <v>50.793650793650791</v>
      </c>
      <c r="T7559" s="8">
        <f t="shared" si="356"/>
        <v>6543.22</v>
      </c>
      <c r="U7559" s="8">
        <f>Sales[[#This Row],[Unit Cost]]*Sales[[#This Row],[Order Quantity]]</f>
        <v>4339.1880000000001</v>
      </c>
    </row>
    <row r="7560" spans="1:21" x14ac:dyDescent="0.2">
      <c r="A7560" s="6" t="s">
        <v>7773</v>
      </c>
      <c r="B7560" s="6" t="s">
        <v>24</v>
      </c>
      <c r="C7560" s="6" t="s">
        <v>146</v>
      </c>
      <c r="D7560" s="7">
        <v>44000</v>
      </c>
      <c r="E7560" s="7">
        <v>44144</v>
      </c>
      <c r="F7560" s="7">
        <v>44172</v>
      </c>
      <c r="G7560" s="7">
        <v>44182</v>
      </c>
      <c r="H7560" s="6">
        <f t="shared" si="354"/>
        <v>38</v>
      </c>
      <c r="I7560" s="6" t="s">
        <v>215</v>
      </c>
      <c r="J7560" s="6">
        <v>6</v>
      </c>
      <c r="K7560" s="6">
        <v>22</v>
      </c>
      <c r="L7560" s="6">
        <v>299</v>
      </c>
      <c r="M7560" s="6">
        <v>6</v>
      </c>
      <c r="N7560" s="6">
        <v>8</v>
      </c>
      <c r="O7560" s="6">
        <v>0.15</v>
      </c>
      <c r="P7560" s="8">
        <v>1038.5</v>
      </c>
      <c r="Q7560" s="8">
        <v>726.94999999999993</v>
      </c>
      <c r="R7560" s="8">
        <f t="shared" si="355"/>
        <v>1246.2000000000007</v>
      </c>
      <c r="S7560" s="8">
        <f>(((Sales[[#This Row],[Unit Price]]-(Sales[[#This Row],[Discount Applied]]*Sales[[#This Row],[Unit Price]]))-Q7560)/Q7560)*100</f>
        <v>21.428571428571445</v>
      </c>
      <c r="T7560" s="8">
        <f t="shared" si="356"/>
        <v>7061.8</v>
      </c>
      <c r="U7560" s="8">
        <f>Sales[[#This Row],[Unit Cost]]*Sales[[#This Row],[Order Quantity]]</f>
        <v>5815.5999999999995</v>
      </c>
    </row>
    <row r="7561" spans="1:21" x14ac:dyDescent="0.2">
      <c r="A7561" s="6" t="s">
        <v>7774</v>
      </c>
      <c r="B7561" s="6" t="s">
        <v>26</v>
      </c>
      <c r="C7561" s="6" t="s">
        <v>148</v>
      </c>
      <c r="D7561" s="7">
        <v>44000</v>
      </c>
      <c r="E7561" s="7">
        <v>44145</v>
      </c>
      <c r="F7561" s="7">
        <v>44148</v>
      </c>
      <c r="G7561" s="7">
        <v>44156</v>
      </c>
      <c r="H7561" s="6">
        <f t="shared" si="354"/>
        <v>11</v>
      </c>
      <c r="I7561" s="6" t="s">
        <v>215</v>
      </c>
      <c r="J7561" s="6">
        <v>28</v>
      </c>
      <c r="K7561" s="6">
        <v>46</v>
      </c>
      <c r="L7561" s="6">
        <v>39</v>
      </c>
      <c r="M7561" s="6">
        <v>27</v>
      </c>
      <c r="N7561" s="6">
        <v>4</v>
      </c>
      <c r="O7561" s="6">
        <v>0.05</v>
      </c>
      <c r="P7561" s="8">
        <v>2921.2000000000003</v>
      </c>
      <c r="Q7561" s="8">
        <v>2103.2640000000001</v>
      </c>
      <c r="R7561" s="8">
        <f t="shared" si="355"/>
        <v>2687.5040000000008</v>
      </c>
      <c r="S7561" s="8">
        <f>(((Sales[[#This Row],[Unit Price]]-(Sales[[#This Row],[Discount Applied]]*Sales[[#This Row],[Unit Price]]))-Q7561)/Q7561)*100</f>
        <v>31.944444444444454</v>
      </c>
      <c r="T7561" s="8">
        <f t="shared" si="356"/>
        <v>11100.560000000001</v>
      </c>
      <c r="U7561" s="8">
        <f>Sales[[#This Row],[Unit Cost]]*Sales[[#This Row],[Order Quantity]]</f>
        <v>8413.0560000000005</v>
      </c>
    </row>
    <row r="7562" spans="1:21" x14ac:dyDescent="0.2">
      <c r="A7562" s="6" t="s">
        <v>7775</v>
      </c>
      <c r="B7562" s="6" t="s">
        <v>23</v>
      </c>
      <c r="C7562" s="6" t="s">
        <v>147</v>
      </c>
      <c r="D7562" s="7">
        <v>44000</v>
      </c>
      <c r="E7562" s="7">
        <v>44145</v>
      </c>
      <c r="F7562" s="7">
        <v>44150</v>
      </c>
      <c r="G7562" s="7">
        <v>44153</v>
      </c>
      <c r="H7562" s="6">
        <f t="shared" si="354"/>
        <v>8</v>
      </c>
      <c r="I7562" s="6" t="s">
        <v>215</v>
      </c>
      <c r="J7562" s="6">
        <v>24</v>
      </c>
      <c r="K7562" s="6">
        <v>21</v>
      </c>
      <c r="L7562" s="6">
        <v>204</v>
      </c>
      <c r="M7562" s="6">
        <v>13</v>
      </c>
      <c r="N7562" s="6">
        <v>8</v>
      </c>
      <c r="O7562" s="6">
        <v>7.4999999999999997E-2</v>
      </c>
      <c r="P7562" s="8">
        <v>5031.7</v>
      </c>
      <c r="Q7562" s="8">
        <v>4226.6279999999997</v>
      </c>
      <c r="R7562" s="8">
        <f t="shared" si="355"/>
        <v>3421.5560000000041</v>
      </c>
      <c r="S7562" s="8">
        <f>(((Sales[[#This Row],[Unit Price]]-(Sales[[#This Row],[Discount Applied]]*Sales[[#This Row],[Unit Price]]))-Q7562)/Q7562)*100</f>
        <v>10.119047619047631</v>
      </c>
      <c r="T7562" s="8">
        <f t="shared" si="356"/>
        <v>37234.58</v>
      </c>
      <c r="U7562" s="8">
        <f>Sales[[#This Row],[Unit Cost]]*Sales[[#This Row],[Order Quantity]]</f>
        <v>33813.023999999998</v>
      </c>
    </row>
    <row r="7563" spans="1:21" x14ac:dyDescent="0.2">
      <c r="A7563" s="6" t="s">
        <v>7776</v>
      </c>
      <c r="B7563" s="6" t="s">
        <v>24</v>
      </c>
      <c r="C7563" s="6" t="s">
        <v>144</v>
      </c>
      <c r="D7563" s="7">
        <v>44000</v>
      </c>
      <c r="E7563" s="7">
        <v>44145</v>
      </c>
      <c r="F7563" s="7">
        <v>44148</v>
      </c>
      <c r="G7563" s="7">
        <v>44153</v>
      </c>
      <c r="H7563" s="6">
        <f t="shared" si="354"/>
        <v>8</v>
      </c>
      <c r="I7563" s="6" t="s">
        <v>215</v>
      </c>
      <c r="J7563" s="6">
        <v>8</v>
      </c>
      <c r="K7563" s="6">
        <v>28</v>
      </c>
      <c r="L7563" s="6">
        <v>63</v>
      </c>
      <c r="M7563" s="6">
        <v>13</v>
      </c>
      <c r="N7563" s="6">
        <v>6</v>
      </c>
      <c r="O7563" s="6">
        <v>0.05</v>
      </c>
      <c r="P7563" s="8">
        <v>3859.2000000000003</v>
      </c>
      <c r="Q7563" s="8">
        <v>2083.9680000000003</v>
      </c>
      <c r="R7563" s="8">
        <f t="shared" si="355"/>
        <v>9493.6320000000014</v>
      </c>
      <c r="S7563" s="8">
        <f>(((Sales[[#This Row],[Unit Price]]-(Sales[[#This Row],[Discount Applied]]*Sales[[#This Row],[Unit Price]]))-Q7563)/Q7563)*100</f>
        <v>75.92592592592591</v>
      </c>
      <c r="T7563" s="8">
        <f t="shared" si="356"/>
        <v>21997.440000000002</v>
      </c>
      <c r="U7563" s="8">
        <f>Sales[[#This Row],[Unit Cost]]*Sales[[#This Row],[Order Quantity]]</f>
        <v>12503.808000000001</v>
      </c>
    </row>
    <row r="7564" spans="1:21" x14ac:dyDescent="0.2">
      <c r="A7564" s="6" t="s">
        <v>7777</v>
      </c>
      <c r="B7564" s="6" t="s">
        <v>26</v>
      </c>
      <c r="C7564" s="6" t="s">
        <v>147</v>
      </c>
      <c r="D7564" s="7">
        <v>44000</v>
      </c>
      <c r="E7564" s="7">
        <v>44145</v>
      </c>
      <c r="F7564" s="7">
        <v>44163</v>
      </c>
      <c r="G7564" s="7">
        <v>44173</v>
      </c>
      <c r="H7564" s="6">
        <f t="shared" si="354"/>
        <v>28</v>
      </c>
      <c r="I7564" s="6" t="s">
        <v>215</v>
      </c>
      <c r="J7564" s="6">
        <v>27</v>
      </c>
      <c r="K7564" s="6">
        <v>43</v>
      </c>
      <c r="L7564" s="6">
        <v>229</v>
      </c>
      <c r="M7564" s="6">
        <v>16</v>
      </c>
      <c r="N7564" s="6">
        <v>4</v>
      </c>
      <c r="O7564" s="6">
        <v>0.2</v>
      </c>
      <c r="P7564" s="8">
        <v>991.6</v>
      </c>
      <c r="Q7564" s="8">
        <v>515.63200000000006</v>
      </c>
      <c r="R7564" s="8">
        <f t="shared" si="355"/>
        <v>1110.5919999999996</v>
      </c>
      <c r="S7564" s="8">
        <f>(((Sales[[#This Row],[Unit Price]]-(Sales[[#This Row],[Discount Applied]]*Sales[[#This Row],[Unit Price]]))-Q7564)/Q7564)*100</f>
        <v>53.846153846153818</v>
      </c>
      <c r="T7564" s="8">
        <f t="shared" si="356"/>
        <v>3173.12</v>
      </c>
      <c r="U7564" s="8">
        <f>Sales[[#This Row],[Unit Cost]]*Sales[[#This Row],[Order Quantity]]</f>
        <v>2062.5280000000002</v>
      </c>
    </row>
    <row r="7565" spans="1:21" x14ac:dyDescent="0.2">
      <c r="A7565" s="6" t="s">
        <v>7778</v>
      </c>
      <c r="B7565" s="6" t="s">
        <v>24</v>
      </c>
      <c r="C7565" s="6" t="s">
        <v>146</v>
      </c>
      <c r="D7565" s="7">
        <v>44000</v>
      </c>
      <c r="E7565" s="7">
        <v>44145</v>
      </c>
      <c r="F7565" s="7">
        <v>44163</v>
      </c>
      <c r="G7565" s="7">
        <v>44172</v>
      </c>
      <c r="H7565" s="6">
        <f t="shared" si="354"/>
        <v>27</v>
      </c>
      <c r="I7565" s="6" t="s">
        <v>215</v>
      </c>
      <c r="J7565" s="6">
        <v>6</v>
      </c>
      <c r="K7565" s="6">
        <v>32</v>
      </c>
      <c r="L7565" s="6">
        <v>293</v>
      </c>
      <c r="M7565" s="6">
        <v>36</v>
      </c>
      <c r="N7565" s="6">
        <v>1</v>
      </c>
      <c r="O7565" s="6">
        <v>0.05</v>
      </c>
      <c r="P7565" s="8">
        <v>904.5</v>
      </c>
      <c r="Q7565" s="8">
        <v>361.8</v>
      </c>
      <c r="R7565" s="8">
        <f t="shared" si="355"/>
        <v>497.47499999999997</v>
      </c>
      <c r="S7565" s="8">
        <f>(((Sales[[#This Row],[Unit Price]]-(Sales[[#This Row],[Discount Applied]]*Sales[[#This Row],[Unit Price]]))-Q7565)/Q7565)*100</f>
        <v>137.49999999999997</v>
      </c>
      <c r="T7565" s="8">
        <f t="shared" si="356"/>
        <v>859.27499999999998</v>
      </c>
      <c r="U7565" s="8">
        <f>Sales[[#This Row],[Unit Cost]]*Sales[[#This Row],[Order Quantity]]</f>
        <v>361.8</v>
      </c>
    </row>
    <row r="7566" spans="1:21" x14ac:dyDescent="0.2">
      <c r="A7566" s="6" t="s">
        <v>7779</v>
      </c>
      <c r="B7566" s="6" t="s">
        <v>24</v>
      </c>
      <c r="C7566" s="6" t="s">
        <v>145</v>
      </c>
      <c r="D7566" s="7">
        <v>44100</v>
      </c>
      <c r="E7566" s="7">
        <v>44145</v>
      </c>
      <c r="F7566" s="7">
        <v>44164</v>
      </c>
      <c r="G7566" s="7">
        <v>44174</v>
      </c>
      <c r="H7566" s="6">
        <f t="shared" si="354"/>
        <v>29</v>
      </c>
      <c r="I7566" s="6" t="s">
        <v>215</v>
      </c>
      <c r="J7566" s="6">
        <v>1</v>
      </c>
      <c r="K7566" s="6">
        <v>19</v>
      </c>
      <c r="L7566" s="6">
        <v>133</v>
      </c>
      <c r="M7566" s="6">
        <v>23</v>
      </c>
      <c r="N7566" s="6">
        <v>6</v>
      </c>
      <c r="O7566" s="6">
        <v>0.05</v>
      </c>
      <c r="P7566" s="8">
        <v>6365</v>
      </c>
      <c r="Q7566" s="8">
        <v>5028.3500000000004</v>
      </c>
      <c r="R7566" s="8">
        <f t="shared" si="355"/>
        <v>6110.3999999999978</v>
      </c>
      <c r="S7566" s="8">
        <f>(((Sales[[#This Row],[Unit Price]]-(Sales[[#This Row],[Discount Applied]]*Sales[[#This Row],[Unit Price]]))-Q7566)/Q7566)*100</f>
        <v>20.253164556962016</v>
      </c>
      <c r="T7566" s="8">
        <f t="shared" si="356"/>
        <v>36280.5</v>
      </c>
      <c r="U7566" s="8">
        <f>Sales[[#This Row],[Unit Cost]]*Sales[[#This Row],[Order Quantity]]</f>
        <v>30170.100000000002</v>
      </c>
    </row>
    <row r="7567" spans="1:21" x14ac:dyDescent="0.2">
      <c r="A7567" s="6" t="s">
        <v>7780</v>
      </c>
      <c r="B7567" s="6" t="s">
        <v>25</v>
      </c>
      <c r="C7567" s="6" t="s">
        <v>145</v>
      </c>
      <c r="D7567" s="7">
        <v>44100</v>
      </c>
      <c r="E7567" s="7">
        <v>44145</v>
      </c>
      <c r="F7567" s="7">
        <v>44168</v>
      </c>
      <c r="G7567" s="7">
        <v>44176</v>
      </c>
      <c r="H7567" s="6">
        <f t="shared" si="354"/>
        <v>31</v>
      </c>
      <c r="I7567" s="6" t="s">
        <v>215</v>
      </c>
      <c r="J7567" s="6">
        <v>16</v>
      </c>
      <c r="K7567" s="6">
        <v>17</v>
      </c>
      <c r="L7567" s="6">
        <v>130</v>
      </c>
      <c r="M7567" s="6">
        <v>20</v>
      </c>
      <c r="N7567" s="6">
        <v>6</v>
      </c>
      <c r="O7567" s="6">
        <v>0.4</v>
      </c>
      <c r="P7567" s="8">
        <v>1165.8</v>
      </c>
      <c r="Q7567" s="8">
        <v>606.21600000000001</v>
      </c>
      <c r="R7567" s="8">
        <f t="shared" si="355"/>
        <v>559.58399999999892</v>
      </c>
      <c r="S7567" s="8">
        <f>(((Sales[[#This Row],[Unit Price]]-(Sales[[#This Row],[Discount Applied]]*Sales[[#This Row],[Unit Price]]))-Q7567)/Q7567)*100</f>
        <v>15.384615384615385</v>
      </c>
      <c r="T7567" s="8">
        <f t="shared" si="356"/>
        <v>4196.8799999999992</v>
      </c>
      <c r="U7567" s="8">
        <f>Sales[[#This Row],[Unit Cost]]*Sales[[#This Row],[Order Quantity]]</f>
        <v>3637.2960000000003</v>
      </c>
    </row>
    <row r="7568" spans="1:21" x14ac:dyDescent="0.2">
      <c r="A7568" s="6" t="s">
        <v>7781</v>
      </c>
      <c r="B7568" s="6" t="s">
        <v>23</v>
      </c>
      <c r="C7568" s="6" t="s">
        <v>145</v>
      </c>
      <c r="D7568" s="7">
        <v>44100</v>
      </c>
      <c r="E7568" s="7">
        <v>44145</v>
      </c>
      <c r="F7568" s="7">
        <v>44155</v>
      </c>
      <c r="G7568" s="7">
        <v>44163</v>
      </c>
      <c r="H7568" s="6">
        <f t="shared" si="354"/>
        <v>18</v>
      </c>
      <c r="I7568" s="6" t="s">
        <v>215</v>
      </c>
      <c r="J7568" s="6">
        <v>23</v>
      </c>
      <c r="K7568" s="6">
        <v>33</v>
      </c>
      <c r="L7568" s="6">
        <v>193</v>
      </c>
      <c r="M7568" s="6">
        <v>35</v>
      </c>
      <c r="N7568" s="6">
        <v>5</v>
      </c>
      <c r="O7568" s="6">
        <v>0.05</v>
      </c>
      <c r="P7568" s="8">
        <v>3711.8</v>
      </c>
      <c r="Q7568" s="8">
        <v>2598.2599999999998</v>
      </c>
      <c r="R7568" s="8">
        <f t="shared" si="355"/>
        <v>4639.75</v>
      </c>
      <c r="S7568" s="8">
        <f>(((Sales[[#This Row],[Unit Price]]-(Sales[[#This Row],[Discount Applied]]*Sales[[#This Row],[Unit Price]]))-Q7568)/Q7568)*100</f>
        <v>35.71428571428573</v>
      </c>
      <c r="T7568" s="8">
        <f t="shared" si="356"/>
        <v>17631.05</v>
      </c>
      <c r="U7568" s="8">
        <f>Sales[[#This Row],[Unit Cost]]*Sales[[#This Row],[Order Quantity]]</f>
        <v>12991.3</v>
      </c>
    </row>
    <row r="7569" spans="1:21" x14ac:dyDescent="0.2">
      <c r="A7569" s="6" t="s">
        <v>7782</v>
      </c>
      <c r="B7569" s="6" t="s">
        <v>25</v>
      </c>
      <c r="C7569" s="6" t="s">
        <v>143</v>
      </c>
      <c r="D7569" s="7">
        <v>44000</v>
      </c>
      <c r="E7569" s="7">
        <v>44146</v>
      </c>
      <c r="F7569" s="7">
        <v>44164</v>
      </c>
      <c r="G7569" s="7">
        <v>44169</v>
      </c>
      <c r="H7569" s="6">
        <f t="shared" si="354"/>
        <v>23</v>
      </c>
      <c r="I7569" s="6" t="s">
        <v>215</v>
      </c>
      <c r="J7569" s="6">
        <v>19</v>
      </c>
      <c r="K7569" s="6">
        <v>4</v>
      </c>
      <c r="L7569" s="6">
        <v>367</v>
      </c>
      <c r="M7569" s="6">
        <v>1</v>
      </c>
      <c r="N7569" s="6">
        <v>6</v>
      </c>
      <c r="O7569" s="6">
        <v>0.05</v>
      </c>
      <c r="P7569" s="8">
        <v>3959.7000000000003</v>
      </c>
      <c r="Q7569" s="8">
        <v>2138.2380000000003</v>
      </c>
      <c r="R7569" s="8">
        <f t="shared" si="355"/>
        <v>9740.8619999999992</v>
      </c>
      <c r="S7569" s="8">
        <f>(((Sales[[#This Row],[Unit Price]]-(Sales[[#This Row],[Discount Applied]]*Sales[[#This Row],[Unit Price]]))-Q7569)/Q7569)*100</f>
        <v>75.92592592592591</v>
      </c>
      <c r="T7569" s="8">
        <f t="shared" si="356"/>
        <v>22570.29</v>
      </c>
      <c r="U7569" s="8">
        <f>Sales[[#This Row],[Unit Cost]]*Sales[[#This Row],[Order Quantity]]</f>
        <v>12829.428000000002</v>
      </c>
    </row>
    <row r="7570" spans="1:21" x14ac:dyDescent="0.2">
      <c r="A7570" s="6" t="s">
        <v>7783</v>
      </c>
      <c r="B7570" s="6" t="s">
        <v>25</v>
      </c>
      <c r="C7570" s="6" t="s">
        <v>145</v>
      </c>
      <c r="D7570" s="7">
        <v>44000</v>
      </c>
      <c r="E7570" s="7">
        <v>44146</v>
      </c>
      <c r="F7570" s="7">
        <v>44174</v>
      </c>
      <c r="G7570" s="7">
        <v>44183</v>
      </c>
      <c r="H7570" s="6">
        <f t="shared" si="354"/>
        <v>37</v>
      </c>
      <c r="I7570" s="6" t="s">
        <v>215</v>
      </c>
      <c r="J7570" s="6">
        <v>16</v>
      </c>
      <c r="K7570" s="6">
        <v>40</v>
      </c>
      <c r="L7570" s="6">
        <v>104</v>
      </c>
      <c r="M7570" s="6">
        <v>19</v>
      </c>
      <c r="N7570" s="6">
        <v>7</v>
      </c>
      <c r="O7570" s="6">
        <v>0.15</v>
      </c>
      <c r="P7570" s="8">
        <v>1031.8</v>
      </c>
      <c r="Q7570" s="8">
        <v>815.12199999999996</v>
      </c>
      <c r="R7570" s="8">
        <f t="shared" si="355"/>
        <v>433.35599999999977</v>
      </c>
      <c r="S7570" s="8">
        <f>(((Sales[[#This Row],[Unit Price]]-(Sales[[#This Row],[Discount Applied]]*Sales[[#This Row],[Unit Price]]))-Q7570)/Q7570)*100</f>
        <v>7.5949367088607609</v>
      </c>
      <c r="T7570" s="8">
        <f t="shared" si="356"/>
        <v>6139.2099999999991</v>
      </c>
      <c r="U7570" s="8">
        <f>Sales[[#This Row],[Unit Cost]]*Sales[[#This Row],[Order Quantity]]</f>
        <v>5705.8539999999994</v>
      </c>
    </row>
    <row r="7571" spans="1:21" x14ac:dyDescent="0.2">
      <c r="A7571" s="6" t="s">
        <v>7784</v>
      </c>
      <c r="B7571" s="6" t="s">
        <v>24</v>
      </c>
      <c r="C7571" s="6" t="s">
        <v>145</v>
      </c>
      <c r="D7571" s="7">
        <v>44100</v>
      </c>
      <c r="E7571" s="7">
        <v>44146</v>
      </c>
      <c r="F7571" s="7">
        <v>44155</v>
      </c>
      <c r="G7571" s="7">
        <v>44158</v>
      </c>
      <c r="H7571" s="6">
        <f t="shared" si="354"/>
        <v>12</v>
      </c>
      <c r="I7571" s="6" t="s">
        <v>215</v>
      </c>
      <c r="J7571" s="6">
        <v>9</v>
      </c>
      <c r="K7571" s="6">
        <v>8</v>
      </c>
      <c r="L7571" s="6">
        <v>94</v>
      </c>
      <c r="M7571" s="6">
        <v>38</v>
      </c>
      <c r="N7571" s="6">
        <v>8</v>
      </c>
      <c r="O7571" s="6">
        <v>0.2</v>
      </c>
      <c r="P7571" s="8">
        <v>6365</v>
      </c>
      <c r="Q7571" s="8">
        <v>5219.2999999999993</v>
      </c>
      <c r="R7571" s="8">
        <f t="shared" si="355"/>
        <v>-1018.3999999999942</v>
      </c>
      <c r="S7571" s="8">
        <f>(((Sales[[#This Row],[Unit Price]]-(Sales[[#This Row],[Discount Applied]]*Sales[[#This Row],[Unit Price]]))-Q7571)/Q7571)*100</f>
        <v>-2.4390243902438891</v>
      </c>
      <c r="T7571" s="8">
        <f t="shared" si="356"/>
        <v>40736</v>
      </c>
      <c r="U7571" s="8">
        <f>Sales[[#This Row],[Unit Cost]]*Sales[[#This Row],[Order Quantity]]</f>
        <v>41754.399999999994</v>
      </c>
    </row>
    <row r="7572" spans="1:21" x14ac:dyDescent="0.2">
      <c r="A7572" s="6" t="s">
        <v>7785</v>
      </c>
      <c r="B7572" s="6" t="s">
        <v>25</v>
      </c>
      <c r="C7572" s="6" t="s">
        <v>148</v>
      </c>
      <c r="D7572" s="7">
        <v>44000</v>
      </c>
      <c r="E7572" s="7">
        <v>44146</v>
      </c>
      <c r="F7572" s="7">
        <v>44150</v>
      </c>
      <c r="G7572" s="7">
        <v>44158</v>
      </c>
      <c r="H7572" s="6">
        <f t="shared" si="354"/>
        <v>12</v>
      </c>
      <c r="I7572" s="6" t="s">
        <v>215</v>
      </c>
      <c r="J7572" s="6">
        <v>19</v>
      </c>
      <c r="K7572" s="6">
        <v>16</v>
      </c>
      <c r="L7572" s="6">
        <v>24</v>
      </c>
      <c r="M7572" s="6">
        <v>22</v>
      </c>
      <c r="N7572" s="6">
        <v>5</v>
      </c>
      <c r="O7572" s="6">
        <v>0.05</v>
      </c>
      <c r="P7572" s="8">
        <v>2559.4</v>
      </c>
      <c r="Q7572" s="8">
        <v>1023.7600000000001</v>
      </c>
      <c r="R7572" s="8">
        <f t="shared" si="355"/>
        <v>7038.3499999999995</v>
      </c>
      <c r="S7572" s="8">
        <f>(((Sales[[#This Row],[Unit Price]]-(Sales[[#This Row],[Discount Applied]]*Sales[[#This Row],[Unit Price]]))-Q7572)/Q7572)*100</f>
        <v>137.5</v>
      </c>
      <c r="T7572" s="8">
        <f t="shared" si="356"/>
        <v>12157.15</v>
      </c>
      <c r="U7572" s="8">
        <f>Sales[[#This Row],[Unit Cost]]*Sales[[#This Row],[Order Quantity]]</f>
        <v>5118.8</v>
      </c>
    </row>
    <row r="7573" spans="1:21" x14ac:dyDescent="0.2">
      <c r="A7573" s="6" t="s">
        <v>7786</v>
      </c>
      <c r="B7573" s="6" t="s">
        <v>23</v>
      </c>
      <c r="C7573" s="6" t="s">
        <v>146</v>
      </c>
      <c r="D7573" s="7">
        <v>44000</v>
      </c>
      <c r="E7573" s="7">
        <v>44146</v>
      </c>
      <c r="F7573" s="7">
        <v>44150</v>
      </c>
      <c r="G7573" s="7">
        <v>44155</v>
      </c>
      <c r="H7573" s="6">
        <f t="shared" si="354"/>
        <v>9</v>
      </c>
      <c r="I7573" s="6" t="s">
        <v>215</v>
      </c>
      <c r="J7573" s="6">
        <v>24</v>
      </c>
      <c r="K7573" s="6">
        <v>6</v>
      </c>
      <c r="L7573" s="6">
        <v>327</v>
      </c>
      <c r="M7573" s="6">
        <v>32</v>
      </c>
      <c r="N7573" s="6">
        <v>5</v>
      </c>
      <c r="O7573" s="6">
        <v>7.4999999999999997E-2</v>
      </c>
      <c r="P7573" s="8">
        <v>6452.1</v>
      </c>
      <c r="Q7573" s="8">
        <v>4387.4280000000008</v>
      </c>
      <c r="R7573" s="8">
        <f t="shared" si="355"/>
        <v>7903.8224999999984</v>
      </c>
      <c r="S7573" s="8">
        <f>(((Sales[[#This Row],[Unit Price]]-(Sales[[#This Row],[Discount Applied]]*Sales[[#This Row],[Unit Price]]))-Q7573)/Q7573)*100</f>
        <v>36.029411764705863</v>
      </c>
      <c r="T7573" s="8">
        <f t="shared" si="356"/>
        <v>29840.962500000001</v>
      </c>
      <c r="U7573" s="8">
        <f>Sales[[#This Row],[Unit Cost]]*Sales[[#This Row],[Order Quantity]]</f>
        <v>21937.140000000003</v>
      </c>
    </row>
    <row r="7574" spans="1:21" x14ac:dyDescent="0.2">
      <c r="A7574" s="6" t="s">
        <v>7787</v>
      </c>
      <c r="B7574" s="6" t="s">
        <v>26</v>
      </c>
      <c r="C7574" s="6" t="s">
        <v>145</v>
      </c>
      <c r="D7574" s="7">
        <v>44000</v>
      </c>
      <c r="E7574" s="7">
        <v>44146</v>
      </c>
      <c r="F7574" s="7">
        <v>44159</v>
      </c>
      <c r="G7574" s="7">
        <v>44160</v>
      </c>
      <c r="H7574" s="6">
        <f t="shared" si="354"/>
        <v>14</v>
      </c>
      <c r="I7574" s="6" t="s">
        <v>215</v>
      </c>
      <c r="J7574" s="6">
        <v>25</v>
      </c>
      <c r="K7574" s="6">
        <v>3</v>
      </c>
      <c r="L7574" s="6">
        <v>127</v>
      </c>
      <c r="M7574" s="6">
        <v>16</v>
      </c>
      <c r="N7574" s="6">
        <v>6</v>
      </c>
      <c r="O7574" s="6">
        <v>7.4999999999999997E-2</v>
      </c>
      <c r="P7574" s="8">
        <v>247.9</v>
      </c>
      <c r="Q7574" s="8">
        <v>111.55500000000001</v>
      </c>
      <c r="R7574" s="8">
        <f t="shared" si="355"/>
        <v>706.51499999999999</v>
      </c>
      <c r="S7574" s="8">
        <f>(((Sales[[#This Row],[Unit Price]]-(Sales[[#This Row],[Discount Applied]]*Sales[[#This Row],[Unit Price]]))-Q7574)/Q7574)*100</f>
        <v>105.55555555555556</v>
      </c>
      <c r="T7574" s="8">
        <f t="shared" si="356"/>
        <v>1375.845</v>
      </c>
      <c r="U7574" s="8">
        <f>Sales[[#This Row],[Unit Cost]]*Sales[[#This Row],[Order Quantity]]</f>
        <v>669.33</v>
      </c>
    </row>
    <row r="7575" spans="1:21" x14ac:dyDescent="0.2">
      <c r="A7575" s="6" t="s">
        <v>7788</v>
      </c>
      <c r="B7575" s="6" t="s">
        <v>23</v>
      </c>
      <c r="C7575" s="6" t="s">
        <v>148</v>
      </c>
      <c r="D7575" s="7">
        <v>44000</v>
      </c>
      <c r="E7575" s="7">
        <v>44146</v>
      </c>
      <c r="F7575" s="7">
        <v>44155</v>
      </c>
      <c r="G7575" s="7">
        <v>44164</v>
      </c>
      <c r="H7575" s="6">
        <f t="shared" si="354"/>
        <v>18</v>
      </c>
      <c r="I7575" s="6" t="s">
        <v>215</v>
      </c>
      <c r="J7575" s="6">
        <v>21</v>
      </c>
      <c r="K7575" s="6">
        <v>28</v>
      </c>
      <c r="L7575" s="6">
        <v>41</v>
      </c>
      <c r="M7575" s="6">
        <v>27</v>
      </c>
      <c r="N7575" s="6">
        <v>6</v>
      </c>
      <c r="O7575" s="6">
        <v>7.4999999999999997E-2</v>
      </c>
      <c r="P7575" s="8">
        <v>1728.6000000000001</v>
      </c>
      <c r="Q7575" s="8">
        <v>1382.88</v>
      </c>
      <c r="R7575" s="8">
        <f t="shared" si="355"/>
        <v>1296.4499999999989</v>
      </c>
      <c r="S7575" s="8">
        <f>(((Sales[[#This Row],[Unit Price]]-(Sales[[#This Row],[Discount Applied]]*Sales[[#This Row],[Unit Price]]))-Q7575)/Q7575)*100</f>
        <v>15.625000000000004</v>
      </c>
      <c r="T7575" s="8">
        <f t="shared" si="356"/>
        <v>9593.73</v>
      </c>
      <c r="U7575" s="8">
        <f>Sales[[#This Row],[Unit Cost]]*Sales[[#This Row],[Order Quantity]]</f>
        <v>8297.2800000000007</v>
      </c>
    </row>
    <row r="7576" spans="1:21" x14ac:dyDescent="0.2">
      <c r="A7576" s="6" t="s">
        <v>7789</v>
      </c>
      <c r="B7576" s="6" t="s">
        <v>24</v>
      </c>
      <c r="C7576" s="6" t="s">
        <v>147</v>
      </c>
      <c r="D7576" s="7">
        <v>44000</v>
      </c>
      <c r="E7576" s="7">
        <v>44147</v>
      </c>
      <c r="F7576" s="7">
        <v>44157</v>
      </c>
      <c r="G7576" s="7">
        <v>44158</v>
      </c>
      <c r="H7576" s="6">
        <f t="shared" si="354"/>
        <v>11</v>
      </c>
      <c r="I7576" s="6" t="s">
        <v>215</v>
      </c>
      <c r="J7576" s="6">
        <v>10</v>
      </c>
      <c r="K7576" s="6">
        <v>34</v>
      </c>
      <c r="L7576" s="6">
        <v>225</v>
      </c>
      <c r="M7576" s="6">
        <v>33</v>
      </c>
      <c r="N7576" s="6">
        <v>2</v>
      </c>
      <c r="O7576" s="6">
        <v>0.1</v>
      </c>
      <c r="P7576" s="8">
        <v>1132.3</v>
      </c>
      <c r="Q7576" s="8">
        <v>600.11900000000003</v>
      </c>
      <c r="R7576" s="8">
        <f t="shared" si="355"/>
        <v>837.90199999999982</v>
      </c>
      <c r="S7576" s="8">
        <f>(((Sales[[#This Row],[Unit Price]]-(Sales[[#This Row],[Discount Applied]]*Sales[[#This Row],[Unit Price]]))-Q7576)/Q7576)*100</f>
        <v>69.811320754716959</v>
      </c>
      <c r="T7576" s="8">
        <f t="shared" si="356"/>
        <v>2038.1399999999999</v>
      </c>
      <c r="U7576" s="8">
        <f>Sales[[#This Row],[Unit Cost]]*Sales[[#This Row],[Order Quantity]]</f>
        <v>1200.2380000000001</v>
      </c>
    </row>
    <row r="7577" spans="1:21" x14ac:dyDescent="0.2">
      <c r="A7577" s="6" t="s">
        <v>7790</v>
      </c>
      <c r="B7577" s="6" t="s">
        <v>24</v>
      </c>
      <c r="C7577" s="6" t="s">
        <v>144</v>
      </c>
      <c r="D7577" s="7">
        <v>44000</v>
      </c>
      <c r="E7577" s="7">
        <v>44147</v>
      </c>
      <c r="F7577" s="7">
        <v>44157</v>
      </c>
      <c r="G7577" s="7">
        <v>44160</v>
      </c>
      <c r="H7577" s="6">
        <f t="shared" si="354"/>
        <v>13</v>
      </c>
      <c r="I7577" s="6" t="s">
        <v>215</v>
      </c>
      <c r="J7577" s="6">
        <v>12</v>
      </c>
      <c r="K7577" s="6">
        <v>21</v>
      </c>
      <c r="L7577" s="6">
        <v>59</v>
      </c>
      <c r="M7577" s="6">
        <v>29</v>
      </c>
      <c r="N7577" s="6">
        <v>3</v>
      </c>
      <c r="O7577" s="6">
        <v>0.05</v>
      </c>
      <c r="P7577" s="8">
        <v>3953</v>
      </c>
      <c r="Q7577" s="8">
        <v>2608.98</v>
      </c>
      <c r="R7577" s="8">
        <f t="shared" si="355"/>
        <v>3439.1099999999988</v>
      </c>
      <c r="S7577" s="8">
        <f>(((Sales[[#This Row],[Unit Price]]-(Sales[[#This Row],[Discount Applied]]*Sales[[#This Row],[Unit Price]]))-Q7577)/Q7577)*100</f>
        <v>43.939393939393931</v>
      </c>
      <c r="T7577" s="8">
        <f t="shared" si="356"/>
        <v>11266.05</v>
      </c>
      <c r="U7577" s="8">
        <f>Sales[[#This Row],[Unit Cost]]*Sales[[#This Row],[Order Quantity]]</f>
        <v>7826.9400000000005</v>
      </c>
    </row>
    <row r="7578" spans="1:21" x14ac:dyDescent="0.2">
      <c r="A7578" s="6" t="s">
        <v>7791</v>
      </c>
      <c r="B7578" s="6" t="s">
        <v>26</v>
      </c>
      <c r="C7578" s="6" t="s">
        <v>148</v>
      </c>
      <c r="D7578" s="7">
        <v>44100</v>
      </c>
      <c r="E7578" s="7">
        <v>44147</v>
      </c>
      <c r="F7578" s="7">
        <v>44174</v>
      </c>
      <c r="G7578" s="7">
        <v>44180</v>
      </c>
      <c r="H7578" s="6">
        <f t="shared" si="354"/>
        <v>33</v>
      </c>
      <c r="I7578" s="6" t="s">
        <v>215</v>
      </c>
      <c r="J7578" s="6">
        <v>28</v>
      </c>
      <c r="K7578" s="6">
        <v>10</v>
      </c>
      <c r="L7578" s="6">
        <v>16</v>
      </c>
      <c r="M7578" s="6">
        <v>45</v>
      </c>
      <c r="N7578" s="6">
        <v>5</v>
      </c>
      <c r="O7578" s="6">
        <v>7.4999999999999997E-2</v>
      </c>
      <c r="P7578" s="8">
        <v>998.30000000000007</v>
      </c>
      <c r="Q7578" s="8">
        <v>419.286</v>
      </c>
      <c r="R7578" s="8">
        <f t="shared" si="355"/>
        <v>2520.7075</v>
      </c>
      <c r="S7578" s="8">
        <f>(((Sales[[#This Row],[Unit Price]]-(Sales[[#This Row],[Discount Applied]]*Sales[[#This Row],[Unit Price]]))-Q7578)/Q7578)*100</f>
        <v>120.23809523809523</v>
      </c>
      <c r="T7578" s="8">
        <f t="shared" si="356"/>
        <v>4617.1374999999998</v>
      </c>
      <c r="U7578" s="8">
        <f>Sales[[#This Row],[Unit Cost]]*Sales[[#This Row],[Order Quantity]]</f>
        <v>2096.4299999999998</v>
      </c>
    </row>
    <row r="7579" spans="1:21" x14ac:dyDescent="0.2">
      <c r="A7579" s="6" t="s">
        <v>7792</v>
      </c>
      <c r="B7579" s="6" t="s">
        <v>25</v>
      </c>
      <c r="C7579" s="6" t="s">
        <v>146</v>
      </c>
      <c r="D7579" s="7">
        <v>44000</v>
      </c>
      <c r="E7579" s="7">
        <v>44147</v>
      </c>
      <c r="F7579" s="7">
        <v>44161</v>
      </c>
      <c r="G7579" s="7">
        <v>44162</v>
      </c>
      <c r="H7579" s="6">
        <f t="shared" si="354"/>
        <v>15</v>
      </c>
      <c r="I7579" s="6" t="s">
        <v>215</v>
      </c>
      <c r="J7579" s="6">
        <v>15</v>
      </c>
      <c r="K7579" s="6">
        <v>18</v>
      </c>
      <c r="L7579" s="6">
        <v>279</v>
      </c>
      <c r="M7579" s="6">
        <v>38</v>
      </c>
      <c r="N7579" s="6">
        <v>7</v>
      </c>
      <c r="O7579" s="6">
        <v>0.05</v>
      </c>
      <c r="P7579" s="8">
        <v>1072</v>
      </c>
      <c r="Q7579" s="8">
        <v>857.6</v>
      </c>
      <c r="R7579" s="8">
        <f t="shared" si="355"/>
        <v>1125.6000000000004</v>
      </c>
      <c r="S7579" s="8">
        <f>(((Sales[[#This Row],[Unit Price]]-(Sales[[#This Row],[Discount Applied]]*Sales[[#This Row],[Unit Price]]))-Q7579)/Q7579)*100</f>
        <v>18.749999999999993</v>
      </c>
      <c r="T7579" s="8">
        <f t="shared" si="356"/>
        <v>7128.8</v>
      </c>
      <c r="U7579" s="8">
        <f>Sales[[#This Row],[Unit Cost]]*Sales[[#This Row],[Order Quantity]]</f>
        <v>6003.2</v>
      </c>
    </row>
    <row r="7580" spans="1:21" x14ac:dyDescent="0.2">
      <c r="A7580" s="6" t="s">
        <v>7793</v>
      </c>
      <c r="B7580" s="6" t="s">
        <v>26</v>
      </c>
      <c r="C7580" s="6" t="s">
        <v>147</v>
      </c>
      <c r="D7580" s="7">
        <v>44000</v>
      </c>
      <c r="E7580" s="7">
        <v>44147</v>
      </c>
      <c r="F7580" s="7">
        <v>44171</v>
      </c>
      <c r="G7580" s="7">
        <v>44181</v>
      </c>
      <c r="H7580" s="6">
        <f t="shared" si="354"/>
        <v>34</v>
      </c>
      <c r="I7580" s="6" t="s">
        <v>215</v>
      </c>
      <c r="J7580" s="6">
        <v>27</v>
      </c>
      <c r="K7580" s="6">
        <v>50</v>
      </c>
      <c r="L7580" s="6">
        <v>258</v>
      </c>
      <c r="M7580" s="6">
        <v>4</v>
      </c>
      <c r="N7580" s="6">
        <v>7</v>
      </c>
      <c r="O7580" s="6">
        <v>7.4999999999999997E-2</v>
      </c>
      <c r="P7580" s="8">
        <v>5400.2</v>
      </c>
      <c r="Q7580" s="8">
        <v>2322.0859999999998</v>
      </c>
      <c r="R7580" s="8">
        <f t="shared" si="355"/>
        <v>18711.692999999999</v>
      </c>
      <c r="S7580" s="8">
        <f>(((Sales[[#This Row],[Unit Price]]-(Sales[[#This Row],[Discount Applied]]*Sales[[#This Row],[Unit Price]]))-Q7580)/Q7580)*100</f>
        <v>115.11627906976744</v>
      </c>
      <c r="T7580" s="8">
        <f t="shared" si="356"/>
        <v>34966.294999999998</v>
      </c>
      <c r="U7580" s="8">
        <f>Sales[[#This Row],[Unit Cost]]*Sales[[#This Row],[Order Quantity]]</f>
        <v>16254.601999999999</v>
      </c>
    </row>
    <row r="7581" spans="1:21" x14ac:dyDescent="0.2">
      <c r="A7581" s="6" t="s">
        <v>7794</v>
      </c>
      <c r="B7581" s="6" t="s">
        <v>26</v>
      </c>
      <c r="C7581" s="6" t="s">
        <v>148</v>
      </c>
      <c r="D7581" s="7">
        <v>44000</v>
      </c>
      <c r="E7581" s="7">
        <v>44147</v>
      </c>
      <c r="F7581" s="7">
        <v>44151</v>
      </c>
      <c r="G7581" s="7">
        <v>44155</v>
      </c>
      <c r="H7581" s="6">
        <f t="shared" si="354"/>
        <v>8</v>
      </c>
      <c r="I7581" s="6" t="s">
        <v>215</v>
      </c>
      <c r="J7581" s="6">
        <v>26</v>
      </c>
      <c r="K7581" s="6">
        <v>30</v>
      </c>
      <c r="L7581" s="6">
        <v>10</v>
      </c>
      <c r="M7581" s="6">
        <v>21</v>
      </c>
      <c r="N7581" s="6">
        <v>8</v>
      </c>
      <c r="O7581" s="6">
        <v>0.05</v>
      </c>
      <c r="P7581" s="8">
        <v>1755.4</v>
      </c>
      <c r="Q7581" s="8">
        <v>754.822</v>
      </c>
      <c r="R7581" s="8">
        <f t="shared" si="355"/>
        <v>7302.4640000000009</v>
      </c>
      <c r="S7581" s="8">
        <f>(((Sales[[#This Row],[Unit Price]]-(Sales[[#This Row],[Discount Applied]]*Sales[[#This Row],[Unit Price]]))-Q7581)/Q7581)*100</f>
        <v>120.93023255813955</v>
      </c>
      <c r="T7581" s="8">
        <f t="shared" si="356"/>
        <v>13341.04</v>
      </c>
      <c r="U7581" s="8">
        <f>Sales[[#This Row],[Unit Cost]]*Sales[[#This Row],[Order Quantity]]</f>
        <v>6038.576</v>
      </c>
    </row>
    <row r="7582" spans="1:21" x14ac:dyDescent="0.2">
      <c r="A7582" s="6" t="s">
        <v>7795</v>
      </c>
      <c r="B7582" s="6" t="s">
        <v>23</v>
      </c>
      <c r="C7582" s="6" t="s">
        <v>145</v>
      </c>
      <c r="D7582" s="7">
        <v>44000</v>
      </c>
      <c r="E7582" s="7">
        <v>44147</v>
      </c>
      <c r="F7582" s="7">
        <v>44172</v>
      </c>
      <c r="G7582" s="7">
        <v>44178</v>
      </c>
      <c r="H7582" s="6">
        <f t="shared" si="354"/>
        <v>31</v>
      </c>
      <c r="I7582" s="6" t="s">
        <v>215</v>
      </c>
      <c r="J7582" s="6">
        <v>23</v>
      </c>
      <c r="K7582" s="6">
        <v>19</v>
      </c>
      <c r="L7582" s="6">
        <v>101</v>
      </c>
      <c r="M7582" s="6">
        <v>32</v>
      </c>
      <c r="N7582" s="6">
        <v>8</v>
      </c>
      <c r="O7582" s="6">
        <v>0.2</v>
      </c>
      <c r="P7582" s="8">
        <v>2458.9</v>
      </c>
      <c r="Q7582" s="8">
        <v>1278.6280000000002</v>
      </c>
      <c r="R7582" s="8">
        <f t="shared" si="355"/>
        <v>5507.9359999999997</v>
      </c>
      <c r="S7582" s="8">
        <f>(((Sales[[#This Row],[Unit Price]]-(Sales[[#This Row],[Discount Applied]]*Sales[[#This Row],[Unit Price]]))-Q7582)/Q7582)*100</f>
        <v>53.846153846153832</v>
      </c>
      <c r="T7582" s="8">
        <f t="shared" si="356"/>
        <v>15736.960000000001</v>
      </c>
      <c r="U7582" s="8">
        <f>Sales[[#This Row],[Unit Cost]]*Sales[[#This Row],[Order Quantity]]</f>
        <v>10229.024000000001</v>
      </c>
    </row>
    <row r="7583" spans="1:21" x14ac:dyDescent="0.2">
      <c r="A7583" s="6" t="s">
        <v>7796</v>
      </c>
      <c r="B7583" s="6" t="s">
        <v>25</v>
      </c>
      <c r="C7583" s="6" t="s">
        <v>146</v>
      </c>
      <c r="D7583" s="7">
        <v>44100</v>
      </c>
      <c r="E7583" s="7">
        <v>44147</v>
      </c>
      <c r="F7583" s="7">
        <v>44168</v>
      </c>
      <c r="G7583" s="7">
        <v>44178</v>
      </c>
      <c r="H7583" s="6">
        <f t="shared" si="354"/>
        <v>31</v>
      </c>
      <c r="I7583" s="6" t="s">
        <v>215</v>
      </c>
      <c r="J7583" s="6">
        <v>12</v>
      </c>
      <c r="K7583" s="6">
        <v>39</v>
      </c>
      <c r="L7583" s="6">
        <v>295</v>
      </c>
      <c r="M7583" s="6">
        <v>11</v>
      </c>
      <c r="N7583" s="6">
        <v>8</v>
      </c>
      <c r="O7583" s="6">
        <v>0.15</v>
      </c>
      <c r="P7583" s="8">
        <v>1849.2</v>
      </c>
      <c r="Q7583" s="8">
        <v>887.61599999999999</v>
      </c>
      <c r="R7583" s="8">
        <f t="shared" si="355"/>
        <v>5473.6320000000014</v>
      </c>
      <c r="S7583" s="8">
        <f>(((Sales[[#This Row],[Unit Price]]-(Sales[[#This Row],[Discount Applied]]*Sales[[#This Row],[Unit Price]]))-Q7583)/Q7583)*100</f>
        <v>77.083333333333357</v>
      </c>
      <c r="T7583" s="8">
        <f t="shared" si="356"/>
        <v>12574.560000000001</v>
      </c>
      <c r="U7583" s="8">
        <f>Sales[[#This Row],[Unit Cost]]*Sales[[#This Row],[Order Quantity]]</f>
        <v>7100.9279999999999</v>
      </c>
    </row>
    <row r="7584" spans="1:21" x14ac:dyDescent="0.2">
      <c r="A7584" s="6" t="s">
        <v>7797</v>
      </c>
      <c r="B7584" s="6" t="s">
        <v>25</v>
      </c>
      <c r="C7584" s="6" t="s">
        <v>147</v>
      </c>
      <c r="D7584" s="7">
        <v>44100</v>
      </c>
      <c r="E7584" s="7">
        <v>44147</v>
      </c>
      <c r="F7584" s="7">
        <v>44162</v>
      </c>
      <c r="G7584" s="7">
        <v>44172</v>
      </c>
      <c r="H7584" s="6">
        <f t="shared" si="354"/>
        <v>25</v>
      </c>
      <c r="I7584" s="6" t="s">
        <v>215</v>
      </c>
      <c r="J7584" s="6">
        <v>17</v>
      </c>
      <c r="K7584" s="6">
        <v>3</v>
      </c>
      <c r="L7584" s="6">
        <v>221</v>
      </c>
      <c r="M7584" s="6">
        <v>11</v>
      </c>
      <c r="N7584" s="6">
        <v>3</v>
      </c>
      <c r="O7584" s="6">
        <v>0.2</v>
      </c>
      <c r="P7584" s="8">
        <v>1715.2</v>
      </c>
      <c r="Q7584" s="8">
        <v>1063.424</v>
      </c>
      <c r="R7584" s="8">
        <f t="shared" si="355"/>
        <v>926.20800000000054</v>
      </c>
      <c r="S7584" s="8">
        <f>(((Sales[[#This Row],[Unit Price]]-(Sales[[#This Row],[Discount Applied]]*Sales[[#This Row],[Unit Price]]))-Q7584)/Q7584)*100</f>
        <v>29.032258064516142</v>
      </c>
      <c r="T7584" s="8">
        <f t="shared" si="356"/>
        <v>4116.4800000000005</v>
      </c>
      <c r="U7584" s="8">
        <f>Sales[[#This Row],[Unit Cost]]*Sales[[#This Row],[Order Quantity]]</f>
        <v>3190.2719999999999</v>
      </c>
    </row>
    <row r="7585" spans="1:21" x14ac:dyDescent="0.2">
      <c r="A7585" s="6" t="s">
        <v>7798</v>
      </c>
      <c r="B7585" s="6" t="s">
        <v>24</v>
      </c>
      <c r="C7585" s="6" t="s">
        <v>145</v>
      </c>
      <c r="D7585" s="7">
        <v>44100</v>
      </c>
      <c r="E7585" s="7">
        <v>44147</v>
      </c>
      <c r="F7585" s="7">
        <v>44170</v>
      </c>
      <c r="G7585" s="7">
        <v>44171</v>
      </c>
      <c r="H7585" s="6">
        <f t="shared" si="354"/>
        <v>24</v>
      </c>
      <c r="I7585" s="6" t="s">
        <v>215</v>
      </c>
      <c r="J7585" s="6">
        <v>3</v>
      </c>
      <c r="K7585" s="6">
        <v>33</v>
      </c>
      <c r="L7585" s="6">
        <v>186</v>
      </c>
      <c r="M7585" s="6">
        <v>47</v>
      </c>
      <c r="N7585" s="6">
        <v>1</v>
      </c>
      <c r="O7585" s="6">
        <v>0.05</v>
      </c>
      <c r="P7585" s="8">
        <v>1011.7</v>
      </c>
      <c r="Q7585" s="8">
        <v>526.08400000000006</v>
      </c>
      <c r="R7585" s="8">
        <f t="shared" si="355"/>
        <v>435.03099999999995</v>
      </c>
      <c r="S7585" s="8">
        <f>(((Sales[[#This Row],[Unit Price]]-(Sales[[#This Row],[Discount Applied]]*Sales[[#This Row],[Unit Price]]))-Q7585)/Q7585)*100</f>
        <v>82.692307692307679</v>
      </c>
      <c r="T7585" s="8">
        <f t="shared" si="356"/>
        <v>961.11500000000001</v>
      </c>
      <c r="U7585" s="8">
        <f>Sales[[#This Row],[Unit Cost]]*Sales[[#This Row],[Order Quantity]]</f>
        <v>526.08400000000006</v>
      </c>
    </row>
    <row r="7586" spans="1:21" x14ac:dyDescent="0.2">
      <c r="A7586" s="6" t="s">
        <v>7799</v>
      </c>
      <c r="B7586" s="6" t="s">
        <v>26</v>
      </c>
      <c r="C7586" s="6" t="s">
        <v>147</v>
      </c>
      <c r="D7586" s="7">
        <v>44000</v>
      </c>
      <c r="E7586" s="7">
        <v>44147</v>
      </c>
      <c r="F7586" s="7">
        <v>44174</v>
      </c>
      <c r="G7586" s="7">
        <v>44182</v>
      </c>
      <c r="H7586" s="6">
        <f t="shared" si="354"/>
        <v>35</v>
      </c>
      <c r="I7586" s="6" t="s">
        <v>215</v>
      </c>
      <c r="J7586" s="6">
        <v>28</v>
      </c>
      <c r="K7586" s="6">
        <v>40</v>
      </c>
      <c r="L7586" s="6">
        <v>209</v>
      </c>
      <c r="M7586" s="6">
        <v>18</v>
      </c>
      <c r="N7586" s="6">
        <v>8</v>
      </c>
      <c r="O7586" s="6">
        <v>0.05</v>
      </c>
      <c r="P7586" s="8">
        <v>1078.7</v>
      </c>
      <c r="Q7586" s="8">
        <v>798.23800000000006</v>
      </c>
      <c r="R7586" s="8">
        <f t="shared" si="355"/>
        <v>1812.2160000000003</v>
      </c>
      <c r="S7586" s="8">
        <f>(((Sales[[#This Row],[Unit Price]]-(Sales[[#This Row],[Discount Applied]]*Sales[[#This Row],[Unit Price]]))-Q7586)/Q7586)*100</f>
        <v>28.378378378378383</v>
      </c>
      <c r="T7586" s="8">
        <f t="shared" si="356"/>
        <v>8198.1200000000008</v>
      </c>
      <c r="U7586" s="8">
        <f>Sales[[#This Row],[Unit Cost]]*Sales[[#This Row],[Order Quantity]]</f>
        <v>6385.9040000000005</v>
      </c>
    </row>
    <row r="7587" spans="1:21" x14ac:dyDescent="0.2">
      <c r="A7587" s="6" t="s">
        <v>7800</v>
      </c>
      <c r="B7587" s="6" t="s">
        <v>23</v>
      </c>
      <c r="C7587" s="6" t="s">
        <v>143</v>
      </c>
      <c r="D7587" s="7">
        <v>44000</v>
      </c>
      <c r="E7587" s="7">
        <v>44148</v>
      </c>
      <c r="F7587" s="7">
        <v>44166</v>
      </c>
      <c r="G7587" s="7">
        <v>44172</v>
      </c>
      <c r="H7587" s="6">
        <f t="shared" si="354"/>
        <v>24</v>
      </c>
      <c r="I7587" s="6" t="s">
        <v>215</v>
      </c>
      <c r="J7587" s="6">
        <v>25</v>
      </c>
      <c r="K7587" s="6">
        <v>5</v>
      </c>
      <c r="L7587" s="6">
        <v>361</v>
      </c>
      <c r="M7587" s="6">
        <v>17</v>
      </c>
      <c r="N7587" s="6">
        <v>8</v>
      </c>
      <c r="O7587" s="6">
        <v>7.4999999999999997E-2</v>
      </c>
      <c r="P7587" s="8">
        <v>1011.7</v>
      </c>
      <c r="Q7587" s="8">
        <v>404.68000000000006</v>
      </c>
      <c r="R7587" s="8">
        <f t="shared" si="355"/>
        <v>4249.1399999999994</v>
      </c>
      <c r="S7587" s="8">
        <f>(((Sales[[#This Row],[Unit Price]]-(Sales[[#This Row],[Discount Applied]]*Sales[[#This Row],[Unit Price]]))-Q7587)/Q7587)*100</f>
        <v>131.24999999999994</v>
      </c>
      <c r="T7587" s="8">
        <f t="shared" si="356"/>
        <v>7486.58</v>
      </c>
      <c r="U7587" s="8">
        <f>Sales[[#This Row],[Unit Cost]]*Sales[[#This Row],[Order Quantity]]</f>
        <v>3237.4400000000005</v>
      </c>
    </row>
    <row r="7588" spans="1:21" x14ac:dyDescent="0.2">
      <c r="A7588" s="6" t="s">
        <v>7801</v>
      </c>
      <c r="B7588" s="6" t="s">
        <v>24</v>
      </c>
      <c r="C7588" s="6" t="s">
        <v>148</v>
      </c>
      <c r="D7588" s="7">
        <v>44000</v>
      </c>
      <c r="E7588" s="7">
        <v>44148</v>
      </c>
      <c r="F7588" s="7">
        <v>44162</v>
      </c>
      <c r="G7588" s="7">
        <v>44163</v>
      </c>
      <c r="H7588" s="6">
        <f t="shared" si="354"/>
        <v>15</v>
      </c>
      <c r="I7588" s="6" t="s">
        <v>215</v>
      </c>
      <c r="J7588" s="6">
        <v>9</v>
      </c>
      <c r="K7588" s="6">
        <v>33</v>
      </c>
      <c r="L7588" s="6">
        <v>50</v>
      </c>
      <c r="M7588" s="6">
        <v>18</v>
      </c>
      <c r="N7588" s="6">
        <v>3</v>
      </c>
      <c r="O7588" s="6">
        <v>0.05</v>
      </c>
      <c r="P7588" s="8">
        <v>1025.1000000000001</v>
      </c>
      <c r="Q7588" s="8">
        <v>656.06400000000008</v>
      </c>
      <c r="R7588" s="8">
        <f t="shared" si="355"/>
        <v>953.34300000000007</v>
      </c>
      <c r="S7588" s="8">
        <f>(((Sales[[#This Row],[Unit Price]]-(Sales[[#This Row],[Discount Applied]]*Sales[[#This Row],[Unit Price]]))-Q7588)/Q7588)*100</f>
        <v>48.437500000000007</v>
      </c>
      <c r="T7588" s="8">
        <f t="shared" si="356"/>
        <v>2921.5350000000003</v>
      </c>
      <c r="U7588" s="8">
        <f>Sales[[#This Row],[Unit Cost]]*Sales[[#This Row],[Order Quantity]]</f>
        <v>1968.1920000000002</v>
      </c>
    </row>
    <row r="7589" spans="1:21" x14ac:dyDescent="0.2">
      <c r="A7589" s="6" t="s">
        <v>7802</v>
      </c>
      <c r="B7589" s="6" t="s">
        <v>24</v>
      </c>
      <c r="C7589" s="6" t="s">
        <v>143</v>
      </c>
      <c r="D7589" s="7">
        <v>44000</v>
      </c>
      <c r="E7589" s="7">
        <v>44148</v>
      </c>
      <c r="F7589" s="7">
        <v>44170</v>
      </c>
      <c r="G7589" s="7">
        <v>44180</v>
      </c>
      <c r="H7589" s="6">
        <f t="shared" si="354"/>
        <v>32</v>
      </c>
      <c r="I7589" s="6" t="s">
        <v>215</v>
      </c>
      <c r="J7589" s="6">
        <v>1</v>
      </c>
      <c r="K7589" s="6">
        <v>24</v>
      </c>
      <c r="L7589" s="6">
        <v>338</v>
      </c>
      <c r="M7589" s="6">
        <v>46</v>
      </c>
      <c r="N7589" s="6">
        <v>6</v>
      </c>
      <c r="O7589" s="6">
        <v>0.05</v>
      </c>
      <c r="P7589" s="8">
        <v>1775.5</v>
      </c>
      <c r="Q7589" s="8">
        <v>1260.605</v>
      </c>
      <c r="R7589" s="8">
        <f t="shared" si="355"/>
        <v>2556.7200000000003</v>
      </c>
      <c r="S7589" s="8">
        <f>(((Sales[[#This Row],[Unit Price]]-(Sales[[#This Row],[Discount Applied]]*Sales[[#This Row],[Unit Price]]))-Q7589)/Q7589)*100</f>
        <v>33.802816901408441</v>
      </c>
      <c r="T7589" s="8">
        <f t="shared" si="356"/>
        <v>10120.35</v>
      </c>
      <c r="U7589" s="8">
        <f>Sales[[#This Row],[Unit Cost]]*Sales[[#This Row],[Order Quantity]]</f>
        <v>7563.63</v>
      </c>
    </row>
    <row r="7590" spans="1:21" x14ac:dyDescent="0.2">
      <c r="A7590" s="6" t="s">
        <v>7803</v>
      </c>
      <c r="B7590" s="6" t="s">
        <v>24</v>
      </c>
      <c r="C7590" s="6" t="s">
        <v>145</v>
      </c>
      <c r="D7590" s="7">
        <v>44000</v>
      </c>
      <c r="E7590" s="7">
        <v>44148</v>
      </c>
      <c r="F7590" s="7">
        <v>44175</v>
      </c>
      <c r="G7590" s="7">
        <v>44180</v>
      </c>
      <c r="H7590" s="6">
        <f t="shared" si="354"/>
        <v>32</v>
      </c>
      <c r="I7590" s="6" t="s">
        <v>215</v>
      </c>
      <c r="J7590" s="6">
        <v>3</v>
      </c>
      <c r="K7590" s="6">
        <v>35</v>
      </c>
      <c r="L7590" s="6">
        <v>189</v>
      </c>
      <c r="M7590" s="6">
        <v>9</v>
      </c>
      <c r="N7590" s="6">
        <v>3</v>
      </c>
      <c r="O7590" s="6">
        <v>0.2</v>
      </c>
      <c r="P7590" s="8">
        <v>1112.2</v>
      </c>
      <c r="Q7590" s="8">
        <v>478.24600000000004</v>
      </c>
      <c r="R7590" s="8">
        <f t="shared" si="355"/>
        <v>1234.5420000000001</v>
      </c>
      <c r="S7590" s="8">
        <f>(((Sales[[#This Row],[Unit Price]]-(Sales[[#This Row],[Discount Applied]]*Sales[[#This Row],[Unit Price]]))-Q7590)/Q7590)*100</f>
        <v>86.046511627906966</v>
      </c>
      <c r="T7590" s="8">
        <f t="shared" si="356"/>
        <v>2669.28</v>
      </c>
      <c r="U7590" s="8">
        <f>Sales[[#This Row],[Unit Cost]]*Sales[[#This Row],[Order Quantity]]</f>
        <v>1434.7380000000001</v>
      </c>
    </row>
    <row r="7591" spans="1:21" x14ac:dyDescent="0.2">
      <c r="A7591" s="6" t="s">
        <v>7804</v>
      </c>
      <c r="B7591" s="6" t="s">
        <v>26</v>
      </c>
      <c r="C7591" s="6" t="s">
        <v>146</v>
      </c>
      <c r="D7591" s="7">
        <v>44000</v>
      </c>
      <c r="E7591" s="7">
        <v>44148</v>
      </c>
      <c r="F7591" s="7">
        <v>44150</v>
      </c>
      <c r="G7591" s="7">
        <v>44151</v>
      </c>
      <c r="H7591" s="6">
        <f t="shared" si="354"/>
        <v>3</v>
      </c>
      <c r="I7591" s="6" t="s">
        <v>215</v>
      </c>
      <c r="J7591" s="6">
        <v>27</v>
      </c>
      <c r="K7591" s="6">
        <v>17</v>
      </c>
      <c r="L7591" s="6">
        <v>305</v>
      </c>
      <c r="M7591" s="6">
        <v>39</v>
      </c>
      <c r="N7591" s="6">
        <v>8</v>
      </c>
      <c r="O7591" s="6">
        <v>0.05</v>
      </c>
      <c r="P7591" s="8">
        <v>716.9</v>
      </c>
      <c r="Q7591" s="8">
        <v>465.98500000000001</v>
      </c>
      <c r="R7591" s="8">
        <f t="shared" si="355"/>
        <v>1720.5599999999995</v>
      </c>
      <c r="S7591" s="8">
        <f>(((Sales[[#This Row],[Unit Price]]-(Sales[[#This Row],[Discount Applied]]*Sales[[#This Row],[Unit Price]]))-Q7591)/Q7591)*100</f>
        <v>46.153846153846139</v>
      </c>
      <c r="T7591" s="8">
        <f t="shared" si="356"/>
        <v>5448.44</v>
      </c>
      <c r="U7591" s="8">
        <f>Sales[[#This Row],[Unit Cost]]*Sales[[#This Row],[Order Quantity]]</f>
        <v>3727.88</v>
      </c>
    </row>
    <row r="7592" spans="1:21" x14ac:dyDescent="0.2">
      <c r="A7592" s="6" t="s">
        <v>7805</v>
      </c>
      <c r="B7592" s="6" t="s">
        <v>24</v>
      </c>
      <c r="C7592" s="6" t="s">
        <v>146</v>
      </c>
      <c r="D7592" s="7">
        <v>44000</v>
      </c>
      <c r="E7592" s="7">
        <v>44148</v>
      </c>
      <c r="F7592" s="7">
        <v>44159</v>
      </c>
      <c r="G7592" s="7">
        <v>44169</v>
      </c>
      <c r="H7592" s="6">
        <f t="shared" si="354"/>
        <v>21</v>
      </c>
      <c r="I7592" s="6" t="s">
        <v>215</v>
      </c>
      <c r="J7592" s="6">
        <v>2</v>
      </c>
      <c r="K7592" s="6">
        <v>14</v>
      </c>
      <c r="L7592" s="6">
        <v>287</v>
      </c>
      <c r="M7592" s="6">
        <v>27</v>
      </c>
      <c r="N7592" s="6">
        <v>8</v>
      </c>
      <c r="O7592" s="6">
        <v>0.2</v>
      </c>
      <c r="P7592" s="8">
        <v>2633.1</v>
      </c>
      <c r="Q7592" s="8">
        <v>1764.1770000000001</v>
      </c>
      <c r="R7592" s="8">
        <f t="shared" si="355"/>
        <v>2738.4239999999991</v>
      </c>
      <c r="S7592" s="8">
        <f>(((Sales[[#This Row],[Unit Price]]-(Sales[[#This Row],[Discount Applied]]*Sales[[#This Row],[Unit Price]]))-Q7592)/Q7592)*100</f>
        <v>19.402985074626859</v>
      </c>
      <c r="T7592" s="8">
        <f t="shared" si="356"/>
        <v>16851.84</v>
      </c>
      <c r="U7592" s="8">
        <f>Sales[[#This Row],[Unit Cost]]*Sales[[#This Row],[Order Quantity]]</f>
        <v>14113.416000000001</v>
      </c>
    </row>
    <row r="7593" spans="1:21" x14ac:dyDescent="0.2">
      <c r="A7593" s="6" t="s">
        <v>7806</v>
      </c>
      <c r="B7593" s="6" t="s">
        <v>23</v>
      </c>
      <c r="C7593" s="6" t="s">
        <v>147</v>
      </c>
      <c r="D7593" s="7">
        <v>44100</v>
      </c>
      <c r="E7593" s="7">
        <v>44148</v>
      </c>
      <c r="F7593" s="7">
        <v>44176</v>
      </c>
      <c r="G7593" s="7">
        <v>44182</v>
      </c>
      <c r="H7593" s="6">
        <f t="shared" si="354"/>
        <v>34</v>
      </c>
      <c r="I7593" s="6" t="s">
        <v>215</v>
      </c>
      <c r="J7593" s="6">
        <v>24</v>
      </c>
      <c r="K7593" s="6">
        <v>45</v>
      </c>
      <c r="L7593" s="6">
        <v>245</v>
      </c>
      <c r="M7593" s="6">
        <v>46</v>
      </c>
      <c r="N7593" s="6">
        <v>4</v>
      </c>
      <c r="O7593" s="6">
        <v>0.2</v>
      </c>
      <c r="P7593" s="8">
        <v>871</v>
      </c>
      <c r="Q7593" s="8">
        <v>653.25</v>
      </c>
      <c r="R7593" s="8">
        <f t="shared" si="355"/>
        <v>174.19999999999982</v>
      </c>
      <c r="S7593" s="8">
        <f>(((Sales[[#This Row],[Unit Price]]-(Sales[[#This Row],[Discount Applied]]*Sales[[#This Row],[Unit Price]]))-Q7593)/Q7593)*100</f>
        <v>6.6666666666666599</v>
      </c>
      <c r="T7593" s="8">
        <f t="shared" si="356"/>
        <v>2787.2</v>
      </c>
      <c r="U7593" s="8">
        <f>Sales[[#This Row],[Unit Cost]]*Sales[[#This Row],[Order Quantity]]</f>
        <v>2613</v>
      </c>
    </row>
    <row r="7594" spans="1:21" x14ac:dyDescent="0.2">
      <c r="A7594" s="6" t="s">
        <v>7807</v>
      </c>
      <c r="B7594" s="6" t="s">
        <v>25</v>
      </c>
      <c r="C7594" s="6" t="s">
        <v>145</v>
      </c>
      <c r="D7594" s="7">
        <v>44000</v>
      </c>
      <c r="E7594" s="7">
        <v>44149</v>
      </c>
      <c r="F7594" s="7">
        <v>44151</v>
      </c>
      <c r="G7594" s="7">
        <v>44153</v>
      </c>
      <c r="H7594" s="6">
        <f t="shared" si="354"/>
        <v>4</v>
      </c>
      <c r="I7594" s="6" t="s">
        <v>215</v>
      </c>
      <c r="J7594" s="6">
        <v>18</v>
      </c>
      <c r="K7594" s="6">
        <v>40</v>
      </c>
      <c r="L7594" s="6">
        <v>177</v>
      </c>
      <c r="M7594" s="6">
        <v>34</v>
      </c>
      <c r="N7594" s="6">
        <v>8</v>
      </c>
      <c r="O7594" s="6">
        <v>0.05</v>
      </c>
      <c r="P7594" s="8">
        <v>984.9</v>
      </c>
      <c r="Q7594" s="8">
        <v>512.14800000000002</v>
      </c>
      <c r="R7594" s="8">
        <f t="shared" si="355"/>
        <v>3388.0559999999996</v>
      </c>
      <c r="S7594" s="8">
        <f>(((Sales[[#This Row],[Unit Price]]-(Sales[[#This Row],[Discount Applied]]*Sales[[#This Row],[Unit Price]]))-Q7594)/Q7594)*100</f>
        <v>82.692307692307679</v>
      </c>
      <c r="T7594" s="8">
        <f t="shared" si="356"/>
        <v>7485.24</v>
      </c>
      <c r="U7594" s="8">
        <f>Sales[[#This Row],[Unit Cost]]*Sales[[#This Row],[Order Quantity]]</f>
        <v>4097.1840000000002</v>
      </c>
    </row>
    <row r="7595" spans="1:21" x14ac:dyDescent="0.2">
      <c r="A7595" s="6" t="s">
        <v>7808</v>
      </c>
      <c r="B7595" s="6" t="s">
        <v>25</v>
      </c>
      <c r="C7595" s="6" t="s">
        <v>147</v>
      </c>
      <c r="D7595" s="7">
        <v>44000</v>
      </c>
      <c r="E7595" s="7">
        <v>44149</v>
      </c>
      <c r="F7595" s="7">
        <v>44169</v>
      </c>
      <c r="G7595" s="7">
        <v>44178</v>
      </c>
      <c r="H7595" s="6">
        <f t="shared" si="354"/>
        <v>29</v>
      </c>
      <c r="I7595" s="6" t="s">
        <v>215</v>
      </c>
      <c r="J7595" s="6">
        <v>20</v>
      </c>
      <c r="K7595" s="6">
        <v>14</v>
      </c>
      <c r="L7595" s="6">
        <v>204</v>
      </c>
      <c r="M7595" s="6">
        <v>41</v>
      </c>
      <c r="N7595" s="6">
        <v>7</v>
      </c>
      <c r="O7595" s="6">
        <v>0.1</v>
      </c>
      <c r="P7595" s="8">
        <v>1105.5</v>
      </c>
      <c r="Q7595" s="8">
        <v>884.40000000000009</v>
      </c>
      <c r="R7595" s="8">
        <f t="shared" si="355"/>
        <v>773.84999999999854</v>
      </c>
      <c r="S7595" s="8">
        <f>(((Sales[[#This Row],[Unit Price]]-(Sales[[#This Row],[Discount Applied]]*Sales[[#This Row],[Unit Price]]))-Q7595)/Q7595)*100</f>
        <v>12.499999999999993</v>
      </c>
      <c r="T7595" s="8">
        <f t="shared" si="356"/>
        <v>6964.65</v>
      </c>
      <c r="U7595" s="8">
        <f>Sales[[#This Row],[Unit Cost]]*Sales[[#This Row],[Order Quantity]]</f>
        <v>6190.8000000000011</v>
      </c>
    </row>
    <row r="7596" spans="1:21" x14ac:dyDescent="0.2">
      <c r="A7596" s="6" t="s">
        <v>7809</v>
      </c>
      <c r="B7596" s="6" t="s">
        <v>24</v>
      </c>
      <c r="C7596" s="6" t="s">
        <v>143</v>
      </c>
      <c r="D7596" s="7">
        <v>44000</v>
      </c>
      <c r="E7596" s="7">
        <v>44149</v>
      </c>
      <c r="F7596" s="7">
        <v>44173</v>
      </c>
      <c r="G7596" s="7">
        <v>44177</v>
      </c>
      <c r="H7596" s="6">
        <f t="shared" si="354"/>
        <v>28</v>
      </c>
      <c r="I7596" s="6" t="s">
        <v>215</v>
      </c>
      <c r="J7596" s="6">
        <v>7</v>
      </c>
      <c r="K7596" s="6">
        <v>6</v>
      </c>
      <c r="L7596" s="6">
        <v>359</v>
      </c>
      <c r="M7596" s="6">
        <v>36</v>
      </c>
      <c r="N7596" s="6">
        <v>6</v>
      </c>
      <c r="O7596" s="6">
        <v>7.4999999999999997E-2</v>
      </c>
      <c r="P7596" s="8">
        <v>3068.6</v>
      </c>
      <c r="Q7596" s="8">
        <v>1442.242</v>
      </c>
      <c r="R7596" s="8">
        <f t="shared" si="355"/>
        <v>8377.2780000000002</v>
      </c>
      <c r="S7596" s="8">
        <f>(((Sales[[#This Row],[Unit Price]]-(Sales[[#This Row],[Discount Applied]]*Sales[[#This Row],[Unit Price]]))-Q7596)/Q7596)*100</f>
        <v>96.808510638297875</v>
      </c>
      <c r="T7596" s="8">
        <f t="shared" si="356"/>
        <v>17030.73</v>
      </c>
      <c r="U7596" s="8">
        <f>Sales[[#This Row],[Unit Cost]]*Sales[[#This Row],[Order Quantity]]</f>
        <v>8653.4519999999993</v>
      </c>
    </row>
    <row r="7597" spans="1:21" x14ac:dyDescent="0.2">
      <c r="A7597" s="6" t="s">
        <v>7810</v>
      </c>
      <c r="B7597" s="6" t="s">
        <v>25</v>
      </c>
      <c r="C7597" s="6" t="s">
        <v>144</v>
      </c>
      <c r="D7597" s="7">
        <v>44000</v>
      </c>
      <c r="E7597" s="7">
        <v>44149</v>
      </c>
      <c r="F7597" s="7">
        <v>44177</v>
      </c>
      <c r="G7597" s="7">
        <v>44179</v>
      </c>
      <c r="H7597" s="6">
        <f t="shared" si="354"/>
        <v>30</v>
      </c>
      <c r="I7597" s="6" t="s">
        <v>215</v>
      </c>
      <c r="J7597" s="6">
        <v>13</v>
      </c>
      <c r="K7597" s="6">
        <v>36</v>
      </c>
      <c r="L7597" s="6">
        <v>86</v>
      </c>
      <c r="M7597" s="6">
        <v>30</v>
      </c>
      <c r="N7597" s="6">
        <v>3</v>
      </c>
      <c r="O7597" s="6">
        <v>0.05</v>
      </c>
      <c r="P7597" s="8">
        <v>2371.8000000000002</v>
      </c>
      <c r="Q7597" s="8">
        <v>1541.67</v>
      </c>
      <c r="R7597" s="8">
        <f t="shared" si="355"/>
        <v>2134.62</v>
      </c>
      <c r="S7597" s="8">
        <f>(((Sales[[#This Row],[Unit Price]]-(Sales[[#This Row],[Discount Applied]]*Sales[[#This Row],[Unit Price]]))-Q7597)/Q7597)*100</f>
        <v>46.153846153846153</v>
      </c>
      <c r="T7597" s="8">
        <f t="shared" si="356"/>
        <v>6759.63</v>
      </c>
      <c r="U7597" s="8">
        <f>Sales[[#This Row],[Unit Cost]]*Sales[[#This Row],[Order Quantity]]</f>
        <v>4625.01</v>
      </c>
    </row>
    <row r="7598" spans="1:21" x14ac:dyDescent="0.2">
      <c r="A7598" s="6" t="s">
        <v>7811</v>
      </c>
      <c r="B7598" s="6" t="s">
        <v>25</v>
      </c>
      <c r="C7598" s="6" t="s">
        <v>147</v>
      </c>
      <c r="D7598" s="7">
        <v>44000</v>
      </c>
      <c r="E7598" s="7">
        <v>44149</v>
      </c>
      <c r="F7598" s="7">
        <v>44165</v>
      </c>
      <c r="G7598" s="7">
        <v>44167</v>
      </c>
      <c r="H7598" s="6">
        <f t="shared" si="354"/>
        <v>18</v>
      </c>
      <c r="I7598" s="6" t="s">
        <v>215</v>
      </c>
      <c r="J7598" s="6">
        <v>19</v>
      </c>
      <c r="K7598" s="6">
        <v>36</v>
      </c>
      <c r="L7598" s="6">
        <v>209</v>
      </c>
      <c r="M7598" s="6">
        <v>18</v>
      </c>
      <c r="N7598" s="6">
        <v>4</v>
      </c>
      <c r="O7598" s="6">
        <v>0.2</v>
      </c>
      <c r="P7598" s="8">
        <v>3470.6</v>
      </c>
      <c r="Q7598" s="8">
        <v>2221.1840000000002</v>
      </c>
      <c r="R7598" s="8">
        <f t="shared" si="355"/>
        <v>2221.1839999999993</v>
      </c>
      <c r="S7598" s="8">
        <f>(((Sales[[#This Row],[Unit Price]]-(Sales[[#This Row],[Discount Applied]]*Sales[[#This Row],[Unit Price]]))-Q7598)/Q7598)*100</f>
        <v>24.999999999999989</v>
      </c>
      <c r="T7598" s="8">
        <f t="shared" si="356"/>
        <v>11105.92</v>
      </c>
      <c r="U7598" s="8">
        <f>Sales[[#This Row],[Unit Cost]]*Sales[[#This Row],[Order Quantity]]</f>
        <v>8884.7360000000008</v>
      </c>
    </row>
    <row r="7599" spans="1:21" x14ac:dyDescent="0.2">
      <c r="A7599" s="6" t="s">
        <v>7812</v>
      </c>
      <c r="B7599" s="6" t="s">
        <v>24</v>
      </c>
      <c r="C7599" s="6" t="s">
        <v>144</v>
      </c>
      <c r="D7599" s="7">
        <v>44000</v>
      </c>
      <c r="E7599" s="7">
        <v>44149</v>
      </c>
      <c r="F7599" s="7">
        <v>44152</v>
      </c>
      <c r="G7599" s="7">
        <v>44161</v>
      </c>
      <c r="H7599" s="6">
        <f t="shared" si="354"/>
        <v>12</v>
      </c>
      <c r="I7599" s="6" t="s">
        <v>215</v>
      </c>
      <c r="J7599" s="6">
        <v>10</v>
      </c>
      <c r="K7599" s="6">
        <v>38</v>
      </c>
      <c r="L7599" s="6">
        <v>65</v>
      </c>
      <c r="M7599" s="6">
        <v>14</v>
      </c>
      <c r="N7599" s="6">
        <v>6</v>
      </c>
      <c r="O7599" s="6">
        <v>7.4999999999999997E-2</v>
      </c>
      <c r="P7599" s="8">
        <v>180.9</v>
      </c>
      <c r="Q7599" s="8">
        <v>103.113</v>
      </c>
      <c r="R7599" s="8">
        <f t="shared" si="355"/>
        <v>385.31700000000012</v>
      </c>
      <c r="S7599" s="8">
        <f>(((Sales[[#This Row],[Unit Price]]-(Sales[[#This Row],[Discount Applied]]*Sales[[#This Row],[Unit Price]]))-Q7599)/Q7599)*100</f>
        <v>62.28070175438598</v>
      </c>
      <c r="T7599" s="8">
        <f t="shared" si="356"/>
        <v>1003.9950000000001</v>
      </c>
      <c r="U7599" s="8">
        <f>Sales[[#This Row],[Unit Cost]]*Sales[[#This Row],[Order Quantity]]</f>
        <v>618.678</v>
      </c>
    </row>
    <row r="7600" spans="1:21" x14ac:dyDescent="0.2">
      <c r="A7600" s="6" t="s">
        <v>7813</v>
      </c>
      <c r="B7600" s="6" t="s">
        <v>24</v>
      </c>
      <c r="C7600" s="6" t="s">
        <v>146</v>
      </c>
      <c r="D7600" s="7">
        <v>44000</v>
      </c>
      <c r="E7600" s="7">
        <v>44149</v>
      </c>
      <c r="F7600" s="7">
        <v>44166</v>
      </c>
      <c r="G7600" s="7">
        <v>44169</v>
      </c>
      <c r="H7600" s="6">
        <f t="shared" si="354"/>
        <v>20</v>
      </c>
      <c r="I7600" s="6" t="s">
        <v>215</v>
      </c>
      <c r="J7600" s="6">
        <v>8</v>
      </c>
      <c r="K7600" s="6">
        <v>10</v>
      </c>
      <c r="L7600" s="6">
        <v>261</v>
      </c>
      <c r="M7600" s="6">
        <v>21</v>
      </c>
      <c r="N7600" s="6">
        <v>1</v>
      </c>
      <c r="O7600" s="6">
        <v>0.15</v>
      </c>
      <c r="P7600" s="8">
        <v>1139</v>
      </c>
      <c r="Q7600" s="8">
        <v>945.37</v>
      </c>
      <c r="R7600" s="8">
        <f t="shared" si="355"/>
        <v>22.779999999999973</v>
      </c>
      <c r="S7600" s="8">
        <f>(((Sales[[#This Row],[Unit Price]]-(Sales[[#This Row],[Discount Applied]]*Sales[[#This Row],[Unit Price]]))-Q7600)/Q7600)*100</f>
        <v>2.4096385542168646</v>
      </c>
      <c r="T7600" s="8">
        <f t="shared" si="356"/>
        <v>968.15</v>
      </c>
      <c r="U7600" s="8">
        <f>Sales[[#This Row],[Unit Cost]]*Sales[[#This Row],[Order Quantity]]</f>
        <v>945.37</v>
      </c>
    </row>
    <row r="7601" spans="1:21" x14ac:dyDescent="0.2">
      <c r="A7601" s="6" t="s">
        <v>7814</v>
      </c>
      <c r="B7601" s="6" t="s">
        <v>25</v>
      </c>
      <c r="C7601" s="6" t="s">
        <v>145</v>
      </c>
      <c r="D7601" s="7">
        <v>44000</v>
      </c>
      <c r="E7601" s="7">
        <v>44149</v>
      </c>
      <c r="F7601" s="7">
        <v>44153</v>
      </c>
      <c r="G7601" s="7">
        <v>44154</v>
      </c>
      <c r="H7601" s="6">
        <f t="shared" si="354"/>
        <v>5</v>
      </c>
      <c r="I7601" s="6" t="s">
        <v>215</v>
      </c>
      <c r="J7601" s="6">
        <v>18</v>
      </c>
      <c r="K7601" s="6">
        <v>5</v>
      </c>
      <c r="L7601" s="6">
        <v>172</v>
      </c>
      <c r="M7601" s="6">
        <v>3</v>
      </c>
      <c r="N7601" s="6">
        <v>6</v>
      </c>
      <c r="O7601" s="6">
        <v>0.05</v>
      </c>
      <c r="P7601" s="8">
        <v>850.9</v>
      </c>
      <c r="Q7601" s="8">
        <v>578.61200000000008</v>
      </c>
      <c r="R7601" s="8">
        <f t="shared" si="355"/>
        <v>1378.4579999999987</v>
      </c>
      <c r="S7601" s="8">
        <f>(((Sales[[#This Row],[Unit Price]]-(Sales[[#This Row],[Discount Applied]]*Sales[[#This Row],[Unit Price]]))-Q7601)/Q7601)*100</f>
        <v>39.70588235294116</v>
      </c>
      <c r="T7601" s="8">
        <f t="shared" si="356"/>
        <v>4850.1299999999992</v>
      </c>
      <c r="U7601" s="8">
        <f>Sales[[#This Row],[Unit Cost]]*Sales[[#This Row],[Order Quantity]]</f>
        <v>3471.6720000000005</v>
      </c>
    </row>
    <row r="7602" spans="1:21" x14ac:dyDescent="0.2">
      <c r="A7602" s="6" t="s">
        <v>7815</v>
      </c>
      <c r="B7602" s="6" t="s">
        <v>25</v>
      </c>
      <c r="C7602" s="6" t="s">
        <v>146</v>
      </c>
      <c r="D7602" s="7">
        <v>44100</v>
      </c>
      <c r="E7602" s="7">
        <v>44149</v>
      </c>
      <c r="F7602" s="7">
        <v>44176</v>
      </c>
      <c r="G7602" s="7">
        <v>44182</v>
      </c>
      <c r="H7602" s="6">
        <f t="shared" si="354"/>
        <v>33</v>
      </c>
      <c r="I7602" s="6" t="s">
        <v>215</v>
      </c>
      <c r="J7602" s="6">
        <v>17</v>
      </c>
      <c r="K7602" s="6">
        <v>46</v>
      </c>
      <c r="L7602" s="6">
        <v>294</v>
      </c>
      <c r="M7602" s="6">
        <v>5</v>
      </c>
      <c r="N7602" s="6">
        <v>3</v>
      </c>
      <c r="O7602" s="6">
        <v>0.15</v>
      </c>
      <c r="P7602" s="8">
        <v>3055.2000000000003</v>
      </c>
      <c r="Q7602" s="8">
        <v>1894.2240000000002</v>
      </c>
      <c r="R7602" s="8">
        <f t="shared" si="355"/>
        <v>2108.0879999999997</v>
      </c>
      <c r="S7602" s="8">
        <f>(((Sales[[#This Row],[Unit Price]]-(Sales[[#This Row],[Discount Applied]]*Sales[[#This Row],[Unit Price]]))-Q7602)/Q7602)*100</f>
        <v>37.096774193548384</v>
      </c>
      <c r="T7602" s="8">
        <f t="shared" si="356"/>
        <v>7790.76</v>
      </c>
      <c r="U7602" s="8">
        <f>Sales[[#This Row],[Unit Cost]]*Sales[[#This Row],[Order Quantity]]</f>
        <v>5682.6720000000005</v>
      </c>
    </row>
    <row r="7603" spans="1:21" x14ac:dyDescent="0.2">
      <c r="A7603" s="6" t="s">
        <v>7816</v>
      </c>
      <c r="B7603" s="6" t="s">
        <v>24</v>
      </c>
      <c r="C7603" s="6" t="s">
        <v>143</v>
      </c>
      <c r="D7603" s="7">
        <v>44000</v>
      </c>
      <c r="E7603" s="7">
        <v>44149</v>
      </c>
      <c r="F7603" s="7">
        <v>44164</v>
      </c>
      <c r="G7603" s="7">
        <v>44174</v>
      </c>
      <c r="H7603" s="6">
        <f t="shared" si="354"/>
        <v>25</v>
      </c>
      <c r="I7603" s="6" t="s">
        <v>215</v>
      </c>
      <c r="J7603" s="6">
        <v>8</v>
      </c>
      <c r="K7603" s="6">
        <v>10</v>
      </c>
      <c r="L7603" s="6">
        <v>342</v>
      </c>
      <c r="M7603" s="6">
        <v>22</v>
      </c>
      <c r="N7603" s="6">
        <v>5</v>
      </c>
      <c r="O7603" s="6">
        <v>0.15</v>
      </c>
      <c r="P7603" s="8">
        <v>2619.7000000000003</v>
      </c>
      <c r="Q7603" s="8">
        <v>1414.6380000000001</v>
      </c>
      <c r="R7603" s="8">
        <f t="shared" si="355"/>
        <v>4060.5350000000017</v>
      </c>
      <c r="S7603" s="8">
        <f>(((Sales[[#This Row],[Unit Price]]-(Sales[[#This Row],[Discount Applied]]*Sales[[#This Row],[Unit Price]]))-Q7603)/Q7603)*100</f>
        <v>57.407407407407419</v>
      </c>
      <c r="T7603" s="8">
        <f t="shared" si="356"/>
        <v>11133.725000000002</v>
      </c>
      <c r="U7603" s="8">
        <f>Sales[[#This Row],[Unit Cost]]*Sales[[#This Row],[Order Quantity]]</f>
        <v>7073.1900000000005</v>
      </c>
    </row>
    <row r="7604" spans="1:21" x14ac:dyDescent="0.2">
      <c r="A7604" s="6" t="s">
        <v>7817</v>
      </c>
      <c r="B7604" s="6" t="s">
        <v>25</v>
      </c>
      <c r="C7604" s="6" t="s">
        <v>145</v>
      </c>
      <c r="D7604" s="7">
        <v>44000</v>
      </c>
      <c r="E7604" s="7">
        <v>44149</v>
      </c>
      <c r="F7604" s="7">
        <v>44170</v>
      </c>
      <c r="G7604" s="7">
        <v>44173</v>
      </c>
      <c r="H7604" s="6">
        <f t="shared" si="354"/>
        <v>24</v>
      </c>
      <c r="I7604" s="6" t="s">
        <v>215</v>
      </c>
      <c r="J7604" s="6">
        <v>14</v>
      </c>
      <c r="K7604" s="6">
        <v>44</v>
      </c>
      <c r="L7604" s="6">
        <v>129</v>
      </c>
      <c r="M7604" s="6">
        <v>15</v>
      </c>
      <c r="N7604" s="6">
        <v>8</v>
      </c>
      <c r="O7604" s="6">
        <v>0.1</v>
      </c>
      <c r="P7604" s="8">
        <v>1983.2</v>
      </c>
      <c r="Q7604" s="8">
        <v>1685.72</v>
      </c>
      <c r="R7604" s="8">
        <f t="shared" si="355"/>
        <v>793.28000000000065</v>
      </c>
      <c r="S7604" s="8">
        <f>(((Sales[[#This Row],[Unit Price]]-(Sales[[#This Row],[Discount Applied]]*Sales[[#This Row],[Unit Price]]))-Q7604)/Q7604)*100</f>
        <v>5.8823529411764754</v>
      </c>
      <c r="T7604" s="8">
        <f t="shared" si="356"/>
        <v>14279.04</v>
      </c>
      <c r="U7604" s="8">
        <f>Sales[[#This Row],[Unit Cost]]*Sales[[#This Row],[Order Quantity]]</f>
        <v>13485.76</v>
      </c>
    </row>
    <row r="7605" spans="1:21" x14ac:dyDescent="0.2">
      <c r="A7605" s="6" t="s">
        <v>7818</v>
      </c>
      <c r="B7605" s="6" t="s">
        <v>24</v>
      </c>
      <c r="C7605" s="6" t="s">
        <v>148</v>
      </c>
      <c r="D7605" s="7">
        <v>44100</v>
      </c>
      <c r="E7605" s="7">
        <v>44150</v>
      </c>
      <c r="F7605" s="7">
        <v>44161</v>
      </c>
      <c r="G7605" s="7">
        <v>44170</v>
      </c>
      <c r="H7605" s="6">
        <f t="shared" si="354"/>
        <v>20</v>
      </c>
      <c r="I7605" s="6" t="s">
        <v>215</v>
      </c>
      <c r="J7605" s="6">
        <v>12</v>
      </c>
      <c r="K7605" s="6">
        <v>16</v>
      </c>
      <c r="L7605" s="6">
        <v>32</v>
      </c>
      <c r="M7605" s="6">
        <v>28</v>
      </c>
      <c r="N7605" s="6">
        <v>1</v>
      </c>
      <c r="O7605" s="6">
        <v>0.05</v>
      </c>
      <c r="P7605" s="8">
        <v>3772.1</v>
      </c>
      <c r="Q7605" s="8">
        <v>1961.492</v>
      </c>
      <c r="R7605" s="8">
        <f t="shared" si="355"/>
        <v>1622.0029999999999</v>
      </c>
      <c r="S7605" s="8">
        <f>(((Sales[[#This Row],[Unit Price]]-(Sales[[#This Row],[Discount Applied]]*Sales[[#This Row],[Unit Price]]))-Q7605)/Q7605)*100</f>
        <v>82.692307692307693</v>
      </c>
      <c r="T7605" s="8">
        <f t="shared" si="356"/>
        <v>3583.4949999999999</v>
      </c>
      <c r="U7605" s="8">
        <f>Sales[[#This Row],[Unit Cost]]*Sales[[#This Row],[Order Quantity]]</f>
        <v>1961.492</v>
      </c>
    </row>
    <row r="7606" spans="1:21" x14ac:dyDescent="0.2">
      <c r="A7606" s="6" t="s">
        <v>7819</v>
      </c>
      <c r="B7606" s="6" t="s">
        <v>24</v>
      </c>
      <c r="C7606" s="6" t="s">
        <v>147</v>
      </c>
      <c r="D7606" s="7">
        <v>44000</v>
      </c>
      <c r="E7606" s="7">
        <v>44150</v>
      </c>
      <c r="F7606" s="7">
        <v>44154</v>
      </c>
      <c r="G7606" s="7">
        <v>44157</v>
      </c>
      <c r="H7606" s="6">
        <f t="shared" si="354"/>
        <v>7</v>
      </c>
      <c r="I7606" s="6" t="s">
        <v>215</v>
      </c>
      <c r="J7606" s="6">
        <v>7</v>
      </c>
      <c r="K7606" s="6">
        <v>40</v>
      </c>
      <c r="L7606" s="6">
        <v>215</v>
      </c>
      <c r="M7606" s="6">
        <v>6</v>
      </c>
      <c r="N7606" s="6">
        <v>8</v>
      </c>
      <c r="O7606" s="6">
        <v>0.15</v>
      </c>
      <c r="P7606" s="8">
        <v>221.1</v>
      </c>
      <c r="Q7606" s="8">
        <v>139.29300000000001</v>
      </c>
      <c r="R7606" s="8">
        <f t="shared" si="355"/>
        <v>389.13599999999997</v>
      </c>
      <c r="S7606" s="8">
        <f>(((Sales[[#This Row],[Unit Price]]-(Sales[[#This Row],[Discount Applied]]*Sales[[#This Row],[Unit Price]]))-Q7606)/Q7606)*100</f>
        <v>34.920634920634917</v>
      </c>
      <c r="T7606" s="8">
        <f t="shared" si="356"/>
        <v>1503.48</v>
      </c>
      <c r="U7606" s="8">
        <f>Sales[[#This Row],[Unit Cost]]*Sales[[#This Row],[Order Quantity]]</f>
        <v>1114.3440000000001</v>
      </c>
    </row>
    <row r="7607" spans="1:21" x14ac:dyDescent="0.2">
      <c r="A7607" s="6" t="s">
        <v>7820</v>
      </c>
      <c r="B7607" s="6" t="s">
        <v>23</v>
      </c>
      <c r="C7607" s="6" t="s">
        <v>143</v>
      </c>
      <c r="D7607" s="7">
        <v>44000</v>
      </c>
      <c r="E7607" s="7">
        <v>44150</v>
      </c>
      <c r="F7607" s="7">
        <v>44168</v>
      </c>
      <c r="G7607" s="7">
        <v>44178</v>
      </c>
      <c r="H7607" s="6">
        <f t="shared" si="354"/>
        <v>28</v>
      </c>
      <c r="I7607" s="6" t="s">
        <v>215</v>
      </c>
      <c r="J7607" s="6">
        <v>20</v>
      </c>
      <c r="K7607" s="6">
        <v>16</v>
      </c>
      <c r="L7607" s="6">
        <v>331</v>
      </c>
      <c r="M7607" s="6">
        <v>29</v>
      </c>
      <c r="N7607" s="6">
        <v>6</v>
      </c>
      <c r="O7607" s="6">
        <v>7.4999999999999997E-2</v>
      </c>
      <c r="P7607" s="8">
        <v>864.30000000000007</v>
      </c>
      <c r="Q7607" s="8">
        <v>579.08100000000013</v>
      </c>
      <c r="R7607" s="8">
        <f t="shared" si="355"/>
        <v>1322.378999999999</v>
      </c>
      <c r="S7607" s="8">
        <f>(((Sales[[#This Row],[Unit Price]]-(Sales[[#This Row],[Discount Applied]]*Sales[[#This Row],[Unit Price]]))-Q7607)/Q7607)*100</f>
        <v>38.059701492537293</v>
      </c>
      <c r="T7607" s="8">
        <f t="shared" si="356"/>
        <v>4796.8649999999998</v>
      </c>
      <c r="U7607" s="8">
        <f>Sales[[#This Row],[Unit Cost]]*Sales[[#This Row],[Order Quantity]]</f>
        <v>3474.4860000000008</v>
      </c>
    </row>
    <row r="7608" spans="1:21" x14ac:dyDescent="0.2">
      <c r="A7608" s="6" t="s">
        <v>7821</v>
      </c>
      <c r="B7608" s="6" t="s">
        <v>24</v>
      </c>
      <c r="C7608" s="6" t="s">
        <v>146</v>
      </c>
      <c r="D7608" s="7">
        <v>44000</v>
      </c>
      <c r="E7608" s="7">
        <v>44150</v>
      </c>
      <c r="F7608" s="7">
        <v>44171</v>
      </c>
      <c r="G7608" s="7">
        <v>44178</v>
      </c>
      <c r="H7608" s="6">
        <f t="shared" si="354"/>
        <v>28</v>
      </c>
      <c r="I7608" s="6" t="s">
        <v>215</v>
      </c>
      <c r="J7608" s="6">
        <v>9</v>
      </c>
      <c r="K7608" s="6">
        <v>27</v>
      </c>
      <c r="L7608" s="6">
        <v>262</v>
      </c>
      <c r="M7608" s="6">
        <v>20</v>
      </c>
      <c r="N7608" s="6">
        <v>3</v>
      </c>
      <c r="O7608" s="6">
        <v>0.2</v>
      </c>
      <c r="P7608" s="8">
        <v>1715.2</v>
      </c>
      <c r="Q7608" s="8">
        <v>926.20800000000008</v>
      </c>
      <c r="R7608" s="8">
        <f t="shared" si="355"/>
        <v>1337.8560000000002</v>
      </c>
      <c r="S7608" s="8">
        <f>(((Sales[[#This Row],[Unit Price]]-(Sales[[#This Row],[Discount Applied]]*Sales[[#This Row],[Unit Price]]))-Q7608)/Q7608)*100</f>
        <v>48.148148148148145</v>
      </c>
      <c r="T7608" s="8">
        <f t="shared" si="356"/>
        <v>4116.4800000000005</v>
      </c>
      <c r="U7608" s="8">
        <f>Sales[[#This Row],[Unit Cost]]*Sales[[#This Row],[Order Quantity]]</f>
        <v>2778.6240000000003</v>
      </c>
    </row>
    <row r="7609" spans="1:21" x14ac:dyDescent="0.2">
      <c r="A7609" s="6" t="s">
        <v>7822</v>
      </c>
      <c r="B7609" s="6" t="s">
        <v>25</v>
      </c>
      <c r="C7609" s="6" t="s">
        <v>145</v>
      </c>
      <c r="D7609" s="7">
        <v>44000</v>
      </c>
      <c r="E7609" s="7">
        <v>44150</v>
      </c>
      <c r="F7609" s="7">
        <v>44168</v>
      </c>
      <c r="G7609" s="7">
        <v>44176</v>
      </c>
      <c r="H7609" s="6">
        <f t="shared" si="354"/>
        <v>26</v>
      </c>
      <c r="I7609" s="6" t="s">
        <v>215</v>
      </c>
      <c r="J7609" s="6">
        <v>17</v>
      </c>
      <c r="K7609" s="6">
        <v>25</v>
      </c>
      <c r="L7609" s="6">
        <v>163</v>
      </c>
      <c r="M7609" s="6">
        <v>37</v>
      </c>
      <c r="N7609" s="6">
        <v>6</v>
      </c>
      <c r="O7609" s="6">
        <v>7.4999999999999997E-2</v>
      </c>
      <c r="P7609" s="8">
        <v>5869.2</v>
      </c>
      <c r="Q7609" s="8">
        <v>2347.6799999999998</v>
      </c>
      <c r="R7609" s="8">
        <f t="shared" si="355"/>
        <v>18487.98</v>
      </c>
      <c r="S7609" s="8">
        <f>(((Sales[[#This Row],[Unit Price]]-(Sales[[#This Row],[Discount Applied]]*Sales[[#This Row],[Unit Price]]))-Q7609)/Q7609)*100</f>
        <v>131.25000000000003</v>
      </c>
      <c r="T7609" s="8">
        <f t="shared" si="356"/>
        <v>32574.059999999998</v>
      </c>
      <c r="U7609" s="8">
        <f>Sales[[#This Row],[Unit Cost]]*Sales[[#This Row],[Order Quantity]]</f>
        <v>14086.079999999998</v>
      </c>
    </row>
    <row r="7610" spans="1:21" x14ac:dyDescent="0.2">
      <c r="A7610" s="6" t="s">
        <v>7823</v>
      </c>
      <c r="B7610" s="6" t="s">
        <v>26</v>
      </c>
      <c r="C7610" s="6" t="s">
        <v>145</v>
      </c>
      <c r="D7610" s="7">
        <v>44000</v>
      </c>
      <c r="E7610" s="7">
        <v>44150</v>
      </c>
      <c r="F7610" s="7">
        <v>44175</v>
      </c>
      <c r="G7610" s="7">
        <v>44182</v>
      </c>
      <c r="H7610" s="6">
        <f t="shared" si="354"/>
        <v>32</v>
      </c>
      <c r="I7610" s="6" t="s">
        <v>215</v>
      </c>
      <c r="J7610" s="6">
        <v>26</v>
      </c>
      <c r="K7610" s="6">
        <v>46</v>
      </c>
      <c r="L7610" s="6">
        <v>156</v>
      </c>
      <c r="M7610" s="6">
        <v>11</v>
      </c>
      <c r="N7610" s="6">
        <v>1</v>
      </c>
      <c r="O7610" s="6">
        <v>0.05</v>
      </c>
      <c r="P7610" s="8">
        <v>167.5</v>
      </c>
      <c r="Q7610" s="8">
        <v>97.149999999999991</v>
      </c>
      <c r="R7610" s="8">
        <f t="shared" si="355"/>
        <v>61.975000000000009</v>
      </c>
      <c r="S7610" s="8">
        <f>(((Sales[[#This Row],[Unit Price]]-(Sales[[#This Row],[Discount Applied]]*Sales[[#This Row],[Unit Price]]))-Q7610)/Q7610)*100</f>
        <v>63.793103448275879</v>
      </c>
      <c r="T7610" s="8">
        <f t="shared" si="356"/>
        <v>159.125</v>
      </c>
      <c r="U7610" s="8">
        <f>Sales[[#This Row],[Unit Cost]]*Sales[[#This Row],[Order Quantity]]</f>
        <v>97.149999999999991</v>
      </c>
    </row>
    <row r="7611" spans="1:21" x14ac:dyDescent="0.2">
      <c r="A7611" s="6" t="s">
        <v>7824</v>
      </c>
      <c r="B7611" s="6" t="s">
        <v>24</v>
      </c>
      <c r="C7611" s="6" t="s">
        <v>143</v>
      </c>
      <c r="D7611" s="7">
        <v>44100</v>
      </c>
      <c r="E7611" s="7">
        <v>44150</v>
      </c>
      <c r="F7611" s="7">
        <v>44153</v>
      </c>
      <c r="G7611" s="7">
        <v>44154</v>
      </c>
      <c r="H7611" s="6">
        <f t="shared" si="354"/>
        <v>4</v>
      </c>
      <c r="I7611" s="6" t="s">
        <v>215</v>
      </c>
      <c r="J7611" s="6">
        <v>6</v>
      </c>
      <c r="K7611" s="6">
        <v>9</v>
      </c>
      <c r="L7611" s="6">
        <v>331</v>
      </c>
      <c r="M7611" s="6">
        <v>24</v>
      </c>
      <c r="N7611" s="6">
        <v>5</v>
      </c>
      <c r="O7611" s="6">
        <v>0.2</v>
      </c>
      <c r="P7611" s="8">
        <v>2304.8000000000002</v>
      </c>
      <c r="Q7611" s="8">
        <v>1912.9840000000002</v>
      </c>
      <c r="R7611" s="8">
        <f t="shared" si="355"/>
        <v>-345.71999999999935</v>
      </c>
      <c r="S7611" s="8">
        <f>(((Sales[[#This Row],[Unit Price]]-(Sales[[#This Row],[Discount Applied]]*Sales[[#This Row],[Unit Price]]))-Q7611)/Q7611)*100</f>
        <v>-3.6144578313253009</v>
      </c>
      <c r="T7611" s="8">
        <f t="shared" si="356"/>
        <v>9219.2000000000007</v>
      </c>
      <c r="U7611" s="8">
        <f>Sales[[#This Row],[Unit Cost]]*Sales[[#This Row],[Order Quantity]]</f>
        <v>9564.92</v>
      </c>
    </row>
    <row r="7612" spans="1:21" x14ac:dyDescent="0.2">
      <c r="A7612" s="6" t="s">
        <v>7825</v>
      </c>
      <c r="B7612" s="6" t="s">
        <v>25</v>
      </c>
      <c r="C7612" s="6" t="s">
        <v>145</v>
      </c>
      <c r="D7612" s="7">
        <v>44000</v>
      </c>
      <c r="E7612" s="7">
        <v>44151</v>
      </c>
      <c r="F7612" s="7">
        <v>44167</v>
      </c>
      <c r="G7612" s="7">
        <v>44171</v>
      </c>
      <c r="H7612" s="6">
        <f t="shared" si="354"/>
        <v>20</v>
      </c>
      <c r="I7612" s="6" t="s">
        <v>215</v>
      </c>
      <c r="J7612" s="6">
        <v>18</v>
      </c>
      <c r="K7612" s="6">
        <v>28</v>
      </c>
      <c r="L7612" s="6">
        <v>148</v>
      </c>
      <c r="M7612" s="6">
        <v>15</v>
      </c>
      <c r="N7612" s="6">
        <v>7</v>
      </c>
      <c r="O7612" s="6">
        <v>0.3</v>
      </c>
      <c r="P7612" s="8">
        <v>1132.3</v>
      </c>
      <c r="Q7612" s="8">
        <v>781.28699999999992</v>
      </c>
      <c r="R7612" s="8">
        <f t="shared" si="355"/>
        <v>79.261000000000422</v>
      </c>
      <c r="S7612" s="8">
        <f>(((Sales[[#This Row],[Unit Price]]-(Sales[[#This Row],[Discount Applied]]*Sales[[#This Row],[Unit Price]]))-Q7612)/Q7612)*100</f>
        <v>1.4492753623188379</v>
      </c>
      <c r="T7612" s="8">
        <f t="shared" si="356"/>
        <v>5548.2699999999995</v>
      </c>
      <c r="U7612" s="8">
        <f>Sales[[#This Row],[Unit Cost]]*Sales[[#This Row],[Order Quantity]]</f>
        <v>5469.0089999999991</v>
      </c>
    </row>
    <row r="7613" spans="1:21" x14ac:dyDescent="0.2">
      <c r="A7613" s="6" t="s">
        <v>7826</v>
      </c>
      <c r="B7613" s="6" t="s">
        <v>25</v>
      </c>
      <c r="C7613" s="6" t="s">
        <v>145</v>
      </c>
      <c r="D7613" s="7">
        <v>44000</v>
      </c>
      <c r="E7613" s="7">
        <v>44151</v>
      </c>
      <c r="F7613" s="7">
        <v>44178</v>
      </c>
      <c r="G7613" s="7">
        <v>44179</v>
      </c>
      <c r="H7613" s="6">
        <f t="shared" si="354"/>
        <v>28</v>
      </c>
      <c r="I7613" s="6" t="s">
        <v>215</v>
      </c>
      <c r="J7613" s="6">
        <v>19</v>
      </c>
      <c r="K7613" s="6">
        <v>45</v>
      </c>
      <c r="L7613" s="6">
        <v>202</v>
      </c>
      <c r="M7613" s="6">
        <v>24</v>
      </c>
      <c r="N7613" s="6">
        <v>3</v>
      </c>
      <c r="O7613" s="6">
        <v>0.1</v>
      </c>
      <c r="P7613" s="8">
        <v>3289.7000000000003</v>
      </c>
      <c r="Q7613" s="8">
        <v>1677.7470000000001</v>
      </c>
      <c r="R7613" s="8">
        <f t="shared" si="355"/>
        <v>3848.9490000000005</v>
      </c>
      <c r="S7613" s="8">
        <f>(((Sales[[#This Row],[Unit Price]]-(Sales[[#This Row],[Discount Applied]]*Sales[[#This Row],[Unit Price]]))-Q7613)/Q7613)*100</f>
        <v>76.47058823529413</v>
      </c>
      <c r="T7613" s="8">
        <f t="shared" si="356"/>
        <v>8882.19</v>
      </c>
      <c r="U7613" s="8">
        <f>Sales[[#This Row],[Unit Cost]]*Sales[[#This Row],[Order Quantity]]</f>
        <v>5033.241</v>
      </c>
    </row>
    <row r="7614" spans="1:21" x14ac:dyDescent="0.2">
      <c r="A7614" s="6" t="s">
        <v>7827</v>
      </c>
      <c r="B7614" s="6" t="s">
        <v>24</v>
      </c>
      <c r="C7614" s="6" t="s">
        <v>146</v>
      </c>
      <c r="D7614" s="7">
        <v>44100</v>
      </c>
      <c r="E7614" s="7">
        <v>44151</v>
      </c>
      <c r="F7614" s="7">
        <v>44165</v>
      </c>
      <c r="G7614" s="7">
        <v>44168</v>
      </c>
      <c r="H7614" s="6">
        <f t="shared" si="354"/>
        <v>17</v>
      </c>
      <c r="I7614" s="6" t="s">
        <v>215</v>
      </c>
      <c r="J7614" s="6">
        <v>3</v>
      </c>
      <c r="K7614" s="6">
        <v>33</v>
      </c>
      <c r="L7614" s="6">
        <v>314</v>
      </c>
      <c r="M7614" s="6">
        <v>4</v>
      </c>
      <c r="N7614" s="6">
        <v>1</v>
      </c>
      <c r="O7614" s="6">
        <v>0.05</v>
      </c>
      <c r="P7614" s="8">
        <v>3738.6</v>
      </c>
      <c r="Q7614" s="8">
        <v>1869.3</v>
      </c>
      <c r="R7614" s="8">
        <f t="shared" si="355"/>
        <v>1682.3700000000001</v>
      </c>
      <c r="S7614" s="8">
        <f>(((Sales[[#This Row],[Unit Price]]-(Sales[[#This Row],[Discount Applied]]*Sales[[#This Row],[Unit Price]]))-Q7614)/Q7614)*100</f>
        <v>90.000000000000014</v>
      </c>
      <c r="T7614" s="8">
        <f t="shared" si="356"/>
        <v>3551.67</v>
      </c>
      <c r="U7614" s="8">
        <f>Sales[[#This Row],[Unit Cost]]*Sales[[#This Row],[Order Quantity]]</f>
        <v>1869.3</v>
      </c>
    </row>
    <row r="7615" spans="1:21" x14ac:dyDescent="0.2">
      <c r="A7615" s="6" t="s">
        <v>7828</v>
      </c>
      <c r="B7615" s="6" t="s">
        <v>23</v>
      </c>
      <c r="C7615" s="6" t="s">
        <v>147</v>
      </c>
      <c r="D7615" s="7">
        <v>44000</v>
      </c>
      <c r="E7615" s="7">
        <v>44151</v>
      </c>
      <c r="F7615" s="7">
        <v>44169</v>
      </c>
      <c r="G7615" s="7">
        <v>44175</v>
      </c>
      <c r="H7615" s="6">
        <f t="shared" si="354"/>
        <v>24</v>
      </c>
      <c r="I7615" s="6" t="s">
        <v>215</v>
      </c>
      <c r="J7615" s="6">
        <v>24</v>
      </c>
      <c r="K7615" s="6">
        <v>23</v>
      </c>
      <c r="L7615" s="6">
        <v>234</v>
      </c>
      <c r="M7615" s="6">
        <v>11</v>
      </c>
      <c r="N7615" s="6">
        <v>7</v>
      </c>
      <c r="O7615" s="6">
        <v>0.05</v>
      </c>
      <c r="P7615" s="8">
        <v>3879.3</v>
      </c>
      <c r="Q7615" s="8">
        <v>1745.6850000000002</v>
      </c>
      <c r="R7615" s="8">
        <f t="shared" si="355"/>
        <v>13577.55</v>
      </c>
      <c r="S7615" s="8">
        <f>(((Sales[[#This Row],[Unit Price]]-(Sales[[#This Row],[Discount Applied]]*Sales[[#This Row],[Unit Price]]))-Q7615)/Q7615)*100</f>
        <v>111.1111111111111</v>
      </c>
      <c r="T7615" s="8">
        <f t="shared" si="356"/>
        <v>25797.345000000001</v>
      </c>
      <c r="U7615" s="8">
        <f>Sales[[#This Row],[Unit Cost]]*Sales[[#This Row],[Order Quantity]]</f>
        <v>12219.795000000002</v>
      </c>
    </row>
    <row r="7616" spans="1:21" x14ac:dyDescent="0.2">
      <c r="A7616" s="6" t="s">
        <v>7829</v>
      </c>
      <c r="B7616" s="6" t="s">
        <v>24</v>
      </c>
      <c r="C7616" s="6" t="s">
        <v>145</v>
      </c>
      <c r="D7616" s="7">
        <v>44000</v>
      </c>
      <c r="E7616" s="7">
        <v>44151</v>
      </c>
      <c r="F7616" s="7">
        <v>44158</v>
      </c>
      <c r="G7616" s="7">
        <v>44159</v>
      </c>
      <c r="H7616" s="6">
        <f t="shared" si="354"/>
        <v>8</v>
      </c>
      <c r="I7616" s="6" t="s">
        <v>215</v>
      </c>
      <c r="J7616" s="6">
        <v>11</v>
      </c>
      <c r="K7616" s="6">
        <v>23</v>
      </c>
      <c r="L7616" s="6">
        <v>139</v>
      </c>
      <c r="M7616" s="6">
        <v>30</v>
      </c>
      <c r="N7616" s="6">
        <v>3</v>
      </c>
      <c r="O7616" s="6">
        <v>0.05</v>
      </c>
      <c r="P7616" s="8">
        <v>6224.3</v>
      </c>
      <c r="Q7616" s="8">
        <v>3672.337</v>
      </c>
      <c r="R7616" s="8">
        <f t="shared" si="355"/>
        <v>6722.2440000000006</v>
      </c>
      <c r="S7616" s="8">
        <f>(((Sales[[#This Row],[Unit Price]]-(Sales[[#This Row],[Discount Applied]]*Sales[[#This Row],[Unit Price]]))-Q7616)/Q7616)*100</f>
        <v>61.016949152542374</v>
      </c>
      <c r="T7616" s="8">
        <f t="shared" si="356"/>
        <v>17739.255000000001</v>
      </c>
      <c r="U7616" s="8">
        <f>Sales[[#This Row],[Unit Cost]]*Sales[[#This Row],[Order Quantity]]</f>
        <v>11017.011</v>
      </c>
    </row>
    <row r="7617" spans="1:21" x14ac:dyDescent="0.2">
      <c r="A7617" s="6" t="s">
        <v>7830</v>
      </c>
      <c r="B7617" s="6" t="s">
        <v>23</v>
      </c>
      <c r="C7617" s="6" t="s">
        <v>145</v>
      </c>
      <c r="D7617" s="7">
        <v>44000</v>
      </c>
      <c r="E7617" s="7">
        <v>44151</v>
      </c>
      <c r="F7617" s="7">
        <v>44175</v>
      </c>
      <c r="G7617" s="7">
        <v>44181</v>
      </c>
      <c r="H7617" s="6">
        <f t="shared" si="354"/>
        <v>30</v>
      </c>
      <c r="I7617" s="6" t="s">
        <v>215</v>
      </c>
      <c r="J7617" s="6">
        <v>20</v>
      </c>
      <c r="K7617" s="6">
        <v>9</v>
      </c>
      <c r="L7617" s="6">
        <v>121</v>
      </c>
      <c r="M7617" s="6">
        <v>21</v>
      </c>
      <c r="N7617" s="6">
        <v>2</v>
      </c>
      <c r="O7617" s="6">
        <v>7.4999999999999997E-2</v>
      </c>
      <c r="P7617" s="8">
        <v>2432.1</v>
      </c>
      <c r="Q7617" s="8">
        <v>1240.3709999999999</v>
      </c>
      <c r="R7617" s="8">
        <f t="shared" si="355"/>
        <v>2018.6430000000005</v>
      </c>
      <c r="S7617" s="8">
        <f>(((Sales[[#This Row],[Unit Price]]-(Sales[[#This Row],[Discount Applied]]*Sales[[#This Row],[Unit Price]]))-Q7617)/Q7617)*100</f>
        <v>81.372549019607874</v>
      </c>
      <c r="T7617" s="8">
        <f t="shared" si="356"/>
        <v>4499.3850000000002</v>
      </c>
      <c r="U7617" s="8">
        <f>Sales[[#This Row],[Unit Cost]]*Sales[[#This Row],[Order Quantity]]</f>
        <v>2480.7419999999997</v>
      </c>
    </row>
    <row r="7618" spans="1:21" x14ac:dyDescent="0.2">
      <c r="A7618" s="6" t="s">
        <v>7831</v>
      </c>
      <c r="B7618" s="6" t="s">
        <v>24</v>
      </c>
      <c r="C7618" s="6" t="s">
        <v>147</v>
      </c>
      <c r="D7618" s="7">
        <v>44100</v>
      </c>
      <c r="E7618" s="7">
        <v>44151</v>
      </c>
      <c r="F7618" s="7">
        <v>44172</v>
      </c>
      <c r="G7618" s="7">
        <v>44178</v>
      </c>
      <c r="H7618" s="6">
        <f t="shared" ref="H7618:H7681" si="357">G7618-E7618</f>
        <v>27</v>
      </c>
      <c r="I7618" s="6" t="s">
        <v>215</v>
      </c>
      <c r="J7618" s="6">
        <v>6</v>
      </c>
      <c r="K7618" s="6">
        <v>1</v>
      </c>
      <c r="L7618" s="6">
        <v>240</v>
      </c>
      <c r="M7618" s="6">
        <v>41</v>
      </c>
      <c r="N7618" s="6">
        <v>4</v>
      </c>
      <c r="O7618" s="6">
        <v>0.3</v>
      </c>
      <c r="P7618" s="8">
        <v>1005</v>
      </c>
      <c r="Q7618" s="8">
        <v>633.15</v>
      </c>
      <c r="R7618" s="8">
        <f t="shared" ref="R7618:R7681" si="358">T7618-(Q7618*N7618)</f>
        <v>281.40000000000009</v>
      </c>
      <c r="S7618" s="8">
        <f>(((Sales[[#This Row],[Unit Price]]-(Sales[[#This Row],[Discount Applied]]*Sales[[#This Row],[Unit Price]]))-Q7618)/Q7618)*100</f>
        <v>11.111111111111114</v>
      </c>
      <c r="T7618" s="8">
        <f t="shared" ref="T7618:T7681" si="359">((P7618*N7618)-(P7618*O7618*N7618))</f>
        <v>2814</v>
      </c>
      <c r="U7618" s="8">
        <f>Sales[[#This Row],[Unit Cost]]*Sales[[#This Row],[Order Quantity]]</f>
        <v>2532.6</v>
      </c>
    </row>
    <row r="7619" spans="1:21" x14ac:dyDescent="0.2">
      <c r="A7619" s="6" t="s">
        <v>7832</v>
      </c>
      <c r="B7619" s="6" t="s">
        <v>24</v>
      </c>
      <c r="C7619" s="6" t="s">
        <v>148</v>
      </c>
      <c r="D7619" s="7">
        <v>44100</v>
      </c>
      <c r="E7619" s="7">
        <v>44151</v>
      </c>
      <c r="F7619" s="7">
        <v>44164</v>
      </c>
      <c r="G7619" s="7">
        <v>44167</v>
      </c>
      <c r="H7619" s="6">
        <f t="shared" si="357"/>
        <v>16</v>
      </c>
      <c r="I7619" s="6" t="s">
        <v>215</v>
      </c>
      <c r="J7619" s="6">
        <v>2</v>
      </c>
      <c r="K7619" s="6">
        <v>48</v>
      </c>
      <c r="L7619" s="6">
        <v>29</v>
      </c>
      <c r="M7619" s="6">
        <v>10</v>
      </c>
      <c r="N7619" s="6">
        <v>5</v>
      </c>
      <c r="O7619" s="6">
        <v>0.4</v>
      </c>
      <c r="P7619" s="8">
        <v>3953</v>
      </c>
      <c r="Q7619" s="8">
        <v>2648.51</v>
      </c>
      <c r="R7619" s="8">
        <f t="shared" si="358"/>
        <v>-1383.5500000000011</v>
      </c>
      <c r="S7619" s="8">
        <f>(((Sales[[#This Row],[Unit Price]]-(Sales[[#This Row],[Discount Applied]]*Sales[[#This Row],[Unit Price]]))-Q7619)/Q7619)*100</f>
        <v>-10.447761194029852</v>
      </c>
      <c r="T7619" s="8">
        <f t="shared" si="359"/>
        <v>11859</v>
      </c>
      <c r="U7619" s="8">
        <f>Sales[[#This Row],[Unit Cost]]*Sales[[#This Row],[Order Quantity]]</f>
        <v>13242.550000000001</v>
      </c>
    </row>
    <row r="7620" spans="1:21" x14ac:dyDescent="0.2">
      <c r="A7620" s="6" t="s">
        <v>7833</v>
      </c>
      <c r="B7620" s="6" t="s">
        <v>25</v>
      </c>
      <c r="C7620" s="6" t="s">
        <v>146</v>
      </c>
      <c r="D7620" s="7">
        <v>44000</v>
      </c>
      <c r="E7620" s="7">
        <v>44151</v>
      </c>
      <c r="F7620" s="7">
        <v>44162</v>
      </c>
      <c r="G7620" s="7">
        <v>44172</v>
      </c>
      <c r="H7620" s="6">
        <f t="shared" si="357"/>
        <v>21</v>
      </c>
      <c r="I7620" s="6" t="s">
        <v>215</v>
      </c>
      <c r="J7620" s="6">
        <v>16</v>
      </c>
      <c r="K7620" s="6">
        <v>22</v>
      </c>
      <c r="L7620" s="6">
        <v>290</v>
      </c>
      <c r="M7620" s="6">
        <v>38</v>
      </c>
      <c r="N7620" s="6">
        <v>4</v>
      </c>
      <c r="O7620" s="6">
        <v>0.1</v>
      </c>
      <c r="P7620" s="8">
        <v>1011.7</v>
      </c>
      <c r="Q7620" s="8">
        <v>424.91399999999999</v>
      </c>
      <c r="R7620" s="8">
        <f t="shared" si="358"/>
        <v>1942.4639999999999</v>
      </c>
      <c r="S7620" s="8">
        <f>(((Sales[[#This Row],[Unit Price]]-(Sales[[#This Row],[Discount Applied]]*Sales[[#This Row],[Unit Price]]))-Q7620)/Q7620)*100</f>
        <v>114.28571428571428</v>
      </c>
      <c r="T7620" s="8">
        <f t="shared" si="359"/>
        <v>3642.12</v>
      </c>
      <c r="U7620" s="8">
        <f>Sales[[#This Row],[Unit Cost]]*Sales[[#This Row],[Order Quantity]]</f>
        <v>1699.6559999999999</v>
      </c>
    </row>
    <row r="7621" spans="1:21" x14ac:dyDescent="0.2">
      <c r="A7621" s="6" t="s">
        <v>7834</v>
      </c>
      <c r="B7621" s="6" t="s">
        <v>26</v>
      </c>
      <c r="C7621" s="6" t="s">
        <v>148</v>
      </c>
      <c r="D7621" s="7">
        <v>44000</v>
      </c>
      <c r="E7621" s="7">
        <v>44151</v>
      </c>
      <c r="F7621" s="7">
        <v>44158</v>
      </c>
      <c r="G7621" s="7">
        <v>44164</v>
      </c>
      <c r="H7621" s="6">
        <f t="shared" si="357"/>
        <v>13</v>
      </c>
      <c r="I7621" s="6" t="s">
        <v>215</v>
      </c>
      <c r="J7621" s="6">
        <v>27</v>
      </c>
      <c r="K7621" s="6">
        <v>7</v>
      </c>
      <c r="L7621" s="6">
        <v>53</v>
      </c>
      <c r="M7621" s="6">
        <v>40</v>
      </c>
      <c r="N7621" s="6">
        <v>4</v>
      </c>
      <c r="O7621" s="6">
        <v>0.05</v>
      </c>
      <c r="P7621" s="8">
        <v>214.4</v>
      </c>
      <c r="Q7621" s="8">
        <v>115.77600000000001</v>
      </c>
      <c r="R7621" s="8">
        <f t="shared" si="358"/>
        <v>351.61599999999999</v>
      </c>
      <c r="S7621" s="8">
        <f>(((Sales[[#This Row],[Unit Price]]-(Sales[[#This Row],[Discount Applied]]*Sales[[#This Row],[Unit Price]]))-Q7621)/Q7621)*100</f>
        <v>75.925925925925924</v>
      </c>
      <c r="T7621" s="8">
        <f t="shared" si="359"/>
        <v>814.72</v>
      </c>
      <c r="U7621" s="8">
        <f>Sales[[#This Row],[Unit Cost]]*Sales[[#This Row],[Order Quantity]]</f>
        <v>463.10400000000004</v>
      </c>
    </row>
    <row r="7622" spans="1:21" x14ac:dyDescent="0.2">
      <c r="A7622" s="6" t="s">
        <v>7835</v>
      </c>
      <c r="B7622" s="6" t="s">
        <v>25</v>
      </c>
      <c r="C7622" s="6" t="s">
        <v>145</v>
      </c>
      <c r="D7622" s="7">
        <v>44000</v>
      </c>
      <c r="E7622" s="7">
        <v>44151</v>
      </c>
      <c r="F7622" s="7">
        <v>44155</v>
      </c>
      <c r="G7622" s="7">
        <v>44164</v>
      </c>
      <c r="H7622" s="6">
        <f t="shared" si="357"/>
        <v>13</v>
      </c>
      <c r="I7622" s="6" t="s">
        <v>215</v>
      </c>
      <c r="J7622" s="6">
        <v>13</v>
      </c>
      <c r="K7622" s="6">
        <v>37</v>
      </c>
      <c r="L7622" s="6">
        <v>111</v>
      </c>
      <c r="M7622" s="6">
        <v>12</v>
      </c>
      <c r="N7622" s="6">
        <v>6</v>
      </c>
      <c r="O7622" s="6">
        <v>0.15</v>
      </c>
      <c r="P7622" s="8">
        <v>2452.2000000000003</v>
      </c>
      <c r="Q7622" s="8">
        <v>1716.5400000000002</v>
      </c>
      <c r="R7622" s="8">
        <f t="shared" si="358"/>
        <v>2206.9799999999996</v>
      </c>
      <c r="S7622" s="8">
        <f>(((Sales[[#This Row],[Unit Price]]-(Sales[[#This Row],[Discount Applied]]*Sales[[#This Row],[Unit Price]]))-Q7622)/Q7622)*100</f>
        <v>21.428571428571434</v>
      </c>
      <c r="T7622" s="8">
        <f t="shared" si="359"/>
        <v>12506.220000000001</v>
      </c>
      <c r="U7622" s="8">
        <f>Sales[[#This Row],[Unit Cost]]*Sales[[#This Row],[Order Quantity]]</f>
        <v>10299.240000000002</v>
      </c>
    </row>
    <row r="7623" spans="1:21" x14ac:dyDescent="0.2">
      <c r="A7623" s="6" t="s">
        <v>7836</v>
      </c>
      <c r="B7623" s="6" t="s">
        <v>25</v>
      </c>
      <c r="C7623" s="6" t="s">
        <v>148</v>
      </c>
      <c r="D7623" s="7">
        <v>44100</v>
      </c>
      <c r="E7623" s="7">
        <v>44151</v>
      </c>
      <c r="F7623" s="7">
        <v>44167</v>
      </c>
      <c r="G7623" s="7">
        <v>44171</v>
      </c>
      <c r="H7623" s="6">
        <f t="shared" si="357"/>
        <v>20</v>
      </c>
      <c r="I7623" s="6" t="s">
        <v>215</v>
      </c>
      <c r="J7623" s="6">
        <v>17</v>
      </c>
      <c r="K7623" s="6">
        <v>17</v>
      </c>
      <c r="L7623" s="6">
        <v>39</v>
      </c>
      <c r="M7623" s="6">
        <v>30</v>
      </c>
      <c r="N7623" s="6">
        <v>1</v>
      </c>
      <c r="O7623" s="6">
        <v>0.15</v>
      </c>
      <c r="P7623" s="8">
        <v>187.6</v>
      </c>
      <c r="Q7623" s="8">
        <v>105.05600000000001</v>
      </c>
      <c r="R7623" s="8">
        <f t="shared" si="358"/>
        <v>54.403999999999996</v>
      </c>
      <c r="S7623" s="8">
        <f>(((Sales[[#This Row],[Unit Price]]-(Sales[[#This Row],[Discount Applied]]*Sales[[#This Row],[Unit Price]]))-Q7623)/Q7623)*100</f>
        <v>51.785714285714278</v>
      </c>
      <c r="T7623" s="8">
        <f t="shared" si="359"/>
        <v>159.46</v>
      </c>
      <c r="U7623" s="8">
        <f>Sales[[#This Row],[Unit Cost]]*Sales[[#This Row],[Order Quantity]]</f>
        <v>105.05600000000001</v>
      </c>
    </row>
    <row r="7624" spans="1:21" x14ac:dyDescent="0.2">
      <c r="A7624" s="6" t="s">
        <v>7837</v>
      </c>
      <c r="B7624" s="6" t="s">
        <v>24</v>
      </c>
      <c r="C7624" s="6" t="s">
        <v>148</v>
      </c>
      <c r="D7624" s="7">
        <v>44000</v>
      </c>
      <c r="E7624" s="7">
        <v>44151</v>
      </c>
      <c r="F7624" s="7">
        <v>44167</v>
      </c>
      <c r="G7624" s="7">
        <v>44174</v>
      </c>
      <c r="H7624" s="6">
        <f t="shared" si="357"/>
        <v>23</v>
      </c>
      <c r="I7624" s="6" t="s">
        <v>215</v>
      </c>
      <c r="J7624" s="6">
        <v>7</v>
      </c>
      <c r="K7624" s="6">
        <v>50</v>
      </c>
      <c r="L7624" s="6">
        <v>21</v>
      </c>
      <c r="M7624" s="6">
        <v>5</v>
      </c>
      <c r="N7624" s="6">
        <v>2</v>
      </c>
      <c r="O7624" s="6">
        <v>0.05</v>
      </c>
      <c r="P7624" s="8">
        <v>2854.2000000000003</v>
      </c>
      <c r="Q7624" s="8">
        <v>1712.5200000000002</v>
      </c>
      <c r="R7624" s="8">
        <f t="shared" si="358"/>
        <v>1997.94</v>
      </c>
      <c r="S7624" s="8">
        <f>(((Sales[[#This Row],[Unit Price]]-(Sales[[#This Row],[Discount Applied]]*Sales[[#This Row],[Unit Price]]))-Q7624)/Q7624)*100</f>
        <v>58.333333333333329</v>
      </c>
      <c r="T7624" s="8">
        <f t="shared" si="359"/>
        <v>5422.9800000000005</v>
      </c>
      <c r="U7624" s="8">
        <f>Sales[[#This Row],[Unit Cost]]*Sales[[#This Row],[Order Quantity]]</f>
        <v>3425.0400000000004</v>
      </c>
    </row>
    <row r="7625" spans="1:21" x14ac:dyDescent="0.2">
      <c r="A7625" s="6" t="s">
        <v>7838</v>
      </c>
      <c r="B7625" s="6" t="s">
        <v>24</v>
      </c>
      <c r="C7625" s="6" t="s">
        <v>147</v>
      </c>
      <c r="D7625" s="7">
        <v>44000</v>
      </c>
      <c r="E7625" s="7">
        <v>44151</v>
      </c>
      <c r="F7625" s="7">
        <v>44178</v>
      </c>
      <c r="G7625" s="7">
        <v>44184</v>
      </c>
      <c r="H7625" s="6">
        <f t="shared" si="357"/>
        <v>33</v>
      </c>
      <c r="I7625" s="6" t="s">
        <v>215</v>
      </c>
      <c r="J7625" s="6">
        <v>5</v>
      </c>
      <c r="K7625" s="6">
        <v>27</v>
      </c>
      <c r="L7625" s="6">
        <v>205</v>
      </c>
      <c r="M7625" s="6">
        <v>19</v>
      </c>
      <c r="N7625" s="6">
        <v>4</v>
      </c>
      <c r="O7625" s="6">
        <v>0.15</v>
      </c>
      <c r="P7625" s="8">
        <v>261.3</v>
      </c>
      <c r="Q7625" s="8">
        <v>138.489</v>
      </c>
      <c r="R7625" s="8">
        <f t="shared" si="358"/>
        <v>334.46400000000006</v>
      </c>
      <c r="S7625" s="8">
        <f>(((Sales[[#This Row],[Unit Price]]-(Sales[[#This Row],[Discount Applied]]*Sales[[#This Row],[Unit Price]]))-Q7625)/Q7625)*100</f>
        <v>60.377358490566046</v>
      </c>
      <c r="T7625" s="8">
        <f t="shared" si="359"/>
        <v>888.42000000000007</v>
      </c>
      <c r="U7625" s="8">
        <f>Sales[[#This Row],[Unit Cost]]*Sales[[#This Row],[Order Quantity]]</f>
        <v>553.95600000000002</v>
      </c>
    </row>
    <row r="7626" spans="1:21" x14ac:dyDescent="0.2">
      <c r="A7626" s="6" t="s">
        <v>7839</v>
      </c>
      <c r="B7626" s="6" t="s">
        <v>24</v>
      </c>
      <c r="C7626" s="6" t="s">
        <v>147</v>
      </c>
      <c r="D7626" s="7">
        <v>44000</v>
      </c>
      <c r="E7626" s="7">
        <v>44151</v>
      </c>
      <c r="F7626" s="7">
        <v>44166</v>
      </c>
      <c r="G7626" s="7">
        <v>44174</v>
      </c>
      <c r="H7626" s="6">
        <f t="shared" si="357"/>
        <v>23</v>
      </c>
      <c r="I7626" s="6" t="s">
        <v>215</v>
      </c>
      <c r="J7626" s="6">
        <v>9</v>
      </c>
      <c r="K7626" s="6">
        <v>26</v>
      </c>
      <c r="L7626" s="6">
        <v>247</v>
      </c>
      <c r="M7626" s="6">
        <v>19</v>
      </c>
      <c r="N7626" s="6">
        <v>2</v>
      </c>
      <c r="O7626" s="6">
        <v>0.05</v>
      </c>
      <c r="P7626" s="8">
        <v>5688.3</v>
      </c>
      <c r="Q7626" s="8">
        <v>3526.7460000000001</v>
      </c>
      <c r="R7626" s="8">
        <f t="shared" si="358"/>
        <v>3754.2780000000002</v>
      </c>
      <c r="S7626" s="8">
        <f>(((Sales[[#This Row],[Unit Price]]-(Sales[[#This Row],[Discount Applied]]*Sales[[#This Row],[Unit Price]]))-Q7626)/Q7626)*100</f>
        <v>53.225806451612897</v>
      </c>
      <c r="T7626" s="8">
        <f t="shared" si="359"/>
        <v>10807.77</v>
      </c>
      <c r="U7626" s="8">
        <f>Sales[[#This Row],[Unit Cost]]*Sales[[#This Row],[Order Quantity]]</f>
        <v>7053.4920000000002</v>
      </c>
    </row>
    <row r="7627" spans="1:21" x14ac:dyDescent="0.2">
      <c r="A7627" s="6" t="s">
        <v>7840</v>
      </c>
      <c r="B7627" s="6" t="s">
        <v>23</v>
      </c>
      <c r="C7627" s="6" t="s">
        <v>145</v>
      </c>
      <c r="D7627" s="7">
        <v>44100</v>
      </c>
      <c r="E7627" s="7">
        <v>44152</v>
      </c>
      <c r="F7627" s="7">
        <v>44157</v>
      </c>
      <c r="G7627" s="7">
        <v>44158</v>
      </c>
      <c r="H7627" s="6">
        <f t="shared" si="357"/>
        <v>6</v>
      </c>
      <c r="I7627" s="6" t="s">
        <v>215</v>
      </c>
      <c r="J7627" s="6">
        <v>21</v>
      </c>
      <c r="K7627" s="6">
        <v>10</v>
      </c>
      <c r="L7627" s="6">
        <v>147</v>
      </c>
      <c r="M7627" s="6">
        <v>47</v>
      </c>
      <c r="N7627" s="6">
        <v>5</v>
      </c>
      <c r="O7627" s="6">
        <v>0.2</v>
      </c>
      <c r="P7627" s="8">
        <v>931.30000000000007</v>
      </c>
      <c r="Q7627" s="8">
        <v>772.97900000000004</v>
      </c>
      <c r="R7627" s="8">
        <f t="shared" si="358"/>
        <v>-139.69500000000062</v>
      </c>
      <c r="S7627" s="8">
        <f>(((Sales[[#This Row],[Unit Price]]-(Sales[[#This Row],[Discount Applied]]*Sales[[#This Row],[Unit Price]]))-Q7627)/Q7627)*100</f>
        <v>-3.6144578313252964</v>
      </c>
      <c r="T7627" s="8">
        <f t="shared" si="359"/>
        <v>3725.2</v>
      </c>
      <c r="U7627" s="8">
        <f>Sales[[#This Row],[Unit Cost]]*Sales[[#This Row],[Order Quantity]]</f>
        <v>3864.8950000000004</v>
      </c>
    </row>
    <row r="7628" spans="1:21" x14ac:dyDescent="0.2">
      <c r="A7628" s="6" t="s">
        <v>7841</v>
      </c>
      <c r="B7628" s="6" t="s">
        <v>24</v>
      </c>
      <c r="C7628" s="6" t="s">
        <v>144</v>
      </c>
      <c r="D7628" s="7">
        <v>44000</v>
      </c>
      <c r="E7628" s="7">
        <v>44152</v>
      </c>
      <c r="F7628" s="7">
        <v>44155</v>
      </c>
      <c r="G7628" s="7">
        <v>44161</v>
      </c>
      <c r="H7628" s="6">
        <f t="shared" si="357"/>
        <v>9</v>
      </c>
      <c r="I7628" s="6" t="s">
        <v>215</v>
      </c>
      <c r="J7628" s="6">
        <v>1</v>
      </c>
      <c r="K7628" s="6">
        <v>47</v>
      </c>
      <c r="L7628" s="6">
        <v>69</v>
      </c>
      <c r="M7628" s="6">
        <v>45</v>
      </c>
      <c r="N7628" s="6">
        <v>4</v>
      </c>
      <c r="O7628" s="6">
        <v>0.2</v>
      </c>
      <c r="P7628" s="8">
        <v>1118.9000000000001</v>
      </c>
      <c r="Q7628" s="8">
        <v>850.36400000000003</v>
      </c>
      <c r="R7628" s="8">
        <f t="shared" si="358"/>
        <v>179.02400000000034</v>
      </c>
      <c r="S7628" s="8">
        <f>(((Sales[[#This Row],[Unit Price]]-(Sales[[#This Row],[Discount Applied]]*Sales[[#This Row],[Unit Price]]))-Q7628)/Q7628)*100</f>
        <v>5.2631578947368522</v>
      </c>
      <c r="T7628" s="8">
        <f t="shared" si="359"/>
        <v>3580.4800000000005</v>
      </c>
      <c r="U7628" s="8">
        <f>Sales[[#This Row],[Unit Cost]]*Sales[[#This Row],[Order Quantity]]</f>
        <v>3401.4560000000001</v>
      </c>
    </row>
    <row r="7629" spans="1:21" x14ac:dyDescent="0.2">
      <c r="A7629" s="6" t="s">
        <v>7842</v>
      </c>
      <c r="B7629" s="6" t="s">
        <v>25</v>
      </c>
      <c r="C7629" s="6" t="s">
        <v>145</v>
      </c>
      <c r="D7629" s="7">
        <v>44100</v>
      </c>
      <c r="E7629" s="7">
        <v>44152</v>
      </c>
      <c r="F7629" s="7">
        <v>44156</v>
      </c>
      <c r="G7629" s="7">
        <v>44163</v>
      </c>
      <c r="H7629" s="6">
        <f t="shared" si="357"/>
        <v>11</v>
      </c>
      <c r="I7629" s="6" t="s">
        <v>215</v>
      </c>
      <c r="J7629" s="6">
        <v>17</v>
      </c>
      <c r="K7629" s="6">
        <v>15</v>
      </c>
      <c r="L7629" s="6">
        <v>128</v>
      </c>
      <c r="M7629" s="6">
        <v>24</v>
      </c>
      <c r="N7629" s="6">
        <v>5</v>
      </c>
      <c r="O7629" s="6">
        <v>7.4999999999999997E-2</v>
      </c>
      <c r="P7629" s="8">
        <v>1112.2</v>
      </c>
      <c r="Q7629" s="8">
        <v>533.85599999999999</v>
      </c>
      <c r="R7629" s="8">
        <f t="shared" si="358"/>
        <v>2474.6450000000004</v>
      </c>
      <c r="S7629" s="8">
        <f>(((Sales[[#This Row],[Unit Price]]-(Sales[[#This Row],[Discount Applied]]*Sales[[#This Row],[Unit Price]]))-Q7629)/Q7629)*100</f>
        <v>92.708333333333343</v>
      </c>
      <c r="T7629" s="8">
        <f t="shared" si="359"/>
        <v>5143.9250000000002</v>
      </c>
      <c r="U7629" s="8">
        <f>Sales[[#This Row],[Unit Cost]]*Sales[[#This Row],[Order Quantity]]</f>
        <v>2669.2799999999997</v>
      </c>
    </row>
    <row r="7630" spans="1:21" x14ac:dyDescent="0.2">
      <c r="A7630" s="6" t="s">
        <v>7843</v>
      </c>
      <c r="B7630" s="6" t="s">
        <v>26</v>
      </c>
      <c r="C7630" s="6" t="s">
        <v>143</v>
      </c>
      <c r="D7630" s="7">
        <v>44000</v>
      </c>
      <c r="E7630" s="7">
        <v>44152</v>
      </c>
      <c r="F7630" s="7">
        <v>44158</v>
      </c>
      <c r="G7630" s="7">
        <v>44161</v>
      </c>
      <c r="H7630" s="6">
        <f t="shared" si="357"/>
        <v>9</v>
      </c>
      <c r="I7630" s="6" t="s">
        <v>215</v>
      </c>
      <c r="J7630" s="6">
        <v>25</v>
      </c>
      <c r="K7630" s="6">
        <v>37</v>
      </c>
      <c r="L7630" s="6">
        <v>366</v>
      </c>
      <c r="M7630" s="6">
        <v>22</v>
      </c>
      <c r="N7630" s="6">
        <v>2</v>
      </c>
      <c r="O7630" s="6">
        <v>0.1</v>
      </c>
      <c r="P7630" s="8">
        <v>1909.5</v>
      </c>
      <c r="Q7630" s="8">
        <v>916.56</v>
      </c>
      <c r="R7630" s="8">
        <f t="shared" si="358"/>
        <v>1603.98</v>
      </c>
      <c r="S7630" s="8">
        <f>(((Sales[[#This Row],[Unit Price]]-(Sales[[#This Row],[Discount Applied]]*Sales[[#This Row],[Unit Price]]))-Q7630)/Q7630)*100</f>
        <v>87.500000000000014</v>
      </c>
      <c r="T7630" s="8">
        <f t="shared" si="359"/>
        <v>3437.1</v>
      </c>
      <c r="U7630" s="8">
        <f>Sales[[#This Row],[Unit Cost]]*Sales[[#This Row],[Order Quantity]]</f>
        <v>1833.12</v>
      </c>
    </row>
    <row r="7631" spans="1:21" x14ac:dyDescent="0.2">
      <c r="A7631" s="6" t="s">
        <v>7844</v>
      </c>
      <c r="B7631" s="6" t="s">
        <v>25</v>
      </c>
      <c r="C7631" s="6" t="s">
        <v>147</v>
      </c>
      <c r="D7631" s="7">
        <v>44100</v>
      </c>
      <c r="E7631" s="7">
        <v>44152</v>
      </c>
      <c r="F7631" s="7">
        <v>44166</v>
      </c>
      <c r="G7631" s="7">
        <v>44174</v>
      </c>
      <c r="H7631" s="6">
        <f t="shared" si="357"/>
        <v>22</v>
      </c>
      <c r="I7631" s="6" t="s">
        <v>215</v>
      </c>
      <c r="J7631" s="6">
        <v>17</v>
      </c>
      <c r="K7631" s="6">
        <v>16</v>
      </c>
      <c r="L7631" s="6">
        <v>218</v>
      </c>
      <c r="M7631" s="6">
        <v>40</v>
      </c>
      <c r="N7631" s="6">
        <v>5</v>
      </c>
      <c r="O7631" s="6">
        <v>0.15</v>
      </c>
      <c r="P7631" s="8">
        <v>5601.2</v>
      </c>
      <c r="Q7631" s="8">
        <v>4312.924</v>
      </c>
      <c r="R7631" s="8">
        <f t="shared" si="358"/>
        <v>2240.4799999999996</v>
      </c>
      <c r="S7631" s="8">
        <f>(((Sales[[#This Row],[Unit Price]]-(Sales[[#This Row],[Discount Applied]]*Sales[[#This Row],[Unit Price]]))-Q7631)/Q7631)*100</f>
        <v>10.389610389610379</v>
      </c>
      <c r="T7631" s="8">
        <f t="shared" si="359"/>
        <v>23805.1</v>
      </c>
      <c r="U7631" s="8">
        <f>Sales[[#This Row],[Unit Cost]]*Sales[[#This Row],[Order Quantity]]</f>
        <v>21564.62</v>
      </c>
    </row>
    <row r="7632" spans="1:21" x14ac:dyDescent="0.2">
      <c r="A7632" s="6" t="s">
        <v>7845</v>
      </c>
      <c r="B7632" s="6" t="s">
        <v>25</v>
      </c>
      <c r="C7632" s="6" t="s">
        <v>145</v>
      </c>
      <c r="D7632" s="7">
        <v>44100</v>
      </c>
      <c r="E7632" s="7">
        <v>44152</v>
      </c>
      <c r="F7632" s="7">
        <v>44164</v>
      </c>
      <c r="G7632" s="7">
        <v>44168</v>
      </c>
      <c r="H7632" s="6">
        <f t="shared" si="357"/>
        <v>16</v>
      </c>
      <c r="I7632" s="6" t="s">
        <v>215</v>
      </c>
      <c r="J7632" s="6">
        <v>20</v>
      </c>
      <c r="K7632" s="6">
        <v>28</v>
      </c>
      <c r="L7632" s="6">
        <v>135</v>
      </c>
      <c r="M7632" s="6">
        <v>16</v>
      </c>
      <c r="N7632" s="6">
        <v>8</v>
      </c>
      <c r="O7632" s="6">
        <v>0.05</v>
      </c>
      <c r="P7632" s="8">
        <v>951.4</v>
      </c>
      <c r="Q7632" s="8">
        <v>608.89599999999996</v>
      </c>
      <c r="R7632" s="8">
        <f t="shared" si="358"/>
        <v>2359.4719999999998</v>
      </c>
      <c r="S7632" s="8">
        <f>(((Sales[[#This Row],[Unit Price]]-(Sales[[#This Row],[Discount Applied]]*Sales[[#This Row],[Unit Price]]))-Q7632)/Q7632)*100</f>
        <v>48.4375</v>
      </c>
      <c r="T7632" s="8">
        <f t="shared" si="359"/>
        <v>7230.6399999999994</v>
      </c>
      <c r="U7632" s="8">
        <f>Sales[[#This Row],[Unit Cost]]*Sales[[#This Row],[Order Quantity]]</f>
        <v>4871.1679999999997</v>
      </c>
    </row>
    <row r="7633" spans="1:21" x14ac:dyDescent="0.2">
      <c r="A7633" s="6" t="s">
        <v>7846</v>
      </c>
      <c r="B7633" s="6" t="s">
        <v>26</v>
      </c>
      <c r="C7633" s="6" t="s">
        <v>146</v>
      </c>
      <c r="D7633" s="7">
        <v>44000</v>
      </c>
      <c r="E7633" s="7">
        <v>44152</v>
      </c>
      <c r="F7633" s="7">
        <v>44168</v>
      </c>
      <c r="G7633" s="7">
        <v>44170</v>
      </c>
      <c r="H7633" s="6">
        <f t="shared" si="357"/>
        <v>18</v>
      </c>
      <c r="I7633" s="6" t="s">
        <v>215</v>
      </c>
      <c r="J7633" s="6">
        <v>28</v>
      </c>
      <c r="K7633" s="6">
        <v>42</v>
      </c>
      <c r="L7633" s="6">
        <v>285</v>
      </c>
      <c r="M7633" s="6">
        <v>32</v>
      </c>
      <c r="N7633" s="6">
        <v>4</v>
      </c>
      <c r="O7633" s="6">
        <v>0.15</v>
      </c>
      <c r="P7633" s="8">
        <v>194.3</v>
      </c>
      <c r="Q7633" s="8">
        <v>97.15</v>
      </c>
      <c r="R7633" s="8">
        <f t="shared" si="358"/>
        <v>272.02</v>
      </c>
      <c r="S7633" s="8">
        <f>(((Sales[[#This Row],[Unit Price]]-(Sales[[#This Row],[Discount Applied]]*Sales[[#This Row],[Unit Price]]))-Q7633)/Q7633)*100</f>
        <v>70</v>
      </c>
      <c r="T7633" s="8">
        <f t="shared" si="359"/>
        <v>660.62</v>
      </c>
      <c r="U7633" s="8">
        <f>Sales[[#This Row],[Unit Cost]]*Sales[[#This Row],[Order Quantity]]</f>
        <v>388.6</v>
      </c>
    </row>
    <row r="7634" spans="1:21" x14ac:dyDescent="0.2">
      <c r="A7634" s="6" t="s">
        <v>7847</v>
      </c>
      <c r="B7634" s="6" t="s">
        <v>23</v>
      </c>
      <c r="C7634" s="6" t="s">
        <v>148</v>
      </c>
      <c r="D7634" s="7">
        <v>44100</v>
      </c>
      <c r="E7634" s="7">
        <v>44152</v>
      </c>
      <c r="F7634" s="7">
        <v>44173</v>
      </c>
      <c r="G7634" s="7">
        <v>44180</v>
      </c>
      <c r="H7634" s="6">
        <f t="shared" si="357"/>
        <v>28</v>
      </c>
      <c r="I7634" s="6" t="s">
        <v>215</v>
      </c>
      <c r="J7634" s="6">
        <v>23</v>
      </c>
      <c r="K7634" s="6">
        <v>9</v>
      </c>
      <c r="L7634" s="6">
        <v>21</v>
      </c>
      <c r="M7634" s="6">
        <v>11</v>
      </c>
      <c r="N7634" s="6">
        <v>4</v>
      </c>
      <c r="O7634" s="6">
        <v>0.05</v>
      </c>
      <c r="P7634" s="8">
        <v>3195.9</v>
      </c>
      <c r="Q7634" s="8">
        <v>1981.4580000000001</v>
      </c>
      <c r="R7634" s="8">
        <f t="shared" si="358"/>
        <v>4218.5879999999997</v>
      </c>
      <c r="S7634" s="8">
        <f>(((Sales[[#This Row],[Unit Price]]-(Sales[[#This Row],[Discount Applied]]*Sales[[#This Row],[Unit Price]]))-Q7634)/Q7634)*100</f>
        <v>53.225806451612897</v>
      </c>
      <c r="T7634" s="8">
        <f t="shared" si="359"/>
        <v>12144.42</v>
      </c>
      <c r="U7634" s="8">
        <f>Sales[[#This Row],[Unit Cost]]*Sales[[#This Row],[Order Quantity]]</f>
        <v>7925.8320000000003</v>
      </c>
    </row>
    <row r="7635" spans="1:21" x14ac:dyDescent="0.2">
      <c r="A7635" s="6" t="s">
        <v>7848</v>
      </c>
      <c r="B7635" s="6" t="s">
        <v>24</v>
      </c>
      <c r="C7635" s="6" t="s">
        <v>147</v>
      </c>
      <c r="D7635" s="7">
        <v>44000</v>
      </c>
      <c r="E7635" s="7">
        <v>44152</v>
      </c>
      <c r="F7635" s="7">
        <v>44161</v>
      </c>
      <c r="G7635" s="7">
        <v>44165</v>
      </c>
      <c r="H7635" s="6">
        <f t="shared" si="357"/>
        <v>13</v>
      </c>
      <c r="I7635" s="6" t="s">
        <v>215</v>
      </c>
      <c r="J7635" s="6">
        <v>1</v>
      </c>
      <c r="K7635" s="6">
        <v>5</v>
      </c>
      <c r="L7635" s="6">
        <v>236</v>
      </c>
      <c r="M7635" s="6">
        <v>2</v>
      </c>
      <c r="N7635" s="6">
        <v>7</v>
      </c>
      <c r="O7635" s="6">
        <v>7.4999999999999997E-2</v>
      </c>
      <c r="P7635" s="8">
        <v>1956.4</v>
      </c>
      <c r="Q7635" s="8">
        <v>1565.1200000000001</v>
      </c>
      <c r="R7635" s="8">
        <f t="shared" si="358"/>
        <v>1711.8500000000004</v>
      </c>
      <c r="S7635" s="8">
        <f>(((Sales[[#This Row],[Unit Price]]-(Sales[[#This Row],[Discount Applied]]*Sales[[#This Row],[Unit Price]]))-Q7635)/Q7635)*100</f>
        <v>15.624999999999996</v>
      </c>
      <c r="T7635" s="8">
        <f t="shared" si="359"/>
        <v>12667.69</v>
      </c>
      <c r="U7635" s="8">
        <f>Sales[[#This Row],[Unit Cost]]*Sales[[#This Row],[Order Quantity]]</f>
        <v>10955.84</v>
      </c>
    </row>
    <row r="7636" spans="1:21" x14ac:dyDescent="0.2">
      <c r="A7636" s="6" t="s">
        <v>7849</v>
      </c>
      <c r="B7636" s="6" t="s">
        <v>24</v>
      </c>
      <c r="C7636" s="6" t="s">
        <v>146</v>
      </c>
      <c r="D7636" s="7">
        <v>44000</v>
      </c>
      <c r="E7636" s="7">
        <v>44152</v>
      </c>
      <c r="F7636" s="7">
        <v>44154</v>
      </c>
      <c r="G7636" s="7">
        <v>44162</v>
      </c>
      <c r="H7636" s="6">
        <f t="shared" si="357"/>
        <v>10</v>
      </c>
      <c r="I7636" s="6" t="s">
        <v>215</v>
      </c>
      <c r="J7636" s="6">
        <v>3</v>
      </c>
      <c r="K7636" s="6">
        <v>6</v>
      </c>
      <c r="L7636" s="6">
        <v>288</v>
      </c>
      <c r="M7636" s="6">
        <v>32</v>
      </c>
      <c r="N7636" s="6">
        <v>8</v>
      </c>
      <c r="O7636" s="6">
        <v>0.05</v>
      </c>
      <c r="P7636" s="8">
        <v>938</v>
      </c>
      <c r="Q7636" s="8">
        <v>656.59999999999991</v>
      </c>
      <c r="R7636" s="8">
        <f t="shared" si="358"/>
        <v>1876.0000000000009</v>
      </c>
      <c r="S7636" s="8">
        <f>(((Sales[[#This Row],[Unit Price]]-(Sales[[#This Row],[Discount Applied]]*Sales[[#This Row],[Unit Price]]))-Q7636)/Q7636)*100</f>
        <v>35.714285714285737</v>
      </c>
      <c r="T7636" s="8">
        <f t="shared" si="359"/>
        <v>7128.8</v>
      </c>
      <c r="U7636" s="8">
        <f>Sales[[#This Row],[Unit Cost]]*Sales[[#This Row],[Order Quantity]]</f>
        <v>5252.7999999999993</v>
      </c>
    </row>
    <row r="7637" spans="1:21" x14ac:dyDescent="0.2">
      <c r="A7637" s="6" t="s">
        <v>7850</v>
      </c>
      <c r="B7637" s="6" t="s">
        <v>23</v>
      </c>
      <c r="C7637" s="6" t="s">
        <v>148</v>
      </c>
      <c r="D7637" s="7">
        <v>44100</v>
      </c>
      <c r="E7637" s="7">
        <v>44152</v>
      </c>
      <c r="F7637" s="7">
        <v>44155</v>
      </c>
      <c r="G7637" s="7">
        <v>44164</v>
      </c>
      <c r="H7637" s="6">
        <f t="shared" si="357"/>
        <v>12</v>
      </c>
      <c r="I7637" s="6" t="s">
        <v>215</v>
      </c>
      <c r="J7637" s="6">
        <v>25</v>
      </c>
      <c r="K7637" s="6">
        <v>36</v>
      </c>
      <c r="L7637" s="6">
        <v>35</v>
      </c>
      <c r="M7637" s="6">
        <v>13</v>
      </c>
      <c r="N7637" s="6">
        <v>1</v>
      </c>
      <c r="O7637" s="6">
        <v>0.15</v>
      </c>
      <c r="P7637" s="8">
        <v>2237.8000000000002</v>
      </c>
      <c r="Q7637" s="8">
        <v>1902.13</v>
      </c>
      <c r="R7637" s="8">
        <f t="shared" si="358"/>
        <v>0</v>
      </c>
      <c r="S7637" s="8">
        <f>(((Sales[[#This Row],[Unit Price]]-(Sales[[#This Row],[Discount Applied]]*Sales[[#This Row],[Unit Price]]))-Q7637)/Q7637)*100</f>
        <v>0</v>
      </c>
      <c r="T7637" s="8">
        <f t="shared" si="359"/>
        <v>1902.13</v>
      </c>
      <c r="U7637" s="8">
        <f>Sales[[#This Row],[Unit Cost]]*Sales[[#This Row],[Order Quantity]]</f>
        <v>1902.13</v>
      </c>
    </row>
    <row r="7638" spans="1:21" x14ac:dyDescent="0.2">
      <c r="A7638" s="6" t="s">
        <v>7851</v>
      </c>
      <c r="B7638" s="6" t="s">
        <v>24</v>
      </c>
      <c r="C7638" s="6" t="s">
        <v>147</v>
      </c>
      <c r="D7638" s="7">
        <v>44100</v>
      </c>
      <c r="E7638" s="7">
        <v>44152</v>
      </c>
      <c r="F7638" s="7">
        <v>44158</v>
      </c>
      <c r="G7638" s="7">
        <v>44160</v>
      </c>
      <c r="H7638" s="6">
        <f t="shared" si="357"/>
        <v>8</v>
      </c>
      <c r="I7638" s="6" t="s">
        <v>215</v>
      </c>
      <c r="J7638" s="6">
        <v>2</v>
      </c>
      <c r="K7638" s="6">
        <v>8</v>
      </c>
      <c r="L7638" s="6">
        <v>238</v>
      </c>
      <c r="M7638" s="6">
        <v>43</v>
      </c>
      <c r="N7638" s="6">
        <v>8</v>
      </c>
      <c r="O7638" s="6">
        <v>0.4</v>
      </c>
      <c r="P7638" s="8">
        <v>3685</v>
      </c>
      <c r="Q7638" s="8">
        <v>3095.4</v>
      </c>
      <c r="R7638" s="8">
        <f t="shared" si="358"/>
        <v>-7075.2000000000007</v>
      </c>
      <c r="S7638" s="8">
        <f>(((Sales[[#This Row],[Unit Price]]-(Sales[[#This Row],[Discount Applied]]*Sales[[#This Row],[Unit Price]]))-Q7638)/Q7638)*100</f>
        <v>-28.571428571428577</v>
      </c>
      <c r="T7638" s="8">
        <f t="shared" si="359"/>
        <v>17688</v>
      </c>
      <c r="U7638" s="8">
        <f>Sales[[#This Row],[Unit Cost]]*Sales[[#This Row],[Order Quantity]]</f>
        <v>24763.200000000001</v>
      </c>
    </row>
    <row r="7639" spans="1:21" x14ac:dyDescent="0.2">
      <c r="A7639" s="6" t="s">
        <v>7852</v>
      </c>
      <c r="B7639" s="6" t="s">
        <v>25</v>
      </c>
      <c r="C7639" s="6" t="s">
        <v>145</v>
      </c>
      <c r="D7639" s="7">
        <v>44000</v>
      </c>
      <c r="E7639" s="7">
        <v>44152</v>
      </c>
      <c r="F7639" s="7">
        <v>44180</v>
      </c>
      <c r="G7639" s="7">
        <v>44185</v>
      </c>
      <c r="H7639" s="6">
        <f t="shared" si="357"/>
        <v>33</v>
      </c>
      <c r="I7639" s="6" t="s">
        <v>215</v>
      </c>
      <c r="J7639" s="6">
        <v>14</v>
      </c>
      <c r="K7639" s="6">
        <v>23</v>
      </c>
      <c r="L7639" s="6">
        <v>176</v>
      </c>
      <c r="M7639" s="6">
        <v>41</v>
      </c>
      <c r="N7639" s="6">
        <v>1</v>
      </c>
      <c r="O7639" s="6">
        <v>0.2</v>
      </c>
      <c r="P7639" s="8">
        <v>2820.7000000000003</v>
      </c>
      <c r="Q7639" s="8">
        <v>1664.213</v>
      </c>
      <c r="R7639" s="8">
        <f t="shared" si="358"/>
        <v>592.34700000000043</v>
      </c>
      <c r="S7639" s="8">
        <f>(((Sales[[#This Row],[Unit Price]]-(Sales[[#This Row],[Discount Applied]]*Sales[[#This Row],[Unit Price]]))-Q7639)/Q7639)*100</f>
        <v>35.59322033898308</v>
      </c>
      <c r="T7639" s="8">
        <f t="shared" si="359"/>
        <v>2256.5600000000004</v>
      </c>
      <c r="U7639" s="8">
        <f>Sales[[#This Row],[Unit Cost]]*Sales[[#This Row],[Order Quantity]]</f>
        <v>1664.213</v>
      </c>
    </row>
    <row r="7640" spans="1:21" x14ac:dyDescent="0.2">
      <c r="A7640" s="6" t="s">
        <v>7853</v>
      </c>
      <c r="B7640" s="6" t="s">
        <v>24</v>
      </c>
      <c r="C7640" s="6" t="s">
        <v>147</v>
      </c>
      <c r="D7640" s="7">
        <v>44000</v>
      </c>
      <c r="E7640" s="7">
        <v>44152</v>
      </c>
      <c r="F7640" s="7">
        <v>44180</v>
      </c>
      <c r="G7640" s="7">
        <v>44189</v>
      </c>
      <c r="H7640" s="6">
        <f t="shared" si="357"/>
        <v>37</v>
      </c>
      <c r="I7640" s="6" t="s">
        <v>215</v>
      </c>
      <c r="J7640" s="6">
        <v>6</v>
      </c>
      <c r="K7640" s="6">
        <v>24</v>
      </c>
      <c r="L7640" s="6">
        <v>257</v>
      </c>
      <c r="M7640" s="6">
        <v>36</v>
      </c>
      <c r="N7640" s="6">
        <v>2</v>
      </c>
      <c r="O7640" s="6">
        <v>0.05</v>
      </c>
      <c r="P7640" s="8">
        <v>857.6</v>
      </c>
      <c r="Q7640" s="8">
        <v>445.95200000000006</v>
      </c>
      <c r="R7640" s="8">
        <f t="shared" si="358"/>
        <v>737.53599999999994</v>
      </c>
      <c r="S7640" s="8">
        <f>(((Sales[[#This Row],[Unit Price]]-(Sales[[#This Row],[Discount Applied]]*Sales[[#This Row],[Unit Price]]))-Q7640)/Q7640)*100</f>
        <v>82.692307692307679</v>
      </c>
      <c r="T7640" s="8">
        <f t="shared" si="359"/>
        <v>1629.44</v>
      </c>
      <c r="U7640" s="8">
        <f>Sales[[#This Row],[Unit Cost]]*Sales[[#This Row],[Order Quantity]]</f>
        <v>891.90400000000011</v>
      </c>
    </row>
    <row r="7641" spans="1:21" x14ac:dyDescent="0.2">
      <c r="A7641" s="6" t="s">
        <v>7854</v>
      </c>
      <c r="B7641" s="6" t="s">
        <v>24</v>
      </c>
      <c r="C7641" s="6" t="s">
        <v>145</v>
      </c>
      <c r="D7641" s="7">
        <v>44100</v>
      </c>
      <c r="E7641" s="7">
        <v>44153</v>
      </c>
      <c r="F7641" s="7">
        <v>44168</v>
      </c>
      <c r="G7641" s="7">
        <v>44175</v>
      </c>
      <c r="H7641" s="6">
        <f t="shared" si="357"/>
        <v>22</v>
      </c>
      <c r="I7641" s="6" t="s">
        <v>215</v>
      </c>
      <c r="J7641" s="6">
        <v>10</v>
      </c>
      <c r="K7641" s="6">
        <v>31</v>
      </c>
      <c r="L7641" s="6">
        <v>119</v>
      </c>
      <c r="M7641" s="6">
        <v>20</v>
      </c>
      <c r="N7641" s="6">
        <v>1</v>
      </c>
      <c r="O7641" s="6">
        <v>0.05</v>
      </c>
      <c r="P7641" s="8">
        <v>871</v>
      </c>
      <c r="Q7641" s="8">
        <v>679.38</v>
      </c>
      <c r="R7641" s="8">
        <f t="shared" si="358"/>
        <v>148.07000000000005</v>
      </c>
      <c r="S7641" s="8">
        <f>(((Sales[[#This Row],[Unit Price]]-(Sales[[#This Row],[Discount Applied]]*Sales[[#This Row],[Unit Price]]))-Q7641)/Q7641)*100</f>
        <v>21.794871794871803</v>
      </c>
      <c r="T7641" s="8">
        <f t="shared" si="359"/>
        <v>827.45</v>
      </c>
      <c r="U7641" s="8">
        <f>Sales[[#This Row],[Unit Cost]]*Sales[[#This Row],[Order Quantity]]</f>
        <v>679.38</v>
      </c>
    </row>
    <row r="7642" spans="1:21" x14ac:dyDescent="0.2">
      <c r="A7642" s="6" t="s">
        <v>7855</v>
      </c>
      <c r="B7642" s="6" t="s">
        <v>25</v>
      </c>
      <c r="C7642" s="6" t="s">
        <v>145</v>
      </c>
      <c r="D7642" s="7">
        <v>44000</v>
      </c>
      <c r="E7642" s="7">
        <v>44153</v>
      </c>
      <c r="F7642" s="7">
        <v>44170</v>
      </c>
      <c r="G7642" s="7">
        <v>44173</v>
      </c>
      <c r="H7642" s="6">
        <f t="shared" si="357"/>
        <v>20</v>
      </c>
      <c r="I7642" s="6" t="s">
        <v>215</v>
      </c>
      <c r="J7642" s="6">
        <v>14</v>
      </c>
      <c r="K7642" s="6">
        <v>41</v>
      </c>
      <c r="L7642" s="6">
        <v>101</v>
      </c>
      <c r="M7642" s="6">
        <v>18</v>
      </c>
      <c r="N7642" s="6">
        <v>7</v>
      </c>
      <c r="O7642" s="6">
        <v>0.05</v>
      </c>
      <c r="P7642" s="8">
        <v>3658.2000000000003</v>
      </c>
      <c r="Q7642" s="8">
        <v>2780.2320000000004</v>
      </c>
      <c r="R7642" s="8">
        <f t="shared" si="358"/>
        <v>4865.405999999999</v>
      </c>
      <c r="S7642" s="8">
        <f>(((Sales[[#This Row],[Unit Price]]-(Sales[[#This Row],[Discount Applied]]*Sales[[#This Row],[Unit Price]]))-Q7642)/Q7642)*100</f>
        <v>24.999999999999996</v>
      </c>
      <c r="T7642" s="8">
        <f t="shared" si="359"/>
        <v>24327.030000000002</v>
      </c>
      <c r="U7642" s="8">
        <f>Sales[[#This Row],[Unit Cost]]*Sales[[#This Row],[Order Quantity]]</f>
        <v>19461.624000000003</v>
      </c>
    </row>
    <row r="7643" spans="1:21" x14ac:dyDescent="0.2">
      <c r="A7643" s="6" t="s">
        <v>7856</v>
      </c>
      <c r="B7643" s="6" t="s">
        <v>24</v>
      </c>
      <c r="C7643" s="6" t="s">
        <v>143</v>
      </c>
      <c r="D7643" s="7">
        <v>44100</v>
      </c>
      <c r="E7643" s="7">
        <v>44153</v>
      </c>
      <c r="F7643" s="7">
        <v>44170</v>
      </c>
      <c r="G7643" s="7">
        <v>44178</v>
      </c>
      <c r="H7643" s="6">
        <f t="shared" si="357"/>
        <v>25</v>
      </c>
      <c r="I7643" s="6" t="s">
        <v>215</v>
      </c>
      <c r="J7643" s="6">
        <v>5</v>
      </c>
      <c r="K7643" s="6">
        <v>37</v>
      </c>
      <c r="L7643" s="6">
        <v>330</v>
      </c>
      <c r="M7643" s="6">
        <v>39</v>
      </c>
      <c r="N7643" s="6">
        <v>1</v>
      </c>
      <c r="O7643" s="6">
        <v>7.4999999999999997E-2</v>
      </c>
      <c r="P7643" s="8">
        <v>6043.4000000000005</v>
      </c>
      <c r="Q7643" s="8">
        <v>2598.6620000000003</v>
      </c>
      <c r="R7643" s="8">
        <f t="shared" si="358"/>
        <v>2991.4830000000002</v>
      </c>
      <c r="S7643" s="8">
        <f>(((Sales[[#This Row],[Unit Price]]-(Sales[[#This Row],[Discount Applied]]*Sales[[#This Row],[Unit Price]]))-Q7643)/Q7643)*100</f>
        <v>115.11627906976744</v>
      </c>
      <c r="T7643" s="8">
        <f t="shared" si="359"/>
        <v>5590.1450000000004</v>
      </c>
      <c r="U7643" s="8">
        <f>Sales[[#This Row],[Unit Cost]]*Sales[[#This Row],[Order Quantity]]</f>
        <v>2598.6620000000003</v>
      </c>
    </row>
    <row r="7644" spans="1:21" x14ac:dyDescent="0.2">
      <c r="A7644" s="6" t="s">
        <v>7857</v>
      </c>
      <c r="B7644" s="6" t="s">
        <v>25</v>
      </c>
      <c r="C7644" s="6" t="s">
        <v>146</v>
      </c>
      <c r="D7644" s="7">
        <v>44000</v>
      </c>
      <c r="E7644" s="7">
        <v>44153</v>
      </c>
      <c r="F7644" s="7">
        <v>44162</v>
      </c>
      <c r="G7644" s="7">
        <v>44166</v>
      </c>
      <c r="H7644" s="6">
        <f t="shared" si="357"/>
        <v>13</v>
      </c>
      <c r="I7644" s="6" t="s">
        <v>215</v>
      </c>
      <c r="J7644" s="6">
        <v>19</v>
      </c>
      <c r="K7644" s="6">
        <v>7</v>
      </c>
      <c r="L7644" s="6">
        <v>289</v>
      </c>
      <c r="M7644" s="6">
        <v>4</v>
      </c>
      <c r="N7644" s="6">
        <v>7</v>
      </c>
      <c r="O7644" s="6">
        <v>0.3</v>
      </c>
      <c r="P7644" s="8">
        <v>2398.6</v>
      </c>
      <c r="Q7644" s="8">
        <v>1151.328</v>
      </c>
      <c r="R7644" s="8">
        <f t="shared" si="358"/>
        <v>3693.844000000001</v>
      </c>
      <c r="S7644" s="8">
        <f>(((Sales[[#This Row],[Unit Price]]-(Sales[[#This Row],[Discount Applied]]*Sales[[#This Row],[Unit Price]]))-Q7644)/Q7644)*100</f>
        <v>45.833333333333336</v>
      </c>
      <c r="T7644" s="8">
        <f t="shared" si="359"/>
        <v>11753.140000000001</v>
      </c>
      <c r="U7644" s="8">
        <f>Sales[[#This Row],[Unit Cost]]*Sales[[#This Row],[Order Quantity]]</f>
        <v>8059.2960000000003</v>
      </c>
    </row>
    <row r="7645" spans="1:21" x14ac:dyDescent="0.2">
      <c r="A7645" s="6" t="s">
        <v>7858</v>
      </c>
      <c r="B7645" s="6" t="s">
        <v>25</v>
      </c>
      <c r="C7645" s="6" t="s">
        <v>145</v>
      </c>
      <c r="D7645" s="7">
        <v>44000</v>
      </c>
      <c r="E7645" s="7">
        <v>44153</v>
      </c>
      <c r="F7645" s="7">
        <v>44179</v>
      </c>
      <c r="G7645" s="7">
        <v>44189</v>
      </c>
      <c r="H7645" s="6">
        <f t="shared" si="357"/>
        <v>36</v>
      </c>
      <c r="I7645" s="6" t="s">
        <v>215</v>
      </c>
      <c r="J7645" s="6">
        <v>18</v>
      </c>
      <c r="K7645" s="6">
        <v>17</v>
      </c>
      <c r="L7645" s="6">
        <v>97</v>
      </c>
      <c r="M7645" s="6">
        <v>14</v>
      </c>
      <c r="N7645" s="6">
        <v>8</v>
      </c>
      <c r="O7645" s="6">
        <v>0.05</v>
      </c>
      <c r="P7645" s="8">
        <v>4020</v>
      </c>
      <c r="Q7645" s="8">
        <v>2894.4</v>
      </c>
      <c r="R7645" s="8">
        <f t="shared" si="358"/>
        <v>7396.7999999999993</v>
      </c>
      <c r="S7645" s="8">
        <f>(((Sales[[#This Row],[Unit Price]]-(Sales[[#This Row],[Discount Applied]]*Sales[[#This Row],[Unit Price]]))-Q7645)/Q7645)*100</f>
        <v>31.944444444444443</v>
      </c>
      <c r="T7645" s="8">
        <f t="shared" si="359"/>
        <v>30552</v>
      </c>
      <c r="U7645" s="8">
        <f>Sales[[#This Row],[Unit Cost]]*Sales[[#This Row],[Order Quantity]]</f>
        <v>23155.200000000001</v>
      </c>
    </row>
    <row r="7646" spans="1:21" x14ac:dyDescent="0.2">
      <c r="A7646" s="6" t="s">
        <v>7859</v>
      </c>
      <c r="B7646" s="6" t="s">
        <v>24</v>
      </c>
      <c r="C7646" s="6" t="s">
        <v>148</v>
      </c>
      <c r="D7646" s="7">
        <v>44100</v>
      </c>
      <c r="E7646" s="7">
        <v>44153</v>
      </c>
      <c r="F7646" s="7">
        <v>44160</v>
      </c>
      <c r="G7646" s="7">
        <v>44170</v>
      </c>
      <c r="H7646" s="6">
        <f t="shared" si="357"/>
        <v>17</v>
      </c>
      <c r="I7646" s="6" t="s">
        <v>215</v>
      </c>
      <c r="J7646" s="6">
        <v>1</v>
      </c>
      <c r="K7646" s="6">
        <v>36</v>
      </c>
      <c r="L7646" s="6">
        <v>39</v>
      </c>
      <c r="M7646" s="6">
        <v>26</v>
      </c>
      <c r="N7646" s="6">
        <v>3</v>
      </c>
      <c r="O7646" s="6">
        <v>0.1</v>
      </c>
      <c r="P7646" s="8">
        <v>214.4</v>
      </c>
      <c r="Q7646" s="8">
        <v>137.21600000000001</v>
      </c>
      <c r="R7646" s="8">
        <f t="shared" si="358"/>
        <v>167.23199999999997</v>
      </c>
      <c r="S7646" s="8">
        <f>(((Sales[[#This Row],[Unit Price]]-(Sales[[#This Row],[Discount Applied]]*Sales[[#This Row],[Unit Price]]))-Q7646)/Q7646)*100</f>
        <v>40.625</v>
      </c>
      <c r="T7646" s="8">
        <f t="shared" si="359"/>
        <v>578.88</v>
      </c>
      <c r="U7646" s="8">
        <f>Sales[[#This Row],[Unit Cost]]*Sales[[#This Row],[Order Quantity]]</f>
        <v>411.64800000000002</v>
      </c>
    </row>
    <row r="7647" spans="1:21" x14ac:dyDescent="0.2">
      <c r="A7647" s="6" t="s">
        <v>7860</v>
      </c>
      <c r="B7647" s="6" t="s">
        <v>25</v>
      </c>
      <c r="C7647" s="6" t="s">
        <v>147</v>
      </c>
      <c r="D7647" s="7">
        <v>44100</v>
      </c>
      <c r="E7647" s="7">
        <v>44153</v>
      </c>
      <c r="F7647" s="7">
        <v>44175</v>
      </c>
      <c r="G7647" s="7">
        <v>44180</v>
      </c>
      <c r="H7647" s="6">
        <f t="shared" si="357"/>
        <v>27</v>
      </c>
      <c r="I7647" s="6" t="s">
        <v>215</v>
      </c>
      <c r="J7647" s="6">
        <v>18</v>
      </c>
      <c r="K7647" s="6">
        <v>2</v>
      </c>
      <c r="L7647" s="6">
        <v>260</v>
      </c>
      <c r="M7647" s="6">
        <v>12</v>
      </c>
      <c r="N7647" s="6">
        <v>1</v>
      </c>
      <c r="O7647" s="6">
        <v>0.15</v>
      </c>
      <c r="P7647" s="8">
        <v>6210.9000000000005</v>
      </c>
      <c r="Q7647" s="8">
        <v>2981.232</v>
      </c>
      <c r="R7647" s="8">
        <f t="shared" si="358"/>
        <v>2298.0330000000004</v>
      </c>
      <c r="S7647" s="8">
        <f>(((Sales[[#This Row],[Unit Price]]-(Sales[[#This Row],[Discount Applied]]*Sales[[#This Row],[Unit Price]]))-Q7647)/Q7647)*100</f>
        <v>77.083333333333343</v>
      </c>
      <c r="T7647" s="8">
        <f t="shared" si="359"/>
        <v>5279.2650000000003</v>
      </c>
      <c r="U7647" s="8">
        <f>Sales[[#This Row],[Unit Cost]]*Sales[[#This Row],[Order Quantity]]</f>
        <v>2981.232</v>
      </c>
    </row>
    <row r="7648" spans="1:21" x14ac:dyDescent="0.2">
      <c r="A7648" s="6" t="s">
        <v>7861</v>
      </c>
      <c r="B7648" s="6" t="s">
        <v>24</v>
      </c>
      <c r="C7648" s="6" t="s">
        <v>147</v>
      </c>
      <c r="D7648" s="7">
        <v>44100</v>
      </c>
      <c r="E7648" s="7">
        <v>44154</v>
      </c>
      <c r="F7648" s="7">
        <v>44176</v>
      </c>
      <c r="G7648" s="7">
        <v>44182</v>
      </c>
      <c r="H7648" s="6">
        <f t="shared" si="357"/>
        <v>28</v>
      </c>
      <c r="I7648" s="6" t="s">
        <v>215</v>
      </c>
      <c r="J7648" s="6">
        <v>8</v>
      </c>
      <c r="K7648" s="6">
        <v>21</v>
      </c>
      <c r="L7648" s="6">
        <v>258</v>
      </c>
      <c r="M7648" s="6">
        <v>13</v>
      </c>
      <c r="N7648" s="6">
        <v>6</v>
      </c>
      <c r="O7648" s="6">
        <v>0.4</v>
      </c>
      <c r="P7648" s="8">
        <v>2432.1</v>
      </c>
      <c r="Q7648" s="8">
        <v>1167.4079999999999</v>
      </c>
      <c r="R7648" s="8">
        <f t="shared" si="358"/>
        <v>1751.1119999999983</v>
      </c>
      <c r="S7648" s="8">
        <f>(((Sales[[#This Row],[Unit Price]]-(Sales[[#This Row],[Discount Applied]]*Sales[[#This Row],[Unit Price]]))-Q7648)/Q7648)*100</f>
        <v>24.999999999999989</v>
      </c>
      <c r="T7648" s="8">
        <f t="shared" si="359"/>
        <v>8755.5599999999977</v>
      </c>
      <c r="U7648" s="8">
        <f>Sales[[#This Row],[Unit Cost]]*Sales[[#This Row],[Order Quantity]]</f>
        <v>7004.4479999999994</v>
      </c>
    </row>
    <row r="7649" spans="1:21" x14ac:dyDescent="0.2">
      <c r="A7649" s="6" t="s">
        <v>7862</v>
      </c>
      <c r="B7649" s="6" t="s">
        <v>24</v>
      </c>
      <c r="C7649" s="6" t="s">
        <v>146</v>
      </c>
      <c r="D7649" s="7">
        <v>44000</v>
      </c>
      <c r="E7649" s="7">
        <v>44154</v>
      </c>
      <c r="F7649" s="7">
        <v>44170</v>
      </c>
      <c r="G7649" s="7">
        <v>44177</v>
      </c>
      <c r="H7649" s="6">
        <f t="shared" si="357"/>
        <v>23</v>
      </c>
      <c r="I7649" s="6" t="s">
        <v>215</v>
      </c>
      <c r="J7649" s="6">
        <v>9</v>
      </c>
      <c r="K7649" s="6">
        <v>15</v>
      </c>
      <c r="L7649" s="6">
        <v>276</v>
      </c>
      <c r="M7649" s="6">
        <v>22</v>
      </c>
      <c r="N7649" s="6">
        <v>6</v>
      </c>
      <c r="O7649" s="6">
        <v>0.15</v>
      </c>
      <c r="P7649" s="8">
        <v>201</v>
      </c>
      <c r="Q7649" s="8">
        <v>168.84</v>
      </c>
      <c r="R7649" s="8">
        <f t="shared" si="358"/>
        <v>12.059999999999945</v>
      </c>
      <c r="S7649" s="8">
        <f>(((Sales[[#This Row],[Unit Price]]-(Sales[[#This Row],[Discount Applied]]*Sales[[#This Row],[Unit Price]]))-Q7649)/Q7649)*100</f>
        <v>1.1904761904761851</v>
      </c>
      <c r="T7649" s="8">
        <f t="shared" si="359"/>
        <v>1025.0999999999999</v>
      </c>
      <c r="U7649" s="8">
        <f>Sales[[#This Row],[Unit Cost]]*Sales[[#This Row],[Order Quantity]]</f>
        <v>1013.04</v>
      </c>
    </row>
    <row r="7650" spans="1:21" x14ac:dyDescent="0.2">
      <c r="A7650" s="6" t="s">
        <v>7863</v>
      </c>
      <c r="B7650" s="6" t="s">
        <v>23</v>
      </c>
      <c r="C7650" s="6" t="s">
        <v>144</v>
      </c>
      <c r="D7650" s="7">
        <v>44100</v>
      </c>
      <c r="E7650" s="7">
        <v>44154</v>
      </c>
      <c r="F7650" s="7">
        <v>44160</v>
      </c>
      <c r="G7650" s="7">
        <v>44167</v>
      </c>
      <c r="H7650" s="6">
        <f t="shared" si="357"/>
        <v>13</v>
      </c>
      <c r="I7650" s="6" t="s">
        <v>215</v>
      </c>
      <c r="J7650" s="6">
        <v>22</v>
      </c>
      <c r="K7650" s="6">
        <v>36</v>
      </c>
      <c r="L7650" s="6">
        <v>67</v>
      </c>
      <c r="M7650" s="6">
        <v>45</v>
      </c>
      <c r="N7650" s="6">
        <v>1</v>
      </c>
      <c r="O7650" s="6">
        <v>7.4999999999999997E-2</v>
      </c>
      <c r="P7650" s="8">
        <v>683.4</v>
      </c>
      <c r="Q7650" s="8">
        <v>362.202</v>
      </c>
      <c r="R7650" s="8">
        <f t="shared" si="358"/>
        <v>269.94299999999998</v>
      </c>
      <c r="S7650" s="8">
        <f>(((Sales[[#This Row],[Unit Price]]-(Sales[[#This Row],[Discount Applied]]*Sales[[#This Row],[Unit Price]]))-Q7650)/Q7650)*100</f>
        <v>74.528301886792448</v>
      </c>
      <c r="T7650" s="8">
        <f t="shared" si="359"/>
        <v>632.14499999999998</v>
      </c>
      <c r="U7650" s="8">
        <f>Sales[[#This Row],[Unit Cost]]*Sales[[#This Row],[Order Quantity]]</f>
        <v>362.202</v>
      </c>
    </row>
    <row r="7651" spans="1:21" x14ac:dyDescent="0.2">
      <c r="A7651" s="6" t="s">
        <v>7864</v>
      </c>
      <c r="B7651" s="6" t="s">
        <v>24</v>
      </c>
      <c r="C7651" s="6" t="s">
        <v>148</v>
      </c>
      <c r="D7651" s="7">
        <v>44100</v>
      </c>
      <c r="E7651" s="7">
        <v>44154</v>
      </c>
      <c r="F7651" s="7">
        <v>44165</v>
      </c>
      <c r="G7651" s="7">
        <v>44171</v>
      </c>
      <c r="H7651" s="6">
        <f t="shared" si="357"/>
        <v>17</v>
      </c>
      <c r="I7651" s="6" t="s">
        <v>215</v>
      </c>
      <c r="J7651" s="6">
        <v>8</v>
      </c>
      <c r="K7651" s="6">
        <v>34</v>
      </c>
      <c r="L7651" s="6">
        <v>36</v>
      </c>
      <c r="M7651" s="6">
        <v>27</v>
      </c>
      <c r="N7651" s="6">
        <v>4</v>
      </c>
      <c r="O7651" s="6">
        <v>0.3</v>
      </c>
      <c r="P7651" s="8">
        <v>6271.2</v>
      </c>
      <c r="Q7651" s="8">
        <v>3762.72</v>
      </c>
      <c r="R7651" s="8">
        <f t="shared" si="358"/>
        <v>2508.4800000000014</v>
      </c>
      <c r="S7651" s="8">
        <f>(((Sales[[#This Row],[Unit Price]]-(Sales[[#This Row],[Discount Applied]]*Sales[[#This Row],[Unit Price]]))-Q7651)/Q7651)*100</f>
        <v>16.666666666666679</v>
      </c>
      <c r="T7651" s="8">
        <f t="shared" si="359"/>
        <v>17559.36</v>
      </c>
      <c r="U7651" s="8">
        <f>Sales[[#This Row],[Unit Cost]]*Sales[[#This Row],[Order Quantity]]</f>
        <v>15050.88</v>
      </c>
    </row>
    <row r="7652" spans="1:21" x14ac:dyDescent="0.2">
      <c r="A7652" s="6" t="s">
        <v>7865</v>
      </c>
      <c r="B7652" s="6" t="s">
        <v>26</v>
      </c>
      <c r="C7652" s="6" t="s">
        <v>143</v>
      </c>
      <c r="D7652" s="7">
        <v>44100</v>
      </c>
      <c r="E7652" s="7">
        <v>44154</v>
      </c>
      <c r="F7652" s="7">
        <v>44168</v>
      </c>
      <c r="G7652" s="7">
        <v>44175</v>
      </c>
      <c r="H7652" s="6">
        <f t="shared" si="357"/>
        <v>21</v>
      </c>
      <c r="I7652" s="6" t="s">
        <v>215</v>
      </c>
      <c r="J7652" s="6">
        <v>27</v>
      </c>
      <c r="K7652" s="6">
        <v>43</v>
      </c>
      <c r="L7652" s="6">
        <v>337</v>
      </c>
      <c r="M7652" s="6">
        <v>46</v>
      </c>
      <c r="N7652" s="6">
        <v>2</v>
      </c>
      <c r="O7652" s="6">
        <v>0.05</v>
      </c>
      <c r="P7652" s="8">
        <v>911.2</v>
      </c>
      <c r="Q7652" s="8">
        <v>382.70400000000001</v>
      </c>
      <c r="R7652" s="8">
        <f t="shared" si="358"/>
        <v>965.87200000000018</v>
      </c>
      <c r="S7652" s="8">
        <f>(((Sales[[#This Row],[Unit Price]]-(Sales[[#This Row],[Discount Applied]]*Sales[[#This Row],[Unit Price]]))-Q7652)/Q7652)*100</f>
        <v>126.1904761904762</v>
      </c>
      <c r="T7652" s="8">
        <f t="shared" si="359"/>
        <v>1731.2800000000002</v>
      </c>
      <c r="U7652" s="8">
        <f>Sales[[#This Row],[Unit Cost]]*Sales[[#This Row],[Order Quantity]]</f>
        <v>765.40800000000002</v>
      </c>
    </row>
    <row r="7653" spans="1:21" x14ac:dyDescent="0.2">
      <c r="A7653" s="6" t="s">
        <v>7866</v>
      </c>
      <c r="B7653" s="6" t="s">
        <v>25</v>
      </c>
      <c r="C7653" s="6" t="s">
        <v>144</v>
      </c>
      <c r="D7653" s="7">
        <v>44000</v>
      </c>
      <c r="E7653" s="7">
        <v>44154</v>
      </c>
      <c r="F7653" s="7">
        <v>44161</v>
      </c>
      <c r="G7653" s="7">
        <v>44162</v>
      </c>
      <c r="H7653" s="6">
        <f t="shared" si="357"/>
        <v>8</v>
      </c>
      <c r="I7653" s="6" t="s">
        <v>215</v>
      </c>
      <c r="J7653" s="6">
        <v>18</v>
      </c>
      <c r="K7653" s="6">
        <v>7</v>
      </c>
      <c r="L7653" s="6">
        <v>71</v>
      </c>
      <c r="M7653" s="6">
        <v>31</v>
      </c>
      <c r="N7653" s="6">
        <v>4</v>
      </c>
      <c r="O7653" s="6">
        <v>7.4999999999999997E-2</v>
      </c>
      <c r="P7653" s="8">
        <v>221.1</v>
      </c>
      <c r="Q7653" s="8">
        <v>159.19199999999998</v>
      </c>
      <c r="R7653" s="8">
        <f t="shared" si="358"/>
        <v>181.30200000000002</v>
      </c>
      <c r="S7653" s="8">
        <f>(((Sales[[#This Row],[Unit Price]]-(Sales[[#This Row],[Discount Applied]]*Sales[[#This Row],[Unit Price]]))-Q7653)/Q7653)*100</f>
        <v>28.472222222222225</v>
      </c>
      <c r="T7653" s="8">
        <f t="shared" si="359"/>
        <v>818.06999999999994</v>
      </c>
      <c r="U7653" s="8">
        <f>Sales[[#This Row],[Unit Cost]]*Sales[[#This Row],[Order Quantity]]</f>
        <v>636.76799999999992</v>
      </c>
    </row>
    <row r="7654" spans="1:21" x14ac:dyDescent="0.2">
      <c r="A7654" s="6" t="s">
        <v>7867</v>
      </c>
      <c r="B7654" s="6" t="s">
        <v>23</v>
      </c>
      <c r="C7654" s="6" t="s">
        <v>146</v>
      </c>
      <c r="D7654" s="7">
        <v>44100</v>
      </c>
      <c r="E7654" s="7">
        <v>44154</v>
      </c>
      <c r="F7654" s="7">
        <v>44167</v>
      </c>
      <c r="G7654" s="7">
        <v>44172</v>
      </c>
      <c r="H7654" s="6">
        <f t="shared" si="357"/>
        <v>18</v>
      </c>
      <c r="I7654" s="6" t="s">
        <v>215</v>
      </c>
      <c r="J7654" s="6">
        <v>22</v>
      </c>
      <c r="K7654" s="6">
        <v>48</v>
      </c>
      <c r="L7654" s="6">
        <v>316</v>
      </c>
      <c r="M7654" s="6">
        <v>33</v>
      </c>
      <c r="N7654" s="6">
        <v>3</v>
      </c>
      <c r="O7654" s="6">
        <v>0.2</v>
      </c>
      <c r="P7654" s="8">
        <v>221.1</v>
      </c>
      <c r="Q7654" s="8">
        <v>106.128</v>
      </c>
      <c r="R7654" s="8">
        <f t="shared" si="358"/>
        <v>212.25599999999997</v>
      </c>
      <c r="S7654" s="8">
        <f>(((Sales[[#This Row],[Unit Price]]-(Sales[[#This Row],[Discount Applied]]*Sales[[#This Row],[Unit Price]]))-Q7654)/Q7654)*100</f>
        <v>66.666666666666657</v>
      </c>
      <c r="T7654" s="8">
        <f t="shared" si="359"/>
        <v>530.64</v>
      </c>
      <c r="U7654" s="8">
        <f>Sales[[#This Row],[Unit Cost]]*Sales[[#This Row],[Order Quantity]]</f>
        <v>318.38400000000001</v>
      </c>
    </row>
    <row r="7655" spans="1:21" x14ac:dyDescent="0.2">
      <c r="A7655" s="6" t="s">
        <v>7868</v>
      </c>
      <c r="B7655" s="6" t="s">
        <v>25</v>
      </c>
      <c r="C7655" s="6" t="s">
        <v>145</v>
      </c>
      <c r="D7655" s="7">
        <v>44100</v>
      </c>
      <c r="E7655" s="7">
        <v>44154</v>
      </c>
      <c r="F7655" s="7">
        <v>44179</v>
      </c>
      <c r="G7655" s="7">
        <v>44184</v>
      </c>
      <c r="H7655" s="6">
        <f t="shared" si="357"/>
        <v>30</v>
      </c>
      <c r="I7655" s="6" t="s">
        <v>215</v>
      </c>
      <c r="J7655" s="6">
        <v>14</v>
      </c>
      <c r="K7655" s="6">
        <v>50</v>
      </c>
      <c r="L7655" s="6">
        <v>113</v>
      </c>
      <c r="M7655" s="6">
        <v>24</v>
      </c>
      <c r="N7655" s="6">
        <v>6</v>
      </c>
      <c r="O7655" s="6">
        <v>0.15</v>
      </c>
      <c r="P7655" s="8">
        <v>3999.9</v>
      </c>
      <c r="Q7655" s="8">
        <v>2719.9320000000002</v>
      </c>
      <c r="R7655" s="8">
        <f t="shared" si="358"/>
        <v>4079.898000000001</v>
      </c>
      <c r="S7655" s="8">
        <f>(((Sales[[#This Row],[Unit Price]]-(Sales[[#This Row],[Discount Applied]]*Sales[[#This Row],[Unit Price]]))-Q7655)/Q7655)*100</f>
        <v>24.999999999999986</v>
      </c>
      <c r="T7655" s="8">
        <f t="shared" si="359"/>
        <v>20399.490000000002</v>
      </c>
      <c r="U7655" s="8">
        <f>Sales[[#This Row],[Unit Cost]]*Sales[[#This Row],[Order Quantity]]</f>
        <v>16319.592000000001</v>
      </c>
    </row>
    <row r="7656" spans="1:21" x14ac:dyDescent="0.2">
      <c r="A7656" s="6" t="s">
        <v>7869</v>
      </c>
      <c r="B7656" s="6" t="s">
        <v>26</v>
      </c>
      <c r="C7656" s="6" t="s">
        <v>146</v>
      </c>
      <c r="D7656" s="7">
        <v>44100</v>
      </c>
      <c r="E7656" s="7">
        <v>44155</v>
      </c>
      <c r="F7656" s="7">
        <v>44174</v>
      </c>
      <c r="G7656" s="7">
        <v>44177</v>
      </c>
      <c r="H7656" s="6">
        <f t="shared" si="357"/>
        <v>22</v>
      </c>
      <c r="I7656" s="6" t="s">
        <v>215</v>
      </c>
      <c r="J7656" s="6">
        <v>26</v>
      </c>
      <c r="K7656" s="6">
        <v>50</v>
      </c>
      <c r="L7656" s="6">
        <v>291</v>
      </c>
      <c r="M7656" s="6">
        <v>36</v>
      </c>
      <c r="N7656" s="6">
        <v>5</v>
      </c>
      <c r="O7656" s="6">
        <v>0.05</v>
      </c>
      <c r="P7656" s="8">
        <v>723.6</v>
      </c>
      <c r="Q7656" s="8">
        <v>376.27200000000005</v>
      </c>
      <c r="R7656" s="8">
        <f t="shared" si="358"/>
        <v>1555.7399999999998</v>
      </c>
      <c r="S7656" s="8">
        <f>(((Sales[[#This Row],[Unit Price]]-(Sales[[#This Row],[Discount Applied]]*Sales[[#This Row],[Unit Price]]))-Q7656)/Q7656)*100</f>
        <v>82.692307692307693</v>
      </c>
      <c r="T7656" s="8">
        <f t="shared" si="359"/>
        <v>3437.1</v>
      </c>
      <c r="U7656" s="8">
        <f>Sales[[#This Row],[Unit Cost]]*Sales[[#This Row],[Order Quantity]]</f>
        <v>1881.3600000000001</v>
      </c>
    </row>
    <row r="7657" spans="1:21" x14ac:dyDescent="0.2">
      <c r="A7657" s="6" t="s">
        <v>7870</v>
      </c>
      <c r="B7657" s="6" t="s">
        <v>24</v>
      </c>
      <c r="C7657" s="6" t="s">
        <v>145</v>
      </c>
      <c r="D7657" s="7">
        <v>44000</v>
      </c>
      <c r="E7657" s="7">
        <v>44155</v>
      </c>
      <c r="F7657" s="7">
        <v>44161</v>
      </c>
      <c r="G7657" s="7">
        <v>44163</v>
      </c>
      <c r="H7657" s="6">
        <f t="shared" si="357"/>
        <v>8</v>
      </c>
      <c r="I7657" s="6" t="s">
        <v>215</v>
      </c>
      <c r="J7657" s="6">
        <v>4</v>
      </c>
      <c r="K7657" s="6">
        <v>30</v>
      </c>
      <c r="L7657" s="6">
        <v>114</v>
      </c>
      <c r="M7657" s="6">
        <v>35</v>
      </c>
      <c r="N7657" s="6">
        <v>4</v>
      </c>
      <c r="O7657" s="6">
        <v>0.05</v>
      </c>
      <c r="P7657" s="8">
        <v>703.5</v>
      </c>
      <c r="Q7657" s="8">
        <v>323.61</v>
      </c>
      <c r="R7657" s="8">
        <f t="shared" si="358"/>
        <v>1378.8600000000001</v>
      </c>
      <c r="S7657" s="8">
        <f>(((Sales[[#This Row],[Unit Price]]-(Sales[[#This Row],[Discount Applied]]*Sales[[#This Row],[Unit Price]]))-Q7657)/Q7657)*100</f>
        <v>106.5217391304348</v>
      </c>
      <c r="T7657" s="8">
        <f t="shared" si="359"/>
        <v>2673.3</v>
      </c>
      <c r="U7657" s="8">
        <f>Sales[[#This Row],[Unit Cost]]*Sales[[#This Row],[Order Quantity]]</f>
        <v>1294.44</v>
      </c>
    </row>
    <row r="7658" spans="1:21" x14ac:dyDescent="0.2">
      <c r="A7658" s="6" t="s">
        <v>7871</v>
      </c>
      <c r="B7658" s="6" t="s">
        <v>24</v>
      </c>
      <c r="C7658" s="6" t="s">
        <v>145</v>
      </c>
      <c r="D7658" s="7">
        <v>44000</v>
      </c>
      <c r="E7658" s="7">
        <v>44155</v>
      </c>
      <c r="F7658" s="7">
        <v>44183</v>
      </c>
      <c r="G7658" s="7">
        <v>44186</v>
      </c>
      <c r="H7658" s="6">
        <f t="shared" si="357"/>
        <v>31</v>
      </c>
      <c r="I7658" s="6" t="s">
        <v>215</v>
      </c>
      <c r="J7658" s="6">
        <v>11</v>
      </c>
      <c r="K7658" s="6">
        <v>12</v>
      </c>
      <c r="L7658" s="6">
        <v>195</v>
      </c>
      <c r="M7658" s="6">
        <v>29</v>
      </c>
      <c r="N7658" s="6">
        <v>5</v>
      </c>
      <c r="O7658" s="6">
        <v>0.2</v>
      </c>
      <c r="P7658" s="8">
        <v>5406.9000000000005</v>
      </c>
      <c r="Q7658" s="8">
        <v>4325.5200000000004</v>
      </c>
      <c r="R7658" s="8">
        <f t="shared" si="358"/>
        <v>0</v>
      </c>
      <c r="S7658" s="8">
        <f>(((Sales[[#This Row],[Unit Price]]-(Sales[[#This Row],[Discount Applied]]*Sales[[#This Row],[Unit Price]]))-Q7658)/Q7658)*100</f>
        <v>0</v>
      </c>
      <c r="T7658" s="8">
        <f t="shared" si="359"/>
        <v>21627.600000000002</v>
      </c>
      <c r="U7658" s="8">
        <f>Sales[[#This Row],[Unit Cost]]*Sales[[#This Row],[Order Quantity]]</f>
        <v>21627.600000000002</v>
      </c>
    </row>
    <row r="7659" spans="1:21" x14ac:dyDescent="0.2">
      <c r="A7659" s="6" t="s">
        <v>7872</v>
      </c>
      <c r="B7659" s="6" t="s">
        <v>23</v>
      </c>
      <c r="C7659" s="6" t="s">
        <v>145</v>
      </c>
      <c r="D7659" s="7">
        <v>44000</v>
      </c>
      <c r="E7659" s="7">
        <v>44155</v>
      </c>
      <c r="F7659" s="7">
        <v>44176</v>
      </c>
      <c r="G7659" s="7">
        <v>44186</v>
      </c>
      <c r="H7659" s="6">
        <f t="shared" si="357"/>
        <v>31</v>
      </c>
      <c r="I7659" s="6" t="s">
        <v>215</v>
      </c>
      <c r="J7659" s="6">
        <v>22</v>
      </c>
      <c r="K7659" s="6">
        <v>20</v>
      </c>
      <c r="L7659" s="6">
        <v>181</v>
      </c>
      <c r="M7659" s="6">
        <v>36</v>
      </c>
      <c r="N7659" s="6">
        <v>1</v>
      </c>
      <c r="O7659" s="6">
        <v>0.05</v>
      </c>
      <c r="P7659" s="8">
        <v>3088.7000000000003</v>
      </c>
      <c r="Q7659" s="8">
        <v>2192.9769999999999</v>
      </c>
      <c r="R7659" s="8">
        <f t="shared" si="358"/>
        <v>741.28800000000047</v>
      </c>
      <c r="S7659" s="8">
        <f>(((Sales[[#This Row],[Unit Price]]-(Sales[[#This Row],[Discount Applied]]*Sales[[#This Row],[Unit Price]]))-Q7659)/Q7659)*100</f>
        <v>33.80281690140847</v>
      </c>
      <c r="T7659" s="8">
        <f t="shared" si="359"/>
        <v>2934.2650000000003</v>
      </c>
      <c r="U7659" s="8">
        <f>Sales[[#This Row],[Unit Cost]]*Sales[[#This Row],[Order Quantity]]</f>
        <v>2192.9769999999999</v>
      </c>
    </row>
    <row r="7660" spans="1:21" x14ac:dyDescent="0.2">
      <c r="A7660" s="6" t="s">
        <v>7873</v>
      </c>
      <c r="B7660" s="6" t="s">
        <v>24</v>
      </c>
      <c r="C7660" s="6" t="s">
        <v>143</v>
      </c>
      <c r="D7660" s="7">
        <v>44000</v>
      </c>
      <c r="E7660" s="7">
        <v>44155</v>
      </c>
      <c r="F7660" s="7">
        <v>44173</v>
      </c>
      <c r="G7660" s="7">
        <v>44177</v>
      </c>
      <c r="H7660" s="6">
        <f t="shared" si="357"/>
        <v>22</v>
      </c>
      <c r="I7660" s="6" t="s">
        <v>215</v>
      </c>
      <c r="J7660" s="6">
        <v>1</v>
      </c>
      <c r="K7660" s="6">
        <v>13</v>
      </c>
      <c r="L7660" s="6">
        <v>334</v>
      </c>
      <c r="M7660" s="6">
        <v>19</v>
      </c>
      <c r="N7660" s="6">
        <v>6</v>
      </c>
      <c r="O7660" s="6">
        <v>0.05</v>
      </c>
      <c r="P7660" s="8">
        <v>207.70000000000002</v>
      </c>
      <c r="Q7660" s="8">
        <v>145.39000000000001</v>
      </c>
      <c r="R7660" s="8">
        <f t="shared" si="358"/>
        <v>311.54999999999995</v>
      </c>
      <c r="S7660" s="8">
        <f>(((Sales[[#This Row],[Unit Price]]-(Sales[[#This Row],[Discount Applied]]*Sales[[#This Row],[Unit Price]]))-Q7660)/Q7660)*100</f>
        <v>35.714285714285722</v>
      </c>
      <c r="T7660" s="8">
        <f t="shared" si="359"/>
        <v>1183.8900000000001</v>
      </c>
      <c r="U7660" s="8">
        <f>Sales[[#This Row],[Unit Cost]]*Sales[[#This Row],[Order Quantity]]</f>
        <v>872.34000000000015</v>
      </c>
    </row>
    <row r="7661" spans="1:21" x14ac:dyDescent="0.2">
      <c r="A7661" s="6" t="s">
        <v>7874</v>
      </c>
      <c r="B7661" s="6" t="s">
        <v>24</v>
      </c>
      <c r="C7661" s="6" t="s">
        <v>144</v>
      </c>
      <c r="D7661" s="7">
        <v>44100</v>
      </c>
      <c r="E7661" s="7">
        <v>44155</v>
      </c>
      <c r="F7661" s="7">
        <v>44177</v>
      </c>
      <c r="G7661" s="7">
        <v>44178</v>
      </c>
      <c r="H7661" s="6">
        <f t="shared" si="357"/>
        <v>23</v>
      </c>
      <c r="I7661" s="6" t="s">
        <v>215</v>
      </c>
      <c r="J7661" s="6">
        <v>8</v>
      </c>
      <c r="K7661" s="6">
        <v>34</v>
      </c>
      <c r="L7661" s="6">
        <v>63</v>
      </c>
      <c r="M7661" s="6">
        <v>38</v>
      </c>
      <c r="N7661" s="6">
        <v>4</v>
      </c>
      <c r="O7661" s="6">
        <v>7.4999999999999997E-2</v>
      </c>
      <c r="P7661" s="8">
        <v>1333.3</v>
      </c>
      <c r="Q7661" s="8">
        <v>719.98199999999997</v>
      </c>
      <c r="R7661" s="8">
        <f t="shared" si="358"/>
        <v>2053.2820000000002</v>
      </c>
      <c r="S7661" s="8">
        <f>(((Sales[[#This Row],[Unit Price]]-(Sales[[#This Row],[Discount Applied]]*Sales[[#This Row],[Unit Price]]))-Q7661)/Q7661)*100</f>
        <v>71.296296296296305</v>
      </c>
      <c r="T7661" s="8">
        <f t="shared" si="359"/>
        <v>4933.21</v>
      </c>
      <c r="U7661" s="8">
        <f>Sales[[#This Row],[Unit Cost]]*Sales[[#This Row],[Order Quantity]]</f>
        <v>2879.9279999999999</v>
      </c>
    </row>
    <row r="7662" spans="1:21" x14ac:dyDescent="0.2">
      <c r="A7662" s="6" t="s">
        <v>7875</v>
      </c>
      <c r="B7662" s="6" t="s">
        <v>23</v>
      </c>
      <c r="C7662" s="6" t="s">
        <v>145</v>
      </c>
      <c r="D7662" s="7">
        <v>44100</v>
      </c>
      <c r="E7662" s="7">
        <v>44155</v>
      </c>
      <c r="F7662" s="7">
        <v>44161</v>
      </c>
      <c r="G7662" s="7">
        <v>44169</v>
      </c>
      <c r="H7662" s="6">
        <f t="shared" si="357"/>
        <v>14</v>
      </c>
      <c r="I7662" s="6" t="s">
        <v>215</v>
      </c>
      <c r="J7662" s="6">
        <v>22</v>
      </c>
      <c r="K7662" s="6">
        <v>32</v>
      </c>
      <c r="L7662" s="6">
        <v>201</v>
      </c>
      <c r="M7662" s="6">
        <v>25</v>
      </c>
      <c r="N7662" s="6">
        <v>4</v>
      </c>
      <c r="O7662" s="6">
        <v>0.05</v>
      </c>
      <c r="P7662" s="8">
        <v>3859.2000000000003</v>
      </c>
      <c r="Q7662" s="8">
        <v>2585.6640000000002</v>
      </c>
      <c r="R7662" s="8">
        <f t="shared" si="358"/>
        <v>4322.3040000000001</v>
      </c>
      <c r="S7662" s="8">
        <f>(((Sales[[#This Row],[Unit Price]]-(Sales[[#This Row],[Discount Applied]]*Sales[[#This Row],[Unit Price]]))-Q7662)/Q7662)*100</f>
        <v>41.791044776119399</v>
      </c>
      <c r="T7662" s="8">
        <f t="shared" si="359"/>
        <v>14664.960000000001</v>
      </c>
      <c r="U7662" s="8">
        <f>Sales[[#This Row],[Unit Cost]]*Sales[[#This Row],[Order Quantity]]</f>
        <v>10342.656000000001</v>
      </c>
    </row>
    <row r="7663" spans="1:21" x14ac:dyDescent="0.2">
      <c r="A7663" s="6" t="s">
        <v>7876</v>
      </c>
      <c r="B7663" s="6" t="s">
        <v>24</v>
      </c>
      <c r="C7663" s="6" t="s">
        <v>146</v>
      </c>
      <c r="D7663" s="7">
        <v>44000</v>
      </c>
      <c r="E7663" s="7">
        <v>44156</v>
      </c>
      <c r="F7663" s="7">
        <v>44168</v>
      </c>
      <c r="G7663" s="7">
        <v>44176</v>
      </c>
      <c r="H7663" s="6">
        <f t="shared" si="357"/>
        <v>20</v>
      </c>
      <c r="I7663" s="6" t="s">
        <v>215</v>
      </c>
      <c r="J7663" s="6">
        <v>5</v>
      </c>
      <c r="K7663" s="6">
        <v>27</v>
      </c>
      <c r="L7663" s="6">
        <v>325</v>
      </c>
      <c r="M7663" s="6">
        <v>35</v>
      </c>
      <c r="N7663" s="6">
        <v>2</v>
      </c>
      <c r="O7663" s="6">
        <v>0.2</v>
      </c>
      <c r="P7663" s="8">
        <v>1139</v>
      </c>
      <c r="Q7663" s="8">
        <v>558.11</v>
      </c>
      <c r="R7663" s="8">
        <f t="shared" si="358"/>
        <v>706.18000000000006</v>
      </c>
      <c r="S7663" s="8">
        <f>(((Sales[[#This Row],[Unit Price]]-(Sales[[#This Row],[Discount Applied]]*Sales[[#This Row],[Unit Price]]))-Q7663)/Q7663)*100</f>
        <v>63.265306122448983</v>
      </c>
      <c r="T7663" s="8">
        <f t="shared" si="359"/>
        <v>1822.4</v>
      </c>
      <c r="U7663" s="8">
        <f>Sales[[#This Row],[Unit Cost]]*Sales[[#This Row],[Order Quantity]]</f>
        <v>1116.22</v>
      </c>
    </row>
    <row r="7664" spans="1:21" x14ac:dyDescent="0.2">
      <c r="A7664" s="6" t="s">
        <v>7877</v>
      </c>
      <c r="B7664" s="6" t="s">
        <v>24</v>
      </c>
      <c r="C7664" s="6" t="s">
        <v>147</v>
      </c>
      <c r="D7664" s="7">
        <v>44100</v>
      </c>
      <c r="E7664" s="7">
        <v>44156</v>
      </c>
      <c r="F7664" s="7">
        <v>44159</v>
      </c>
      <c r="G7664" s="7">
        <v>44164</v>
      </c>
      <c r="H7664" s="6">
        <f t="shared" si="357"/>
        <v>8</v>
      </c>
      <c r="I7664" s="6" t="s">
        <v>215</v>
      </c>
      <c r="J7664" s="6">
        <v>10</v>
      </c>
      <c r="K7664" s="6">
        <v>10</v>
      </c>
      <c r="L7664" s="6">
        <v>239</v>
      </c>
      <c r="M7664" s="6">
        <v>23</v>
      </c>
      <c r="N7664" s="6">
        <v>8</v>
      </c>
      <c r="O7664" s="6">
        <v>0.05</v>
      </c>
      <c r="P7664" s="8">
        <v>5969.7</v>
      </c>
      <c r="Q7664" s="8">
        <v>3641.5169999999998</v>
      </c>
      <c r="R7664" s="8">
        <f t="shared" si="358"/>
        <v>16237.584000000003</v>
      </c>
      <c r="S7664" s="8">
        <f>(((Sales[[#This Row],[Unit Price]]-(Sales[[#This Row],[Discount Applied]]*Sales[[#This Row],[Unit Price]]))-Q7664)/Q7664)*100</f>
        <v>55.73770491803279</v>
      </c>
      <c r="T7664" s="8">
        <f t="shared" si="359"/>
        <v>45369.72</v>
      </c>
      <c r="U7664" s="8">
        <f>Sales[[#This Row],[Unit Cost]]*Sales[[#This Row],[Order Quantity]]</f>
        <v>29132.135999999999</v>
      </c>
    </row>
    <row r="7665" spans="1:21" x14ac:dyDescent="0.2">
      <c r="A7665" s="6" t="s">
        <v>7878</v>
      </c>
      <c r="B7665" s="6" t="s">
        <v>23</v>
      </c>
      <c r="C7665" s="6" t="s">
        <v>145</v>
      </c>
      <c r="D7665" s="7">
        <v>44000</v>
      </c>
      <c r="E7665" s="7">
        <v>44156</v>
      </c>
      <c r="F7665" s="7">
        <v>44163</v>
      </c>
      <c r="G7665" s="7">
        <v>44171</v>
      </c>
      <c r="H7665" s="6">
        <f t="shared" si="357"/>
        <v>15</v>
      </c>
      <c r="I7665" s="6" t="s">
        <v>215</v>
      </c>
      <c r="J7665" s="6">
        <v>24</v>
      </c>
      <c r="K7665" s="6">
        <v>2</v>
      </c>
      <c r="L7665" s="6">
        <v>165</v>
      </c>
      <c r="M7665" s="6">
        <v>38</v>
      </c>
      <c r="N7665" s="6">
        <v>2</v>
      </c>
      <c r="O7665" s="6">
        <v>0.05</v>
      </c>
      <c r="P7665" s="8">
        <v>1078.7</v>
      </c>
      <c r="Q7665" s="8">
        <v>453.05400000000003</v>
      </c>
      <c r="R7665" s="8">
        <f t="shared" si="358"/>
        <v>1143.422</v>
      </c>
      <c r="S7665" s="8">
        <f>(((Sales[[#This Row],[Unit Price]]-(Sales[[#This Row],[Discount Applied]]*Sales[[#This Row],[Unit Price]]))-Q7665)/Q7665)*100</f>
        <v>126.19047619047619</v>
      </c>
      <c r="T7665" s="8">
        <f t="shared" si="359"/>
        <v>2049.5300000000002</v>
      </c>
      <c r="U7665" s="8">
        <f>Sales[[#This Row],[Unit Cost]]*Sales[[#This Row],[Order Quantity]]</f>
        <v>906.10800000000006</v>
      </c>
    </row>
    <row r="7666" spans="1:21" x14ac:dyDescent="0.2">
      <c r="A7666" s="6" t="s">
        <v>7879</v>
      </c>
      <c r="B7666" s="6" t="s">
        <v>25</v>
      </c>
      <c r="C7666" s="6" t="s">
        <v>145</v>
      </c>
      <c r="D7666" s="7">
        <v>44100</v>
      </c>
      <c r="E7666" s="7">
        <v>44156</v>
      </c>
      <c r="F7666" s="7">
        <v>44177</v>
      </c>
      <c r="G7666" s="7">
        <v>44185</v>
      </c>
      <c r="H7666" s="6">
        <f t="shared" si="357"/>
        <v>29</v>
      </c>
      <c r="I7666" s="6" t="s">
        <v>215</v>
      </c>
      <c r="J7666" s="6">
        <v>19</v>
      </c>
      <c r="K7666" s="6">
        <v>12</v>
      </c>
      <c r="L7666" s="6">
        <v>168</v>
      </c>
      <c r="M7666" s="6">
        <v>4</v>
      </c>
      <c r="N7666" s="6">
        <v>8</v>
      </c>
      <c r="O7666" s="6">
        <v>7.4999999999999997E-2</v>
      </c>
      <c r="P7666" s="8">
        <v>1085.4000000000001</v>
      </c>
      <c r="Q7666" s="8">
        <v>477.57600000000002</v>
      </c>
      <c r="R7666" s="8">
        <f t="shared" si="358"/>
        <v>4211.3520000000008</v>
      </c>
      <c r="S7666" s="8">
        <f>(((Sales[[#This Row],[Unit Price]]-(Sales[[#This Row],[Discount Applied]]*Sales[[#This Row],[Unit Price]]))-Q7666)/Q7666)*100</f>
        <v>110.22727272727275</v>
      </c>
      <c r="T7666" s="8">
        <f t="shared" si="359"/>
        <v>8031.9600000000009</v>
      </c>
      <c r="U7666" s="8">
        <f>Sales[[#This Row],[Unit Cost]]*Sales[[#This Row],[Order Quantity]]</f>
        <v>3820.6080000000002</v>
      </c>
    </row>
    <row r="7667" spans="1:21" x14ac:dyDescent="0.2">
      <c r="A7667" s="6" t="s">
        <v>7880</v>
      </c>
      <c r="B7667" s="6" t="s">
        <v>24</v>
      </c>
      <c r="C7667" s="6" t="s">
        <v>144</v>
      </c>
      <c r="D7667" s="7">
        <v>44100</v>
      </c>
      <c r="E7667" s="7">
        <v>44156</v>
      </c>
      <c r="F7667" s="7">
        <v>44166</v>
      </c>
      <c r="G7667" s="7">
        <v>44169</v>
      </c>
      <c r="H7667" s="6">
        <f t="shared" si="357"/>
        <v>13</v>
      </c>
      <c r="I7667" s="6" t="s">
        <v>215</v>
      </c>
      <c r="J7667" s="6">
        <v>1</v>
      </c>
      <c r="K7667" s="6">
        <v>45</v>
      </c>
      <c r="L7667" s="6">
        <v>62</v>
      </c>
      <c r="M7667" s="6">
        <v>32</v>
      </c>
      <c r="N7667" s="6">
        <v>8</v>
      </c>
      <c r="O7667" s="6">
        <v>7.4999999999999997E-2</v>
      </c>
      <c r="P7667" s="8">
        <v>1139</v>
      </c>
      <c r="Q7667" s="8">
        <v>865.64</v>
      </c>
      <c r="R7667" s="8">
        <f t="shared" si="358"/>
        <v>1503.4800000000005</v>
      </c>
      <c r="S7667" s="8">
        <f>(((Sales[[#This Row],[Unit Price]]-(Sales[[#This Row],[Discount Applied]]*Sales[[#This Row],[Unit Price]]))-Q7667)/Q7667)*100</f>
        <v>21.71052631578948</v>
      </c>
      <c r="T7667" s="8">
        <f t="shared" si="359"/>
        <v>8428.6</v>
      </c>
      <c r="U7667" s="8">
        <f>Sales[[#This Row],[Unit Cost]]*Sales[[#This Row],[Order Quantity]]</f>
        <v>6925.12</v>
      </c>
    </row>
    <row r="7668" spans="1:21" x14ac:dyDescent="0.2">
      <c r="A7668" s="6" t="s">
        <v>7881</v>
      </c>
      <c r="B7668" s="6" t="s">
        <v>24</v>
      </c>
      <c r="C7668" s="6" t="s">
        <v>148</v>
      </c>
      <c r="D7668" s="7">
        <v>44000</v>
      </c>
      <c r="E7668" s="7">
        <v>44156</v>
      </c>
      <c r="F7668" s="7">
        <v>44160</v>
      </c>
      <c r="G7668" s="7">
        <v>44164</v>
      </c>
      <c r="H7668" s="6">
        <f t="shared" si="357"/>
        <v>8</v>
      </c>
      <c r="I7668" s="6" t="s">
        <v>215</v>
      </c>
      <c r="J7668" s="6">
        <v>7</v>
      </c>
      <c r="K7668" s="6">
        <v>47</v>
      </c>
      <c r="L7668" s="6">
        <v>8</v>
      </c>
      <c r="M7668" s="6">
        <v>3</v>
      </c>
      <c r="N7668" s="6">
        <v>6</v>
      </c>
      <c r="O7668" s="6">
        <v>7.4999999999999997E-2</v>
      </c>
      <c r="P7668" s="8">
        <v>1842.5</v>
      </c>
      <c r="Q7668" s="8">
        <v>1252.9000000000001</v>
      </c>
      <c r="R7668" s="8">
        <f t="shared" si="358"/>
        <v>2708.4749999999995</v>
      </c>
      <c r="S7668" s="8">
        <f>(((Sales[[#This Row],[Unit Price]]-(Sales[[#This Row],[Discount Applied]]*Sales[[#This Row],[Unit Price]]))-Q7668)/Q7668)*100</f>
        <v>36.02941176470587</v>
      </c>
      <c r="T7668" s="8">
        <f t="shared" si="359"/>
        <v>10225.875</v>
      </c>
      <c r="U7668" s="8">
        <f>Sales[[#This Row],[Unit Cost]]*Sales[[#This Row],[Order Quantity]]</f>
        <v>7517.4000000000005</v>
      </c>
    </row>
    <row r="7669" spans="1:21" x14ac:dyDescent="0.2">
      <c r="A7669" s="6" t="s">
        <v>7882</v>
      </c>
      <c r="B7669" s="6" t="s">
        <v>26</v>
      </c>
      <c r="C7669" s="6" t="s">
        <v>143</v>
      </c>
      <c r="D7669" s="7">
        <v>44100</v>
      </c>
      <c r="E7669" s="7">
        <v>44156</v>
      </c>
      <c r="F7669" s="7">
        <v>44175</v>
      </c>
      <c r="G7669" s="7">
        <v>44185</v>
      </c>
      <c r="H7669" s="6">
        <f t="shared" si="357"/>
        <v>29</v>
      </c>
      <c r="I7669" s="6" t="s">
        <v>215</v>
      </c>
      <c r="J7669" s="6">
        <v>26</v>
      </c>
      <c r="K7669" s="6">
        <v>32</v>
      </c>
      <c r="L7669" s="6">
        <v>346</v>
      </c>
      <c r="M7669" s="6">
        <v>4</v>
      </c>
      <c r="N7669" s="6">
        <v>2</v>
      </c>
      <c r="O7669" s="6">
        <v>0.2</v>
      </c>
      <c r="P7669" s="8">
        <v>1212.7</v>
      </c>
      <c r="Q7669" s="8">
        <v>582.096</v>
      </c>
      <c r="R7669" s="8">
        <f t="shared" si="358"/>
        <v>776.12800000000016</v>
      </c>
      <c r="S7669" s="8">
        <f>(((Sales[[#This Row],[Unit Price]]-(Sales[[#This Row],[Discount Applied]]*Sales[[#This Row],[Unit Price]]))-Q7669)/Q7669)*100</f>
        <v>66.666666666666686</v>
      </c>
      <c r="T7669" s="8">
        <f t="shared" si="359"/>
        <v>1940.3200000000002</v>
      </c>
      <c r="U7669" s="8">
        <f>Sales[[#This Row],[Unit Cost]]*Sales[[#This Row],[Order Quantity]]</f>
        <v>1164.192</v>
      </c>
    </row>
    <row r="7670" spans="1:21" x14ac:dyDescent="0.2">
      <c r="A7670" s="6" t="s">
        <v>7883</v>
      </c>
      <c r="B7670" s="6" t="s">
        <v>25</v>
      </c>
      <c r="C7670" s="6" t="s">
        <v>145</v>
      </c>
      <c r="D7670" s="7">
        <v>44000</v>
      </c>
      <c r="E7670" s="7">
        <v>44156</v>
      </c>
      <c r="F7670" s="7">
        <v>44180</v>
      </c>
      <c r="G7670" s="7">
        <v>44187</v>
      </c>
      <c r="H7670" s="6">
        <f t="shared" si="357"/>
        <v>31</v>
      </c>
      <c r="I7670" s="6" t="s">
        <v>215</v>
      </c>
      <c r="J7670" s="6">
        <v>12</v>
      </c>
      <c r="K7670" s="6">
        <v>15</v>
      </c>
      <c r="L7670" s="6">
        <v>160</v>
      </c>
      <c r="M7670" s="6">
        <v>23</v>
      </c>
      <c r="N7670" s="6">
        <v>7</v>
      </c>
      <c r="O7670" s="6">
        <v>0.2</v>
      </c>
      <c r="P7670" s="8">
        <v>6371.7</v>
      </c>
      <c r="Q7670" s="8">
        <v>3249.567</v>
      </c>
      <c r="R7670" s="8">
        <f t="shared" si="358"/>
        <v>12934.551000000003</v>
      </c>
      <c r="S7670" s="8">
        <f>(((Sales[[#This Row],[Unit Price]]-(Sales[[#This Row],[Discount Applied]]*Sales[[#This Row],[Unit Price]]))-Q7670)/Q7670)*100</f>
        <v>56.862745098039206</v>
      </c>
      <c r="T7670" s="8">
        <f t="shared" si="359"/>
        <v>35681.520000000004</v>
      </c>
      <c r="U7670" s="8">
        <f>Sales[[#This Row],[Unit Cost]]*Sales[[#This Row],[Order Quantity]]</f>
        <v>22746.969000000001</v>
      </c>
    </row>
    <row r="7671" spans="1:21" x14ac:dyDescent="0.2">
      <c r="A7671" s="6" t="s">
        <v>7884</v>
      </c>
      <c r="B7671" s="6" t="s">
        <v>26</v>
      </c>
      <c r="C7671" s="6" t="s">
        <v>148</v>
      </c>
      <c r="D7671" s="7">
        <v>44100</v>
      </c>
      <c r="E7671" s="7">
        <v>44156</v>
      </c>
      <c r="F7671" s="7">
        <v>44181</v>
      </c>
      <c r="G7671" s="7">
        <v>44187</v>
      </c>
      <c r="H7671" s="6">
        <f t="shared" si="357"/>
        <v>31</v>
      </c>
      <c r="I7671" s="6" t="s">
        <v>215</v>
      </c>
      <c r="J7671" s="6">
        <v>27</v>
      </c>
      <c r="K7671" s="6">
        <v>26</v>
      </c>
      <c r="L7671" s="6">
        <v>47</v>
      </c>
      <c r="M7671" s="6">
        <v>1</v>
      </c>
      <c r="N7671" s="6">
        <v>8</v>
      </c>
      <c r="O7671" s="6">
        <v>0.1</v>
      </c>
      <c r="P7671" s="8">
        <v>2391.9</v>
      </c>
      <c r="Q7671" s="8">
        <v>956.7600000000001</v>
      </c>
      <c r="R7671" s="8">
        <f t="shared" si="358"/>
        <v>9567.5999999999985</v>
      </c>
      <c r="S7671" s="8">
        <f>(((Sales[[#This Row],[Unit Price]]-(Sales[[#This Row],[Discount Applied]]*Sales[[#This Row],[Unit Price]]))-Q7671)/Q7671)*100</f>
        <v>124.99999999999997</v>
      </c>
      <c r="T7671" s="8">
        <f t="shared" si="359"/>
        <v>17221.68</v>
      </c>
      <c r="U7671" s="8">
        <f>Sales[[#This Row],[Unit Cost]]*Sales[[#This Row],[Order Quantity]]</f>
        <v>7654.0800000000008</v>
      </c>
    </row>
    <row r="7672" spans="1:21" x14ac:dyDescent="0.2">
      <c r="A7672" s="6" t="s">
        <v>7885</v>
      </c>
      <c r="B7672" s="6" t="s">
        <v>24</v>
      </c>
      <c r="C7672" s="6" t="s">
        <v>146</v>
      </c>
      <c r="D7672" s="7">
        <v>44000</v>
      </c>
      <c r="E7672" s="7">
        <v>44156</v>
      </c>
      <c r="F7672" s="7">
        <v>44159</v>
      </c>
      <c r="G7672" s="7">
        <v>44168</v>
      </c>
      <c r="H7672" s="6">
        <f t="shared" si="357"/>
        <v>12</v>
      </c>
      <c r="I7672" s="6" t="s">
        <v>215</v>
      </c>
      <c r="J7672" s="6">
        <v>8</v>
      </c>
      <c r="K7672" s="6">
        <v>44</v>
      </c>
      <c r="L7672" s="6">
        <v>267</v>
      </c>
      <c r="M7672" s="6">
        <v>34</v>
      </c>
      <c r="N7672" s="6">
        <v>5</v>
      </c>
      <c r="O7672" s="6">
        <v>7.4999999999999997E-2</v>
      </c>
      <c r="P7672" s="8">
        <v>2211</v>
      </c>
      <c r="Q7672" s="8">
        <v>1083.3899999999999</v>
      </c>
      <c r="R7672" s="8">
        <f t="shared" si="358"/>
        <v>4808.9250000000011</v>
      </c>
      <c r="S7672" s="8">
        <f>(((Sales[[#This Row],[Unit Price]]-(Sales[[#This Row],[Discount Applied]]*Sales[[#This Row],[Unit Price]]))-Q7672)/Q7672)*100</f>
        <v>88.775510204081655</v>
      </c>
      <c r="T7672" s="8">
        <f t="shared" si="359"/>
        <v>10225.875</v>
      </c>
      <c r="U7672" s="8">
        <f>Sales[[#This Row],[Unit Cost]]*Sales[[#This Row],[Order Quantity]]</f>
        <v>5416.9499999999989</v>
      </c>
    </row>
    <row r="7673" spans="1:21" x14ac:dyDescent="0.2">
      <c r="A7673" s="6" t="s">
        <v>7886</v>
      </c>
      <c r="B7673" s="6" t="s">
        <v>23</v>
      </c>
      <c r="C7673" s="6" t="s">
        <v>145</v>
      </c>
      <c r="D7673" s="7">
        <v>44000</v>
      </c>
      <c r="E7673" s="7">
        <v>44156</v>
      </c>
      <c r="F7673" s="7">
        <v>44184</v>
      </c>
      <c r="G7673" s="7">
        <v>44192</v>
      </c>
      <c r="H7673" s="6">
        <f t="shared" si="357"/>
        <v>36</v>
      </c>
      <c r="I7673" s="6" t="s">
        <v>215</v>
      </c>
      <c r="J7673" s="6">
        <v>22</v>
      </c>
      <c r="K7673" s="6">
        <v>27</v>
      </c>
      <c r="L7673" s="6">
        <v>121</v>
      </c>
      <c r="M7673" s="6">
        <v>20</v>
      </c>
      <c r="N7673" s="6">
        <v>4</v>
      </c>
      <c r="O7673" s="6">
        <v>7.4999999999999997E-2</v>
      </c>
      <c r="P7673" s="8">
        <v>227.8</v>
      </c>
      <c r="Q7673" s="8">
        <v>191.352</v>
      </c>
      <c r="R7673" s="8">
        <f t="shared" si="358"/>
        <v>77.451999999999998</v>
      </c>
      <c r="S7673" s="8">
        <f>(((Sales[[#This Row],[Unit Price]]-(Sales[[#This Row],[Discount Applied]]*Sales[[#This Row],[Unit Price]]))-Q7673)/Q7673)*100</f>
        <v>10.119047619047619</v>
      </c>
      <c r="T7673" s="8">
        <f t="shared" si="359"/>
        <v>842.86</v>
      </c>
      <c r="U7673" s="8">
        <f>Sales[[#This Row],[Unit Cost]]*Sales[[#This Row],[Order Quantity]]</f>
        <v>765.40800000000002</v>
      </c>
    </row>
    <row r="7674" spans="1:21" x14ac:dyDescent="0.2">
      <c r="A7674" s="6" t="s">
        <v>7887</v>
      </c>
      <c r="B7674" s="6" t="s">
        <v>24</v>
      </c>
      <c r="C7674" s="6" t="s">
        <v>143</v>
      </c>
      <c r="D7674" s="7">
        <v>44000</v>
      </c>
      <c r="E7674" s="7">
        <v>44156</v>
      </c>
      <c r="F7674" s="7">
        <v>44160</v>
      </c>
      <c r="G7674" s="7">
        <v>44168</v>
      </c>
      <c r="H7674" s="6">
        <f t="shared" si="357"/>
        <v>12</v>
      </c>
      <c r="I7674" s="6" t="s">
        <v>215</v>
      </c>
      <c r="J7674" s="6">
        <v>7</v>
      </c>
      <c r="K7674" s="6">
        <v>27</v>
      </c>
      <c r="L7674" s="6">
        <v>364</v>
      </c>
      <c r="M7674" s="6">
        <v>34</v>
      </c>
      <c r="N7674" s="6">
        <v>5</v>
      </c>
      <c r="O7674" s="6">
        <v>0.1</v>
      </c>
      <c r="P7674" s="8">
        <v>1139</v>
      </c>
      <c r="Q7674" s="8">
        <v>728.96</v>
      </c>
      <c r="R7674" s="8">
        <f t="shared" si="358"/>
        <v>1480.6999999999998</v>
      </c>
      <c r="S7674" s="8">
        <f>(((Sales[[#This Row],[Unit Price]]-(Sales[[#This Row],[Discount Applied]]*Sales[[#This Row],[Unit Price]]))-Q7674)/Q7674)*100</f>
        <v>40.624999999999979</v>
      </c>
      <c r="T7674" s="8">
        <f t="shared" si="359"/>
        <v>5125.5</v>
      </c>
      <c r="U7674" s="8">
        <f>Sales[[#This Row],[Unit Cost]]*Sales[[#This Row],[Order Quantity]]</f>
        <v>3644.8</v>
      </c>
    </row>
    <row r="7675" spans="1:21" x14ac:dyDescent="0.2">
      <c r="A7675" s="6" t="s">
        <v>7888</v>
      </c>
      <c r="B7675" s="6" t="s">
        <v>23</v>
      </c>
      <c r="C7675" s="6" t="s">
        <v>145</v>
      </c>
      <c r="D7675" s="7">
        <v>44100</v>
      </c>
      <c r="E7675" s="7">
        <v>44156</v>
      </c>
      <c r="F7675" s="7">
        <v>44178</v>
      </c>
      <c r="G7675" s="7">
        <v>44179</v>
      </c>
      <c r="H7675" s="6">
        <f t="shared" si="357"/>
        <v>23</v>
      </c>
      <c r="I7675" s="6" t="s">
        <v>215</v>
      </c>
      <c r="J7675" s="6">
        <v>25</v>
      </c>
      <c r="K7675" s="6">
        <v>4</v>
      </c>
      <c r="L7675" s="6">
        <v>196</v>
      </c>
      <c r="M7675" s="6">
        <v>40</v>
      </c>
      <c r="N7675" s="6">
        <v>5</v>
      </c>
      <c r="O7675" s="6">
        <v>0.1</v>
      </c>
      <c r="P7675" s="8">
        <v>2566.1</v>
      </c>
      <c r="Q7675" s="8">
        <v>1539.6599999999999</v>
      </c>
      <c r="R7675" s="8">
        <f t="shared" si="358"/>
        <v>3849.1500000000015</v>
      </c>
      <c r="S7675" s="8">
        <f>(((Sales[[#This Row],[Unit Price]]-(Sales[[#This Row],[Discount Applied]]*Sales[[#This Row],[Unit Price]]))-Q7675)/Q7675)*100</f>
        <v>50</v>
      </c>
      <c r="T7675" s="8">
        <f t="shared" si="359"/>
        <v>11547.45</v>
      </c>
      <c r="U7675" s="8">
        <f>Sales[[#This Row],[Unit Cost]]*Sales[[#This Row],[Order Quantity]]</f>
        <v>7698.2999999999993</v>
      </c>
    </row>
    <row r="7676" spans="1:21" x14ac:dyDescent="0.2">
      <c r="A7676" s="6" t="s">
        <v>7889</v>
      </c>
      <c r="B7676" s="6" t="s">
        <v>23</v>
      </c>
      <c r="C7676" s="6" t="s">
        <v>145</v>
      </c>
      <c r="D7676" s="7">
        <v>44100</v>
      </c>
      <c r="E7676" s="7">
        <v>44157</v>
      </c>
      <c r="F7676" s="7">
        <v>44163</v>
      </c>
      <c r="G7676" s="7">
        <v>44170</v>
      </c>
      <c r="H7676" s="6">
        <f t="shared" si="357"/>
        <v>13</v>
      </c>
      <c r="I7676" s="6" t="s">
        <v>215</v>
      </c>
      <c r="J7676" s="6">
        <v>23</v>
      </c>
      <c r="K7676" s="6">
        <v>33</v>
      </c>
      <c r="L7676" s="6">
        <v>189</v>
      </c>
      <c r="M7676" s="6">
        <v>41</v>
      </c>
      <c r="N7676" s="6">
        <v>8</v>
      </c>
      <c r="O7676" s="6">
        <v>0.15</v>
      </c>
      <c r="P7676" s="8">
        <v>3229.4</v>
      </c>
      <c r="Q7676" s="8">
        <v>1679.288</v>
      </c>
      <c r="R7676" s="8">
        <f t="shared" si="358"/>
        <v>8525.6160000000018</v>
      </c>
      <c r="S7676" s="8">
        <f>(((Sales[[#This Row],[Unit Price]]-(Sales[[#This Row],[Discount Applied]]*Sales[[#This Row],[Unit Price]]))-Q7676)/Q7676)*100</f>
        <v>63.461538461538467</v>
      </c>
      <c r="T7676" s="8">
        <f t="shared" si="359"/>
        <v>21959.920000000002</v>
      </c>
      <c r="U7676" s="8">
        <f>Sales[[#This Row],[Unit Cost]]*Sales[[#This Row],[Order Quantity]]</f>
        <v>13434.304</v>
      </c>
    </row>
    <row r="7677" spans="1:21" x14ac:dyDescent="0.2">
      <c r="A7677" s="6" t="s">
        <v>7890</v>
      </c>
      <c r="B7677" s="6" t="s">
        <v>25</v>
      </c>
      <c r="C7677" s="6" t="s">
        <v>144</v>
      </c>
      <c r="D7677" s="7">
        <v>44100</v>
      </c>
      <c r="E7677" s="7">
        <v>44157</v>
      </c>
      <c r="F7677" s="7">
        <v>44176</v>
      </c>
      <c r="G7677" s="7">
        <v>44183</v>
      </c>
      <c r="H7677" s="6">
        <f t="shared" si="357"/>
        <v>26</v>
      </c>
      <c r="I7677" s="6" t="s">
        <v>215</v>
      </c>
      <c r="J7677" s="6">
        <v>13</v>
      </c>
      <c r="K7677" s="6">
        <v>11</v>
      </c>
      <c r="L7677" s="6">
        <v>74</v>
      </c>
      <c r="M7677" s="6">
        <v>11</v>
      </c>
      <c r="N7677" s="6">
        <v>4</v>
      </c>
      <c r="O7677" s="6">
        <v>7.4999999999999997E-2</v>
      </c>
      <c r="P7677" s="8">
        <v>241.20000000000002</v>
      </c>
      <c r="Q7677" s="8">
        <v>190.54800000000003</v>
      </c>
      <c r="R7677" s="8">
        <f t="shared" si="358"/>
        <v>130.24799999999993</v>
      </c>
      <c r="S7677" s="8">
        <f>(((Sales[[#This Row],[Unit Price]]-(Sales[[#This Row],[Discount Applied]]*Sales[[#This Row],[Unit Price]]))-Q7677)/Q7677)*100</f>
        <v>17.088607594936697</v>
      </c>
      <c r="T7677" s="8">
        <f t="shared" si="359"/>
        <v>892.44</v>
      </c>
      <c r="U7677" s="8">
        <f>Sales[[#This Row],[Unit Cost]]*Sales[[#This Row],[Order Quantity]]</f>
        <v>762.19200000000012</v>
      </c>
    </row>
    <row r="7678" spans="1:21" x14ac:dyDescent="0.2">
      <c r="A7678" s="6" t="s">
        <v>7891</v>
      </c>
      <c r="B7678" s="6" t="s">
        <v>25</v>
      </c>
      <c r="C7678" s="6" t="s">
        <v>143</v>
      </c>
      <c r="D7678" s="7">
        <v>44000</v>
      </c>
      <c r="E7678" s="7">
        <v>44157</v>
      </c>
      <c r="F7678" s="7">
        <v>44176</v>
      </c>
      <c r="G7678" s="7">
        <v>44181</v>
      </c>
      <c r="H7678" s="6">
        <f t="shared" si="357"/>
        <v>24</v>
      </c>
      <c r="I7678" s="6" t="s">
        <v>215</v>
      </c>
      <c r="J7678" s="6">
        <v>18</v>
      </c>
      <c r="K7678" s="6">
        <v>37</v>
      </c>
      <c r="L7678" s="6">
        <v>343</v>
      </c>
      <c r="M7678" s="6">
        <v>42</v>
      </c>
      <c r="N7678" s="6">
        <v>4</v>
      </c>
      <c r="O7678" s="6">
        <v>0.1</v>
      </c>
      <c r="P7678" s="8">
        <v>891.1</v>
      </c>
      <c r="Q7678" s="8">
        <v>757.43499999999995</v>
      </c>
      <c r="R7678" s="8">
        <f t="shared" si="358"/>
        <v>178.22000000000025</v>
      </c>
      <c r="S7678" s="8">
        <f>(((Sales[[#This Row],[Unit Price]]-(Sales[[#This Row],[Discount Applied]]*Sales[[#This Row],[Unit Price]]))-Q7678)/Q7678)*100</f>
        <v>5.8823529411764799</v>
      </c>
      <c r="T7678" s="8">
        <f t="shared" si="359"/>
        <v>3207.96</v>
      </c>
      <c r="U7678" s="8">
        <f>Sales[[#This Row],[Unit Cost]]*Sales[[#This Row],[Order Quantity]]</f>
        <v>3029.74</v>
      </c>
    </row>
    <row r="7679" spans="1:21" x14ac:dyDescent="0.2">
      <c r="A7679" s="6" t="s">
        <v>7892</v>
      </c>
      <c r="B7679" s="6" t="s">
        <v>25</v>
      </c>
      <c r="C7679" s="6" t="s">
        <v>145</v>
      </c>
      <c r="D7679" s="7">
        <v>44000</v>
      </c>
      <c r="E7679" s="7">
        <v>44157</v>
      </c>
      <c r="F7679" s="7">
        <v>44183</v>
      </c>
      <c r="G7679" s="7">
        <v>44191</v>
      </c>
      <c r="H7679" s="6">
        <f t="shared" si="357"/>
        <v>34</v>
      </c>
      <c r="I7679" s="6" t="s">
        <v>215</v>
      </c>
      <c r="J7679" s="6">
        <v>20</v>
      </c>
      <c r="K7679" s="6">
        <v>2</v>
      </c>
      <c r="L7679" s="6">
        <v>107</v>
      </c>
      <c r="M7679" s="6">
        <v>43</v>
      </c>
      <c r="N7679" s="6">
        <v>4</v>
      </c>
      <c r="O7679" s="6">
        <v>0.15</v>
      </c>
      <c r="P7679" s="8">
        <v>5266.2</v>
      </c>
      <c r="Q7679" s="8">
        <v>2211.8039999999996</v>
      </c>
      <c r="R7679" s="8">
        <f t="shared" si="358"/>
        <v>9057.8639999999996</v>
      </c>
      <c r="S7679" s="8">
        <f>(((Sales[[#This Row],[Unit Price]]-(Sales[[#This Row],[Discount Applied]]*Sales[[#This Row],[Unit Price]]))-Q7679)/Q7679)*100</f>
        <v>102.38095238095239</v>
      </c>
      <c r="T7679" s="8">
        <f t="shared" si="359"/>
        <v>17905.079999999998</v>
      </c>
      <c r="U7679" s="8">
        <f>Sales[[#This Row],[Unit Cost]]*Sales[[#This Row],[Order Quantity]]</f>
        <v>8847.2159999999985</v>
      </c>
    </row>
    <row r="7680" spans="1:21" x14ac:dyDescent="0.2">
      <c r="A7680" s="6" t="s">
        <v>7893</v>
      </c>
      <c r="B7680" s="6" t="s">
        <v>25</v>
      </c>
      <c r="C7680" s="6" t="s">
        <v>146</v>
      </c>
      <c r="D7680" s="7">
        <v>44000</v>
      </c>
      <c r="E7680" s="7">
        <v>44157</v>
      </c>
      <c r="F7680" s="7">
        <v>44176</v>
      </c>
      <c r="G7680" s="7">
        <v>44177</v>
      </c>
      <c r="H7680" s="6">
        <f t="shared" si="357"/>
        <v>20</v>
      </c>
      <c r="I7680" s="6" t="s">
        <v>215</v>
      </c>
      <c r="J7680" s="6">
        <v>15</v>
      </c>
      <c r="K7680" s="6">
        <v>16</v>
      </c>
      <c r="L7680" s="6">
        <v>269</v>
      </c>
      <c r="M7680" s="6">
        <v>9</v>
      </c>
      <c r="N7680" s="6">
        <v>1</v>
      </c>
      <c r="O7680" s="6">
        <v>0.4</v>
      </c>
      <c r="P7680" s="8">
        <v>3912.8</v>
      </c>
      <c r="Q7680" s="8">
        <v>3012.8560000000002</v>
      </c>
      <c r="R7680" s="8">
        <f t="shared" si="358"/>
        <v>-665.17599999999993</v>
      </c>
      <c r="S7680" s="8">
        <f>(((Sales[[#This Row],[Unit Price]]-(Sales[[#This Row],[Discount Applied]]*Sales[[#This Row],[Unit Price]]))-Q7680)/Q7680)*100</f>
        <v>-22.077922077922075</v>
      </c>
      <c r="T7680" s="8">
        <f t="shared" si="359"/>
        <v>2347.6800000000003</v>
      </c>
      <c r="U7680" s="8">
        <f>Sales[[#This Row],[Unit Cost]]*Sales[[#This Row],[Order Quantity]]</f>
        <v>3012.8560000000002</v>
      </c>
    </row>
    <row r="7681" spans="1:21" x14ac:dyDescent="0.2">
      <c r="A7681" s="6" t="s">
        <v>7894</v>
      </c>
      <c r="B7681" s="6" t="s">
        <v>26</v>
      </c>
      <c r="C7681" s="6" t="s">
        <v>145</v>
      </c>
      <c r="D7681" s="7">
        <v>44100</v>
      </c>
      <c r="E7681" s="7">
        <v>44157</v>
      </c>
      <c r="F7681" s="7">
        <v>44170</v>
      </c>
      <c r="G7681" s="7">
        <v>44173</v>
      </c>
      <c r="H7681" s="6">
        <f t="shared" si="357"/>
        <v>16</v>
      </c>
      <c r="I7681" s="6" t="s">
        <v>215</v>
      </c>
      <c r="J7681" s="6">
        <v>28</v>
      </c>
      <c r="K7681" s="6">
        <v>40</v>
      </c>
      <c r="L7681" s="6">
        <v>114</v>
      </c>
      <c r="M7681" s="6">
        <v>45</v>
      </c>
      <c r="N7681" s="6">
        <v>6</v>
      </c>
      <c r="O7681" s="6">
        <v>0.15</v>
      </c>
      <c r="P7681" s="8">
        <v>3966.4</v>
      </c>
      <c r="Q7681" s="8">
        <v>2181.5200000000004</v>
      </c>
      <c r="R7681" s="8">
        <f t="shared" si="358"/>
        <v>7139.5199999999968</v>
      </c>
      <c r="S7681" s="8">
        <f>(((Sales[[#This Row],[Unit Price]]-(Sales[[#This Row],[Discount Applied]]*Sales[[#This Row],[Unit Price]]))-Q7681)/Q7681)*100</f>
        <v>54.545454545454518</v>
      </c>
      <c r="T7681" s="8">
        <f t="shared" si="359"/>
        <v>20228.64</v>
      </c>
      <c r="U7681" s="8">
        <f>Sales[[#This Row],[Unit Cost]]*Sales[[#This Row],[Order Quantity]]</f>
        <v>13089.120000000003</v>
      </c>
    </row>
    <row r="7682" spans="1:21" x14ac:dyDescent="0.2">
      <c r="A7682" s="6" t="s">
        <v>7895</v>
      </c>
      <c r="B7682" s="6" t="s">
        <v>24</v>
      </c>
      <c r="C7682" s="6" t="s">
        <v>147</v>
      </c>
      <c r="D7682" s="7">
        <v>44100</v>
      </c>
      <c r="E7682" s="7">
        <v>44158</v>
      </c>
      <c r="F7682" s="7">
        <v>44184</v>
      </c>
      <c r="G7682" s="7">
        <v>44186</v>
      </c>
      <c r="H7682" s="6">
        <f t="shared" ref="H7682:H7745" si="360">G7682-E7682</f>
        <v>28</v>
      </c>
      <c r="I7682" s="6" t="s">
        <v>215</v>
      </c>
      <c r="J7682" s="6">
        <v>9</v>
      </c>
      <c r="K7682" s="6">
        <v>27</v>
      </c>
      <c r="L7682" s="6">
        <v>205</v>
      </c>
      <c r="M7682" s="6">
        <v>43</v>
      </c>
      <c r="N7682" s="6">
        <v>5</v>
      </c>
      <c r="O7682" s="6">
        <v>0.1</v>
      </c>
      <c r="P7682" s="8">
        <v>1936.3</v>
      </c>
      <c r="Q7682" s="8">
        <v>1064.9650000000001</v>
      </c>
      <c r="R7682" s="8">
        <f t="shared" ref="R7682:R7745" si="361">T7682-(Q7682*N7682)</f>
        <v>3388.5249999999996</v>
      </c>
      <c r="S7682" s="8">
        <f>(((Sales[[#This Row],[Unit Price]]-(Sales[[#This Row],[Discount Applied]]*Sales[[#This Row],[Unit Price]]))-Q7682)/Q7682)*100</f>
        <v>63.636363636363626</v>
      </c>
      <c r="T7682" s="8">
        <f t="shared" ref="T7682:T7745" si="362">((P7682*N7682)-(P7682*O7682*N7682))</f>
        <v>8713.35</v>
      </c>
      <c r="U7682" s="8">
        <f>Sales[[#This Row],[Unit Cost]]*Sales[[#This Row],[Order Quantity]]</f>
        <v>5324.8250000000007</v>
      </c>
    </row>
    <row r="7683" spans="1:21" x14ac:dyDescent="0.2">
      <c r="A7683" s="6" t="s">
        <v>7896</v>
      </c>
      <c r="B7683" s="6" t="s">
        <v>26</v>
      </c>
      <c r="C7683" s="6" t="s">
        <v>146</v>
      </c>
      <c r="D7683" s="7">
        <v>44000</v>
      </c>
      <c r="E7683" s="7">
        <v>44158</v>
      </c>
      <c r="F7683" s="7">
        <v>44171</v>
      </c>
      <c r="G7683" s="7">
        <v>44177</v>
      </c>
      <c r="H7683" s="6">
        <f t="shared" si="360"/>
        <v>19</v>
      </c>
      <c r="I7683" s="6" t="s">
        <v>215</v>
      </c>
      <c r="J7683" s="6">
        <v>26</v>
      </c>
      <c r="K7683" s="6">
        <v>15</v>
      </c>
      <c r="L7683" s="6">
        <v>303</v>
      </c>
      <c r="M7683" s="6">
        <v>26</v>
      </c>
      <c r="N7683" s="6">
        <v>7</v>
      </c>
      <c r="O7683" s="6">
        <v>0.2</v>
      </c>
      <c r="P7683" s="8">
        <v>6244.4000000000005</v>
      </c>
      <c r="Q7683" s="8">
        <v>4433.5240000000003</v>
      </c>
      <c r="R7683" s="8">
        <f t="shared" si="361"/>
        <v>3933.9719999999979</v>
      </c>
      <c r="S7683" s="8">
        <f>(((Sales[[#This Row],[Unit Price]]-(Sales[[#This Row],[Discount Applied]]*Sales[[#This Row],[Unit Price]]))-Q7683)/Q7683)*100</f>
        <v>12.676056338028172</v>
      </c>
      <c r="T7683" s="8">
        <f t="shared" si="362"/>
        <v>34968.639999999999</v>
      </c>
      <c r="U7683" s="8">
        <f>Sales[[#This Row],[Unit Cost]]*Sales[[#This Row],[Order Quantity]]</f>
        <v>31034.668000000001</v>
      </c>
    </row>
    <row r="7684" spans="1:21" x14ac:dyDescent="0.2">
      <c r="A7684" s="6" t="s">
        <v>7897</v>
      </c>
      <c r="B7684" s="6" t="s">
        <v>24</v>
      </c>
      <c r="C7684" s="6" t="s">
        <v>144</v>
      </c>
      <c r="D7684" s="7">
        <v>44100</v>
      </c>
      <c r="E7684" s="7">
        <v>44158</v>
      </c>
      <c r="F7684" s="7">
        <v>44174</v>
      </c>
      <c r="G7684" s="7">
        <v>44180</v>
      </c>
      <c r="H7684" s="6">
        <f t="shared" si="360"/>
        <v>22</v>
      </c>
      <c r="I7684" s="6" t="s">
        <v>215</v>
      </c>
      <c r="J7684" s="6">
        <v>9</v>
      </c>
      <c r="K7684" s="6">
        <v>41</v>
      </c>
      <c r="L7684" s="6">
        <v>65</v>
      </c>
      <c r="M7684" s="6">
        <v>22</v>
      </c>
      <c r="N7684" s="6">
        <v>6</v>
      </c>
      <c r="O7684" s="6">
        <v>0.1</v>
      </c>
      <c r="P7684" s="8">
        <v>1118.9000000000001</v>
      </c>
      <c r="Q7684" s="8">
        <v>481.12700000000001</v>
      </c>
      <c r="R7684" s="8">
        <f t="shared" si="361"/>
        <v>3155.2980000000002</v>
      </c>
      <c r="S7684" s="8">
        <f>(((Sales[[#This Row],[Unit Price]]-(Sales[[#This Row],[Discount Applied]]*Sales[[#This Row],[Unit Price]]))-Q7684)/Q7684)*100</f>
        <v>109.30232558139537</v>
      </c>
      <c r="T7684" s="8">
        <f t="shared" si="362"/>
        <v>6042.06</v>
      </c>
      <c r="U7684" s="8">
        <f>Sales[[#This Row],[Unit Cost]]*Sales[[#This Row],[Order Quantity]]</f>
        <v>2886.7620000000002</v>
      </c>
    </row>
    <row r="7685" spans="1:21" x14ac:dyDescent="0.2">
      <c r="A7685" s="6" t="s">
        <v>7898</v>
      </c>
      <c r="B7685" s="6" t="s">
        <v>23</v>
      </c>
      <c r="C7685" s="6" t="s">
        <v>148</v>
      </c>
      <c r="D7685" s="7">
        <v>44100</v>
      </c>
      <c r="E7685" s="7">
        <v>44158</v>
      </c>
      <c r="F7685" s="7">
        <v>44160</v>
      </c>
      <c r="G7685" s="7">
        <v>44161</v>
      </c>
      <c r="H7685" s="6">
        <f t="shared" si="360"/>
        <v>3</v>
      </c>
      <c r="I7685" s="6" t="s">
        <v>215</v>
      </c>
      <c r="J7685" s="6">
        <v>20</v>
      </c>
      <c r="K7685" s="6">
        <v>38</v>
      </c>
      <c r="L7685" s="6">
        <v>36</v>
      </c>
      <c r="M7685" s="6">
        <v>40</v>
      </c>
      <c r="N7685" s="6">
        <v>2</v>
      </c>
      <c r="O7685" s="6">
        <v>7.4999999999999997E-2</v>
      </c>
      <c r="P7685" s="8">
        <v>1112.2</v>
      </c>
      <c r="Q7685" s="8">
        <v>589.46600000000001</v>
      </c>
      <c r="R7685" s="8">
        <f t="shared" si="361"/>
        <v>878.63800000000015</v>
      </c>
      <c r="S7685" s="8">
        <f>(((Sales[[#This Row],[Unit Price]]-(Sales[[#This Row],[Discount Applied]]*Sales[[#This Row],[Unit Price]]))-Q7685)/Q7685)*100</f>
        <v>74.528301886792462</v>
      </c>
      <c r="T7685" s="8">
        <f t="shared" si="362"/>
        <v>2057.5700000000002</v>
      </c>
      <c r="U7685" s="8">
        <f>Sales[[#This Row],[Unit Cost]]*Sales[[#This Row],[Order Quantity]]</f>
        <v>1178.932</v>
      </c>
    </row>
    <row r="7686" spans="1:21" x14ac:dyDescent="0.2">
      <c r="A7686" s="6" t="s">
        <v>7899</v>
      </c>
      <c r="B7686" s="6" t="s">
        <v>24</v>
      </c>
      <c r="C7686" s="6" t="s">
        <v>148</v>
      </c>
      <c r="D7686" s="7">
        <v>44000</v>
      </c>
      <c r="E7686" s="7">
        <v>44158</v>
      </c>
      <c r="F7686" s="7">
        <v>44162</v>
      </c>
      <c r="G7686" s="7">
        <v>44165</v>
      </c>
      <c r="H7686" s="6">
        <f t="shared" si="360"/>
        <v>7</v>
      </c>
      <c r="I7686" s="6" t="s">
        <v>215</v>
      </c>
      <c r="J7686" s="6">
        <v>5</v>
      </c>
      <c r="K7686" s="6">
        <v>27</v>
      </c>
      <c r="L7686" s="6">
        <v>38</v>
      </c>
      <c r="M7686" s="6">
        <v>17</v>
      </c>
      <c r="N7686" s="6">
        <v>5</v>
      </c>
      <c r="O7686" s="6">
        <v>0.2</v>
      </c>
      <c r="P7686" s="8">
        <v>1139</v>
      </c>
      <c r="Q7686" s="8">
        <v>672.01</v>
      </c>
      <c r="R7686" s="8">
        <f t="shared" si="361"/>
        <v>1195.9499999999998</v>
      </c>
      <c r="S7686" s="8">
        <f>(((Sales[[#This Row],[Unit Price]]-(Sales[[#This Row],[Discount Applied]]*Sales[[#This Row],[Unit Price]]))-Q7686)/Q7686)*100</f>
        <v>35.593220338983059</v>
      </c>
      <c r="T7686" s="8">
        <f t="shared" si="362"/>
        <v>4556</v>
      </c>
      <c r="U7686" s="8">
        <f>Sales[[#This Row],[Unit Cost]]*Sales[[#This Row],[Order Quantity]]</f>
        <v>3360.05</v>
      </c>
    </row>
    <row r="7687" spans="1:21" x14ac:dyDescent="0.2">
      <c r="A7687" s="6" t="s">
        <v>7900</v>
      </c>
      <c r="B7687" s="6" t="s">
        <v>25</v>
      </c>
      <c r="C7687" s="6" t="s">
        <v>146</v>
      </c>
      <c r="D7687" s="7">
        <v>44100</v>
      </c>
      <c r="E7687" s="7">
        <v>44158</v>
      </c>
      <c r="F7687" s="7">
        <v>44164</v>
      </c>
      <c r="G7687" s="7">
        <v>44169</v>
      </c>
      <c r="H7687" s="6">
        <f t="shared" si="360"/>
        <v>11</v>
      </c>
      <c r="I7687" s="6" t="s">
        <v>215</v>
      </c>
      <c r="J7687" s="6">
        <v>14</v>
      </c>
      <c r="K7687" s="6">
        <v>43</v>
      </c>
      <c r="L7687" s="6">
        <v>265</v>
      </c>
      <c r="M7687" s="6">
        <v>4</v>
      </c>
      <c r="N7687" s="6">
        <v>3</v>
      </c>
      <c r="O7687" s="6">
        <v>0.05</v>
      </c>
      <c r="P7687" s="8">
        <v>1755.4</v>
      </c>
      <c r="Q7687" s="8">
        <v>1456.982</v>
      </c>
      <c r="R7687" s="8">
        <f t="shared" si="361"/>
        <v>631.94400000000041</v>
      </c>
      <c r="S7687" s="8">
        <f>(((Sales[[#This Row],[Unit Price]]-(Sales[[#This Row],[Discount Applied]]*Sales[[#This Row],[Unit Price]]))-Q7687)/Q7687)*100</f>
        <v>14.457831325301216</v>
      </c>
      <c r="T7687" s="8">
        <f t="shared" si="362"/>
        <v>5002.8900000000003</v>
      </c>
      <c r="U7687" s="8">
        <f>Sales[[#This Row],[Unit Cost]]*Sales[[#This Row],[Order Quantity]]</f>
        <v>4370.9459999999999</v>
      </c>
    </row>
    <row r="7688" spans="1:21" x14ac:dyDescent="0.2">
      <c r="A7688" s="6" t="s">
        <v>7901</v>
      </c>
      <c r="B7688" s="6" t="s">
        <v>25</v>
      </c>
      <c r="C7688" s="6" t="s">
        <v>148</v>
      </c>
      <c r="D7688" s="7">
        <v>44100</v>
      </c>
      <c r="E7688" s="7">
        <v>44158</v>
      </c>
      <c r="F7688" s="7">
        <v>44185</v>
      </c>
      <c r="G7688" s="7">
        <v>44195</v>
      </c>
      <c r="H7688" s="6">
        <f t="shared" si="360"/>
        <v>37</v>
      </c>
      <c r="I7688" s="6" t="s">
        <v>215</v>
      </c>
      <c r="J7688" s="6">
        <v>13</v>
      </c>
      <c r="K7688" s="6">
        <v>34</v>
      </c>
      <c r="L7688" s="6">
        <v>55</v>
      </c>
      <c r="M7688" s="6">
        <v>26</v>
      </c>
      <c r="N7688" s="6">
        <v>6</v>
      </c>
      <c r="O7688" s="6">
        <v>0.05</v>
      </c>
      <c r="P7688" s="8">
        <v>1005</v>
      </c>
      <c r="Q7688" s="8">
        <v>432.15</v>
      </c>
      <c r="R7688" s="8">
        <f t="shared" si="361"/>
        <v>3135.6000000000004</v>
      </c>
      <c r="S7688" s="8">
        <f>(((Sales[[#This Row],[Unit Price]]-(Sales[[#This Row],[Discount Applied]]*Sales[[#This Row],[Unit Price]]))-Q7688)/Q7688)*100</f>
        <v>120.93023255813955</v>
      </c>
      <c r="T7688" s="8">
        <f t="shared" si="362"/>
        <v>5728.5</v>
      </c>
      <c r="U7688" s="8">
        <f>Sales[[#This Row],[Unit Cost]]*Sales[[#This Row],[Order Quantity]]</f>
        <v>2592.8999999999996</v>
      </c>
    </row>
    <row r="7689" spans="1:21" x14ac:dyDescent="0.2">
      <c r="A7689" s="6" t="s">
        <v>7902</v>
      </c>
      <c r="B7689" s="6" t="s">
        <v>23</v>
      </c>
      <c r="C7689" s="6" t="s">
        <v>145</v>
      </c>
      <c r="D7689" s="7">
        <v>44100</v>
      </c>
      <c r="E7689" s="7">
        <v>44158</v>
      </c>
      <c r="F7689" s="7">
        <v>44161</v>
      </c>
      <c r="G7689" s="7">
        <v>44168</v>
      </c>
      <c r="H7689" s="6">
        <f t="shared" si="360"/>
        <v>10</v>
      </c>
      <c r="I7689" s="6" t="s">
        <v>215</v>
      </c>
      <c r="J7689" s="6">
        <v>23</v>
      </c>
      <c r="K7689" s="6">
        <v>42</v>
      </c>
      <c r="L7689" s="6">
        <v>166</v>
      </c>
      <c r="M7689" s="6">
        <v>41</v>
      </c>
      <c r="N7689" s="6">
        <v>5</v>
      </c>
      <c r="O7689" s="6">
        <v>0.05</v>
      </c>
      <c r="P7689" s="8">
        <v>1922.9</v>
      </c>
      <c r="Q7689" s="8">
        <v>999.90800000000013</v>
      </c>
      <c r="R7689" s="8">
        <f t="shared" si="361"/>
        <v>4134.2349999999988</v>
      </c>
      <c r="S7689" s="8">
        <f>(((Sales[[#This Row],[Unit Price]]-(Sales[[#This Row],[Discount Applied]]*Sales[[#This Row],[Unit Price]]))-Q7689)/Q7689)*100</f>
        <v>82.692307692307679</v>
      </c>
      <c r="T7689" s="8">
        <f t="shared" si="362"/>
        <v>9133.7749999999996</v>
      </c>
      <c r="U7689" s="8">
        <f>Sales[[#This Row],[Unit Cost]]*Sales[[#This Row],[Order Quantity]]</f>
        <v>4999.5400000000009</v>
      </c>
    </row>
    <row r="7690" spans="1:21" x14ac:dyDescent="0.2">
      <c r="A7690" s="6" t="s">
        <v>7903</v>
      </c>
      <c r="B7690" s="6" t="s">
        <v>25</v>
      </c>
      <c r="C7690" s="6" t="s">
        <v>145</v>
      </c>
      <c r="D7690" s="7">
        <v>44100</v>
      </c>
      <c r="E7690" s="7">
        <v>44158</v>
      </c>
      <c r="F7690" s="7">
        <v>44176</v>
      </c>
      <c r="G7690" s="7">
        <v>44184</v>
      </c>
      <c r="H7690" s="6">
        <f t="shared" si="360"/>
        <v>26</v>
      </c>
      <c r="I7690" s="6" t="s">
        <v>215</v>
      </c>
      <c r="J7690" s="6">
        <v>12</v>
      </c>
      <c r="K7690" s="6">
        <v>31</v>
      </c>
      <c r="L7690" s="6">
        <v>170</v>
      </c>
      <c r="M7690" s="6">
        <v>30</v>
      </c>
      <c r="N7690" s="6">
        <v>8</v>
      </c>
      <c r="O7690" s="6">
        <v>0.2</v>
      </c>
      <c r="P7690" s="8">
        <v>180.9</v>
      </c>
      <c r="Q7690" s="8">
        <v>135.67500000000001</v>
      </c>
      <c r="R7690" s="8">
        <f t="shared" si="361"/>
        <v>72.3599999999999</v>
      </c>
      <c r="S7690" s="8">
        <f>(((Sales[[#This Row],[Unit Price]]-(Sales[[#This Row],[Discount Applied]]*Sales[[#This Row],[Unit Price]]))-Q7690)/Q7690)*100</f>
        <v>6.6666666666666572</v>
      </c>
      <c r="T7690" s="8">
        <f t="shared" si="362"/>
        <v>1157.76</v>
      </c>
      <c r="U7690" s="8">
        <f>Sales[[#This Row],[Unit Cost]]*Sales[[#This Row],[Order Quantity]]</f>
        <v>1085.4000000000001</v>
      </c>
    </row>
    <row r="7691" spans="1:21" x14ac:dyDescent="0.2">
      <c r="A7691" s="6" t="s">
        <v>7904</v>
      </c>
      <c r="B7691" s="6" t="s">
        <v>24</v>
      </c>
      <c r="C7691" s="6" t="s">
        <v>147</v>
      </c>
      <c r="D7691" s="7">
        <v>44100</v>
      </c>
      <c r="E7691" s="7">
        <v>44158</v>
      </c>
      <c r="F7691" s="7">
        <v>44175</v>
      </c>
      <c r="G7691" s="7">
        <v>44183</v>
      </c>
      <c r="H7691" s="6">
        <f t="shared" si="360"/>
        <v>25</v>
      </c>
      <c r="I7691" s="6" t="s">
        <v>215</v>
      </c>
      <c r="J7691" s="6">
        <v>6</v>
      </c>
      <c r="K7691" s="6">
        <v>44</v>
      </c>
      <c r="L7691" s="6">
        <v>225</v>
      </c>
      <c r="M7691" s="6">
        <v>17</v>
      </c>
      <c r="N7691" s="6">
        <v>8</v>
      </c>
      <c r="O7691" s="6">
        <v>7.4999999999999997E-2</v>
      </c>
      <c r="P7691" s="8">
        <v>763.80000000000007</v>
      </c>
      <c r="Q7691" s="8">
        <v>389.53800000000007</v>
      </c>
      <c r="R7691" s="8">
        <f t="shared" si="361"/>
        <v>2535.8160000000003</v>
      </c>
      <c r="S7691" s="8">
        <f>(((Sales[[#This Row],[Unit Price]]-(Sales[[#This Row],[Discount Applied]]*Sales[[#This Row],[Unit Price]]))-Q7691)/Q7691)*100</f>
        <v>81.372549019607845</v>
      </c>
      <c r="T7691" s="8">
        <f t="shared" si="362"/>
        <v>5652.1200000000008</v>
      </c>
      <c r="U7691" s="8">
        <f>Sales[[#This Row],[Unit Cost]]*Sales[[#This Row],[Order Quantity]]</f>
        <v>3116.3040000000005</v>
      </c>
    </row>
    <row r="7692" spans="1:21" x14ac:dyDescent="0.2">
      <c r="A7692" s="6" t="s">
        <v>7905</v>
      </c>
      <c r="B7692" s="6" t="s">
        <v>24</v>
      </c>
      <c r="C7692" s="6" t="s">
        <v>146</v>
      </c>
      <c r="D7692" s="7">
        <v>44100</v>
      </c>
      <c r="E7692" s="7">
        <v>44158</v>
      </c>
      <c r="F7692" s="7">
        <v>44178</v>
      </c>
      <c r="G7692" s="7">
        <v>44180</v>
      </c>
      <c r="H7692" s="6">
        <f t="shared" si="360"/>
        <v>22</v>
      </c>
      <c r="I7692" s="6" t="s">
        <v>215</v>
      </c>
      <c r="J7692" s="6">
        <v>1</v>
      </c>
      <c r="K7692" s="6">
        <v>48</v>
      </c>
      <c r="L7692" s="6">
        <v>296</v>
      </c>
      <c r="M7692" s="6">
        <v>31</v>
      </c>
      <c r="N7692" s="6">
        <v>6</v>
      </c>
      <c r="O7692" s="6">
        <v>7.4999999999999997E-2</v>
      </c>
      <c r="P7692" s="8">
        <v>1165.8</v>
      </c>
      <c r="Q7692" s="8">
        <v>629.53200000000004</v>
      </c>
      <c r="R7692" s="8">
        <f t="shared" si="361"/>
        <v>2692.9979999999996</v>
      </c>
      <c r="S7692" s="8">
        <f>(((Sales[[#This Row],[Unit Price]]-(Sales[[#This Row],[Discount Applied]]*Sales[[#This Row],[Unit Price]]))-Q7692)/Q7692)*100</f>
        <v>71.296296296296291</v>
      </c>
      <c r="T7692" s="8">
        <f t="shared" si="362"/>
        <v>6470.19</v>
      </c>
      <c r="U7692" s="8">
        <f>Sales[[#This Row],[Unit Cost]]*Sales[[#This Row],[Order Quantity]]</f>
        <v>3777.192</v>
      </c>
    </row>
    <row r="7693" spans="1:21" x14ac:dyDescent="0.2">
      <c r="A7693" s="6" t="s">
        <v>7906</v>
      </c>
      <c r="B7693" s="6" t="s">
        <v>24</v>
      </c>
      <c r="C7693" s="6" t="s">
        <v>146</v>
      </c>
      <c r="D7693" s="7">
        <v>44000</v>
      </c>
      <c r="E7693" s="7">
        <v>44159</v>
      </c>
      <c r="F7693" s="7">
        <v>44175</v>
      </c>
      <c r="G7693" s="7">
        <v>44178</v>
      </c>
      <c r="H7693" s="6">
        <f t="shared" si="360"/>
        <v>19</v>
      </c>
      <c r="I7693" s="6" t="s">
        <v>215</v>
      </c>
      <c r="J7693" s="6">
        <v>5</v>
      </c>
      <c r="K7693" s="6">
        <v>7</v>
      </c>
      <c r="L7693" s="6">
        <v>269</v>
      </c>
      <c r="M7693" s="6">
        <v>45</v>
      </c>
      <c r="N7693" s="6">
        <v>4</v>
      </c>
      <c r="O7693" s="6">
        <v>0.1</v>
      </c>
      <c r="P7693" s="8">
        <v>757.1</v>
      </c>
      <c r="Q7693" s="8">
        <v>416.40500000000003</v>
      </c>
      <c r="R7693" s="8">
        <f t="shared" si="361"/>
        <v>1059.9399999999998</v>
      </c>
      <c r="S7693" s="8">
        <f>(((Sales[[#This Row],[Unit Price]]-(Sales[[#This Row],[Discount Applied]]*Sales[[#This Row],[Unit Price]]))-Q7693)/Q7693)*100</f>
        <v>63.636363636363626</v>
      </c>
      <c r="T7693" s="8">
        <f t="shared" si="362"/>
        <v>2725.56</v>
      </c>
      <c r="U7693" s="8">
        <f>Sales[[#This Row],[Unit Cost]]*Sales[[#This Row],[Order Quantity]]</f>
        <v>1665.6200000000001</v>
      </c>
    </row>
    <row r="7694" spans="1:21" x14ac:dyDescent="0.2">
      <c r="A7694" s="6" t="s">
        <v>7907</v>
      </c>
      <c r="B7694" s="6" t="s">
        <v>24</v>
      </c>
      <c r="C7694" s="6" t="s">
        <v>148</v>
      </c>
      <c r="D7694" s="7">
        <v>44100</v>
      </c>
      <c r="E7694" s="7">
        <v>44159</v>
      </c>
      <c r="F7694" s="7">
        <v>44179</v>
      </c>
      <c r="G7694" s="7">
        <v>44186</v>
      </c>
      <c r="H7694" s="6">
        <f t="shared" si="360"/>
        <v>27</v>
      </c>
      <c r="I7694" s="6" t="s">
        <v>215</v>
      </c>
      <c r="J7694" s="6">
        <v>9</v>
      </c>
      <c r="K7694" s="6">
        <v>27</v>
      </c>
      <c r="L7694" s="6">
        <v>48</v>
      </c>
      <c r="M7694" s="6">
        <v>16</v>
      </c>
      <c r="N7694" s="6">
        <v>6</v>
      </c>
      <c r="O7694" s="6">
        <v>7.4999999999999997E-2</v>
      </c>
      <c r="P7694" s="8">
        <v>1822.4</v>
      </c>
      <c r="Q7694" s="8">
        <v>1184.5600000000002</v>
      </c>
      <c r="R7694" s="8">
        <f t="shared" si="361"/>
        <v>3006.9600000000009</v>
      </c>
      <c r="S7694" s="8">
        <f>(((Sales[[#This Row],[Unit Price]]-(Sales[[#This Row],[Discount Applied]]*Sales[[#This Row],[Unit Price]]))-Q7694)/Q7694)*100</f>
        <v>42.307692307692292</v>
      </c>
      <c r="T7694" s="8">
        <f t="shared" si="362"/>
        <v>10114.320000000002</v>
      </c>
      <c r="U7694" s="8">
        <f>Sales[[#This Row],[Unit Cost]]*Sales[[#This Row],[Order Quantity]]</f>
        <v>7107.3600000000006</v>
      </c>
    </row>
    <row r="7695" spans="1:21" x14ac:dyDescent="0.2">
      <c r="A7695" s="6" t="s">
        <v>7908</v>
      </c>
      <c r="B7695" s="6" t="s">
        <v>26</v>
      </c>
      <c r="C7695" s="6" t="s">
        <v>145</v>
      </c>
      <c r="D7695" s="7">
        <v>44000</v>
      </c>
      <c r="E7695" s="7">
        <v>44159</v>
      </c>
      <c r="F7695" s="7">
        <v>44174</v>
      </c>
      <c r="G7695" s="7">
        <v>44184</v>
      </c>
      <c r="H7695" s="6">
        <f t="shared" si="360"/>
        <v>25</v>
      </c>
      <c r="I7695" s="6" t="s">
        <v>215</v>
      </c>
      <c r="J7695" s="6">
        <v>28</v>
      </c>
      <c r="K7695" s="6">
        <v>48</v>
      </c>
      <c r="L7695" s="6">
        <v>122</v>
      </c>
      <c r="M7695" s="6">
        <v>29</v>
      </c>
      <c r="N7695" s="6">
        <v>2</v>
      </c>
      <c r="O7695" s="6">
        <v>0.15</v>
      </c>
      <c r="P7695" s="8">
        <v>1165.8</v>
      </c>
      <c r="Q7695" s="8">
        <v>582.9</v>
      </c>
      <c r="R7695" s="8">
        <f t="shared" si="361"/>
        <v>816.06</v>
      </c>
      <c r="S7695" s="8">
        <f>(((Sales[[#This Row],[Unit Price]]-(Sales[[#This Row],[Discount Applied]]*Sales[[#This Row],[Unit Price]]))-Q7695)/Q7695)*100</f>
        <v>70</v>
      </c>
      <c r="T7695" s="8">
        <f t="shared" si="362"/>
        <v>1981.86</v>
      </c>
      <c r="U7695" s="8">
        <f>Sales[[#This Row],[Unit Cost]]*Sales[[#This Row],[Order Quantity]]</f>
        <v>1165.8</v>
      </c>
    </row>
    <row r="7696" spans="1:21" x14ac:dyDescent="0.2">
      <c r="A7696" s="6" t="s">
        <v>7909</v>
      </c>
      <c r="B7696" s="6" t="s">
        <v>25</v>
      </c>
      <c r="C7696" s="6" t="s">
        <v>146</v>
      </c>
      <c r="D7696" s="7">
        <v>44100</v>
      </c>
      <c r="E7696" s="7">
        <v>44159</v>
      </c>
      <c r="F7696" s="7">
        <v>44183</v>
      </c>
      <c r="G7696" s="7">
        <v>44187</v>
      </c>
      <c r="H7696" s="6">
        <f t="shared" si="360"/>
        <v>28</v>
      </c>
      <c r="I7696" s="6" t="s">
        <v>215</v>
      </c>
      <c r="J7696" s="6">
        <v>15</v>
      </c>
      <c r="K7696" s="6">
        <v>24</v>
      </c>
      <c r="L7696" s="6">
        <v>264</v>
      </c>
      <c r="M7696" s="6">
        <v>43</v>
      </c>
      <c r="N7696" s="6">
        <v>6</v>
      </c>
      <c r="O7696" s="6">
        <v>0.4</v>
      </c>
      <c r="P7696" s="8">
        <v>1105.5</v>
      </c>
      <c r="Q7696" s="8">
        <v>840.18000000000006</v>
      </c>
      <c r="R7696" s="8">
        <f t="shared" si="361"/>
        <v>-1061.2800000000002</v>
      </c>
      <c r="S7696" s="8">
        <f>(((Sales[[#This Row],[Unit Price]]-(Sales[[#This Row],[Discount Applied]]*Sales[[#This Row],[Unit Price]]))-Q7696)/Q7696)*100</f>
        <v>-21.052631578947381</v>
      </c>
      <c r="T7696" s="8">
        <f t="shared" si="362"/>
        <v>3979.7999999999997</v>
      </c>
      <c r="U7696" s="8">
        <f>Sales[[#This Row],[Unit Cost]]*Sales[[#This Row],[Order Quantity]]</f>
        <v>5041.08</v>
      </c>
    </row>
    <row r="7697" spans="1:21" x14ac:dyDescent="0.2">
      <c r="A7697" s="6" t="s">
        <v>7910</v>
      </c>
      <c r="B7697" s="6" t="s">
        <v>24</v>
      </c>
      <c r="C7697" s="6" t="s">
        <v>148</v>
      </c>
      <c r="D7697" s="7">
        <v>44100</v>
      </c>
      <c r="E7697" s="7">
        <v>44159</v>
      </c>
      <c r="F7697" s="7">
        <v>44184</v>
      </c>
      <c r="G7697" s="7">
        <v>44189</v>
      </c>
      <c r="H7697" s="6">
        <f t="shared" si="360"/>
        <v>30</v>
      </c>
      <c r="I7697" s="6" t="s">
        <v>215</v>
      </c>
      <c r="J7697" s="6">
        <v>11</v>
      </c>
      <c r="K7697" s="6">
        <v>27</v>
      </c>
      <c r="L7697" s="6">
        <v>9</v>
      </c>
      <c r="M7697" s="6">
        <v>17</v>
      </c>
      <c r="N7697" s="6">
        <v>8</v>
      </c>
      <c r="O7697" s="6">
        <v>0.15</v>
      </c>
      <c r="P7697" s="8">
        <v>1782.2</v>
      </c>
      <c r="Q7697" s="8">
        <v>1497.048</v>
      </c>
      <c r="R7697" s="8">
        <f t="shared" si="361"/>
        <v>142.57600000000093</v>
      </c>
      <c r="S7697" s="8">
        <f>(((Sales[[#This Row],[Unit Price]]-(Sales[[#This Row],[Discount Applied]]*Sales[[#This Row],[Unit Price]]))-Q7697)/Q7697)*100</f>
        <v>1.1904761904761982</v>
      </c>
      <c r="T7697" s="8">
        <f t="shared" si="362"/>
        <v>12118.960000000001</v>
      </c>
      <c r="U7697" s="8">
        <f>Sales[[#This Row],[Unit Cost]]*Sales[[#This Row],[Order Quantity]]</f>
        <v>11976.384</v>
      </c>
    </row>
    <row r="7698" spans="1:21" x14ac:dyDescent="0.2">
      <c r="A7698" s="6" t="s">
        <v>7911</v>
      </c>
      <c r="B7698" s="6" t="s">
        <v>23</v>
      </c>
      <c r="C7698" s="6" t="s">
        <v>145</v>
      </c>
      <c r="D7698" s="7">
        <v>44000</v>
      </c>
      <c r="E7698" s="7">
        <v>44159</v>
      </c>
      <c r="F7698" s="7">
        <v>44182</v>
      </c>
      <c r="G7698" s="7">
        <v>44187</v>
      </c>
      <c r="H7698" s="6">
        <f t="shared" si="360"/>
        <v>28</v>
      </c>
      <c r="I7698" s="6" t="s">
        <v>215</v>
      </c>
      <c r="J7698" s="6">
        <v>21</v>
      </c>
      <c r="K7698" s="6">
        <v>36</v>
      </c>
      <c r="L7698" s="6">
        <v>150</v>
      </c>
      <c r="M7698" s="6">
        <v>45</v>
      </c>
      <c r="N7698" s="6">
        <v>8</v>
      </c>
      <c r="O7698" s="6">
        <v>7.4999999999999997E-2</v>
      </c>
      <c r="P7698" s="8">
        <v>2894.4</v>
      </c>
      <c r="Q7698" s="8">
        <v>2026.08</v>
      </c>
      <c r="R7698" s="8">
        <f t="shared" si="361"/>
        <v>5209.9200000000019</v>
      </c>
      <c r="S7698" s="8">
        <f>(((Sales[[#This Row],[Unit Price]]-(Sales[[#This Row],[Discount Applied]]*Sales[[#This Row],[Unit Price]]))-Q7698)/Q7698)*100</f>
        <v>32.142857142857153</v>
      </c>
      <c r="T7698" s="8">
        <f t="shared" si="362"/>
        <v>21418.560000000001</v>
      </c>
      <c r="U7698" s="8">
        <f>Sales[[#This Row],[Unit Cost]]*Sales[[#This Row],[Order Quantity]]</f>
        <v>16208.64</v>
      </c>
    </row>
    <row r="7699" spans="1:21" x14ac:dyDescent="0.2">
      <c r="A7699" s="6" t="s">
        <v>7912</v>
      </c>
      <c r="B7699" s="6" t="s">
        <v>25</v>
      </c>
      <c r="C7699" s="6" t="s">
        <v>145</v>
      </c>
      <c r="D7699" s="7">
        <v>44000</v>
      </c>
      <c r="E7699" s="7">
        <v>44159</v>
      </c>
      <c r="F7699" s="7">
        <v>44165</v>
      </c>
      <c r="G7699" s="7">
        <v>44171</v>
      </c>
      <c r="H7699" s="6">
        <f t="shared" si="360"/>
        <v>12</v>
      </c>
      <c r="I7699" s="6" t="s">
        <v>215</v>
      </c>
      <c r="J7699" s="6">
        <v>19</v>
      </c>
      <c r="K7699" s="6">
        <v>31</v>
      </c>
      <c r="L7699" s="6">
        <v>107</v>
      </c>
      <c r="M7699" s="6">
        <v>27</v>
      </c>
      <c r="N7699" s="6">
        <v>1</v>
      </c>
      <c r="O7699" s="6">
        <v>0.4</v>
      </c>
      <c r="P7699" s="8">
        <v>1085.4000000000001</v>
      </c>
      <c r="Q7699" s="8">
        <v>510.13800000000003</v>
      </c>
      <c r="R7699" s="8">
        <f t="shared" si="361"/>
        <v>141.10199999999998</v>
      </c>
      <c r="S7699" s="8">
        <f>(((Sales[[#This Row],[Unit Price]]-(Sales[[#This Row],[Discount Applied]]*Sales[[#This Row],[Unit Price]]))-Q7699)/Q7699)*100</f>
        <v>27.659574468085101</v>
      </c>
      <c r="T7699" s="8">
        <f t="shared" si="362"/>
        <v>651.24</v>
      </c>
      <c r="U7699" s="8">
        <f>Sales[[#This Row],[Unit Cost]]*Sales[[#This Row],[Order Quantity]]</f>
        <v>510.13800000000003</v>
      </c>
    </row>
    <row r="7700" spans="1:21" x14ac:dyDescent="0.2">
      <c r="A7700" s="6" t="s">
        <v>7913</v>
      </c>
      <c r="B7700" s="6" t="s">
        <v>23</v>
      </c>
      <c r="C7700" s="6" t="s">
        <v>146</v>
      </c>
      <c r="D7700" s="7">
        <v>44000</v>
      </c>
      <c r="E7700" s="7">
        <v>44159</v>
      </c>
      <c r="F7700" s="7">
        <v>44170</v>
      </c>
      <c r="G7700" s="7">
        <v>44171</v>
      </c>
      <c r="H7700" s="6">
        <f t="shared" si="360"/>
        <v>12</v>
      </c>
      <c r="I7700" s="6" t="s">
        <v>215</v>
      </c>
      <c r="J7700" s="6">
        <v>21</v>
      </c>
      <c r="K7700" s="6">
        <v>13</v>
      </c>
      <c r="L7700" s="6">
        <v>263</v>
      </c>
      <c r="M7700" s="6">
        <v>1</v>
      </c>
      <c r="N7700" s="6">
        <v>3</v>
      </c>
      <c r="O7700" s="6">
        <v>7.4999999999999997E-2</v>
      </c>
      <c r="P7700" s="8">
        <v>1112.2</v>
      </c>
      <c r="Q7700" s="8">
        <v>633.95399999999995</v>
      </c>
      <c r="R7700" s="8">
        <f t="shared" si="361"/>
        <v>1184.4930000000006</v>
      </c>
      <c r="S7700" s="8">
        <f>(((Sales[[#This Row],[Unit Price]]-(Sales[[#This Row],[Discount Applied]]*Sales[[#This Row],[Unit Price]]))-Q7700)/Q7700)*100</f>
        <v>62.280701754385994</v>
      </c>
      <c r="T7700" s="8">
        <f t="shared" si="362"/>
        <v>3086.3550000000005</v>
      </c>
      <c r="U7700" s="8">
        <f>Sales[[#This Row],[Unit Cost]]*Sales[[#This Row],[Order Quantity]]</f>
        <v>1901.8619999999999</v>
      </c>
    </row>
    <row r="7701" spans="1:21" x14ac:dyDescent="0.2">
      <c r="A7701" s="6" t="s">
        <v>7914</v>
      </c>
      <c r="B7701" s="6" t="s">
        <v>24</v>
      </c>
      <c r="C7701" s="6" t="s">
        <v>147</v>
      </c>
      <c r="D7701" s="7">
        <v>44100</v>
      </c>
      <c r="E7701" s="7">
        <v>44159</v>
      </c>
      <c r="F7701" s="7">
        <v>44184</v>
      </c>
      <c r="G7701" s="7">
        <v>44185</v>
      </c>
      <c r="H7701" s="6">
        <f t="shared" si="360"/>
        <v>26</v>
      </c>
      <c r="I7701" s="6" t="s">
        <v>215</v>
      </c>
      <c r="J7701" s="6">
        <v>6</v>
      </c>
      <c r="K7701" s="6">
        <v>16</v>
      </c>
      <c r="L7701" s="6">
        <v>243</v>
      </c>
      <c r="M7701" s="6">
        <v>22</v>
      </c>
      <c r="N7701" s="6">
        <v>7</v>
      </c>
      <c r="O7701" s="6">
        <v>7.4999999999999997E-2</v>
      </c>
      <c r="P7701" s="8">
        <v>891.1</v>
      </c>
      <c r="Q7701" s="8">
        <v>454.46100000000001</v>
      </c>
      <c r="R7701" s="8">
        <f t="shared" si="361"/>
        <v>2588.6454999999996</v>
      </c>
      <c r="S7701" s="8">
        <f>(((Sales[[#This Row],[Unit Price]]-(Sales[[#This Row],[Discount Applied]]*Sales[[#This Row],[Unit Price]]))-Q7701)/Q7701)*100</f>
        <v>81.372549019607845</v>
      </c>
      <c r="T7701" s="8">
        <f t="shared" si="362"/>
        <v>5769.8724999999995</v>
      </c>
      <c r="U7701" s="8">
        <f>Sales[[#This Row],[Unit Cost]]*Sales[[#This Row],[Order Quantity]]</f>
        <v>3181.2269999999999</v>
      </c>
    </row>
    <row r="7702" spans="1:21" x14ac:dyDescent="0.2">
      <c r="A7702" s="6" t="s">
        <v>7915</v>
      </c>
      <c r="B7702" s="6" t="s">
        <v>24</v>
      </c>
      <c r="C7702" s="6" t="s">
        <v>146</v>
      </c>
      <c r="D7702" s="7">
        <v>44000</v>
      </c>
      <c r="E7702" s="7">
        <v>44159</v>
      </c>
      <c r="F7702" s="7">
        <v>44185</v>
      </c>
      <c r="G7702" s="7">
        <v>44193</v>
      </c>
      <c r="H7702" s="6">
        <f t="shared" si="360"/>
        <v>34</v>
      </c>
      <c r="I7702" s="6" t="s">
        <v>215</v>
      </c>
      <c r="J7702" s="6">
        <v>10</v>
      </c>
      <c r="K7702" s="6">
        <v>18</v>
      </c>
      <c r="L7702" s="6">
        <v>314</v>
      </c>
      <c r="M7702" s="6">
        <v>30</v>
      </c>
      <c r="N7702" s="6">
        <v>1</v>
      </c>
      <c r="O7702" s="6">
        <v>0.4</v>
      </c>
      <c r="P7702" s="8">
        <v>2673.3</v>
      </c>
      <c r="Q7702" s="8">
        <v>1256.451</v>
      </c>
      <c r="R7702" s="8">
        <f t="shared" si="361"/>
        <v>347.529</v>
      </c>
      <c r="S7702" s="8">
        <f>(((Sales[[#This Row],[Unit Price]]-(Sales[[#This Row],[Discount Applied]]*Sales[[#This Row],[Unit Price]]))-Q7702)/Q7702)*100</f>
        <v>27.659574468085108</v>
      </c>
      <c r="T7702" s="8">
        <f t="shared" si="362"/>
        <v>1603.98</v>
      </c>
      <c r="U7702" s="8">
        <f>Sales[[#This Row],[Unit Cost]]*Sales[[#This Row],[Order Quantity]]</f>
        <v>1256.451</v>
      </c>
    </row>
    <row r="7703" spans="1:21" x14ac:dyDescent="0.2">
      <c r="A7703" s="6" t="s">
        <v>7916</v>
      </c>
      <c r="B7703" s="6" t="s">
        <v>26</v>
      </c>
      <c r="C7703" s="6" t="s">
        <v>148</v>
      </c>
      <c r="D7703" s="7">
        <v>44000</v>
      </c>
      <c r="E7703" s="7">
        <v>44159</v>
      </c>
      <c r="F7703" s="7">
        <v>44172</v>
      </c>
      <c r="G7703" s="7">
        <v>44175</v>
      </c>
      <c r="H7703" s="6">
        <f t="shared" si="360"/>
        <v>16</v>
      </c>
      <c r="I7703" s="6" t="s">
        <v>215</v>
      </c>
      <c r="J7703" s="6">
        <v>28</v>
      </c>
      <c r="K7703" s="6">
        <v>2</v>
      </c>
      <c r="L7703" s="6">
        <v>46</v>
      </c>
      <c r="M7703" s="6">
        <v>32</v>
      </c>
      <c r="N7703" s="6">
        <v>6</v>
      </c>
      <c r="O7703" s="6">
        <v>0.4</v>
      </c>
      <c r="P7703" s="8">
        <v>1963.1000000000001</v>
      </c>
      <c r="Q7703" s="8">
        <v>1668.635</v>
      </c>
      <c r="R7703" s="8">
        <f t="shared" si="361"/>
        <v>-2944.6499999999996</v>
      </c>
      <c r="S7703" s="8">
        <f>(((Sales[[#This Row],[Unit Price]]-(Sales[[#This Row],[Discount Applied]]*Sales[[#This Row],[Unit Price]]))-Q7703)/Q7703)*100</f>
        <v>-29.411764705882344</v>
      </c>
      <c r="T7703" s="8">
        <f t="shared" si="362"/>
        <v>7067.16</v>
      </c>
      <c r="U7703" s="8">
        <f>Sales[[#This Row],[Unit Cost]]*Sales[[#This Row],[Order Quantity]]</f>
        <v>10011.81</v>
      </c>
    </row>
    <row r="7704" spans="1:21" x14ac:dyDescent="0.2">
      <c r="A7704" s="6" t="s">
        <v>7917</v>
      </c>
      <c r="B7704" s="6" t="s">
        <v>23</v>
      </c>
      <c r="C7704" s="6" t="s">
        <v>143</v>
      </c>
      <c r="D7704" s="7">
        <v>44100</v>
      </c>
      <c r="E7704" s="7">
        <v>44160</v>
      </c>
      <c r="F7704" s="7">
        <v>44166</v>
      </c>
      <c r="G7704" s="7">
        <v>44168</v>
      </c>
      <c r="H7704" s="6">
        <f t="shared" si="360"/>
        <v>8</v>
      </c>
      <c r="I7704" s="6" t="s">
        <v>215</v>
      </c>
      <c r="J7704" s="6">
        <v>24</v>
      </c>
      <c r="K7704" s="6">
        <v>9</v>
      </c>
      <c r="L7704" s="6">
        <v>350</v>
      </c>
      <c r="M7704" s="6">
        <v>17</v>
      </c>
      <c r="N7704" s="6">
        <v>7</v>
      </c>
      <c r="O7704" s="6">
        <v>7.4999999999999997E-2</v>
      </c>
      <c r="P7704" s="8">
        <v>897.80000000000007</v>
      </c>
      <c r="Q7704" s="8">
        <v>421.96600000000001</v>
      </c>
      <c r="R7704" s="8">
        <f t="shared" si="361"/>
        <v>2859.4929999999999</v>
      </c>
      <c r="S7704" s="8">
        <f>(((Sales[[#This Row],[Unit Price]]-(Sales[[#This Row],[Discount Applied]]*Sales[[#This Row],[Unit Price]]))-Q7704)/Q7704)*100</f>
        <v>96.808510638297875</v>
      </c>
      <c r="T7704" s="8">
        <f t="shared" si="362"/>
        <v>5813.2550000000001</v>
      </c>
      <c r="U7704" s="8">
        <f>Sales[[#This Row],[Unit Cost]]*Sales[[#This Row],[Order Quantity]]</f>
        <v>2953.7620000000002</v>
      </c>
    </row>
    <row r="7705" spans="1:21" x14ac:dyDescent="0.2">
      <c r="A7705" s="6" t="s">
        <v>7918</v>
      </c>
      <c r="B7705" s="6" t="s">
        <v>24</v>
      </c>
      <c r="C7705" s="6" t="s">
        <v>143</v>
      </c>
      <c r="D7705" s="7">
        <v>44100</v>
      </c>
      <c r="E7705" s="7">
        <v>44160</v>
      </c>
      <c r="F7705" s="7">
        <v>44166</v>
      </c>
      <c r="G7705" s="7">
        <v>44176</v>
      </c>
      <c r="H7705" s="6">
        <f t="shared" si="360"/>
        <v>16</v>
      </c>
      <c r="I7705" s="6" t="s">
        <v>215</v>
      </c>
      <c r="J7705" s="6">
        <v>1</v>
      </c>
      <c r="K7705" s="6">
        <v>3</v>
      </c>
      <c r="L7705" s="6">
        <v>365</v>
      </c>
      <c r="M7705" s="6">
        <v>33</v>
      </c>
      <c r="N7705" s="6">
        <v>1</v>
      </c>
      <c r="O7705" s="6">
        <v>0.1</v>
      </c>
      <c r="P7705" s="8">
        <v>1782.2</v>
      </c>
      <c r="Q7705" s="8">
        <v>962.38800000000003</v>
      </c>
      <c r="R7705" s="8">
        <f t="shared" si="361"/>
        <v>641.59199999999998</v>
      </c>
      <c r="S7705" s="8">
        <f>(((Sales[[#This Row],[Unit Price]]-(Sales[[#This Row],[Discount Applied]]*Sales[[#This Row],[Unit Price]]))-Q7705)/Q7705)*100</f>
        <v>66.666666666666657</v>
      </c>
      <c r="T7705" s="8">
        <f t="shared" si="362"/>
        <v>1603.98</v>
      </c>
      <c r="U7705" s="8">
        <f>Sales[[#This Row],[Unit Cost]]*Sales[[#This Row],[Order Quantity]]</f>
        <v>962.38800000000003</v>
      </c>
    </row>
    <row r="7706" spans="1:21" x14ac:dyDescent="0.2">
      <c r="A7706" s="6" t="s">
        <v>7919</v>
      </c>
      <c r="B7706" s="6" t="s">
        <v>25</v>
      </c>
      <c r="C7706" s="6" t="s">
        <v>143</v>
      </c>
      <c r="D7706" s="7">
        <v>44100</v>
      </c>
      <c r="E7706" s="7">
        <v>44160</v>
      </c>
      <c r="F7706" s="7">
        <v>44180</v>
      </c>
      <c r="G7706" s="7">
        <v>44187</v>
      </c>
      <c r="H7706" s="6">
        <f t="shared" si="360"/>
        <v>27</v>
      </c>
      <c r="I7706" s="6" t="s">
        <v>215</v>
      </c>
      <c r="J7706" s="6">
        <v>19</v>
      </c>
      <c r="K7706" s="6">
        <v>37</v>
      </c>
      <c r="L7706" s="6">
        <v>363</v>
      </c>
      <c r="M7706" s="6">
        <v>24</v>
      </c>
      <c r="N7706" s="6">
        <v>2</v>
      </c>
      <c r="O7706" s="6">
        <v>0.05</v>
      </c>
      <c r="P7706" s="8">
        <v>3999.9</v>
      </c>
      <c r="Q7706" s="8">
        <v>3239.9190000000003</v>
      </c>
      <c r="R7706" s="8">
        <f t="shared" si="361"/>
        <v>1119.9719999999998</v>
      </c>
      <c r="S7706" s="8">
        <f>(((Sales[[#This Row],[Unit Price]]-(Sales[[#This Row],[Discount Applied]]*Sales[[#This Row],[Unit Price]]))-Q7706)/Q7706)*100</f>
        <v>17.283950617283946</v>
      </c>
      <c r="T7706" s="8">
        <f t="shared" si="362"/>
        <v>7599.81</v>
      </c>
      <c r="U7706" s="8">
        <f>Sales[[#This Row],[Unit Cost]]*Sales[[#This Row],[Order Quantity]]</f>
        <v>6479.8380000000006</v>
      </c>
    </row>
    <row r="7707" spans="1:21" x14ac:dyDescent="0.2">
      <c r="A7707" s="6" t="s">
        <v>7920</v>
      </c>
      <c r="B7707" s="6" t="s">
        <v>25</v>
      </c>
      <c r="C7707" s="6" t="s">
        <v>147</v>
      </c>
      <c r="D7707" s="7">
        <v>44000</v>
      </c>
      <c r="E7707" s="7">
        <v>44160</v>
      </c>
      <c r="F7707" s="7">
        <v>44185</v>
      </c>
      <c r="G7707" s="7">
        <v>44193</v>
      </c>
      <c r="H7707" s="6">
        <f t="shared" si="360"/>
        <v>33</v>
      </c>
      <c r="I7707" s="6" t="s">
        <v>215</v>
      </c>
      <c r="J7707" s="6">
        <v>19</v>
      </c>
      <c r="K7707" s="6">
        <v>10</v>
      </c>
      <c r="L7707" s="6">
        <v>214</v>
      </c>
      <c r="M7707" s="6">
        <v>37</v>
      </c>
      <c r="N7707" s="6">
        <v>4</v>
      </c>
      <c r="O7707" s="6">
        <v>0.15</v>
      </c>
      <c r="P7707" s="8">
        <v>1125.6000000000001</v>
      </c>
      <c r="Q7707" s="8">
        <v>562.80000000000007</v>
      </c>
      <c r="R7707" s="8">
        <f t="shared" si="361"/>
        <v>1575.8400000000001</v>
      </c>
      <c r="S7707" s="8">
        <f>(((Sales[[#This Row],[Unit Price]]-(Sales[[#This Row],[Discount Applied]]*Sales[[#This Row],[Unit Price]]))-Q7707)/Q7707)*100</f>
        <v>70</v>
      </c>
      <c r="T7707" s="8">
        <f t="shared" si="362"/>
        <v>3827.0400000000004</v>
      </c>
      <c r="U7707" s="8">
        <f>Sales[[#This Row],[Unit Cost]]*Sales[[#This Row],[Order Quantity]]</f>
        <v>2251.2000000000003</v>
      </c>
    </row>
    <row r="7708" spans="1:21" x14ac:dyDescent="0.2">
      <c r="A7708" s="6" t="s">
        <v>7921</v>
      </c>
      <c r="B7708" s="6" t="s">
        <v>26</v>
      </c>
      <c r="C7708" s="6" t="s">
        <v>145</v>
      </c>
      <c r="D7708" s="7">
        <v>44100</v>
      </c>
      <c r="E7708" s="7">
        <v>44160</v>
      </c>
      <c r="F7708" s="7">
        <v>44178</v>
      </c>
      <c r="G7708" s="7">
        <v>44183</v>
      </c>
      <c r="H7708" s="6">
        <f t="shared" si="360"/>
        <v>23</v>
      </c>
      <c r="I7708" s="6" t="s">
        <v>215</v>
      </c>
      <c r="J7708" s="6">
        <v>25</v>
      </c>
      <c r="K7708" s="6">
        <v>1</v>
      </c>
      <c r="L7708" s="6">
        <v>88</v>
      </c>
      <c r="M7708" s="6">
        <v>11</v>
      </c>
      <c r="N7708" s="6">
        <v>4</v>
      </c>
      <c r="O7708" s="6">
        <v>0.1</v>
      </c>
      <c r="P7708" s="8">
        <v>1815.7</v>
      </c>
      <c r="Q7708" s="8">
        <v>1034.9489999999998</v>
      </c>
      <c r="R7708" s="8">
        <f t="shared" si="361"/>
        <v>2396.7240000000011</v>
      </c>
      <c r="S7708" s="8">
        <f>(((Sales[[#This Row],[Unit Price]]-(Sales[[#This Row],[Discount Applied]]*Sales[[#This Row],[Unit Price]]))-Q7708)/Q7708)*100</f>
        <v>57.894736842105296</v>
      </c>
      <c r="T7708" s="8">
        <f t="shared" si="362"/>
        <v>6536.52</v>
      </c>
      <c r="U7708" s="8">
        <f>Sales[[#This Row],[Unit Cost]]*Sales[[#This Row],[Order Quantity]]</f>
        <v>4139.7959999999994</v>
      </c>
    </row>
    <row r="7709" spans="1:21" x14ac:dyDescent="0.2">
      <c r="A7709" s="6" t="s">
        <v>7922</v>
      </c>
      <c r="B7709" s="6" t="s">
        <v>23</v>
      </c>
      <c r="C7709" s="6" t="s">
        <v>145</v>
      </c>
      <c r="D7709" s="7">
        <v>44000</v>
      </c>
      <c r="E7709" s="7">
        <v>44160</v>
      </c>
      <c r="F7709" s="7">
        <v>44183</v>
      </c>
      <c r="G7709" s="7">
        <v>44186</v>
      </c>
      <c r="H7709" s="6">
        <f t="shared" si="360"/>
        <v>26</v>
      </c>
      <c r="I7709" s="6" t="s">
        <v>215</v>
      </c>
      <c r="J7709" s="6">
        <v>22</v>
      </c>
      <c r="K7709" s="6">
        <v>41</v>
      </c>
      <c r="L7709" s="6">
        <v>145</v>
      </c>
      <c r="M7709" s="6">
        <v>32</v>
      </c>
      <c r="N7709" s="6">
        <v>2</v>
      </c>
      <c r="O7709" s="6">
        <v>7.4999999999999997E-2</v>
      </c>
      <c r="P7709" s="8">
        <v>1701.8</v>
      </c>
      <c r="Q7709" s="8">
        <v>748.79200000000003</v>
      </c>
      <c r="R7709" s="8">
        <f t="shared" si="361"/>
        <v>1650.7459999999999</v>
      </c>
      <c r="S7709" s="8">
        <f>(((Sales[[#This Row],[Unit Price]]-(Sales[[#This Row],[Discount Applied]]*Sales[[#This Row],[Unit Price]]))-Q7709)/Q7709)*100</f>
        <v>110.22727272727271</v>
      </c>
      <c r="T7709" s="8">
        <f t="shared" si="362"/>
        <v>3148.33</v>
      </c>
      <c r="U7709" s="8">
        <f>Sales[[#This Row],[Unit Cost]]*Sales[[#This Row],[Order Quantity]]</f>
        <v>1497.5840000000001</v>
      </c>
    </row>
    <row r="7710" spans="1:21" x14ac:dyDescent="0.2">
      <c r="A7710" s="6" t="s">
        <v>7923</v>
      </c>
      <c r="B7710" s="6" t="s">
        <v>23</v>
      </c>
      <c r="C7710" s="6" t="s">
        <v>145</v>
      </c>
      <c r="D7710" s="7">
        <v>44100</v>
      </c>
      <c r="E7710" s="7">
        <v>44160</v>
      </c>
      <c r="F7710" s="7">
        <v>44162</v>
      </c>
      <c r="G7710" s="7">
        <v>44166</v>
      </c>
      <c r="H7710" s="6">
        <f t="shared" si="360"/>
        <v>6</v>
      </c>
      <c r="I7710" s="6" t="s">
        <v>215</v>
      </c>
      <c r="J7710" s="6">
        <v>25</v>
      </c>
      <c r="K7710" s="6">
        <v>42</v>
      </c>
      <c r="L7710" s="6">
        <v>92</v>
      </c>
      <c r="M7710" s="6">
        <v>41</v>
      </c>
      <c r="N7710" s="6">
        <v>5</v>
      </c>
      <c r="O7710" s="6">
        <v>0.2</v>
      </c>
      <c r="P7710" s="8">
        <v>5373.4000000000005</v>
      </c>
      <c r="Q7710" s="8">
        <v>3062.8380000000002</v>
      </c>
      <c r="R7710" s="8">
        <f t="shared" si="361"/>
        <v>6179.4100000000017</v>
      </c>
      <c r="S7710" s="8">
        <f>(((Sales[[#This Row],[Unit Price]]-(Sales[[#This Row],[Discount Applied]]*Sales[[#This Row],[Unit Price]]))-Q7710)/Q7710)*100</f>
        <v>40.350877192982452</v>
      </c>
      <c r="T7710" s="8">
        <f t="shared" si="362"/>
        <v>21493.600000000002</v>
      </c>
      <c r="U7710" s="8">
        <f>Sales[[#This Row],[Unit Cost]]*Sales[[#This Row],[Order Quantity]]</f>
        <v>15314.19</v>
      </c>
    </row>
    <row r="7711" spans="1:21" x14ac:dyDescent="0.2">
      <c r="A7711" s="6" t="s">
        <v>7924</v>
      </c>
      <c r="B7711" s="6" t="s">
        <v>26</v>
      </c>
      <c r="C7711" s="6" t="s">
        <v>147</v>
      </c>
      <c r="D7711" s="7">
        <v>44000</v>
      </c>
      <c r="E7711" s="7">
        <v>44160</v>
      </c>
      <c r="F7711" s="7">
        <v>44180</v>
      </c>
      <c r="G7711" s="7">
        <v>44184</v>
      </c>
      <c r="H7711" s="6">
        <f t="shared" si="360"/>
        <v>24</v>
      </c>
      <c r="I7711" s="6" t="s">
        <v>215</v>
      </c>
      <c r="J7711" s="6">
        <v>28</v>
      </c>
      <c r="K7711" s="6">
        <v>50</v>
      </c>
      <c r="L7711" s="6">
        <v>247</v>
      </c>
      <c r="M7711" s="6">
        <v>43</v>
      </c>
      <c r="N7711" s="6">
        <v>6</v>
      </c>
      <c r="O7711" s="6">
        <v>0.05</v>
      </c>
      <c r="P7711" s="8">
        <v>6137.2</v>
      </c>
      <c r="Q7711" s="8">
        <v>3498.2039999999997</v>
      </c>
      <c r="R7711" s="8">
        <f t="shared" si="361"/>
        <v>13992.815999999995</v>
      </c>
      <c r="S7711" s="8">
        <f>(((Sales[[#This Row],[Unit Price]]-(Sales[[#This Row],[Discount Applied]]*Sales[[#This Row],[Unit Price]]))-Q7711)/Q7711)*100</f>
        <v>66.666666666666686</v>
      </c>
      <c r="T7711" s="8">
        <f t="shared" si="362"/>
        <v>34982.039999999994</v>
      </c>
      <c r="U7711" s="8">
        <f>Sales[[#This Row],[Unit Cost]]*Sales[[#This Row],[Order Quantity]]</f>
        <v>20989.223999999998</v>
      </c>
    </row>
    <row r="7712" spans="1:21" x14ac:dyDescent="0.2">
      <c r="A7712" s="6" t="s">
        <v>7925</v>
      </c>
      <c r="B7712" s="6" t="s">
        <v>25</v>
      </c>
      <c r="C7712" s="6" t="s">
        <v>147</v>
      </c>
      <c r="D7712" s="7">
        <v>44100</v>
      </c>
      <c r="E7712" s="7">
        <v>44160</v>
      </c>
      <c r="F7712" s="7">
        <v>44174</v>
      </c>
      <c r="G7712" s="7">
        <v>44179</v>
      </c>
      <c r="H7712" s="6">
        <f t="shared" si="360"/>
        <v>19</v>
      </c>
      <c r="I7712" s="6" t="s">
        <v>215</v>
      </c>
      <c r="J7712" s="6">
        <v>13</v>
      </c>
      <c r="K7712" s="6">
        <v>30</v>
      </c>
      <c r="L7712" s="6">
        <v>230</v>
      </c>
      <c r="M7712" s="6">
        <v>19</v>
      </c>
      <c r="N7712" s="6">
        <v>8</v>
      </c>
      <c r="O7712" s="6">
        <v>0.05</v>
      </c>
      <c r="P7712" s="8">
        <v>2418.7000000000003</v>
      </c>
      <c r="Q7712" s="8">
        <v>1330.2850000000003</v>
      </c>
      <c r="R7712" s="8">
        <f t="shared" si="361"/>
        <v>7739.84</v>
      </c>
      <c r="S7712" s="8">
        <f>(((Sales[[#This Row],[Unit Price]]-(Sales[[#This Row],[Discount Applied]]*Sales[[#This Row],[Unit Price]]))-Q7712)/Q7712)*100</f>
        <v>72.727272727272705</v>
      </c>
      <c r="T7712" s="8">
        <f t="shared" si="362"/>
        <v>18382.120000000003</v>
      </c>
      <c r="U7712" s="8">
        <f>Sales[[#This Row],[Unit Cost]]*Sales[[#This Row],[Order Quantity]]</f>
        <v>10642.280000000002</v>
      </c>
    </row>
    <row r="7713" spans="1:21" x14ac:dyDescent="0.2">
      <c r="A7713" s="6" t="s">
        <v>7926</v>
      </c>
      <c r="B7713" s="6" t="s">
        <v>26</v>
      </c>
      <c r="C7713" s="6" t="s">
        <v>145</v>
      </c>
      <c r="D7713" s="7">
        <v>44000</v>
      </c>
      <c r="E7713" s="7">
        <v>44161</v>
      </c>
      <c r="F7713" s="7">
        <v>44173</v>
      </c>
      <c r="G7713" s="7">
        <v>44182</v>
      </c>
      <c r="H7713" s="6">
        <f t="shared" si="360"/>
        <v>21</v>
      </c>
      <c r="I7713" s="6" t="s">
        <v>215</v>
      </c>
      <c r="J7713" s="6">
        <v>26</v>
      </c>
      <c r="K7713" s="6">
        <v>23</v>
      </c>
      <c r="L7713" s="6">
        <v>196</v>
      </c>
      <c r="M7713" s="6">
        <v>37</v>
      </c>
      <c r="N7713" s="6">
        <v>1</v>
      </c>
      <c r="O7713" s="6">
        <v>0.1</v>
      </c>
      <c r="P7713" s="8">
        <v>1038.5</v>
      </c>
      <c r="Q7713" s="8">
        <v>550.40499999999997</v>
      </c>
      <c r="R7713" s="8">
        <f t="shared" si="361"/>
        <v>384.245</v>
      </c>
      <c r="S7713" s="8">
        <f>(((Sales[[#This Row],[Unit Price]]-(Sales[[#This Row],[Discount Applied]]*Sales[[#This Row],[Unit Price]]))-Q7713)/Q7713)*100</f>
        <v>69.811320754716988</v>
      </c>
      <c r="T7713" s="8">
        <f t="shared" si="362"/>
        <v>934.65</v>
      </c>
      <c r="U7713" s="8">
        <f>Sales[[#This Row],[Unit Cost]]*Sales[[#This Row],[Order Quantity]]</f>
        <v>550.40499999999997</v>
      </c>
    </row>
    <row r="7714" spans="1:21" x14ac:dyDescent="0.2">
      <c r="A7714" s="6" t="s">
        <v>7927</v>
      </c>
      <c r="B7714" s="6" t="s">
        <v>24</v>
      </c>
      <c r="C7714" s="6" t="s">
        <v>144</v>
      </c>
      <c r="D7714" s="7">
        <v>44000</v>
      </c>
      <c r="E7714" s="7">
        <v>44161</v>
      </c>
      <c r="F7714" s="7">
        <v>44163</v>
      </c>
      <c r="G7714" s="7">
        <v>44164</v>
      </c>
      <c r="H7714" s="6">
        <f t="shared" si="360"/>
        <v>3</v>
      </c>
      <c r="I7714" s="6" t="s">
        <v>215</v>
      </c>
      <c r="J7714" s="6">
        <v>9</v>
      </c>
      <c r="K7714" s="6">
        <v>6</v>
      </c>
      <c r="L7714" s="6">
        <v>69</v>
      </c>
      <c r="M7714" s="6">
        <v>47</v>
      </c>
      <c r="N7714" s="6">
        <v>7</v>
      </c>
      <c r="O7714" s="6">
        <v>0.1</v>
      </c>
      <c r="P7714" s="8">
        <v>5855.8</v>
      </c>
      <c r="Q7714" s="8">
        <v>4918.8720000000003</v>
      </c>
      <c r="R7714" s="8">
        <f t="shared" si="361"/>
        <v>2459.4360000000015</v>
      </c>
      <c r="S7714" s="8">
        <f>(((Sales[[#This Row],[Unit Price]]-(Sales[[#This Row],[Discount Applied]]*Sales[[#This Row],[Unit Price]]))-Q7714)/Q7714)*100</f>
        <v>7.1428571428571415</v>
      </c>
      <c r="T7714" s="8">
        <f t="shared" si="362"/>
        <v>36891.54</v>
      </c>
      <c r="U7714" s="8">
        <f>Sales[[#This Row],[Unit Cost]]*Sales[[#This Row],[Order Quantity]]</f>
        <v>34432.103999999999</v>
      </c>
    </row>
    <row r="7715" spans="1:21" x14ac:dyDescent="0.2">
      <c r="A7715" s="6" t="s">
        <v>7928</v>
      </c>
      <c r="B7715" s="6" t="s">
        <v>24</v>
      </c>
      <c r="C7715" s="6" t="s">
        <v>148</v>
      </c>
      <c r="D7715" s="7">
        <v>44100</v>
      </c>
      <c r="E7715" s="7">
        <v>44161</v>
      </c>
      <c r="F7715" s="7">
        <v>44168</v>
      </c>
      <c r="G7715" s="7">
        <v>44171</v>
      </c>
      <c r="H7715" s="6">
        <f t="shared" si="360"/>
        <v>10</v>
      </c>
      <c r="I7715" s="6" t="s">
        <v>215</v>
      </c>
      <c r="J7715" s="6">
        <v>11</v>
      </c>
      <c r="K7715" s="6">
        <v>43</v>
      </c>
      <c r="L7715" s="6">
        <v>15</v>
      </c>
      <c r="M7715" s="6">
        <v>17</v>
      </c>
      <c r="N7715" s="6">
        <v>8</v>
      </c>
      <c r="O7715" s="6">
        <v>7.4999999999999997E-2</v>
      </c>
      <c r="P7715" s="8">
        <v>6338.2</v>
      </c>
      <c r="Q7715" s="8">
        <v>3993.0659999999998</v>
      </c>
      <c r="R7715" s="8">
        <f t="shared" si="361"/>
        <v>14958.152000000002</v>
      </c>
      <c r="S7715" s="8">
        <f>(((Sales[[#This Row],[Unit Price]]-(Sales[[#This Row],[Discount Applied]]*Sales[[#This Row],[Unit Price]]))-Q7715)/Q7715)*100</f>
        <v>46.82539682539683</v>
      </c>
      <c r="T7715" s="8">
        <f t="shared" si="362"/>
        <v>46902.68</v>
      </c>
      <c r="U7715" s="8">
        <f>Sales[[#This Row],[Unit Cost]]*Sales[[#This Row],[Order Quantity]]</f>
        <v>31944.527999999998</v>
      </c>
    </row>
    <row r="7716" spans="1:21" x14ac:dyDescent="0.2">
      <c r="A7716" s="6" t="s">
        <v>7929</v>
      </c>
      <c r="B7716" s="6" t="s">
        <v>24</v>
      </c>
      <c r="C7716" s="6" t="s">
        <v>144</v>
      </c>
      <c r="D7716" s="7">
        <v>44000</v>
      </c>
      <c r="E7716" s="7">
        <v>44161</v>
      </c>
      <c r="F7716" s="7">
        <v>44172</v>
      </c>
      <c r="G7716" s="7">
        <v>44177</v>
      </c>
      <c r="H7716" s="6">
        <f t="shared" si="360"/>
        <v>16</v>
      </c>
      <c r="I7716" s="6" t="s">
        <v>215</v>
      </c>
      <c r="J7716" s="6">
        <v>11</v>
      </c>
      <c r="K7716" s="6">
        <v>11</v>
      </c>
      <c r="L7716" s="6">
        <v>82</v>
      </c>
      <c r="M7716" s="6">
        <v>36</v>
      </c>
      <c r="N7716" s="6">
        <v>2</v>
      </c>
      <c r="O7716" s="6">
        <v>0.2</v>
      </c>
      <c r="P7716" s="8">
        <v>180.9</v>
      </c>
      <c r="Q7716" s="8">
        <v>126.63</v>
      </c>
      <c r="R7716" s="8">
        <f t="shared" si="361"/>
        <v>36.180000000000007</v>
      </c>
      <c r="S7716" s="8">
        <f>(((Sales[[#This Row],[Unit Price]]-(Sales[[#This Row],[Discount Applied]]*Sales[[#This Row],[Unit Price]]))-Q7716)/Q7716)*100</f>
        <v>14.285714285714288</v>
      </c>
      <c r="T7716" s="8">
        <f t="shared" si="362"/>
        <v>289.44</v>
      </c>
      <c r="U7716" s="8">
        <f>Sales[[#This Row],[Unit Cost]]*Sales[[#This Row],[Order Quantity]]</f>
        <v>253.26</v>
      </c>
    </row>
    <row r="7717" spans="1:21" x14ac:dyDescent="0.2">
      <c r="A7717" s="6" t="s">
        <v>7930</v>
      </c>
      <c r="B7717" s="6" t="s">
        <v>23</v>
      </c>
      <c r="C7717" s="6" t="s">
        <v>146</v>
      </c>
      <c r="D7717" s="7">
        <v>44100</v>
      </c>
      <c r="E7717" s="7">
        <v>44161</v>
      </c>
      <c r="F7717" s="7">
        <v>44182</v>
      </c>
      <c r="G7717" s="7">
        <v>44184</v>
      </c>
      <c r="H7717" s="6">
        <f t="shared" si="360"/>
        <v>23</v>
      </c>
      <c r="I7717" s="6" t="s">
        <v>215</v>
      </c>
      <c r="J7717" s="6">
        <v>24</v>
      </c>
      <c r="K7717" s="6">
        <v>15</v>
      </c>
      <c r="L7717" s="6">
        <v>327</v>
      </c>
      <c r="M7717" s="6">
        <v>37</v>
      </c>
      <c r="N7717" s="6">
        <v>4</v>
      </c>
      <c r="O7717" s="6">
        <v>0.1</v>
      </c>
      <c r="P7717" s="8">
        <v>2398.6</v>
      </c>
      <c r="Q7717" s="8">
        <v>1439.1599999999999</v>
      </c>
      <c r="R7717" s="8">
        <f t="shared" si="361"/>
        <v>2878.3199999999997</v>
      </c>
      <c r="S7717" s="8">
        <f>(((Sales[[#This Row],[Unit Price]]-(Sales[[#This Row],[Discount Applied]]*Sales[[#This Row],[Unit Price]]))-Q7717)/Q7717)*100</f>
        <v>50</v>
      </c>
      <c r="T7717" s="8">
        <f t="shared" si="362"/>
        <v>8634.9599999999991</v>
      </c>
      <c r="U7717" s="8">
        <f>Sales[[#This Row],[Unit Cost]]*Sales[[#This Row],[Order Quantity]]</f>
        <v>5756.6399999999994</v>
      </c>
    </row>
    <row r="7718" spans="1:21" x14ac:dyDescent="0.2">
      <c r="A7718" s="6" t="s">
        <v>7931</v>
      </c>
      <c r="B7718" s="6" t="s">
        <v>25</v>
      </c>
      <c r="C7718" s="6" t="s">
        <v>143</v>
      </c>
      <c r="D7718" s="7">
        <v>44100</v>
      </c>
      <c r="E7718" s="7">
        <v>44161</v>
      </c>
      <c r="F7718" s="7">
        <v>44163</v>
      </c>
      <c r="G7718" s="7">
        <v>44170</v>
      </c>
      <c r="H7718" s="6">
        <f t="shared" si="360"/>
        <v>9</v>
      </c>
      <c r="I7718" s="6" t="s">
        <v>215</v>
      </c>
      <c r="J7718" s="6">
        <v>17</v>
      </c>
      <c r="K7718" s="6">
        <v>31</v>
      </c>
      <c r="L7718" s="6">
        <v>341</v>
      </c>
      <c r="M7718" s="6">
        <v>45</v>
      </c>
      <c r="N7718" s="6">
        <v>1</v>
      </c>
      <c r="O7718" s="6">
        <v>7.4999999999999997E-2</v>
      </c>
      <c r="P7718" s="8">
        <v>174.20000000000002</v>
      </c>
      <c r="Q7718" s="8">
        <v>83.616</v>
      </c>
      <c r="R7718" s="8">
        <f t="shared" si="361"/>
        <v>77.51900000000002</v>
      </c>
      <c r="S7718" s="8">
        <f>(((Sales[[#This Row],[Unit Price]]-(Sales[[#This Row],[Discount Applied]]*Sales[[#This Row],[Unit Price]]))-Q7718)/Q7718)*100</f>
        <v>92.708333333333357</v>
      </c>
      <c r="T7718" s="8">
        <f t="shared" si="362"/>
        <v>161.13500000000002</v>
      </c>
      <c r="U7718" s="8">
        <f>Sales[[#This Row],[Unit Cost]]*Sales[[#This Row],[Order Quantity]]</f>
        <v>83.616</v>
      </c>
    </row>
    <row r="7719" spans="1:21" x14ac:dyDescent="0.2">
      <c r="A7719" s="6" t="s">
        <v>7932</v>
      </c>
      <c r="B7719" s="6" t="s">
        <v>25</v>
      </c>
      <c r="C7719" s="6" t="s">
        <v>147</v>
      </c>
      <c r="D7719" s="7">
        <v>44100</v>
      </c>
      <c r="E7719" s="7">
        <v>44161</v>
      </c>
      <c r="F7719" s="7">
        <v>44168</v>
      </c>
      <c r="G7719" s="7">
        <v>44169</v>
      </c>
      <c r="H7719" s="6">
        <f t="shared" si="360"/>
        <v>8</v>
      </c>
      <c r="I7719" s="6" t="s">
        <v>215</v>
      </c>
      <c r="J7719" s="6">
        <v>16</v>
      </c>
      <c r="K7719" s="6">
        <v>21</v>
      </c>
      <c r="L7719" s="6">
        <v>230</v>
      </c>
      <c r="M7719" s="6">
        <v>47</v>
      </c>
      <c r="N7719" s="6">
        <v>8</v>
      </c>
      <c r="O7719" s="6">
        <v>0.05</v>
      </c>
      <c r="P7719" s="8">
        <v>1085.4000000000001</v>
      </c>
      <c r="Q7719" s="8">
        <v>434.16000000000008</v>
      </c>
      <c r="R7719" s="8">
        <f t="shared" si="361"/>
        <v>4775.76</v>
      </c>
      <c r="S7719" s="8">
        <f>(((Sales[[#This Row],[Unit Price]]-(Sales[[#This Row],[Discount Applied]]*Sales[[#This Row],[Unit Price]]))-Q7719)/Q7719)*100</f>
        <v>137.49999999999997</v>
      </c>
      <c r="T7719" s="8">
        <f t="shared" si="362"/>
        <v>8249.0400000000009</v>
      </c>
      <c r="U7719" s="8">
        <f>Sales[[#This Row],[Unit Cost]]*Sales[[#This Row],[Order Quantity]]</f>
        <v>3473.2800000000007</v>
      </c>
    </row>
    <row r="7720" spans="1:21" x14ac:dyDescent="0.2">
      <c r="A7720" s="6" t="s">
        <v>7933</v>
      </c>
      <c r="B7720" s="6" t="s">
        <v>24</v>
      </c>
      <c r="C7720" s="6" t="s">
        <v>145</v>
      </c>
      <c r="D7720" s="7">
        <v>44100</v>
      </c>
      <c r="E7720" s="7">
        <v>44162</v>
      </c>
      <c r="F7720" s="7">
        <v>44189</v>
      </c>
      <c r="G7720" s="7">
        <v>44197</v>
      </c>
      <c r="H7720" s="6">
        <f t="shared" si="360"/>
        <v>35</v>
      </c>
      <c r="I7720" s="6" t="s">
        <v>215</v>
      </c>
      <c r="J7720" s="6">
        <v>3</v>
      </c>
      <c r="K7720" s="6">
        <v>23</v>
      </c>
      <c r="L7720" s="6">
        <v>103</v>
      </c>
      <c r="M7720" s="6">
        <v>24</v>
      </c>
      <c r="N7720" s="6">
        <v>2</v>
      </c>
      <c r="O7720" s="6">
        <v>0.05</v>
      </c>
      <c r="P7720" s="8">
        <v>1112.2</v>
      </c>
      <c r="Q7720" s="8">
        <v>912.00400000000002</v>
      </c>
      <c r="R7720" s="8">
        <f t="shared" si="361"/>
        <v>289.17200000000025</v>
      </c>
      <c r="S7720" s="8">
        <f>(((Sales[[#This Row],[Unit Price]]-(Sales[[#This Row],[Discount Applied]]*Sales[[#This Row],[Unit Price]]))-Q7720)/Q7720)*100</f>
        <v>15.85365853658538</v>
      </c>
      <c r="T7720" s="8">
        <f t="shared" si="362"/>
        <v>2113.1800000000003</v>
      </c>
      <c r="U7720" s="8">
        <f>Sales[[#This Row],[Unit Cost]]*Sales[[#This Row],[Order Quantity]]</f>
        <v>1824.008</v>
      </c>
    </row>
    <row r="7721" spans="1:21" x14ac:dyDescent="0.2">
      <c r="A7721" s="6" t="s">
        <v>7934</v>
      </c>
      <c r="B7721" s="6" t="s">
        <v>25</v>
      </c>
      <c r="C7721" s="6" t="s">
        <v>145</v>
      </c>
      <c r="D7721" s="7">
        <v>44000</v>
      </c>
      <c r="E7721" s="7">
        <v>44163</v>
      </c>
      <c r="F7721" s="7">
        <v>44182</v>
      </c>
      <c r="G7721" s="7">
        <v>44192</v>
      </c>
      <c r="H7721" s="6">
        <f t="shared" si="360"/>
        <v>29</v>
      </c>
      <c r="I7721" s="6" t="s">
        <v>215</v>
      </c>
      <c r="J7721" s="6">
        <v>13</v>
      </c>
      <c r="K7721" s="6">
        <v>4</v>
      </c>
      <c r="L7721" s="6">
        <v>190</v>
      </c>
      <c r="M7721" s="6">
        <v>35</v>
      </c>
      <c r="N7721" s="6">
        <v>7</v>
      </c>
      <c r="O7721" s="6">
        <v>0.05</v>
      </c>
      <c r="P7721" s="8">
        <v>837.5</v>
      </c>
      <c r="Q7721" s="8">
        <v>544.375</v>
      </c>
      <c r="R7721" s="8">
        <f t="shared" si="361"/>
        <v>1758.75</v>
      </c>
      <c r="S7721" s="8">
        <f>(((Sales[[#This Row],[Unit Price]]-(Sales[[#This Row],[Discount Applied]]*Sales[[#This Row],[Unit Price]]))-Q7721)/Q7721)*100</f>
        <v>46.153846153846153</v>
      </c>
      <c r="T7721" s="8">
        <f t="shared" si="362"/>
        <v>5569.375</v>
      </c>
      <c r="U7721" s="8">
        <f>Sales[[#This Row],[Unit Cost]]*Sales[[#This Row],[Order Quantity]]</f>
        <v>3810.625</v>
      </c>
    </row>
    <row r="7722" spans="1:21" x14ac:dyDescent="0.2">
      <c r="A7722" s="6" t="s">
        <v>7935</v>
      </c>
      <c r="B7722" s="6" t="s">
        <v>26</v>
      </c>
      <c r="C7722" s="6" t="s">
        <v>146</v>
      </c>
      <c r="D7722" s="7">
        <v>44100</v>
      </c>
      <c r="E7722" s="7">
        <v>44163</v>
      </c>
      <c r="F7722" s="7">
        <v>44185</v>
      </c>
      <c r="G7722" s="7">
        <v>44194</v>
      </c>
      <c r="H7722" s="6">
        <f t="shared" si="360"/>
        <v>31</v>
      </c>
      <c r="I7722" s="6" t="s">
        <v>215</v>
      </c>
      <c r="J7722" s="6">
        <v>26</v>
      </c>
      <c r="K7722" s="6">
        <v>16</v>
      </c>
      <c r="L7722" s="6">
        <v>321</v>
      </c>
      <c r="M7722" s="6">
        <v>35</v>
      </c>
      <c r="N7722" s="6">
        <v>2</v>
      </c>
      <c r="O7722" s="6">
        <v>0.05</v>
      </c>
      <c r="P7722" s="8">
        <v>2371.8000000000002</v>
      </c>
      <c r="Q7722" s="8">
        <v>1399.3620000000001</v>
      </c>
      <c r="R7722" s="8">
        <f t="shared" si="361"/>
        <v>1707.6959999999999</v>
      </c>
      <c r="S7722" s="8">
        <f>(((Sales[[#This Row],[Unit Price]]-(Sales[[#This Row],[Discount Applied]]*Sales[[#This Row],[Unit Price]]))-Q7722)/Q7722)*100</f>
        <v>61.016949152542367</v>
      </c>
      <c r="T7722" s="8">
        <f t="shared" si="362"/>
        <v>4506.42</v>
      </c>
      <c r="U7722" s="8">
        <f>Sales[[#This Row],[Unit Cost]]*Sales[[#This Row],[Order Quantity]]</f>
        <v>2798.7240000000002</v>
      </c>
    </row>
    <row r="7723" spans="1:21" x14ac:dyDescent="0.2">
      <c r="A7723" s="6" t="s">
        <v>7936</v>
      </c>
      <c r="B7723" s="6" t="s">
        <v>25</v>
      </c>
      <c r="C7723" s="6" t="s">
        <v>145</v>
      </c>
      <c r="D7723" s="7">
        <v>44100</v>
      </c>
      <c r="E7723" s="7">
        <v>44163</v>
      </c>
      <c r="F7723" s="7">
        <v>44172</v>
      </c>
      <c r="G7723" s="7">
        <v>44174</v>
      </c>
      <c r="H7723" s="6">
        <f t="shared" si="360"/>
        <v>11</v>
      </c>
      <c r="I7723" s="6" t="s">
        <v>215</v>
      </c>
      <c r="J7723" s="6">
        <v>13</v>
      </c>
      <c r="K7723" s="6">
        <v>34</v>
      </c>
      <c r="L7723" s="6">
        <v>198</v>
      </c>
      <c r="M7723" s="6">
        <v>43</v>
      </c>
      <c r="N7723" s="6">
        <v>2</v>
      </c>
      <c r="O7723" s="6">
        <v>0.2</v>
      </c>
      <c r="P7723" s="8">
        <v>241.20000000000002</v>
      </c>
      <c r="Q7723" s="8">
        <v>183.31200000000001</v>
      </c>
      <c r="R7723" s="8">
        <f t="shared" si="361"/>
        <v>19.295999999999992</v>
      </c>
      <c r="S7723" s="8">
        <f>(((Sales[[#This Row],[Unit Price]]-(Sales[[#This Row],[Discount Applied]]*Sales[[#This Row],[Unit Price]]))-Q7723)/Q7723)*100</f>
        <v>5.2631578947368398</v>
      </c>
      <c r="T7723" s="8">
        <f t="shared" si="362"/>
        <v>385.92</v>
      </c>
      <c r="U7723" s="8">
        <f>Sales[[#This Row],[Unit Cost]]*Sales[[#This Row],[Order Quantity]]</f>
        <v>366.62400000000002</v>
      </c>
    </row>
    <row r="7724" spans="1:21" x14ac:dyDescent="0.2">
      <c r="A7724" s="6" t="s">
        <v>7937</v>
      </c>
      <c r="B7724" s="6" t="s">
        <v>23</v>
      </c>
      <c r="C7724" s="6" t="s">
        <v>145</v>
      </c>
      <c r="D7724" s="7">
        <v>44100</v>
      </c>
      <c r="E7724" s="7">
        <v>44163</v>
      </c>
      <c r="F7724" s="7">
        <v>44191</v>
      </c>
      <c r="G7724" s="7">
        <v>44200</v>
      </c>
      <c r="H7724" s="6">
        <f t="shared" si="360"/>
        <v>37</v>
      </c>
      <c r="I7724" s="6" t="s">
        <v>215</v>
      </c>
      <c r="J7724" s="6">
        <v>24</v>
      </c>
      <c r="K7724" s="6">
        <v>48</v>
      </c>
      <c r="L7724" s="6">
        <v>193</v>
      </c>
      <c r="M7724" s="6">
        <v>13</v>
      </c>
      <c r="N7724" s="6">
        <v>5</v>
      </c>
      <c r="O7724" s="6">
        <v>0.2</v>
      </c>
      <c r="P7724" s="8">
        <v>221.1</v>
      </c>
      <c r="Q7724" s="8">
        <v>114.97199999999999</v>
      </c>
      <c r="R7724" s="8">
        <f t="shared" si="361"/>
        <v>309.53999999999996</v>
      </c>
      <c r="S7724" s="8">
        <f>(((Sales[[#This Row],[Unit Price]]-(Sales[[#This Row],[Discount Applied]]*Sales[[#This Row],[Unit Price]]))-Q7724)/Q7724)*100</f>
        <v>53.846153846153854</v>
      </c>
      <c r="T7724" s="8">
        <f t="shared" si="362"/>
        <v>884.4</v>
      </c>
      <c r="U7724" s="8">
        <f>Sales[[#This Row],[Unit Cost]]*Sales[[#This Row],[Order Quantity]]</f>
        <v>574.86</v>
      </c>
    </row>
    <row r="7725" spans="1:21" x14ac:dyDescent="0.2">
      <c r="A7725" s="6" t="s">
        <v>7938</v>
      </c>
      <c r="B7725" s="6" t="s">
        <v>26</v>
      </c>
      <c r="C7725" s="6" t="s">
        <v>148</v>
      </c>
      <c r="D7725" s="7">
        <v>44000</v>
      </c>
      <c r="E7725" s="7">
        <v>44163</v>
      </c>
      <c r="F7725" s="7">
        <v>44187</v>
      </c>
      <c r="G7725" s="7">
        <v>44195</v>
      </c>
      <c r="H7725" s="6">
        <f t="shared" si="360"/>
        <v>32</v>
      </c>
      <c r="I7725" s="6" t="s">
        <v>215</v>
      </c>
      <c r="J7725" s="6">
        <v>25</v>
      </c>
      <c r="K7725" s="6">
        <v>48</v>
      </c>
      <c r="L7725" s="6">
        <v>24</v>
      </c>
      <c r="M7725" s="6">
        <v>16</v>
      </c>
      <c r="N7725" s="6">
        <v>8</v>
      </c>
      <c r="O7725" s="6">
        <v>0.15</v>
      </c>
      <c r="P7725" s="8">
        <v>221.1</v>
      </c>
      <c r="Q7725" s="8">
        <v>156.98099999999999</v>
      </c>
      <c r="R7725" s="8">
        <f t="shared" si="361"/>
        <v>247.63200000000006</v>
      </c>
      <c r="S7725" s="8">
        <f>(((Sales[[#This Row],[Unit Price]]-(Sales[[#This Row],[Discount Applied]]*Sales[[#This Row],[Unit Price]]))-Q7725)/Q7725)*100</f>
        <v>19.718309859154935</v>
      </c>
      <c r="T7725" s="8">
        <f t="shared" si="362"/>
        <v>1503.48</v>
      </c>
      <c r="U7725" s="8">
        <f>Sales[[#This Row],[Unit Cost]]*Sales[[#This Row],[Order Quantity]]</f>
        <v>1255.848</v>
      </c>
    </row>
    <row r="7726" spans="1:21" x14ac:dyDescent="0.2">
      <c r="A7726" s="6" t="s">
        <v>7939</v>
      </c>
      <c r="B7726" s="6" t="s">
        <v>25</v>
      </c>
      <c r="C7726" s="6" t="s">
        <v>147</v>
      </c>
      <c r="D7726" s="7">
        <v>44100</v>
      </c>
      <c r="E7726" s="7">
        <v>44163</v>
      </c>
      <c r="F7726" s="7">
        <v>44169</v>
      </c>
      <c r="G7726" s="7">
        <v>44175</v>
      </c>
      <c r="H7726" s="6">
        <f t="shared" si="360"/>
        <v>12</v>
      </c>
      <c r="I7726" s="6" t="s">
        <v>215</v>
      </c>
      <c r="J7726" s="6">
        <v>16</v>
      </c>
      <c r="K7726" s="6">
        <v>31</v>
      </c>
      <c r="L7726" s="6">
        <v>239</v>
      </c>
      <c r="M7726" s="6">
        <v>33</v>
      </c>
      <c r="N7726" s="6">
        <v>2</v>
      </c>
      <c r="O7726" s="6">
        <v>7.4999999999999997E-2</v>
      </c>
      <c r="P7726" s="8">
        <v>2519.2000000000003</v>
      </c>
      <c r="Q7726" s="8">
        <v>1964.9760000000003</v>
      </c>
      <c r="R7726" s="8">
        <f t="shared" si="361"/>
        <v>730.56799999999976</v>
      </c>
      <c r="S7726" s="8">
        <f>(((Sales[[#This Row],[Unit Price]]-(Sales[[#This Row],[Discount Applied]]*Sales[[#This Row],[Unit Price]]))-Q7726)/Q7726)*100</f>
        <v>18.589743589743581</v>
      </c>
      <c r="T7726" s="8">
        <f t="shared" si="362"/>
        <v>4660.5200000000004</v>
      </c>
      <c r="U7726" s="8">
        <f>Sales[[#This Row],[Unit Cost]]*Sales[[#This Row],[Order Quantity]]</f>
        <v>3929.9520000000007</v>
      </c>
    </row>
    <row r="7727" spans="1:21" x14ac:dyDescent="0.2">
      <c r="A7727" s="6" t="s">
        <v>7940</v>
      </c>
      <c r="B7727" s="6" t="s">
        <v>26</v>
      </c>
      <c r="C7727" s="6" t="s">
        <v>144</v>
      </c>
      <c r="D7727" s="7">
        <v>44100</v>
      </c>
      <c r="E7727" s="7">
        <v>44163</v>
      </c>
      <c r="F7727" s="7">
        <v>44178</v>
      </c>
      <c r="G7727" s="7">
        <v>44182</v>
      </c>
      <c r="H7727" s="6">
        <f t="shared" si="360"/>
        <v>19</v>
      </c>
      <c r="I7727" s="6" t="s">
        <v>215</v>
      </c>
      <c r="J7727" s="6">
        <v>27</v>
      </c>
      <c r="K7727" s="6">
        <v>5</v>
      </c>
      <c r="L7727" s="6">
        <v>80</v>
      </c>
      <c r="M7727" s="6">
        <v>7</v>
      </c>
      <c r="N7727" s="6">
        <v>5</v>
      </c>
      <c r="O7727" s="6">
        <v>0.1</v>
      </c>
      <c r="P7727" s="8">
        <v>1118.9000000000001</v>
      </c>
      <c r="Q7727" s="8">
        <v>704.90700000000004</v>
      </c>
      <c r="R7727" s="8">
        <f t="shared" si="361"/>
        <v>1510.5149999999999</v>
      </c>
      <c r="S7727" s="8">
        <f>(((Sales[[#This Row],[Unit Price]]-(Sales[[#This Row],[Discount Applied]]*Sales[[#This Row],[Unit Price]]))-Q7727)/Q7727)*100</f>
        <v>42.857142857142868</v>
      </c>
      <c r="T7727" s="8">
        <f t="shared" si="362"/>
        <v>5035.05</v>
      </c>
      <c r="U7727" s="8">
        <f>Sales[[#This Row],[Unit Cost]]*Sales[[#This Row],[Order Quantity]]</f>
        <v>3524.5350000000003</v>
      </c>
    </row>
    <row r="7728" spans="1:21" x14ac:dyDescent="0.2">
      <c r="A7728" s="6" t="s">
        <v>7941</v>
      </c>
      <c r="B7728" s="6" t="s">
        <v>25</v>
      </c>
      <c r="C7728" s="6" t="s">
        <v>146</v>
      </c>
      <c r="D7728" s="7">
        <v>44100</v>
      </c>
      <c r="E7728" s="7">
        <v>44163</v>
      </c>
      <c r="F7728" s="7">
        <v>44172</v>
      </c>
      <c r="G7728" s="7">
        <v>44175</v>
      </c>
      <c r="H7728" s="6">
        <f t="shared" si="360"/>
        <v>12</v>
      </c>
      <c r="I7728" s="6" t="s">
        <v>215</v>
      </c>
      <c r="J7728" s="6">
        <v>15</v>
      </c>
      <c r="K7728" s="6">
        <v>42</v>
      </c>
      <c r="L7728" s="6">
        <v>266</v>
      </c>
      <c r="M7728" s="6">
        <v>31</v>
      </c>
      <c r="N7728" s="6">
        <v>8</v>
      </c>
      <c r="O7728" s="6">
        <v>7.4999999999999997E-2</v>
      </c>
      <c r="P7728" s="8">
        <v>167.5</v>
      </c>
      <c r="Q7728" s="8">
        <v>107.2</v>
      </c>
      <c r="R7728" s="8">
        <f t="shared" si="361"/>
        <v>381.9</v>
      </c>
      <c r="S7728" s="8">
        <f>(((Sales[[#This Row],[Unit Price]]-(Sales[[#This Row],[Discount Applied]]*Sales[[#This Row],[Unit Price]]))-Q7728)/Q7728)*100</f>
        <v>44.531249999999993</v>
      </c>
      <c r="T7728" s="8">
        <f t="shared" si="362"/>
        <v>1239.5</v>
      </c>
      <c r="U7728" s="8">
        <f>Sales[[#This Row],[Unit Cost]]*Sales[[#This Row],[Order Quantity]]</f>
        <v>857.6</v>
      </c>
    </row>
    <row r="7729" spans="1:21" x14ac:dyDescent="0.2">
      <c r="A7729" s="6" t="s">
        <v>7942</v>
      </c>
      <c r="B7729" s="6" t="s">
        <v>23</v>
      </c>
      <c r="C7729" s="6" t="s">
        <v>148</v>
      </c>
      <c r="D7729" s="7">
        <v>44100</v>
      </c>
      <c r="E7729" s="7">
        <v>44164</v>
      </c>
      <c r="F7729" s="7">
        <v>44184</v>
      </c>
      <c r="G7729" s="7">
        <v>44192</v>
      </c>
      <c r="H7729" s="6">
        <f t="shared" si="360"/>
        <v>28</v>
      </c>
      <c r="I7729" s="6" t="s">
        <v>215</v>
      </c>
      <c r="J7729" s="6">
        <v>22</v>
      </c>
      <c r="K7729" s="6">
        <v>3</v>
      </c>
      <c r="L7729" s="6">
        <v>11</v>
      </c>
      <c r="M7729" s="6">
        <v>11</v>
      </c>
      <c r="N7729" s="6">
        <v>5</v>
      </c>
      <c r="O7729" s="6">
        <v>0.15</v>
      </c>
      <c r="P7729" s="8">
        <v>3470.6</v>
      </c>
      <c r="Q7729" s="8">
        <v>2845.8919999999998</v>
      </c>
      <c r="R7729" s="8">
        <f t="shared" si="361"/>
        <v>520.59000000000015</v>
      </c>
      <c r="S7729" s="8">
        <f>(((Sales[[#This Row],[Unit Price]]-(Sales[[#This Row],[Discount Applied]]*Sales[[#This Row],[Unit Price]]))-Q7729)/Q7729)*100</f>
        <v>3.658536585365868</v>
      </c>
      <c r="T7729" s="8">
        <f t="shared" si="362"/>
        <v>14750.05</v>
      </c>
      <c r="U7729" s="8">
        <f>Sales[[#This Row],[Unit Cost]]*Sales[[#This Row],[Order Quantity]]</f>
        <v>14229.46</v>
      </c>
    </row>
    <row r="7730" spans="1:21" x14ac:dyDescent="0.2">
      <c r="A7730" s="6" t="s">
        <v>7943</v>
      </c>
      <c r="B7730" s="6" t="s">
        <v>25</v>
      </c>
      <c r="C7730" s="6" t="s">
        <v>145</v>
      </c>
      <c r="D7730" s="7">
        <v>44100</v>
      </c>
      <c r="E7730" s="7">
        <v>44164</v>
      </c>
      <c r="F7730" s="7">
        <v>44174</v>
      </c>
      <c r="G7730" s="7">
        <v>44182</v>
      </c>
      <c r="H7730" s="6">
        <f t="shared" si="360"/>
        <v>18</v>
      </c>
      <c r="I7730" s="6" t="s">
        <v>215</v>
      </c>
      <c r="J7730" s="6">
        <v>16</v>
      </c>
      <c r="K7730" s="6">
        <v>16</v>
      </c>
      <c r="L7730" s="6">
        <v>117</v>
      </c>
      <c r="M7730" s="6">
        <v>5</v>
      </c>
      <c r="N7730" s="6">
        <v>1</v>
      </c>
      <c r="O7730" s="6">
        <v>7.4999999999999997E-2</v>
      </c>
      <c r="P7730" s="8">
        <v>2479</v>
      </c>
      <c r="Q7730" s="8">
        <v>1437.82</v>
      </c>
      <c r="R7730" s="8">
        <f t="shared" si="361"/>
        <v>855.25499999999988</v>
      </c>
      <c r="S7730" s="8">
        <f>(((Sales[[#This Row],[Unit Price]]-(Sales[[#This Row],[Discount Applied]]*Sales[[#This Row],[Unit Price]]))-Q7730)/Q7730)*100</f>
        <v>59.482758620689644</v>
      </c>
      <c r="T7730" s="8">
        <f t="shared" si="362"/>
        <v>2293.0749999999998</v>
      </c>
      <c r="U7730" s="8">
        <f>Sales[[#This Row],[Unit Cost]]*Sales[[#This Row],[Order Quantity]]</f>
        <v>1437.82</v>
      </c>
    </row>
    <row r="7731" spans="1:21" x14ac:dyDescent="0.2">
      <c r="A7731" s="6" t="s">
        <v>7944</v>
      </c>
      <c r="B7731" s="6" t="s">
        <v>24</v>
      </c>
      <c r="C7731" s="6" t="s">
        <v>146</v>
      </c>
      <c r="D7731" s="7">
        <v>44000</v>
      </c>
      <c r="E7731" s="7">
        <v>44164</v>
      </c>
      <c r="F7731" s="7">
        <v>44191</v>
      </c>
      <c r="G7731" s="7">
        <v>44197</v>
      </c>
      <c r="H7731" s="6">
        <f t="shared" si="360"/>
        <v>33</v>
      </c>
      <c r="I7731" s="6" t="s">
        <v>215</v>
      </c>
      <c r="J7731" s="6">
        <v>11</v>
      </c>
      <c r="K7731" s="6">
        <v>14</v>
      </c>
      <c r="L7731" s="6">
        <v>291</v>
      </c>
      <c r="M7731" s="6">
        <v>39</v>
      </c>
      <c r="N7731" s="6">
        <v>6</v>
      </c>
      <c r="O7731" s="6">
        <v>0.2</v>
      </c>
      <c r="P7731" s="8">
        <v>6458.8</v>
      </c>
      <c r="Q7731" s="8">
        <v>3164.8119999999999</v>
      </c>
      <c r="R7731" s="8">
        <f t="shared" si="361"/>
        <v>12013.368000000002</v>
      </c>
      <c r="S7731" s="8">
        <f>(((Sales[[#This Row],[Unit Price]]-(Sales[[#This Row],[Discount Applied]]*Sales[[#This Row],[Unit Price]]))-Q7731)/Q7731)*100</f>
        <v>63.265306122448983</v>
      </c>
      <c r="T7731" s="8">
        <f t="shared" si="362"/>
        <v>31002.240000000002</v>
      </c>
      <c r="U7731" s="8">
        <f>Sales[[#This Row],[Unit Cost]]*Sales[[#This Row],[Order Quantity]]</f>
        <v>18988.871999999999</v>
      </c>
    </row>
    <row r="7732" spans="1:21" x14ac:dyDescent="0.2">
      <c r="A7732" s="6" t="s">
        <v>7945</v>
      </c>
      <c r="B7732" s="6" t="s">
        <v>24</v>
      </c>
      <c r="C7732" s="6" t="s">
        <v>145</v>
      </c>
      <c r="D7732" s="7">
        <v>44100</v>
      </c>
      <c r="E7732" s="7">
        <v>44164</v>
      </c>
      <c r="F7732" s="7">
        <v>44178</v>
      </c>
      <c r="G7732" s="7">
        <v>44186</v>
      </c>
      <c r="H7732" s="6">
        <f t="shared" si="360"/>
        <v>22</v>
      </c>
      <c r="I7732" s="6" t="s">
        <v>215</v>
      </c>
      <c r="J7732" s="6">
        <v>10</v>
      </c>
      <c r="K7732" s="6">
        <v>49</v>
      </c>
      <c r="L7732" s="6">
        <v>194</v>
      </c>
      <c r="M7732" s="6">
        <v>3</v>
      </c>
      <c r="N7732" s="6">
        <v>8</v>
      </c>
      <c r="O7732" s="6">
        <v>0.05</v>
      </c>
      <c r="P7732" s="8">
        <v>214.4</v>
      </c>
      <c r="Q7732" s="8">
        <v>126.496</v>
      </c>
      <c r="R7732" s="8">
        <f t="shared" si="361"/>
        <v>617.47200000000009</v>
      </c>
      <c r="S7732" s="8">
        <f>(((Sales[[#This Row],[Unit Price]]-(Sales[[#This Row],[Discount Applied]]*Sales[[#This Row],[Unit Price]]))-Q7732)/Q7732)*100</f>
        <v>61.016949152542388</v>
      </c>
      <c r="T7732" s="8">
        <f t="shared" si="362"/>
        <v>1629.44</v>
      </c>
      <c r="U7732" s="8">
        <f>Sales[[#This Row],[Unit Cost]]*Sales[[#This Row],[Order Quantity]]</f>
        <v>1011.968</v>
      </c>
    </row>
    <row r="7733" spans="1:21" x14ac:dyDescent="0.2">
      <c r="A7733" s="6" t="s">
        <v>7946</v>
      </c>
      <c r="B7733" s="6" t="s">
        <v>24</v>
      </c>
      <c r="C7733" s="6" t="s">
        <v>145</v>
      </c>
      <c r="D7733" s="7">
        <v>44100</v>
      </c>
      <c r="E7733" s="7">
        <v>44164</v>
      </c>
      <c r="F7733" s="7">
        <v>44183</v>
      </c>
      <c r="G7733" s="7">
        <v>44193</v>
      </c>
      <c r="H7733" s="6">
        <f t="shared" si="360"/>
        <v>29</v>
      </c>
      <c r="I7733" s="6" t="s">
        <v>215</v>
      </c>
      <c r="J7733" s="6">
        <v>11</v>
      </c>
      <c r="K7733" s="6">
        <v>2</v>
      </c>
      <c r="L7733" s="6">
        <v>105</v>
      </c>
      <c r="M7733" s="6">
        <v>38</v>
      </c>
      <c r="N7733" s="6">
        <v>6</v>
      </c>
      <c r="O7733" s="6">
        <v>0.2</v>
      </c>
      <c r="P7733" s="8">
        <v>1266.3</v>
      </c>
      <c r="Q7733" s="8">
        <v>848.42100000000005</v>
      </c>
      <c r="R7733" s="8">
        <f t="shared" si="361"/>
        <v>987.71399999999994</v>
      </c>
      <c r="S7733" s="8">
        <f>(((Sales[[#This Row],[Unit Price]]-(Sales[[#This Row],[Discount Applied]]*Sales[[#This Row],[Unit Price]]))-Q7733)/Q7733)*100</f>
        <v>19.402985074626855</v>
      </c>
      <c r="T7733" s="8">
        <f t="shared" si="362"/>
        <v>6078.24</v>
      </c>
      <c r="U7733" s="8">
        <f>Sales[[#This Row],[Unit Cost]]*Sales[[#This Row],[Order Quantity]]</f>
        <v>5090.5259999999998</v>
      </c>
    </row>
    <row r="7734" spans="1:21" x14ac:dyDescent="0.2">
      <c r="A7734" s="6" t="s">
        <v>7947</v>
      </c>
      <c r="B7734" s="6" t="s">
        <v>23</v>
      </c>
      <c r="C7734" s="6" t="s">
        <v>146</v>
      </c>
      <c r="D7734" s="7">
        <v>44000</v>
      </c>
      <c r="E7734" s="7">
        <v>44164</v>
      </c>
      <c r="F7734" s="7">
        <v>44177</v>
      </c>
      <c r="G7734" s="7">
        <v>44179</v>
      </c>
      <c r="H7734" s="6">
        <f t="shared" si="360"/>
        <v>15</v>
      </c>
      <c r="I7734" s="6" t="s">
        <v>215</v>
      </c>
      <c r="J7734" s="6">
        <v>23</v>
      </c>
      <c r="K7734" s="6">
        <v>25</v>
      </c>
      <c r="L7734" s="6">
        <v>299</v>
      </c>
      <c r="M7734" s="6">
        <v>7</v>
      </c>
      <c r="N7734" s="6">
        <v>2</v>
      </c>
      <c r="O7734" s="6">
        <v>0.05</v>
      </c>
      <c r="P7734" s="8">
        <v>207.70000000000002</v>
      </c>
      <c r="Q7734" s="8">
        <v>124.62</v>
      </c>
      <c r="R7734" s="8">
        <f t="shared" si="361"/>
        <v>145.39000000000004</v>
      </c>
      <c r="S7734" s="8">
        <f>(((Sales[[#This Row],[Unit Price]]-(Sales[[#This Row],[Discount Applied]]*Sales[[#This Row],[Unit Price]]))-Q7734)/Q7734)*100</f>
        <v>58.33333333333335</v>
      </c>
      <c r="T7734" s="8">
        <f t="shared" si="362"/>
        <v>394.63000000000005</v>
      </c>
      <c r="U7734" s="8">
        <f>Sales[[#This Row],[Unit Cost]]*Sales[[#This Row],[Order Quantity]]</f>
        <v>249.24</v>
      </c>
    </row>
    <row r="7735" spans="1:21" x14ac:dyDescent="0.2">
      <c r="A7735" s="6" t="s">
        <v>7948</v>
      </c>
      <c r="B7735" s="6" t="s">
        <v>25</v>
      </c>
      <c r="C7735" s="6" t="s">
        <v>146</v>
      </c>
      <c r="D7735" s="7">
        <v>44100</v>
      </c>
      <c r="E7735" s="7">
        <v>44164</v>
      </c>
      <c r="F7735" s="7">
        <v>44186</v>
      </c>
      <c r="G7735" s="7">
        <v>44190</v>
      </c>
      <c r="H7735" s="6">
        <f t="shared" si="360"/>
        <v>26</v>
      </c>
      <c r="I7735" s="6" t="s">
        <v>215</v>
      </c>
      <c r="J7735" s="6">
        <v>16</v>
      </c>
      <c r="K7735" s="6">
        <v>28</v>
      </c>
      <c r="L7735" s="6">
        <v>277</v>
      </c>
      <c r="M7735" s="6">
        <v>25</v>
      </c>
      <c r="N7735" s="6">
        <v>3</v>
      </c>
      <c r="O7735" s="6">
        <v>0.15</v>
      </c>
      <c r="P7735" s="8">
        <v>3899.4</v>
      </c>
      <c r="Q7735" s="8">
        <v>1637.748</v>
      </c>
      <c r="R7735" s="8">
        <f t="shared" si="361"/>
        <v>5030.2260000000006</v>
      </c>
      <c r="S7735" s="8">
        <f>(((Sales[[#This Row],[Unit Price]]-(Sales[[#This Row],[Discount Applied]]*Sales[[#This Row],[Unit Price]]))-Q7735)/Q7735)*100</f>
        <v>102.38095238095239</v>
      </c>
      <c r="T7735" s="8">
        <f t="shared" si="362"/>
        <v>9943.4700000000012</v>
      </c>
      <c r="U7735" s="8">
        <f>Sales[[#This Row],[Unit Cost]]*Sales[[#This Row],[Order Quantity]]</f>
        <v>4913.2440000000006</v>
      </c>
    </row>
    <row r="7736" spans="1:21" x14ac:dyDescent="0.2">
      <c r="A7736" s="6" t="s">
        <v>7949</v>
      </c>
      <c r="B7736" s="6" t="s">
        <v>24</v>
      </c>
      <c r="C7736" s="6" t="s">
        <v>145</v>
      </c>
      <c r="D7736" s="7">
        <v>44000</v>
      </c>
      <c r="E7736" s="7">
        <v>44164</v>
      </c>
      <c r="F7736" s="7">
        <v>44182</v>
      </c>
      <c r="G7736" s="7">
        <v>44191</v>
      </c>
      <c r="H7736" s="6">
        <f t="shared" si="360"/>
        <v>27</v>
      </c>
      <c r="I7736" s="6" t="s">
        <v>215</v>
      </c>
      <c r="J7736" s="6">
        <v>4</v>
      </c>
      <c r="K7736" s="6">
        <v>39</v>
      </c>
      <c r="L7736" s="6">
        <v>195</v>
      </c>
      <c r="M7736" s="6">
        <v>32</v>
      </c>
      <c r="N7736" s="6">
        <v>8</v>
      </c>
      <c r="O7736" s="6">
        <v>0.05</v>
      </c>
      <c r="P7736" s="8">
        <v>2619.7000000000003</v>
      </c>
      <c r="Q7736" s="8">
        <v>1231.259</v>
      </c>
      <c r="R7736" s="8">
        <f t="shared" si="361"/>
        <v>10059.648000000001</v>
      </c>
      <c r="S7736" s="8">
        <f>(((Sales[[#This Row],[Unit Price]]-(Sales[[#This Row],[Discount Applied]]*Sales[[#This Row],[Unit Price]]))-Q7736)/Q7736)*100</f>
        <v>102.1276595744681</v>
      </c>
      <c r="T7736" s="8">
        <f t="shared" si="362"/>
        <v>19909.72</v>
      </c>
      <c r="U7736" s="8">
        <f>Sales[[#This Row],[Unit Cost]]*Sales[[#This Row],[Order Quantity]]</f>
        <v>9850.0720000000001</v>
      </c>
    </row>
    <row r="7737" spans="1:21" x14ac:dyDescent="0.2">
      <c r="A7737" s="6" t="s">
        <v>7950</v>
      </c>
      <c r="B7737" s="6" t="s">
        <v>24</v>
      </c>
      <c r="C7737" s="6" t="s">
        <v>146</v>
      </c>
      <c r="D7737" s="7">
        <v>44000</v>
      </c>
      <c r="E7737" s="7">
        <v>44164</v>
      </c>
      <c r="F7737" s="7">
        <v>44180</v>
      </c>
      <c r="G7737" s="7">
        <v>44186</v>
      </c>
      <c r="H7737" s="6">
        <f t="shared" si="360"/>
        <v>22</v>
      </c>
      <c r="I7737" s="6" t="s">
        <v>215</v>
      </c>
      <c r="J7737" s="6">
        <v>9</v>
      </c>
      <c r="K7737" s="6">
        <v>48</v>
      </c>
      <c r="L7737" s="6">
        <v>310</v>
      </c>
      <c r="M7737" s="6">
        <v>6</v>
      </c>
      <c r="N7737" s="6">
        <v>6</v>
      </c>
      <c r="O7737" s="6">
        <v>0.15</v>
      </c>
      <c r="P7737" s="8">
        <v>1829.1000000000001</v>
      </c>
      <c r="Q7737" s="8">
        <v>1371.825</v>
      </c>
      <c r="R7737" s="8">
        <f t="shared" si="361"/>
        <v>1097.4599999999991</v>
      </c>
      <c r="S7737" s="8">
        <f>(((Sales[[#This Row],[Unit Price]]-(Sales[[#This Row],[Discount Applied]]*Sales[[#This Row],[Unit Price]]))-Q7737)/Q7737)*100</f>
        <v>13.333333333333339</v>
      </c>
      <c r="T7737" s="8">
        <f t="shared" si="362"/>
        <v>9328.41</v>
      </c>
      <c r="U7737" s="8">
        <f>Sales[[#This Row],[Unit Cost]]*Sales[[#This Row],[Order Quantity]]</f>
        <v>8230.9500000000007</v>
      </c>
    </row>
    <row r="7738" spans="1:21" x14ac:dyDescent="0.2">
      <c r="A7738" s="6" t="s">
        <v>7951</v>
      </c>
      <c r="B7738" s="6" t="s">
        <v>24</v>
      </c>
      <c r="C7738" s="6" t="s">
        <v>147</v>
      </c>
      <c r="D7738" s="7">
        <v>44100</v>
      </c>
      <c r="E7738" s="7">
        <v>44164</v>
      </c>
      <c r="F7738" s="7">
        <v>44190</v>
      </c>
      <c r="G7738" s="7">
        <v>44197</v>
      </c>
      <c r="H7738" s="6">
        <f t="shared" si="360"/>
        <v>33</v>
      </c>
      <c r="I7738" s="6" t="s">
        <v>215</v>
      </c>
      <c r="J7738" s="6">
        <v>11</v>
      </c>
      <c r="K7738" s="6">
        <v>4</v>
      </c>
      <c r="L7738" s="6">
        <v>246</v>
      </c>
      <c r="M7738" s="6">
        <v>1</v>
      </c>
      <c r="N7738" s="6">
        <v>7</v>
      </c>
      <c r="O7738" s="6">
        <v>0.05</v>
      </c>
      <c r="P7738" s="8">
        <v>2546</v>
      </c>
      <c r="Q7738" s="8">
        <v>1171.1600000000001</v>
      </c>
      <c r="R7738" s="8">
        <f t="shared" si="361"/>
        <v>8732.7800000000007</v>
      </c>
      <c r="S7738" s="8">
        <f>(((Sales[[#This Row],[Unit Price]]-(Sales[[#This Row],[Discount Applied]]*Sales[[#This Row],[Unit Price]]))-Q7738)/Q7738)*100</f>
        <v>106.52173913043474</v>
      </c>
      <c r="T7738" s="8">
        <f t="shared" si="362"/>
        <v>16930.900000000001</v>
      </c>
      <c r="U7738" s="8">
        <f>Sales[[#This Row],[Unit Cost]]*Sales[[#This Row],[Order Quantity]]</f>
        <v>8198.1200000000008</v>
      </c>
    </row>
    <row r="7739" spans="1:21" x14ac:dyDescent="0.2">
      <c r="A7739" s="6" t="s">
        <v>7952</v>
      </c>
      <c r="B7739" s="6" t="s">
        <v>26</v>
      </c>
      <c r="C7739" s="6" t="s">
        <v>146</v>
      </c>
      <c r="D7739" s="7">
        <v>44000</v>
      </c>
      <c r="E7739" s="7">
        <v>44164</v>
      </c>
      <c r="F7739" s="7">
        <v>44178</v>
      </c>
      <c r="G7739" s="7">
        <v>44183</v>
      </c>
      <c r="H7739" s="6">
        <f t="shared" si="360"/>
        <v>19</v>
      </c>
      <c r="I7739" s="6" t="s">
        <v>215</v>
      </c>
      <c r="J7739" s="6">
        <v>28</v>
      </c>
      <c r="K7739" s="6">
        <v>9</v>
      </c>
      <c r="L7739" s="6">
        <v>306</v>
      </c>
      <c r="M7739" s="6">
        <v>36</v>
      </c>
      <c r="N7739" s="6">
        <v>8</v>
      </c>
      <c r="O7739" s="6">
        <v>7.4999999999999997E-2</v>
      </c>
      <c r="P7739" s="8">
        <v>750.4</v>
      </c>
      <c r="Q7739" s="8">
        <v>495.26400000000001</v>
      </c>
      <c r="R7739" s="8">
        <f t="shared" si="361"/>
        <v>1590.848</v>
      </c>
      <c r="S7739" s="8">
        <f>(((Sales[[#This Row],[Unit Price]]-(Sales[[#This Row],[Discount Applied]]*Sales[[#This Row],[Unit Price]]))-Q7739)/Q7739)*100</f>
        <v>40.151515151515149</v>
      </c>
      <c r="T7739" s="8">
        <f t="shared" si="362"/>
        <v>5552.96</v>
      </c>
      <c r="U7739" s="8">
        <f>Sales[[#This Row],[Unit Cost]]*Sales[[#This Row],[Order Quantity]]</f>
        <v>3962.1120000000001</v>
      </c>
    </row>
    <row r="7740" spans="1:21" x14ac:dyDescent="0.2">
      <c r="A7740" s="6" t="s">
        <v>7953</v>
      </c>
      <c r="B7740" s="6" t="s">
        <v>25</v>
      </c>
      <c r="C7740" s="6" t="s">
        <v>147</v>
      </c>
      <c r="D7740" s="7">
        <v>44100</v>
      </c>
      <c r="E7740" s="7">
        <v>44165</v>
      </c>
      <c r="F7740" s="7">
        <v>44181</v>
      </c>
      <c r="G7740" s="7">
        <v>44183</v>
      </c>
      <c r="H7740" s="6">
        <f t="shared" si="360"/>
        <v>18</v>
      </c>
      <c r="I7740" s="6" t="s">
        <v>215</v>
      </c>
      <c r="J7740" s="6">
        <v>19</v>
      </c>
      <c r="K7740" s="6">
        <v>7</v>
      </c>
      <c r="L7740" s="6">
        <v>228</v>
      </c>
      <c r="M7740" s="6">
        <v>33</v>
      </c>
      <c r="N7740" s="6">
        <v>2</v>
      </c>
      <c r="O7740" s="6">
        <v>0.05</v>
      </c>
      <c r="P7740" s="8">
        <v>3959.7000000000003</v>
      </c>
      <c r="Q7740" s="8">
        <v>1702.671</v>
      </c>
      <c r="R7740" s="8">
        <f t="shared" si="361"/>
        <v>4118.0879999999997</v>
      </c>
      <c r="S7740" s="8">
        <f>(((Sales[[#This Row],[Unit Price]]-(Sales[[#This Row],[Discount Applied]]*Sales[[#This Row],[Unit Price]]))-Q7740)/Q7740)*100</f>
        <v>120.93023255813952</v>
      </c>
      <c r="T7740" s="8">
        <f t="shared" si="362"/>
        <v>7523.43</v>
      </c>
      <c r="U7740" s="8">
        <f>Sales[[#This Row],[Unit Cost]]*Sales[[#This Row],[Order Quantity]]</f>
        <v>3405.3420000000001</v>
      </c>
    </row>
    <row r="7741" spans="1:21" x14ac:dyDescent="0.2">
      <c r="A7741" s="6" t="s">
        <v>7954</v>
      </c>
      <c r="B7741" s="6" t="s">
        <v>24</v>
      </c>
      <c r="C7741" s="6" t="s">
        <v>146</v>
      </c>
      <c r="D7741" s="7">
        <v>44100</v>
      </c>
      <c r="E7741" s="7">
        <v>44165</v>
      </c>
      <c r="F7741" s="7">
        <v>44173</v>
      </c>
      <c r="G7741" s="7">
        <v>44176</v>
      </c>
      <c r="H7741" s="6">
        <f t="shared" si="360"/>
        <v>11</v>
      </c>
      <c r="I7741" s="6" t="s">
        <v>215</v>
      </c>
      <c r="J7741" s="6">
        <v>9</v>
      </c>
      <c r="K7741" s="6">
        <v>21</v>
      </c>
      <c r="L7741" s="6">
        <v>320</v>
      </c>
      <c r="M7741" s="6">
        <v>4</v>
      </c>
      <c r="N7741" s="6">
        <v>8</v>
      </c>
      <c r="O7741" s="6">
        <v>0.2</v>
      </c>
      <c r="P7741" s="8">
        <v>2345</v>
      </c>
      <c r="Q7741" s="8">
        <v>1876</v>
      </c>
      <c r="R7741" s="8">
        <f t="shared" si="361"/>
        <v>0</v>
      </c>
      <c r="S7741" s="8">
        <f>(((Sales[[#This Row],[Unit Price]]-(Sales[[#This Row],[Discount Applied]]*Sales[[#This Row],[Unit Price]]))-Q7741)/Q7741)*100</f>
        <v>0</v>
      </c>
      <c r="T7741" s="8">
        <f t="shared" si="362"/>
        <v>15008</v>
      </c>
      <c r="U7741" s="8">
        <f>Sales[[#This Row],[Unit Cost]]*Sales[[#This Row],[Order Quantity]]</f>
        <v>15008</v>
      </c>
    </row>
    <row r="7742" spans="1:21" x14ac:dyDescent="0.2">
      <c r="A7742" s="6" t="s">
        <v>7955</v>
      </c>
      <c r="B7742" s="6" t="s">
        <v>23</v>
      </c>
      <c r="C7742" s="6" t="s">
        <v>143</v>
      </c>
      <c r="D7742" s="7">
        <v>44000</v>
      </c>
      <c r="E7742" s="7">
        <v>44165</v>
      </c>
      <c r="F7742" s="7">
        <v>44169</v>
      </c>
      <c r="G7742" s="7">
        <v>44175</v>
      </c>
      <c r="H7742" s="6">
        <f t="shared" si="360"/>
        <v>10</v>
      </c>
      <c r="I7742" s="6" t="s">
        <v>215</v>
      </c>
      <c r="J7742" s="6">
        <v>25</v>
      </c>
      <c r="K7742" s="6">
        <v>10</v>
      </c>
      <c r="L7742" s="6">
        <v>350</v>
      </c>
      <c r="M7742" s="6">
        <v>13</v>
      </c>
      <c r="N7742" s="6">
        <v>3</v>
      </c>
      <c r="O7742" s="6">
        <v>0.05</v>
      </c>
      <c r="P7742" s="8">
        <v>1273</v>
      </c>
      <c r="Q7742" s="8">
        <v>789.26</v>
      </c>
      <c r="R7742" s="8">
        <f t="shared" si="361"/>
        <v>1260.2700000000004</v>
      </c>
      <c r="S7742" s="8">
        <f>(((Sales[[#This Row],[Unit Price]]-(Sales[[#This Row],[Discount Applied]]*Sales[[#This Row],[Unit Price]]))-Q7742)/Q7742)*100</f>
        <v>53.22580645161289</v>
      </c>
      <c r="T7742" s="8">
        <f t="shared" si="362"/>
        <v>3628.05</v>
      </c>
      <c r="U7742" s="8">
        <f>Sales[[#This Row],[Unit Cost]]*Sales[[#This Row],[Order Quantity]]</f>
        <v>2367.7799999999997</v>
      </c>
    </row>
    <row r="7743" spans="1:21" x14ac:dyDescent="0.2">
      <c r="A7743" s="6" t="s">
        <v>7956</v>
      </c>
      <c r="B7743" s="6" t="s">
        <v>24</v>
      </c>
      <c r="C7743" s="6" t="s">
        <v>148</v>
      </c>
      <c r="D7743" s="7">
        <v>44100</v>
      </c>
      <c r="E7743" s="7">
        <v>44165</v>
      </c>
      <c r="F7743" s="7">
        <v>44185</v>
      </c>
      <c r="G7743" s="7">
        <v>44190</v>
      </c>
      <c r="H7743" s="6">
        <f t="shared" si="360"/>
        <v>25</v>
      </c>
      <c r="I7743" s="6" t="s">
        <v>215</v>
      </c>
      <c r="J7743" s="6">
        <v>11</v>
      </c>
      <c r="K7743" s="6">
        <v>23</v>
      </c>
      <c r="L7743" s="6">
        <v>48</v>
      </c>
      <c r="M7743" s="6">
        <v>42</v>
      </c>
      <c r="N7743" s="6">
        <v>5</v>
      </c>
      <c r="O7743" s="6">
        <v>0.3</v>
      </c>
      <c r="P7743" s="8">
        <v>1072</v>
      </c>
      <c r="Q7743" s="8">
        <v>825.44</v>
      </c>
      <c r="R7743" s="8">
        <f t="shared" si="361"/>
        <v>-375.20000000000073</v>
      </c>
      <c r="S7743" s="8">
        <f>(((Sales[[#This Row],[Unit Price]]-(Sales[[#This Row],[Discount Applied]]*Sales[[#This Row],[Unit Price]]))-Q7743)/Q7743)*100</f>
        <v>-9.0909090909090864</v>
      </c>
      <c r="T7743" s="8">
        <f t="shared" si="362"/>
        <v>3752</v>
      </c>
      <c r="U7743" s="8">
        <f>Sales[[#This Row],[Unit Cost]]*Sales[[#This Row],[Order Quantity]]</f>
        <v>4127.2000000000007</v>
      </c>
    </row>
    <row r="7744" spans="1:21" x14ac:dyDescent="0.2">
      <c r="A7744" s="6" t="s">
        <v>7957</v>
      </c>
      <c r="B7744" s="6" t="s">
        <v>24</v>
      </c>
      <c r="C7744" s="6" t="s">
        <v>145</v>
      </c>
      <c r="D7744" s="7">
        <v>44000</v>
      </c>
      <c r="E7744" s="7">
        <v>44165</v>
      </c>
      <c r="F7744" s="7">
        <v>44190</v>
      </c>
      <c r="G7744" s="7">
        <v>44195</v>
      </c>
      <c r="H7744" s="6">
        <f t="shared" si="360"/>
        <v>30</v>
      </c>
      <c r="I7744" s="6" t="s">
        <v>215</v>
      </c>
      <c r="J7744" s="6">
        <v>9</v>
      </c>
      <c r="K7744" s="6">
        <v>32</v>
      </c>
      <c r="L7744" s="6">
        <v>197</v>
      </c>
      <c r="M7744" s="6">
        <v>44</v>
      </c>
      <c r="N7744" s="6">
        <v>1</v>
      </c>
      <c r="O7744" s="6">
        <v>7.4999999999999997E-2</v>
      </c>
      <c r="P7744" s="8">
        <v>978.2</v>
      </c>
      <c r="Q7744" s="8">
        <v>743.43200000000002</v>
      </c>
      <c r="R7744" s="8">
        <f t="shared" si="361"/>
        <v>161.40300000000002</v>
      </c>
      <c r="S7744" s="8">
        <f>(((Sales[[#This Row],[Unit Price]]-(Sales[[#This Row],[Discount Applied]]*Sales[[#This Row],[Unit Price]]))-Q7744)/Q7744)*100</f>
        <v>21.710526315789476</v>
      </c>
      <c r="T7744" s="8">
        <f t="shared" si="362"/>
        <v>904.83500000000004</v>
      </c>
      <c r="U7744" s="8">
        <f>Sales[[#This Row],[Unit Cost]]*Sales[[#This Row],[Order Quantity]]</f>
        <v>743.43200000000002</v>
      </c>
    </row>
    <row r="7745" spans="1:21" x14ac:dyDescent="0.2">
      <c r="A7745" s="6" t="s">
        <v>7958</v>
      </c>
      <c r="B7745" s="6" t="s">
        <v>24</v>
      </c>
      <c r="C7745" s="6" t="s">
        <v>143</v>
      </c>
      <c r="D7745" s="7">
        <v>44000</v>
      </c>
      <c r="E7745" s="7">
        <v>44165</v>
      </c>
      <c r="F7745" s="7">
        <v>44176</v>
      </c>
      <c r="G7745" s="7">
        <v>44178</v>
      </c>
      <c r="H7745" s="6">
        <f t="shared" si="360"/>
        <v>13</v>
      </c>
      <c r="I7745" s="6" t="s">
        <v>215</v>
      </c>
      <c r="J7745" s="6">
        <v>8</v>
      </c>
      <c r="K7745" s="6">
        <v>3</v>
      </c>
      <c r="L7745" s="6">
        <v>350</v>
      </c>
      <c r="M7745" s="6">
        <v>43</v>
      </c>
      <c r="N7745" s="6">
        <v>1</v>
      </c>
      <c r="O7745" s="6">
        <v>7.4999999999999997E-2</v>
      </c>
      <c r="P7745" s="8">
        <v>2432.1</v>
      </c>
      <c r="Q7745" s="8">
        <v>1751.1119999999999</v>
      </c>
      <c r="R7745" s="8">
        <f t="shared" si="361"/>
        <v>498.58050000000026</v>
      </c>
      <c r="S7745" s="8">
        <f>(((Sales[[#This Row],[Unit Price]]-(Sales[[#This Row],[Discount Applied]]*Sales[[#This Row],[Unit Price]]))-Q7745)/Q7745)*100</f>
        <v>28.472222222222239</v>
      </c>
      <c r="T7745" s="8">
        <f t="shared" si="362"/>
        <v>2249.6925000000001</v>
      </c>
      <c r="U7745" s="8">
        <f>Sales[[#This Row],[Unit Cost]]*Sales[[#This Row],[Order Quantity]]</f>
        <v>1751.1119999999999</v>
      </c>
    </row>
    <row r="7746" spans="1:21" x14ac:dyDescent="0.2">
      <c r="A7746" s="6" t="s">
        <v>7959</v>
      </c>
      <c r="B7746" s="6" t="s">
        <v>24</v>
      </c>
      <c r="C7746" s="6" t="s">
        <v>145</v>
      </c>
      <c r="D7746" s="7">
        <v>44100</v>
      </c>
      <c r="E7746" s="7">
        <v>44165</v>
      </c>
      <c r="F7746" s="7">
        <v>44174</v>
      </c>
      <c r="G7746" s="7">
        <v>44183</v>
      </c>
      <c r="H7746" s="6">
        <f t="shared" ref="H7746:H7809" si="363">G7746-E7746</f>
        <v>18</v>
      </c>
      <c r="I7746" s="6" t="s">
        <v>215</v>
      </c>
      <c r="J7746" s="6">
        <v>9</v>
      </c>
      <c r="K7746" s="6">
        <v>6</v>
      </c>
      <c r="L7746" s="6">
        <v>175</v>
      </c>
      <c r="M7746" s="6">
        <v>25</v>
      </c>
      <c r="N7746" s="6">
        <v>8</v>
      </c>
      <c r="O7746" s="6">
        <v>0.2</v>
      </c>
      <c r="P7746" s="8">
        <v>3283</v>
      </c>
      <c r="Q7746" s="8">
        <v>1936.9699999999998</v>
      </c>
      <c r="R7746" s="8">
        <f t="shared" ref="R7746:R7809" si="364">T7746-(Q7746*N7746)</f>
        <v>5515.4400000000023</v>
      </c>
      <c r="S7746" s="8">
        <f>(((Sales[[#This Row],[Unit Price]]-(Sales[[#This Row],[Discount Applied]]*Sales[[#This Row],[Unit Price]]))-Q7746)/Q7746)*100</f>
        <v>35.593220338983066</v>
      </c>
      <c r="T7746" s="8">
        <f t="shared" ref="T7746:T7809" si="365">((P7746*N7746)-(P7746*O7746*N7746))</f>
        <v>21011.200000000001</v>
      </c>
      <c r="U7746" s="8">
        <f>Sales[[#This Row],[Unit Cost]]*Sales[[#This Row],[Order Quantity]]</f>
        <v>15495.759999999998</v>
      </c>
    </row>
    <row r="7747" spans="1:21" x14ac:dyDescent="0.2">
      <c r="A7747" s="6" t="s">
        <v>7960</v>
      </c>
      <c r="B7747" s="6" t="s">
        <v>24</v>
      </c>
      <c r="C7747" s="6" t="s">
        <v>145</v>
      </c>
      <c r="D7747" s="7">
        <v>44000</v>
      </c>
      <c r="E7747" s="7">
        <v>44165</v>
      </c>
      <c r="F7747" s="7">
        <v>44188</v>
      </c>
      <c r="G7747" s="7">
        <v>44191</v>
      </c>
      <c r="H7747" s="6">
        <f t="shared" si="363"/>
        <v>26</v>
      </c>
      <c r="I7747" s="6" t="s">
        <v>215</v>
      </c>
      <c r="J7747" s="6">
        <v>4</v>
      </c>
      <c r="K7747" s="6">
        <v>19</v>
      </c>
      <c r="L7747" s="6">
        <v>192</v>
      </c>
      <c r="M7747" s="6">
        <v>6</v>
      </c>
      <c r="N7747" s="6">
        <v>1</v>
      </c>
      <c r="O7747" s="6">
        <v>0.2</v>
      </c>
      <c r="P7747" s="8">
        <v>187.6</v>
      </c>
      <c r="Q7747" s="8">
        <v>76.915999999999997</v>
      </c>
      <c r="R7747" s="8">
        <f t="shared" si="364"/>
        <v>73.163999999999987</v>
      </c>
      <c r="S7747" s="8">
        <f>(((Sales[[#This Row],[Unit Price]]-(Sales[[#This Row],[Discount Applied]]*Sales[[#This Row],[Unit Price]]))-Q7747)/Q7747)*100</f>
        <v>95.121951219512184</v>
      </c>
      <c r="T7747" s="8">
        <f t="shared" si="365"/>
        <v>150.07999999999998</v>
      </c>
      <c r="U7747" s="8">
        <f>Sales[[#This Row],[Unit Cost]]*Sales[[#This Row],[Order Quantity]]</f>
        <v>76.915999999999997</v>
      </c>
    </row>
    <row r="7748" spans="1:21" x14ac:dyDescent="0.2">
      <c r="A7748" s="6" t="s">
        <v>7961</v>
      </c>
      <c r="B7748" s="6" t="s">
        <v>26</v>
      </c>
      <c r="C7748" s="6" t="s">
        <v>146</v>
      </c>
      <c r="D7748" s="7">
        <v>44100</v>
      </c>
      <c r="E7748" s="7">
        <v>44165</v>
      </c>
      <c r="F7748" s="7">
        <v>44174</v>
      </c>
      <c r="G7748" s="7">
        <v>44182</v>
      </c>
      <c r="H7748" s="6">
        <f t="shared" si="363"/>
        <v>17</v>
      </c>
      <c r="I7748" s="6" t="s">
        <v>215</v>
      </c>
      <c r="J7748" s="6">
        <v>27</v>
      </c>
      <c r="K7748" s="6">
        <v>49</v>
      </c>
      <c r="L7748" s="6">
        <v>262</v>
      </c>
      <c r="M7748" s="6">
        <v>21</v>
      </c>
      <c r="N7748" s="6">
        <v>6</v>
      </c>
      <c r="O7748" s="6">
        <v>0.05</v>
      </c>
      <c r="P7748" s="8">
        <v>1058.6000000000001</v>
      </c>
      <c r="Q7748" s="8">
        <v>582.23000000000013</v>
      </c>
      <c r="R7748" s="8">
        <f t="shared" si="364"/>
        <v>2540.6399999999994</v>
      </c>
      <c r="S7748" s="8">
        <f>(((Sales[[#This Row],[Unit Price]]-(Sales[[#This Row],[Discount Applied]]*Sales[[#This Row],[Unit Price]]))-Q7748)/Q7748)*100</f>
        <v>72.727272727272691</v>
      </c>
      <c r="T7748" s="8">
        <f t="shared" si="365"/>
        <v>6034.02</v>
      </c>
      <c r="U7748" s="8">
        <f>Sales[[#This Row],[Unit Cost]]*Sales[[#This Row],[Order Quantity]]</f>
        <v>3493.380000000001</v>
      </c>
    </row>
    <row r="7749" spans="1:21" x14ac:dyDescent="0.2">
      <c r="A7749" s="6" t="s">
        <v>7962</v>
      </c>
      <c r="B7749" s="6" t="s">
        <v>23</v>
      </c>
      <c r="C7749" s="6" t="s">
        <v>147</v>
      </c>
      <c r="D7749" s="7">
        <v>44000</v>
      </c>
      <c r="E7749" s="7">
        <v>44165</v>
      </c>
      <c r="F7749" s="7">
        <v>44190</v>
      </c>
      <c r="G7749" s="7">
        <v>44195</v>
      </c>
      <c r="H7749" s="6">
        <f t="shared" si="363"/>
        <v>30</v>
      </c>
      <c r="I7749" s="6" t="s">
        <v>215</v>
      </c>
      <c r="J7749" s="6">
        <v>20</v>
      </c>
      <c r="K7749" s="6">
        <v>2</v>
      </c>
      <c r="L7749" s="6">
        <v>221</v>
      </c>
      <c r="M7749" s="6">
        <v>41</v>
      </c>
      <c r="N7749" s="6">
        <v>5</v>
      </c>
      <c r="O7749" s="6">
        <v>0.15</v>
      </c>
      <c r="P7749" s="8">
        <v>1909.5</v>
      </c>
      <c r="Q7749" s="8">
        <v>1279.365</v>
      </c>
      <c r="R7749" s="8">
        <f t="shared" si="364"/>
        <v>1718.5500000000002</v>
      </c>
      <c r="S7749" s="8">
        <f>(((Sales[[#This Row],[Unit Price]]-(Sales[[#This Row],[Discount Applied]]*Sales[[#This Row],[Unit Price]]))-Q7749)/Q7749)*100</f>
        <v>26.865671641791049</v>
      </c>
      <c r="T7749" s="8">
        <f t="shared" si="365"/>
        <v>8115.375</v>
      </c>
      <c r="U7749" s="8">
        <f>Sales[[#This Row],[Unit Cost]]*Sales[[#This Row],[Order Quantity]]</f>
        <v>6396.8249999999998</v>
      </c>
    </row>
    <row r="7750" spans="1:21" x14ac:dyDescent="0.2">
      <c r="A7750" s="6" t="s">
        <v>7963</v>
      </c>
      <c r="B7750" s="6" t="s">
        <v>24</v>
      </c>
      <c r="C7750" s="6" t="s">
        <v>145</v>
      </c>
      <c r="D7750" s="7">
        <v>44000</v>
      </c>
      <c r="E7750" s="7">
        <v>44166</v>
      </c>
      <c r="F7750" s="7">
        <v>44182</v>
      </c>
      <c r="G7750" s="7">
        <v>44187</v>
      </c>
      <c r="H7750" s="6">
        <f t="shared" si="363"/>
        <v>21</v>
      </c>
      <c r="I7750" s="6" t="s">
        <v>215</v>
      </c>
      <c r="J7750" s="6">
        <v>4</v>
      </c>
      <c r="K7750" s="6">
        <v>19</v>
      </c>
      <c r="L7750" s="6">
        <v>91</v>
      </c>
      <c r="M7750" s="6">
        <v>15</v>
      </c>
      <c r="N7750" s="6">
        <v>8</v>
      </c>
      <c r="O7750" s="6">
        <v>7.4999999999999997E-2</v>
      </c>
      <c r="P7750" s="8">
        <v>3832.4</v>
      </c>
      <c r="Q7750" s="8">
        <v>1877.876</v>
      </c>
      <c r="R7750" s="8">
        <f t="shared" si="364"/>
        <v>13336.752000000002</v>
      </c>
      <c r="S7750" s="8">
        <f>(((Sales[[#This Row],[Unit Price]]-(Sales[[#This Row],[Discount Applied]]*Sales[[#This Row],[Unit Price]]))-Q7750)/Q7750)*100</f>
        <v>88.775510204081655</v>
      </c>
      <c r="T7750" s="8">
        <f t="shared" si="365"/>
        <v>28359.760000000002</v>
      </c>
      <c r="U7750" s="8">
        <f>Sales[[#This Row],[Unit Cost]]*Sales[[#This Row],[Order Quantity]]</f>
        <v>15023.008</v>
      </c>
    </row>
    <row r="7751" spans="1:21" x14ac:dyDescent="0.2">
      <c r="A7751" s="6" t="s">
        <v>7964</v>
      </c>
      <c r="B7751" s="6" t="s">
        <v>25</v>
      </c>
      <c r="C7751" s="6" t="s">
        <v>145</v>
      </c>
      <c r="D7751" s="7">
        <v>44100</v>
      </c>
      <c r="E7751" s="7">
        <v>44166</v>
      </c>
      <c r="F7751" s="7">
        <v>44192</v>
      </c>
      <c r="G7751" s="7">
        <v>44194</v>
      </c>
      <c r="H7751" s="6">
        <f t="shared" si="363"/>
        <v>28</v>
      </c>
      <c r="I7751" s="6" t="s">
        <v>215</v>
      </c>
      <c r="J7751" s="6">
        <v>16</v>
      </c>
      <c r="K7751" s="6">
        <v>12</v>
      </c>
      <c r="L7751" s="6">
        <v>111</v>
      </c>
      <c r="M7751" s="6">
        <v>44</v>
      </c>
      <c r="N7751" s="6">
        <v>3</v>
      </c>
      <c r="O7751" s="6">
        <v>0.1</v>
      </c>
      <c r="P7751" s="8">
        <v>2304.8000000000002</v>
      </c>
      <c r="Q7751" s="8">
        <v>1405.9280000000001</v>
      </c>
      <c r="R7751" s="8">
        <f t="shared" si="364"/>
        <v>2005.1760000000004</v>
      </c>
      <c r="S7751" s="8">
        <f>(((Sales[[#This Row],[Unit Price]]-(Sales[[#This Row],[Discount Applied]]*Sales[[#This Row],[Unit Price]]))-Q7751)/Q7751)*100</f>
        <v>47.540983606557376</v>
      </c>
      <c r="T7751" s="8">
        <f t="shared" si="365"/>
        <v>6222.9600000000009</v>
      </c>
      <c r="U7751" s="8">
        <f>Sales[[#This Row],[Unit Cost]]*Sales[[#This Row],[Order Quantity]]</f>
        <v>4217.7840000000006</v>
      </c>
    </row>
    <row r="7752" spans="1:21" x14ac:dyDescent="0.2">
      <c r="A7752" s="6" t="s">
        <v>7965</v>
      </c>
      <c r="B7752" s="6" t="s">
        <v>24</v>
      </c>
      <c r="C7752" s="6" t="s">
        <v>145</v>
      </c>
      <c r="D7752" s="7">
        <v>44100</v>
      </c>
      <c r="E7752" s="7">
        <v>44166</v>
      </c>
      <c r="F7752" s="7">
        <v>44187</v>
      </c>
      <c r="G7752" s="7">
        <v>44197</v>
      </c>
      <c r="H7752" s="6">
        <f t="shared" si="363"/>
        <v>31</v>
      </c>
      <c r="I7752" s="6" t="s">
        <v>215</v>
      </c>
      <c r="J7752" s="6">
        <v>3</v>
      </c>
      <c r="K7752" s="6">
        <v>36</v>
      </c>
      <c r="L7752" s="6">
        <v>127</v>
      </c>
      <c r="M7752" s="6">
        <v>33</v>
      </c>
      <c r="N7752" s="6">
        <v>6</v>
      </c>
      <c r="O7752" s="6">
        <v>7.4999999999999997E-2</v>
      </c>
      <c r="P7752" s="8">
        <v>1025.1000000000001</v>
      </c>
      <c r="Q7752" s="8">
        <v>799.57800000000009</v>
      </c>
      <c r="R7752" s="8">
        <f t="shared" si="364"/>
        <v>891.83699999999953</v>
      </c>
      <c r="S7752" s="8">
        <f>(((Sales[[#This Row],[Unit Price]]-(Sales[[#This Row],[Discount Applied]]*Sales[[#This Row],[Unit Price]]))-Q7752)/Q7752)*100</f>
        <v>18.589743589743588</v>
      </c>
      <c r="T7752" s="8">
        <f t="shared" si="365"/>
        <v>5689.3050000000003</v>
      </c>
      <c r="U7752" s="8">
        <f>Sales[[#This Row],[Unit Cost]]*Sales[[#This Row],[Order Quantity]]</f>
        <v>4797.4680000000008</v>
      </c>
    </row>
    <row r="7753" spans="1:21" x14ac:dyDescent="0.2">
      <c r="A7753" s="6" t="s">
        <v>7966</v>
      </c>
      <c r="B7753" s="6" t="s">
        <v>24</v>
      </c>
      <c r="C7753" s="6" t="s">
        <v>148</v>
      </c>
      <c r="D7753" s="7">
        <v>44000</v>
      </c>
      <c r="E7753" s="7">
        <v>44166</v>
      </c>
      <c r="F7753" s="7">
        <v>44174</v>
      </c>
      <c r="G7753" s="7">
        <v>44175</v>
      </c>
      <c r="H7753" s="6">
        <f t="shared" si="363"/>
        <v>9</v>
      </c>
      <c r="I7753" s="6" t="s">
        <v>215</v>
      </c>
      <c r="J7753" s="6">
        <v>5</v>
      </c>
      <c r="K7753" s="6">
        <v>3</v>
      </c>
      <c r="L7753" s="6">
        <v>14</v>
      </c>
      <c r="M7753" s="6">
        <v>11</v>
      </c>
      <c r="N7753" s="6">
        <v>1</v>
      </c>
      <c r="O7753" s="6">
        <v>0.05</v>
      </c>
      <c r="P7753" s="8">
        <v>1956.4</v>
      </c>
      <c r="Q7753" s="8">
        <v>1604.248</v>
      </c>
      <c r="R7753" s="8">
        <f t="shared" si="364"/>
        <v>254.33200000000011</v>
      </c>
      <c r="S7753" s="8">
        <f>(((Sales[[#This Row],[Unit Price]]-(Sales[[#This Row],[Discount Applied]]*Sales[[#This Row],[Unit Price]]))-Q7753)/Q7753)*100</f>
        <v>15.853658536585371</v>
      </c>
      <c r="T7753" s="8">
        <f t="shared" si="365"/>
        <v>1858.5800000000002</v>
      </c>
      <c r="U7753" s="8">
        <f>Sales[[#This Row],[Unit Cost]]*Sales[[#This Row],[Order Quantity]]</f>
        <v>1604.248</v>
      </c>
    </row>
    <row r="7754" spans="1:21" x14ac:dyDescent="0.2">
      <c r="A7754" s="6" t="s">
        <v>7967</v>
      </c>
      <c r="B7754" s="6" t="s">
        <v>25</v>
      </c>
      <c r="C7754" s="6" t="s">
        <v>144</v>
      </c>
      <c r="D7754" s="7">
        <v>44000</v>
      </c>
      <c r="E7754" s="7">
        <v>44167</v>
      </c>
      <c r="F7754" s="7">
        <v>44174</v>
      </c>
      <c r="G7754" s="7">
        <v>44183</v>
      </c>
      <c r="H7754" s="6">
        <f t="shared" si="363"/>
        <v>16</v>
      </c>
      <c r="I7754" s="6" t="s">
        <v>215</v>
      </c>
      <c r="J7754" s="6">
        <v>13</v>
      </c>
      <c r="K7754" s="6">
        <v>49</v>
      </c>
      <c r="L7754" s="6">
        <v>64</v>
      </c>
      <c r="M7754" s="6">
        <v>11</v>
      </c>
      <c r="N7754" s="6">
        <v>3</v>
      </c>
      <c r="O7754" s="6">
        <v>0.2</v>
      </c>
      <c r="P7754" s="8">
        <v>1018.4</v>
      </c>
      <c r="Q7754" s="8">
        <v>448.096</v>
      </c>
      <c r="R7754" s="8">
        <f t="shared" si="364"/>
        <v>1099.8719999999998</v>
      </c>
      <c r="S7754" s="8">
        <f>(((Sales[[#This Row],[Unit Price]]-(Sales[[#This Row],[Discount Applied]]*Sales[[#This Row],[Unit Price]]))-Q7754)/Q7754)*100</f>
        <v>81.818181818181827</v>
      </c>
      <c r="T7754" s="8">
        <f t="shared" si="365"/>
        <v>2444.16</v>
      </c>
      <c r="U7754" s="8">
        <f>Sales[[#This Row],[Unit Cost]]*Sales[[#This Row],[Order Quantity]]</f>
        <v>1344.288</v>
      </c>
    </row>
    <row r="7755" spans="1:21" x14ac:dyDescent="0.2">
      <c r="A7755" s="6" t="s">
        <v>7968</v>
      </c>
      <c r="B7755" s="6" t="s">
        <v>26</v>
      </c>
      <c r="C7755" s="6" t="s">
        <v>148</v>
      </c>
      <c r="D7755" s="7">
        <v>44000</v>
      </c>
      <c r="E7755" s="7">
        <v>44167</v>
      </c>
      <c r="F7755" s="7">
        <v>44189</v>
      </c>
      <c r="G7755" s="7">
        <v>44191</v>
      </c>
      <c r="H7755" s="6">
        <f t="shared" si="363"/>
        <v>24</v>
      </c>
      <c r="I7755" s="6" t="s">
        <v>215</v>
      </c>
      <c r="J7755" s="6">
        <v>27</v>
      </c>
      <c r="K7755" s="6">
        <v>41</v>
      </c>
      <c r="L7755" s="6">
        <v>21</v>
      </c>
      <c r="M7755" s="6">
        <v>28</v>
      </c>
      <c r="N7755" s="6">
        <v>1</v>
      </c>
      <c r="O7755" s="6">
        <v>0.05</v>
      </c>
      <c r="P7755" s="8">
        <v>3115.5</v>
      </c>
      <c r="Q7755" s="8">
        <v>1900.4549999999999</v>
      </c>
      <c r="R7755" s="8">
        <f t="shared" si="364"/>
        <v>1059.27</v>
      </c>
      <c r="S7755" s="8">
        <f>(((Sales[[#This Row],[Unit Price]]-(Sales[[#This Row],[Discount Applied]]*Sales[[#This Row],[Unit Price]]))-Q7755)/Q7755)*100</f>
        <v>55.73770491803279</v>
      </c>
      <c r="T7755" s="8">
        <f t="shared" si="365"/>
        <v>2959.7249999999999</v>
      </c>
      <c r="U7755" s="8">
        <f>Sales[[#This Row],[Unit Cost]]*Sales[[#This Row],[Order Quantity]]</f>
        <v>1900.4549999999999</v>
      </c>
    </row>
    <row r="7756" spans="1:21" x14ac:dyDescent="0.2">
      <c r="A7756" s="6" t="s">
        <v>7969</v>
      </c>
      <c r="B7756" s="6" t="s">
        <v>24</v>
      </c>
      <c r="C7756" s="6" t="s">
        <v>146</v>
      </c>
      <c r="D7756" s="7">
        <v>44100</v>
      </c>
      <c r="E7756" s="7">
        <v>44167</v>
      </c>
      <c r="F7756" s="7">
        <v>44177</v>
      </c>
      <c r="G7756" s="7">
        <v>44185</v>
      </c>
      <c r="H7756" s="6">
        <f t="shared" si="363"/>
        <v>18</v>
      </c>
      <c r="I7756" s="6" t="s">
        <v>215</v>
      </c>
      <c r="J7756" s="6">
        <v>8</v>
      </c>
      <c r="K7756" s="6">
        <v>9</v>
      </c>
      <c r="L7756" s="6">
        <v>268</v>
      </c>
      <c r="M7756" s="6">
        <v>35</v>
      </c>
      <c r="N7756" s="6">
        <v>4</v>
      </c>
      <c r="O7756" s="6">
        <v>7.4999999999999997E-2</v>
      </c>
      <c r="P7756" s="8">
        <v>958.1</v>
      </c>
      <c r="Q7756" s="8">
        <v>421.56400000000002</v>
      </c>
      <c r="R7756" s="8">
        <f t="shared" si="364"/>
        <v>1858.7140000000002</v>
      </c>
      <c r="S7756" s="8">
        <f>(((Sales[[#This Row],[Unit Price]]-(Sales[[#This Row],[Discount Applied]]*Sales[[#This Row],[Unit Price]]))-Q7756)/Q7756)*100</f>
        <v>110.22727272727273</v>
      </c>
      <c r="T7756" s="8">
        <f t="shared" si="365"/>
        <v>3544.9700000000003</v>
      </c>
      <c r="U7756" s="8">
        <f>Sales[[#This Row],[Unit Cost]]*Sales[[#This Row],[Order Quantity]]</f>
        <v>1686.2560000000001</v>
      </c>
    </row>
    <row r="7757" spans="1:21" x14ac:dyDescent="0.2">
      <c r="A7757" s="6" t="s">
        <v>7970</v>
      </c>
      <c r="B7757" s="6" t="s">
        <v>24</v>
      </c>
      <c r="C7757" s="6" t="s">
        <v>144</v>
      </c>
      <c r="D7757" s="7">
        <v>44100</v>
      </c>
      <c r="E7757" s="7">
        <v>44167</v>
      </c>
      <c r="F7757" s="7">
        <v>44172</v>
      </c>
      <c r="G7757" s="7">
        <v>44178</v>
      </c>
      <c r="H7757" s="6">
        <f t="shared" si="363"/>
        <v>11</v>
      </c>
      <c r="I7757" s="6" t="s">
        <v>215</v>
      </c>
      <c r="J7757" s="6">
        <v>4</v>
      </c>
      <c r="K7757" s="6">
        <v>21</v>
      </c>
      <c r="L7757" s="6">
        <v>73</v>
      </c>
      <c r="M7757" s="6">
        <v>17</v>
      </c>
      <c r="N7757" s="6">
        <v>7</v>
      </c>
      <c r="O7757" s="6">
        <v>0.2</v>
      </c>
      <c r="P7757" s="8">
        <v>904.5</v>
      </c>
      <c r="Q7757" s="8">
        <v>660.28499999999997</v>
      </c>
      <c r="R7757" s="8">
        <f t="shared" si="364"/>
        <v>443.20499999999993</v>
      </c>
      <c r="S7757" s="8">
        <f>(((Sales[[#This Row],[Unit Price]]-(Sales[[#This Row],[Discount Applied]]*Sales[[#This Row],[Unit Price]]))-Q7757)/Q7757)*100</f>
        <v>9.5890410958904209</v>
      </c>
      <c r="T7757" s="8">
        <f t="shared" si="365"/>
        <v>5065.2</v>
      </c>
      <c r="U7757" s="8">
        <f>Sales[[#This Row],[Unit Cost]]*Sales[[#This Row],[Order Quantity]]</f>
        <v>4621.9949999999999</v>
      </c>
    </row>
    <row r="7758" spans="1:21" x14ac:dyDescent="0.2">
      <c r="A7758" s="6" t="s">
        <v>7971</v>
      </c>
      <c r="B7758" s="6" t="s">
        <v>25</v>
      </c>
      <c r="C7758" s="6" t="s">
        <v>148</v>
      </c>
      <c r="D7758" s="7">
        <v>44100</v>
      </c>
      <c r="E7758" s="7">
        <v>44167</v>
      </c>
      <c r="F7758" s="7">
        <v>44179</v>
      </c>
      <c r="G7758" s="7">
        <v>44183</v>
      </c>
      <c r="H7758" s="6">
        <f t="shared" si="363"/>
        <v>16</v>
      </c>
      <c r="I7758" s="6" t="s">
        <v>215</v>
      </c>
      <c r="J7758" s="6">
        <v>15</v>
      </c>
      <c r="K7758" s="6">
        <v>2</v>
      </c>
      <c r="L7758" s="6">
        <v>7</v>
      </c>
      <c r="M7758" s="6">
        <v>17</v>
      </c>
      <c r="N7758" s="6">
        <v>4</v>
      </c>
      <c r="O7758" s="6">
        <v>7.4999999999999997E-2</v>
      </c>
      <c r="P7758" s="8">
        <v>2257.9</v>
      </c>
      <c r="Q7758" s="8">
        <v>1106.3710000000001</v>
      </c>
      <c r="R7758" s="8">
        <f t="shared" si="364"/>
        <v>3928.7459999999992</v>
      </c>
      <c r="S7758" s="8">
        <f>(((Sales[[#This Row],[Unit Price]]-(Sales[[#This Row],[Discount Applied]]*Sales[[#This Row],[Unit Price]]))-Q7758)/Q7758)*100</f>
        <v>88.775510204081613</v>
      </c>
      <c r="T7758" s="8">
        <f t="shared" si="365"/>
        <v>8354.23</v>
      </c>
      <c r="U7758" s="8">
        <f>Sales[[#This Row],[Unit Cost]]*Sales[[#This Row],[Order Quantity]]</f>
        <v>4425.4840000000004</v>
      </c>
    </row>
    <row r="7759" spans="1:21" x14ac:dyDescent="0.2">
      <c r="A7759" s="6" t="s">
        <v>7972</v>
      </c>
      <c r="B7759" s="6" t="s">
        <v>26</v>
      </c>
      <c r="C7759" s="6" t="s">
        <v>146</v>
      </c>
      <c r="D7759" s="7">
        <v>44100</v>
      </c>
      <c r="E7759" s="7">
        <v>44167</v>
      </c>
      <c r="F7759" s="7">
        <v>44173</v>
      </c>
      <c r="G7759" s="7">
        <v>44180</v>
      </c>
      <c r="H7759" s="6">
        <f t="shared" si="363"/>
        <v>13</v>
      </c>
      <c r="I7759" s="6" t="s">
        <v>215</v>
      </c>
      <c r="J7759" s="6">
        <v>27</v>
      </c>
      <c r="K7759" s="6">
        <v>26</v>
      </c>
      <c r="L7759" s="6">
        <v>301</v>
      </c>
      <c r="M7759" s="6">
        <v>46</v>
      </c>
      <c r="N7759" s="6">
        <v>8</v>
      </c>
      <c r="O7759" s="6">
        <v>7.4999999999999997E-2</v>
      </c>
      <c r="P7759" s="8">
        <v>1172.5</v>
      </c>
      <c r="Q7759" s="8">
        <v>867.65</v>
      </c>
      <c r="R7759" s="8">
        <f t="shared" si="364"/>
        <v>1735.3000000000002</v>
      </c>
      <c r="S7759" s="8">
        <f>(((Sales[[#This Row],[Unit Price]]-(Sales[[#This Row],[Discount Applied]]*Sales[[#This Row],[Unit Price]]))-Q7759)/Q7759)*100</f>
        <v>25.000000000000007</v>
      </c>
      <c r="T7759" s="8">
        <f t="shared" si="365"/>
        <v>8676.5</v>
      </c>
      <c r="U7759" s="8">
        <f>Sales[[#This Row],[Unit Cost]]*Sales[[#This Row],[Order Quantity]]</f>
        <v>6941.2</v>
      </c>
    </row>
    <row r="7760" spans="1:21" x14ac:dyDescent="0.2">
      <c r="A7760" s="6" t="s">
        <v>7973</v>
      </c>
      <c r="B7760" s="6" t="s">
        <v>25</v>
      </c>
      <c r="C7760" s="6" t="s">
        <v>146</v>
      </c>
      <c r="D7760" s="7">
        <v>44100</v>
      </c>
      <c r="E7760" s="7">
        <v>44167</v>
      </c>
      <c r="F7760" s="7">
        <v>44171</v>
      </c>
      <c r="G7760" s="7">
        <v>44180</v>
      </c>
      <c r="H7760" s="6">
        <f t="shared" si="363"/>
        <v>13</v>
      </c>
      <c r="I7760" s="6" t="s">
        <v>215</v>
      </c>
      <c r="J7760" s="6">
        <v>17</v>
      </c>
      <c r="K7760" s="6">
        <v>34</v>
      </c>
      <c r="L7760" s="6">
        <v>304</v>
      </c>
      <c r="M7760" s="6">
        <v>34</v>
      </c>
      <c r="N7760" s="6">
        <v>2</v>
      </c>
      <c r="O7760" s="6">
        <v>7.4999999999999997E-2</v>
      </c>
      <c r="P7760" s="8">
        <v>3979.8</v>
      </c>
      <c r="Q7760" s="8">
        <v>2865.4560000000001</v>
      </c>
      <c r="R7760" s="8">
        <f t="shared" si="364"/>
        <v>1631.7179999999998</v>
      </c>
      <c r="S7760" s="8">
        <f>(((Sales[[#This Row],[Unit Price]]-(Sales[[#This Row],[Discount Applied]]*Sales[[#This Row],[Unit Price]]))-Q7760)/Q7760)*100</f>
        <v>28.472222222222221</v>
      </c>
      <c r="T7760" s="8">
        <f t="shared" si="365"/>
        <v>7362.63</v>
      </c>
      <c r="U7760" s="8">
        <f>Sales[[#This Row],[Unit Cost]]*Sales[[#This Row],[Order Quantity]]</f>
        <v>5730.9120000000003</v>
      </c>
    </row>
    <row r="7761" spans="1:21" x14ac:dyDescent="0.2">
      <c r="A7761" s="6" t="s">
        <v>7974</v>
      </c>
      <c r="B7761" s="6" t="s">
        <v>24</v>
      </c>
      <c r="C7761" s="6" t="s">
        <v>143</v>
      </c>
      <c r="D7761" s="7">
        <v>44000</v>
      </c>
      <c r="E7761" s="7">
        <v>44167</v>
      </c>
      <c r="F7761" s="7">
        <v>44181</v>
      </c>
      <c r="G7761" s="7">
        <v>44186</v>
      </c>
      <c r="H7761" s="6">
        <f t="shared" si="363"/>
        <v>19</v>
      </c>
      <c r="I7761" s="6" t="s">
        <v>215</v>
      </c>
      <c r="J7761" s="6">
        <v>4</v>
      </c>
      <c r="K7761" s="6">
        <v>21</v>
      </c>
      <c r="L7761" s="6">
        <v>366</v>
      </c>
      <c r="M7761" s="6">
        <v>15</v>
      </c>
      <c r="N7761" s="6">
        <v>3</v>
      </c>
      <c r="O7761" s="6">
        <v>7.4999999999999997E-2</v>
      </c>
      <c r="P7761" s="8">
        <v>1139</v>
      </c>
      <c r="Q7761" s="8">
        <v>854.25</v>
      </c>
      <c r="R7761" s="8">
        <f t="shared" si="364"/>
        <v>597.97499999999991</v>
      </c>
      <c r="S7761" s="8">
        <f>(((Sales[[#This Row],[Unit Price]]-(Sales[[#This Row],[Discount Applied]]*Sales[[#This Row],[Unit Price]]))-Q7761)/Q7761)*100</f>
        <v>23.333333333333339</v>
      </c>
      <c r="T7761" s="8">
        <f t="shared" si="365"/>
        <v>3160.7249999999999</v>
      </c>
      <c r="U7761" s="8">
        <f>Sales[[#This Row],[Unit Cost]]*Sales[[#This Row],[Order Quantity]]</f>
        <v>2562.75</v>
      </c>
    </row>
    <row r="7762" spans="1:21" x14ac:dyDescent="0.2">
      <c r="A7762" s="6" t="s">
        <v>7975</v>
      </c>
      <c r="B7762" s="6" t="s">
        <v>25</v>
      </c>
      <c r="C7762" s="6" t="s">
        <v>147</v>
      </c>
      <c r="D7762" s="7">
        <v>44100</v>
      </c>
      <c r="E7762" s="7">
        <v>44167</v>
      </c>
      <c r="F7762" s="7">
        <v>44171</v>
      </c>
      <c r="G7762" s="7">
        <v>44174</v>
      </c>
      <c r="H7762" s="6">
        <f t="shared" si="363"/>
        <v>7</v>
      </c>
      <c r="I7762" s="6" t="s">
        <v>215</v>
      </c>
      <c r="J7762" s="6">
        <v>18</v>
      </c>
      <c r="K7762" s="6">
        <v>33</v>
      </c>
      <c r="L7762" s="6">
        <v>217</v>
      </c>
      <c r="M7762" s="6">
        <v>39</v>
      </c>
      <c r="N7762" s="6">
        <v>5</v>
      </c>
      <c r="O7762" s="6">
        <v>7.4999999999999997E-2</v>
      </c>
      <c r="P7762" s="8">
        <v>2532.6</v>
      </c>
      <c r="Q7762" s="8">
        <v>1747.4939999999999</v>
      </c>
      <c r="R7762" s="8">
        <f t="shared" si="364"/>
        <v>2975.8050000000003</v>
      </c>
      <c r="S7762" s="8">
        <f>(((Sales[[#This Row],[Unit Price]]-(Sales[[#This Row],[Discount Applied]]*Sales[[#This Row],[Unit Price]]))-Q7762)/Q7762)*100</f>
        <v>34.057971014492743</v>
      </c>
      <c r="T7762" s="8">
        <f t="shared" si="365"/>
        <v>11713.275</v>
      </c>
      <c r="U7762" s="8">
        <f>Sales[[#This Row],[Unit Cost]]*Sales[[#This Row],[Order Quantity]]</f>
        <v>8737.4699999999993</v>
      </c>
    </row>
    <row r="7763" spans="1:21" x14ac:dyDescent="0.2">
      <c r="A7763" s="6" t="s">
        <v>7976</v>
      </c>
      <c r="B7763" s="6" t="s">
        <v>25</v>
      </c>
      <c r="C7763" s="6" t="s">
        <v>145</v>
      </c>
      <c r="D7763" s="7">
        <v>44000</v>
      </c>
      <c r="E7763" s="7">
        <v>44167</v>
      </c>
      <c r="F7763" s="7">
        <v>44176</v>
      </c>
      <c r="G7763" s="7">
        <v>44177</v>
      </c>
      <c r="H7763" s="6">
        <f t="shared" si="363"/>
        <v>10</v>
      </c>
      <c r="I7763" s="6" t="s">
        <v>215</v>
      </c>
      <c r="J7763" s="6">
        <v>14</v>
      </c>
      <c r="K7763" s="6">
        <v>46</v>
      </c>
      <c r="L7763" s="6">
        <v>166</v>
      </c>
      <c r="M7763" s="6">
        <v>30</v>
      </c>
      <c r="N7763" s="6">
        <v>8</v>
      </c>
      <c r="O7763" s="6">
        <v>0.1</v>
      </c>
      <c r="P7763" s="8">
        <v>804</v>
      </c>
      <c r="Q7763" s="8">
        <v>329.64</v>
      </c>
      <c r="R7763" s="8">
        <f t="shared" si="364"/>
        <v>3151.6800000000003</v>
      </c>
      <c r="S7763" s="8">
        <f>(((Sales[[#This Row],[Unit Price]]-(Sales[[#This Row],[Discount Applied]]*Sales[[#This Row],[Unit Price]]))-Q7763)/Q7763)*100</f>
        <v>119.51219512195124</v>
      </c>
      <c r="T7763" s="8">
        <f t="shared" si="365"/>
        <v>5788.8</v>
      </c>
      <c r="U7763" s="8">
        <f>Sales[[#This Row],[Unit Cost]]*Sales[[#This Row],[Order Quantity]]</f>
        <v>2637.12</v>
      </c>
    </row>
    <row r="7764" spans="1:21" x14ac:dyDescent="0.2">
      <c r="A7764" s="6" t="s">
        <v>7977</v>
      </c>
      <c r="B7764" s="6" t="s">
        <v>23</v>
      </c>
      <c r="C7764" s="6" t="s">
        <v>148</v>
      </c>
      <c r="D7764" s="7">
        <v>44100</v>
      </c>
      <c r="E7764" s="7">
        <v>44167</v>
      </c>
      <c r="F7764" s="7">
        <v>44191</v>
      </c>
      <c r="G7764" s="7">
        <v>44196</v>
      </c>
      <c r="H7764" s="6">
        <f t="shared" si="363"/>
        <v>29</v>
      </c>
      <c r="I7764" s="6" t="s">
        <v>215</v>
      </c>
      <c r="J7764" s="6">
        <v>24</v>
      </c>
      <c r="K7764" s="6">
        <v>50</v>
      </c>
      <c r="L7764" s="6">
        <v>41</v>
      </c>
      <c r="M7764" s="6">
        <v>35</v>
      </c>
      <c r="N7764" s="6">
        <v>7</v>
      </c>
      <c r="O7764" s="6">
        <v>7.4999999999999997E-2</v>
      </c>
      <c r="P7764" s="8">
        <v>1902.8</v>
      </c>
      <c r="Q7764" s="8">
        <v>1065.568</v>
      </c>
      <c r="R7764" s="8">
        <f t="shared" si="364"/>
        <v>4861.6540000000014</v>
      </c>
      <c r="S7764" s="8">
        <f>(((Sales[[#This Row],[Unit Price]]-(Sales[[#This Row],[Discount Applied]]*Sales[[#This Row],[Unit Price]]))-Q7764)/Q7764)*100</f>
        <v>65.178571428571416</v>
      </c>
      <c r="T7764" s="8">
        <f t="shared" si="365"/>
        <v>12320.630000000001</v>
      </c>
      <c r="U7764" s="8">
        <f>Sales[[#This Row],[Unit Cost]]*Sales[[#This Row],[Order Quantity]]</f>
        <v>7458.9759999999997</v>
      </c>
    </row>
    <row r="7765" spans="1:21" x14ac:dyDescent="0.2">
      <c r="A7765" s="6" t="s">
        <v>7978</v>
      </c>
      <c r="B7765" s="6" t="s">
        <v>24</v>
      </c>
      <c r="C7765" s="6" t="s">
        <v>146</v>
      </c>
      <c r="D7765" s="7">
        <v>44100</v>
      </c>
      <c r="E7765" s="7">
        <v>44167</v>
      </c>
      <c r="F7765" s="7">
        <v>44185</v>
      </c>
      <c r="G7765" s="7">
        <v>44194</v>
      </c>
      <c r="H7765" s="6">
        <f t="shared" si="363"/>
        <v>27</v>
      </c>
      <c r="I7765" s="6" t="s">
        <v>215</v>
      </c>
      <c r="J7765" s="6">
        <v>3</v>
      </c>
      <c r="K7765" s="6">
        <v>5</v>
      </c>
      <c r="L7765" s="6">
        <v>310</v>
      </c>
      <c r="M7765" s="6">
        <v>25</v>
      </c>
      <c r="N7765" s="6">
        <v>2</v>
      </c>
      <c r="O7765" s="6">
        <v>7.4999999999999997E-2</v>
      </c>
      <c r="P7765" s="8">
        <v>3571.1</v>
      </c>
      <c r="Q7765" s="8">
        <v>2464.0589999999997</v>
      </c>
      <c r="R7765" s="8">
        <f t="shared" si="364"/>
        <v>1678.4170000000004</v>
      </c>
      <c r="S7765" s="8">
        <f>(((Sales[[#This Row],[Unit Price]]-(Sales[[#This Row],[Discount Applied]]*Sales[[#This Row],[Unit Price]]))-Q7765)/Q7765)*100</f>
        <v>34.057971014492765</v>
      </c>
      <c r="T7765" s="8">
        <f t="shared" si="365"/>
        <v>6606.5349999999999</v>
      </c>
      <c r="U7765" s="8">
        <f>Sales[[#This Row],[Unit Cost]]*Sales[[#This Row],[Order Quantity]]</f>
        <v>4928.1179999999995</v>
      </c>
    </row>
    <row r="7766" spans="1:21" x14ac:dyDescent="0.2">
      <c r="A7766" s="6" t="s">
        <v>7979</v>
      </c>
      <c r="B7766" s="6" t="s">
        <v>26</v>
      </c>
      <c r="C7766" s="6" t="s">
        <v>144</v>
      </c>
      <c r="D7766" s="7">
        <v>44100</v>
      </c>
      <c r="E7766" s="7">
        <v>44168</v>
      </c>
      <c r="F7766" s="7">
        <v>44177</v>
      </c>
      <c r="G7766" s="7">
        <v>44178</v>
      </c>
      <c r="H7766" s="6">
        <f t="shared" si="363"/>
        <v>10</v>
      </c>
      <c r="I7766" s="6" t="s">
        <v>215</v>
      </c>
      <c r="J7766" s="6">
        <v>26</v>
      </c>
      <c r="K7766" s="6">
        <v>45</v>
      </c>
      <c r="L7766" s="6">
        <v>81</v>
      </c>
      <c r="M7766" s="6">
        <v>38</v>
      </c>
      <c r="N7766" s="6">
        <v>5</v>
      </c>
      <c r="O7766" s="6">
        <v>0.1</v>
      </c>
      <c r="P7766" s="8">
        <v>2894.4</v>
      </c>
      <c r="Q7766" s="8">
        <v>2373.4079999999999</v>
      </c>
      <c r="R7766" s="8">
        <f t="shared" si="364"/>
        <v>1157.7600000000002</v>
      </c>
      <c r="S7766" s="8">
        <f>(((Sales[[#This Row],[Unit Price]]-(Sales[[#This Row],[Discount Applied]]*Sales[[#This Row],[Unit Price]]))-Q7766)/Q7766)*100</f>
        <v>9.7560975609756149</v>
      </c>
      <c r="T7766" s="8">
        <f t="shared" si="365"/>
        <v>13024.8</v>
      </c>
      <c r="U7766" s="8">
        <f>Sales[[#This Row],[Unit Cost]]*Sales[[#This Row],[Order Quantity]]</f>
        <v>11867.039999999999</v>
      </c>
    </row>
    <row r="7767" spans="1:21" x14ac:dyDescent="0.2">
      <c r="A7767" s="6" t="s">
        <v>7980</v>
      </c>
      <c r="B7767" s="6" t="s">
        <v>25</v>
      </c>
      <c r="C7767" s="6" t="s">
        <v>145</v>
      </c>
      <c r="D7767" s="7">
        <v>44100</v>
      </c>
      <c r="E7767" s="7">
        <v>44168</v>
      </c>
      <c r="F7767" s="7">
        <v>44196</v>
      </c>
      <c r="G7767" s="7">
        <v>44203</v>
      </c>
      <c r="H7767" s="6">
        <f t="shared" si="363"/>
        <v>35</v>
      </c>
      <c r="I7767" s="6" t="s">
        <v>215</v>
      </c>
      <c r="J7767" s="6">
        <v>14</v>
      </c>
      <c r="K7767" s="6">
        <v>29</v>
      </c>
      <c r="L7767" s="6">
        <v>110</v>
      </c>
      <c r="M7767" s="6">
        <v>10</v>
      </c>
      <c r="N7767" s="6">
        <v>6</v>
      </c>
      <c r="O7767" s="6">
        <v>0.05</v>
      </c>
      <c r="P7767" s="8">
        <v>3993.2000000000003</v>
      </c>
      <c r="Q7767" s="8">
        <v>3114.6960000000004</v>
      </c>
      <c r="R7767" s="8">
        <f t="shared" si="364"/>
        <v>4073.0639999999985</v>
      </c>
      <c r="S7767" s="8">
        <f>(((Sales[[#This Row],[Unit Price]]-(Sales[[#This Row],[Discount Applied]]*Sales[[#This Row],[Unit Price]]))-Q7767)/Q7767)*100</f>
        <v>21.794871794871796</v>
      </c>
      <c r="T7767" s="8">
        <f t="shared" si="365"/>
        <v>22761.24</v>
      </c>
      <c r="U7767" s="8">
        <f>Sales[[#This Row],[Unit Cost]]*Sales[[#This Row],[Order Quantity]]</f>
        <v>18688.176000000003</v>
      </c>
    </row>
    <row r="7768" spans="1:21" x14ac:dyDescent="0.2">
      <c r="A7768" s="6" t="s">
        <v>7981</v>
      </c>
      <c r="B7768" s="6" t="s">
        <v>25</v>
      </c>
      <c r="C7768" s="6" t="s">
        <v>147</v>
      </c>
      <c r="D7768" s="7">
        <v>44000</v>
      </c>
      <c r="E7768" s="7">
        <v>44168</v>
      </c>
      <c r="F7768" s="7">
        <v>44175</v>
      </c>
      <c r="G7768" s="7">
        <v>44184</v>
      </c>
      <c r="H7768" s="6">
        <f t="shared" si="363"/>
        <v>16</v>
      </c>
      <c r="I7768" s="6" t="s">
        <v>215</v>
      </c>
      <c r="J7768" s="6">
        <v>13</v>
      </c>
      <c r="K7768" s="6">
        <v>3</v>
      </c>
      <c r="L7768" s="6">
        <v>228</v>
      </c>
      <c r="M7768" s="6">
        <v>34</v>
      </c>
      <c r="N7768" s="6">
        <v>3</v>
      </c>
      <c r="O7768" s="6">
        <v>7.4999999999999997E-2</v>
      </c>
      <c r="P7768" s="8">
        <v>1768.8</v>
      </c>
      <c r="Q7768" s="8">
        <v>884.4</v>
      </c>
      <c r="R7768" s="8">
        <f t="shared" si="364"/>
        <v>2255.2200000000003</v>
      </c>
      <c r="S7768" s="8">
        <f>(((Sales[[#This Row],[Unit Price]]-(Sales[[#This Row],[Discount Applied]]*Sales[[#This Row],[Unit Price]]))-Q7768)/Q7768)*100</f>
        <v>84.999999999999986</v>
      </c>
      <c r="T7768" s="8">
        <f t="shared" si="365"/>
        <v>4908.42</v>
      </c>
      <c r="U7768" s="8">
        <f>Sales[[#This Row],[Unit Cost]]*Sales[[#This Row],[Order Quantity]]</f>
        <v>2653.2</v>
      </c>
    </row>
    <row r="7769" spans="1:21" x14ac:dyDescent="0.2">
      <c r="A7769" s="6" t="s">
        <v>7982</v>
      </c>
      <c r="B7769" s="6" t="s">
        <v>23</v>
      </c>
      <c r="C7769" s="6" t="s">
        <v>145</v>
      </c>
      <c r="D7769" s="7">
        <v>44000</v>
      </c>
      <c r="E7769" s="7">
        <v>44168</v>
      </c>
      <c r="F7769" s="7">
        <v>44188</v>
      </c>
      <c r="G7769" s="7">
        <v>44195</v>
      </c>
      <c r="H7769" s="6">
        <f t="shared" si="363"/>
        <v>27</v>
      </c>
      <c r="I7769" s="6" t="s">
        <v>215</v>
      </c>
      <c r="J7769" s="6">
        <v>21</v>
      </c>
      <c r="K7769" s="6">
        <v>50</v>
      </c>
      <c r="L7769" s="6">
        <v>153</v>
      </c>
      <c r="M7769" s="6">
        <v>30</v>
      </c>
      <c r="N7769" s="6">
        <v>5</v>
      </c>
      <c r="O7769" s="6">
        <v>7.4999999999999997E-2</v>
      </c>
      <c r="P7769" s="8">
        <v>850.9</v>
      </c>
      <c r="Q7769" s="8">
        <v>433.959</v>
      </c>
      <c r="R7769" s="8">
        <f t="shared" si="364"/>
        <v>1765.6174999999998</v>
      </c>
      <c r="S7769" s="8">
        <f>(((Sales[[#This Row],[Unit Price]]-(Sales[[#This Row],[Discount Applied]]*Sales[[#This Row],[Unit Price]]))-Q7769)/Q7769)*100</f>
        <v>81.372549019607845</v>
      </c>
      <c r="T7769" s="8">
        <f t="shared" si="365"/>
        <v>3935.4124999999999</v>
      </c>
      <c r="U7769" s="8">
        <f>Sales[[#This Row],[Unit Cost]]*Sales[[#This Row],[Order Quantity]]</f>
        <v>2169.7950000000001</v>
      </c>
    </row>
    <row r="7770" spans="1:21" x14ac:dyDescent="0.2">
      <c r="A7770" s="6" t="s">
        <v>7983</v>
      </c>
      <c r="B7770" s="6" t="s">
        <v>23</v>
      </c>
      <c r="C7770" s="6" t="s">
        <v>145</v>
      </c>
      <c r="D7770" s="7">
        <v>44100</v>
      </c>
      <c r="E7770" s="7">
        <v>44168</v>
      </c>
      <c r="F7770" s="7">
        <v>44180</v>
      </c>
      <c r="G7770" s="7">
        <v>44187</v>
      </c>
      <c r="H7770" s="6">
        <f t="shared" si="363"/>
        <v>19</v>
      </c>
      <c r="I7770" s="6" t="s">
        <v>215</v>
      </c>
      <c r="J7770" s="6">
        <v>24</v>
      </c>
      <c r="K7770" s="6">
        <v>11</v>
      </c>
      <c r="L7770" s="6">
        <v>162</v>
      </c>
      <c r="M7770" s="6">
        <v>26</v>
      </c>
      <c r="N7770" s="6">
        <v>2</v>
      </c>
      <c r="O7770" s="6">
        <v>0.1</v>
      </c>
      <c r="P7770" s="8">
        <v>3604.6</v>
      </c>
      <c r="Q7770" s="8">
        <v>2379.0360000000001</v>
      </c>
      <c r="R7770" s="8">
        <f t="shared" si="364"/>
        <v>1730.2079999999996</v>
      </c>
      <c r="S7770" s="8">
        <f>(((Sales[[#This Row],[Unit Price]]-(Sales[[#This Row],[Discount Applied]]*Sales[[#This Row],[Unit Price]]))-Q7770)/Q7770)*100</f>
        <v>36.363636363636353</v>
      </c>
      <c r="T7770" s="8">
        <f t="shared" si="365"/>
        <v>6488.28</v>
      </c>
      <c r="U7770" s="8">
        <f>Sales[[#This Row],[Unit Cost]]*Sales[[#This Row],[Order Quantity]]</f>
        <v>4758.0720000000001</v>
      </c>
    </row>
    <row r="7771" spans="1:21" x14ac:dyDescent="0.2">
      <c r="A7771" s="6" t="s">
        <v>7984</v>
      </c>
      <c r="B7771" s="6" t="s">
        <v>24</v>
      </c>
      <c r="C7771" s="6" t="s">
        <v>148</v>
      </c>
      <c r="D7771" s="7">
        <v>44100</v>
      </c>
      <c r="E7771" s="7">
        <v>44169</v>
      </c>
      <c r="F7771" s="7">
        <v>44189</v>
      </c>
      <c r="G7771" s="7">
        <v>44197</v>
      </c>
      <c r="H7771" s="6">
        <f t="shared" si="363"/>
        <v>28</v>
      </c>
      <c r="I7771" s="6" t="s">
        <v>215</v>
      </c>
      <c r="J7771" s="6">
        <v>7</v>
      </c>
      <c r="K7771" s="6">
        <v>50</v>
      </c>
      <c r="L7771" s="6">
        <v>23</v>
      </c>
      <c r="M7771" s="6">
        <v>44</v>
      </c>
      <c r="N7771" s="6">
        <v>3</v>
      </c>
      <c r="O7771" s="6">
        <v>0.05</v>
      </c>
      <c r="P7771" s="8">
        <v>180.9</v>
      </c>
      <c r="Q7771" s="8">
        <v>123.01200000000001</v>
      </c>
      <c r="R7771" s="8">
        <f t="shared" si="364"/>
        <v>146.529</v>
      </c>
      <c r="S7771" s="8">
        <f>(((Sales[[#This Row],[Unit Price]]-(Sales[[#This Row],[Discount Applied]]*Sales[[#This Row],[Unit Price]]))-Q7771)/Q7771)*100</f>
        <v>39.705882352941174</v>
      </c>
      <c r="T7771" s="8">
        <f t="shared" si="365"/>
        <v>515.56500000000005</v>
      </c>
      <c r="U7771" s="8">
        <f>Sales[[#This Row],[Unit Cost]]*Sales[[#This Row],[Order Quantity]]</f>
        <v>369.03600000000006</v>
      </c>
    </row>
    <row r="7772" spans="1:21" x14ac:dyDescent="0.2">
      <c r="A7772" s="6" t="s">
        <v>7985</v>
      </c>
      <c r="B7772" s="6" t="s">
        <v>26</v>
      </c>
      <c r="C7772" s="6" t="s">
        <v>145</v>
      </c>
      <c r="D7772" s="7">
        <v>44100</v>
      </c>
      <c r="E7772" s="7">
        <v>44169</v>
      </c>
      <c r="F7772" s="7">
        <v>44195</v>
      </c>
      <c r="G7772" s="7">
        <v>44196</v>
      </c>
      <c r="H7772" s="6">
        <f t="shared" si="363"/>
        <v>27</v>
      </c>
      <c r="I7772" s="6" t="s">
        <v>215</v>
      </c>
      <c r="J7772" s="6">
        <v>25</v>
      </c>
      <c r="K7772" s="6">
        <v>46</v>
      </c>
      <c r="L7772" s="6">
        <v>114</v>
      </c>
      <c r="M7772" s="6">
        <v>38</v>
      </c>
      <c r="N7772" s="6">
        <v>6</v>
      </c>
      <c r="O7772" s="6">
        <v>0.2</v>
      </c>
      <c r="P7772" s="8">
        <v>1058.6000000000001</v>
      </c>
      <c r="Q7772" s="8">
        <v>846.88000000000011</v>
      </c>
      <c r="R7772" s="8">
        <f t="shared" si="364"/>
        <v>0</v>
      </c>
      <c r="S7772" s="8">
        <f>(((Sales[[#This Row],[Unit Price]]-(Sales[[#This Row],[Discount Applied]]*Sales[[#This Row],[Unit Price]]))-Q7772)/Q7772)*100</f>
        <v>0</v>
      </c>
      <c r="T7772" s="8">
        <f t="shared" si="365"/>
        <v>5081.2800000000007</v>
      </c>
      <c r="U7772" s="8">
        <f>Sales[[#This Row],[Unit Cost]]*Sales[[#This Row],[Order Quantity]]</f>
        <v>5081.2800000000007</v>
      </c>
    </row>
    <row r="7773" spans="1:21" x14ac:dyDescent="0.2">
      <c r="A7773" s="6" t="s">
        <v>7986</v>
      </c>
      <c r="B7773" s="6" t="s">
        <v>25</v>
      </c>
      <c r="C7773" s="6" t="s">
        <v>147</v>
      </c>
      <c r="D7773" s="7">
        <v>44100</v>
      </c>
      <c r="E7773" s="7">
        <v>44169</v>
      </c>
      <c r="F7773" s="7">
        <v>44188</v>
      </c>
      <c r="G7773" s="7">
        <v>44190</v>
      </c>
      <c r="H7773" s="6">
        <f t="shared" si="363"/>
        <v>21</v>
      </c>
      <c r="I7773" s="6" t="s">
        <v>215</v>
      </c>
      <c r="J7773" s="6">
        <v>19</v>
      </c>
      <c r="K7773" s="6">
        <v>16</v>
      </c>
      <c r="L7773" s="6">
        <v>246</v>
      </c>
      <c r="M7773" s="6">
        <v>39</v>
      </c>
      <c r="N7773" s="6">
        <v>2</v>
      </c>
      <c r="O7773" s="6">
        <v>7.4999999999999997E-2</v>
      </c>
      <c r="P7773" s="8">
        <v>5922.8</v>
      </c>
      <c r="Q7773" s="8">
        <v>3849.82</v>
      </c>
      <c r="R7773" s="8">
        <f t="shared" si="364"/>
        <v>3257.54</v>
      </c>
      <c r="S7773" s="8">
        <f>(((Sales[[#This Row],[Unit Price]]-(Sales[[#This Row],[Discount Applied]]*Sales[[#This Row],[Unit Price]]))-Q7773)/Q7773)*100</f>
        <v>42.307692307692307</v>
      </c>
      <c r="T7773" s="8">
        <f t="shared" si="365"/>
        <v>10957.18</v>
      </c>
      <c r="U7773" s="8">
        <f>Sales[[#This Row],[Unit Cost]]*Sales[[#This Row],[Order Quantity]]</f>
        <v>7699.64</v>
      </c>
    </row>
    <row r="7774" spans="1:21" x14ac:dyDescent="0.2">
      <c r="A7774" s="6" t="s">
        <v>7987</v>
      </c>
      <c r="B7774" s="6" t="s">
        <v>25</v>
      </c>
      <c r="C7774" s="6" t="s">
        <v>143</v>
      </c>
      <c r="D7774" s="7">
        <v>44100</v>
      </c>
      <c r="E7774" s="7">
        <v>44170</v>
      </c>
      <c r="F7774" s="7">
        <v>44186</v>
      </c>
      <c r="G7774" s="7">
        <v>44188</v>
      </c>
      <c r="H7774" s="6">
        <f t="shared" si="363"/>
        <v>18</v>
      </c>
      <c r="I7774" s="6" t="s">
        <v>215</v>
      </c>
      <c r="J7774" s="6">
        <v>17</v>
      </c>
      <c r="K7774" s="6">
        <v>48</v>
      </c>
      <c r="L7774" s="6">
        <v>351</v>
      </c>
      <c r="M7774" s="6">
        <v>42</v>
      </c>
      <c r="N7774" s="6">
        <v>8</v>
      </c>
      <c r="O7774" s="6">
        <v>0.3</v>
      </c>
      <c r="P7774" s="8">
        <v>3906.1</v>
      </c>
      <c r="Q7774" s="8">
        <v>1718.684</v>
      </c>
      <c r="R7774" s="8">
        <f t="shared" si="364"/>
        <v>8124.6880000000001</v>
      </c>
      <c r="S7774" s="8">
        <f>(((Sales[[#This Row],[Unit Price]]-(Sales[[#This Row],[Discount Applied]]*Sales[[#This Row],[Unit Price]]))-Q7774)/Q7774)*100</f>
        <v>59.090909090909093</v>
      </c>
      <c r="T7774" s="8">
        <f t="shared" si="365"/>
        <v>21874.16</v>
      </c>
      <c r="U7774" s="8">
        <f>Sales[[#This Row],[Unit Cost]]*Sales[[#This Row],[Order Quantity]]</f>
        <v>13749.472</v>
      </c>
    </row>
    <row r="7775" spans="1:21" x14ac:dyDescent="0.2">
      <c r="A7775" s="6" t="s">
        <v>7988</v>
      </c>
      <c r="B7775" s="6" t="s">
        <v>23</v>
      </c>
      <c r="C7775" s="6" t="s">
        <v>143</v>
      </c>
      <c r="D7775" s="7">
        <v>44100</v>
      </c>
      <c r="E7775" s="7">
        <v>44170</v>
      </c>
      <c r="F7775" s="7">
        <v>44172</v>
      </c>
      <c r="G7775" s="7">
        <v>44182</v>
      </c>
      <c r="H7775" s="6">
        <f t="shared" si="363"/>
        <v>12</v>
      </c>
      <c r="I7775" s="6" t="s">
        <v>215</v>
      </c>
      <c r="J7775" s="6">
        <v>21</v>
      </c>
      <c r="K7775" s="6">
        <v>48</v>
      </c>
      <c r="L7775" s="6">
        <v>347</v>
      </c>
      <c r="M7775" s="6">
        <v>23</v>
      </c>
      <c r="N7775" s="6">
        <v>8</v>
      </c>
      <c r="O7775" s="6">
        <v>0.05</v>
      </c>
      <c r="P7775" s="8">
        <v>1795.6000000000001</v>
      </c>
      <c r="Q7775" s="8">
        <v>718.24000000000012</v>
      </c>
      <c r="R7775" s="8">
        <f t="shared" si="364"/>
        <v>7900.64</v>
      </c>
      <c r="S7775" s="8">
        <f>(((Sales[[#This Row],[Unit Price]]-(Sales[[#This Row],[Discount Applied]]*Sales[[#This Row],[Unit Price]]))-Q7775)/Q7775)*100</f>
        <v>137.49999999999997</v>
      </c>
      <c r="T7775" s="8">
        <f t="shared" si="365"/>
        <v>13646.560000000001</v>
      </c>
      <c r="U7775" s="8">
        <f>Sales[[#This Row],[Unit Cost]]*Sales[[#This Row],[Order Quantity]]</f>
        <v>5745.920000000001</v>
      </c>
    </row>
    <row r="7776" spans="1:21" x14ac:dyDescent="0.2">
      <c r="A7776" s="6" t="s">
        <v>7989</v>
      </c>
      <c r="B7776" s="6" t="s">
        <v>24</v>
      </c>
      <c r="C7776" s="6" t="s">
        <v>147</v>
      </c>
      <c r="D7776" s="7">
        <v>44000</v>
      </c>
      <c r="E7776" s="7">
        <v>44170</v>
      </c>
      <c r="F7776" s="7">
        <v>44181</v>
      </c>
      <c r="G7776" s="7">
        <v>44188</v>
      </c>
      <c r="H7776" s="6">
        <f t="shared" si="363"/>
        <v>18</v>
      </c>
      <c r="I7776" s="6" t="s">
        <v>215</v>
      </c>
      <c r="J7776" s="6">
        <v>12</v>
      </c>
      <c r="K7776" s="6">
        <v>43</v>
      </c>
      <c r="L7776" s="6">
        <v>228</v>
      </c>
      <c r="M7776" s="6">
        <v>38</v>
      </c>
      <c r="N7776" s="6">
        <v>1</v>
      </c>
      <c r="O7776" s="6">
        <v>7.4999999999999997E-2</v>
      </c>
      <c r="P7776" s="8">
        <v>1956.4</v>
      </c>
      <c r="Q7776" s="8">
        <v>939.072</v>
      </c>
      <c r="R7776" s="8">
        <f t="shared" si="364"/>
        <v>870.59800000000007</v>
      </c>
      <c r="S7776" s="8">
        <f>(((Sales[[#This Row],[Unit Price]]-(Sales[[#This Row],[Discount Applied]]*Sales[[#This Row],[Unit Price]]))-Q7776)/Q7776)*100</f>
        <v>92.708333333333343</v>
      </c>
      <c r="T7776" s="8">
        <f t="shared" si="365"/>
        <v>1809.67</v>
      </c>
      <c r="U7776" s="8">
        <f>Sales[[#This Row],[Unit Cost]]*Sales[[#This Row],[Order Quantity]]</f>
        <v>939.072</v>
      </c>
    </row>
    <row r="7777" spans="1:21" x14ac:dyDescent="0.2">
      <c r="A7777" s="6" t="s">
        <v>7990</v>
      </c>
      <c r="B7777" s="6" t="s">
        <v>24</v>
      </c>
      <c r="C7777" s="6" t="s">
        <v>148</v>
      </c>
      <c r="D7777" s="7">
        <v>44100</v>
      </c>
      <c r="E7777" s="7">
        <v>44170</v>
      </c>
      <c r="F7777" s="7">
        <v>44181</v>
      </c>
      <c r="G7777" s="7">
        <v>44187</v>
      </c>
      <c r="H7777" s="6">
        <f t="shared" si="363"/>
        <v>17</v>
      </c>
      <c r="I7777" s="6" t="s">
        <v>215</v>
      </c>
      <c r="J7777" s="6">
        <v>7</v>
      </c>
      <c r="K7777" s="6">
        <v>19</v>
      </c>
      <c r="L7777" s="6">
        <v>37</v>
      </c>
      <c r="M7777" s="6">
        <v>10</v>
      </c>
      <c r="N7777" s="6">
        <v>5</v>
      </c>
      <c r="O7777" s="6">
        <v>0.1</v>
      </c>
      <c r="P7777" s="8">
        <v>2613</v>
      </c>
      <c r="Q7777" s="8">
        <v>1620.06</v>
      </c>
      <c r="R7777" s="8">
        <f t="shared" si="364"/>
        <v>3658.2000000000007</v>
      </c>
      <c r="S7777" s="8">
        <f>(((Sales[[#This Row],[Unit Price]]-(Sales[[#This Row],[Discount Applied]]*Sales[[#This Row],[Unit Price]]))-Q7777)/Q7777)*100</f>
        <v>45.161290322580641</v>
      </c>
      <c r="T7777" s="8">
        <f t="shared" si="365"/>
        <v>11758.5</v>
      </c>
      <c r="U7777" s="8">
        <f>Sales[[#This Row],[Unit Cost]]*Sales[[#This Row],[Order Quantity]]</f>
        <v>8100.2999999999993</v>
      </c>
    </row>
    <row r="7778" spans="1:21" x14ac:dyDescent="0.2">
      <c r="A7778" s="6" t="s">
        <v>7991</v>
      </c>
      <c r="B7778" s="6" t="s">
        <v>23</v>
      </c>
      <c r="C7778" s="6" t="s">
        <v>146</v>
      </c>
      <c r="D7778" s="7">
        <v>44100</v>
      </c>
      <c r="E7778" s="7">
        <v>44170</v>
      </c>
      <c r="F7778" s="7">
        <v>44188</v>
      </c>
      <c r="G7778" s="7">
        <v>44189</v>
      </c>
      <c r="H7778" s="6">
        <f t="shared" si="363"/>
        <v>19</v>
      </c>
      <c r="I7778" s="6" t="s">
        <v>215</v>
      </c>
      <c r="J7778" s="6">
        <v>24</v>
      </c>
      <c r="K7778" s="6">
        <v>11</v>
      </c>
      <c r="L7778" s="6">
        <v>306</v>
      </c>
      <c r="M7778" s="6">
        <v>36</v>
      </c>
      <c r="N7778" s="6">
        <v>5</v>
      </c>
      <c r="O7778" s="6">
        <v>0.05</v>
      </c>
      <c r="P7778" s="8">
        <v>2499.1</v>
      </c>
      <c r="Q7778" s="8">
        <v>999.64</v>
      </c>
      <c r="R7778" s="8">
        <f t="shared" si="364"/>
        <v>6872.5250000000005</v>
      </c>
      <c r="S7778" s="8">
        <f>(((Sales[[#This Row],[Unit Price]]-(Sales[[#This Row],[Discount Applied]]*Sales[[#This Row],[Unit Price]]))-Q7778)/Q7778)*100</f>
        <v>137.50000000000003</v>
      </c>
      <c r="T7778" s="8">
        <f t="shared" si="365"/>
        <v>11870.725</v>
      </c>
      <c r="U7778" s="8">
        <f>Sales[[#This Row],[Unit Cost]]*Sales[[#This Row],[Order Quantity]]</f>
        <v>4998.2</v>
      </c>
    </row>
    <row r="7779" spans="1:21" x14ac:dyDescent="0.2">
      <c r="A7779" s="6" t="s">
        <v>7992</v>
      </c>
      <c r="B7779" s="6" t="s">
        <v>25</v>
      </c>
      <c r="C7779" s="6" t="s">
        <v>148</v>
      </c>
      <c r="D7779" s="7">
        <v>44100</v>
      </c>
      <c r="E7779" s="7">
        <v>44170</v>
      </c>
      <c r="F7779" s="7">
        <v>44188</v>
      </c>
      <c r="G7779" s="7">
        <v>44192</v>
      </c>
      <c r="H7779" s="6">
        <f t="shared" si="363"/>
        <v>22</v>
      </c>
      <c r="I7779" s="6" t="s">
        <v>215</v>
      </c>
      <c r="J7779" s="6">
        <v>15</v>
      </c>
      <c r="K7779" s="6">
        <v>45</v>
      </c>
      <c r="L7779" s="6">
        <v>21</v>
      </c>
      <c r="M7779" s="6">
        <v>47</v>
      </c>
      <c r="N7779" s="6">
        <v>5</v>
      </c>
      <c r="O7779" s="6">
        <v>0.4</v>
      </c>
      <c r="P7779" s="8">
        <v>5353.3</v>
      </c>
      <c r="Q7779" s="8">
        <v>3211.98</v>
      </c>
      <c r="R7779" s="8">
        <f t="shared" si="364"/>
        <v>0</v>
      </c>
      <c r="S7779" s="8">
        <f>(((Sales[[#This Row],[Unit Price]]-(Sales[[#This Row],[Discount Applied]]*Sales[[#This Row],[Unit Price]]))-Q7779)/Q7779)*100</f>
        <v>0</v>
      </c>
      <c r="T7779" s="8">
        <f t="shared" si="365"/>
        <v>16059.9</v>
      </c>
      <c r="U7779" s="8">
        <f>Sales[[#This Row],[Unit Cost]]*Sales[[#This Row],[Order Quantity]]</f>
        <v>16059.9</v>
      </c>
    </row>
    <row r="7780" spans="1:21" x14ac:dyDescent="0.2">
      <c r="A7780" s="6" t="s">
        <v>7993</v>
      </c>
      <c r="B7780" s="6" t="s">
        <v>23</v>
      </c>
      <c r="C7780" s="6" t="s">
        <v>145</v>
      </c>
      <c r="D7780" s="7">
        <v>44100</v>
      </c>
      <c r="E7780" s="7">
        <v>44170</v>
      </c>
      <c r="F7780" s="7">
        <v>44175</v>
      </c>
      <c r="G7780" s="7">
        <v>44176</v>
      </c>
      <c r="H7780" s="6">
        <f t="shared" si="363"/>
        <v>6</v>
      </c>
      <c r="I7780" s="6" t="s">
        <v>215</v>
      </c>
      <c r="J7780" s="6">
        <v>24</v>
      </c>
      <c r="K7780" s="6">
        <v>50</v>
      </c>
      <c r="L7780" s="6">
        <v>111</v>
      </c>
      <c r="M7780" s="6">
        <v>47</v>
      </c>
      <c r="N7780" s="6">
        <v>5</v>
      </c>
      <c r="O7780" s="6">
        <v>0.05</v>
      </c>
      <c r="P7780" s="8">
        <v>3999.9</v>
      </c>
      <c r="Q7780" s="8">
        <v>2759.931</v>
      </c>
      <c r="R7780" s="8">
        <f t="shared" si="364"/>
        <v>5199.8700000000008</v>
      </c>
      <c r="S7780" s="8">
        <f>(((Sales[[#This Row],[Unit Price]]-(Sales[[#This Row],[Discount Applied]]*Sales[[#This Row],[Unit Price]]))-Q7780)/Q7780)*100</f>
        <v>37.681159420289859</v>
      </c>
      <c r="T7780" s="8">
        <f t="shared" si="365"/>
        <v>18999.525000000001</v>
      </c>
      <c r="U7780" s="8">
        <f>Sales[[#This Row],[Unit Cost]]*Sales[[#This Row],[Order Quantity]]</f>
        <v>13799.655000000001</v>
      </c>
    </row>
    <row r="7781" spans="1:21" x14ac:dyDescent="0.2">
      <c r="A7781" s="6" t="s">
        <v>7994</v>
      </c>
      <c r="B7781" s="6" t="s">
        <v>26</v>
      </c>
      <c r="C7781" s="6" t="s">
        <v>145</v>
      </c>
      <c r="D7781" s="7">
        <v>44100</v>
      </c>
      <c r="E7781" s="7">
        <v>44170</v>
      </c>
      <c r="F7781" s="7">
        <v>44196</v>
      </c>
      <c r="G7781" s="7">
        <v>44202</v>
      </c>
      <c r="H7781" s="6">
        <f t="shared" si="363"/>
        <v>32</v>
      </c>
      <c r="I7781" s="6" t="s">
        <v>215</v>
      </c>
      <c r="J7781" s="6">
        <v>27</v>
      </c>
      <c r="K7781" s="6">
        <v>13</v>
      </c>
      <c r="L7781" s="6">
        <v>97</v>
      </c>
      <c r="M7781" s="6">
        <v>26</v>
      </c>
      <c r="N7781" s="6">
        <v>2</v>
      </c>
      <c r="O7781" s="6">
        <v>0.1</v>
      </c>
      <c r="P7781" s="8">
        <v>3999.9</v>
      </c>
      <c r="Q7781" s="8">
        <v>1839.9540000000002</v>
      </c>
      <c r="R7781" s="8">
        <f t="shared" si="364"/>
        <v>3519.9119999999994</v>
      </c>
      <c r="S7781" s="8">
        <f>(((Sales[[#This Row],[Unit Price]]-(Sales[[#This Row],[Discount Applied]]*Sales[[#This Row],[Unit Price]]))-Q7781)/Q7781)*100</f>
        <v>95.652173913043441</v>
      </c>
      <c r="T7781" s="8">
        <f t="shared" si="365"/>
        <v>7199.82</v>
      </c>
      <c r="U7781" s="8">
        <f>Sales[[#This Row],[Unit Cost]]*Sales[[#This Row],[Order Quantity]]</f>
        <v>3679.9080000000004</v>
      </c>
    </row>
    <row r="7782" spans="1:21" x14ac:dyDescent="0.2">
      <c r="A7782" s="6" t="s">
        <v>7995</v>
      </c>
      <c r="B7782" s="6" t="s">
        <v>23</v>
      </c>
      <c r="C7782" s="6" t="s">
        <v>143</v>
      </c>
      <c r="D7782" s="7">
        <v>44100</v>
      </c>
      <c r="E7782" s="7">
        <v>44170</v>
      </c>
      <c r="F7782" s="7">
        <v>44187</v>
      </c>
      <c r="G7782" s="7">
        <v>44193</v>
      </c>
      <c r="H7782" s="6">
        <f t="shared" si="363"/>
        <v>23</v>
      </c>
      <c r="I7782" s="6" t="s">
        <v>215</v>
      </c>
      <c r="J7782" s="6">
        <v>23</v>
      </c>
      <c r="K7782" s="6">
        <v>48</v>
      </c>
      <c r="L7782" s="6">
        <v>355</v>
      </c>
      <c r="M7782" s="6">
        <v>9</v>
      </c>
      <c r="N7782" s="6">
        <v>6</v>
      </c>
      <c r="O7782" s="6">
        <v>0.05</v>
      </c>
      <c r="P7782" s="8">
        <v>194.3</v>
      </c>
      <c r="Q7782" s="8">
        <v>104.92200000000001</v>
      </c>
      <c r="R7782" s="8">
        <f t="shared" si="364"/>
        <v>477.97800000000018</v>
      </c>
      <c r="S7782" s="8">
        <f>(((Sales[[#This Row],[Unit Price]]-(Sales[[#This Row],[Discount Applied]]*Sales[[#This Row],[Unit Price]]))-Q7782)/Q7782)*100</f>
        <v>75.925925925925924</v>
      </c>
      <c r="T7782" s="8">
        <f t="shared" si="365"/>
        <v>1107.5100000000002</v>
      </c>
      <c r="U7782" s="8">
        <f>Sales[[#This Row],[Unit Cost]]*Sales[[#This Row],[Order Quantity]]</f>
        <v>629.53200000000004</v>
      </c>
    </row>
    <row r="7783" spans="1:21" x14ac:dyDescent="0.2">
      <c r="A7783" s="6" t="s">
        <v>7996</v>
      </c>
      <c r="B7783" s="6" t="s">
        <v>25</v>
      </c>
      <c r="C7783" s="6" t="s">
        <v>148</v>
      </c>
      <c r="D7783" s="7">
        <v>44000</v>
      </c>
      <c r="E7783" s="7">
        <v>44170</v>
      </c>
      <c r="F7783" s="7">
        <v>44181</v>
      </c>
      <c r="G7783" s="7">
        <v>44184</v>
      </c>
      <c r="H7783" s="6">
        <f t="shared" si="363"/>
        <v>14</v>
      </c>
      <c r="I7783" s="6" t="s">
        <v>215</v>
      </c>
      <c r="J7783" s="6">
        <v>13</v>
      </c>
      <c r="K7783" s="6">
        <v>43</v>
      </c>
      <c r="L7783" s="6">
        <v>12</v>
      </c>
      <c r="M7783" s="6">
        <v>26</v>
      </c>
      <c r="N7783" s="6">
        <v>3</v>
      </c>
      <c r="O7783" s="6">
        <v>0.1</v>
      </c>
      <c r="P7783" s="8">
        <v>931.30000000000007</v>
      </c>
      <c r="Q7783" s="8">
        <v>791.60500000000002</v>
      </c>
      <c r="R7783" s="8">
        <f t="shared" si="364"/>
        <v>139.69500000000016</v>
      </c>
      <c r="S7783" s="8">
        <f>(((Sales[[#This Row],[Unit Price]]-(Sales[[#This Row],[Discount Applied]]*Sales[[#This Row],[Unit Price]]))-Q7783)/Q7783)*100</f>
        <v>5.8823529411764772</v>
      </c>
      <c r="T7783" s="8">
        <f t="shared" si="365"/>
        <v>2514.5100000000002</v>
      </c>
      <c r="U7783" s="8">
        <f>Sales[[#This Row],[Unit Cost]]*Sales[[#This Row],[Order Quantity]]</f>
        <v>2374.8150000000001</v>
      </c>
    </row>
    <row r="7784" spans="1:21" x14ac:dyDescent="0.2">
      <c r="A7784" s="6" t="s">
        <v>7997</v>
      </c>
      <c r="B7784" s="6" t="s">
        <v>23</v>
      </c>
      <c r="C7784" s="6" t="s">
        <v>145</v>
      </c>
      <c r="D7784" s="7">
        <v>44100</v>
      </c>
      <c r="E7784" s="7">
        <v>44170</v>
      </c>
      <c r="F7784" s="7">
        <v>44178</v>
      </c>
      <c r="G7784" s="7">
        <v>44179</v>
      </c>
      <c r="H7784" s="6">
        <f t="shared" si="363"/>
        <v>9</v>
      </c>
      <c r="I7784" s="6" t="s">
        <v>215</v>
      </c>
      <c r="J7784" s="6">
        <v>23</v>
      </c>
      <c r="K7784" s="6">
        <v>44</v>
      </c>
      <c r="L7784" s="6">
        <v>183</v>
      </c>
      <c r="M7784" s="6">
        <v>5</v>
      </c>
      <c r="N7784" s="6">
        <v>8</v>
      </c>
      <c r="O7784" s="6">
        <v>7.4999999999999997E-2</v>
      </c>
      <c r="P7784" s="8">
        <v>3872.6</v>
      </c>
      <c r="Q7784" s="8">
        <v>3020.6280000000002</v>
      </c>
      <c r="R7784" s="8">
        <f t="shared" si="364"/>
        <v>4492.2159999999967</v>
      </c>
      <c r="S7784" s="8">
        <f>(((Sales[[#This Row],[Unit Price]]-(Sales[[#This Row],[Discount Applied]]*Sales[[#This Row],[Unit Price]]))-Q7784)/Q7784)*100</f>
        <v>18.589743589743577</v>
      </c>
      <c r="T7784" s="8">
        <f t="shared" si="365"/>
        <v>28657.239999999998</v>
      </c>
      <c r="U7784" s="8">
        <f>Sales[[#This Row],[Unit Cost]]*Sales[[#This Row],[Order Quantity]]</f>
        <v>24165.024000000001</v>
      </c>
    </row>
    <row r="7785" spans="1:21" x14ac:dyDescent="0.2">
      <c r="A7785" s="6" t="s">
        <v>7998</v>
      </c>
      <c r="B7785" s="6" t="s">
        <v>24</v>
      </c>
      <c r="C7785" s="6" t="s">
        <v>145</v>
      </c>
      <c r="D7785" s="7">
        <v>44000</v>
      </c>
      <c r="E7785" s="7">
        <v>44171</v>
      </c>
      <c r="F7785" s="7">
        <v>44188</v>
      </c>
      <c r="G7785" s="7">
        <v>44193</v>
      </c>
      <c r="H7785" s="6">
        <f t="shared" si="363"/>
        <v>22</v>
      </c>
      <c r="I7785" s="6" t="s">
        <v>215</v>
      </c>
      <c r="J7785" s="6">
        <v>3</v>
      </c>
      <c r="K7785" s="6">
        <v>30</v>
      </c>
      <c r="L7785" s="6">
        <v>200</v>
      </c>
      <c r="M7785" s="6">
        <v>11</v>
      </c>
      <c r="N7785" s="6">
        <v>6</v>
      </c>
      <c r="O7785" s="6">
        <v>0.05</v>
      </c>
      <c r="P7785" s="8">
        <v>6123.8</v>
      </c>
      <c r="Q7785" s="8">
        <v>3123.1379999999999</v>
      </c>
      <c r="R7785" s="8">
        <f t="shared" si="364"/>
        <v>16166.832000000002</v>
      </c>
      <c r="S7785" s="8">
        <f>(((Sales[[#This Row],[Unit Price]]-(Sales[[#This Row],[Discount Applied]]*Sales[[#This Row],[Unit Price]]))-Q7785)/Q7785)*100</f>
        <v>86.274509803921589</v>
      </c>
      <c r="T7785" s="8">
        <f t="shared" si="365"/>
        <v>34905.660000000003</v>
      </c>
      <c r="U7785" s="8">
        <f>Sales[[#This Row],[Unit Cost]]*Sales[[#This Row],[Order Quantity]]</f>
        <v>18738.828000000001</v>
      </c>
    </row>
    <row r="7786" spans="1:21" x14ac:dyDescent="0.2">
      <c r="A7786" s="6" t="s">
        <v>7999</v>
      </c>
      <c r="B7786" s="6" t="s">
        <v>25</v>
      </c>
      <c r="C7786" s="6" t="s">
        <v>146</v>
      </c>
      <c r="D7786" s="7">
        <v>44000</v>
      </c>
      <c r="E7786" s="7">
        <v>44171</v>
      </c>
      <c r="F7786" s="7">
        <v>44181</v>
      </c>
      <c r="G7786" s="7">
        <v>44183</v>
      </c>
      <c r="H7786" s="6">
        <f t="shared" si="363"/>
        <v>12</v>
      </c>
      <c r="I7786" s="6" t="s">
        <v>215</v>
      </c>
      <c r="J7786" s="6">
        <v>15</v>
      </c>
      <c r="K7786" s="6">
        <v>13</v>
      </c>
      <c r="L7786" s="6">
        <v>282</v>
      </c>
      <c r="M7786" s="6">
        <v>18</v>
      </c>
      <c r="N7786" s="6">
        <v>2</v>
      </c>
      <c r="O7786" s="6">
        <v>7.4999999999999997E-2</v>
      </c>
      <c r="P7786" s="8">
        <v>3966.4</v>
      </c>
      <c r="Q7786" s="8">
        <v>1745.2160000000001</v>
      </c>
      <c r="R7786" s="8">
        <f t="shared" si="364"/>
        <v>3847.4079999999999</v>
      </c>
      <c r="S7786" s="8">
        <f>(((Sales[[#This Row],[Unit Price]]-(Sales[[#This Row],[Discount Applied]]*Sales[[#This Row],[Unit Price]]))-Q7786)/Q7786)*100</f>
        <v>110.22727272727271</v>
      </c>
      <c r="T7786" s="8">
        <f t="shared" si="365"/>
        <v>7337.84</v>
      </c>
      <c r="U7786" s="8">
        <f>Sales[[#This Row],[Unit Cost]]*Sales[[#This Row],[Order Quantity]]</f>
        <v>3490.4320000000002</v>
      </c>
    </row>
    <row r="7787" spans="1:21" x14ac:dyDescent="0.2">
      <c r="A7787" s="6" t="s">
        <v>8000</v>
      </c>
      <c r="B7787" s="6" t="s">
        <v>24</v>
      </c>
      <c r="C7787" s="6" t="s">
        <v>143</v>
      </c>
      <c r="D7787" s="7">
        <v>44000</v>
      </c>
      <c r="E7787" s="7">
        <v>44171</v>
      </c>
      <c r="F7787" s="7">
        <v>44173</v>
      </c>
      <c r="G7787" s="7">
        <v>44178</v>
      </c>
      <c r="H7787" s="6">
        <f t="shared" si="363"/>
        <v>7</v>
      </c>
      <c r="I7787" s="6" t="s">
        <v>215</v>
      </c>
      <c r="J7787" s="6">
        <v>2</v>
      </c>
      <c r="K7787" s="6">
        <v>18</v>
      </c>
      <c r="L7787" s="6">
        <v>346</v>
      </c>
      <c r="M7787" s="6">
        <v>27</v>
      </c>
      <c r="N7787" s="6">
        <v>2</v>
      </c>
      <c r="O7787" s="6">
        <v>0.15</v>
      </c>
      <c r="P7787" s="8">
        <v>227.8</v>
      </c>
      <c r="Q7787" s="8">
        <v>136.68</v>
      </c>
      <c r="R7787" s="8">
        <f t="shared" si="364"/>
        <v>113.89999999999998</v>
      </c>
      <c r="S7787" s="8">
        <f>(((Sales[[#This Row],[Unit Price]]-(Sales[[#This Row],[Discount Applied]]*Sales[[#This Row],[Unit Price]]))-Q7787)/Q7787)*100</f>
        <v>41.666666666666657</v>
      </c>
      <c r="T7787" s="8">
        <f t="shared" si="365"/>
        <v>387.26</v>
      </c>
      <c r="U7787" s="8">
        <f>Sales[[#This Row],[Unit Cost]]*Sales[[#This Row],[Order Quantity]]</f>
        <v>273.36</v>
      </c>
    </row>
    <row r="7788" spans="1:21" x14ac:dyDescent="0.2">
      <c r="A7788" s="6" t="s">
        <v>8001</v>
      </c>
      <c r="B7788" s="6" t="s">
        <v>24</v>
      </c>
      <c r="C7788" s="6" t="s">
        <v>148</v>
      </c>
      <c r="D7788" s="7">
        <v>44000</v>
      </c>
      <c r="E7788" s="7">
        <v>44171</v>
      </c>
      <c r="F7788" s="7">
        <v>44193</v>
      </c>
      <c r="G7788" s="7">
        <v>44197</v>
      </c>
      <c r="H7788" s="6">
        <f t="shared" si="363"/>
        <v>26</v>
      </c>
      <c r="I7788" s="6" t="s">
        <v>215</v>
      </c>
      <c r="J7788" s="6">
        <v>1</v>
      </c>
      <c r="K7788" s="6">
        <v>24</v>
      </c>
      <c r="L7788" s="6">
        <v>26</v>
      </c>
      <c r="M7788" s="6">
        <v>28</v>
      </c>
      <c r="N7788" s="6">
        <v>5</v>
      </c>
      <c r="O7788" s="6">
        <v>0.3</v>
      </c>
      <c r="P7788" s="8">
        <v>3966.4</v>
      </c>
      <c r="Q7788" s="8">
        <v>2062.5280000000002</v>
      </c>
      <c r="R7788" s="8">
        <f t="shared" si="364"/>
        <v>3569.7599999999984</v>
      </c>
      <c r="S7788" s="8">
        <f>(((Sales[[#This Row],[Unit Price]]-(Sales[[#This Row],[Discount Applied]]*Sales[[#This Row],[Unit Price]]))-Q7788)/Q7788)*100</f>
        <v>34.615384615384599</v>
      </c>
      <c r="T7788" s="8">
        <f t="shared" si="365"/>
        <v>13882.4</v>
      </c>
      <c r="U7788" s="8">
        <f>Sales[[#This Row],[Unit Cost]]*Sales[[#This Row],[Order Quantity]]</f>
        <v>10312.640000000001</v>
      </c>
    </row>
    <row r="7789" spans="1:21" x14ac:dyDescent="0.2">
      <c r="A7789" s="6" t="s">
        <v>8002</v>
      </c>
      <c r="B7789" s="6" t="s">
        <v>25</v>
      </c>
      <c r="C7789" s="6" t="s">
        <v>144</v>
      </c>
      <c r="D7789" s="7">
        <v>44100</v>
      </c>
      <c r="E7789" s="7">
        <v>44171</v>
      </c>
      <c r="F7789" s="7">
        <v>44193</v>
      </c>
      <c r="G7789" s="7">
        <v>44196</v>
      </c>
      <c r="H7789" s="6">
        <f t="shared" si="363"/>
        <v>25</v>
      </c>
      <c r="I7789" s="6" t="s">
        <v>215</v>
      </c>
      <c r="J7789" s="6">
        <v>15</v>
      </c>
      <c r="K7789" s="6">
        <v>39</v>
      </c>
      <c r="L7789" s="6">
        <v>61</v>
      </c>
      <c r="M7789" s="6">
        <v>20</v>
      </c>
      <c r="N7789" s="6">
        <v>3</v>
      </c>
      <c r="O7789" s="6">
        <v>7.4999999999999997E-2</v>
      </c>
      <c r="P7789" s="8">
        <v>6425.3</v>
      </c>
      <c r="Q7789" s="8">
        <v>5204.4930000000004</v>
      </c>
      <c r="R7789" s="8">
        <f t="shared" si="364"/>
        <v>2216.7284999999993</v>
      </c>
      <c r="S7789" s="8">
        <f>(((Sales[[#This Row],[Unit Price]]-(Sales[[#This Row],[Discount Applied]]*Sales[[#This Row],[Unit Price]]))-Q7789)/Q7789)*100</f>
        <v>14.197530864197525</v>
      </c>
      <c r="T7789" s="8">
        <f t="shared" si="365"/>
        <v>17830.2075</v>
      </c>
      <c r="U7789" s="8">
        <f>Sales[[#This Row],[Unit Cost]]*Sales[[#This Row],[Order Quantity]]</f>
        <v>15613.479000000001</v>
      </c>
    </row>
    <row r="7790" spans="1:21" x14ac:dyDescent="0.2">
      <c r="A7790" s="6" t="s">
        <v>8003</v>
      </c>
      <c r="B7790" s="6" t="s">
        <v>24</v>
      </c>
      <c r="C7790" s="6" t="s">
        <v>148</v>
      </c>
      <c r="D7790" s="7">
        <v>44000</v>
      </c>
      <c r="E7790" s="7">
        <v>44171</v>
      </c>
      <c r="F7790" s="7">
        <v>44184</v>
      </c>
      <c r="G7790" s="7">
        <v>44188</v>
      </c>
      <c r="H7790" s="6">
        <f t="shared" si="363"/>
        <v>17</v>
      </c>
      <c r="I7790" s="6" t="s">
        <v>215</v>
      </c>
      <c r="J7790" s="6">
        <v>8</v>
      </c>
      <c r="K7790" s="6">
        <v>47</v>
      </c>
      <c r="L7790" s="6">
        <v>49</v>
      </c>
      <c r="M7790" s="6">
        <v>5</v>
      </c>
      <c r="N7790" s="6">
        <v>7</v>
      </c>
      <c r="O7790" s="6">
        <v>0.2</v>
      </c>
      <c r="P7790" s="8">
        <v>5051.8</v>
      </c>
      <c r="Q7790" s="8">
        <v>3081.598</v>
      </c>
      <c r="R7790" s="8">
        <f t="shared" si="364"/>
        <v>6718.8939999999966</v>
      </c>
      <c r="S7790" s="8">
        <f>(((Sales[[#This Row],[Unit Price]]-(Sales[[#This Row],[Discount Applied]]*Sales[[#This Row],[Unit Price]]))-Q7790)/Q7790)*100</f>
        <v>31.147540983606557</v>
      </c>
      <c r="T7790" s="8">
        <f t="shared" si="365"/>
        <v>28290.079999999998</v>
      </c>
      <c r="U7790" s="8">
        <f>Sales[[#This Row],[Unit Cost]]*Sales[[#This Row],[Order Quantity]]</f>
        <v>21571.186000000002</v>
      </c>
    </row>
    <row r="7791" spans="1:21" x14ac:dyDescent="0.2">
      <c r="A7791" s="6" t="s">
        <v>8004</v>
      </c>
      <c r="B7791" s="6" t="s">
        <v>26</v>
      </c>
      <c r="C7791" s="6" t="s">
        <v>145</v>
      </c>
      <c r="D7791" s="7">
        <v>44000</v>
      </c>
      <c r="E7791" s="7">
        <v>44171</v>
      </c>
      <c r="F7791" s="7">
        <v>44193</v>
      </c>
      <c r="G7791" s="7">
        <v>44196</v>
      </c>
      <c r="H7791" s="6">
        <f t="shared" si="363"/>
        <v>25</v>
      </c>
      <c r="I7791" s="6" t="s">
        <v>215</v>
      </c>
      <c r="J7791" s="6">
        <v>27</v>
      </c>
      <c r="K7791" s="6">
        <v>36</v>
      </c>
      <c r="L7791" s="6">
        <v>154</v>
      </c>
      <c r="M7791" s="6">
        <v>35</v>
      </c>
      <c r="N7791" s="6">
        <v>2</v>
      </c>
      <c r="O7791" s="6">
        <v>0.05</v>
      </c>
      <c r="P7791" s="8">
        <v>1313.2</v>
      </c>
      <c r="Q7791" s="8">
        <v>866.7120000000001</v>
      </c>
      <c r="R7791" s="8">
        <f t="shared" si="364"/>
        <v>761.65599999999972</v>
      </c>
      <c r="S7791" s="8">
        <f>(((Sales[[#This Row],[Unit Price]]-(Sales[[#This Row],[Discount Applied]]*Sales[[#This Row],[Unit Price]]))-Q7791)/Q7791)*100</f>
        <v>43.939393939393916</v>
      </c>
      <c r="T7791" s="8">
        <f t="shared" si="365"/>
        <v>2495.08</v>
      </c>
      <c r="U7791" s="8">
        <f>Sales[[#This Row],[Unit Cost]]*Sales[[#This Row],[Order Quantity]]</f>
        <v>1733.4240000000002</v>
      </c>
    </row>
    <row r="7792" spans="1:21" x14ac:dyDescent="0.2">
      <c r="A7792" s="6" t="s">
        <v>8005</v>
      </c>
      <c r="B7792" s="6" t="s">
        <v>24</v>
      </c>
      <c r="C7792" s="6" t="s">
        <v>144</v>
      </c>
      <c r="D7792" s="7">
        <v>44100</v>
      </c>
      <c r="E7792" s="7">
        <v>44171</v>
      </c>
      <c r="F7792" s="7">
        <v>44185</v>
      </c>
      <c r="G7792" s="7">
        <v>44192</v>
      </c>
      <c r="H7792" s="6">
        <f t="shared" si="363"/>
        <v>21</v>
      </c>
      <c r="I7792" s="6" t="s">
        <v>215</v>
      </c>
      <c r="J7792" s="6">
        <v>1</v>
      </c>
      <c r="K7792" s="6">
        <v>19</v>
      </c>
      <c r="L7792" s="6">
        <v>67</v>
      </c>
      <c r="M7792" s="6">
        <v>8</v>
      </c>
      <c r="N7792" s="6">
        <v>2</v>
      </c>
      <c r="O7792" s="6">
        <v>0.15</v>
      </c>
      <c r="P7792" s="8">
        <v>904.5</v>
      </c>
      <c r="Q7792" s="8">
        <v>506.52000000000004</v>
      </c>
      <c r="R7792" s="8">
        <f t="shared" si="364"/>
        <v>524.61</v>
      </c>
      <c r="S7792" s="8">
        <f>(((Sales[[#This Row],[Unit Price]]-(Sales[[#This Row],[Discount Applied]]*Sales[[#This Row],[Unit Price]]))-Q7792)/Q7792)*100</f>
        <v>51.785714285714278</v>
      </c>
      <c r="T7792" s="8">
        <f t="shared" si="365"/>
        <v>1537.65</v>
      </c>
      <c r="U7792" s="8">
        <f>Sales[[#This Row],[Unit Cost]]*Sales[[#This Row],[Order Quantity]]</f>
        <v>1013.0400000000001</v>
      </c>
    </row>
    <row r="7793" spans="1:21" x14ac:dyDescent="0.2">
      <c r="A7793" s="6" t="s">
        <v>8006</v>
      </c>
      <c r="B7793" s="6" t="s">
        <v>25</v>
      </c>
      <c r="C7793" s="6" t="s">
        <v>145</v>
      </c>
      <c r="D7793" s="7">
        <v>44000</v>
      </c>
      <c r="E7793" s="7">
        <v>44171</v>
      </c>
      <c r="F7793" s="7">
        <v>44191</v>
      </c>
      <c r="G7793" s="7">
        <v>44195</v>
      </c>
      <c r="H7793" s="6">
        <f t="shared" si="363"/>
        <v>24</v>
      </c>
      <c r="I7793" s="6" t="s">
        <v>215</v>
      </c>
      <c r="J7793" s="6">
        <v>19</v>
      </c>
      <c r="K7793" s="6">
        <v>20</v>
      </c>
      <c r="L7793" s="6">
        <v>168</v>
      </c>
      <c r="M7793" s="6">
        <v>26</v>
      </c>
      <c r="N7793" s="6">
        <v>1</v>
      </c>
      <c r="O7793" s="6">
        <v>0.05</v>
      </c>
      <c r="P7793" s="8">
        <v>2740.3</v>
      </c>
      <c r="Q7793" s="8">
        <v>1671.5830000000001</v>
      </c>
      <c r="R7793" s="8">
        <f t="shared" si="364"/>
        <v>931.70200000000023</v>
      </c>
      <c r="S7793" s="8">
        <f>(((Sales[[#This Row],[Unit Price]]-(Sales[[#This Row],[Discount Applied]]*Sales[[#This Row],[Unit Price]]))-Q7793)/Q7793)*100</f>
        <v>55.73770491803279</v>
      </c>
      <c r="T7793" s="8">
        <f t="shared" si="365"/>
        <v>2603.2850000000003</v>
      </c>
      <c r="U7793" s="8">
        <f>Sales[[#This Row],[Unit Cost]]*Sales[[#This Row],[Order Quantity]]</f>
        <v>1671.5830000000001</v>
      </c>
    </row>
    <row r="7794" spans="1:21" x14ac:dyDescent="0.2">
      <c r="A7794" s="6" t="s">
        <v>8007</v>
      </c>
      <c r="B7794" s="6" t="s">
        <v>25</v>
      </c>
      <c r="C7794" s="6" t="s">
        <v>147</v>
      </c>
      <c r="D7794" s="7">
        <v>44000</v>
      </c>
      <c r="E7794" s="7">
        <v>44172</v>
      </c>
      <c r="F7794" s="7">
        <v>44197</v>
      </c>
      <c r="G7794" s="7">
        <v>44203</v>
      </c>
      <c r="H7794" s="6">
        <f t="shared" si="363"/>
        <v>31</v>
      </c>
      <c r="I7794" s="6" t="s">
        <v>215</v>
      </c>
      <c r="J7794" s="6">
        <v>14</v>
      </c>
      <c r="K7794" s="6">
        <v>21</v>
      </c>
      <c r="L7794" s="6">
        <v>232</v>
      </c>
      <c r="M7794" s="6">
        <v>19</v>
      </c>
      <c r="N7794" s="6">
        <v>8</v>
      </c>
      <c r="O7794" s="6">
        <v>0.4</v>
      </c>
      <c r="P7794" s="8">
        <v>1989.9</v>
      </c>
      <c r="Q7794" s="8">
        <v>1373.0309999999999</v>
      </c>
      <c r="R7794" s="8">
        <f t="shared" si="364"/>
        <v>-1432.7279999999992</v>
      </c>
      <c r="S7794" s="8">
        <f>(((Sales[[#This Row],[Unit Price]]-(Sales[[#This Row],[Discount Applied]]*Sales[[#This Row],[Unit Price]]))-Q7794)/Q7794)*100</f>
        <v>-13.043478260869559</v>
      </c>
      <c r="T7794" s="8">
        <f t="shared" si="365"/>
        <v>9551.52</v>
      </c>
      <c r="U7794" s="8">
        <f>Sales[[#This Row],[Unit Cost]]*Sales[[#This Row],[Order Quantity]]</f>
        <v>10984.248</v>
      </c>
    </row>
    <row r="7795" spans="1:21" x14ac:dyDescent="0.2">
      <c r="A7795" s="6" t="s">
        <v>8008</v>
      </c>
      <c r="B7795" s="6" t="s">
        <v>25</v>
      </c>
      <c r="C7795" s="6" t="s">
        <v>148</v>
      </c>
      <c r="D7795" s="7">
        <v>44100</v>
      </c>
      <c r="E7795" s="7">
        <v>44172</v>
      </c>
      <c r="F7795" s="7">
        <v>44191</v>
      </c>
      <c r="G7795" s="7">
        <v>44201</v>
      </c>
      <c r="H7795" s="6">
        <f t="shared" si="363"/>
        <v>29</v>
      </c>
      <c r="I7795" s="6" t="s">
        <v>215</v>
      </c>
      <c r="J7795" s="6">
        <v>14</v>
      </c>
      <c r="K7795" s="6">
        <v>29</v>
      </c>
      <c r="L7795" s="6">
        <v>20</v>
      </c>
      <c r="M7795" s="6">
        <v>7</v>
      </c>
      <c r="N7795" s="6">
        <v>2</v>
      </c>
      <c r="O7795" s="6">
        <v>0.15</v>
      </c>
      <c r="P7795" s="8">
        <v>1125.6000000000001</v>
      </c>
      <c r="Q7795" s="8">
        <v>866.7120000000001</v>
      </c>
      <c r="R7795" s="8">
        <f t="shared" si="364"/>
        <v>180.096</v>
      </c>
      <c r="S7795" s="8">
        <f>(((Sales[[#This Row],[Unit Price]]-(Sales[[#This Row],[Discount Applied]]*Sales[[#This Row],[Unit Price]]))-Q7795)/Q7795)*100</f>
        <v>10.38961038961039</v>
      </c>
      <c r="T7795" s="8">
        <f t="shared" si="365"/>
        <v>1913.5200000000002</v>
      </c>
      <c r="U7795" s="8">
        <f>Sales[[#This Row],[Unit Cost]]*Sales[[#This Row],[Order Quantity]]</f>
        <v>1733.4240000000002</v>
      </c>
    </row>
    <row r="7796" spans="1:21" x14ac:dyDescent="0.2">
      <c r="A7796" s="6" t="s">
        <v>8009</v>
      </c>
      <c r="B7796" s="6" t="s">
        <v>24</v>
      </c>
      <c r="C7796" s="6" t="s">
        <v>148</v>
      </c>
      <c r="D7796" s="7">
        <v>44100</v>
      </c>
      <c r="E7796" s="7">
        <v>44172</v>
      </c>
      <c r="F7796" s="7">
        <v>44194</v>
      </c>
      <c r="G7796" s="7">
        <v>44203</v>
      </c>
      <c r="H7796" s="6">
        <f t="shared" si="363"/>
        <v>31</v>
      </c>
      <c r="I7796" s="6" t="s">
        <v>215</v>
      </c>
      <c r="J7796" s="6">
        <v>2</v>
      </c>
      <c r="K7796" s="6">
        <v>12</v>
      </c>
      <c r="L7796" s="6">
        <v>44</v>
      </c>
      <c r="M7796" s="6">
        <v>27</v>
      </c>
      <c r="N7796" s="6">
        <v>8</v>
      </c>
      <c r="O7796" s="6">
        <v>0.15</v>
      </c>
      <c r="P7796" s="8">
        <v>3571.1</v>
      </c>
      <c r="Q7796" s="8">
        <v>2499.77</v>
      </c>
      <c r="R7796" s="8">
        <f t="shared" si="364"/>
        <v>4285.32</v>
      </c>
      <c r="S7796" s="8">
        <f>(((Sales[[#This Row],[Unit Price]]-(Sales[[#This Row],[Discount Applied]]*Sales[[#This Row],[Unit Price]]))-Q7796)/Q7796)*100</f>
        <v>21.428571428571427</v>
      </c>
      <c r="T7796" s="8">
        <f t="shared" si="365"/>
        <v>24283.48</v>
      </c>
      <c r="U7796" s="8">
        <f>Sales[[#This Row],[Unit Cost]]*Sales[[#This Row],[Order Quantity]]</f>
        <v>19998.16</v>
      </c>
    </row>
    <row r="7797" spans="1:21" x14ac:dyDescent="0.2">
      <c r="A7797" s="6" t="s">
        <v>8010</v>
      </c>
      <c r="B7797" s="6" t="s">
        <v>26</v>
      </c>
      <c r="C7797" s="6" t="s">
        <v>145</v>
      </c>
      <c r="D7797" s="7">
        <v>44100</v>
      </c>
      <c r="E7797" s="7">
        <v>44172</v>
      </c>
      <c r="F7797" s="7">
        <v>44192</v>
      </c>
      <c r="G7797" s="7">
        <v>44195</v>
      </c>
      <c r="H7797" s="6">
        <f t="shared" si="363"/>
        <v>23</v>
      </c>
      <c r="I7797" s="6" t="s">
        <v>215</v>
      </c>
      <c r="J7797" s="6">
        <v>28</v>
      </c>
      <c r="K7797" s="6">
        <v>40</v>
      </c>
      <c r="L7797" s="6">
        <v>135</v>
      </c>
      <c r="M7797" s="6">
        <v>1</v>
      </c>
      <c r="N7797" s="6">
        <v>8</v>
      </c>
      <c r="O7797" s="6">
        <v>7.4999999999999997E-2</v>
      </c>
      <c r="P7797" s="8">
        <v>2257.9</v>
      </c>
      <c r="Q7797" s="8">
        <v>1716.0040000000001</v>
      </c>
      <c r="R7797" s="8">
        <f t="shared" si="364"/>
        <v>2980.4279999999981</v>
      </c>
      <c r="S7797" s="8">
        <f>(((Sales[[#This Row],[Unit Price]]-(Sales[[#This Row],[Discount Applied]]*Sales[[#This Row],[Unit Price]]))-Q7797)/Q7797)*100</f>
        <v>21.710526315789458</v>
      </c>
      <c r="T7797" s="8">
        <f t="shared" si="365"/>
        <v>16708.46</v>
      </c>
      <c r="U7797" s="8">
        <f>Sales[[#This Row],[Unit Cost]]*Sales[[#This Row],[Order Quantity]]</f>
        <v>13728.032000000001</v>
      </c>
    </row>
    <row r="7798" spans="1:21" x14ac:dyDescent="0.2">
      <c r="A7798" s="6" t="s">
        <v>8011</v>
      </c>
      <c r="B7798" s="6" t="s">
        <v>25</v>
      </c>
      <c r="C7798" s="6" t="s">
        <v>143</v>
      </c>
      <c r="D7798" s="7">
        <v>44000</v>
      </c>
      <c r="E7798" s="7">
        <v>44172</v>
      </c>
      <c r="F7798" s="7">
        <v>44190</v>
      </c>
      <c r="G7798" s="7">
        <v>44193</v>
      </c>
      <c r="H7798" s="6">
        <f t="shared" si="363"/>
        <v>21</v>
      </c>
      <c r="I7798" s="6" t="s">
        <v>215</v>
      </c>
      <c r="J7798" s="6">
        <v>19</v>
      </c>
      <c r="K7798" s="6">
        <v>35</v>
      </c>
      <c r="L7798" s="6">
        <v>359</v>
      </c>
      <c r="M7798" s="6">
        <v>17</v>
      </c>
      <c r="N7798" s="6">
        <v>4</v>
      </c>
      <c r="O7798" s="6">
        <v>7.4999999999999997E-2</v>
      </c>
      <c r="P7798" s="8">
        <v>2237.8000000000002</v>
      </c>
      <c r="Q7798" s="8">
        <v>1230.7900000000002</v>
      </c>
      <c r="R7798" s="8">
        <f t="shared" si="364"/>
        <v>3356.7</v>
      </c>
      <c r="S7798" s="8">
        <f>(((Sales[[#This Row],[Unit Price]]-(Sales[[#This Row],[Discount Applied]]*Sales[[#This Row],[Unit Price]]))-Q7798)/Q7798)*100</f>
        <v>68.181818181818159</v>
      </c>
      <c r="T7798" s="8">
        <f t="shared" si="365"/>
        <v>8279.86</v>
      </c>
      <c r="U7798" s="8">
        <f>Sales[[#This Row],[Unit Cost]]*Sales[[#This Row],[Order Quantity]]</f>
        <v>4923.1600000000008</v>
      </c>
    </row>
    <row r="7799" spans="1:21" x14ac:dyDescent="0.2">
      <c r="A7799" s="6" t="s">
        <v>8012</v>
      </c>
      <c r="B7799" s="6" t="s">
        <v>23</v>
      </c>
      <c r="C7799" s="6" t="s">
        <v>148</v>
      </c>
      <c r="D7799" s="7">
        <v>44100</v>
      </c>
      <c r="E7799" s="7">
        <v>44172</v>
      </c>
      <c r="F7799" s="7">
        <v>44183</v>
      </c>
      <c r="G7799" s="7">
        <v>44185</v>
      </c>
      <c r="H7799" s="6">
        <f t="shared" si="363"/>
        <v>13</v>
      </c>
      <c r="I7799" s="6" t="s">
        <v>215</v>
      </c>
      <c r="J7799" s="6">
        <v>22</v>
      </c>
      <c r="K7799" s="6">
        <v>32</v>
      </c>
      <c r="L7799" s="6">
        <v>14</v>
      </c>
      <c r="M7799" s="6">
        <v>19</v>
      </c>
      <c r="N7799" s="6">
        <v>4</v>
      </c>
      <c r="O7799" s="6">
        <v>0.05</v>
      </c>
      <c r="P7799" s="8">
        <v>261.3</v>
      </c>
      <c r="Q7799" s="8">
        <v>104.52000000000001</v>
      </c>
      <c r="R7799" s="8">
        <f t="shared" si="364"/>
        <v>574.86</v>
      </c>
      <c r="S7799" s="8">
        <f>(((Sales[[#This Row],[Unit Price]]-(Sales[[#This Row],[Discount Applied]]*Sales[[#This Row],[Unit Price]]))-Q7799)/Q7799)*100</f>
        <v>137.5</v>
      </c>
      <c r="T7799" s="8">
        <f t="shared" si="365"/>
        <v>992.94</v>
      </c>
      <c r="U7799" s="8">
        <f>Sales[[#This Row],[Unit Cost]]*Sales[[#This Row],[Order Quantity]]</f>
        <v>418.08000000000004</v>
      </c>
    </row>
    <row r="7800" spans="1:21" x14ac:dyDescent="0.2">
      <c r="A7800" s="6" t="s">
        <v>8013</v>
      </c>
      <c r="B7800" s="6" t="s">
        <v>24</v>
      </c>
      <c r="C7800" s="6" t="s">
        <v>145</v>
      </c>
      <c r="D7800" s="7">
        <v>44100</v>
      </c>
      <c r="E7800" s="7">
        <v>44172</v>
      </c>
      <c r="F7800" s="7">
        <v>44184</v>
      </c>
      <c r="G7800" s="7">
        <v>44194</v>
      </c>
      <c r="H7800" s="6">
        <f t="shared" si="363"/>
        <v>22</v>
      </c>
      <c r="I7800" s="6" t="s">
        <v>215</v>
      </c>
      <c r="J7800" s="6">
        <v>3</v>
      </c>
      <c r="K7800" s="6">
        <v>23</v>
      </c>
      <c r="L7800" s="6">
        <v>138</v>
      </c>
      <c r="M7800" s="6">
        <v>24</v>
      </c>
      <c r="N7800" s="6">
        <v>7</v>
      </c>
      <c r="O7800" s="6">
        <v>7.4999999999999997E-2</v>
      </c>
      <c r="P7800" s="8">
        <v>6090.3</v>
      </c>
      <c r="Q7800" s="8">
        <v>3532.3739999999998</v>
      </c>
      <c r="R7800" s="8">
        <f t="shared" si="364"/>
        <v>14708.074499999999</v>
      </c>
      <c r="S7800" s="8">
        <f>(((Sales[[#This Row],[Unit Price]]-(Sales[[#This Row],[Discount Applied]]*Sales[[#This Row],[Unit Price]]))-Q7800)/Q7800)*100</f>
        <v>59.482758620689665</v>
      </c>
      <c r="T7800" s="8">
        <f t="shared" si="365"/>
        <v>39434.692499999997</v>
      </c>
      <c r="U7800" s="8">
        <f>Sales[[#This Row],[Unit Cost]]*Sales[[#This Row],[Order Quantity]]</f>
        <v>24726.617999999999</v>
      </c>
    </row>
    <row r="7801" spans="1:21" x14ac:dyDescent="0.2">
      <c r="A7801" s="6" t="s">
        <v>8014</v>
      </c>
      <c r="B7801" s="6" t="s">
        <v>25</v>
      </c>
      <c r="C7801" s="6" t="s">
        <v>145</v>
      </c>
      <c r="D7801" s="7">
        <v>44100</v>
      </c>
      <c r="E7801" s="7">
        <v>44172</v>
      </c>
      <c r="F7801" s="7">
        <v>44184</v>
      </c>
      <c r="G7801" s="7">
        <v>44187</v>
      </c>
      <c r="H7801" s="6">
        <f t="shared" si="363"/>
        <v>15</v>
      </c>
      <c r="I7801" s="6" t="s">
        <v>215</v>
      </c>
      <c r="J7801" s="6">
        <v>14</v>
      </c>
      <c r="K7801" s="6">
        <v>48</v>
      </c>
      <c r="L7801" s="6">
        <v>88</v>
      </c>
      <c r="M7801" s="6">
        <v>7</v>
      </c>
      <c r="N7801" s="6">
        <v>5</v>
      </c>
      <c r="O7801" s="6">
        <v>0.1</v>
      </c>
      <c r="P7801" s="8">
        <v>2224.4</v>
      </c>
      <c r="Q7801" s="8">
        <v>1557.08</v>
      </c>
      <c r="R7801" s="8">
        <f t="shared" si="364"/>
        <v>2224.3999999999996</v>
      </c>
      <c r="S7801" s="8">
        <f>(((Sales[[#This Row],[Unit Price]]-(Sales[[#This Row],[Discount Applied]]*Sales[[#This Row],[Unit Price]]))-Q7801)/Q7801)*100</f>
        <v>28.57142857142858</v>
      </c>
      <c r="T7801" s="8">
        <f t="shared" si="365"/>
        <v>10009.799999999999</v>
      </c>
      <c r="U7801" s="8">
        <f>Sales[[#This Row],[Unit Cost]]*Sales[[#This Row],[Order Quantity]]</f>
        <v>7785.4</v>
      </c>
    </row>
    <row r="7802" spans="1:21" x14ac:dyDescent="0.2">
      <c r="A7802" s="6" t="s">
        <v>8015</v>
      </c>
      <c r="B7802" s="6" t="s">
        <v>25</v>
      </c>
      <c r="C7802" s="6" t="s">
        <v>147</v>
      </c>
      <c r="D7802" s="7">
        <v>44100</v>
      </c>
      <c r="E7802" s="7">
        <v>44173</v>
      </c>
      <c r="F7802" s="7">
        <v>44199</v>
      </c>
      <c r="G7802" s="7">
        <v>44207</v>
      </c>
      <c r="H7802" s="6">
        <f t="shared" si="363"/>
        <v>34</v>
      </c>
      <c r="I7802" s="6" t="s">
        <v>215</v>
      </c>
      <c r="J7802" s="6">
        <v>18</v>
      </c>
      <c r="K7802" s="6">
        <v>40</v>
      </c>
      <c r="L7802" s="6">
        <v>260</v>
      </c>
      <c r="M7802" s="6">
        <v>18</v>
      </c>
      <c r="N7802" s="6">
        <v>3</v>
      </c>
      <c r="O7802" s="6">
        <v>0.05</v>
      </c>
      <c r="P7802" s="8">
        <v>2318.2000000000003</v>
      </c>
      <c r="Q7802" s="8">
        <v>1414.1020000000001</v>
      </c>
      <c r="R7802" s="8">
        <f t="shared" si="364"/>
        <v>2364.5639999999994</v>
      </c>
      <c r="S7802" s="8">
        <f>(((Sales[[#This Row],[Unit Price]]-(Sales[[#This Row],[Discount Applied]]*Sales[[#This Row],[Unit Price]]))-Q7802)/Q7802)*100</f>
        <v>55.737704918032804</v>
      </c>
      <c r="T7802" s="8">
        <f t="shared" si="365"/>
        <v>6606.87</v>
      </c>
      <c r="U7802" s="8">
        <f>Sales[[#This Row],[Unit Cost]]*Sales[[#This Row],[Order Quantity]]</f>
        <v>4242.3060000000005</v>
      </c>
    </row>
    <row r="7803" spans="1:21" x14ac:dyDescent="0.2">
      <c r="A7803" s="6" t="s">
        <v>8016</v>
      </c>
      <c r="B7803" s="6" t="s">
        <v>23</v>
      </c>
      <c r="C7803" s="6" t="s">
        <v>148</v>
      </c>
      <c r="D7803" s="7">
        <v>44100</v>
      </c>
      <c r="E7803" s="7">
        <v>44173</v>
      </c>
      <c r="F7803" s="7">
        <v>44182</v>
      </c>
      <c r="G7803" s="7">
        <v>44184</v>
      </c>
      <c r="H7803" s="6">
        <f t="shared" si="363"/>
        <v>11</v>
      </c>
      <c r="I7803" s="6" t="s">
        <v>215</v>
      </c>
      <c r="J7803" s="6">
        <v>23</v>
      </c>
      <c r="K7803" s="6">
        <v>37</v>
      </c>
      <c r="L7803" s="6">
        <v>19</v>
      </c>
      <c r="M7803" s="6">
        <v>23</v>
      </c>
      <c r="N7803" s="6">
        <v>7</v>
      </c>
      <c r="O7803" s="6">
        <v>0.1</v>
      </c>
      <c r="P7803" s="8">
        <v>5299.7</v>
      </c>
      <c r="Q7803" s="8">
        <v>3444.8049999999998</v>
      </c>
      <c r="R7803" s="8">
        <f t="shared" si="364"/>
        <v>9274.4750000000022</v>
      </c>
      <c r="S7803" s="8">
        <f>(((Sales[[#This Row],[Unit Price]]-(Sales[[#This Row],[Discount Applied]]*Sales[[#This Row],[Unit Price]]))-Q7803)/Q7803)*100</f>
        <v>38.46153846153846</v>
      </c>
      <c r="T7803" s="8">
        <f t="shared" si="365"/>
        <v>33388.11</v>
      </c>
      <c r="U7803" s="8">
        <f>Sales[[#This Row],[Unit Cost]]*Sales[[#This Row],[Order Quantity]]</f>
        <v>24113.634999999998</v>
      </c>
    </row>
    <row r="7804" spans="1:21" x14ac:dyDescent="0.2">
      <c r="A7804" s="6" t="s">
        <v>8017</v>
      </c>
      <c r="B7804" s="6" t="s">
        <v>24</v>
      </c>
      <c r="C7804" s="6" t="s">
        <v>143</v>
      </c>
      <c r="D7804" s="7">
        <v>44000</v>
      </c>
      <c r="E7804" s="7">
        <v>44173</v>
      </c>
      <c r="F7804" s="7">
        <v>44178</v>
      </c>
      <c r="G7804" s="7">
        <v>44183</v>
      </c>
      <c r="H7804" s="6">
        <f t="shared" si="363"/>
        <v>10</v>
      </c>
      <c r="I7804" s="6" t="s">
        <v>215</v>
      </c>
      <c r="J7804" s="6">
        <v>11</v>
      </c>
      <c r="K7804" s="6">
        <v>12</v>
      </c>
      <c r="L7804" s="6">
        <v>356</v>
      </c>
      <c r="M7804" s="6">
        <v>3</v>
      </c>
      <c r="N7804" s="6">
        <v>8</v>
      </c>
      <c r="O7804" s="6">
        <v>0.2</v>
      </c>
      <c r="P7804" s="8">
        <v>2680</v>
      </c>
      <c r="Q7804" s="8">
        <v>1474.0000000000002</v>
      </c>
      <c r="R7804" s="8">
        <f t="shared" si="364"/>
        <v>5359.9999999999982</v>
      </c>
      <c r="S7804" s="8">
        <f>(((Sales[[#This Row],[Unit Price]]-(Sales[[#This Row],[Discount Applied]]*Sales[[#This Row],[Unit Price]]))-Q7804)/Q7804)*100</f>
        <v>45.454545454545432</v>
      </c>
      <c r="T7804" s="8">
        <f t="shared" si="365"/>
        <v>17152</v>
      </c>
      <c r="U7804" s="8">
        <f>Sales[[#This Row],[Unit Cost]]*Sales[[#This Row],[Order Quantity]]</f>
        <v>11792.000000000002</v>
      </c>
    </row>
    <row r="7805" spans="1:21" x14ac:dyDescent="0.2">
      <c r="A7805" s="6" t="s">
        <v>8018</v>
      </c>
      <c r="B7805" s="6" t="s">
        <v>25</v>
      </c>
      <c r="C7805" s="6" t="s">
        <v>146</v>
      </c>
      <c r="D7805" s="7">
        <v>44100</v>
      </c>
      <c r="E7805" s="7">
        <v>44173</v>
      </c>
      <c r="F7805" s="7">
        <v>44180</v>
      </c>
      <c r="G7805" s="7">
        <v>44184</v>
      </c>
      <c r="H7805" s="6">
        <f t="shared" si="363"/>
        <v>11</v>
      </c>
      <c r="I7805" s="6" t="s">
        <v>215</v>
      </c>
      <c r="J7805" s="6">
        <v>15</v>
      </c>
      <c r="K7805" s="6">
        <v>38</v>
      </c>
      <c r="L7805" s="6">
        <v>299</v>
      </c>
      <c r="M7805" s="6">
        <v>16</v>
      </c>
      <c r="N7805" s="6">
        <v>3</v>
      </c>
      <c r="O7805" s="6">
        <v>0.05</v>
      </c>
      <c r="P7805" s="8">
        <v>187.6</v>
      </c>
      <c r="Q7805" s="8">
        <v>123.816</v>
      </c>
      <c r="R7805" s="8">
        <f t="shared" si="364"/>
        <v>163.21199999999999</v>
      </c>
      <c r="S7805" s="8">
        <f>(((Sales[[#This Row],[Unit Price]]-(Sales[[#This Row],[Discount Applied]]*Sales[[#This Row],[Unit Price]]))-Q7805)/Q7805)*100</f>
        <v>43.939393939393931</v>
      </c>
      <c r="T7805" s="8">
        <f t="shared" si="365"/>
        <v>534.66</v>
      </c>
      <c r="U7805" s="8">
        <f>Sales[[#This Row],[Unit Cost]]*Sales[[#This Row],[Order Quantity]]</f>
        <v>371.44799999999998</v>
      </c>
    </row>
    <row r="7806" spans="1:21" x14ac:dyDescent="0.2">
      <c r="A7806" s="6" t="s">
        <v>8019</v>
      </c>
      <c r="B7806" s="6" t="s">
        <v>24</v>
      </c>
      <c r="C7806" s="6" t="s">
        <v>144</v>
      </c>
      <c r="D7806" s="7">
        <v>44100</v>
      </c>
      <c r="E7806" s="7">
        <v>44173</v>
      </c>
      <c r="F7806" s="7">
        <v>44179</v>
      </c>
      <c r="G7806" s="7">
        <v>44188</v>
      </c>
      <c r="H7806" s="6">
        <f t="shared" si="363"/>
        <v>15</v>
      </c>
      <c r="I7806" s="6" t="s">
        <v>215</v>
      </c>
      <c r="J7806" s="6">
        <v>3</v>
      </c>
      <c r="K7806" s="6">
        <v>14</v>
      </c>
      <c r="L7806" s="6">
        <v>59</v>
      </c>
      <c r="M7806" s="6">
        <v>23</v>
      </c>
      <c r="N7806" s="6">
        <v>8</v>
      </c>
      <c r="O7806" s="6">
        <v>0.05</v>
      </c>
      <c r="P7806" s="8">
        <v>1688.4</v>
      </c>
      <c r="Q7806" s="8">
        <v>1418.2560000000001</v>
      </c>
      <c r="R7806" s="8">
        <f t="shared" si="364"/>
        <v>1485.7919999999995</v>
      </c>
      <c r="S7806" s="8">
        <f>(((Sales[[#This Row],[Unit Price]]-(Sales[[#This Row],[Discount Applied]]*Sales[[#This Row],[Unit Price]]))-Q7806)/Q7806)*100</f>
        <v>13.09523809523809</v>
      </c>
      <c r="T7806" s="8">
        <f t="shared" si="365"/>
        <v>12831.84</v>
      </c>
      <c r="U7806" s="8">
        <f>Sales[[#This Row],[Unit Cost]]*Sales[[#This Row],[Order Quantity]]</f>
        <v>11346.048000000001</v>
      </c>
    </row>
    <row r="7807" spans="1:21" x14ac:dyDescent="0.2">
      <c r="A7807" s="6" t="s">
        <v>8020</v>
      </c>
      <c r="B7807" s="6" t="s">
        <v>24</v>
      </c>
      <c r="C7807" s="6" t="s">
        <v>145</v>
      </c>
      <c r="D7807" s="7">
        <v>44100</v>
      </c>
      <c r="E7807" s="7">
        <v>44173</v>
      </c>
      <c r="F7807" s="7">
        <v>44177</v>
      </c>
      <c r="G7807" s="7">
        <v>44186</v>
      </c>
      <c r="H7807" s="6">
        <f t="shared" si="363"/>
        <v>13</v>
      </c>
      <c r="I7807" s="6" t="s">
        <v>215</v>
      </c>
      <c r="J7807" s="6">
        <v>2</v>
      </c>
      <c r="K7807" s="6">
        <v>50</v>
      </c>
      <c r="L7807" s="6">
        <v>147</v>
      </c>
      <c r="M7807" s="6">
        <v>17</v>
      </c>
      <c r="N7807" s="6">
        <v>5</v>
      </c>
      <c r="O7807" s="6">
        <v>0.15</v>
      </c>
      <c r="P7807" s="8">
        <v>6478.9000000000005</v>
      </c>
      <c r="Q7807" s="8">
        <v>4405.652000000001</v>
      </c>
      <c r="R7807" s="8">
        <f t="shared" si="364"/>
        <v>5507.0649999999987</v>
      </c>
      <c r="S7807" s="8">
        <f>(((Sales[[#This Row],[Unit Price]]-(Sales[[#This Row],[Discount Applied]]*Sales[[#This Row],[Unit Price]]))-Q7807)/Q7807)*100</f>
        <v>24.999999999999982</v>
      </c>
      <c r="T7807" s="8">
        <f t="shared" si="365"/>
        <v>27535.325000000004</v>
      </c>
      <c r="U7807" s="8">
        <f>Sales[[#This Row],[Unit Cost]]*Sales[[#This Row],[Order Quantity]]</f>
        <v>22028.260000000006</v>
      </c>
    </row>
    <row r="7808" spans="1:21" x14ac:dyDescent="0.2">
      <c r="A7808" s="6" t="s">
        <v>8021</v>
      </c>
      <c r="B7808" s="6" t="s">
        <v>24</v>
      </c>
      <c r="C7808" s="6" t="s">
        <v>148</v>
      </c>
      <c r="D7808" s="7">
        <v>44000</v>
      </c>
      <c r="E7808" s="7">
        <v>44173</v>
      </c>
      <c r="F7808" s="7">
        <v>44198</v>
      </c>
      <c r="G7808" s="7">
        <v>44205</v>
      </c>
      <c r="H7808" s="6">
        <f t="shared" si="363"/>
        <v>32</v>
      </c>
      <c r="I7808" s="6" t="s">
        <v>215</v>
      </c>
      <c r="J7808" s="6">
        <v>1</v>
      </c>
      <c r="K7808" s="6">
        <v>33</v>
      </c>
      <c r="L7808" s="6">
        <v>13</v>
      </c>
      <c r="M7808" s="6">
        <v>4</v>
      </c>
      <c r="N7808" s="6">
        <v>6</v>
      </c>
      <c r="O7808" s="6">
        <v>7.4999999999999997E-2</v>
      </c>
      <c r="P7808" s="8">
        <v>3289.7000000000003</v>
      </c>
      <c r="Q7808" s="8">
        <v>2204.0990000000002</v>
      </c>
      <c r="R7808" s="8">
        <f t="shared" si="364"/>
        <v>5033.2409999999982</v>
      </c>
      <c r="S7808" s="8">
        <f>(((Sales[[#This Row],[Unit Price]]-(Sales[[#This Row],[Discount Applied]]*Sales[[#This Row],[Unit Price]]))-Q7808)/Q7808)*100</f>
        <v>38.059701492537314</v>
      </c>
      <c r="T7808" s="8">
        <f t="shared" si="365"/>
        <v>18257.834999999999</v>
      </c>
      <c r="U7808" s="8">
        <f>Sales[[#This Row],[Unit Cost]]*Sales[[#This Row],[Order Quantity]]</f>
        <v>13224.594000000001</v>
      </c>
    </row>
    <row r="7809" spans="1:21" x14ac:dyDescent="0.2">
      <c r="A7809" s="6" t="s">
        <v>8022</v>
      </c>
      <c r="B7809" s="6" t="s">
        <v>26</v>
      </c>
      <c r="C7809" s="6" t="s">
        <v>145</v>
      </c>
      <c r="D7809" s="7">
        <v>44100</v>
      </c>
      <c r="E7809" s="7">
        <v>44173</v>
      </c>
      <c r="F7809" s="7">
        <v>44190</v>
      </c>
      <c r="G7809" s="7">
        <v>44196</v>
      </c>
      <c r="H7809" s="6">
        <f t="shared" si="363"/>
        <v>23</v>
      </c>
      <c r="I7809" s="6" t="s">
        <v>215</v>
      </c>
      <c r="J7809" s="6">
        <v>25</v>
      </c>
      <c r="K7809" s="6">
        <v>11</v>
      </c>
      <c r="L7809" s="6">
        <v>186</v>
      </c>
      <c r="M7809" s="6">
        <v>28</v>
      </c>
      <c r="N7809" s="6">
        <v>5</v>
      </c>
      <c r="O7809" s="6">
        <v>7.4999999999999997E-2</v>
      </c>
      <c r="P7809" s="8">
        <v>268</v>
      </c>
      <c r="Q7809" s="8">
        <v>174.20000000000002</v>
      </c>
      <c r="R7809" s="8">
        <f t="shared" si="364"/>
        <v>368.49999999999989</v>
      </c>
      <c r="S7809" s="8">
        <f>(((Sales[[#This Row],[Unit Price]]-(Sales[[#This Row],[Discount Applied]]*Sales[[#This Row],[Unit Price]]))-Q7809)/Q7809)*100</f>
        <v>42.307692307692299</v>
      </c>
      <c r="T7809" s="8">
        <f t="shared" si="365"/>
        <v>1239.5</v>
      </c>
      <c r="U7809" s="8">
        <f>Sales[[#This Row],[Unit Cost]]*Sales[[#This Row],[Order Quantity]]</f>
        <v>871.00000000000011</v>
      </c>
    </row>
    <row r="7810" spans="1:21" x14ac:dyDescent="0.2">
      <c r="A7810" s="6" t="s">
        <v>8023</v>
      </c>
      <c r="B7810" s="6" t="s">
        <v>25</v>
      </c>
      <c r="C7810" s="6" t="s">
        <v>147</v>
      </c>
      <c r="D7810" s="7">
        <v>44100</v>
      </c>
      <c r="E7810" s="7">
        <v>44173</v>
      </c>
      <c r="F7810" s="7">
        <v>44185</v>
      </c>
      <c r="G7810" s="7">
        <v>44190</v>
      </c>
      <c r="H7810" s="6">
        <f t="shared" ref="H7810:H7873" si="366">G7810-E7810</f>
        <v>17</v>
      </c>
      <c r="I7810" s="6" t="s">
        <v>215</v>
      </c>
      <c r="J7810" s="6">
        <v>13</v>
      </c>
      <c r="K7810" s="6">
        <v>3</v>
      </c>
      <c r="L7810" s="6">
        <v>244</v>
      </c>
      <c r="M7810" s="6">
        <v>47</v>
      </c>
      <c r="N7810" s="6">
        <v>7</v>
      </c>
      <c r="O7810" s="6">
        <v>0.05</v>
      </c>
      <c r="P7810" s="8">
        <v>207.70000000000002</v>
      </c>
      <c r="Q7810" s="8">
        <v>176.54500000000002</v>
      </c>
      <c r="R7810" s="8">
        <f t="shared" ref="R7810:R7873" si="367">T7810-(Q7810*N7810)</f>
        <v>145.3900000000001</v>
      </c>
      <c r="S7810" s="8">
        <f>(((Sales[[#This Row],[Unit Price]]-(Sales[[#This Row],[Discount Applied]]*Sales[[#This Row],[Unit Price]]))-Q7810)/Q7810)*100</f>
        <v>11.764705882352947</v>
      </c>
      <c r="T7810" s="8">
        <f t="shared" ref="T7810:T7873" si="368">((P7810*N7810)-(P7810*O7810*N7810))</f>
        <v>1381.2050000000002</v>
      </c>
      <c r="U7810" s="8">
        <f>Sales[[#This Row],[Unit Cost]]*Sales[[#This Row],[Order Quantity]]</f>
        <v>1235.8150000000001</v>
      </c>
    </row>
    <row r="7811" spans="1:21" x14ac:dyDescent="0.2">
      <c r="A7811" s="6" t="s">
        <v>8024</v>
      </c>
      <c r="B7811" s="6" t="s">
        <v>26</v>
      </c>
      <c r="C7811" s="6" t="s">
        <v>145</v>
      </c>
      <c r="D7811" s="7">
        <v>44000</v>
      </c>
      <c r="E7811" s="7">
        <v>44174</v>
      </c>
      <c r="F7811" s="7">
        <v>44186</v>
      </c>
      <c r="G7811" s="7">
        <v>44192</v>
      </c>
      <c r="H7811" s="6">
        <f t="shared" si="366"/>
        <v>18</v>
      </c>
      <c r="I7811" s="6" t="s">
        <v>215</v>
      </c>
      <c r="J7811" s="6">
        <v>27</v>
      </c>
      <c r="K7811" s="6">
        <v>22</v>
      </c>
      <c r="L7811" s="6">
        <v>155</v>
      </c>
      <c r="M7811" s="6">
        <v>8</v>
      </c>
      <c r="N7811" s="6">
        <v>5</v>
      </c>
      <c r="O7811" s="6">
        <v>0.05</v>
      </c>
      <c r="P7811" s="8">
        <v>676.7</v>
      </c>
      <c r="Q7811" s="8">
        <v>541.36</v>
      </c>
      <c r="R7811" s="8">
        <f t="shared" si="367"/>
        <v>507.52499999999964</v>
      </c>
      <c r="S7811" s="8">
        <f>(((Sales[[#This Row],[Unit Price]]-(Sales[[#This Row],[Discount Applied]]*Sales[[#This Row],[Unit Price]]))-Q7811)/Q7811)*100</f>
        <v>18.75</v>
      </c>
      <c r="T7811" s="8">
        <f t="shared" si="368"/>
        <v>3214.3249999999998</v>
      </c>
      <c r="U7811" s="8">
        <f>Sales[[#This Row],[Unit Cost]]*Sales[[#This Row],[Order Quantity]]</f>
        <v>2706.8</v>
      </c>
    </row>
    <row r="7812" spans="1:21" x14ac:dyDescent="0.2">
      <c r="A7812" s="6" t="s">
        <v>8025</v>
      </c>
      <c r="B7812" s="6" t="s">
        <v>23</v>
      </c>
      <c r="C7812" s="6" t="s">
        <v>147</v>
      </c>
      <c r="D7812" s="7">
        <v>44100</v>
      </c>
      <c r="E7812" s="7">
        <v>44174</v>
      </c>
      <c r="F7812" s="7">
        <v>44192</v>
      </c>
      <c r="G7812" s="7">
        <v>44193</v>
      </c>
      <c r="H7812" s="6">
        <f t="shared" si="366"/>
        <v>19</v>
      </c>
      <c r="I7812" s="6" t="s">
        <v>215</v>
      </c>
      <c r="J7812" s="6">
        <v>23</v>
      </c>
      <c r="K7812" s="6">
        <v>9</v>
      </c>
      <c r="L7812" s="6">
        <v>238</v>
      </c>
      <c r="M7812" s="6">
        <v>46</v>
      </c>
      <c r="N7812" s="6">
        <v>8</v>
      </c>
      <c r="O7812" s="6">
        <v>0.2</v>
      </c>
      <c r="P7812" s="8">
        <v>6324.8</v>
      </c>
      <c r="Q7812" s="8">
        <v>2719.6640000000002</v>
      </c>
      <c r="R7812" s="8">
        <f t="shared" si="367"/>
        <v>18721.407999999999</v>
      </c>
      <c r="S7812" s="8">
        <f>(((Sales[[#This Row],[Unit Price]]-(Sales[[#This Row],[Discount Applied]]*Sales[[#This Row],[Unit Price]]))-Q7812)/Q7812)*100</f>
        <v>86.046511627906966</v>
      </c>
      <c r="T7812" s="8">
        <f t="shared" si="368"/>
        <v>40478.720000000001</v>
      </c>
      <c r="U7812" s="8">
        <f>Sales[[#This Row],[Unit Cost]]*Sales[[#This Row],[Order Quantity]]</f>
        <v>21757.312000000002</v>
      </c>
    </row>
    <row r="7813" spans="1:21" x14ac:dyDescent="0.2">
      <c r="A7813" s="6" t="s">
        <v>8026</v>
      </c>
      <c r="B7813" s="6" t="s">
        <v>24</v>
      </c>
      <c r="C7813" s="6" t="s">
        <v>143</v>
      </c>
      <c r="D7813" s="7">
        <v>44000</v>
      </c>
      <c r="E7813" s="7">
        <v>44174</v>
      </c>
      <c r="F7813" s="7">
        <v>44195</v>
      </c>
      <c r="G7813" s="7">
        <v>44196</v>
      </c>
      <c r="H7813" s="6">
        <f t="shared" si="366"/>
        <v>22</v>
      </c>
      <c r="I7813" s="6" t="s">
        <v>215</v>
      </c>
      <c r="J7813" s="6">
        <v>6</v>
      </c>
      <c r="K7813" s="6">
        <v>12</v>
      </c>
      <c r="L7813" s="6">
        <v>333</v>
      </c>
      <c r="M7813" s="6">
        <v>10</v>
      </c>
      <c r="N7813" s="6">
        <v>6</v>
      </c>
      <c r="O7813" s="6">
        <v>0.05</v>
      </c>
      <c r="P7813" s="8">
        <v>2324.9</v>
      </c>
      <c r="Q7813" s="8">
        <v>1441.4380000000001</v>
      </c>
      <c r="R7813" s="8">
        <f t="shared" si="367"/>
        <v>4603.3020000000015</v>
      </c>
      <c r="S7813" s="8">
        <f>(((Sales[[#This Row],[Unit Price]]-(Sales[[#This Row],[Discount Applied]]*Sales[[#This Row],[Unit Price]]))-Q7813)/Q7813)*100</f>
        <v>53.225806451612911</v>
      </c>
      <c r="T7813" s="8">
        <f t="shared" si="368"/>
        <v>13251.930000000002</v>
      </c>
      <c r="U7813" s="8">
        <f>Sales[[#This Row],[Unit Cost]]*Sales[[#This Row],[Order Quantity]]</f>
        <v>8648.6280000000006</v>
      </c>
    </row>
    <row r="7814" spans="1:21" x14ac:dyDescent="0.2">
      <c r="A7814" s="6" t="s">
        <v>8027</v>
      </c>
      <c r="B7814" s="6" t="s">
        <v>25</v>
      </c>
      <c r="C7814" s="6" t="s">
        <v>143</v>
      </c>
      <c r="D7814" s="7">
        <v>44000</v>
      </c>
      <c r="E7814" s="7">
        <v>44174</v>
      </c>
      <c r="F7814" s="7">
        <v>44184</v>
      </c>
      <c r="G7814" s="7">
        <v>44186</v>
      </c>
      <c r="H7814" s="6">
        <f t="shared" si="366"/>
        <v>12</v>
      </c>
      <c r="I7814" s="6" t="s">
        <v>215</v>
      </c>
      <c r="J7814" s="6">
        <v>18</v>
      </c>
      <c r="K7814" s="6">
        <v>26</v>
      </c>
      <c r="L7814" s="6">
        <v>363</v>
      </c>
      <c r="M7814" s="6">
        <v>18</v>
      </c>
      <c r="N7814" s="6">
        <v>7</v>
      </c>
      <c r="O7814" s="6">
        <v>7.4999999999999997E-2</v>
      </c>
      <c r="P7814" s="8">
        <v>3798.9</v>
      </c>
      <c r="Q7814" s="8">
        <v>1937.4390000000001</v>
      </c>
      <c r="R7814" s="8">
        <f t="shared" si="367"/>
        <v>11035.804499999998</v>
      </c>
      <c r="S7814" s="8">
        <f>(((Sales[[#This Row],[Unit Price]]-(Sales[[#This Row],[Discount Applied]]*Sales[[#This Row],[Unit Price]]))-Q7814)/Q7814)*100</f>
        <v>81.372549019607845</v>
      </c>
      <c r="T7814" s="8">
        <f t="shared" si="368"/>
        <v>24597.877499999999</v>
      </c>
      <c r="U7814" s="8">
        <f>Sales[[#This Row],[Unit Cost]]*Sales[[#This Row],[Order Quantity]]</f>
        <v>13562.073</v>
      </c>
    </row>
    <row r="7815" spans="1:21" x14ac:dyDescent="0.2">
      <c r="A7815" s="6" t="s">
        <v>8028</v>
      </c>
      <c r="B7815" s="6" t="s">
        <v>24</v>
      </c>
      <c r="C7815" s="6" t="s">
        <v>148</v>
      </c>
      <c r="D7815" s="7">
        <v>44000</v>
      </c>
      <c r="E7815" s="7">
        <v>44174</v>
      </c>
      <c r="F7815" s="7">
        <v>44185</v>
      </c>
      <c r="G7815" s="7">
        <v>44191</v>
      </c>
      <c r="H7815" s="6">
        <f t="shared" si="366"/>
        <v>17</v>
      </c>
      <c r="I7815" s="6" t="s">
        <v>215</v>
      </c>
      <c r="J7815" s="6">
        <v>3</v>
      </c>
      <c r="K7815" s="6">
        <v>39</v>
      </c>
      <c r="L7815" s="6">
        <v>37</v>
      </c>
      <c r="M7815" s="6">
        <v>23</v>
      </c>
      <c r="N7815" s="6">
        <v>4</v>
      </c>
      <c r="O7815" s="6">
        <v>0.05</v>
      </c>
      <c r="P7815" s="8">
        <v>1708.5</v>
      </c>
      <c r="Q7815" s="8">
        <v>854.25</v>
      </c>
      <c r="R7815" s="8">
        <f t="shared" si="367"/>
        <v>3075.3</v>
      </c>
      <c r="S7815" s="8">
        <f>(((Sales[[#This Row],[Unit Price]]-(Sales[[#This Row],[Discount Applied]]*Sales[[#This Row],[Unit Price]]))-Q7815)/Q7815)*100</f>
        <v>90</v>
      </c>
      <c r="T7815" s="8">
        <f t="shared" si="368"/>
        <v>6492.3</v>
      </c>
      <c r="U7815" s="8">
        <f>Sales[[#This Row],[Unit Cost]]*Sales[[#This Row],[Order Quantity]]</f>
        <v>3417</v>
      </c>
    </row>
    <row r="7816" spans="1:21" x14ac:dyDescent="0.2">
      <c r="A7816" s="6" t="s">
        <v>8029</v>
      </c>
      <c r="B7816" s="6" t="s">
        <v>25</v>
      </c>
      <c r="C7816" s="6" t="s">
        <v>146</v>
      </c>
      <c r="D7816" s="7">
        <v>44000</v>
      </c>
      <c r="E7816" s="7">
        <v>44174</v>
      </c>
      <c r="F7816" s="7">
        <v>44192</v>
      </c>
      <c r="G7816" s="7">
        <v>44193</v>
      </c>
      <c r="H7816" s="6">
        <f t="shared" si="366"/>
        <v>19</v>
      </c>
      <c r="I7816" s="6" t="s">
        <v>215</v>
      </c>
      <c r="J7816" s="6">
        <v>13</v>
      </c>
      <c r="K7816" s="6">
        <v>18</v>
      </c>
      <c r="L7816" s="6">
        <v>328</v>
      </c>
      <c r="M7816" s="6">
        <v>38</v>
      </c>
      <c r="N7816" s="6">
        <v>4</v>
      </c>
      <c r="O7816" s="6">
        <v>0.2</v>
      </c>
      <c r="P7816" s="8">
        <v>1038.5</v>
      </c>
      <c r="Q7816" s="8">
        <v>872.33999999999992</v>
      </c>
      <c r="R7816" s="8">
        <f t="shared" si="367"/>
        <v>-166.15999999999985</v>
      </c>
      <c r="S7816" s="8">
        <f>(((Sales[[#This Row],[Unit Price]]-(Sales[[#This Row],[Discount Applied]]*Sales[[#This Row],[Unit Price]]))-Q7816)/Q7816)*100</f>
        <v>-4.7619047619047583</v>
      </c>
      <c r="T7816" s="8">
        <f t="shared" si="368"/>
        <v>3323.2</v>
      </c>
      <c r="U7816" s="8">
        <f>Sales[[#This Row],[Unit Cost]]*Sales[[#This Row],[Order Quantity]]</f>
        <v>3489.3599999999997</v>
      </c>
    </row>
    <row r="7817" spans="1:21" x14ac:dyDescent="0.2">
      <c r="A7817" s="6" t="s">
        <v>8030</v>
      </c>
      <c r="B7817" s="6" t="s">
        <v>25</v>
      </c>
      <c r="C7817" s="6" t="s">
        <v>147</v>
      </c>
      <c r="D7817" s="7">
        <v>44000</v>
      </c>
      <c r="E7817" s="7">
        <v>44174</v>
      </c>
      <c r="F7817" s="7">
        <v>44202</v>
      </c>
      <c r="G7817" s="7">
        <v>44210</v>
      </c>
      <c r="H7817" s="6">
        <f t="shared" si="366"/>
        <v>36</v>
      </c>
      <c r="I7817" s="6" t="s">
        <v>215</v>
      </c>
      <c r="J7817" s="6">
        <v>13</v>
      </c>
      <c r="K7817" s="6">
        <v>22</v>
      </c>
      <c r="L7817" s="6">
        <v>209</v>
      </c>
      <c r="M7817" s="6">
        <v>33</v>
      </c>
      <c r="N7817" s="6">
        <v>3</v>
      </c>
      <c r="O7817" s="6">
        <v>0.1</v>
      </c>
      <c r="P7817" s="8">
        <v>180.9</v>
      </c>
      <c r="Q7817" s="8">
        <v>110.349</v>
      </c>
      <c r="R7817" s="8">
        <f t="shared" si="367"/>
        <v>157.38300000000004</v>
      </c>
      <c r="S7817" s="8">
        <f>(((Sales[[#This Row],[Unit Price]]-(Sales[[#This Row],[Discount Applied]]*Sales[[#This Row],[Unit Price]]))-Q7817)/Q7817)*100</f>
        <v>47.540983606557376</v>
      </c>
      <c r="T7817" s="8">
        <f t="shared" si="368"/>
        <v>488.43000000000006</v>
      </c>
      <c r="U7817" s="8">
        <f>Sales[[#This Row],[Unit Cost]]*Sales[[#This Row],[Order Quantity]]</f>
        <v>331.04700000000003</v>
      </c>
    </row>
    <row r="7818" spans="1:21" x14ac:dyDescent="0.2">
      <c r="A7818" s="6" t="s">
        <v>8031</v>
      </c>
      <c r="B7818" s="6" t="s">
        <v>25</v>
      </c>
      <c r="C7818" s="6" t="s">
        <v>148</v>
      </c>
      <c r="D7818" s="7">
        <v>44100</v>
      </c>
      <c r="E7818" s="7">
        <v>44174</v>
      </c>
      <c r="F7818" s="7">
        <v>44202</v>
      </c>
      <c r="G7818" s="7">
        <v>44208</v>
      </c>
      <c r="H7818" s="6">
        <f t="shared" si="366"/>
        <v>34</v>
      </c>
      <c r="I7818" s="6" t="s">
        <v>215</v>
      </c>
      <c r="J7818" s="6">
        <v>19</v>
      </c>
      <c r="K7818" s="6">
        <v>41</v>
      </c>
      <c r="L7818" s="6">
        <v>23</v>
      </c>
      <c r="M7818" s="6">
        <v>22</v>
      </c>
      <c r="N7818" s="6">
        <v>7</v>
      </c>
      <c r="O7818" s="6">
        <v>7.4999999999999997E-2</v>
      </c>
      <c r="P7818" s="8">
        <v>3899.4</v>
      </c>
      <c r="Q7818" s="8">
        <v>2807.5679999999998</v>
      </c>
      <c r="R7818" s="8">
        <f t="shared" si="367"/>
        <v>5595.6389999999992</v>
      </c>
      <c r="S7818" s="8">
        <f>(((Sales[[#This Row],[Unit Price]]-(Sales[[#This Row],[Discount Applied]]*Sales[[#This Row],[Unit Price]]))-Q7818)/Q7818)*100</f>
        <v>28.472222222222239</v>
      </c>
      <c r="T7818" s="8">
        <f t="shared" si="368"/>
        <v>25248.614999999998</v>
      </c>
      <c r="U7818" s="8">
        <f>Sales[[#This Row],[Unit Cost]]*Sales[[#This Row],[Order Quantity]]</f>
        <v>19652.975999999999</v>
      </c>
    </row>
    <row r="7819" spans="1:21" x14ac:dyDescent="0.2">
      <c r="A7819" s="6" t="s">
        <v>8032</v>
      </c>
      <c r="B7819" s="6" t="s">
        <v>24</v>
      </c>
      <c r="C7819" s="6" t="s">
        <v>143</v>
      </c>
      <c r="D7819" s="7">
        <v>44100</v>
      </c>
      <c r="E7819" s="7">
        <v>44174</v>
      </c>
      <c r="F7819" s="7">
        <v>44188</v>
      </c>
      <c r="G7819" s="7">
        <v>44190</v>
      </c>
      <c r="H7819" s="6">
        <f t="shared" si="366"/>
        <v>16</v>
      </c>
      <c r="I7819" s="6" t="s">
        <v>215</v>
      </c>
      <c r="J7819" s="6">
        <v>6</v>
      </c>
      <c r="K7819" s="6">
        <v>14</v>
      </c>
      <c r="L7819" s="6">
        <v>360</v>
      </c>
      <c r="M7819" s="6">
        <v>46</v>
      </c>
      <c r="N7819" s="6">
        <v>4</v>
      </c>
      <c r="O7819" s="6">
        <v>7.4999999999999997E-2</v>
      </c>
      <c r="P7819" s="8">
        <v>1051.9000000000001</v>
      </c>
      <c r="Q7819" s="8">
        <v>831.00100000000009</v>
      </c>
      <c r="R7819" s="8">
        <f t="shared" si="367"/>
        <v>568.02599999999984</v>
      </c>
      <c r="S7819" s="8">
        <f>(((Sales[[#This Row],[Unit Price]]-(Sales[[#This Row],[Discount Applied]]*Sales[[#This Row],[Unit Price]]))-Q7819)/Q7819)*100</f>
        <v>17.088607594936704</v>
      </c>
      <c r="T7819" s="8">
        <f t="shared" si="368"/>
        <v>3892.03</v>
      </c>
      <c r="U7819" s="8">
        <f>Sales[[#This Row],[Unit Cost]]*Sales[[#This Row],[Order Quantity]]</f>
        <v>3324.0040000000004</v>
      </c>
    </row>
    <row r="7820" spans="1:21" x14ac:dyDescent="0.2">
      <c r="A7820" s="6" t="s">
        <v>8033</v>
      </c>
      <c r="B7820" s="6" t="s">
        <v>26</v>
      </c>
      <c r="C7820" s="6" t="s">
        <v>144</v>
      </c>
      <c r="D7820" s="7">
        <v>44100</v>
      </c>
      <c r="E7820" s="7">
        <v>44174</v>
      </c>
      <c r="F7820" s="7">
        <v>44181</v>
      </c>
      <c r="G7820" s="7">
        <v>44191</v>
      </c>
      <c r="H7820" s="6">
        <f t="shared" si="366"/>
        <v>17</v>
      </c>
      <c r="I7820" s="6" t="s">
        <v>215</v>
      </c>
      <c r="J7820" s="6">
        <v>27</v>
      </c>
      <c r="K7820" s="6">
        <v>41</v>
      </c>
      <c r="L7820" s="6">
        <v>77</v>
      </c>
      <c r="M7820" s="6">
        <v>19</v>
      </c>
      <c r="N7820" s="6">
        <v>8</v>
      </c>
      <c r="O7820" s="6">
        <v>0.05</v>
      </c>
      <c r="P7820" s="8">
        <v>254.6</v>
      </c>
      <c r="Q7820" s="8">
        <v>145.12199999999999</v>
      </c>
      <c r="R7820" s="8">
        <f t="shared" si="367"/>
        <v>773.98400000000015</v>
      </c>
      <c r="S7820" s="8">
        <f>(((Sales[[#This Row],[Unit Price]]-(Sales[[#This Row],[Discount Applied]]*Sales[[#This Row],[Unit Price]]))-Q7820)/Q7820)*100</f>
        <v>66.666666666666686</v>
      </c>
      <c r="T7820" s="8">
        <f t="shared" si="368"/>
        <v>1934.96</v>
      </c>
      <c r="U7820" s="8">
        <f>Sales[[#This Row],[Unit Cost]]*Sales[[#This Row],[Order Quantity]]</f>
        <v>1160.9759999999999</v>
      </c>
    </row>
    <row r="7821" spans="1:21" x14ac:dyDescent="0.2">
      <c r="A7821" s="6" t="s">
        <v>8034</v>
      </c>
      <c r="B7821" s="6" t="s">
        <v>23</v>
      </c>
      <c r="C7821" s="6" t="s">
        <v>143</v>
      </c>
      <c r="D7821" s="7">
        <v>44100</v>
      </c>
      <c r="E7821" s="7">
        <v>44174</v>
      </c>
      <c r="F7821" s="7">
        <v>44177</v>
      </c>
      <c r="G7821" s="7">
        <v>44186</v>
      </c>
      <c r="H7821" s="6">
        <f t="shared" si="366"/>
        <v>12</v>
      </c>
      <c r="I7821" s="6" t="s">
        <v>215</v>
      </c>
      <c r="J7821" s="6">
        <v>21</v>
      </c>
      <c r="K7821" s="6">
        <v>18</v>
      </c>
      <c r="L7821" s="6">
        <v>366</v>
      </c>
      <c r="M7821" s="6">
        <v>45</v>
      </c>
      <c r="N7821" s="6">
        <v>1</v>
      </c>
      <c r="O7821" s="6">
        <v>0.1</v>
      </c>
      <c r="P7821" s="8">
        <v>2412</v>
      </c>
      <c r="Q7821" s="8">
        <v>1640.16</v>
      </c>
      <c r="R7821" s="8">
        <f t="shared" si="367"/>
        <v>530.6400000000001</v>
      </c>
      <c r="S7821" s="8">
        <f>(((Sales[[#This Row],[Unit Price]]-(Sales[[#This Row],[Discount Applied]]*Sales[[#This Row],[Unit Price]]))-Q7821)/Q7821)*100</f>
        <v>32.352941176470594</v>
      </c>
      <c r="T7821" s="8">
        <f t="shared" si="368"/>
        <v>2170.8000000000002</v>
      </c>
      <c r="U7821" s="8">
        <f>Sales[[#This Row],[Unit Cost]]*Sales[[#This Row],[Order Quantity]]</f>
        <v>1640.16</v>
      </c>
    </row>
    <row r="7822" spans="1:21" x14ac:dyDescent="0.2">
      <c r="A7822" s="6" t="s">
        <v>8035</v>
      </c>
      <c r="B7822" s="6" t="s">
        <v>23</v>
      </c>
      <c r="C7822" s="6" t="s">
        <v>143</v>
      </c>
      <c r="D7822" s="7">
        <v>44000</v>
      </c>
      <c r="E7822" s="7">
        <v>44174</v>
      </c>
      <c r="F7822" s="7">
        <v>44179</v>
      </c>
      <c r="G7822" s="7">
        <v>44187</v>
      </c>
      <c r="H7822" s="6">
        <f t="shared" si="366"/>
        <v>13</v>
      </c>
      <c r="I7822" s="6" t="s">
        <v>215</v>
      </c>
      <c r="J7822" s="6">
        <v>23</v>
      </c>
      <c r="K7822" s="6">
        <v>24</v>
      </c>
      <c r="L7822" s="6">
        <v>332</v>
      </c>
      <c r="M7822" s="6">
        <v>35</v>
      </c>
      <c r="N7822" s="6">
        <v>6</v>
      </c>
      <c r="O7822" s="6">
        <v>7.4999999999999997E-2</v>
      </c>
      <c r="P7822" s="8">
        <v>6050.1</v>
      </c>
      <c r="Q7822" s="8">
        <v>3509.058</v>
      </c>
      <c r="R7822" s="8">
        <f t="shared" si="367"/>
        <v>12523.707000000009</v>
      </c>
      <c r="S7822" s="8">
        <f>(((Sales[[#This Row],[Unit Price]]-(Sales[[#This Row],[Discount Applied]]*Sales[[#This Row],[Unit Price]]))-Q7822)/Q7822)*100</f>
        <v>59.48275862068968</v>
      </c>
      <c r="T7822" s="8">
        <f t="shared" si="368"/>
        <v>33578.055000000008</v>
      </c>
      <c r="U7822" s="8">
        <f>Sales[[#This Row],[Unit Cost]]*Sales[[#This Row],[Order Quantity]]</f>
        <v>21054.347999999998</v>
      </c>
    </row>
    <row r="7823" spans="1:21" x14ac:dyDescent="0.2">
      <c r="A7823" s="6" t="s">
        <v>8036</v>
      </c>
      <c r="B7823" s="6" t="s">
        <v>23</v>
      </c>
      <c r="C7823" s="6" t="s">
        <v>145</v>
      </c>
      <c r="D7823" s="7">
        <v>44000</v>
      </c>
      <c r="E7823" s="7">
        <v>44174</v>
      </c>
      <c r="F7823" s="7">
        <v>44198</v>
      </c>
      <c r="G7823" s="7">
        <v>44207</v>
      </c>
      <c r="H7823" s="6">
        <f t="shared" si="366"/>
        <v>33</v>
      </c>
      <c r="I7823" s="6" t="s">
        <v>215</v>
      </c>
      <c r="J7823" s="6">
        <v>23</v>
      </c>
      <c r="K7823" s="6">
        <v>12</v>
      </c>
      <c r="L7823" s="6">
        <v>111</v>
      </c>
      <c r="M7823" s="6">
        <v>7</v>
      </c>
      <c r="N7823" s="6">
        <v>1</v>
      </c>
      <c r="O7823" s="6">
        <v>0.1</v>
      </c>
      <c r="P7823" s="8">
        <v>1078.7</v>
      </c>
      <c r="Q7823" s="8">
        <v>744.303</v>
      </c>
      <c r="R7823" s="8">
        <f t="shared" si="367"/>
        <v>226.52700000000004</v>
      </c>
      <c r="S7823" s="8">
        <f>(((Sales[[#This Row],[Unit Price]]-(Sales[[#This Row],[Discount Applied]]*Sales[[#This Row],[Unit Price]]))-Q7823)/Q7823)*100</f>
        <v>30.434782608695659</v>
      </c>
      <c r="T7823" s="8">
        <f t="shared" si="368"/>
        <v>970.83</v>
      </c>
      <c r="U7823" s="8">
        <f>Sales[[#This Row],[Unit Cost]]*Sales[[#This Row],[Order Quantity]]</f>
        <v>744.303</v>
      </c>
    </row>
    <row r="7824" spans="1:21" x14ac:dyDescent="0.2">
      <c r="A7824" s="6" t="s">
        <v>8037</v>
      </c>
      <c r="B7824" s="6" t="s">
        <v>24</v>
      </c>
      <c r="C7824" s="6" t="s">
        <v>143</v>
      </c>
      <c r="D7824" s="7">
        <v>44100</v>
      </c>
      <c r="E7824" s="7">
        <v>44175</v>
      </c>
      <c r="F7824" s="7">
        <v>44198</v>
      </c>
      <c r="G7824" s="7">
        <v>44204</v>
      </c>
      <c r="H7824" s="6">
        <f t="shared" si="366"/>
        <v>29</v>
      </c>
      <c r="I7824" s="6" t="s">
        <v>215</v>
      </c>
      <c r="J7824" s="6">
        <v>4</v>
      </c>
      <c r="K7824" s="6">
        <v>19</v>
      </c>
      <c r="L7824" s="6">
        <v>348</v>
      </c>
      <c r="M7824" s="6">
        <v>2</v>
      </c>
      <c r="N7824" s="6">
        <v>5</v>
      </c>
      <c r="O7824" s="6">
        <v>7.4999999999999997E-2</v>
      </c>
      <c r="P7824" s="8">
        <v>1078.7</v>
      </c>
      <c r="Q7824" s="8">
        <v>679.58100000000002</v>
      </c>
      <c r="R7824" s="8">
        <f t="shared" si="367"/>
        <v>1591.0825</v>
      </c>
      <c r="S7824" s="8">
        <f>(((Sales[[#This Row],[Unit Price]]-(Sales[[#This Row],[Discount Applied]]*Sales[[#This Row],[Unit Price]]))-Q7824)/Q7824)*100</f>
        <v>46.825396825396822</v>
      </c>
      <c r="T7824" s="8">
        <f t="shared" si="368"/>
        <v>4988.9875000000002</v>
      </c>
      <c r="U7824" s="8">
        <f>Sales[[#This Row],[Unit Cost]]*Sales[[#This Row],[Order Quantity]]</f>
        <v>3397.9050000000002</v>
      </c>
    </row>
    <row r="7825" spans="1:21" x14ac:dyDescent="0.2">
      <c r="A7825" s="6" t="s">
        <v>8038</v>
      </c>
      <c r="B7825" s="6" t="s">
        <v>25</v>
      </c>
      <c r="C7825" s="6" t="s">
        <v>143</v>
      </c>
      <c r="D7825" s="7">
        <v>44100</v>
      </c>
      <c r="E7825" s="7">
        <v>44175</v>
      </c>
      <c r="F7825" s="7">
        <v>44203</v>
      </c>
      <c r="G7825" s="7">
        <v>44204</v>
      </c>
      <c r="H7825" s="6">
        <f t="shared" si="366"/>
        <v>29</v>
      </c>
      <c r="I7825" s="6" t="s">
        <v>215</v>
      </c>
      <c r="J7825" s="6">
        <v>15</v>
      </c>
      <c r="K7825" s="6">
        <v>39</v>
      </c>
      <c r="L7825" s="6">
        <v>346</v>
      </c>
      <c r="M7825" s="6">
        <v>39</v>
      </c>
      <c r="N7825" s="6">
        <v>8</v>
      </c>
      <c r="O7825" s="6">
        <v>0.05</v>
      </c>
      <c r="P7825" s="8">
        <v>268</v>
      </c>
      <c r="Q7825" s="8">
        <v>217.08</v>
      </c>
      <c r="R7825" s="8">
        <f t="shared" si="367"/>
        <v>300.15999999999985</v>
      </c>
      <c r="S7825" s="8">
        <f>(((Sales[[#This Row],[Unit Price]]-(Sales[[#This Row],[Discount Applied]]*Sales[[#This Row],[Unit Price]]))-Q7825)/Q7825)*100</f>
        <v>17.283950617283942</v>
      </c>
      <c r="T7825" s="8">
        <f t="shared" si="368"/>
        <v>2036.8</v>
      </c>
      <c r="U7825" s="8">
        <f>Sales[[#This Row],[Unit Cost]]*Sales[[#This Row],[Order Quantity]]</f>
        <v>1736.64</v>
      </c>
    </row>
    <row r="7826" spans="1:21" x14ac:dyDescent="0.2">
      <c r="A7826" s="6" t="s">
        <v>8039</v>
      </c>
      <c r="B7826" s="6" t="s">
        <v>25</v>
      </c>
      <c r="C7826" s="6" t="s">
        <v>146</v>
      </c>
      <c r="D7826" s="7">
        <v>44100</v>
      </c>
      <c r="E7826" s="7">
        <v>44175</v>
      </c>
      <c r="F7826" s="7">
        <v>44203</v>
      </c>
      <c r="G7826" s="7">
        <v>44207</v>
      </c>
      <c r="H7826" s="6">
        <f t="shared" si="366"/>
        <v>32</v>
      </c>
      <c r="I7826" s="6" t="s">
        <v>215</v>
      </c>
      <c r="J7826" s="6">
        <v>20</v>
      </c>
      <c r="K7826" s="6">
        <v>12</v>
      </c>
      <c r="L7826" s="6">
        <v>313</v>
      </c>
      <c r="M7826" s="6">
        <v>5</v>
      </c>
      <c r="N7826" s="6">
        <v>4</v>
      </c>
      <c r="O7826" s="6">
        <v>0.2</v>
      </c>
      <c r="P7826" s="8">
        <v>2479</v>
      </c>
      <c r="Q7826" s="8">
        <v>1760.09</v>
      </c>
      <c r="R7826" s="8">
        <f t="shared" si="367"/>
        <v>892.44000000000051</v>
      </c>
      <c r="S7826" s="8">
        <f>(((Sales[[#This Row],[Unit Price]]-(Sales[[#This Row],[Discount Applied]]*Sales[[#This Row],[Unit Price]]))-Q7826)/Q7826)*100</f>
        <v>12.676056338028177</v>
      </c>
      <c r="T7826" s="8">
        <f t="shared" si="368"/>
        <v>7932.8</v>
      </c>
      <c r="U7826" s="8">
        <f>Sales[[#This Row],[Unit Cost]]*Sales[[#This Row],[Order Quantity]]</f>
        <v>7040.36</v>
      </c>
    </row>
    <row r="7827" spans="1:21" x14ac:dyDescent="0.2">
      <c r="A7827" s="6" t="s">
        <v>8040</v>
      </c>
      <c r="B7827" s="6" t="s">
        <v>23</v>
      </c>
      <c r="C7827" s="6" t="s">
        <v>145</v>
      </c>
      <c r="D7827" s="7">
        <v>44100</v>
      </c>
      <c r="E7827" s="7">
        <v>44175</v>
      </c>
      <c r="F7827" s="7">
        <v>44183</v>
      </c>
      <c r="G7827" s="7">
        <v>44193</v>
      </c>
      <c r="H7827" s="6">
        <f t="shared" si="366"/>
        <v>18</v>
      </c>
      <c r="I7827" s="6" t="s">
        <v>215</v>
      </c>
      <c r="J7827" s="6">
        <v>21</v>
      </c>
      <c r="K7827" s="6">
        <v>14</v>
      </c>
      <c r="L7827" s="6">
        <v>139</v>
      </c>
      <c r="M7827" s="6">
        <v>23</v>
      </c>
      <c r="N7827" s="6">
        <v>6</v>
      </c>
      <c r="O7827" s="6">
        <v>0.15</v>
      </c>
      <c r="P7827" s="8">
        <v>227.8</v>
      </c>
      <c r="Q7827" s="8">
        <v>164.01599999999999</v>
      </c>
      <c r="R7827" s="8">
        <f t="shared" si="367"/>
        <v>177.6840000000002</v>
      </c>
      <c r="S7827" s="8">
        <f>(((Sales[[#This Row],[Unit Price]]-(Sales[[#This Row],[Discount Applied]]*Sales[[#This Row],[Unit Price]]))-Q7827)/Q7827)*100</f>
        <v>18.055555555555557</v>
      </c>
      <c r="T7827" s="8">
        <f t="shared" si="368"/>
        <v>1161.7800000000002</v>
      </c>
      <c r="U7827" s="8">
        <f>Sales[[#This Row],[Unit Cost]]*Sales[[#This Row],[Order Quantity]]</f>
        <v>984.096</v>
      </c>
    </row>
    <row r="7828" spans="1:21" x14ac:dyDescent="0.2">
      <c r="A7828" s="6" t="s">
        <v>8041</v>
      </c>
      <c r="B7828" s="6" t="s">
        <v>25</v>
      </c>
      <c r="C7828" s="6" t="s">
        <v>144</v>
      </c>
      <c r="D7828" s="7">
        <v>44000</v>
      </c>
      <c r="E7828" s="7">
        <v>44175</v>
      </c>
      <c r="F7828" s="7">
        <v>44199</v>
      </c>
      <c r="G7828" s="7">
        <v>44202</v>
      </c>
      <c r="H7828" s="6">
        <f t="shared" si="366"/>
        <v>27</v>
      </c>
      <c r="I7828" s="6" t="s">
        <v>215</v>
      </c>
      <c r="J7828" s="6">
        <v>20</v>
      </c>
      <c r="K7828" s="6">
        <v>29</v>
      </c>
      <c r="L7828" s="6">
        <v>79</v>
      </c>
      <c r="M7828" s="6">
        <v>4</v>
      </c>
      <c r="N7828" s="6">
        <v>6</v>
      </c>
      <c r="O7828" s="6">
        <v>0.2</v>
      </c>
      <c r="P7828" s="8">
        <v>6385.1</v>
      </c>
      <c r="Q7828" s="8">
        <v>5108.0800000000008</v>
      </c>
      <c r="R7828" s="8">
        <f t="shared" si="367"/>
        <v>0</v>
      </c>
      <c r="S7828" s="8">
        <f>(((Sales[[#This Row],[Unit Price]]-(Sales[[#This Row],[Discount Applied]]*Sales[[#This Row],[Unit Price]]))-Q7828)/Q7828)*100</f>
        <v>-1.7805020707837938E-14</v>
      </c>
      <c r="T7828" s="8">
        <f t="shared" si="368"/>
        <v>30648.480000000003</v>
      </c>
      <c r="U7828" s="8">
        <f>Sales[[#This Row],[Unit Cost]]*Sales[[#This Row],[Order Quantity]]</f>
        <v>30648.480000000003</v>
      </c>
    </row>
    <row r="7829" spans="1:21" x14ac:dyDescent="0.2">
      <c r="A7829" s="6" t="s">
        <v>8042</v>
      </c>
      <c r="B7829" s="6" t="s">
        <v>23</v>
      </c>
      <c r="C7829" s="6" t="s">
        <v>146</v>
      </c>
      <c r="D7829" s="7">
        <v>44100</v>
      </c>
      <c r="E7829" s="7">
        <v>44176</v>
      </c>
      <c r="F7829" s="7">
        <v>44178</v>
      </c>
      <c r="G7829" s="7">
        <v>44186</v>
      </c>
      <c r="H7829" s="6">
        <f t="shared" si="366"/>
        <v>10</v>
      </c>
      <c r="I7829" s="6" t="s">
        <v>215</v>
      </c>
      <c r="J7829" s="6">
        <v>22</v>
      </c>
      <c r="K7829" s="6">
        <v>19</v>
      </c>
      <c r="L7829" s="6">
        <v>327</v>
      </c>
      <c r="M7829" s="6">
        <v>33</v>
      </c>
      <c r="N7829" s="6">
        <v>4</v>
      </c>
      <c r="O7829" s="6">
        <v>0.4</v>
      </c>
      <c r="P7829" s="8">
        <v>3865.9</v>
      </c>
      <c r="Q7829" s="8">
        <v>2280.8809999999999</v>
      </c>
      <c r="R7829" s="8">
        <f t="shared" si="367"/>
        <v>154.63600000000042</v>
      </c>
      <c r="S7829" s="8">
        <f>(((Sales[[#This Row],[Unit Price]]-(Sales[[#This Row],[Discount Applied]]*Sales[[#This Row],[Unit Price]]))-Q7829)/Q7829)*100</f>
        <v>1.6949152542372929</v>
      </c>
      <c r="T7829" s="8">
        <f t="shared" si="368"/>
        <v>9278.16</v>
      </c>
      <c r="U7829" s="8">
        <f>Sales[[#This Row],[Unit Cost]]*Sales[[#This Row],[Order Quantity]]</f>
        <v>9123.5239999999994</v>
      </c>
    </row>
    <row r="7830" spans="1:21" x14ac:dyDescent="0.2">
      <c r="A7830" s="6" t="s">
        <v>8043</v>
      </c>
      <c r="B7830" s="6" t="s">
        <v>24</v>
      </c>
      <c r="C7830" s="6" t="s">
        <v>143</v>
      </c>
      <c r="D7830" s="7">
        <v>44100</v>
      </c>
      <c r="E7830" s="7">
        <v>44176</v>
      </c>
      <c r="F7830" s="7">
        <v>44185</v>
      </c>
      <c r="G7830" s="7">
        <v>44189</v>
      </c>
      <c r="H7830" s="6">
        <f t="shared" si="366"/>
        <v>13</v>
      </c>
      <c r="I7830" s="6" t="s">
        <v>215</v>
      </c>
      <c r="J7830" s="6">
        <v>3</v>
      </c>
      <c r="K7830" s="6">
        <v>3</v>
      </c>
      <c r="L7830" s="6">
        <v>364</v>
      </c>
      <c r="M7830" s="6">
        <v>29</v>
      </c>
      <c r="N7830" s="6">
        <v>4</v>
      </c>
      <c r="O7830" s="6">
        <v>0.05</v>
      </c>
      <c r="P7830" s="8">
        <v>3752</v>
      </c>
      <c r="Q7830" s="8">
        <v>2363.7600000000002</v>
      </c>
      <c r="R7830" s="8">
        <f t="shared" si="367"/>
        <v>4802.5599999999995</v>
      </c>
      <c r="S7830" s="8">
        <f>(((Sales[[#This Row],[Unit Price]]-(Sales[[#This Row],[Discount Applied]]*Sales[[#This Row],[Unit Price]]))-Q7830)/Q7830)*100</f>
        <v>50.793650793650777</v>
      </c>
      <c r="T7830" s="8">
        <f t="shared" si="368"/>
        <v>14257.6</v>
      </c>
      <c r="U7830" s="8">
        <f>Sales[[#This Row],[Unit Cost]]*Sales[[#This Row],[Order Quantity]]</f>
        <v>9455.0400000000009</v>
      </c>
    </row>
    <row r="7831" spans="1:21" x14ac:dyDescent="0.2">
      <c r="A7831" s="6" t="s">
        <v>8044</v>
      </c>
      <c r="B7831" s="6" t="s">
        <v>24</v>
      </c>
      <c r="C7831" s="6" t="s">
        <v>145</v>
      </c>
      <c r="D7831" s="7">
        <v>44000</v>
      </c>
      <c r="E7831" s="7">
        <v>44176</v>
      </c>
      <c r="F7831" s="7">
        <v>44190</v>
      </c>
      <c r="G7831" s="7">
        <v>44200</v>
      </c>
      <c r="H7831" s="6">
        <f t="shared" si="366"/>
        <v>24</v>
      </c>
      <c r="I7831" s="6" t="s">
        <v>215</v>
      </c>
      <c r="J7831" s="6">
        <v>8</v>
      </c>
      <c r="K7831" s="6">
        <v>15</v>
      </c>
      <c r="L7831" s="6">
        <v>93</v>
      </c>
      <c r="M7831" s="6">
        <v>35</v>
      </c>
      <c r="N7831" s="6">
        <v>3</v>
      </c>
      <c r="O7831" s="6">
        <v>0.1</v>
      </c>
      <c r="P7831" s="8">
        <v>1045.2</v>
      </c>
      <c r="Q7831" s="8">
        <v>512.14800000000002</v>
      </c>
      <c r="R7831" s="8">
        <f t="shared" si="367"/>
        <v>1285.5960000000005</v>
      </c>
      <c r="S7831" s="8">
        <f>(((Sales[[#This Row],[Unit Price]]-(Sales[[#This Row],[Discount Applied]]*Sales[[#This Row],[Unit Price]]))-Q7831)/Q7831)*100</f>
        <v>83.673469387755105</v>
      </c>
      <c r="T7831" s="8">
        <f t="shared" si="368"/>
        <v>2822.0400000000004</v>
      </c>
      <c r="U7831" s="8">
        <f>Sales[[#This Row],[Unit Cost]]*Sales[[#This Row],[Order Quantity]]</f>
        <v>1536.444</v>
      </c>
    </row>
    <row r="7832" spans="1:21" x14ac:dyDescent="0.2">
      <c r="A7832" s="6" t="s">
        <v>8045</v>
      </c>
      <c r="B7832" s="6" t="s">
        <v>24</v>
      </c>
      <c r="C7832" s="6" t="s">
        <v>143</v>
      </c>
      <c r="D7832" s="7">
        <v>44100</v>
      </c>
      <c r="E7832" s="7">
        <v>44177</v>
      </c>
      <c r="F7832" s="7">
        <v>44191</v>
      </c>
      <c r="G7832" s="7">
        <v>44194</v>
      </c>
      <c r="H7832" s="6">
        <f t="shared" si="366"/>
        <v>17</v>
      </c>
      <c r="I7832" s="6" t="s">
        <v>215</v>
      </c>
      <c r="J7832" s="6">
        <v>9</v>
      </c>
      <c r="K7832" s="6">
        <v>19</v>
      </c>
      <c r="L7832" s="6">
        <v>350</v>
      </c>
      <c r="M7832" s="6">
        <v>5</v>
      </c>
      <c r="N7832" s="6">
        <v>8</v>
      </c>
      <c r="O7832" s="6">
        <v>0.1</v>
      </c>
      <c r="P7832" s="8">
        <v>951.4</v>
      </c>
      <c r="Q7832" s="8">
        <v>694.52199999999993</v>
      </c>
      <c r="R7832" s="8">
        <f t="shared" si="367"/>
        <v>1293.9040000000005</v>
      </c>
      <c r="S7832" s="8">
        <f>(((Sales[[#This Row],[Unit Price]]-(Sales[[#This Row],[Discount Applied]]*Sales[[#This Row],[Unit Price]]))-Q7832)/Q7832)*100</f>
        <v>23.287671232876722</v>
      </c>
      <c r="T7832" s="8">
        <f t="shared" si="368"/>
        <v>6850.08</v>
      </c>
      <c r="U7832" s="8">
        <f>Sales[[#This Row],[Unit Cost]]*Sales[[#This Row],[Order Quantity]]</f>
        <v>5556.1759999999995</v>
      </c>
    </row>
    <row r="7833" spans="1:21" x14ac:dyDescent="0.2">
      <c r="A7833" s="6" t="s">
        <v>8046</v>
      </c>
      <c r="B7833" s="6" t="s">
        <v>23</v>
      </c>
      <c r="C7833" s="6" t="s">
        <v>146</v>
      </c>
      <c r="D7833" s="7">
        <v>44100</v>
      </c>
      <c r="E7833" s="7">
        <v>44177</v>
      </c>
      <c r="F7833" s="7">
        <v>44185</v>
      </c>
      <c r="G7833" s="7">
        <v>44191</v>
      </c>
      <c r="H7833" s="6">
        <f t="shared" si="366"/>
        <v>14</v>
      </c>
      <c r="I7833" s="6" t="s">
        <v>215</v>
      </c>
      <c r="J7833" s="6">
        <v>20</v>
      </c>
      <c r="K7833" s="6">
        <v>32</v>
      </c>
      <c r="L7833" s="6">
        <v>310</v>
      </c>
      <c r="M7833" s="6">
        <v>25</v>
      </c>
      <c r="N7833" s="6">
        <v>6</v>
      </c>
      <c r="O7833" s="6">
        <v>0.15</v>
      </c>
      <c r="P7833" s="8">
        <v>268</v>
      </c>
      <c r="Q7833" s="8">
        <v>219.76</v>
      </c>
      <c r="R7833" s="8">
        <f t="shared" si="367"/>
        <v>48.240000000000009</v>
      </c>
      <c r="S7833" s="8">
        <f>(((Sales[[#This Row],[Unit Price]]-(Sales[[#This Row],[Discount Applied]]*Sales[[#This Row],[Unit Price]]))-Q7833)/Q7833)*100</f>
        <v>3.6585365853658631</v>
      </c>
      <c r="T7833" s="8">
        <f t="shared" si="368"/>
        <v>1366.8</v>
      </c>
      <c r="U7833" s="8">
        <f>Sales[[#This Row],[Unit Cost]]*Sales[[#This Row],[Order Quantity]]</f>
        <v>1318.56</v>
      </c>
    </row>
    <row r="7834" spans="1:21" x14ac:dyDescent="0.2">
      <c r="A7834" s="6" t="s">
        <v>8047</v>
      </c>
      <c r="B7834" s="6" t="s">
        <v>24</v>
      </c>
      <c r="C7834" s="6" t="s">
        <v>146</v>
      </c>
      <c r="D7834" s="7">
        <v>44100</v>
      </c>
      <c r="E7834" s="7">
        <v>44177</v>
      </c>
      <c r="F7834" s="7">
        <v>44198</v>
      </c>
      <c r="G7834" s="7">
        <v>44199</v>
      </c>
      <c r="H7834" s="6">
        <f t="shared" si="366"/>
        <v>22</v>
      </c>
      <c r="I7834" s="6" t="s">
        <v>215</v>
      </c>
      <c r="J7834" s="6">
        <v>7</v>
      </c>
      <c r="K7834" s="6">
        <v>25</v>
      </c>
      <c r="L7834" s="6">
        <v>322</v>
      </c>
      <c r="M7834" s="6">
        <v>37</v>
      </c>
      <c r="N7834" s="6">
        <v>1</v>
      </c>
      <c r="O7834" s="6">
        <v>0.05</v>
      </c>
      <c r="P7834" s="8">
        <v>2405.3000000000002</v>
      </c>
      <c r="Q7834" s="8">
        <v>1058.3320000000001</v>
      </c>
      <c r="R7834" s="8">
        <f t="shared" si="367"/>
        <v>1226.7030000000002</v>
      </c>
      <c r="S7834" s="8">
        <f>(((Sales[[#This Row],[Unit Price]]-(Sales[[#This Row],[Discount Applied]]*Sales[[#This Row],[Unit Price]]))-Q7834)/Q7834)*100</f>
        <v>115.90909090909092</v>
      </c>
      <c r="T7834" s="8">
        <f t="shared" si="368"/>
        <v>2285.0350000000003</v>
      </c>
      <c r="U7834" s="8">
        <f>Sales[[#This Row],[Unit Cost]]*Sales[[#This Row],[Order Quantity]]</f>
        <v>1058.3320000000001</v>
      </c>
    </row>
    <row r="7835" spans="1:21" x14ac:dyDescent="0.2">
      <c r="A7835" s="6" t="s">
        <v>8048</v>
      </c>
      <c r="B7835" s="6" t="s">
        <v>24</v>
      </c>
      <c r="C7835" s="6" t="s">
        <v>147</v>
      </c>
      <c r="D7835" s="7">
        <v>44000</v>
      </c>
      <c r="E7835" s="7">
        <v>44177</v>
      </c>
      <c r="F7835" s="7">
        <v>44185</v>
      </c>
      <c r="G7835" s="7">
        <v>44195</v>
      </c>
      <c r="H7835" s="6">
        <f t="shared" si="366"/>
        <v>18</v>
      </c>
      <c r="I7835" s="6" t="s">
        <v>215</v>
      </c>
      <c r="J7835" s="6">
        <v>4</v>
      </c>
      <c r="K7835" s="6">
        <v>19</v>
      </c>
      <c r="L7835" s="6">
        <v>214</v>
      </c>
      <c r="M7835" s="6">
        <v>26</v>
      </c>
      <c r="N7835" s="6">
        <v>6</v>
      </c>
      <c r="O7835" s="6">
        <v>0.05</v>
      </c>
      <c r="P7835" s="8">
        <v>991.6</v>
      </c>
      <c r="Q7835" s="8">
        <v>614.79200000000003</v>
      </c>
      <c r="R7835" s="8">
        <f t="shared" si="367"/>
        <v>1963.3680000000004</v>
      </c>
      <c r="S7835" s="8">
        <f>(((Sales[[#This Row],[Unit Price]]-(Sales[[#This Row],[Discount Applied]]*Sales[[#This Row],[Unit Price]]))-Q7835)/Q7835)*100</f>
        <v>53.22580645161289</v>
      </c>
      <c r="T7835" s="8">
        <f t="shared" si="368"/>
        <v>5652.1200000000008</v>
      </c>
      <c r="U7835" s="8">
        <f>Sales[[#This Row],[Unit Cost]]*Sales[[#This Row],[Order Quantity]]</f>
        <v>3688.7520000000004</v>
      </c>
    </row>
    <row r="7836" spans="1:21" x14ac:dyDescent="0.2">
      <c r="A7836" s="6" t="s">
        <v>8049</v>
      </c>
      <c r="B7836" s="6" t="s">
        <v>26</v>
      </c>
      <c r="C7836" s="6" t="s">
        <v>145</v>
      </c>
      <c r="D7836" s="7">
        <v>44100</v>
      </c>
      <c r="E7836" s="7">
        <v>44177</v>
      </c>
      <c r="F7836" s="7">
        <v>44192</v>
      </c>
      <c r="G7836" s="7">
        <v>44195</v>
      </c>
      <c r="H7836" s="6">
        <f t="shared" si="366"/>
        <v>18</v>
      </c>
      <c r="I7836" s="6" t="s">
        <v>215</v>
      </c>
      <c r="J7836" s="6">
        <v>26</v>
      </c>
      <c r="K7836" s="6">
        <v>3</v>
      </c>
      <c r="L7836" s="6">
        <v>92</v>
      </c>
      <c r="M7836" s="6">
        <v>2</v>
      </c>
      <c r="N7836" s="6">
        <v>1</v>
      </c>
      <c r="O7836" s="6">
        <v>0.15</v>
      </c>
      <c r="P7836" s="8">
        <v>2010</v>
      </c>
      <c r="Q7836" s="8">
        <v>1688.3999999999999</v>
      </c>
      <c r="R7836" s="8">
        <f t="shared" si="367"/>
        <v>20.100000000000136</v>
      </c>
      <c r="S7836" s="8">
        <f>(((Sales[[#This Row],[Unit Price]]-(Sales[[#This Row],[Discount Applied]]*Sales[[#This Row],[Unit Price]]))-Q7836)/Q7836)*100</f>
        <v>1.1904761904761987</v>
      </c>
      <c r="T7836" s="8">
        <f t="shared" si="368"/>
        <v>1708.5</v>
      </c>
      <c r="U7836" s="8">
        <f>Sales[[#This Row],[Unit Cost]]*Sales[[#This Row],[Order Quantity]]</f>
        <v>1688.3999999999999</v>
      </c>
    </row>
    <row r="7837" spans="1:21" x14ac:dyDescent="0.2">
      <c r="A7837" s="6" t="s">
        <v>8050</v>
      </c>
      <c r="B7837" s="6" t="s">
        <v>25</v>
      </c>
      <c r="C7837" s="6" t="s">
        <v>145</v>
      </c>
      <c r="D7837" s="7">
        <v>44100</v>
      </c>
      <c r="E7837" s="7">
        <v>44177</v>
      </c>
      <c r="F7837" s="7">
        <v>44190</v>
      </c>
      <c r="G7837" s="7">
        <v>44193</v>
      </c>
      <c r="H7837" s="6">
        <f t="shared" si="366"/>
        <v>16</v>
      </c>
      <c r="I7837" s="6" t="s">
        <v>215</v>
      </c>
      <c r="J7837" s="6">
        <v>15</v>
      </c>
      <c r="K7837" s="6">
        <v>2</v>
      </c>
      <c r="L7837" s="6">
        <v>125</v>
      </c>
      <c r="M7837" s="6">
        <v>47</v>
      </c>
      <c r="N7837" s="6">
        <v>1</v>
      </c>
      <c r="O7837" s="6">
        <v>7.4999999999999997E-2</v>
      </c>
      <c r="P7837" s="8">
        <v>971.5</v>
      </c>
      <c r="Q7837" s="8">
        <v>524.61</v>
      </c>
      <c r="R7837" s="8">
        <f t="shared" si="367"/>
        <v>374.02750000000003</v>
      </c>
      <c r="S7837" s="8">
        <f>(((Sales[[#This Row],[Unit Price]]-(Sales[[#This Row],[Discount Applied]]*Sales[[#This Row],[Unit Price]]))-Q7837)/Q7837)*100</f>
        <v>71.296296296296305</v>
      </c>
      <c r="T7837" s="8">
        <f t="shared" si="368"/>
        <v>898.63750000000005</v>
      </c>
      <c r="U7837" s="8">
        <f>Sales[[#This Row],[Unit Cost]]*Sales[[#This Row],[Order Quantity]]</f>
        <v>524.61</v>
      </c>
    </row>
    <row r="7838" spans="1:21" x14ac:dyDescent="0.2">
      <c r="A7838" s="6" t="s">
        <v>8051</v>
      </c>
      <c r="B7838" s="6" t="s">
        <v>25</v>
      </c>
      <c r="C7838" s="6" t="s">
        <v>145</v>
      </c>
      <c r="D7838" s="7">
        <v>44100</v>
      </c>
      <c r="E7838" s="7">
        <v>44178</v>
      </c>
      <c r="F7838" s="7">
        <v>44206</v>
      </c>
      <c r="G7838" s="7">
        <v>44213</v>
      </c>
      <c r="H7838" s="6">
        <f t="shared" si="366"/>
        <v>35</v>
      </c>
      <c r="I7838" s="6" t="s">
        <v>215</v>
      </c>
      <c r="J7838" s="6">
        <v>12</v>
      </c>
      <c r="K7838" s="6">
        <v>17</v>
      </c>
      <c r="L7838" s="6">
        <v>175</v>
      </c>
      <c r="M7838" s="6">
        <v>41</v>
      </c>
      <c r="N7838" s="6">
        <v>6</v>
      </c>
      <c r="O7838" s="6">
        <v>0.05</v>
      </c>
      <c r="P7838" s="8">
        <v>5065.2</v>
      </c>
      <c r="Q7838" s="8">
        <v>4102.8119999999999</v>
      </c>
      <c r="R7838" s="8">
        <f t="shared" si="367"/>
        <v>4254.7679999999964</v>
      </c>
      <c r="S7838" s="8">
        <f>(((Sales[[#This Row],[Unit Price]]-(Sales[[#This Row],[Discount Applied]]*Sales[[#This Row],[Unit Price]]))-Q7838)/Q7838)*100</f>
        <v>17.283950617283946</v>
      </c>
      <c r="T7838" s="8">
        <f t="shared" si="368"/>
        <v>28871.639999999996</v>
      </c>
      <c r="U7838" s="8">
        <f>Sales[[#This Row],[Unit Cost]]*Sales[[#This Row],[Order Quantity]]</f>
        <v>24616.871999999999</v>
      </c>
    </row>
    <row r="7839" spans="1:21" x14ac:dyDescent="0.2">
      <c r="A7839" s="6" t="s">
        <v>8052</v>
      </c>
      <c r="B7839" s="6" t="s">
        <v>24</v>
      </c>
      <c r="C7839" s="6" t="s">
        <v>146</v>
      </c>
      <c r="D7839" s="7">
        <v>44100</v>
      </c>
      <c r="E7839" s="7">
        <v>44178</v>
      </c>
      <c r="F7839" s="7">
        <v>44196</v>
      </c>
      <c r="G7839" s="7">
        <v>44205</v>
      </c>
      <c r="H7839" s="6">
        <f t="shared" si="366"/>
        <v>27</v>
      </c>
      <c r="I7839" s="6" t="s">
        <v>215</v>
      </c>
      <c r="J7839" s="6">
        <v>5</v>
      </c>
      <c r="K7839" s="6">
        <v>6</v>
      </c>
      <c r="L7839" s="6">
        <v>286</v>
      </c>
      <c r="M7839" s="6">
        <v>9</v>
      </c>
      <c r="N7839" s="6">
        <v>2</v>
      </c>
      <c r="O7839" s="6">
        <v>0.3</v>
      </c>
      <c r="P7839" s="8">
        <v>2539.3000000000002</v>
      </c>
      <c r="Q7839" s="8">
        <v>1371.2220000000002</v>
      </c>
      <c r="R7839" s="8">
        <f t="shared" si="367"/>
        <v>812.57600000000002</v>
      </c>
      <c r="S7839" s="8">
        <f>(((Sales[[#This Row],[Unit Price]]-(Sales[[#This Row],[Discount Applied]]*Sales[[#This Row],[Unit Price]]))-Q7839)/Q7839)*100</f>
        <v>29.629629629629626</v>
      </c>
      <c r="T7839" s="8">
        <f t="shared" si="368"/>
        <v>3555.0200000000004</v>
      </c>
      <c r="U7839" s="8">
        <f>Sales[[#This Row],[Unit Cost]]*Sales[[#This Row],[Order Quantity]]</f>
        <v>2742.4440000000004</v>
      </c>
    </row>
    <row r="7840" spans="1:21" x14ac:dyDescent="0.2">
      <c r="A7840" s="6" t="s">
        <v>8053</v>
      </c>
      <c r="B7840" s="6" t="s">
        <v>24</v>
      </c>
      <c r="C7840" s="6" t="s">
        <v>143</v>
      </c>
      <c r="D7840" s="7">
        <v>44100</v>
      </c>
      <c r="E7840" s="7">
        <v>44178</v>
      </c>
      <c r="F7840" s="7">
        <v>44185</v>
      </c>
      <c r="G7840" s="7">
        <v>44187</v>
      </c>
      <c r="H7840" s="6">
        <f t="shared" si="366"/>
        <v>9</v>
      </c>
      <c r="I7840" s="6" t="s">
        <v>215</v>
      </c>
      <c r="J7840" s="6">
        <v>12</v>
      </c>
      <c r="K7840" s="6">
        <v>23</v>
      </c>
      <c r="L7840" s="6">
        <v>344</v>
      </c>
      <c r="M7840" s="6">
        <v>37</v>
      </c>
      <c r="N7840" s="6">
        <v>5</v>
      </c>
      <c r="O7840" s="6">
        <v>7.4999999999999997E-2</v>
      </c>
      <c r="P7840" s="8">
        <v>1118.9000000000001</v>
      </c>
      <c r="Q7840" s="8">
        <v>447.56000000000006</v>
      </c>
      <c r="R7840" s="8">
        <f t="shared" si="367"/>
        <v>2937.1125000000002</v>
      </c>
      <c r="S7840" s="8">
        <f>(((Sales[[#This Row],[Unit Price]]-(Sales[[#This Row],[Discount Applied]]*Sales[[#This Row],[Unit Price]]))-Q7840)/Q7840)*100</f>
        <v>131.24999999999997</v>
      </c>
      <c r="T7840" s="8">
        <f t="shared" si="368"/>
        <v>5174.9125000000004</v>
      </c>
      <c r="U7840" s="8">
        <f>Sales[[#This Row],[Unit Cost]]*Sales[[#This Row],[Order Quantity]]</f>
        <v>2237.8000000000002</v>
      </c>
    </row>
    <row r="7841" spans="1:21" x14ac:dyDescent="0.2">
      <c r="A7841" s="6" t="s">
        <v>8054</v>
      </c>
      <c r="B7841" s="6" t="s">
        <v>25</v>
      </c>
      <c r="C7841" s="6" t="s">
        <v>147</v>
      </c>
      <c r="D7841" s="7">
        <v>44100</v>
      </c>
      <c r="E7841" s="7">
        <v>44178</v>
      </c>
      <c r="F7841" s="7">
        <v>44203</v>
      </c>
      <c r="G7841" s="7">
        <v>44205</v>
      </c>
      <c r="H7841" s="6">
        <f t="shared" si="366"/>
        <v>27</v>
      </c>
      <c r="I7841" s="6" t="s">
        <v>215</v>
      </c>
      <c r="J7841" s="6">
        <v>13</v>
      </c>
      <c r="K7841" s="6">
        <v>16</v>
      </c>
      <c r="L7841" s="6">
        <v>258</v>
      </c>
      <c r="M7841" s="6">
        <v>46</v>
      </c>
      <c r="N7841" s="6">
        <v>2</v>
      </c>
      <c r="O7841" s="6">
        <v>0.05</v>
      </c>
      <c r="P7841" s="8">
        <v>3839.1</v>
      </c>
      <c r="Q7841" s="8">
        <v>2956.107</v>
      </c>
      <c r="R7841" s="8">
        <f t="shared" si="367"/>
        <v>1382.076</v>
      </c>
      <c r="S7841" s="8">
        <f>(((Sales[[#This Row],[Unit Price]]-(Sales[[#This Row],[Discount Applied]]*Sales[[#This Row],[Unit Price]]))-Q7841)/Q7841)*100</f>
        <v>23.376623376623375</v>
      </c>
      <c r="T7841" s="8">
        <f t="shared" si="368"/>
        <v>7294.29</v>
      </c>
      <c r="U7841" s="8">
        <f>Sales[[#This Row],[Unit Cost]]*Sales[[#This Row],[Order Quantity]]</f>
        <v>5912.2139999999999</v>
      </c>
    </row>
    <row r="7842" spans="1:21" x14ac:dyDescent="0.2">
      <c r="A7842" s="6" t="s">
        <v>8055</v>
      </c>
      <c r="B7842" s="6" t="s">
        <v>25</v>
      </c>
      <c r="C7842" s="6" t="s">
        <v>145</v>
      </c>
      <c r="D7842" s="7">
        <v>44100</v>
      </c>
      <c r="E7842" s="7">
        <v>44178</v>
      </c>
      <c r="F7842" s="7">
        <v>44199</v>
      </c>
      <c r="G7842" s="7">
        <v>44207</v>
      </c>
      <c r="H7842" s="6">
        <f t="shared" si="366"/>
        <v>29</v>
      </c>
      <c r="I7842" s="6" t="s">
        <v>215</v>
      </c>
      <c r="J7842" s="6">
        <v>18</v>
      </c>
      <c r="K7842" s="6">
        <v>15</v>
      </c>
      <c r="L7842" s="6">
        <v>137</v>
      </c>
      <c r="M7842" s="6">
        <v>23</v>
      </c>
      <c r="N7842" s="6">
        <v>5</v>
      </c>
      <c r="O7842" s="6">
        <v>7.4999999999999997E-2</v>
      </c>
      <c r="P7842" s="8">
        <v>6070.2</v>
      </c>
      <c r="Q7842" s="8">
        <v>4249.1399999999994</v>
      </c>
      <c r="R7842" s="8">
        <f t="shared" si="367"/>
        <v>6828.9750000000022</v>
      </c>
      <c r="S7842" s="8">
        <f>(((Sales[[#This Row],[Unit Price]]-(Sales[[#This Row],[Discount Applied]]*Sales[[#This Row],[Unit Price]]))-Q7842)/Q7842)*100</f>
        <v>32.142857142857153</v>
      </c>
      <c r="T7842" s="8">
        <f t="shared" si="368"/>
        <v>28074.674999999999</v>
      </c>
      <c r="U7842" s="8">
        <f>Sales[[#This Row],[Unit Cost]]*Sales[[#This Row],[Order Quantity]]</f>
        <v>21245.699999999997</v>
      </c>
    </row>
    <row r="7843" spans="1:21" x14ac:dyDescent="0.2">
      <c r="A7843" s="6" t="s">
        <v>8056</v>
      </c>
      <c r="B7843" s="6" t="s">
        <v>23</v>
      </c>
      <c r="C7843" s="6" t="s">
        <v>145</v>
      </c>
      <c r="D7843" s="7">
        <v>44100</v>
      </c>
      <c r="E7843" s="7">
        <v>44178</v>
      </c>
      <c r="F7843" s="7">
        <v>44190</v>
      </c>
      <c r="G7843" s="7">
        <v>44199</v>
      </c>
      <c r="H7843" s="6">
        <f t="shared" si="366"/>
        <v>21</v>
      </c>
      <c r="I7843" s="6" t="s">
        <v>215</v>
      </c>
      <c r="J7843" s="6">
        <v>25</v>
      </c>
      <c r="K7843" s="6">
        <v>3</v>
      </c>
      <c r="L7843" s="6">
        <v>146</v>
      </c>
      <c r="M7843" s="6">
        <v>36</v>
      </c>
      <c r="N7843" s="6">
        <v>5</v>
      </c>
      <c r="O7843" s="6">
        <v>0.05</v>
      </c>
      <c r="P7843" s="8">
        <v>1125.6000000000001</v>
      </c>
      <c r="Q7843" s="8">
        <v>720.38400000000013</v>
      </c>
      <c r="R7843" s="8">
        <f t="shared" si="367"/>
        <v>1744.6800000000007</v>
      </c>
      <c r="S7843" s="8">
        <f>(((Sales[[#This Row],[Unit Price]]-(Sales[[#This Row],[Discount Applied]]*Sales[[#This Row],[Unit Price]]))-Q7843)/Q7843)*100</f>
        <v>48.437499999999993</v>
      </c>
      <c r="T7843" s="8">
        <f t="shared" si="368"/>
        <v>5346.6000000000013</v>
      </c>
      <c r="U7843" s="8">
        <f>Sales[[#This Row],[Unit Cost]]*Sales[[#This Row],[Order Quantity]]</f>
        <v>3601.9200000000005</v>
      </c>
    </row>
    <row r="7844" spans="1:21" x14ac:dyDescent="0.2">
      <c r="A7844" s="6" t="s">
        <v>8057</v>
      </c>
      <c r="B7844" s="6" t="s">
        <v>25</v>
      </c>
      <c r="C7844" s="6" t="s">
        <v>145</v>
      </c>
      <c r="D7844" s="7">
        <v>44100</v>
      </c>
      <c r="E7844" s="7">
        <v>44178</v>
      </c>
      <c r="F7844" s="7">
        <v>44183</v>
      </c>
      <c r="G7844" s="7">
        <v>44190</v>
      </c>
      <c r="H7844" s="6">
        <f t="shared" si="366"/>
        <v>12</v>
      </c>
      <c r="I7844" s="6" t="s">
        <v>215</v>
      </c>
      <c r="J7844" s="6">
        <v>18</v>
      </c>
      <c r="K7844" s="6">
        <v>22</v>
      </c>
      <c r="L7844" s="6">
        <v>149</v>
      </c>
      <c r="M7844" s="6">
        <v>44</v>
      </c>
      <c r="N7844" s="6">
        <v>6</v>
      </c>
      <c r="O7844" s="6">
        <v>0.2</v>
      </c>
      <c r="P7844" s="8">
        <v>1005</v>
      </c>
      <c r="Q7844" s="8">
        <v>492.45</v>
      </c>
      <c r="R7844" s="8">
        <f t="shared" si="367"/>
        <v>1869.3000000000002</v>
      </c>
      <c r="S7844" s="8">
        <f>(((Sales[[#This Row],[Unit Price]]-(Sales[[#This Row],[Discount Applied]]*Sales[[#This Row],[Unit Price]]))-Q7844)/Q7844)*100</f>
        <v>63.265306122448983</v>
      </c>
      <c r="T7844" s="8">
        <f t="shared" si="368"/>
        <v>4824</v>
      </c>
      <c r="U7844" s="8">
        <f>Sales[[#This Row],[Unit Cost]]*Sales[[#This Row],[Order Quantity]]</f>
        <v>2954.7</v>
      </c>
    </row>
    <row r="7845" spans="1:21" x14ac:dyDescent="0.2">
      <c r="A7845" s="6" t="s">
        <v>8058</v>
      </c>
      <c r="B7845" s="6" t="s">
        <v>24</v>
      </c>
      <c r="C7845" s="6" t="s">
        <v>147</v>
      </c>
      <c r="D7845" s="7">
        <v>44100</v>
      </c>
      <c r="E7845" s="7">
        <v>44178</v>
      </c>
      <c r="F7845" s="7">
        <v>44205</v>
      </c>
      <c r="G7845" s="7">
        <v>44206</v>
      </c>
      <c r="H7845" s="6">
        <f t="shared" si="366"/>
        <v>28</v>
      </c>
      <c r="I7845" s="6" t="s">
        <v>215</v>
      </c>
      <c r="J7845" s="6">
        <v>5</v>
      </c>
      <c r="K7845" s="6">
        <v>12</v>
      </c>
      <c r="L7845" s="6">
        <v>208</v>
      </c>
      <c r="M7845" s="6">
        <v>13</v>
      </c>
      <c r="N7845" s="6">
        <v>7</v>
      </c>
      <c r="O7845" s="6">
        <v>0.05</v>
      </c>
      <c r="P7845" s="8">
        <v>3819</v>
      </c>
      <c r="Q7845" s="8">
        <v>1565.79</v>
      </c>
      <c r="R7845" s="8">
        <f t="shared" si="367"/>
        <v>14435.82</v>
      </c>
      <c r="S7845" s="8">
        <f>(((Sales[[#This Row],[Unit Price]]-(Sales[[#This Row],[Discount Applied]]*Sales[[#This Row],[Unit Price]]))-Q7845)/Q7845)*100</f>
        <v>131.70731707317074</v>
      </c>
      <c r="T7845" s="8">
        <f t="shared" si="368"/>
        <v>25396.35</v>
      </c>
      <c r="U7845" s="8">
        <f>Sales[[#This Row],[Unit Cost]]*Sales[[#This Row],[Order Quantity]]</f>
        <v>10960.529999999999</v>
      </c>
    </row>
    <row r="7846" spans="1:21" x14ac:dyDescent="0.2">
      <c r="A7846" s="6" t="s">
        <v>8059</v>
      </c>
      <c r="B7846" s="6" t="s">
        <v>25</v>
      </c>
      <c r="C7846" s="6" t="s">
        <v>144</v>
      </c>
      <c r="D7846" s="7">
        <v>44000</v>
      </c>
      <c r="E7846" s="7">
        <v>44178</v>
      </c>
      <c r="F7846" s="7">
        <v>44194</v>
      </c>
      <c r="G7846" s="7">
        <v>44196</v>
      </c>
      <c r="H7846" s="6">
        <f t="shared" si="366"/>
        <v>18</v>
      </c>
      <c r="I7846" s="6" t="s">
        <v>215</v>
      </c>
      <c r="J7846" s="6">
        <v>19</v>
      </c>
      <c r="K7846" s="6">
        <v>10</v>
      </c>
      <c r="L7846" s="6">
        <v>82</v>
      </c>
      <c r="M7846" s="6">
        <v>31</v>
      </c>
      <c r="N7846" s="6">
        <v>6</v>
      </c>
      <c r="O7846" s="6">
        <v>0.4</v>
      </c>
      <c r="P7846" s="8">
        <v>2559.4</v>
      </c>
      <c r="Q7846" s="8">
        <v>1970.7380000000001</v>
      </c>
      <c r="R7846" s="8">
        <f t="shared" si="367"/>
        <v>-2610.5879999999997</v>
      </c>
      <c r="S7846" s="8">
        <f>(((Sales[[#This Row],[Unit Price]]-(Sales[[#This Row],[Discount Applied]]*Sales[[#This Row],[Unit Price]]))-Q7846)/Q7846)*100</f>
        <v>-22.077922077922086</v>
      </c>
      <c r="T7846" s="8">
        <f t="shared" si="368"/>
        <v>9213.84</v>
      </c>
      <c r="U7846" s="8">
        <f>Sales[[#This Row],[Unit Cost]]*Sales[[#This Row],[Order Quantity]]</f>
        <v>11824.428</v>
      </c>
    </row>
    <row r="7847" spans="1:21" x14ac:dyDescent="0.2">
      <c r="A7847" s="6" t="s">
        <v>8060</v>
      </c>
      <c r="B7847" s="6" t="s">
        <v>24</v>
      </c>
      <c r="C7847" s="6" t="s">
        <v>146</v>
      </c>
      <c r="D7847" s="7">
        <v>44100</v>
      </c>
      <c r="E7847" s="7">
        <v>44179</v>
      </c>
      <c r="F7847" s="7">
        <v>44197</v>
      </c>
      <c r="G7847" s="7">
        <v>44201</v>
      </c>
      <c r="H7847" s="6">
        <f t="shared" si="366"/>
        <v>22</v>
      </c>
      <c r="I7847" s="6" t="s">
        <v>215</v>
      </c>
      <c r="J7847" s="6">
        <v>12</v>
      </c>
      <c r="K7847" s="6">
        <v>27</v>
      </c>
      <c r="L7847" s="6">
        <v>287</v>
      </c>
      <c r="M7847" s="6">
        <v>19</v>
      </c>
      <c r="N7847" s="6">
        <v>7</v>
      </c>
      <c r="O7847" s="6">
        <v>7.4999999999999997E-2</v>
      </c>
      <c r="P7847" s="8">
        <v>1286.4000000000001</v>
      </c>
      <c r="Q7847" s="8">
        <v>990.52800000000013</v>
      </c>
      <c r="R7847" s="8">
        <f t="shared" si="367"/>
        <v>1395.7439999999997</v>
      </c>
      <c r="S7847" s="8">
        <f>(((Sales[[#This Row],[Unit Price]]-(Sales[[#This Row],[Discount Applied]]*Sales[[#This Row],[Unit Price]]))-Q7847)/Q7847)*100</f>
        <v>20.12987012987012</v>
      </c>
      <c r="T7847" s="8">
        <f t="shared" si="368"/>
        <v>8329.44</v>
      </c>
      <c r="U7847" s="8">
        <f>Sales[[#This Row],[Unit Cost]]*Sales[[#This Row],[Order Quantity]]</f>
        <v>6933.6960000000008</v>
      </c>
    </row>
    <row r="7848" spans="1:21" x14ac:dyDescent="0.2">
      <c r="A7848" s="6" t="s">
        <v>8061</v>
      </c>
      <c r="B7848" s="6" t="s">
        <v>24</v>
      </c>
      <c r="C7848" s="6" t="s">
        <v>147</v>
      </c>
      <c r="D7848" s="7">
        <v>44100</v>
      </c>
      <c r="E7848" s="7">
        <v>44179</v>
      </c>
      <c r="F7848" s="7">
        <v>44201</v>
      </c>
      <c r="G7848" s="7">
        <v>44203</v>
      </c>
      <c r="H7848" s="6">
        <f t="shared" si="366"/>
        <v>24</v>
      </c>
      <c r="I7848" s="6" t="s">
        <v>215</v>
      </c>
      <c r="J7848" s="6">
        <v>10</v>
      </c>
      <c r="K7848" s="6">
        <v>28</v>
      </c>
      <c r="L7848" s="6">
        <v>254</v>
      </c>
      <c r="M7848" s="6">
        <v>37</v>
      </c>
      <c r="N7848" s="6">
        <v>1</v>
      </c>
      <c r="O7848" s="6">
        <v>0.15</v>
      </c>
      <c r="P7848" s="8">
        <v>221.1</v>
      </c>
      <c r="Q7848" s="8">
        <v>110.55</v>
      </c>
      <c r="R7848" s="8">
        <f t="shared" si="367"/>
        <v>77.385000000000005</v>
      </c>
      <c r="S7848" s="8">
        <f>(((Sales[[#This Row],[Unit Price]]-(Sales[[#This Row],[Discount Applied]]*Sales[[#This Row],[Unit Price]]))-Q7848)/Q7848)*100</f>
        <v>70</v>
      </c>
      <c r="T7848" s="8">
        <f t="shared" si="368"/>
        <v>187.935</v>
      </c>
      <c r="U7848" s="8">
        <f>Sales[[#This Row],[Unit Cost]]*Sales[[#This Row],[Order Quantity]]</f>
        <v>110.55</v>
      </c>
    </row>
    <row r="7849" spans="1:21" x14ac:dyDescent="0.2">
      <c r="A7849" s="6" t="s">
        <v>8062</v>
      </c>
      <c r="B7849" s="6" t="s">
        <v>24</v>
      </c>
      <c r="C7849" s="6" t="s">
        <v>147</v>
      </c>
      <c r="D7849" s="7">
        <v>44100</v>
      </c>
      <c r="E7849" s="7">
        <v>44179</v>
      </c>
      <c r="F7849" s="7">
        <v>44182</v>
      </c>
      <c r="G7849" s="7">
        <v>44185</v>
      </c>
      <c r="H7849" s="6">
        <f t="shared" si="366"/>
        <v>6</v>
      </c>
      <c r="I7849" s="6" t="s">
        <v>215</v>
      </c>
      <c r="J7849" s="6">
        <v>10</v>
      </c>
      <c r="K7849" s="6">
        <v>20</v>
      </c>
      <c r="L7849" s="6">
        <v>235</v>
      </c>
      <c r="M7849" s="6">
        <v>23</v>
      </c>
      <c r="N7849" s="6">
        <v>3</v>
      </c>
      <c r="O7849" s="6">
        <v>7.4999999999999997E-2</v>
      </c>
      <c r="P7849" s="8">
        <v>978.2</v>
      </c>
      <c r="Q7849" s="8">
        <v>606.48400000000004</v>
      </c>
      <c r="R7849" s="8">
        <f t="shared" si="367"/>
        <v>895.05300000000034</v>
      </c>
      <c r="S7849" s="8">
        <f>(((Sales[[#This Row],[Unit Price]]-(Sales[[#This Row],[Discount Applied]]*Sales[[#This Row],[Unit Price]]))-Q7849)/Q7849)*100</f>
        <v>49.193548387096769</v>
      </c>
      <c r="T7849" s="8">
        <f t="shared" si="368"/>
        <v>2714.5050000000006</v>
      </c>
      <c r="U7849" s="8">
        <f>Sales[[#This Row],[Unit Cost]]*Sales[[#This Row],[Order Quantity]]</f>
        <v>1819.4520000000002</v>
      </c>
    </row>
    <row r="7850" spans="1:21" x14ac:dyDescent="0.2">
      <c r="A7850" s="6" t="s">
        <v>8063</v>
      </c>
      <c r="B7850" s="6" t="s">
        <v>24</v>
      </c>
      <c r="C7850" s="6" t="s">
        <v>145</v>
      </c>
      <c r="D7850" s="7">
        <v>44000</v>
      </c>
      <c r="E7850" s="7">
        <v>44179</v>
      </c>
      <c r="F7850" s="7">
        <v>44187</v>
      </c>
      <c r="G7850" s="7">
        <v>44192</v>
      </c>
      <c r="H7850" s="6">
        <f t="shared" si="366"/>
        <v>13</v>
      </c>
      <c r="I7850" s="6" t="s">
        <v>215</v>
      </c>
      <c r="J7850" s="6">
        <v>11</v>
      </c>
      <c r="K7850" s="6">
        <v>16</v>
      </c>
      <c r="L7850" s="6">
        <v>169</v>
      </c>
      <c r="M7850" s="6">
        <v>36</v>
      </c>
      <c r="N7850" s="6">
        <v>7</v>
      </c>
      <c r="O7850" s="6">
        <v>0.1</v>
      </c>
      <c r="P7850" s="8">
        <v>207.70000000000002</v>
      </c>
      <c r="Q7850" s="8">
        <v>99.695999999999998</v>
      </c>
      <c r="R7850" s="8">
        <f t="shared" si="367"/>
        <v>610.63800000000003</v>
      </c>
      <c r="S7850" s="8">
        <f>(((Sales[[#This Row],[Unit Price]]-(Sales[[#This Row],[Discount Applied]]*Sales[[#This Row],[Unit Price]]))-Q7850)/Q7850)*100</f>
        <v>87.500000000000014</v>
      </c>
      <c r="T7850" s="8">
        <f t="shared" si="368"/>
        <v>1308.51</v>
      </c>
      <c r="U7850" s="8">
        <f>Sales[[#This Row],[Unit Cost]]*Sales[[#This Row],[Order Quantity]]</f>
        <v>697.87199999999996</v>
      </c>
    </row>
    <row r="7851" spans="1:21" x14ac:dyDescent="0.2">
      <c r="A7851" s="6" t="s">
        <v>8064</v>
      </c>
      <c r="B7851" s="6" t="s">
        <v>23</v>
      </c>
      <c r="C7851" s="6" t="s">
        <v>143</v>
      </c>
      <c r="D7851" s="7">
        <v>44000</v>
      </c>
      <c r="E7851" s="7">
        <v>44179</v>
      </c>
      <c r="F7851" s="7">
        <v>44201</v>
      </c>
      <c r="G7851" s="7">
        <v>44208</v>
      </c>
      <c r="H7851" s="6">
        <f t="shared" si="366"/>
        <v>29</v>
      </c>
      <c r="I7851" s="6" t="s">
        <v>215</v>
      </c>
      <c r="J7851" s="6">
        <v>23</v>
      </c>
      <c r="K7851" s="6">
        <v>33</v>
      </c>
      <c r="L7851" s="6">
        <v>350</v>
      </c>
      <c r="M7851" s="6">
        <v>46</v>
      </c>
      <c r="N7851" s="6">
        <v>3</v>
      </c>
      <c r="O7851" s="6">
        <v>0.05</v>
      </c>
      <c r="P7851" s="8">
        <v>670</v>
      </c>
      <c r="Q7851" s="8">
        <v>529.30000000000007</v>
      </c>
      <c r="R7851" s="8">
        <f t="shared" si="367"/>
        <v>321.59999999999991</v>
      </c>
      <c r="S7851" s="8">
        <f>(((Sales[[#This Row],[Unit Price]]-(Sales[[#This Row],[Discount Applied]]*Sales[[#This Row],[Unit Price]]))-Q7851)/Q7851)*100</f>
        <v>20.253164556962012</v>
      </c>
      <c r="T7851" s="8">
        <f t="shared" si="368"/>
        <v>1909.5</v>
      </c>
      <c r="U7851" s="8">
        <f>Sales[[#This Row],[Unit Cost]]*Sales[[#This Row],[Order Quantity]]</f>
        <v>1587.9</v>
      </c>
    </row>
    <row r="7852" spans="1:21" x14ac:dyDescent="0.2">
      <c r="A7852" s="6" t="s">
        <v>8065</v>
      </c>
      <c r="B7852" s="6" t="s">
        <v>23</v>
      </c>
      <c r="C7852" s="6" t="s">
        <v>146</v>
      </c>
      <c r="D7852" s="7">
        <v>44100</v>
      </c>
      <c r="E7852" s="7">
        <v>44179</v>
      </c>
      <c r="F7852" s="7">
        <v>44203</v>
      </c>
      <c r="G7852" s="7">
        <v>44204</v>
      </c>
      <c r="H7852" s="6">
        <f t="shared" si="366"/>
        <v>25</v>
      </c>
      <c r="I7852" s="6" t="s">
        <v>215</v>
      </c>
      <c r="J7852" s="6">
        <v>22</v>
      </c>
      <c r="K7852" s="6">
        <v>3</v>
      </c>
      <c r="L7852" s="6">
        <v>293</v>
      </c>
      <c r="M7852" s="6">
        <v>31</v>
      </c>
      <c r="N7852" s="6">
        <v>8</v>
      </c>
      <c r="O7852" s="6">
        <v>7.4999999999999997E-2</v>
      </c>
      <c r="P7852" s="8">
        <v>167.5</v>
      </c>
      <c r="Q7852" s="8">
        <v>135.67500000000001</v>
      </c>
      <c r="R7852" s="8">
        <f t="shared" si="367"/>
        <v>154.09999999999991</v>
      </c>
      <c r="S7852" s="8">
        <f>(((Sales[[#This Row],[Unit Price]]-(Sales[[#This Row],[Discount Applied]]*Sales[[#This Row],[Unit Price]]))-Q7852)/Q7852)*100</f>
        <v>14.197530864197521</v>
      </c>
      <c r="T7852" s="8">
        <f t="shared" si="368"/>
        <v>1239.5</v>
      </c>
      <c r="U7852" s="8">
        <f>Sales[[#This Row],[Unit Cost]]*Sales[[#This Row],[Order Quantity]]</f>
        <v>1085.4000000000001</v>
      </c>
    </row>
    <row r="7853" spans="1:21" x14ac:dyDescent="0.2">
      <c r="A7853" s="6" t="s">
        <v>8066</v>
      </c>
      <c r="B7853" s="6" t="s">
        <v>25</v>
      </c>
      <c r="C7853" s="6" t="s">
        <v>146</v>
      </c>
      <c r="D7853" s="7">
        <v>44100</v>
      </c>
      <c r="E7853" s="7">
        <v>44179</v>
      </c>
      <c r="F7853" s="7">
        <v>44205</v>
      </c>
      <c r="G7853" s="7">
        <v>44206</v>
      </c>
      <c r="H7853" s="6">
        <f t="shared" si="366"/>
        <v>27</v>
      </c>
      <c r="I7853" s="6" t="s">
        <v>215</v>
      </c>
      <c r="J7853" s="6">
        <v>12</v>
      </c>
      <c r="K7853" s="6">
        <v>22</v>
      </c>
      <c r="L7853" s="6">
        <v>266</v>
      </c>
      <c r="M7853" s="6">
        <v>17</v>
      </c>
      <c r="N7853" s="6">
        <v>4</v>
      </c>
      <c r="O7853" s="6">
        <v>0.15</v>
      </c>
      <c r="P7853" s="8">
        <v>180.9</v>
      </c>
      <c r="Q7853" s="8">
        <v>92.259</v>
      </c>
      <c r="R7853" s="8">
        <f t="shared" si="367"/>
        <v>246.02400000000006</v>
      </c>
      <c r="S7853" s="8">
        <f>(((Sales[[#This Row],[Unit Price]]-(Sales[[#This Row],[Discount Applied]]*Sales[[#This Row],[Unit Price]]))-Q7853)/Q7853)*100</f>
        <v>66.666666666666686</v>
      </c>
      <c r="T7853" s="8">
        <f t="shared" si="368"/>
        <v>615.06000000000006</v>
      </c>
      <c r="U7853" s="8">
        <f>Sales[[#This Row],[Unit Cost]]*Sales[[#This Row],[Order Quantity]]</f>
        <v>369.036</v>
      </c>
    </row>
    <row r="7854" spans="1:21" x14ac:dyDescent="0.2">
      <c r="A7854" s="6" t="s">
        <v>8067</v>
      </c>
      <c r="B7854" s="6" t="s">
        <v>24</v>
      </c>
      <c r="C7854" s="6" t="s">
        <v>145</v>
      </c>
      <c r="D7854" s="7">
        <v>44100</v>
      </c>
      <c r="E7854" s="7">
        <v>44179</v>
      </c>
      <c r="F7854" s="7">
        <v>44193</v>
      </c>
      <c r="G7854" s="7">
        <v>44203</v>
      </c>
      <c r="H7854" s="6">
        <f t="shared" si="366"/>
        <v>24</v>
      </c>
      <c r="I7854" s="6" t="s">
        <v>215</v>
      </c>
      <c r="J7854" s="6">
        <v>5</v>
      </c>
      <c r="K7854" s="6">
        <v>42</v>
      </c>
      <c r="L7854" s="6">
        <v>88</v>
      </c>
      <c r="M7854" s="6">
        <v>2</v>
      </c>
      <c r="N7854" s="6">
        <v>5</v>
      </c>
      <c r="O7854" s="6">
        <v>0.1</v>
      </c>
      <c r="P7854" s="8">
        <v>2345</v>
      </c>
      <c r="Q7854" s="8">
        <v>1782.2</v>
      </c>
      <c r="R7854" s="8">
        <f t="shared" si="367"/>
        <v>1641.5</v>
      </c>
      <c r="S7854" s="8">
        <f>(((Sales[[#This Row],[Unit Price]]-(Sales[[#This Row],[Discount Applied]]*Sales[[#This Row],[Unit Price]]))-Q7854)/Q7854)*100</f>
        <v>18.421052631578945</v>
      </c>
      <c r="T7854" s="8">
        <f t="shared" si="368"/>
        <v>10552.5</v>
      </c>
      <c r="U7854" s="8">
        <f>Sales[[#This Row],[Unit Cost]]*Sales[[#This Row],[Order Quantity]]</f>
        <v>8911</v>
      </c>
    </row>
    <row r="7855" spans="1:21" x14ac:dyDescent="0.2">
      <c r="A7855" s="6" t="s">
        <v>8068</v>
      </c>
      <c r="B7855" s="6" t="s">
        <v>25</v>
      </c>
      <c r="C7855" s="6" t="s">
        <v>146</v>
      </c>
      <c r="D7855" s="7">
        <v>44100</v>
      </c>
      <c r="E7855" s="7">
        <v>44179</v>
      </c>
      <c r="F7855" s="7">
        <v>44193</v>
      </c>
      <c r="G7855" s="7">
        <v>44198</v>
      </c>
      <c r="H7855" s="6">
        <f t="shared" si="366"/>
        <v>19</v>
      </c>
      <c r="I7855" s="6" t="s">
        <v>215</v>
      </c>
      <c r="J7855" s="6">
        <v>12</v>
      </c>
      <c r="K7855" s="6">
        <v>30</v>
      </c>
      <c r="L7855" s="6">
        <v>273</v>
      </c>
      <c r="M7855" s="6">
        <v>39</v>
      </c>
      <c r="N7855" s="6">
        <v>4</v>
      </c>
      <c r="O7855" s="6">
        <v>7.4999999999999997E-2</v>
      </c>
      <c r="P7855" s="8">
        <v>1038.5</v>
      </c>
      <c r="Q7855" s="8">
        <v>706.18000000000006</v>
      </c>
      <c r="R7855" s="8">
        <f t="shared" si="367"/>
        <v>1017.7299999999996</v>
      </c>
      <c r="S7855" s="8">
        <f>(((Sales[[#This Row],[Unit Price]]-(Sales[[#This Row],[Discount Applied]]*Sales[[#This Row],[Unit Price]]))-Q7855)/Q7855)*100</f>
        <v>36.029411764705863</v>
      </c>
      <c r="T7855" s="8">
        <f t="shared" si="368"/>
        <v>3842.45</v>
      </c>
      <c r="U7855" s="8">
        <f>Sales[[#This Row],[Unit Cost]]*Sales[[#This Row],[Order Quantity]]</f>
        <v>2824.7200000000003</v>
      </c>
    </row>
    <row r="7856" spans="1:21" x14ac:dyDescent="0.2">
      <c r="A7856" s="6" t="s">
        <v>8069</v>
      </c>
      <c r="B7856" s="6" t="s">
        <v>24</v>
      </c>
      <c r="C7856" s="6" t="s">
        <v>145</v>
      </c>
      <c r="D7856" s="7">
        <v>44100</v>
      </c>
      <c r="E7856" s="7">
        <v>44179</v>
      </c>
      <c r="F7856" s="7">
        <v>44185</v>
      </c>
      <c r="G7856" s="7">
        <v>44188</v>
      </c>
      <c r="H7856" s="6">
        <f t="shared" si="366"/>
        <v>9</v>
      </c>
      <c r="I7856" s="6" t="s">
        <v>215</v>
      </c>
      <c r="J7856" s="6">
        <v>4</v>
      </c>
      <c r="K7856" s="6">
        <v>3</v>
      </c>
      <c r="L7856" s="6">
        <v>101</v>
      </c>
      <c r="M7856" s="6">
        <v>15</v>
      </c>
      <c r="N7856" s="6">
        <v>8</v>
      </c>
      <c r="O7856" s="6">
        <v>7.4999999999999997E-2</v>
      </c>
      <c r="P7856" s="8">
        <v>174.20000000000002</v>
      </c>
      <c r="Q7856" s="8">
        <v>85.358000000000004</v>
      </c>
      <c r="R7856" s="8">
        <f t="shared" si="367"/>
        <v>606.21600000000012</v>
      </c>
      <c r="S7856" s="8">
        <f>(((Sales[[#This Row],[Unit Price]]-(Sales[[#This Row],[Discount Applied]]*Sales[[#This Row],[Unit Price]]))-Q7856)/Q7856)*100</f>
        <v>88.775510204081641</v>
      </c>
      <c r="T7856" s="8">
        <f t="shared" si="368"/>
        <v>1289.0800000000002</v>
      </c>
      <c r="U7856" s="8">
        <f>Sales[[#This Row],[Unit Cost]]*Sales[[#This Row],[Order Quantity]]</f>
        <v>682.86400000000003</v>
      </c>
    </row>
    <row r="7857" spans="1:21" x14ac:dyDescent="0.2">
      <c r="A7857" s="6" t="s">
        <v>8070</v>
      </c>
      <c r="B7857" s="6" t="s">
        <v>23</v>
      </c>
      <c r="C7857" s="6" t="s">
        <v>143</v>
      </c>
      <c r="D7857" s="7">
        <v>44100</v>
      </c>
      <c r="E7857" s="7">
        <v>44179</v>
      </c>
      <c r="F7857" s="7">
        <v>44203</v>
      </c>
      <c r="G7857" s="7">
        <v>44211</v>
      </c>
      <c r="H7857" s="6">
        <f t="shared" si="366"/>
        <v>32</v>
      </c>
      <c r="I7857" s="6" t="s">
        <v>215</v>
      </c>
      <c r="J7857" s="6">
        <v>23</v>
      </c>
      <c r="K7857" s="6">
        <v>16</v>
      </c>
      <c r="L7857" s="6">
        <v>361</v>
      </c>
      <c r="M7857" s="6">
        <v>2</v>
      </c>
      <c r="N7857" s="6">
        <v>7</v>
      </c>
      <c r="O7857" s="6">
        <v>0.1</v>
      </c>
      <c r="P7857" s="8">
        <v>877.7</v>
      </c>
      <c r="Q7857" s="8">
        <v>737.26800000000003</v>
      </c>
      <c r="R7857" s="8">
        <f t="shared" si="367"/>
        <v>368.63400000000001</v>
      </c>
      <c r="S7857" s="8">
        <f>(((Sales[[#This Row],[Unit Price]]-(Sales[[#This Row],[Discount Applied]]*Sales[[#This Row],[Unit Price]]))-Q7857)/Q7857)*100</f>
        <v>7.1428571428571468</v>
      </c>
      <c r="T7857" s="8">
        <f t="shared" si="368"/>
        <v>5529.51</v>
      </c>
      <c r="U7857" s="8">
        <f>Sales[[#This Row],[Unit Cost]]*Sales[[#This Row],[Order Quantity]]</f>
        <v>5160.8760000000002</v>
      </c>
    </row>
    <row r="7858" spans="1:21" x14ac:dyDescent="0.2">
      <c r="A7858" s="6" t="s">
        <v>8071</v>
      </c>
      <c r="B7858" s="6" t="s">
        <v>23</v>
      </c>
      <c r="C7858" s="6" t="s">
        <v>147</v>
      </c>
      <c r="D7858" s="7">
        <v>44100</v>
      </c>
      <c r="E7858" s="7">
        <v>44179</v>
      </c>
      <c r="F7858" s="7">
        <v>44184</v>
      </c>
      <c r="G7858" s="7">
        <v>44193</v>
      </c>
      <c r="H7858" s="6">
        <f t="shared" si="366"/>
        <v>14</v>
      </c>
      <c r="I7858" s="6" t="s">
        <v>215</v>
      </c>
      <c r="J7858" s="6">
        <v>22</v>
      </c>
      <c r="K7858" s="6">
        <v>40</v>
      </c>
      <c r="L7858" s="6">
        <v>240</v>
      </c>
      <c r="M7858" s="6">
        <v>10</v>
      </c>
      <c r="N7858" s="6">
        <v>7</v>
      </c>
      <c r="O7858" s="6">
        <v>7.4999999999999997E-2</v>
      </c>
      <c r="P7858" s="8">
        <v>1118.9000000000001</v>
      </c>
      <c r="Q7858" s="8">
        <v>469.93800000000005</v>
      </c>
      <c r="R7858" s="8">
        <f t="shared" si="367"/>
        <v>3955.3115000000012</v>
      </c>
      <c r="S7858" s="8">
        <f>(((Sales[[#This Row],[Unit Price]]-(Sales[[#This Row],[Discount Applied]]*Sales[[#This Row],[Unit Price]]))-Q7858)/Q7858)*100</f>
        <v>120.23809523809521</v>
      </c>
      <c r="T7858" s="8">
        <f t="shared" si="368"/>
        <v>7244.8775000000014</v>
      </c>
      <c r="U7858" s="8">
        <f>Sales[[#This Row],[Unit Cost]]*Sales[[#This Row],[Order Quantity]]</f>
        <v>3289.5660000000003</v>
      </c>
    </row>
    <row r="7859" spans="1:21" x14ac:dyDescent="0.2">
      <c r="A7859" s="6" t="s">
        <v>8072</v>
      </c>
      <c r="B7859" s="6" t="s">
        <v>25</v>
      </c>
      <c r="C7859" s="6" t="s">
        <v>144</v>
      </c>
      <c r="D7859" s="7">
        <v>44100</v>
      </c>
      <c r="E7859" s="7">
        <v>44180</v>
      </c>
      <c r="F7859" s="7">
        <v>44203</v>
      </c>
      <c r="G7859" s="7">
        <v>44213</v>
      </c>
      <c r="H7859" s="6">
        <f t="shared" si="366"/>
        <v>33</v>
      </c>
      <c r="I7859" s="6" t="s">
        <v>215</v>
      </c>
      <c r="J7859" s="6">
        <v>19</v>
      </c>
      <c r="K7859" s="6">
        <v>3</v>
      </c>
      <c r="L7859" s="6">
        <v>75</v>
      </c>
      <c r="M7859" s="6">
        <v>40</v>
      </c>
      <c r="N7859" s="6">
        <v>6</v>
      </c>
      <c r="O7859" s="6">
        <v>0.05</v>
      </c>
      <c r="P7859" s="8">
        <v>187.6</v>
      </c>
      <c r="Q7859" s="8">
        <v>148.20400000000001</v>
      </c>
      <c r="R7859" s="8">
        <f t="shared" si="367"/>
        <v>180.09599999999989</v>
      </c>
      <c r="S7859" s="8">
        <f>(((Sales[[#This Row],[Unit Price]]-(Sales[[#This Row],[Discount Applied]]*Sales[[#This Row],[Unit Price]]))-Q7859)/Q7859)*100</f>
        <v>20.25316455696202</v>
      </c>
      <c r="T7859" s="8">
        <f t="shared" si="368"/>
        <v>1069.32</v>
      </c>
      <c r="U7859" s="8">
        <f>Sales[[#This Row],[Unit Cost]]*Sales[[#This Row],[Order Quantity]]</f>
        <v>889.22400000000005</v>
      </c>
    </row>
    <row r="7860" spans="1:21" x14ac:dyDescent="0.2">
      <c r="A7860" s="6" t="s">
        <v>8073</v>
      </c>
      <c r="B7860" s="6" t="s">
        <v>25</v>
      </c>
      <c r="C7860" s="6" t="s">
        <v>148</v>
      </c>
      <c r="D7860" s="7">
        <v>44100</v>
      </c>
      <c r="E7860" s="7">
        <v>44180</v>
      </c>
      <c r="F7860" s="7">
        <v>44199</v>
      </c>
      <c r="G7860" s="7">
        <v>44202</v>
      </c>
      <c r="H7860" s="6">
        <f t="shared" si="366"/>
        <v>22</v>
      </c>
      <c r="I7860" s="6" t="s">
        <v>215</v>
      </c>
      <c r="J7860" s="6">
        <v>18</v>
      </c>
      <c r="K7860" s="6">
        <v>48</v>
      </c>
      <c r="L7860" s="6">
        <v>19</v>
      </c>
      <c r="M7860" s="6">
        <v>39</v>
      </c>
      <c r="N7860" s="6">
        <v>8</v>
      </c>
      <c r="O7860" s="6">
        <v>0.4</v>
      </c>
      <c r="P7860" s="8">
        <v>2378.5</v>
      </c>
      <c r="Q7860" s="8">
        <v>1522.24</v>
      </c>
      <c r="R7860" s="8">
        <f t="shared" si="367"/>
        <v>-761.1200000000008</v>
      </c>
      <c r="S7860" s="8">
        <f>(((Sales[[#This Row],[Unit Price]]-(Sales[[#This Row],[Discount Applied]]*Sales[[#This Row],[Unit Price]]))-Q7860)/Q7860)*100</f>
        <v>-6.2500000000000071</v>
      </c>
      <c r="T7860" s="8">
        <f t="shared" si="368"/>
        <v>11416.8</v>
      </c>
      <c r="U7860" s="8">
        <f>Sales[[#This Row],[Unit Cost]]*Sales[[#This Row],[Order Quantity]]</f>
        <v>12177.92</v>
      </c>
    </row>
    <row r="7861" spans="1:21" x14ac:dyDescent="0.2">
      <c r="A7861" s="6" t="s">
        <v>8074</v>
      </c>
      <c r="B7861" s="6" t="s">
        <v>24</v>
      </c>
      <c r="C7861" s="6" t="s">
        <v>145</v>
      </c>
      <c r="D7861" s="7">
        <v>44100</v>
      </c>
      <c r="E7861" s="7">
        <v>44180</v>
      </c>
      <c r="F7861" s="7">
        <v>44189</v>
      </c>
      <c r="G7861" s="7">
        <v>44196</v>
      </c>
      <c r="H7861" s="6">
        <f t="shared" si="366"/>
        <v>16</v>
      </c>
      <c r="I7861" s="6" t="s">
        <v>215</v>
      </c>
      <c r="J7861" s="6">
        <v>2</v>
      </c>
      <c r="K7861" s="6">
        <v>7</v>
      </c>
      <c r="L7861" s="6">
        <v>161</v>
      </c>
      <c r="M7861" s="6">
        <v>45</v>
      </c>
      <c r="N7861" s="6">
        <v>2</v>
      </c>
      <c r="O7861" s="6">
        <v>0.15</v>
      </c>
      <c r="P7861" s="8">
        <v>984.9</v>
      </c>
      <c r="Q7861" s="8">
        <v>837.16499999999996</v>
      </c>
      <c r="R7861" s="8">
        <f t="shared" si="367"/>
        <v>0</v>
      </c>
      <c r="S7861" s="8">
        <f>(((Sales[[#This Row],[Unit Price]]-(Sales[[#This Row],[Discount Applied]]*Sales[[#This Row],[Unit Price]]))-Q7861)/Q7861)*100</f>
        <v>0</v>
      </c>
      <c r="T7861" s="8">
        <f t="shared" si="368"/>
        <v>1674.33</v>
      </c>
      <c r="U7861" s="8">
        <f>Sales[[#This Row],[Unit Cost]]*Sales[[#This Row],[Order Quantity]]</f>
        <v>1674.33</v>
      </c>
    </row>
    <row r="7862" spans="1:21" x14ac:dyDescent="0.2">
      <c r="A7862" s="6" t="s">
        <v>8075</v>
      </c>
      <c r="B7862" s="6" t="s">
        <v>24</v>
      </c>
      <c r="C7862" s="6" t="s">
        <v>144</v>
      </c>
      <c r="D7862" s="7">
        <v>44100</v>
      </c>
      <c r="E7862" s="7">
        <v>44180</v>
      </c>
      <c r="F7862" s="7">
        <v>44199</v>
      </c>
      <c r="G7862" s="7">
        <v>44202</v>
      </c>
      <c r="H7862" s="6">
        <f t="shared" si="366"/>
        <v>22</v>
      </c>
      <c r="I7862" s="6" t="s">
        <v>215</v>
      </c>
      <c r="J7862" s="6">
        <v>7</v>
      </c>
      <c r="K7862" s="6">
        <v>6</v>
      </c>
      <c r="L7862" s="6">
        <v>63</v>
      </c>
      <c r="M7862" s="6">
        <v>17</v>
      </c>
      <c r="N7862" s="6">
        <v>7</v>
      </c>
      <c r="O7862" s="6">
        <v>7.4999999999999997E-2</v>
      </c>
      <c r="P7862" s="8">
        <v>1976.5</v>
      </c>
      <c r="Q7862" s="8">
        <v>948.71999999999991</v>
      </c>
      <c r="R7862" s="8">
        <f t="shared" si="367"/>
        <v>6156.7975000000006</v>
      </c>
      <c r="S7862" s="8">
        <f>(((Sales[[#This Row],[Unit Price]]-(Sales[[#This Row],[Discount Applied]]*Sales[[#This Row],[Unit Price]]))-Q7862)/Q7862)*100</f>
        <v>92.708333333333357</v>
      </c>
      <c r="T7862" s="8">
        <f t="shared" si="368"/>
        <v>12797.8375</v>
      </c>
      <c r="U7862" s="8">
        <f>Sales[[#This Row],[Unit Cost]]*Sales[[#This Row],[Order Quantity]]</f>
        <v>6641.0399999999991</v>
      </c>
    </row>
    <row r="7863" spans="1:21" x14ac:dyDescent="0.2">
      <c r="A7863" s="6" t="s">
        <v>8076</v>
      </c>
      <c r="B7863" s="6" t="s">
        <v>23</v>
      </c>
      <c r="C7863" s="6" t="s">
        <v>144</v>
      </c>
      <c r="D7863" s="7">
        <v>44100</v>
      </c>
      <c r="E7863" s="7">
        <v>44180</v>
      </c>
      <c r="F7863" s="7">
        <v>44207</v>
      </c>
      <c r="G7863" s="7">
        <v>44216</v>
      </c>
      <c r="H7863" s="6">
        <f t="shared" si="366"/>
        <v>36</v>
      </c>
      <c r="I7863" s="6" t="s">
        <v>215</v>
      </c>
      <c r="J7863" s="6">
        <v>25</v>
      </c>
      <c r="K7863" s="6">
        <v>3</v>
      </c>
      <c r="L7863" s="6">
        <v>82</v>
      </c>
      <c r="M7863" s="6">
        <v>43</v>
      </c>
      <c r="N7863" s="6">
        <v>2</v>
      </c>
      <c r="O7863" s="6">
        <v>0.2</v>
      </c>
      <c r="P7863" s="8">
        <v>3886</v>
      </c>
      <c r="Q7863" s="8">
        <v>1748.7</v>
      </c>
      <c r="R7863" s="8">
        <f t="shared" si="367"/>
        <v>2720.2000000000003</v>
      </c>
      <c r="S7863" s="8">
        <f>(((Sales[[#This Row],[Unit Price]]-(Sales[[#This Row],[Discount Applied]]*Sales[[#This Row],[Unit Price]]))-Q7863)/Q7863)*100</f>
        <v>77.777777777777786</v>
      </c>
      <c r="T7863" s="8">
        <f t="shared" si="368"/>
        <v>6217.6</v>
      </c>
      <c r="U7863" s="8">
        <f>Sales[[#This Row],[Unit Cost]]*Sales[[#This Row],[Order Quantity]]</f>
        <v>3497.4</v>
      </c>
    </row>
    <row r="7864" spans="1:21" x14ac:dyDescent="0.2">
      <c r="A7864" s="6" t="s">
        <v>8077</v>
      </c>
      <c r="B7864" s="6" t="s">
        <v>25</v>
      </c>
      <c r="C7864" s="6" t="s">
        <v>145</v>
      </c>
      <c r="D7864" s="7">
        <v>44100</v>
      </c>
      <c r="E7864" s="7">
        <v>44180</v>
      </c>
      <c r="F7864" s="7">
        <v>44184</v>
      </c>
      <c r="G7864" s="7">
        <v>44194</v>
      </c>
      <c r="H7864" s="6">
        <f t="shared" si="366"/>
        <v>14</v>
      </c>
      <c r="I7864" s="6" t="s">
        <v>215</v>
      </c>
      <c r="J7864" s="6">
        <v>12</v>
      </c>
      <c r="K7864" s="6">
        <v>10</v>
      </c>
      <c r="L7864" s="6">
        <v>187</v>
      </c>
      <c r="M7864" s="6">
        <v>24</v>
      </c>
      <c r="N7864" s="6">
        <v>3</v>
      </c>
      <c r="O7864" s="6">
        <v>7.4999999999999997E-2</v>
      </c>
      <c r="P7864" s="8">
        <v>214.4</v>
      </c>
      <c r="Q7864" s="8">
        <v>105.056</v>
      </c>
      <c r="R7864" s="8">
        <f t="shared" si="367"/>
        <v>279.79200000000003</v>
      </c>
      <c r="S7864" s="8">
        <f>(((Sales[[#This Row],[Unit Price]]-(Sales[[#This Row],[Discount Applied]]*Sales[[#This Row],[Unit Price]]))-Q7864)/Q7864)*100</f>
        <v>88.775510204081627</v>
      </c>
      <c r="T7864" s="8">
        <f t="shared" si="368"/>
        <v>594.96</v>
      </c>
      <c r="U7864" s="8">
        <f>Sales[[#This Row],[Unit Cost]]*Sales[[#This Row],[Order Quantity]]</f>
        <v>315.16800000000001</v>
      </c>
    </row>
    <row r="7865" spans="1:21" x14ac:dyDescent="0.2">
      <c r="A7865" s="6" t="s">
        <v>8078</v>
      </c>
      <c r="B7865" s="6" t="s">
        <v>25</v>
      </c>
      <c r="C7865" s="6" t="s">
        <v>146</v>
      </c>
      <c r="D7865" s="7">
        <v>44100</v>
      </c>
      <c r="E7865" s="7">
        <v>44181</v>
      </c>
      <c r="F7865" s="7">
        <v>44193</v>
      </c>
      <c r="G7865" s="7">
        <v>44197</v>
      </c>
      <c r="H7865" s="6">
        <f t="shared" si="366"/>
        <v>16</v>
      </c>
      <c r="I7865" s="6" t="s">
        <v>215</v>
      </c>
      <c r="J7865" s="6">
        <v>16</v>
      </c>
      <c r="K7865" s="6">
        <v>41</v>
      </c>
      <c r="L7865" s="6">
        <v>281</v>
      </c>
      <c r="M7865" s="6">
        <v>33</v>
      </c>
      <c r="N7865" s="6">
        <v>2</v>
      </c>
      <c r="O7865" s="6">
        <v>7.4999999999999997E-2</v>
      </c>
      <c r="P7865" s="8">
        <v>1802.3</v>
      </c>
      <c r="Q7865" s="8">
        <v>1477.886</v>
      </c>
      <c r="R7865" s="8">
        <f t="shared" si="367"/>
        <v>378.48300000000017</v>
      </c>
      <c r="S7865" s="8">
        <f>(((Sales[[#This Row],[Unit Price]]-(Sales[[#This Row],[Discount Applied]]*Sales[[#This Row],[Unit Price]]))-Q7865)/Q7865)*100</f>
        <v>12.804878048780493</v>
      </c>
      <c r="T7865" s="8">
        <f t="shared" si="368"/>
        <v>3334.2550000000001</v>
      </c>
      <c r="U7865" s="8">
        <f>Sales[[#This Row],[Unit Cost]]*Sales[[#This Row],[Order Quantity]]</f>
        <v>2955.7719999999999</v>
      </c>
    </row>
    <row r="7866" spans="1:21" x14ac:dyDescent="0.2">
      <c r="A7866" s="6" t="s">
        <v>8079</v>
      </c>
      <c r="B7866" s="6" t="s">
        <v>24</v>
      </c>
      <c r="C7866" s="6" t="s">
        <v>145</v>
      </c>
      <c r="D7866" s="7">
        <v>44100</v>
      </c>
      <c r="E7866" s="7">
        <v>44181</v>
      </c>
      <c r="F7866" s="7">
        <v>44209</v>
      </c>
      <c r="G7866" s="7">
        <v>44211</v>
      </c>
      <c r="H7866" s="6">
        <f t="shared" si="366"/>
        <v>30</v>
      </c>
      <c r="I7866" s="6" t="s">
        <v>215</v>
      </c>
      <c r="J7866" s="6">
        <v>7</v>
      </c>
      <c r="K7866" s="6">
        <v>48</v>
      </c>
      <c r="L7866" s="6">
        <v>131</v>
      </c>
      <c r="M7866" s="6">
        <v>3</v>
      </c>
      <c r="N7866" s="6">
        <v>2</v>
      </c>
      <c r="O7866" s="6">
        <v>7.4999999999999997E-2</v>
      </c>
      <c r="P7866" s="8">
        <v>5849.1</v>
      </c>
      <c r="Q7866" s="8">
        <v>4328.3339999999998</v>
      </c>
      <c r="R7866" s="8">
        <f t="shared" si="367"/>
        <v>2164.1670000000013</v>
      </c>
      <c r="S7866" s="8">
        <f>(((Sales[[#This Row],[Unit Price]]-(Sales[[#This Row],[Discount Applied]]*Sales[[#This Row],[Unit Price]]))-Q7866)/Q7866)*100</f>
        <v>25.000000000000018</v>
      </c>
      <c r="T7866" s="8">
        <f t="shared" si="368"/>
        <v>10820.835000000001</v>
      </c>
      <c r="U7866" s="8">
        <f>Sales[[#This Row],[Unit Cost]]*Sales[[#This Row],[Order Quantity]]</f>
        <v>8656.6679999999997</v>
      </c>
    </row>
    <row r="7867" spans="1:21" x14ac:dyDescent="0.2">
      <c r="A7867" s="6" t="s">
        <v>8080</v>
      </c>
      <c r="B7867" s="6" t="s">
        <v>25</v>
      </c>
      <c r="C7867" s="6" t="s">
        <v>145</v>
      </c>
      <c r="D7867" s="7">
        <v>44100</v>
      </c>
      <c r="E7867" s="7">
        <v>44181</v>
      </c>
      <c r="F7867" s="7">
        <v>44206</v>
      </c>
      <c r="G7867" s="7">
        <v>44213</v>
      </c>
      <c r="H7867" s="6">
        <f t="shared" si="366"/>
        <v>32</v>
      </c>
      <c r="I7867" s="6" t="s">
        <v>215</v>
      </c>
      <c r="J7867" s="6">
        <v>17</v>
      </c>
      <c r="K7867" s="6">
        <v>50</v>
      </c>
      <c r="L7867" s="6">
        <v>161</v>
      </c>
      <c r="M7867" s="6">
        <v>14</v>
      </c>
      <c r="N7867" s="6">
        <v>3</v>
      </c>
      <c r="O7867" s="6">
        <v>0.05</v>
      </c>
      <c r="P7867" s="8">
        <v>938</v>
      </c>
      <c r="Q7867" s="8">
        <v>637.84</v>
      </c>
      <c r="R7867" s="8">
        <f t="shared" si="367"/>
        <v>759.7800000000002</v>
      </c>
      <c r="S7867" s="8">
        <f>(((Sales[[#This Row],[Unit Price]]-(Sales[[#This Row],[Discount Applied]]*Sales[[#This Row],[Unit Price]]))-Q7867)/Q7867)*100</f>
        <v>39.705882352941174</v>
      </c>
      <c r="T7867" s="8">
        <f t="shared" si="368"/>
        <v>2673.3</v>
      </c>
      <c r="U7867" s="8">
        <f>Sales[[#This Row],[Unit Cost]]*Sales[[#This Row],[Order Quantity]]</f>
        <v>1913.52</v>
      </c>
    </row>
    <row r="7868" spans="1:21" x14ac:dyDescent="0.2">
      <c r="A7868" s="6" t="s">
        <v>8081</v>
      </c>
      <c r="B7868" s="6" t="s">
        <v>24</v>
      </c>
      <c r="C7868" s="6" t="s">
        <v>146</v>
      </c>
      <c r="D7868" s="7">
        <v>44000</v>
      </c>
      <c r="E7868" s="7">
        <v>44181</v>
      </c>
      <c r="F7868" s="7">
        <v>44193</v>
      </c>
      <c r="G7868" s="7">
        <v>44200</v>
      </c>
      <c r="H7868" s="6">
        <f t="shared" si="366"/>
        <v>19</v>
      </c>
      <c r="I7868" s="6" t="s">
        <v>215</v>
      </c>
      <c r="J7868" s="6">
        <v>7</v>
      </c>
      <c r="K7868" s="6">
        <v>12</v>
      </c>
      <c r="L7868" s="6">
        <v>297</v>
      </c>
      <c r="M7868" s="6">
        <v>11</v>
      </c>
      <c r="N7868" s="6">
        <v>3</v>
      </c>
      <c r="O7868" s="6">
        <v>0.15</v>
      </c>
      <c r="P7868" s="8">
        <v>1882.7</v>
      </c>
      <c r="Q7868" s="8">
        <v>997.83100000000013</v>
      </c>
      <c r="R7868" s="8">
        <f t="shared" si="367"/>
        <v>1807.3919999999998</v>
      </c>
      <c r="S7868" s="8">
        <f>(((Sales[[#This Row],[Unit Price]]-(Sales[[#This Row],[Discount Applied]]*Sales[[#This Row],[Unit Price]]))-Q7868)/Q7868)*100</f>
        <v>60.377358490566024</v>
      </c>
      <c r="T7868" s="8">
        <f t="shared" si="368"/>
        <v>4800.8850000000002</v>
      </c>
      <c r="U7868" s="8">
        <f>Sales[[#This Row],[Unit Cost]]*Sales[[#This Row],[Order Quantity]]</f>
        <v>2993.4930000000004</v>
      </c>
    </row>
    <row r="7869" spans="1:21" x14ac:dyDescent="0.2">
      <c r="A7869" s="6" t="s">
        <v>8082</v>
      </c>
      <c r="B7869" s="6" t="s">
        <v>24</v>
      </c>
      <c r="C7869" s="6" t="s">
        <v>145</v>
      </c>
      <c r="D7869" s="7">
        <v>44100</v>
      </c>
      <c r="E7869" s="7">
        <v>44181</v>
      </c>
      <c r="F7869" s="7">
        <v>44188</v>
      </c>
      <c r="G7869" s="7">
        <v>44189</v>
      </c>
      <c r="H7869" s="6">
        <f t="shared" si="366"/>
        <v>8</v>
      </c>
      <c r="I7869" s="6" t="s">
        <v>215</v>
      </c>
      <c r="J7869" s="6">
        <v>9</v>
      </c>
      <c r="K7869" s="6">
        <v>23</v>
      </c>
      <c r="L7869" s="6">
        <v>102</v>
      </c>
      <c r="M7869" s="6">
        <v>10</v>
      </c>
      <c r="N7869" s="6">
        <v>6</v>
      </c>
      <c r="O7869" s="6">
        <v>7.4999999999999997E-2</v>
      </c>
      <c r="P7869" s="8">
        <v>3926.2000000000003</v>
      </c>
      <c r="Q7869" s="8">
        <v>1923.8380000000002</v>
      </c>
      <c r="R7869" s="8">
        <f t="shared" si="367"/>
        <v>10247.381999999998</v>
      </c>
      <c r="S7869" s="8">
        <f>(((Sales[[#This Row],[Unit Price]]-(Sales[[#This Row],[Discount Applied]]*Sales[[#This Row],[Unit Price]]))-Q7869)/Q7869)*100</f>
        <v>88.775510204081627</v>
      </c>
      <c r="T7869" s="8">
        <f t="shared" si="368"/>
        <v>21790.41</v>
      </c>
      <c r="U7869" s="8">
        <f>Sales[[#This Row],[Unit Cost]]*Sales[[#This Row],[Order Quantity]]</f>
        <v>11543.028000000002</v>
      </c>
    </row>
    <row r="7870" spans="1:21" x14ac:dyDescent="0.2">
      <c r="A7870" s="6" t="s">
        <v>8083</v>
      </c>
      <c r="B7870" s="6" t="s">
        <v>25</v>
      </c>
      <c r="C7870" s="6" t="s">
        <v>146</v>
      </c>
      <c r="D7870" s="7">
        <v>44100</v>
      </c>
      <c r="E7870" s="7">
        <v>44181</v>
      </c>
      <c r="F7870" s="7">
        <v>44204</v>
      </c>
      <c r="G7870" s="7">
        <v>44209</v>
      </c>
      <c r="H7870" s="6">
        <f t="shared" si="366"/>
        <v>28</v>
      </c>
      <c r="I7870" s="6" t="s">
        <v>215</v>
      </c>
      <c r="J7870" s="6">
        <v>17</v>
      </c>
      <c r="K7870" s="6">
        <v>13</v>
      </c>
      <c r="L7870" s="6">
        <v>296</v>
      </c>
      <c r="M7870" s="6">
        <v>37</v>
      </c>
      <c r="N7870" s="6">
        <v>5</v>
      </c>
      <c r="O7870" s="6">
        <v>0.1</v>
      </c>
      <c r="P7870" s="8">
        <v>1876</v>
      </c>
      <c r="Q7870" s="8">
        <v>1331.96</v>
      </c>
      <c r="R7870" s="8">
        <f t="shared" si="367"/>
        <v>1782.1999999999998</v>
      </c>
      <c r="S7870" s="8">
        <f>(((Sales[[#This Row],[Unit Price]]-(Sales[[#This Row],[Discount Applied]]*Sales[[#This Row],[Unit Price]]))-Q7870)/Q7870)*100</f>
        <v>26.760563380281692</v>
      </c>
      <c r="T7870" s="8">
        <f t="shared" si="368"/>
        <v>8442</v>
      </c>
      <c r="U7870" s="8">
        <f>Sales[[#This Row],[Unit Cost]]*Sales[[#This Row],[Order Quantity]]</f>
        <v>6659.8</v>
      </c>
    </row>
    <row r="7871" spans="1:21" x14ac:dyDescent="0.2">
      <c r="A7871" s="6" t="s">
        <v>8084</v>
      </c>
      <c r="B7871" s="6" t="s">
        <v>24</v>
      </c>
      <c r="C7871" s="6" t="s">
        <v>145</v>
      </c>
      <c r="D7871" s="7">
        <v>44000</v>
      </c>
      <c r="E7871" s="7">
        <v>44182</v>
      </c>
      <c r="F7871" s="7">
        <v>44185</v>
      </c>
      <c r="G7871" s="7">
        <v>44187</v>
      </c>
      <c r="H7871" s="6">
        <f t="shared" si="366"/>
        <v>5</v>
      </c>
      <c r="I7871" s="6" t="s">
        <v>215</v>
      </c>
      <c r="J7871" s="6">
        <v>1</v>
      </c>
      <c r="K7871" s="6">
        <v>43</v>
      </c>
      <c r="L7871" s="6">
        <v>132</v>
      </c>
      <c r="M7871" s="6">
        <v>29</v>
      </c>
      <c r="N7871" s="6">
        <v>5</v>
      </c>
      <c r="O7871" s="6">
        <v>0.1</v>
      </c>
      <c r="P7871" s="8">
        <v>3993.2000000000003</v>
      </c>
      <c r="Q7871" s="8">
        <v>2954.9680000000003</v>
      </c>
      <c r="R7871" s="8">
        <f t="shared" si="367"/>
        <v>3194.5599999999995</v>
      </c>
      <c r="S7871" s="8">
        <f>(((Sales[[#This Row],[Unit Price]]-(Sales[[#This Row],[Discount Applied]]*Sales[[#This Row],[Unit Price]]))-Q7871)/Q7871)*100</f>
        <v>21.62162162162161</v>
      </c>
      <c r="T7871" s="8">
        <f t="shared" si="368"/>
        <v>17969.400000000001</v>
      </c>
      <c r="U7871" s="8">
        <f>Sales[[#This Row],[Unit Cost]]*Sales[[#This Row],[Order Quantity]]</f>
        <v>14774.840000000002</v>
      </c>
    </row>
    <row r="7872" spans="1:21" x14ac:dyDescent="0.2">
      <c r="A7872" s="6" t="s">
        <v>8085</v>
      </c>
      <c r="B7872" s="6" t="s">
        <v>23</v>
      </c>
      <c r="C7872" s="6" t="s">
        <v>145</v>
      </c>
      <c r="D7872" s="7">
        <v>44000</v>
      </c>
      <c r="E7872" s="7">
        <v>44182</v>
      </c>
      <c r="F7872" s="7">
        <v>44189</v>
      </c>
      <c r="G7872" s="7">
        <v>44191</v>
      </c>
      <c r="H7872" s="6">
        <f t="shared" si="366"/>
        <v>9</v>
      </c>
      <c r="I7872" s="6" t="s">
        <v>215</v>
      </c>
      <c r="J7872" s="6">
        <v>25</v>
      </c>
      <c r="K7872" s="6">
        <v>32</v>
      </c>
      <c r="L7872" s="6">
        <v>177</v>
      </c>
      <c r="M7872" s="6">
        <v>43</v>
      </c>
      <c r="N7872" s="6">
        <v>2</v>
      </c>
      <c r="O7872" s="6">
        <v>0.2</v>
      </c>
      <c r="P7872" s="8">
        <v>6472.2</v>
      </c>
      <c r="Q7872" s="8">
        <v>4012.7639999999997</v>
      </c>
      <c r="R7872" s="8">
        <f t="shared" si="367"/>
        <v>2329.9920000000011</v>
      </c>
      <c r="S7872" s="8">
        <f>(((Sales[[#This Row],[Unit Price]]-(Sales[[#This Row],[Discount Applied]]*Sales[[#This Row],[Unit Price]]))-Q7872)/Q7872)*100</f>
        <v>29.032258064516149</v>
      </c>
      <c r="T7872" s="8">
        <f t="shared" si="368"/>
        <v>10355.52</v>
      </c>
      <c r="U7872" s="8">
        <f>Sales[[#This Row],[Unit Cost]]*Sales[[#This Row],[Order Quantity]]</f>
        <v>8025.5279999999993</v>
      </c>
    </row>
    <row r="7873" spans="1:21" x14ac:dyDescent="0.2">
      <c r="A7873" s="6" t="s">
        <v>8086</v>
      </c>
      <c r="B7873" s="6" t="s">
        <v>24</v>
      </c>
      <c r="C7873" s="6" t="s">
        <v>144</v>
      </c>
      <c r="D7873" s="7">
        <v>44100</v>
      </c>
      <c r="E7873" s="7">
        <v>44182</v>
      </c>
      <c r="F7873" s="7">
        <v>44207</v>
      </c>
      <c r="G7873" s="7">
        <v>44212</v>
      </c>
      <c r="H7873" s="6">
        <f t="shared" si="366"/>
        <v>30</v>
      </c>
      <c r="I7873" s="6" t="s">
        <v>215</v>
      </c>
      <c r="J7873" s="6">
        <v>1</v>
      </c>
      <c r="K7873" s="6">
        <v>25</v>
      </c>
      <c r="L7873" s="6">
        <v>81</v>
      </c>
      <c r="M7873" s="6">
        <v>12</v>
      </c>
      <c r="N7873" s="6">
        <v>4</v>
      </c>
      <c r="O7873" s="6">
        <v>0.3</v>
      </c>
      <c r="P7873" s="8">
        <v>3912.8</v>
      </c>
      <c r="Q7873" s="8">
        <v>1839.0160000000001</v>
      </c>
      <c r="R7873" s="8">
        <f t="shared" si="367"/>
        <v>3599.7759999999998</v>
      </c>
      <c r="S7873" s="8">
        <f>(((Sales[[#This Row],[Unit Price]]-(Sales[[#This Row],[Discount Applied]]*Sales[[#This Row],[Unit Price]]))-Q7873)/Q7873)*100</f>
        <v>48.936170212765958</v>
      </c>
      <c r="T7873" s="8">
        <f t="shared" si="368"/>
        <v>10955.84</v>
      </c>
      <c r="U7873" s="8">
        <f>Sales[[#This Row],[Unit Cost]]*Sales[[#This Row],[Order Quantity]]</f>
        <v>7356.0640000000003</v>
      </c>
    </row>
    <row r="7874" spans="1:21" x14ac:dyDescent="0.2">
      <c r="A7874" s="6" t="s">
        <v>8087</v>
      </c>
      <c r="B7874" s="6" t="s">
        <v>26</v>
      </c>
      <c r="C7874" s="6" t="s">
        <v>145</v>
      </c>
      <c r="D7874" s="7">
        <v>44100</v>
      </c>
      <c r="E7874" s="7">
        <v>44182</v>
      </c>
      <c r="F7874" s="7">
        <v>44208</v>
      </c>
      <c r="G7874" s="7">
        <v>44215</v>
      </c>
      <c r="H7874" s="6">
        <f t="shared" ref="H7874:H7937" si="369">G7874-E7874</f>
        <v>33</v>
      </c>
      <c r="I7874" s="6" t="s">
        <v>215</v>
      </c>
      <c r="J7874" s="6">
        <v>27</v>
      </c>
      <c r="K7874" s="6">
        <v>29</v>
      </c>
      <c r="L7874" s="6">
        <v>135</v>
      </c>
      <c r="M7874" s="6">
        <v>26</v>
      </c>
      <c r="N7874" s="6">
        <v>5</v>
      </c>
      <c r="O7874" s="6">
        <v>0.05</v>
      </c>
      <c r="P7874" s="8">
        <v>5386.8</v>
      </c>
      <c r="Q7874" s="8">
        <v>2908.8720000000003</v>
      </c>
      <c r="R7874" s="8">
        <f t="shared" ref="R7874:R7937" si="370">T7874-(Q7874*N7874)</f>
        <v>11042.939999999999</v>
      </c>
      <c r="S7874" s="8">
        <f>(((Sales[[#This Row],[Unit Price]]-(Sales[[#This Row],[Discount Applied]]*Sales[[#This Row],[Unit Price]]))-Q7874)/Q7874)*100</f>
        <v>75.92592592592591</v>
      </c>
      <c r="T7874" s="8">
        <f t="shared" ref="T7874:T7937" si="371">((P7874*N7874)-(P7874*O7874*N7874))</f>
        <v>25587.3</v>
      </c>
      <c r="U7874" s="8">
        <f>Sales[[#This Row],[Unit Cost]]*Sales[[#This Row],[Order Quantity]]</f>
        <v>14544.36</v>
      </c>
    </row>
    <row r="7875" spans="1:21" x14ac:dyDescent="0.2">
      <c r="A7875" s="6" t="s">
        <v>8088</v>
      </c>
      <c r="B7875" s="6" t="s">
        <v>25</v>
      </c>
      <c r="C7875" s="6" t="s">
        <v>146</v>
      </c>
      <c r="D7875" s="7">
        <v>44100</v>
      </c>
      <c r="E7875" s="7">
        <v>44182</v>
      </c>
      <c r="F7875" s="7">
        <v>44184</v>
      </c>
      <c r="G7875" s="7">
        <v>44191</v>
      </c>
      <c r="H7875" s="6">
        <f t="shared" si="369"/>
        <v>9</v>
      </c>
      <c r="I7875" s="6" t="s">
        <v>215</v>
      </c>
      <c r="J7875" s="6">
        <v>19</v>
      </c>
      <c r="K7875" s="6">
        <v>38</v>
      </c>
      <c r="L7875" s="6">
        <v>282</v>
      </c>
      <c r="M7875" s="6">
        <v>44</v>
      </c>
      <c r="N7875" s="6">
        <v>6</v>
      </c>
      <c r="O7875" s="6">
        <v>0.05</v>
      </c>
      <c r="P7875" s="8">
        <v>730.30000000000007</v>
      </c>
      <c r="Q7875" s="8">
        <v>460.08900000000006</v>
      </c>
      <c r="R7875" s="8">
        <f t="shared" si="370"/>
        <v>1402.1759999999995</v>
      </c>
      <c r="S7875" s="8">
        <f>(((Sales[[#This Row],[Unit Price]]-(Sales[[#This Row],[Discount Applied]]*Sales[[#This Row],[Unit Price]]))-Q7875)/Q7875)*100</f>
        <v>50.793650793650791</v>
      </c>
      <c r="T7875" s="8">
        <f t="shared" si="371"/>
        <v>4162.71</v>
      </c>
      <c r="U7875" s="8">
        <f>Sales[[#This Row],[Unit Cost]]*Sales[[#This Row],[Order Quantity]]</f>
        <v>2760.5340000000006</v>
      </c>
    </row>
    <row r="7876" spans="1:21" x14ac:dyDescent="0.2">
      <c r="A7876" s="6" t="s">
        <v>8089</v>
      </c>
      <c r="B7876" s="6" t="s">
        <v>24</v>
      </c>
      <c r="C7876" s="6" t="s">
        <v>144</v>
      </c>
      <c r="D7876" s="7">
        <v>44100</v>
      </c>
      <c r="E7876" s="7">
        <v>44182</v>
      </c>
      <c r="F7876" s="7">
        <v>44190</v>
      </c>
      <c r="G7876" s="7">
        <v>44199</v>
      </c>
      <c r="H7876" s="6">
        <f t="shared" si="369"/>
        <v>17</v>
      </c>
      <c r="I7876" s="6" t="s">
        <v>215</v>
      </c>
      <c r="J7876" s="6">
        <v>2</v>
      </c>
      <c r="K7876" s="6">
        <v>33</v>
      </c>
      <c r="L7876" s="6">
        <v>86</v>
      </c>
      <c r="M7876" s="6">
        <v>17</v>
      </c>
      <c r="N7876" s="6">
        <v>3</v>
      </c>
      <c r="O7876" s="6">
        <v>0.1</v>
      </c>
      <c r="P7876" s="8">
        <v>2264.6</v>
      </c>
      <c r="Q7876" s="8">
        <v>1471.99</v>
      </c>
      <c r="R7876" s="8">
        <f t="shared" si="370"/>
        <v>1698.4499999999989</v>
      </c>
      <c r="S7876" s="8">
        <f>(((Sales[[#This Row],[Unit Price]]-(Sales[[#This Row],[Discount Applied]]*Sales[[#This Row],[Unit Price]]))-Q7876)/Q7876)*100</f>
        <v>38.461538461538453</v>
      </c>
      <c r="T7876" s="8">
        <f t="shared" si="371"/>
        <v>6114.4199999999992</v>
      </c>
      <c r="U7876" s="8">
        <f>Sales[[#This Row],[Unit Cost]]*Sales[[#This Row],[Order Quantity]]</f>
        <v>4415.97</v>
      </c>
    </row>
    <row r="7877" spans="1:21" x14ac:dyDescent="0.2">
      <c r="A7877" s="6" t="s">
        <v>8090</v>
      </c>
      <c r="B7877" s="6" t="s">
        <v>25</v>
      </c>
      <c r="C7877" s="6" t="s">
        <v>145</v>
      </c>
      <c r="D7877" s="7">
        <v>44100</v>
      </c>
      <c r="E7877" s="7">
        <v>44182</v>
      </c>
      <c r="F7877" s="7">
        <v>44208</v>
      </c>
      <c r="G7877" s="7">
        <v>44216</v>
      </c>
      <c r="H7877" s="6">
        <f t="shared" si="369"/>
        <v>34</v>
      </c>
      <c r="I7877" s="6" t="s">
        <v>215</v>
      </c>
      <c r="J7877" s="6">
        <v>13</v>
      </c>
      <c r="K7877" s="6">
        <v>29</v>
      </c>
      <c r="L7877" s="6">
        <v>98</v>
      </c>
      <c r="M7877" s="6">
        <v>5</v>
      </c>
      <c r="N7877" s="6">
        <v>7</v>
      </c>
      <c r="O7877" s="6">
        <v>0.05</v>
      </c>
      <c r="P7877" s="8">
        <v>984.9</v>
      </c>
      <c r="Q7877" s="8">
        <v>482.601</v>
      </c>
      <c r="R7877" s="8">
        <f t="shared" si="370"/>
        <v>3171.3780000000002</v>
      </c>
      <c r="S7877" s="8">
        <f>(((Sales[[#This Row],[Unit Price]]-(Sales[[#This Row],[Discount Applied]]*Sales[[#This Row],[Unit Price]]))-Q7877)/Q7877)*100</f>
        <v>93.877551020408163</v>
      </c>
      <c r="T7877" s="8">
        <f t="shared" si="371"/>
        <v>6549.585</v>
      </c>
      <c r="U7877" s="8">
        <f>Sales[[#This Row],[Unit Cost]]*Sales[[#This Row],[Order Quantity]]</f>
        <v>3378.2069999999999</v>
      </c>
    </row>
    <row r="7878" spans="1:21" x14ac:dyDescent="0.2">
      <c r="A7878" s="6" t="s">
        <v>8091</v>
      </c>
      <c r="B7878" s="6" t="s">
        <v>26</v>
      </c>
      <c r="C7878" s="6" t="s">
        <v>147</v>
      </c>
      <c r="D7878" s="7">
        <v>44100</v>
      </c>
      <c r="E7878" s="7">
        <v>44182</v>
      </c>
      <c r="F7878" s="7">
        <v>44193</v>
      </c>
      <c r="G7878" s="7">
        <v>44199</v>
      </c>
      <c r="H7878" s="6">
        <f t="shared" si="369"/>
        <v>17</v>
      </c>
      <c r="I7878" s="6" t="s">
        <v>215</v>
      </c>
      <c r="J7878" s="6">
        <v>26</v>
      </c>
      <c r="K7878" s="6">
        <v>10</v>
      </c>
      <c r="L7878" s="6">
        <v>211</v>
      </c>
      <c r="M7878" s="6">
        <v>38</v>
      </c>
      <c r="N7878" s="6">
        <v>6</v>
      </c>
      <c r="O7878" s="6">
        <v>7.4999999999999997E-2</v>
      </c>
      <c r="P7878" s="8">
        <v>2854.2000000000003</v>
      </c>
      <c r="Q7878" s="8">
        <v>2197.7340000000004</v>
      </c>
      <c r="R7878" s="8">
        <f t="shared" si="370"/>
        <v>2654.405999999999</v>
      </c>
      <c r="S7878" s="8">
        <f>(((Sales[[#This Row],[Unit Price]]-(Sales[[#This Row],[Discount Applied]]*Sales[[#This Row],[Unit Price]]))-Q7878)/Q7878)*100</f>
        <v>20.12987012987012</v>
      </c>
      <c r="T7878" s="8">
        <f t="shared" si="371"/>
        <v>15840.810000000001</v>
      </c>
      <c r="U7878" s="8">
        <f>Sales[[#This Row],[Unit Cost]]*Sales[[#This Row],[Order Quantity]]</f>
        <v>13186.404000000002</v>
      </c>
    </row>
    <row r="7879" spans="1:21" x14ac:dyDescent="0.2">
      <c r="A7879" s="6" t="s">
        <v>8092</v>
      </c>
      <c r="B7879" s="6" t="s">
        <v>24</v>
      </c>
      <c r="C7879" s="6" t="s">
        <v>145</v>
      </c>
      <c r="D7879" s="7">
        <v>44000</v>
      </c>
      <c r="E7879" s="7">
        <v>44182</v>
      </c>
      <c r="F7879" s="7">
        <v>44187</v>
      </c>
      <c r="G7879" s="7">
        <v>44192</v>
      </c>
      <c r="H7879" s="6">
        <f t="shared" si="369"/>
        <v>10</v>
      </c>
      <c r="I7879" s="6" t="s">
        <v>215</v>
      </c>
      <c r="J7879" s="6">
        <v>9</v>
      </c>
      <c r="K7879" s="6">
        <v>34</v>
      </c>
      <c r="L7879" s="6">
        <v>133</v>
      </c>
      <c r="M7879" s="6">
        <v>45</v>
      </c>
      <c r="N7879" s="6">
        <v>8</v>
      </c>
      <c r="O7879" s="6">
        <v>7.4999999999999997E-2</v>
      </c>
      <c r="P7879" s="8">
        <v>268</v>
      </c>
      <c r="Q7879" s="8">
        <v>160.79999999999998</v>
      </c>
      <c r="R7879" s="8">
        <f t="shared" si="370"/>
        <v>696.80000000000018</v>
      </c>
      <c r="S7879" s="8">
        <f>(((Sales[[#This Row],[Unit Price]]-(Sales[[#This Row],[Discount Applied]]*Sales[[#This Row],[Unit Price]]))-Q7879)/Q7879)*100</f>
        <v>54.166666666666686</v>
      </c>
      <c r="T7879" s="8">
        <f t="shared" si="371"/>
        <v>1983.2</v>
      </c>
      <c r="U7879" s="8">
        <f>Sales[[#This Row],[Unit Cost]]*Sales[[#This Row],[Order Quantity]]</f>
        <v>1286.3999999999999</v>
      </c>
    </row>
    <row r="7880" spans="1:21" x14ac:dyDescent="0.2">
      <c r="A7880" s="6" t="s">
        <v>8093</v>
      </c>
      <c r="B7880" s="6" t="s">
        <v>23</v>
      </c>
      <c r="C7880" s="6" t="s">
        <v>148</v>
      </c>
      <c r="D7880" s="7">
        <v>44100</v>
      </c>
      <c r="E7880" s="7">
        <v>44182</v>
      </c>
      <c r="F7880" s="7">
        <v>44208</v>
      </c>
      <c r="G7880" s="7">
        <v>44215</v>
      </c>
      <c r="H7880" s="6">
        <f t="shared" si="369"/>
        <v>33</v>
      </c>
      <c r="I7880" s="6" t="s">
        <v>215</v>
      </c>
      <c r="J7880" s="6">
        <v>21</v>
      </c>
      <c r="K7880" s="6">
        <v>44</v>
      </c>
      <c r="L7880" s="6">
        <v>17</v>
      </c>
      <c r="M7880" s="6">
        <v>5</v>
      </c>
      <c r="N7880" s="6">
        <v>3</v>
      </c>
      <c r="O7880" s="6">
        <v>0.2</v>
      </c>
      <c r="P7880" s="8">
        <v>6398.5</v>
      </c>
      <c r="Q7880" s="8">
        <v>4542.9349999999995</v>
      </c>
      <c r="R7880" s="8">
        <f t="shared" si="370"/>
        <v>1727.5950000000012</v>
      </c>
      <c r="S7880" s="8">
        <f>(((Sales[[#This Row],[Unit Price]]-(Sales[[#This Row],[Discount Applied]]*Sales[[#This Row],[Unit Price]]))-Q7880)/Q7880)*100</f>
        <v>12.676056338028186</v>
      </c>
      <c r="T7880" s="8">
        <f t="shared" si="371"/>
        <v>15356.4</v>
      </c>
      <c r="U7880" s="8">
        <f>Sales[[#This Row],[Unit Cost]]*Sales[[#This Row],[Order Quantity]]</f>
        <v>13628.804999999998</v>
      </c>
    </row>
    <row r="7881" spans="1:21" x14ac:dyDescent="0.2">
      <c r="A7881" s="6" t="s">
        <v>8094</v>
      </c>
      <c r="B7881" s="6" t="s">
        <v>26</v>
      </c>
      <c r="C7881" s="6" t="s">
        <v>145</v>
      </c>
      <c r="D7881" s="7">
        <v>44100</v>
      </c>
      <c r="E7881" s="7">
        <v>44182</v>
      </c>
      <c r="F7881" s="7">
        <v>44186</v>
      </c>
      <c r="G7881" s="7">
        <v>44191</v>
      </c>
      <c r="H7881" s="6">
        <f t="shared" si="369"/>
        <v>9</v>
      </c>
      <c r="I7881" s="6" t="s">
        <v>215</v>
      </c>
      <c r="J7881" s="6">
        <v>26</v>
      </c>
      <c r="K7881" s="6">
        <v>13</v>
      </c>
      <c r="L7881" s="6">
        <v>106</v>
      </c>
      <c r="M7881" s="6">
        <v>26</v>
      </c>
      <c r="N7881" s="6">
        <v>5</v>
      </c>
      <c r="O7881" s="6">
        <v>7.4999999999999997E-2</v>
      </c>
      <c r="P7881" s="8">
        <v>3597.9</v>
      </c>
      <c r="Q7881" s="8">
        <v>1726.992</v>
      </c>
      <c r="R7881" s="8">
        <f t="shared" si="370"/>
        <v>8005.3274999999994</v>
      </c>
      <c r="S7881" s="8">
        <f>(((Sales[[#This Row],[Unit Price]]-(Sales[[#This Row],[Discount Applied]]*Sales[[#This Row],[Unit Price]]))-Q7881)/Q7881)*100</f>
        <v>92.708333333333329</v>
      </c>
      <c r="T7881" s="8">
        <f t="shared" si="371"/>
        <v>16640.287499999999</v>
      </c>
      <c r="U7881" s="8">
        <f>Sales[[#This Row],[Unit Cost]]*Sales[[#This Row],[Order Quantity]]</f>
        <v>8634.9599999999991</v>
      </c>
    </row>
    <row r="7882" spans="1:21" x14ac:dyDescent="0.2">
      <c r="A7882" s="6" t="s">
        <v>8095</v>
      </c>
      <c r="B7882" s="6" t="s">
        <v>24</v>
      </c>
      <c r="C7882" s="6" t="s">
        <v>145</v>
      </c>
      <c r="D7882" s="7">
        <v>44100</v>
      </c>
      <c r="E7882" s="7">
        <v>44182</v>
      </c>
      <c r="F7882" s="7">
        <v>44207</v>
      </c>
      <c r="G7882" s="7">
        <v>44216</v>
      </c>
      <c r="H7882" s="6">
        <f t="shared" si="369"/>
        <v>34</v>
      </c>
      <c r="I7882" s="6" t="s">
        <v>215</v>
      </c>
      <c r="J7882" s="6">
        <v>8</v>
      </c>
      <c r="K7882" s="6">
        <v>20</v>
      </c>
      <c r="L7882" s="6">
        <v>136</v>
      </c>
      <c r="M7882" s="6">
        <v>27</v>
      </c>
      <c r="N7882" s="6">
        <v>3</v>
      </c>
      <c r="O7882" s="6">
        <v>0.2</v>
      </c>
      <c r="P7882" s="8">
        <v>4020</v>
      </c>
      <c r="Q7882" s="8">
        <v>3135.6</v>
      </c>
      <c r="R7882" s="8">
        <f t="shared" si="370"/>
        <v>241.20000000000073</v>
      </c>
      <c r="S7882" s="8">
        <f>(((Sales[[#This Row],[Unit Price]]-(Sales[[#This Row],[Discount Applied]]*Sales[[#This Row],[Unit Price]]))-Q7882)/Q7882)*100</f>
        <v>2.564102564102567</v>
      </c>
      <c r="T7882" s="8">
        <f t="shared" si="371"/>
        <v>9648</v>
      </c>
      <c r="U7882" s="8">
        <f>Sales[[#This Row],[Unit Cost]]*Sales[[#This Row],[Order Quantity]]</f>
        <v>9406.7999999999993</v>
      </c>
    </row>
    <row r="7883" spans="1:21" x14ac:dyDescent="0.2">
      <c r="A7883" s="6" t="s">
        <v>8096</v>
      </c>
      <c r="B7883" s="6" t="s">
        <v>24</v>
      </c>
      <c r="C7883" s="6" t="s">
        <v>147</v>
      </c>
      <c r="D7883" s="7">
        <v>44100</v>
      </c>
      <c r="E7883" s="7">
        <v>44183</v>
      </c>
      <c r="F7883" s="7">
        <v>44189</v>
      </c>
      <c r="G7883" s="7">
        <v>44191</v>
      </c>
      <c r="H7883" s="6">
        <f t="shared" si="369"/>
        <v>8</v>
      </c>
      <c r="I7883" s="6" t="s">
        <v>215</v>
      </c>
      <c r="J7883" s="6">
        <v>7</v>
      </c>
      <c r="K7883" s="6">
        <v>26</v>
      </c>
      <c r="L7883" s="6">
        <v>234</v>
      </c>
      <c r="M7883" s="6">
        <v>35</v>
      </c>
      <c r="N7883" s="6">
        <v>1</v>
      </c>
      <c r="O7883" s="6">
        <v>0.05</v>
      </c>
      <c r="P7883" s="8">
        <v>2586.2000000000003</v>
      </c>
      <c r="Q7883" s="8">
        <v>1784.4780000000001</v>
      </c>
      <c r="R7883" s="8">
        <f t="shared" si="370"/>
        <v>672.41200000000026</v>
      </c>
      <c r="S7883" s="8">
        <f>(((Sales[[#This Row],[Unit Price]]-(Sales[[#This Row],[Discount Applied]]*Sales[[#This Row],[Unit Price]]))-Q7883)/Q7883)*100</f>
        <v>37.681159420289866</v>
      </c>
      <c r="T7883" s="8">
        <f t="shared" si="371"/>
        <v>2456.8900000000003</v>
      </c>
      <c r="U7883" s="8">
        <f>Sales[[#This Row],[Unit Cost]]*Sales[[#This Row],[Order Quantity]]</f>
        <v>1784.4780000000001</v>
      </c>
    </row>
    <row r="7884" spans="1:21" x14ac:dyDescent="0.2">
      <c r="A7884" s="6" t="s">
        <v>8097</v>
      </c>
      <c r="B7884" s="6" t="s">
        <v>24</v>
      </c>
      <c r="C7884" s="6" t="s">
        <v>145</v>
      </c>
      <c r="D7884" s="7">
        <v>44000</v>
      </c>
      <c r="E7884" s="7">
        <v>44183</v>
      </c>
      <c r="F7884" s="7">
        <v>44204</v>
      </c>
      <c r="G7884" s="7">
        <v>44208</v>
      </c>
      <c r="H7884" s="6">
        <f t="shared" si="369"/>
        <v>25</v>
      </c>
      <c r="I7884" s="6" t="s">
        <v>215</v>
      </c>
      <c r="J7884" s="6">
        <v>9</v>
      </c>
      <c r="K7884" s="6">
        <v>8</v>
      </c>
      <c r="L7884" s="6">
        <v>182</v>
      </c>
      <c r="M7884" s="6">
        <v>43</v>
      </c>
      <c r="N7884" s="6">
        <v>4</v>
      </c>
      <c r="O7884" s="6">
        <v>0.05</v>
      </c>
      <c r="P7884" s="8">
        <v>1065.3</v>
      </c>
      <c r="Q7884" s="8">
        <v>617.87399999999991</v>
      </c>
      <c r="R7884" s="8">
        <f t="shared" si="370"/>
        <v>1576.6440000000002</v>
      </c>
      <c r="S7884" s="8">
        <f>(((Sales[[#This Row],[Unit Price]]-(Sales[[#This Row],[Discount Applied]]*Sales[[#This Row],[Unit Price]]))-Q7884)/Q7884)*100</f>
        <v>63.793103448275879</v>
      </c>
      <c r="T7884" s="8">
        <f t="shared" si="371"/>
        <v>4048.14</v>
      </c>
      <c r="U7884" s="8">
        <f>Sales[[#This Row],[Unit Cost]]*Sales[[#This Row],[Order Quantity]]</f>
        <v>2471.4959999999996</v>
      </c>
    </row>
    <row r="7885" spans="1:21" x14ac:dyDescent="0.2">
      <c r="A7885" s="6" t="s">
        <v>8098</v>
      </c>
      <c r="B7885" s="6" t="s">
        <v>24</v>
      </c>
      <c r="C7885" s="6" t="s">
        <v>145</v>
      </c>
      <c r="D7885" s="7">
        <v>44100</v>
      </c>
      <c r="E7885" s="7">
        <v>44183</v>
      </c>
      <c r="F7885" s="7">
        <v>44206</v>
      </c>
      <c r="G7885" s="7">
        <v>44210</v>
      </c>
      <c r="H7885" s="6">
        <f t="shared" si="369"/>
        <v>27</v>
      </c>
      <c r="I7885" s="6" t="s">
        <v>215</v>
      </c>
      <c r="J7885" s="6">
        <v>7</v>
      </c>
      <c r="K7885" s="6">
        <v>13</v>
      </c>
      <c r="L7885" s="6">
        <v>140</v>
      </c>
      <c r="M7885" s="6">
        <v>1</v>
      </c>
      <c r="N7885" s="6">
        <v>3</v>
      </c>
      <c r="O7885" s="6">
        <v>0.3</v>
      </c>
      <c r="P7885" s="8">
        <v>3899.4</v>
      </c>
      <c r="Q7885" s="8">
        <v>1949.7</v>
      </c>
      <c r="R7885" s="8">
        <f t="shared" si="370"/>
        <v>2339.6400000000003</v>
      </c>
      <c r="S7885" s="8">
        <f>(((Sales[[#This Row],[Unit Price]]-(Sales[[#This Row],[Discount Applied]]*Sales[[#This Row],[Unit Price]]))-Q7885)/Q7885)*100</f>
        <v>39.999999999999993</v>
      </c>
      <c r="T7885" s="8">
        <f t="shared" si="371"/>
        <v>8188.7400000000007</v>
      </c>
      <c r="U7885" s="8">
        <f>Sales[[#This Row],[Unit Cost]]*Sales[[#This Row],[Order Quantity]]</f>
        <v>5849.1</v>
      </c>
    </row>
    <row r="7886" spans="1:21" x14ac:dyDescent="0.2">
      <c r="A7886" s="6" t="s">
        <v>8099</v>
      </c>
      <c r="B7886" s="6" t="s">
        <v>24</v>
      </c>
      <c r="C7886" s="6" t="s">
        <v>148</v>
      </c>
      <c r="D7886" s="7">
        <v>44100</v>
      </c>
      <c r="E7886" s="7">
        <v>44183</v>
      </c>
      <c r="F7886" s="7">
        <v>44187</v>
      </c>
      <c r="G7886" s="7">
        <v>44189</v>
      </c>
      <c r="H7886" s="6">
        <f t="shared" si="369"/>
        <v>6</v>
      </c>
      <c r="I7886" s="6" t="s">
        <v>215</v>
      </c>
      <c r="J7886" s="6">
        <v>11</v>
      </c>
      <c r="K7886" s="6">
        <v>7</v>
      </c>
      <c r="L7886" s="6">
        <v>16</v>
      </c>
      <c r="M7886" s="6">
        <v>37</v>
      </c>
      <c r="N7886" s="6">
        <v>7</v>
      </c>
      <c r="O7886" s="6">
        <v>0.05</v>
      </c>
      <c r="P7886" s="8">
        <v>884.4</v>
      </c>
      <c r="Q7886" s="8">
        <v>512.952</v>
      </c>
      <c r="R7886" s="8">
        <f t="shared" si="370"/>
        <v>2290.5960000000005</v>
      </c>
      <c r="S7886" s="8">
        <f>(((Sales[[#This Row],[Unit Price]]-(Sales[[#This Row],[Discount Applied]]*Sales[[#This Row],[Unit Price]]))-Q7886)/Q7886)*100</f>
        <v>63.793103448275858</v>
      </c>
      <c r="T7886" s="8">
        <f t="shared" si="371"/>
        <v>5881.26</v>
      </c>
      <c r="U7886" s="8">
        <f>Sales[[#This Row],[Unit Cost]]*Sales[[#This Row],[Order Quantity]]</f>
        <v>3590.6639999999998</v>
      </c>
    </row>
    <row r="7887" spans="1:21" x14ac:dyDescent="0.2">
      <c r="A7887" s="6" t="s">
        <v>8100</v>
      </c>
      <c r="B7887" s="6" t="s">
        <v>23</v>
      </c>
      <c r="C7887" s="6" t="s">
        <v>148</v>
      </c>
      <c r="D7887" s="7">
        <v>44000</v>
      </c>
      <c r="E7887" s="7">
        <v>44183</v>
      </c>
      <c r="F7887" s="7">
        <v>44192</v>
      </c>
      <c r="G7887" s="7">
        <v>44199</v>
      </c>
      <c r="H7887" s="6">
        <f t="shared" si="369"/>
        <v>16</v>
      </c>
      <c r="I7887" s="6" t="s">
        <v>215</v>
      </c>
      <c r="J7887" s="6">
        <v>21</v>
      </c>
      <c r="K7887" s="6">
        <v>18</v>
      </c>
      <c r="L7887" s="6">
        <v>11</v>
      </c>
      <c r="M7887" s="6">
        <v>20</v>
      </c>
      <c r="N7887" s="6">
        <v>7</v>
      </c>
      <c r="O7887" s="6">
        <v>0.4</v>
      </c>
      <c r="P7887" s="8">
        <v>1132.3</v>
      </c>
      <c r="Q7887" s="8">
        <v>532.18099999999993</v>
      </c>
      <c r="R7887" s="8">
        <f t="shared" si="370"/>
        <v>1030.3930000000005</v>
      </c>
      <c r="S7887" s="8">
        <f>(((Sales[[#This Row],[Unit Price]]-(Sales[[#This Row],[Discount Applied]]*Sales[[#This Row],[Unit Price]]))-Q7887)/Q7887)*100</f>
        <v>27.659574468085101</v>
      </c>
      <c r="T7887" s="8">
        <f t="shared" si="371"/>
        <v>4755.66</v>
      </c>
      <c r="U7887" s="8">
        <f>Sales[[#This Row],[Unit Cost]]*Sales[[#This Row],[Order Quantity]]</f>
        <v>3725.2669999999994</v>
      </c>
    </row>
    <row r="7888" spans="1:21" x14ac:dyDescent="0.2">
      <c r="A7888" s="6" t="s">
        <v>8101</v>
      </c>
      <c r="B7888" s="6" t="s">
        <v>24</v>
      </c>
      <c r="C7888" s="6" t="s">
        <v>145</v>
      </c>
      <c r="D7888" s="7">
        <v>44100</v>
      </c>
      <c r="E7888" s="7">
        <v>44183</v>
      </c>
      <c r="F7888" s="7">
        <v>44203</v>
      </c>
      <c r="G7888" s="7">
        <v>44212</v>
      </c>
      <c r="H7888" s="6">
        <f t="shared" si="369"/>
        <v>29</v>
      </c>
      <c r="I7888" s="6" t="s">
        <v>215</v>
      </c>
      <c r="J7888" s="6">
        <v>11</v>
      </c>
      <c r="K7888" s="6">
        <v>42</v>
      </c>
      <c r="L7888" s="6">
        <v>119</v>
      </c>
      <c r="M7888" s="6">
        <v>4</v>
      </c>
      <c r="N7888" s="6">
        <v>1</v>
      </c>
      <c r="O7888" s="6">
        <v>7.4999999999999997E-2</v>
      </c>
      <c r="P7888" s="8">
        <v>2425.4</v>
      </c>
      <c r="Q7888" s="8">
        <v>1479.4939999999999</v>
      </c>
      <c r="R7888" s="8">
        <f t="shared" si="370"/>
        <v>764.00099999999998</v>
      </c>
      <c r="S7888" s="8">
        <f>(((Sales[[#This Row],[Unit Price]]-(Sales[[#This Row],[Discount Applied]]*Sales[[#This Row],[Unit Price]]))-Q7888)/Q7888)*100</f>
        <v>51.639344262295083</v>
      </c>
      <c r="T7888" s="8">
        <f t="shared" si="371"/>
        <v>2243.4949999999999</v>
      </c>
      <c r="U7888" s="8">
        <f>Sales[[#This Row],[Unit Cost]]*Sales[[#This Row],[Order Quantity]]</f>
        <v>1479.4939999999999</v>
      </c>
    </row>
    <row r="7889" spans="1:21" x14ac:dyDescent="0.2">
      <c r="A7889" s="6" t="s">
        <v>8102</v>
      </c>
      <c r="B7889" s="6" t="s">
        <v>23</v>
      </c>
      <c r="C7889" s="6" t="s">
        <v>148</v>
      </c>
      <c r="D7889" s="7">
        <v>44100</v>
      </c>
      <c r="E7889" s="7">
        <v>44183</v>
      </c>
      <c r="F7889" s="7">
        <v>44210</v>
      </c>
      <c r="G7889" s="7">
        <v>44216</v>
      </c>
      <c r="H7889" s="6">
        <f t="shared" si="369"/>
        <v>33</v>
      </c>
      <c r="I7889" s="6" t="s">
        <v>215</v>
      </c>
      <c r="J7889" s="6">
        <v>21</v>
      </c>
      <c r="K7889" s="6">
        <v>41</v>
      </c>
      <c r="L7889" s="6">
        <v>41</v>
      </c>
      <c r="M7889" s="6">
        <v>5</v>
      </c>
      <c r="N7889" s="6">
        <v>8</v>
      </c>
      <c r="O7889" s="6">
        <v>0.05</v>
      </c>
      <c r="P7889" s="8">
        <v>221.1</v>
      </c>
      <c r="Q7889" s="8">
        <v>145.92600000000002</v>
      </c>
      <c r="R7889" s="8">
        <f t="shared" si="370"/>
        <v>512.95199999999977</v>
      </c>
      <c r="S7889" s="8">
        <f>(((Sales[[#This Row],[Unit Price]]-(Sales[[#This Row],[Discount Applied]]*Sales[[#This Row],[Unit Price]]))-Q7889)/Q7889)*100</f>
        <v>43.939393939393916</v>
      </c>
      <c r="T7889" s="8">
        <f t="shared" si="371"/>
        <v>1680.36</v>
      </c>
      <c r="U7889" s="8">
        <f>Sales[[#This Row],[Unit Cost]]*Sales[[#This Row],[Order Quantity]]</f>
        <v>1167.4080000000001</v>
      </c>
    </row>
    <row r="7890" spans="1:21" x14ac:dyDescent="0.2">
      <c r="A7890" s="6" t="s">
        <v>8103</v>
      </c>
      <c r="B7890" s="6" t="s">
        <v>24</v>
      </c>
      <c r="C7890" s="6" t="s">
        <v>145</v>
      </c>
      <c r="D7890" s="7">
        <v>44100</v>
      </c>
      <c r="E7890" s="7">
        <v>44184</v>
      </c>
      <c r="F7890" s="7">
        <v>44201</v>
      </c>
      <c r="G7890" s="7">
        <v>44207</v>
      </c>
      <c r="H7890" s="6">
        <f t="shared" si="369"/>
        <v>23</v>
      </c>
      <c r="I7890" s="6" t="s">
        <v>215</v>
      </c>
      <c r="J7890" s="6">
        <v>7</v>
      </c>
      <c r="K7890" s="6">
        <v>36</v>
      </c>
      <c r="L7890" s="6">
        <v>162</v>
      </c>
      <c r="M7890" s="6">
        <v>2</v>
      </c>
      <c r="N7890" s="6">
        <v>1</v>
      </c>
      <c r="O7890" s="6">
        <v>0.1</v>
      </c>
      <c r="P7890" s="8">
        <v>1005</v>
      </c>
      <c r="Q7890" s="8">
        <v>422.09999999999997</v>
      </c>
      <c r="R7890" s="8">
        <f t="shared" si="370"/>
        <v>482.40000000000003</v>
      </c>
      <c r="S7890" s="8">
        <f>(((Sales[[#This Row],[Unit Price]]-(Sales[[#This Row],[Discount Applied]]*Sales[[#This Row],[Unit Price]]))-Q7890)/Q7890)*100</f>
        <v>114.28571428571431</v>
      </c>
      <c r="T7890" s="8">
        <f t="shared" si="371"/>
        <v>904.5</v>
      </c>
      <c r="U7890" s="8">
        <f>Sales[[#This Row],[Unit Cost]]*Sales[[#This Row],[Order Quantity]]</f>
        <v>422.09999999999997</v>
      </c>
    </row>
    <row r="7891" spans="1:21" x14ac:dyDescent="0.2">
      <c r="A7891" s="6" t="s">
        <v>8104</v>
      </c>
      <c r="B7891" s="6" t="s">
        <v>25</v>
      </c>
      <c r="C7891" s="6" t="s">
        <v>145</v>
      </c>
      <c r="D7891" s="7">
        <v>44100</v>
      </c>
      <c r="E7891" s="7">
        <v>44184</v>
      </c>
      <c r="F7891" s="7">
        <v>44204</v>
      </c>
      <c r="G7891" s="7">
        <v>44207</v>
      </c>
      <c r="H7891" s="6">
        <f t="shared" si="369"/>
        <v>23</v>
      </c>
      <c r="I7891" s="6" t="s">
        <v>215</v>
      </c>
      <c r="J7891" s="6">
        <v>19</v>
      </c>
      <c r="K7891" s="6">
        <v>47</v>
      </c>
      <c r="L7891" s="6">
        <v>116</v>
      </c>
      <c r="M7891" s="6">
        <v>18</v>
      </c>
      <c r="N7891" s="6">
        <v>5</v>
      </c>
      <c r="O7891" s="6">
        <v>7.4999999999999997E-2</v>
      </c>
      <c r="P7891" s="8">
        <v>3993.2000000000003</v>
      </c>
      <c r="Q7891" s="8">
        <v>2395.92</v>
      </c>
      <c r="R7891" s="8">
        <f t="shared" si="370"/>
        <v>6488.9499999999989</v>
      </c>
      <c r="S7891" s="8">
        <f>(((Sales[[#This Row],[Unit Price]]-(Sales[[#This Row],[Discount Applied]]*Sales[[#This Row],[Unit Price]]))-Q7891)/Q7891)*100</f>
        <v>54.166666666666664</v>
      </c>
      <c r="T7891" s="8">
        <f t="shared" si="371"/>
        <v>18468.55</v>
      </c>
      <c r="U7891" s="8">
        <f>Sales[[#This Row],[Unit Cost]]*Sales[[#This Row],[Order Quantity]]</f>
        <v>11979.6</v>
      </c>
    </row>
    <row r="7892" spans="1:21" x14ac:dyDescent="0.2">
      <c r="A7892" s="6" t="s">
        <v>8105</v>
      </c>
      <c r="B7892" s="6" t="s">
        <v>25</v>
      </c>
      <c r="C7892" s="6" t="s">
        <v>145</v>
      </c>
      <c r="D7892" s="7">
        <v>44100</v>
      </c>
      <c r="E7892" s="7">
        <v>44184</v>
      </c>
      <c r="F7892" s="7">
        <v>44198</v>
      </c>
      <c r="G7892" s="7">
        <v>44201</v>
      </c>
      <c r="H7892" s="6">
        <f t="shared" si="369"/>
        <v>17</v>
      </c>
      <c r="I7892" s="6" t="s">
        <v>215</v>
      </c>
      <c r="J7892" s="6">
        <v>16</v>
      </c>
      <c r="K7892" s="6">
        <v>13</v>
      </c>
      <c r="L7892" s="6">
        <v>104</v>
      </c>
      <c r="M7892" s="6">
        <v>15</v>
      </c>
      <c r="N7892" s="6">
        <v>1</v>
      </c>
      <c r="O7892" s="6">
        <v>7.4999999999999997E-2</v>
      </c>
      <c r="P7892" s="8">
        <v>3906.1</v>
      </c>
      <c r="Q7892" s="8">
        <v>1874.9279999999999</v>
      </c>
      <c r="R7892" s="8">
        <f t="shared" si="370"/>
        <v>1738.2145</v>
      </c>
      <c r="S7892" s="8">
        <f>(((Sales[[#This Row],[Unit Price]]-(Sales[[#This Row],[Discount Applied]]*Sales[[#This Row],[Unit Price]]))-Q7892)/Q7892)*100</f>
        <v>92.708333333333343</v>
      </c>
      <c r="T7892" s="8">
        <f t="shared" si="371"/>
        <v>3613.1424999999999</v>
      </c>
      <c r="U7892" s="8">
        <f>Sales[[#This Row],[Unit Cost]]*Sales[[#This Row],[Order Quantity]]</f>
        <v>1874.9279999999999</v>
      </c>
    </row>
    <row r="7893" spans="1:21" x14ac:dyDescent="0.2">
      <c r="A7893" s="6" t="s">
        <v>8106</v>
      </c>
      <c r="B7893" s="6" t="s">
        <v>25</v>
      </c>
      <c r="C7893" s="6" t="s">
        <v>148</v>
      </c>
      <c r="D7893" s="7">
        <v>44100</v>
      </c>
      <c r="E7893" s="7">
        <v>44184</v>
      </c>
      <c r="F7893" s="7">
        <v>44193</v>
      </c>
      <c r="G7893" s="7">
        <v>44201</v>
      </c>
      <c r="H7893" s="6">
        <f t="shared" si="369"/>
        <v>17</v>
      </c>
      <c r="I7893" s="6" t="s">
        <v>215</v>
      </c>
      <c r="J7893" s="6">
        <v>15</v>
      </c>
      <c r="K7893" s="6">
        <v>18</v>
      </c>
      <c r="L7893" s="6">
        <v>18</v>
      </c>
      <c r="M7893" s="6">
        <v>11</v>
      </c>
      <c r="N7893" s="6">
        <v>7</v>
      </c>
      <c r="O7893" s="6">
        <v>0.1</v>
      </c>
      <c r="P7893" s="8">
        <v>1983.2</v>
      </c>
      <c r="Q7893" s="8">
        <v>1566.7280000000001</v>
      </c>
      <c r="R7893" s="8">
        <f t="shared" si="370"/>
        <v>1527.0639999999985</v>
      </c>
      <c r="S7893" s="8">
        <f>(((Sales[[#This Row],[Unit Price]]-(Sales[[#This Row],[Discount Applied]]*Sales[[#This Row],[Unit Price]]))-Q7893)/Q7893)*100</f>
        <v>13.924050632911394</v>
      </c>
      <c r="T7893" s="8">
        <f t="shared" si="371"/>
        <v>12494.16</v>
      </c>
      <c r="U7893" s="8">
        <f>Sales[[#This Row],[Unit Cost]]*Sales[[#This Row],[Order Quantity]]</f>
        <v>10967.096000000001</v>
      </c>
    </row>
    <row r="7894" spans="1:21" x14ac:dyDescent="0.2">
      <c r="A7894" s="6" t="s">
        <v>8107</v>
      </c>
      <c r="B7894" s="6" t="s">
        <v>24</v>
      </c>
      <c r="C7894" s="6" t="s">
        <v>145</v>
      </c>
      <c r="D7894" s="7">
        <v>44100</v>
      </c>
      <c r="E7894" s="7">
        <v>44184</v>
      </c>
      <c r="F7894" s="7">
        <v>44195</v>
      </c>
      <c r="G7894" s="7">
        <v>44205</v>
      </c>
      <c r="H7894" s="6">
        <f t="shared" si="369"/>
        <v>21</v>
      </c>
      <c r="I7894" s="6" t="s">
        <v>215</v>
      </c>
      <c r="J7894" s="6">
        <v>3</v>
      </c>
      <c r="K7894" s="6">
        <v>3</v>
      </c>
      <c r="L7894" s="6">
        <v>155</v>
      </c>
      <c r="M7894" s="6">
        <v>17</v>
      </c>
      <c r="N7894" s="6">
        <v>8</v>
      </c>
      <c r="O7894" s="6">
        <v>0.2</v>
      </c>
      <c r="P7894" s="8">
        <v>1005</v>
      </c>
      <c r="Q7894" s="8">
        <v>472.34999999999997</v>
      </c>
      <c r="R7894" s="8">
        <f t="shared" si="370"/>
        <v>2653.2000000000003</v>
      </c>
      <c r="S7894" s="8">
        <f>(((Sales[[#This Row],[Unit Price]]-(Sales[[#This Row],[Discount Applied]]*Sales[[#This Row],[Unit Price]]))-Q7894)/Q7894)*100</f>
        <v>70.21276595744682</v>
      </c>
      <c r="T7894" s="8">
        <f t="shared" si="371"/>
        <v>6432</v>
      </c>
      <c r="U7894" s="8">
        <f>Sales[[#This Row],[Unit Cost]]*Sales[[#This Row],[Order Quantity]]</f>
        <v>3778.7999999999997</v>
      </c>
    </row>
    <row r="7895" spans="1:21" x14ac:dyDescent="0.2">
      <c r="A7895" s="6" t="s">
        <v>8108</v>
      </c>
      <c r="B7895" s="6" t="s">
        <v>25</v>
      </c>
      <c r="C7895" s="6" t="s">
        <v>144</v>
      </c>
      <c r="D7895" s="7">
        <v>44100</v>
      </c>
      <c r="E7895" s="7">
        <v>44185</v>
      </c>
      <c r="F7895" s="7">
        <v>44200</v>
      </c>
      <c r="G7895" s="7">
        <v>44206</v>
      </c>
      <c r="H7895" s="6">
        <f t="shared" si="369"/>
        <v>21</v>
      </c>
      <c r="I7895" s="6" t="s">
        <v>215</v>
      </c>
      <c r="J7895" s="6">
        <v>15</v>
      </c>
      <c r="K7895" s="6">
        <v>23</v>
      </c>
      <c r="L7895" s="6">
        <v>86</v>
      </c>
      <c r="M7895" s="6">
        <v>25</v>
      </c>
      <c r="N7895" s="6">
        <v>7</v>
      </c>
      <c r="O7895" s="6">
        <v>0.15</v>
      </c>
      <c r="P7895" s="8">
        <v>1742</v>
      </c>
      <c r="Q7895" s="8">
        <v>975.5200000000001</v>
      </c>
      <c r="R7895" s="8">
        <f t="shared" si="370"/>
        <v>3536.2599999999993</v>
      </c>
      <c r="S7895" s="8">
        <f>(((Sales[[#This Row],[Unit Price]]-(Sales[[#This Row],[Discount Applied]]*Sales[[#This Row],[Unit Price]]))-Q7895)/Q7895)*100</f>
        <v>51.785714285714278</v>
      </c>
      <c r="T7895" s="8">
        <f t="shared" si="371"/>
        <v>10364.9</v>
      </c>
      <c r="U7895" s="8">
        <f>Sales[[#This Row],[Unit Cost]]*Sales[[#This Row],[Order Quantity]]</f>
        <v>6828.64</v>
      </c>
    </row>
    <row r="7896" spans="1:21" x14ac:dyDescent="0.2">
      <c r="A7896" s="6" t="s">
        <v>8109</v>
      </c>
      <c r="B7896" s="6" t="s">
        <v>25</v>
      </c>
      <c r="C7896" s="6" t="s">
        <v>144</v>
      </c>
      <c r="D7896" s="7">
        <v>44100</v>
      </c>
      <c r="E7896" s="7">
        <v>44185</v>
      </c>
      <c r="F7896" s="7">
        <v>44202</v>
      </c>
      <c r="G7896" s="7">
        <v>44206</v>
      </c>
      <c r="H7896" s="6">
        <f t="shared" si="369"/>
        <v>21</v>
      </c>
      <c r="I7896" s="6" t="s">
        <v>215</v>
      </c>
      <c r="J7896" s="6">
        <v>19</v>
      </c>
      <c r="K7896" s="6">
        <v>18</v>
      </c>
      <c r="L7896" s="6">
        <v>73</v>
      </c>
      <c r="M7896" s="6">
        <v>35</v>
      </c>
      <c r="N7896" s="6">
        <v>7</v>
      </c>
      <c r="O7896" s="6">
        <v>0.05</v>
      </c>
      <c r="P7896" s="8">
        <v>964.80000000000007</v>
      </c>
      <c r="Q7896" s="8">
        <v>781.48800000000006</v>
      </c>
      <c r="R7896" s="8">
        <f t="shared" si="370"/>
        <v>945.50399999999991</v>
      </c>
      <c r="S7896" s="8">
        <f>(((Sales[[#This Row],[Unit Price]]-(Sales[[#This Row],[Discount Applied]]*Sales[[#This Row],[Unit Price]]))-Q7896)/Q7896)*100</f>
        <v>17.283950617283949</v>
      </c>
      <c r="T7896" s="8">
        <f t="shared" si="371"/>
        <v>6415.92</v>
      </c>
      <c r="U7896" s="8">
        <f>Sales[[#This Row],[Unit Cost]]*Sales[[#This Row],[Order Quantity]]</f>
        <v>5470.4160000000002</v>
      </c>
    </row>
    <row r="7897" spans="1:21" x14ac:dyDescent="0.2">
      <c r="A7897" s="6" t="s">
        <v>8110</v>
      </c>
      <c r="B7897" s="6" t="s">
        <v>24</v>
      </c>
      <c r="C7897" s="6" t="s">
        <v>145</v>
      </c>
      <c r="D7897" s="7">
        <v>44100</v>
      </c>
      <c r="E7897" s="7">
        <v>44185</v>
      </c>
      <c r="F7897" s="7">
        <v>44195</v>
      </c>
      <c r="G7897" s="7">
        <v>44197</v>
      </c>
      <c r="H7897" s="6">
        <f t="shared" si="369"/>
        <v>12</v>
      </c>
      <c r="I7897" s="6" t="s">
        <v>215</v>
      </c>
      <c r="J7897" s="6">
        <v>6</v>
      </c>
      <c r="K7897" s="6">
        <v>14</v>
      </c>
      <c r="L7897" s="6">
        <v>194</v>
      </c>
      <c r="M7897" s="6">
        <v>28</v>
      </c>
      <c r="N7897" s="6">
        <v>8</v>
      </c>
      <c r="O7897" s="6">
        <v>7.4999999999999997E-2</v>
      </c>
      <c r="P7897" s="8">
        <v>991.6</v>
      </c>
      <c r="Q7897" s="8">
        <v>644.54000000000008</v>
      </c>
      <c r="R7897" s="8">
        <f t="shared" si="370"/>
        <v>2181.5199999999995</v>
      </c>
      <c r="S7897" s="8">
        <f>(((Sales[[#This Row],[Unit Price]]-(Sales[[#This Row],[Discount Applied]]*Sales[[#This Row],[Unit Price]]))-Q7897)/Q7897)*100</f>
        <v>42.307692307692299</v>
      </c>
      <c r="T7897" s="8">
        <f t="shared" si="371"/>
        <v>7337.84</v>
      </c>
      <c r="U7897" s="8">
        <f>Sales[[#This Row],[Unit Cost]]*Sales[[#This Row],[Order Quantity]]</f>
        <v>5156.3200000000006</v>
      </c>
    </row>
    <row r="7898" spans="1:21" x14ac:dyDescent="0.2">
      <c r="A7898" s="6" t="s">
        <v>8111</v>
      </c>
      <c r="B7898" s="6" t="s">
        <v>24</v>
      </c>
      <c r="C7898" s="6" t="s">
        <v>145</v>
      </c>
      <c r="D7898" s="7">
        <v>44100</v>
      </c>
      <c r="E7898" s="7">
        <v>44185</v>
      </c>
      <c r="F7898" s="7">
        <v>44197</v>
      </c>
      <c r="G7898" s="7">
        <v>44206</v>
      </c>
      <c r="H7898" s="6">
        <f t="shared" si="369"/>
        <v>21</v>
      </c>
      <c r="I7898" s="6" t="s">
        <v>215</v>
      </c>
      <c r="J7898" s="6">
        <v>4</v>
      </c>
      <c r="K7898" s="6">
        <v>42</v>
      </c>
      <c r="L7898" s="6">
        <v>202</v>
      </c>
      <c r="M7898" s="6">
        <v>22</v>
      </c>
      <c r="N7898" s="6">
        <v>7</v>
      </c>
      <c r="O7898" s="6">
        <v>0.1</v>
      </c>
      <c r="P7898" s="8">
        <v>3993.2000000000003</v>
      </c>
      <c r="Q7898" s="8">
        <v>2875.1040000000003</v>
      </c>
      <c r="R7898" s="8">
        <f t="shared" si="370"/>
        <v>5031.4319999999971</v>
      </c>
      <c r="S7898" s="8">
        <f>(((Sales[[#This Row],[Unit Price]]-(Sales[[#This Row],[Discount Applied]]*Sales[[#This Row],[Unit Price]]))-Q7898)/Q7898)*100</f>
        <v>24.999999999999993</v>
      </c>
      <c r="T7898" s="8">
        <f t="shared" si="371"/>
        <v>25157.16</v>
      </c>
      <c r="U7898" s="8">
        <f>Sales[[#This Row],[Unit Cost]]*Sales[[#This Row],[Order Quantity]]</f>
        <v>20125.728000000003</v>
      </c>
    </row>
    <row r="7899" spans="1:21" x14ac:dyDescent="0.2">
      <c r="A7899" s="6" t="s">
        <v>8112</v>
      </c>
      <c r="B7899" s="6" t="s">
        <v>25</v>
      </c>
      <c r="C7899" s="6" t="s">
        <v>145</v>
      </c>
      <c r="D7899" s="7">
        <v>44100</v>
      </c>
      <c r="E7899" s="7">
        <v>44185</v>
      </c>
      <c r="F7899" s="7">
        <v>44206</v>
      </c>
      <c r="G7899" s="7">
        <v>44216</v>
      </c>
      <c r="H7899" s="6">
        <f t="shared" si="369"/>
        <v>31</v>
      </c>
      <c r="I7899" s="6" t="s">
        <v>215</v>
      </c>
      <c r="J7899" s="6">
        <v>18</v>
      </c>
      <c r="K7899" s="6">
        <v>30</v>
      </c>
      <c r="L7899" s="6">
        <v>146</v>
      </c>
      <c r="M7899" s="6">
        <v>40</v>
      </c>
      <c r="N7899" s="6">
        <v>1</v>
      </c>
      <c r="O7899" s="6">
        <v>0.1</v>
      </c>
      <c r="P7899" s="8">
        <v>2633.1</v>
      </c>
      <c r="Q7899" s="8">
        <v>1158.5640000000001</v>
      </c>
      <c r="R7899" s="8">
        <f t="shared" si="370"/>
        <v>1211.2259999999999</v>
      </c>
      <c r="S7899" s="8">
        <f>(((Sales[[#This Row],[Unit Price]]-(Sales[[#This Row],[Discount Applied]]*Sales[[#This Row],[Unit Price]]))-Q7899)/Q7899)*100</f>
        <v>104.54545454545452</v>
      </c>
      <c r="T7899" s="8">
        <f t="shared" si="371"/>
        <v>2369.79</v>
      </c>
      <c r="U7899" s="8">
        <f>Sales[[#This Row],[Unit Cost]]*Sales[[#This Row],[Order Quantity]]</f>
        <v>1158.5640000000001</v>
      </c>
    </row>
    <row r="7900" spans="1:21" x14ac:dyDescent="0.2">
      <c r="A7900" s="6" t="s">
        <v>8113</v>
      </c>
      <c r="B7900" s="6" t="s">
        <v>24</v>
      </c>
      <c r="C7900" s="6" t="s">
        <v>145</v>
      </c>
      <c r="D7900" s="7">
        <v>44100</v>
      </c>
      <c r="E7900" s="7">
        <v>44185</v>
      </c>
      <c r="F7900" s="7">
        <v>44194</v>
      </c>
      <c r="G7900" s="7">
        <v>44197</v>
      </c>
      <c r="H7900" s="6">
        <f t="shared" si="369"/>
        <v>12</v>
      </c>
      <c r="I7900" s="6" t="s">
        <v>215</v>
      </c>
      <c r="J7900" s="6">
        <v>5</v>
      </c>
      <c r="K7900" s="6">
        <v>35</v>
      </c>
      <c r="L7900" s="6">
        <v>113</v>
      </c>
      <c r="M7900" s="6">
        <v>8</v>
      </c>
      <c r="N7900" s="6">
        <v>6</v>
      </c>
      <c r="O7900" s="6">
        <v>7.4999999999999997E-2</v>
      </c>
      <c r="P7900" s="8">
        <v>777.2</v>
      </c>
      <c r="Q7900" s="8">
        <v>606.21600000000001</v>
      </c>
      <c r="R7900" s="8">
        <f t="shared" si="370"/>
        <v>676.16400000000067</v>
      </c>
      <c r="S7900" s="8">
        <f>(((Sales[[#This Row],[Unit Price]]-(Sales[[#This Row],[Discount Applied]]*Sales[[#This Row],[Unit Price]]))-Q7900)/Q7900)*100</f>
        <v>18.589743589743602</v>
      </c>
      <c r="T7900" s="8">
        <f t="shared" si="371"/>
        <v>4313.4600000000009</v>
      </c>
      <c r="U7900" s="8">
        <f>Sales[[#This Row],[Unit Cost]]*Sales[[#This Row],[Order Quantity]]</f>
        <v>3637.2960000000003</v>
      </c>
    </row>
    <row r="7901" spans="1:21" x14ac:dyDescent="0.2">
      <c r="A7901" s="6" t="s">
        <v>8114</v>
      </c>
      <c r="B7901" s="6" t="s">
        <v>25</v>
      </c>
      <c r="C7901" s="6" t="s">
        <v>147</v>
      </c>
      <c r="D7901" s="7">
        <v>44100</v>
      </c>
      <c r="E7901" s="7">
        <v>44185</v>
      </c>
      <c r="F7901" s="7">
        <v>44208</v>
      </c>
      <c r="G7901" s="7">
        <v>44217</v>
      </c>
      <c r="H7901" s="6">
        <f t="shared" si="369"/>
        <v>32</v>
      </c>
      <c r="I7901" s="6" t="s">
        <v>215</v>
      </c>
      <c r="J7901" s="6">
        <v>16</v>
      </c>
      <c r="K7901" s="6">
        <v>13</v>
      </c>
      <c r="L7901" s="6">
        <v>242</v>
      </c>
      <c r="M7901" s="6">
        <v>20</v>
      </c>
      <c r="N7901" s="6">
        <v>8</v>
      </c>
      <c r="O7901" s="6">
        <v>0.15</v>
      </c>
      <c r="P7901" s="8">
        <v>2546</v>
      </c>
      <c r="Q7901" s="8">
        <v>1731.2800000000002</v>
      </c>
      <c r="R7901" s="8">
        <f t="shared" si="370"/>
        <v>3462.5599999999977</v>
      </c>
      <c r="S7901" s="8">
        <f>(((Sales[[#This Row],[Unit Price]]-(Sales[[#This Row],[Discount Applied]]*Sales[[#This Row],[Unit Price]]))-Q7901)/Q7901)*100</f>
        <v>24.999999999999982</v>
      </c>
      <c r="T7901" s="8">
        <f t="shared" si="371"/>
        <v>17312.8</v>
      </c>
      <c r="U7901" s="8">
        <f>Sales[[#This Row],[Unit Cost]]*Sales[[#This Row],[Order Quantity]]</f>
        <v>13850.240000000002</v>
      </c>
    </row>
    <row r="7902" spans="1:21" x14ac:dyDescent="0.2">
      <c r="A7902" s="6" t="s">
        <v>8115</v>
      </c>
      <c r="B7902" s="6" t="s">
        <v>25</v>
      </c>
      <c r="C7902" s="6" t="s">
        <v>148</v>
      </c>
      <c r="D7902" s="7">
        <v>44100</v>
      </c>
      <c r="E7902" s="7">
        <v>44185</v>
      </c>
      <c r="F7902" s="7">
        <v>44208</v>
      </c>
      <c r="G7902" s="7">
        <v>44209</v>
      </c>
      <c r="H7902" s="6">
        <f t="shared" si="369"/>
        <v>24</v>
      </c>
      <c r="I7902" s="6" t="s">
        <v>215</v>
      </c>
      <c r="J7902" s="6">
        <v>18</v>
      </c>
      <c r="K7902" s="6">
        <v>11</v>
      </c>
      <c r="L7902" s="6">
        <v>22</v>
      </c>
      <c r="M7902" s="6">
        <v>2</v>
      </c>
      <c r="N7902" s="6">
        <v>8</v>
      </c>
      <c r="O7902" s="6">
        <v>7.4999999999999997E-2</v>
      </c>
      <c r="P7902" s="8">
        <v>167.5</v>
      </c>
      <c r="Q7902" s="8">
        <v>72.025000000000006</v>
      </c>
      <c r="R7902" s="8">
        <f t="shared" si="370"/>
        <v>663.3</v>
      </c>
      <c r="S7902" s="8">
        <f>(((Sales[[#This Row],[Unit Price]]-(Sales[[#This Row],[Discount Applied]]*Sales[[#This Row],[Unit Price]]))-Q7902)/Q7902)*100</f>
        <v>115.11627906976743</v>
      </c>
      <c r="T7902" s="8">
        <f t="shared" si="371"/>
        <v>1239.5</v>
      </c>
      <c r="U7902" s="8">
        <f>Sales[[#This Row],[Unit Cost]]*Sales[[#This Row],[Order Quantity]]</f>
        <v>576.20000000000005</v>
      </c>
    </row>
    <row r="7903" spans="1:21" x14ac:dyDescent="0.2">
      <c r="A7903" s="6" t="s">
        <v>8116</v>
      </c>
      <c r="B7903" s="6" t="s">
        <v>25</v>
      </c>
      <c r="C7903" s="6" t="s">
        <v>145</v>
      </c>
      <c r="D7903" s="7">
        <v>44100</v>
      </c>
      <c r="E7903" s="7">
        <v>44185</v>
      </c>
      <c r="F7903" s="7">
        <v>44209</v>
      </c>
      <c r="G7903" s="7">
        <v>44217</v>
      </c>
      <c r="H7903" s="6">
        <f t="shared" si="369"/>
        <v>32</v>
      </c>
      <c r="I7903" s="6" t="s">
        <v>215</v>
      </c>
      <c r="J7903" s="6">
        <v>15</v>
      </c>
      <c r="K7903" s="6">
        <v>38</v>
      </c>
      <c r="L7903" s="6">
        <v>155</v>
      </c>
      <c r="M7903" s="6">
        <v>15</v>
      </c>
      <c r="N7903" s="6">
        <v>5</v>
      </c>
      <c r="O7903" s="6">
        <v>0.15</v>
      </c>
      <c r="P7903" s="8">
        <v>3551</v>
      </c>
      <c r="Q7903" s="8">
        <v>2308.15</v>
      </c>
      <c r="R7903" s="8">
        <f t="shared" si="370"/>
        <v>3551</v>
      </c>
      <c r="S7903" s="8">
        <f>(((Sales[[#This Row],[Unit Price]]-(Sales[[#This Row],[Discount Applied]]*Sales[[#This Row],[Unit Price]]))-Q7903)/Q7903)*100</f>
        <v>30.769230769230759</v>
      </c>
      <c r="T7903" s="8">
        <f t="shared" si="371"/>
        <v>15091.75</v>
      </c>
      <c r="U7903" s="8">
        <f>Sales[[#This Row],[Unit Cost]]*Sales[[#This Row],[Order Quantity]]</f>
        <v>11540.75</v>
      </c>
    </row>
    <row r="7904" spans="1:21" x14ac:dyDescent="0.2">
      <c r="A7904" s="6" t="s">
        <v>8117</v>
      </c>
      <c r="B7904" s="6" t="s">
        <v>25</v>
      </c>
      <c r="C7904" s="6" t="s">
        <v>146</v>
      </c>
      <c r="D7904" s="7">
        <v>44000</v>
      </c>
      <c r="E7904" s="7">
        <v>44185</v>
      </c>
      <c r="F7904" s="7">
        <v>44192</v>
      </c>
      <c r="G7904" s="7">
        <v>44199</v>
      </c>
      <c r="H7904" s="6">
        <f t="shared" si="369"/>
        <v>14</v>
      </c>
      <c r="I7904" s="6" t="s">
        <v>215</v>
      </c>
      <c r="J7904" s="6">
        <v>19</v>
      </c>
      <c r="K7904" s="6">
        <v>31</v>
      </c>
      <c r="L7904" s="6">
        <v>303</v>
      </c>
      <c r="M7904" s="6">
        <v>26</v>
      </c>
      <c r="N7904" s="6">
        <v>4</v>
      </c>
      <c r="O7904" s="6">
        <v>0.4</v>
      </c>
      <c r="P7904" s="8">
        <v>5152.3</v>
      </c>
      <c r="Q7904" s="8">
        <v>2112.4429999999998</v>
      </c>
      <c r="R7904" s="8">
        <f t="shared" si="370"/>
        <v>3915.7480000000014</v>
      </c>
      <c r="S7904" s="8">
        <f>(((Sales[[#This Row],[Unit Price]]-(Sales[[#This Row],[Discount Applied]]*Sales[[#This Row],[Unit Price]]))-Q7904)/Q7904)*100</f>
        <v>46.34146341463417</v>
      </c>
      <c r="T7904" s="8">
        <f t="shared" si="371"/>
        <v>12365.52</v>
      </c>
      <c r="U7904" s="8">
        <f>Sales[[#This Row],[Unit Cost]]*Sales[[#This Row],[Order Quantity]]</f>
        <v>8449.771999999999</v>
      </c>
    </row>
    <row r="7905" spans="1:21" x14ac:dyDescent="0.2">
      <c r="A7905" s="6" t="s">
        <v>8118</v>
      </c>
      <c r="B7905" s="6" t="s">
        <v>23</v>
      </c>
      <c r="C7905" s="6" t="s">
        <v>147</v>
      </c>
      <c r="D7905" s="7">
        <v>44100</v>
      </c>
      <c r="E7905" s="7">
        <v>44186</v>
      </c>
      <c r="F7905" s="7">
        <v>44211</v>
      </c>
      <c r="G7905" s="7">
        <v>44219</v>
      </c>
      <c r="H7905" s="6">
        <f t="shared" si="369"/>
        <v>33</v>
      </c>
      <c r="I7905" s="6" t="s">
        <v>215</v>
      </c>
      <c r="J7905" s="6">
        <v>23</v>
      </c>
      <c r="K7905" s="6">
        <v>26</v>
      </c>
      <c r="L7905" s="6">
        <v>217</v>
      </c>
      <c r="M7905" s="6">
        <v>16</v>
      </c>
      <c r="N7905" s="6">
        <v>4</v>
      </c>
      <c r="O7905" s="6">
        <v>7.4999999999999997E-2</v>
      </c>
      <c r="P7905" s="8">
        <v>911.2</v>
      </c>
      <c r="Q7905" s="8">
        <v>583.16800000000001</v>
      </c>
      <c r="R7905" s="8">
        <f t="shared" si="370"/>
        <v>1038.768</v>
      </c>
      <c r="S7905" s="8">
        <f>(((Sales[[#This Row],[Unit Price]]-(Sales[[#This Row],[Discount Applied]]*Sales[[#This Row],[Unit Price]]))-Q7905)/Q7905)*100</f>
        <v>44.53125</v>
      </c>
      <c r="T7905" s="8">
        <f t="shared" si="371"/>
        <v>3371.44</v>
      </c>
      <c r="U7905" s="8">
        <f>Sales[[#This Row],[Unit Cost]]*Sales[[#This Row],[Order Quantity]]</f>
        <v>2332.672</v>
      </c>
    </row>
    <row r="7906" spans="1:21" x14ac:dyDescent="0.2">
      <c r="A7906" s="6" t="s">
        <v>8119</v>
      </c>
      <c r="B7906" s="6" t="s">
        <v>26</v>
      </c>
      <c r="C7906" s="6" t="s">
        <v>148</v>
      </c>
      <c r="D7906" s="7">
        <v>44100</v>
      </c>
      <c r="E7906" s="7">
        <v>44186</v>
      </c>
      <c r="F7906" s="7">
        <v>44192</v>
      </c>
      <c r="G7906" s="7">
        <v>44196</v>
      </c>
      <c r="H7906" s="6">
        <f t="shared" si="369"/>
        <v>10</v>
      </c>
      <c r="I7906" s="6" t="s">
        <v>215</v>
      </c>
      <c r="J7906" s="6">
        <v>26</v>
      </c>
      <c r="K7906" s="6">
        <v>29</v>
      </c>
      <c r="L7906" s="6">
        <v>19</v>
      </c>
      <c r="M7906" s="6">
        <v>21</v>
      </c>
      <c r="N7906" s="6">
        <v>8</v>
      </c>
      <c r="O7906" s="6">
        <v>0.05</v>
      </c>
      <c r="P7906" s="8">
        <v>2847.5</v>
      </c>
      <c r="Q7906" s="8">
        <v>1395.2749999999999</v>
      </c>
      <c r="R7906" s="8">
        <f t="shared" si="370"/>
        <v>10478.800000000001</v>
      </c>
      <c r="S7906" s="8">
        <f>(((Sales[[#This Row],[Unit Price]]-(Sales[[#This Row],[Discount Applied]]*Sales[[#This Row],[Unit Price]]))-Q7906)/Q7906)*100</f>
        <v>93.877551020408177</v>
      </c>
      <c r="T7906" s="8">
        <f t="shared" si="371"/>
        <v>21641</v>
      </c>
      <c r="U7906" s="8">
        <f>Sales[[#This Row],[Unit Cost]]*Sales[[#This Row],[Order Quantity]]</f>
        <v>11162.199999999999</v>
      </c>
    </row>
    <row r="7907" spans="1:21" x14ac:dyDescent="0.2">
      <c r="A7907" s="6" t="s">
        <v>8120</v>
      </c>
      <c r="B7907" s="6" t="s">
        <v>23</v>
      </c>
      <c r="C7907" s="6" t="s">
        <v>145</v>
      </c>
      <c r="D7907" s="7">
        <v>44100</v>
      </c>
      <c r="E7907" s="7">
        <v>44186</v>
      </c>
      <c r="F7907" s="7">
        <v>44210</v>
      </c>
      <c r="G7907" s="7">
        <v>44215</v>
      </c>
      <c r="H7907" s="6">
        <f t="shared" si="369"/>
        <v>29</v>
      </c>
      <c r="I7907" s="6" t="s">
        <v>215</v>
      </c>
      <c r="J7907" s="6">
        <v>20</v>
      </c>
      <c r="K7907" s="6">
        <v>29</v>
      </c>
      <c r="L7907" s="6">
        <v>116</v>
      </c>
      <c r="M7907" s="6">
        <v>41</v>
      </c>
      <c r="N7907" s="6">
        <v>3</v>
      </c>
      <c r="O7907" s="6">
        <v>0.2</v>
      </c>
      <c r="P7907" s="8">
        <v>3825.7000000000003</v>
      </c>
      <c r="Q7907" s="8">
        <v>3251.8450000000003</v>
      </c>
      <c r="R7907" s="8">
        <f t="shared" si="370"/>
        <v>-573.85499999999956</v>
      </c>
      <c r="S7907" s="8">
        <f>(((Sales[[#This Row],[Unit Price]]-(Sales[[#This Row],[Discount Applied]]*Sales[[#This Row],[Unit Price]]))-Q7907)/Q7907)*100</f>
        <v>-5.8823529411764657</v>
      </c>
      <c r="T7907" s="8">
        <f t="shared" si="371"/>
        <v>9181.68</v>
      </c>
      <c r="U7907" s="8">
        <f>Sales[[#This Row],[Unit Cost]]*Sales[[#This Row],[Order Quantity]]</f>
        <v>9755.5349999999999</v>
      </c>
    </row>
    <row r="7908" spans="1:21" x14ac:dyDescent="0.2">
      <c r="A7908" s="6" t="s">
        <v>8121</v>
      </c>
      <c r="B7908" s="6" t="s">
        <v>26</v>
      </c>
      <c r="C7908" s="6" t="s">
        <v>146</v>
      </c>
      <c r="D7908" s="7">
        <v>44100</v>
      </c>
      <c r="E7908" s="7">
        <v>44186</v>
      </c>
      <c r="F7908" s="7">
        <v>44200</v>
      </c>
      <c r="G7908" s="7">
        <v>44210</v>
      </c>
      <c r="H7908" s="6">
        <f t="shared" si="369"/>
        <v>24</v>
      </c>
      <c r="I7908" s="6" t="s">
        <v>215</v>
      </c>
      <c r="J7908" s="6">
        <v>26</v>
      </c>
      <c r="K7908" s="6">
        <v>38</v>
      </c>
      <c r="L7908" s="6">
        <v>288</v>
      </c>
      <c r="M7908" s="6">
        <v>37</v>
      </c>
      <c r="N7908" s="6">
        <v>7</v>
      </c>
      <c r="O7908" s="6">
        <v>7.4999999999999997E-2</v>
      </c>
      <c r="P7908" s="8">
        <v>3953</v>
      </c>
      <c r="Q7908" s="8">
        <v>2688.0400000000004</v>
      </c>
      <c r="R7908" s="8">
        <f t="shared" si="370"/>
        <v>6779.3949999999968</v>
      </c>
      <c r="S7908" s="8">
        <f>(((Sales[[#This Row],[Unit Price]]-(Sales[[#This Row],[Discount Applied]]*Sales[[#This Row],[Unit Price]]))-Q7908)/Q7908)*100</f>
        <v>36.029411764705863</v>
      </c>
      <c r="T7908" s="8">
        <f t="shared" si="371"/>
        <v>25595.674999999999</v>
      </c>
      <c r="U7908" s="8">
        <f>Sales[[#This Row],[Unit Cost]]*Sales[[#This Row],[Order Quantity]]</f>
        <v>18816.280000000002</v>
      </c>
    </row>
    <row r="7909" spans="1:21" x14ac:dyDescent="0.2">
      <c r="A7909" s="6" t="s">
        <v>8122</v>
      </c>
      <c r="B7909" s="6" t="s">
        <v>23</v>
      </c>
      <c r="C7909" s="6" t="s">
        <v>148</v>
      </c>
      <c r="D7909" s="7">
        <v>44100</v>
      </c>
      <c r="E7909" s="7">
        <v>44186</v>
      </c>
      <c r="F7909" s="7">
        <v>44200</v>
      </c>
      <c r="G7909" s="7">
        <v>44210</v>
      </c>
      <c r="H7909" s="6">
        <f t="shared" si="369"/>
        <v>24</v>
      </c>
      <c r="I7909" s="6" t="s">
        <v>215</v>
      </c>
      <c r="J7909" s="6">
        <v>21</v>
      </c>
      <c r="K7909" s="6">
        <v>25</v>
      </c>
      <c r="L7909" s="6">
        <v>16</v>
      </c>
      <c r="M7909" s="6">
        <v>7</v>
      </c>
      <c r="N7909" s="6">
        <v>5</v>
      </c>
      <c r="O7909" s="6">
        <v>0.2</v>
      </c>
      <c r="P7909" s="8">
        <v>6210.9000000000005</v>
      </c>
      <c r="Q7909" s="8">
        <v>3540.2130000000002</v>
      </c>
      <c r="R7909" s="8">
        <f t="shared" si="370"/>
        <v>7142.5349999999999</v>
      </c>
      <c r="S7909" s="8">
        <f>(((Sales[[#This Row],[Unit Price]]-(Sales[[#This Row],[Discount Applied]]*Sales[[#This Row],[Unit Price]]))-Q7909)/Q7909)*100</f>
        <v>40.350877192982452</v>
      </c>
      <c r="T7909" s="8">
        <f t="shared" si="371"/>
        <v>24843.600000000002</v>
      </c>
      <c r="U7909" s="8">
        <f>Sales[[#This Row],[Unit Cost]]*Sales[[#This Row],[Order Quantity]]</f>
        <v>17701.065000000002</v>
      </c>
    </row>
    <row r="7910" spans="1:21" x14ac:dyDescent="0.2">
      <c r="A7910" s="6" t="s">
        <v>8123</v>
      </c>
      <c r="B7910" s="6" t="s">
        <v>25</v>
      </c>
      <c r="C7910" s="6" t="s">
        <v>143</v>
      </c>
      <c r="D7910" s="7">
        <v>44100</v>
      </c>
      <c r="E7910" s="7">
        <v>44186</v>
      </c>
      <c r="F7910" s="7">
        <v>44213</v>
      </c>
      <c r="G7910" s="7">
        <v>44214</v>
      </c>
      <c r="H7910" s="6">
        <f t="shared" si="369"/>
        <v>28</v>
      </c>
      <c r="I7910" s="6" t="s">
        <v>215</v>
      </c>
      <c r="J7910" s="6">
        <v>12</v>
      </c>
      <c r="K7910" s="6">
        <v>31</v>
      </c>
      <c r="L7910" s="6">
        <v>349</v>
      </c>
      <c r="M7910" s="6">
        <v>29</v>
      </c>
      <c r="N7910" s="6">
        <v>2</v>
      </c>
      <c r="O7910" s="6">
        <v>0.05</v>
      </c>
      <c r="P7910" s="8">
        <v>1896.1000000000001</v>
      </c>
      <c r="Q7910" s="8">
        <v>1611.6850000000002</v>
      </c>
      <c r="R7910" s="8">
        <f t="shared" si="370"/>
        <v>379.2199999999998</v>
      </c>
      <c r="S7910" s="8">
        <f>(((Sales[[#This Row],[Unit Price]]-(Sales[[#This Row],[Discount Applied]]*Sales[[#This Row],[Unit Price]]))-Q7910)/Q7910)*100</f>
        <v>11.764705882352935</v>
      </c>
      <c r="T7910" s="8">
        <f t="shared" si="371"/>
        <v>3602.59</v>
      </c>
      <c r="U7910" s="8">
        <f>Sales[[#This Row],[Unit Cost]]*Sales[[#This Row],[Order Quantity]]</f>
        <v>3223.3700000000003</v>
      </c>
    </row>
    <row r="7911" spans="1:21" x14ac:dyDescent="0.2">
      <c r="A7911" s="6" t="s">
        <v>8124</v>
      </c>
      <c r="B7911" s="6" t="s">
        <v>25</v>
      </c>
      <c r="C7911" s="6" t="s">
        <v>148</v>
      </c>
      <c r="D7911" s="7">
        <v>44100</v>
      </c>
      <c r="E7911" s="7">
        <v>44186</v>
      </c>
      <c r="F7911" s="7">
        <v>44192</v>
      </c>
      <c r="G7911" s="7">
        <v>44202</v>
      </c>
      <c r="H7911" s="6">
        <f t="shared" si="369"/>
        <v>16</v>
      </c>
      <c r="I7911" s="6" t="s">
        <v>215</v>
      </c>
      <c r="J7911" s="6">
        <v>19</v>
      </c>
      <c r="K7911" s="6">
        <v>36</v>
      </c>
      <c r="L7911" s="6">
        <v>45</v>
      </c>
      <c r="M7911" s="6">
        <v>38</v>
      </c>
      <c r="N7911" s="6">
        <v>6</v>
      </c>
      <c r="O7911" s="6">
        <v>0.3</v>
      </c>
      <c r="P7911" s="8">
        <v>3912.8</v>
      </c>
      <c r="Q7911" s="8">
        <v>2856.3440000000001</v>
      </c>
      <c r="R7911" s="8">
        <f t="shared" si="370"/>
        <v>-704.30399999999645</v>
      </c>
      <c r="S7911" s="8">
        <f>(((Sales[[#This Row],[Unit Price]]-(Sales[[#This Row],[Discount Applied]]*Sales[[#This Row],[Unit Price]]))-Q7911)/Q7911)*100</f>
        <v>-4.1095890410958908</v>
      </c>
      <c r="T7911" s="8">
        <f t="shared" si="371"/>
        <v>16433.760000000002</v>
      </c>
      <c r="U7911" s="8">
        <f>Sales[[#This Row],[Unit Cost]]*Sales[[#This Row],[Order Quantity]]</f>
        <v>17138.063999999998</v>
      </c>
    </row>
    <row r="7912" spans="1:21" x14ac:dyDescent="0.2">
      <c r="A7912" s="6" t="s">
        <v>8125</v>
      </c>
      <c r="B7912" s="6" t="s">
        <v>26</v>
      </c>
      <c r="C7912" s="6" t="s">
        <v>148</v>
      </c>
      <c r="D7912" s="7">
        <v>44100</v>
      </c>
      <c r="E7912" s="7">
        <v>44186</v>
      </c>
      <c r="F7912" s="7">
        <v>44209</v>
      </c>
      <c r="G7912" s="7">
        <v>44217</v>
      </c>
      <c r="H7912" s="6">
        <f t="shared" si="369"/>
        <v>31</v>
      </c>
      <c r="I7912" s="6" t="s">
        <v>215</v>
      </c>
      <c r="J7912" s="6">
        <v>26</v>
      </c>
      <c r="K7912" s="6">
        <v>36</v>
      </c>
      <c r="L7912" s="6">
        <v>42</v>
      </c>
      <c r="M7912" s="6">
        <v>38</v>
      </c>
      <c r="N7912" s="6">
        <v>7</v>
      </c>
      <c r="O7912" s="6">
        <v>0.05</v>
      </c>
      <c r="P7912" s="8">
        <v>227.8</v>
      </c>
      <c r="Q7912" s="8">
        <v>127.56800000000001</v>
      </c>
      <c r="R7912" s="8">
        <f t="shared" si="370"/>
        <v>621.89400000000001</v>
      </c>
      <c r="S7912" s="8">
        <f>(((Sales[[#This Row],[Unit Price]]-(Sales[[#This Row],[Discount Applied]]*Sales[[#This Row],[Unit Price]]))-Q7912)/Q7912)*100</f>
        <v>69.642857142857153</v>
      </c>
      <c r="T7912" s="8">
        <f t="shared" si="371"/>
        <v>1514.8700000000001</v>
      </c>
      <c r="U7912" s="8">
        <f>Sales[[#This Row],[Unit Cost]]*Sales[[#This Row],[Order Quantity]]</f>
        <v>892.97600000000011</v>
      </c>
    </row>
    <row r="7913" spans="1:21" x14ac:dyDescent="0.2">
      <c r="A7913" s="6" t="s">
        <v>8126</v>
      </c>
      <c r="B7913" s="6" t="s">
        <v>24</v>
      </c>
      <c r="C7913" s="6" t="s">
        <v>148</v>
      </c>
      <c r="D7913" s="7">
        <v>44100</v>
      </c>
      <c r="E7913" s="7">
        <v>44186</v>
      </c>
      <c r="F7913" s="7">
        <v>44195</v>
      </c>
      <c r="G7913" s="7">
        <v>44198</v>
      </c>
      <c r="H7913" s="6">
        <f t="shared" si="369"/>
        <v>12</v>
      </c>
      <c r="I7913" s="6" t="s">
        <v>215</v>
      </c>
      <c r="J7913" s="6">
        <v>11</v>
      </c>
      <c r="K7913" s="6">
        <v>38</v>
      </c>
      <c r="L7913" s="6">
        <v>19</v>
      </c>
      <c r="M7913" s="6">
        <v>35</v>
      </c>
      <c r="N7913" s="6">
        <v>1</v>
      </c>
      <c r="O7913" s="6">
        <v>0.05</v>
      </c>
      <c r="P7913" s="8">
        <v>1802.3</v>
      </c>
      <c r="Q7913" s="8">
        <v>1117.4259999999999</v>
      </c>
      <c r="R7913" s="8">
        <f t="shared" si="370"/>
        <v>594.75900000000001</v>
      </c>
      <c r="S7913" s="8">
        <f>(((Sales[[#This Row],[Unit Price]]-(Sales[[#This Row],[Discount Applied]]*Sales[[#This Row],[Unit Price]]))-Q7913)/Q7913)*100</f>
        <v>53.225806451612911</v>
      </c>
      <c r="T7913" s="8">
        <f t="shared" si="371"/>
        <v>1712.1849999999999</v>
      </c>
      <c r="U7913" s="8">
        <f>Sales[[#This Row],[Unit Cost]]*Sales[[#This Row],[Order Quantity]]</f>
        <v>1117.4259999999999</v>
      </c>
    </row>
    <row r="7914" spans="1:21" x14ac:dyDescent="0.2">
      <c r="A7914" s="6" t="s">
        <v>8127</v>
      </c>
      <c r="B7914" s="6" t="s">
        <v>23</v>
      </c>
      <c r="C7914" s="6" t="s">
        <v>144</v>
      </c>
      <c r="D7914" s="7">
        <v>44100</v>
      </c>
      <c r="E7914" s="7">
        <v>44186</v>
      </c>
      <c r="F7914" s="7">
        <v>44195</v>
      </c>
      <c r="G7914" s="7">
        <v>44196</v>
      </c>
      <c r="H7914" s="6">
        <f t="shared" si="369"/>
        <v>10</v>
      </c>
      <c r="I7914" s="6" t="s">
        <v>215</v>
      </c>
      <c r="J7914" s="6">
        <v>23</v>
      </c>
      <c r="K7914" s="6">
        <v>37</v>
      </c>
      <c r="L7914" s="6">
        <v>73</v>
      </c>
      <c r="M7914" s="6">
        <v>7</v>
      </c>
      <c r="N7914" s="6">
        <v>3</v>
      </c>
      <c r="O7914" s="6">
        <v>7.4999999999999997E-2</v>
      </c>
      <c r="P7914" s="8">
        <v>2378.5</v>
      </c>
      <c r="Q7914" s="8">
        <v>1950.37</v>
      </c>
      <c r="R7914" s="8">
        <f t="shared" si="370"/>
        <v>749.22749999999996</v>
      </c>
      <c r="S7914" s="8">
        <f>(((Sales[[#This Row],[Unit Price]]-(Sales[[#This Row],[Discount Applied]]*Sales[[#This Row],[Unit Price]]))-Q7914)/Q7914)*100</f>
        <v>12.804878048780505</v>
      </c>
      <c r="T7914" s="8">
        <f t="shared" si="371"/>
        <v>6600.3374999999996</v>
      </c>
      <c r="U7914" s="8">
        <f>Sales[[#This Row],[Unit Cost]]*Sales[[#This Row],[Order Quantity]]</f>
        <v>5851.11</v>
      </c>
    </row>
    <row r="7915" spans="1:21" x14ac:dyDescent="0.2">
      <c r="A7915" s="6" t="s">
        <v>8128</v>
      </c>
      <c r="B7915" s="6" t="s">
        <v>26</v>
      </c>
      <c r="C7915" s="6" t="s">
        <v>146</v>
      </c>
      <c r="D7915" s="7">
        <v>44100</v>
      </c>
      <c r="E7915" s="7">
        <v>44186</v>
      </c>
      <c r="F7915" s="7">
        <v>44213</v>
      </c>
      <c r="G7915" s="7">
        <v>44214</v>
      </c>
      <c r="H7915" s="6">
        <f t="shared" si="369"/>
        <v>28</v>
      </c>
      <c r="I7915" s="6" t="s">
        <v>215</v>
      </c>
      <c r="J7915" s="6">
        <v>26</v>
      </c>
      <c r="K7915" s="6">
        <v>44</v>
      </c>
      <c r="L7915" s="6">
        <v>300</v>
      </c>
      <c r="M7915" s="6">
        <v>19</v>
      </c>
      <c r="N7915" s="6">
        <v>1</v>
      </c>
      <c r="O7915" s="6">
        <v>7.4999999999999997E-2</v>
      </c>
      <c r="P7915" s="8">
        <v>4020</v>
      </c>
      <c r="Q7915" s="8">
        <v>2211</v>
      </c>
      <c r="R7915" s="8">
        <f t="shared" si="370"/>
        <v>1507.5</v>
      </c>
      <c r="S7915" s="8">
        <f>(((Sales[[#This Row],[Unit Price]]-(Sales[[#This Row],[Discount Applied]]*Sales[[#This Row],[Unit Price]]))-Q7915)/Q7915)*100</f>
        <v>68.181818181818173</v>
      </c>
      <c r="T7915" s="8">
        <f t="shared" si="371"/>
        <v>3718.5</v>
      </c>
      <c r="U7915" s="8">
        <f>Sales[[#This Row],[Unit Cost]]*Sales[[#This Row],[Order Quantity]]</f>
        <v>2211</v>
      </c>
    </row>
    <row r="7916" spans="1:21" x14ac:dyDescent="0.2">
      <c r="A7916" s="6" t="s">
        <v>8129</v>
      </c>
      <c r="B7916" s="6" t="s">
        <v>24</v>
      </c>
      <c r="C7916" s="6" t="s">
        <v>143</v>
      </c>
      <c r="D7916" s="7">
        <v>44100</v>
      </c>
      <c r="E7916" s="7">
        <v>44186</v>
      </c>
      <c r="F7916" s="7">
        <v>44191</v>
      </c>
      <c r="G7916" s="7">
        <v>44198</v>
      </c>
      <c r="H7916" s="6">
        <f t="shared" si="369"/>
        <v>12</v>
      </c>
      <c r="I7916" s="6" t="s">
        <v>215</v>
      </c>
      <c r="J7916" s="6">
        <v>10</v>
      </c>
      <c r="K7916" s="6">
        <v>48</v>
      </c>
      <c r="L7916" s="6">
        <v>350</v>
      </c>
      <c r="M7916" s="6">
        <v>33</v>
      </c>
      <c r="N7916" s="6">
        <v>7</v>
      </c>
      <c r="O7916" s="6">
        <v>0.15</v>
      </c>
      <c r="P7916" s="8">
        <v>207.70000000000002</v>
      </c>
      <c r="Q7916" s="8">
        <v>122.54300000000001</v>
      </c>
      <c r="R7916" s="8">
        <f t="shared" si="370"/>
        <v>378.01400000000001</v>
      </c>
      <c r="S7916" s="8">
        <f>(((Sales[[#This Row],[Unit Price]]-(Sales[[#This Row],[Discount Applied]]*Sales[[#This Row],[Unit Price]]))-Q7916)/Q7916)*100</f>
        <v>44.067796610169495</v>
      </c>
      <c r="T7916" s="8">
        <f t="shared" si="371"/>
        <v>1235.8150000000001</v>
      </c>
      <c r="U7916" s="8">
        <f>Sales[[#This Row],[Unit Cost]]*Sales[[#This Row],[Order Quantity]]</f>
        <v>857.80100000000004</v>
      </c>
    </row>
    <row r="7917" spans="1:21" x14ac:dyDescent="0.2">
      <c r="A7917" s="6" t="s">
        <v>8130</v>
      </c>
      <c r="B7917" s="6" t="s">
        <v>23</v>
      </c>
      <c r="C7917" s="6" t="s">
        <v>143</v>
      </c>
      <c r="D7917" s="7">
        <v>44100</v>
      </c>
      <c r="E7917" s="7">
        <v>44187</v>
      </c>
      <c r="F7917" s="7">
        <v>44207</v>
      </c>
      <c r="G7917" s="7">
        <v>44216</v>
      </c>
      <c r="H7917" s="6">
        <f t="shared" si="369"/>
        <v>29</v>
      </c>
      <c r="I7917" s="6" t="s">
        <v>215</v>
      </c>
      <c r="J7917" s="6">
        <v>24</v>
      </c>
      <c r="K7917" s="6">
        <v>7</v>
      </c>
      <c r="L7917" s="6">
        <v>365</v>
      </c>
      <c r="M7917" s="6">
        <v>17</v>
      </c>
      <c r="N7917" s="6">
        <v>8</v>
      </c>
      <c r="O7917" s="6">
        <v>0.2</v>
      </c>
      <c r="P7917" s="8">
        <v>201</v>
      </c>
      <c r="Q7917" s="8">
        <v>166.82999999999998</v>
      </c>
      <c r="R7917" s="8">
        <f t="shared" si="370"/>
        <v>-48.239999999999782</v>
      </c>
      <c r="S7917" s="8">
        <f>(((Sales[[#This Row],[Unit Price]]-(Sales[[#This Row],[Discount Applied]]*Sales[[#This Row],[Unit Price]]))-Q7917)/Q7917)*100</f>
        <v>-3.6144578313252849</v>
      </c>
      <c r="T7917" s="8">
        <f t="shared" si="371"/>
        <v>1286.4000000000001</v>
      </c>
      <c r="U7917" s="8">
        <f>Sales[[#This Row],[Unit Cost]]*Sales[[#This Row],[Order Quantity]]</f>
        <v>1334.6399999999999</v>
      </c>
    </row>
    <row r="7918" spans="1:21" x14ac:dyDescent="0.2">
      <c r="A7918" s="6" t="s">
        <v>8131</v>
      </c>
      <c r="B7918" s="6" t="s">
        <v>25</v>
      </c>
      <c r="C7918" s="6" t="s">
        <v>144</v>
      </c>
      <c r="D7918" s="7">
        <v>44100</v>
      </c>
      <c r="E7918" s="7">
        <v>44187</v>
      </c>
      <c r="F7918" s="7">
        <v>44189</v>
      </c>
      <c r="G7918" s="7">
        <v>44191</v>
      </c>
      <c r="H7918" s="6">
        <f t="shared" si="369"/>
        <v>4</v>
      </c>
      <c r="I7918" s="6" t="s">
        <v>215</v>
      </c>
      <c r="J7918" s="6">
        <v>14</v>
      </c>
      <c r="K7918" s="6">
        <v>27</v>
      </c>
      <c r="L7918" s="6">
        <v>82</v>
      </c>
      <c r="M7918" s="6">
        <v>35</v>
      </c>
      <c r="N7918" s="6">
        <v>7</v>
      </c>
      <c r="O7918" s="6">
        <v>0.4</v>
      </c>
      <c r="P7918" s="8">
        <v>1829.1000000000001</v>
      </c>
      <c r="Q7918" s="8">
        <v>749.93100000000004</v>
      </c>
      <c r="R7918" s="8">
        <f t="shared" si="370"/>
        <v>2432.7030000000004</v>
      </c>
      <c r="S7918" s="8">
        <f>(((Sales[[#This Row],[Unit Price]]-(Sales[[#This Row],[Discount Applied]]*Sales[[#This Row],[Unit Price]]))-Q7918)/Q7918)*100</f>
        <v>46.341463414634141</v>
      </c>
      <c r="T7918" s="8">
        <f t="shared" si="371"/>
        <v>7682.22</v>
      </c>
      <c r="U7918" s="8">
        <f>Sales[[#This Row],[Unit Cost]]*Sales[[#This Row],[Order Quantity]]</f>
        <v>5249.5169999999998</v>
      </c>
    </row>
    <row r="7919" spans="1:21" x14ac:dyDescent="0.2">
      <c r="A7919" s="6" t="s">
        <v>8132</v>
      </c>
      <c r="B7919" s="6" t="s">
        <v>25</v>
      </c>
      <c r="C7919" s="6" t="s">
        <v>145</v>
      </c>
      <c r="D7919" s="7">
        <v>44100</v>
      </c>
      <c r="E7919" s="7">
        <v>44187</v>
      </c>
      <c r="F7919" s="7">
        <v>44196</v>
      </c>
      <c r="G7919" s="7">
        <v>44203</v>
      </c>
      <c r="H7919" s="6">
        <f t="shared" si="369"/>
        <v>16</v>
      </c>
      <c r="I7919" s="6" t="s">
        <v>215</v>
      </c>
      <c r="J7919" s="6">
        <v>18</v>
      </c>
      <c r="K7919" s="6">
        <v>1</v>
      </c>
      <c r="L7919" s="6">
        <v>162</v>
      </c>
      <c r="M7919" s="6">
        <v>29</v>
      </c>
      <c r="N7919" s="6">
        <v>3</v>
      </c>
      <c r="O7919" s="6">
        <v>0.15</v>
      </c>
      <c r="P7919" s="8">
        <v>1943</v>
      </c>
      <c r="Q7919" s="8">
        <v>1573.8300000000002</v>
      </c>
      <c r="R7919" s="8">
        <f t="shared" si="370"/>
        <v>233.15999999999894</v>
      </c>
      <c r="S7919" s="8">
        <f>(((Sales[[#This Row],[Unit Price]]-(Sales[[#This Row],[Discount Applied]]*Sales[[#This Row],[Unit Price]]))-Q7919)/Q7919)*100</f>
        <v>4.938271604938258</v>
      </c>
      <c r="T7919" s="8">
        <f t="shared" si="371"/>
        <v>4954.6499999999996</v>
      </c>
      <c r="U7919" s="8">
        <f>Sales[[#This Row],[Unit Cost]]*Sales[[#This Row],[Order Quantity]]</f>
        <v>4721.4900000000007</v>
      </c>
    </row>
    <row r="7920" spans="1:21" x14ac:dyDescent="0.2">
      <c r="A7920" s="6" t="s">
        <v>8133</v>
      </c>
      <c r="B7920" s="6" t="s">
        <v>24</v>
      </c>
      <c r="C7920" s="6" t="s">
        <v>145</v>
      </c>
      <c r="D7920" s="7">
        <v>44100</v>
      </c>
      <c r="E7920" s="7">
        <v>44187</v>
      </c>
      <c r="F7920" s="7">
        <v>44210</v>
      </c>
      <c r="G7920" s="7">
        <v>44220</v>
      </c>
      <c r="H7920" s="6">
        <f t="shared" si="369"/>
        <v>33</v>
      </c>
      <c r="I7920" s="6" t="s">
        <v>215</v>
      </c>
      <c r="J7920" s="6">
        <v>3</v>
      </c>
      <c r="K7920" s="6">
        <v>7</v>
      </c>
      <c r="L7920" s="6">
        <v>92</v>
      </c>
      <c r="M7920" s="6">
        <v>15</v>
      </c>
      <c r="N7920" s="6">
        <v>5</v>
      </c>
      <c r="O7920" s="6">
        <v>0.1</v>
      </c>
      <c r="P7920" s="8">
        <v>6097</v>
      </c>
      <c r="Q7920" s="8">
        <v>3353.3500000000004</v>
      </c>
      <c r="R7920" s="8">
        <f t="shared" si="370"/>
        <v>10669.75</v>
      </c>
      <c r="S7920" s="8">
        <f>(((Sales[[#This Row],[Unit Price]]-(Sales[[#This Row],[Discount Applied]]*Sales[[#This Row],[Unit Price]]))-Q7920)/Q7920)*100</f>
        <v>63.636363636363626</v>
      </c>
      <c r="T7920" s="8">
        <f t="shared" si="371"/>
        <v>27436.5</v>
      </c>
      <c r="U7920" s="8">
        <f>Sales[[#This Row],[Unit Cost]]*Sales[[#This Row],[Order Quantity]]</f>
        <v>16766.75</v>
      </c>
    </row>
    <row r="7921" spans="1:21" x14ac:dyDescent="0.2">
      <c r="A7921" s="6" t="s">
        <v>8134</v>
      </c>
      <c r="B7921" s="6" t="s">
        <v>25</v>
      </c>
      <c r="C7921" s="6" t="s">
        <v>146</v>
      </c>
      <c r="D7921" s="7">
        <v>44100</v>
      </c>
      <c r="E7921" s="7">
        <v>44187</v>
      </c>
      <c r="F7921" s="7">
        <v>44194</v>
      </c>
      <c r="G7921" s="7">
        <v>44198</v>
      </c>
      <c r="H7921" s="6">
        <f t="shared" si="369"/>
        <v>11</v>
      </c>
      <c r="I7921" s="6" t="s">
        <v>215</v>
      </c>
      <c r="J7921" s="6">
        <v>12</v>
      </c>
      <c r="K7921" s="6">
        <v>3</v>
      </c>
      <c r="L7921" s="6">
        <v>315</v>
      </c>
      <c r="M7921" s="6">
        <v>44</v>
      </c>
      <c r="N7921" s="6">
        <v>3</v>
      </c>
      <c r="O7921" s="6">
        <v>7.4999999999999997E-2</v>
      </c>
      <c r="P7921" s="8">
        <v>1139</v>
      </c>
      <c r="Q7921" s="8">
        <v>785.91</v>
      </c>
      <c r="R7921" s="8">
        <f t="shared" si="370"/>
        <v>802.99499999999989</v>
      </c>
      <c r="S7921" s="8">
        <f>(((Sales[[#This Row],[Unit Price]]-(Sales[[#This Row],[Discount Applied]]*Sales[[#This Row],[Unit Price]]))-Q7921)/Q7921)*100</f>
        <v>34.057971014492765</v>
      </c>
      <c r="T7921" s="8">
        <f t="shared" si="371"/>
        <v>3160.7249999999999</v>
      </c>
      <c r="U7921" s="8">
        <f>Sales[[#This Row],[Unit Cost]]*Sales[[#This Row],[Order Quantity]]</f>
        <v>2357.73</v>
      </c>
    </row>
    <row r="7922" spans="1:21" x14ac:dyDescent="0.2">
      <c r="A7922" s="6" t="s">
        <v>8135</v>
      </c>
      <c r="B7922" s="6" t="s">
        <v>25</v>
      </c>
      <c r="C7922" s="6" t="s">
        <v>147</v>
      </c>
      <c r="D7922" s="7">
        <v>44100</v>
      </c>
      <c r="E7922" s="7">
        <v>44187</v>
      </c>
      <c r="F7922" s="7">
        <v>44198</v>
      </c>
      <c r="G7922" s="7">
        <v>44205</v>
      </c>
      <c r="H7922" s="6">
        <f t="shared" si="369"/>
        <v>18</v>
      </c>
      <c r="I7922" s="6" t="s">
        <v>215</v>
      </c>
      <c r="J7922" s="6">
        <v>17</v>
      </c>
      <c r="K7922" s="6">
        <v>35</v>
      </c>
      <c r="L7922" s="6">
        <v>230</v>
      </c>
      <c r="M7922" s="6">
        <v>39</v>
      </c>
      <c r="N7922" s="6">
        <v>8</v>
      </c>
      <c r="O7922" s="6">
        <v>0.15</v>
      </c>
      <c r="P7922" s="8">
        <v>864.30000000000007</v>
      </c>
      <c r="Q7922" s="8">
        <v>708.726</v>
      </c>
      <c r="R7922" s="8">
        <f t="shared" si="370"/>
        <v>207.4320000000007</v>
      </c>
      <c r="S7922" s="8">
        <f>(((Sales[[#This Row],[Unit Price]]-(Sales[[#This Row],[Discount Applied]]*Sales[[#This Row],[Unit Price]]))-Q7922)/Q7922)*100</f>
        <v>3.6585365853658658</v>
      </c>
      <c r="T7922" s="8">
        <f t="shared" si="371"/>
        <v>5877.2400000000007</v>
      </c>
      <c r="U7922" s="8">
        <f>Sales[[#This Row],[Unit Cost]]*Sales[[#This Row],[Order Quantity]]</f>
        <v>5669.808</v>
      </c>
    </row>
    <row r="7923" spans="1:21" x14ac:dyDescent="0.2">
      <c r="A7923" s="6" t="s">
        <v>8136</v>
      </c>
      <c r="B7923" s="6" t="s">
        <v>24</v>
      </c>
      <c r="C7923" s="6" t="s">
        <v>145</v>
      </c>
      <c r="D7923" s="7">
        <v>44100</v>
      </c>
      <c r="E7923" s="7">
        <v>44187</v>
      </c>
      <c r="F7923" s="7">
        <v>44207</v>
      </c>
      <c r="G7923" s="7">
        <v>44210</v>
      </c>
      <c r="H7923" s="6">
        <f t="shared" si="369"/>
        <v>23</v>
      </c>
      <c r="I7923" s="6" t="s">
        <v>215</v>
      </c>
      <c r="J7923" s="6">
        <v>4</v>
      </c>
      <c r="K7923" s="6">
        <v>48</v>
      </c>
      <c r="L7923" s="6">
        <v>180</v>
      </c>
      <c r="M7923" s="6">
        <v>12</v>
      </c>
      <c r="N7923" s="6">
        <v>4</v>
      </c>
      <c r="O7923" s="6">
        <v>7.4999999999999997E-2</v>
      </c>
      <c r="P7923" s="8">
        <v>3946.3</v>
      </c>
      <c r="Q7923" s="8">
        <v>2683.4840000000004</v>
      </c>
      <c r="R7923" s="8">
        <f t="shared" si="370"/>
        <v>3867.3739999999998</v>
      </c>
      <c r="S7923" s="8">
        <f>(((Sales[[#This Row],[Unit Price]]-(Sales[[#This Row],[Discount Applied]]*Sales[[#This Row],[Unit Price]]))-Q7923)/Q7923)*100</f>
        <v>36.029411764705877</v>
      </c>
      <c r="T7923" s="8">
        <f t="shared" si="371"/>
        <v>14601.310000000001</v>
      </c>
      <c r="U7923" s="8">
        <f>Sales[[#This Row],[Unit Cost]]*Sales[[#This Row],[Order Quantity]]</f>
        <v>10733.936000000002</v>
      </c>
    </row>
    <row r="7924" spans="1:21" x14ac:dyDescent="0.2">
      <c r="A7924" s="6" t="s">
        <v>8137</v>
      </c>
      <c r="B7924" s="6" t="s">
        <v>24</v>
      </c>
      <c r="C7924" s="6" t="s">
        <v>147</v>
      </c>
      <c r="D7924" s="7">
        <v>44100</v>
      </c>
      <c r="E7924" s="7">
        <v>44188</v>
      </c>
      <c r="F7924" s="7">
        <v>44216</v>
      </c>
      <c r="G7924" s="7">
        <v>44226</v>
      </c>
      <c r="H7924" s="6">
        <f t="shared" si="369"/>
        <v>38</v>
      </c>
      <c r="I7924" s="6" t="s">
        <v>215</v>
      </c>
      <c r="J7924" s="6">
        <v>8</v>
      </c>
      <c r="K7924" s="6">
        <v>20</v>
      </c>
      <c r="L7924" s="6">
        <v>209</v>
      </c>
      <c r="M7924" s="6">
        <v>4</v>
      </c>
      <c r="N7924" s="6">
        <v>2</v>
      </c>
      <c r="O7924" s="6">
        <v>0.15</v>
      </c>
      <c r="P7924" s="8">
        <v>2921.2000000000003</v>
      </c>
      <c r="Q7924" s="8">
        <v>1606.6600000000003</v>
      </c>
      <c r="R7924" s="8">
        <f t="shared" si="370"/>
        <v>1752.7200000000003</v>
      </c>
      <c r="S7924" s="8">
        <f>(((Sales[[#This Row],[Unit Price]]-(Sales[[#This Row],[Discount Applied]]*Sales[[#This Row],[Unit Price]]))-Q7924)/Q7924)*100</f>
        <v>54.54545454545454</v>
      </c>
      <c r="T7924" s="8">
        <f t="shared" si="371"/>
        <v>4966.0400000000009</v>
      </c>
      <c r="U7924" s="8">
        <f>Sales[[#This Row],[Unit Cost]]*Sales[[#This Row],[Order Quantity]]</f>
        <v>3213.3200000000006</v>
      </c>
    </row>
    <row r="7925" spans="1:21" x14ac:dyDescent="0.2">
      <c r="A7925" s="6" t="s">
        <v>8138</v>
      </c>
      <c r="B7925" s="6" t="s">
        <v>23</v>
      </c>
      <c r="C7925" s="6" t="s">
        <v>146</v>
      </c>
      <c r="D7925" s="7">
        <v>44100</v>
      </c>
      <c r="E7925" s="7">
        <v>44188</v>
      </c>
      <c r="F7925" s="7">
        <v>44192</v>
      </c>
      <c r="G7925" s="7">
        <v>44202</v>
      </c>
      <c r="H7925" s="6">
        <f t="shared" si="369"/>
        <v>14</v>
      </c>
      <c r="I7925" s="6" t="s">
        <v>215</v>
      </c>
      <c r="J7925" s="6">
        <v>23</v>
      </c>
      <c r="K7925" s="6">
        <v>16</v>
      </c>
      <c r="L7925" s="6">
        <v>276</v>
      </c>
      <c r="M7925" s="6">
        <v>42</v>
      </c>
      <c r="N7925" s="6">
        <v>6</v>
      </c>
      <c r="O7925" s="6">
        <v>0.05</v>
      </c>
      <c r="P7925" s="8">
        <v>1132.3</v>
      </c>
      <c r="Q7925" s="8">
        <v>690.70299999999997</v>
      </c>
      <c r="R7925" s="8">
        <f t="shared" si="370"/>
        <v>2309.8919999999998</v>
      </c>
      <c r="S7925" s="8">
        <f>(((Sales[[#This Row],[Unit Price]]-(Sales[[#This Row],[Discount Applied]]*Sales[[#This Row],[Unit Price]]))-Q7925)/Q7925)*100</f>
        <v>55.737704918032783</v>
      </c>
      <c r="T7925" s="8">
        <f t="shared" si="371"/>
        <v>6454.11</v>
      </c>
      <c r="U7925" s="8">
        <f>Sales[[#This Row],[Unit Cost]]*Sales[[#This Row],[Order Quantity]]</f>
        <v>4144.2179999999998</v>
      </c>
    </row>
    <row r="7926" spans="1:21" x14ac:dyDescent="0.2">
      <c r="A7926" s="6" t="s">
        <v>8139</v>
      </c>
      <c r="B7926" s="6" t="s">
        <v>23</v>
      </c>
      <c r="C7926" s="6" t="s">
        <v>147</v>
      </c>
      <c r="D7926" s="7">
        <v>44100</v>
      </c>
      <c r="E7926" s="7">
        <v>44188</v>
      </c>
      <c r="F7926" s="7">
        <v>44206</v>
      </c>
      <c r="G7926" s="7">
        <v>44215</v>
      </c>
      <c r="H7926" s="6">
        <f t="shared" si="369"/>
        <v>27</v>
      </c>
      <c r="I7926" s="6" t="s">
        <v>215</v>
      </c>
      <c r="J7926" s="6">
        <v>21</v>
      </c>
      <c r="K7926" s="6">
        <v>1</v>
      </c>
      <c r="L7926" s="6">
        <v>238</v>
      </c>
      <c r="M7926" s="6">
        <v>19</v>
      </c>
      <c r="N7926" s="6">
        <v>4</v>
      </c>
      <c r="O7926" s="6">
        <v>0.05</v>
      </c>
      <c r="P7926" s="8">
        <v>1125.6000000000001</v>
      </c>
      <c r="Q7926" s="8">
        <v>562.80000000000007</v>
      </c>
      <c r="R7926" s="8">
        <f t="shared" si="370"/>
        <v>2026.0800000000004</v>
      </c>
      <c r="S7926" s="8">
        <f>(((Sales[[#This Row],[Unit Price]]-(Sales[[#This Row],[Discount Applied]]*Sales[[#This Row],[Unit Price]]))-Q7926)/Q7926)*100</f>
        <v>90</v>
      </c>
      <c r="T7926" s="8">
        <f t="shared" si="371"/>
        <v>4277.2800000000007</v>
      </c>
      <c r="U7926" s="8">
        <f>Sales[[#This Row],[Unit Cost]]*Sales[[#This Row],[Order Quantity]]</f>
        <v>2251.2000000000003</v>
      </c>
    </row>
    <row r="7927" spans="1:21" x14ac:dyDescent="0.2">
      <c r="A7927" s="6" t="s">
        <v>8140</v>
      </c>
      <c r="B7927" s="6" t="s">
        <v>24</v>
      </c>
      <c r="C7927" s="6" t="s">
        <v>147</v>
      </c>
      <c r="D7927" s="7">
        <v>44100</v>
      </c>
      <c r="E7927" s="7">
        <v>44188</v>
      </c>
      <c r="F7927" s="7">
        <v>44210</v>
      </c>
      <c r="G7927" s="7">
        <v>44213</v>
      </c>
      <c r="H7927" s="6">
        <f t="shared" si="369"/>
        <v>25</v>
      </c>
      <c r="I7927" s="6" t="s">
        <v>215</v>
      </c>
      <c r="J7927" s="6">
        <v>3</v>
      </c>
      <c r="K7927" s="6">
        <v>2</v>
      </c>
      <c r="L7927" s="6">
        <v>207</v>
      </c>
      <c r="M7927" s="6">
        <v>13</v>
      </c>
      <c r="N7927" s="6">
        <v>8</v>
      </c>
      <c r="O7927" s="6">
        <v>0.05</v>
      </c>
      <c r="P7927" s="8">
        <v>2659.9</v>
      </c>
      <c r="Q7927" s="8">
        <v>1808.7320000000002</v>
      </c>
      <c r="R7927" s="8">
        <f t="shared" si="370"/>
        <v>5745.384</v>
      </c>
      <c r="S7927" s="8">
        <f>(((Sales[[#This Row],[Unit Price]]-(Sales[[#This Row],[Discount Applied]]*Sales[[#This Row],[Unit Price]]))-Q7927)/Q7927)*100</f>
        <v>39.705882352941174</v>
      </c>
      <c r="T7927" s="8">
        <f t="shared" si="371"/>
        <v>20215.240000000002</v>
      </c>
      <c r="U7927" s="8">
        <f>Sales[[#This Row],[Unit Cost]]*Sales[[#This Row],[Order Quantity]]</f>
        <v>14469.856000000002</v>
      </c>
    </row>
    <row r="7928" spans="1:21" x14ac:dyDescent="0.2">
      <c r="A7928" s="6" t="s">
        <v>8141</v>
      </c>
      <c r="B7928" s="6" t="s">
        <v>24</v>
      </c>
      <c r="C7928" s="6" t="s">
        <v>144</v>
      </c>
      <c r="D7928" s="7">
        <v>44000</v>
      </c>
      <c r="E7928" s="7">
        <v>44188</v>
      </c>
      <c r="F7928" s="7">
        <v>44198</v>
      </c>
      <c r="G7928" s="7">
        <v>44207</v>
      </c>
      <c r="H7928" s="6">
        <f t="shared" si="369"/>
        <v>19</v>
      </c>
      <c r="I7928" s="6" t="s">
        <v>215</v>
      </c>
      <c r="J7928" s="6">
        <v>11</v>
      </c>
      <c r="K7928" s="6">
        <v>12</v>
      </c>
      <c r="L7928" s="6">
        <v>67</v>
      </c>
      <c r="M7928" s="6">
        <v>42</v>
      </c>
      <c r="N7928" s="6">
        <v>7</v>
      </c>
      <c r="O7928" s="6">
        <v>0.05</v>
      </c>
      <c r="P7928" s="8">
        <v>844.2</v>
      </c>
      <c r="Q7928" s="8">
        <v>650.03400000000011</v>
      </c>
      <c r="R7928" s="8">
        <f t="shared" si="370"/>
        <v>1063.6919999999991</v>
      </c>
      <c r="S7928" s="8">
        <f>(((Sales[[#This Row],[Unit Price]]-(Sales[[#This Row],[Discount Applied]]*Sales[[#This Row],[Unit Price]]))-Q7928)/Q7928)*100</f>
        <v>23.376623376623357</v>
      </c>
      <c r="T7928" s="8">
        <f t="shared" si="371"/>
        <v>5613.93</v>
      </c>
      <c r="U7928" s="8">
        <f>Sales[[#This Row],[Unit Cost]]*Sales[[#This Row],[Order Quantity]]</f>
        <v>4550.2380000000012</v>
      </c>
    </row>
    <row r="7929" spans="1:21" x14ac:dyDescent="0.2">
      <c r="A7929" s="6" t="s">
        <v>8142</v>
      </c>
      <c r="B7929" s="6" t="s">
        <v>23</v>
      </c>
      <c r="C7929" s="6" t="s">
        <v>147</v>
      </c>
      <c r="D7929" s="7">
        <v>44100</v>
      </c>
      <c r="E7929" s="7">
        <v>44188</v>
      </c>
      <c r="F7929" s="7">
        <v>44208</v>
      </c>
      <c r="G7929" s="7">
        <v>44218</v>
      </c>
      <c r="H7929" s="6">
        <f t="shared" si="369"/>
        <v>30</v>
      </c>
      <c r="I7929" s="6" t="s">
        <v>215</v>
      </c>
      <c r="J7929" s="6">
        <v>22</v>
      </c>
      <c r="K7929" s="6">
        <v>40</v>
      </c>
      <c r="L7929" s="6">
        <v>246</v>
      </c>
      <c r="M7929" s="6">
        <v>5</v>
      </c>
      <c r="N7929" s="6">
        <v>8</v>
      </c>
      <c r="O7929" s="6">
        <v>0.05</v>
      </c>
      <c r="P7929" s="8">
        <v>984.9</v>
      </c>
      <c r="Q7929" s="8">
        <v>728.82600000000002</v>
      </c>
      <c r="R7929" s="8">
        <f t="shared" si="370"/>
        <v>1654.6319999999996</v>
      </c>
      <c r="S7929" s="8">
        <f>(((Sales[[#This Row],[Unit Price]]-(Sales[[#This Row],[Discount Applied]]*Sales[[#This Row],[Unit Price]]))-Q7929)/Q7929)*100</f>
        <v>28.378378378378372</v>
      </c>
      <c r="T7929" s="8">
        <f t="shared" si="371"/>
        <v>7485.24</v>
      </c>
      <c r="U7929" s="8">
        <f>Sales[[#This Row],[Unit Cost]]*Sales[[#This Row],[Order Quantity]]</f>
        <v>5830.6080000000002</v>
      </c>
    </row>
    <row r="7930" spans="1:21" x14ac:dyDescent="0.2">
      <c r="A7930" s="6" t="s">
        <v>8143</v>
      </c>
      <c r="B7930" s="6" t="s">
        <v>25</v>
      </c>
      <c r="C7930" s="6" t="s">
        <v>146</v>
      </c>
      <c r="D7930" s="7">
        <v>44100</v>
      </c>
      <c r="E7930" s="7">
        <v>44188</v>
      </c>
      <c r="F7930" s="7">
        <v>44192</v>
      </c>
      <c r="G7930" s="7">
        <v>44195</v>
      </c>
      <c r="H7930" s="6">
        <f t="shared" si="369"/>
        <v>7</v>
      </c>
      <c r="I7930" s="6" t="s">
        <v>215</v>
      </c>
      <c r="J7930" s="6">
        <v>13</v>
      </c>
      <c r="K7930" s="6">
        <v>40</v>
      </c>
      <c r="L7930" s="6">
        <v>318</v>
      </c>
      <c r="M7930" s="6">
        <v>14</v>
      </c>
      <c r="N7930" s="6">
        <v>6</v>
      </c>
      <c r="O7930" s="6">
        <v>7.4999999999999997E-2</v>
      </c>
      <c r="P7930" s="8">
        <v>3390.2000000000003</v>
      </c>
      <c r="Q7930" s="8">
        <v>1729.0020000000002</v>
      </c>
      <c r="R7930" s="8">
        <f t="shared" si="370"/>
        <v>8441.598</v>
      </c>
      <c r="S7930" s="8">
        <f>(((Sales[[#This Row],[Unit Price]]-(Sales[[#This Row],[Discount Applied]]*Sales[[#This Row],[Unit Price]]))-Q7930)/Q7930)*100</f>
        <v>81.372549019607845</v>
      </c>
      <c r="T7930" s="8">
        <f t="shared" si="371"/>
        <v>18815.61</v>
      </c>
      <c r="U7930" s="8">
        <f>Sales[[#This Row],[Unit Cost]]*Sales[[#This Row],[Order Quantity]]</f>
        <v>10374.012000000001</v>
      </c>
    </row>
    <row r="7931" spans="1:21" x14ac:dyDescent="0.2">
      <c r="A7931" s="6" t="s">
        <v>8144</v>
      </c>
      <c r="B7931" s="6" t="s">
        <v>25</v>
      </c>
      <c r="C7931" s="6" t="s">
        <v>145</v>
      </c>
      <c r="D7931" s="7">
        <v>44100</v>
      </c>
      <c r="E7931" s="7">
        <v>44189</v>
      </c>
      <c r="F7931" s="7">
        <v>44216</v>
      </c>
      <c r="G7931" s="7">
        <v>44221</v>
      </c>
      <c r="H7931" s="6">
        <f t="shared" si="369"/>
        <v>32</v>
      </c>
      <c r="I7931" s="6" t="s">
        <v>215</v>
      </c>
      <c r="J7931" s="6">
        <v>17</v>
      </c>
      <c r="K7931" s="6">
        <v>11</v>
      </c>
      <c r="L7931" s="6">
        <v>90</v>
      </c>
      <c r="M7931" s="6">
        <v>19</v>
      </c>
      <c r="N7931" s="6">
        <v>1</v>
      </c>
      <c r="O7931" s="6">
        <v>0.15</v>
      </c>
      <c r="P7931" s="8">
        <v>5788.8</v>
      </c>
      <c r="Q7931" s="8">
        <v>2431.2959999999998</v>
      </c>
      <c r="R7931" s="8">
        <f t="shared" si="370"/>
        <v>2489.1840000000007</v>
      </c>
      <c r="S7931" s="8">
        <f>(((Sales[[#This Row],[Unit Price]]-(Sales[[#This Row],[Discount Applied]]*Sales[[#This Row],[Unit Price]]))-Q7931)/Q7931)*100</f>
        <v>102.38095238095242</v>
      </c>
      <c r="T7931" s="8">
        <f t="shared" si="371"/>
        <v>4920.4800000000005</v>
      </c>
      <c r="U7931" s="8">
        <f>Sales[[#This Row],[Unit Cost]]*Sales[[#This Row],[Order Quantity]]</f>
        <v>2431.2959999999998</v>
      </c>
    </row>
    <row r="7932" spans="1:21" x14ac:dyDescent="0.2">
      <c r="A7932" s="6" t="s">
        <v>8145</v>
      </c>
      <c r="B7932" s="6" t="s">
        <v>25</v>
      </c>
      <c r="C7932" s="6" t="s">
        <v>145</v>
      </c>
      <c r="D7932" s="7">
        <v>44100</v>
      </c>
      <c r="E7932" s="7">
        <v>44189</v>
      </c>
      <c r="F7932" s="7">
        <v>44201</v>
      </c>
      <c r="G7932" s="7">
        <v>44208</v>
      </c>
      <c r="H7932" s="6">
        <f t="shared" si="369"/>
        <v>19</v>
      </c>
      <c r="I7932" s="6" t="s">
        <v>215</v>
      </c>
      <c r="J7932" s="6">
        <v>14</v>
      </c>
      <c r="K7932" s="6">
        <v>17</v>
      </c>
      <c r="L7932" s="6">
        <v>145</v>
      </c>
      <c r="M7932" s="6">
        <v>19</v>
      </c>
      <c r="N7932" s="6">
        <v>5</v>
      </c>
      <c r="O7932" s="6">
        <v>0.05</v>
      </c>
      <c r="P7932" s="8">
        <v>1125.6000000000001</v>
      </c>
      <c r="Q7932" s="8">
        <v>540.28800000000001</v>
      </c>
      <c r="R7932" s="8">
        <f t="shared" si="370"/>
        <v>2645.1600000000012</v>
      </c>
      <c r="S7932" s="8">
        <f>(((Sales[[#This Row],[Unit Price]]-(Sales[[#This Row],[Discount Applied]]*Sales[[#This Row],[Unit Price]]))-Q7932)/Q7932)*100</f>
        <v>97.9166666666667</v>
      </c>
      <c r="T7932" s="8">
        <f t="shared" si="371"/>
        <v>5346.6000000000013</v>
      </c>
      <c r="U7932" s="8">
        <f>Sales[[#This Row],[Unit Cost]]*Sales[[#This Row],[Order Quantity]]</f>
        <v>2701.44</v>
      </c>
    </row>
    <row r="7933" spans="1:21" x14ac:dyDescent="0.2">
      <c r="A7933" s="6" t="s">
        <v>8146</v>
      </c>
      <c r="B7933" s="6" t="s">
        <v>26</v>
      </c>
      <c r="C7933" s="6" t="s">
        <v>145</v>
      </c>
      <c r="D7933" s="7">
        <v>44100</v>
      </c>
      <c r="E7933" s="7">
        <v>44189</v>
      </c>
      <c r="F7933" s="7">
        <v>44201</v>
      </c>
      <c r="G7933" s="7">
        <v>44210</v>
      </c>
      <c r="H7933" s="6">
        <f t="shared" si="369"/>
        <v>21</v>
      </c>
      <c r="I7933" s="6" t="s">
        <v>215</v>
      </c>
      <c r="J7933" s="6">
        <v>27</v>
      </c>
      <c r="K7933" s="6">
        <v>38</v>
      </c>
      <c r="L7933" s="6">
        <v>188</v>
      </c>
      <c r="M7933" s="6">
        <v>47</v>
      </c>
      <c r="N7933" s="6">
        <v>3</v>
      </c>
      <c r="O7933" s="6">
        <v>0.05</v>
      </c>
      <c r="P7933" s="8">
        <v>2311.5</v>
      </c>
      <c r="Q7933" s="8">
        <v>1964.7749999999999</v>
      </c>
      <c r="R7933" s="8">
        <f t="shared" si="370"/>
        <v>693.44999999999982</v>
      </c>
      <c r="S7933" s="8">
        <f>(((Sales[[#This Row],[Unit Price]]-(Sales[[#This Row],[Discount Applied]]*Sales[[#This Row],[Unit Price]]))-Q7933)/Q7933)*100</f>
        <v>11.764705882352958</v>
      </c>
      <c r="T7933" s="8">
        <f t="shared" si="371"/>
        <v>6587.7749999999996</v>
      </c>
      <c r="U7933" s="8">
        <f>Sales[[#This Row],[Unit Cost]]*Sales[[#This Row],[Order Quantity]]</f>
        <v>5894.3249999999998</v>
      </c>
    </row>
    <row r="7934" spans="1:21" x14ac:dyDescent="0.2">
      <c r="A7934" s="6" t="s">
        <v>8147</v>
      </c>
      <c r="B7934" s="6" t="s">
        <v>25</v>
      </c>
      <c r="C7934" s="6" t="s">
        <v>148</v>
      </c>
      <c r="D7934" s="7">
        <v>44100</v>
      </c>
      <c r="E7934" s="7">
        <v>44189</v>
      </c>
      <c r="F7934" s="7">
        <v>44196</v>
      </c>
      <c r="G7934" s="7">
        <v>44202</v>
      </c>
      <c r="H7934" s="6">
        <f t="shared" si="369"/>
        <v>13</v>
      </c>
      <c r="I7934" s="6" t="s">
        <v>215</v>
      </c>
      <c r="J7934" s="6">
        <v>16</v>
      </c>
      <c r="K7934" s="6">
        <v>18</v>
      </c>
      <c r="L7934" s="6">
        <v>52</v>
      </c>
      <c r="M7934" s="6">
        <v>19</v>
      </c>
      <c r="N7934" s="6">
        <v>4</v>
      </c>
      <c r="O7934" s="6">
        <v>0.05</v>
      </c>
      <c r="P7934" s="8">
        <v>1869.3</v>
      </c>
      <c r="Q7934" s="8">
        <v>1495.44</v>
      </c>
      <c r="R7934" s="8">
        <f t="shared" si="370"/>
        <v>1121.58</v>
      </c>
      <c r="S7934" s="8">
        <f>(((Sales[[#This Row],[Unit Price]]-(Sales[[#This Row],[Discount Applied]]*Sales[[#This Row],[Unit Price]]))-Q7934)/Q7934)*100</f>
        <v>18.749999999999996</v>
      </c>
      <c r="T7934" s="8">
        <f t="shared" si="371"/>
        <v>7103.34</v>
      </c>
      <c r="U7934" s="8">
        <f>Sales[[#This Row],[Unit Cost]]*Sales[[#This Row],[Order Quantity]]</f>
        <v>5981.76</v>
      </c>
    </row>
    <row r="7935" spans="1:21" x14ac:dyDescent="0.2">
      <c r="A7935" s="6" t="s">
        <v>8148</v>
      </c>
      <c r="B7935" s="6" t="s">
        <v>25</v>
      </c>
      <c r="C7935" s="6" t="s">
        <v>145</v>
      </c>
      <c r="D7935" s="7">
        <v>44100</v>
      </c>
      <c r="E7935" s="7">
        <v>44189</v>
      </c>
      <c r="F7935" s="7">
        <v>44210</v>
      </c>
      <c r="G7935" s="7">
        <v>44212</v>
      </c>
      <c r="H7935" s="6">
        <f t="shared" si="369"/>
        <v>23</v>
      </c>
      <c r="I7935" s="6" t="s">
        <v>215</v>
      </c>
      <c r="J7935" s="6">
        <v>15</v>
      </c>
      <c r="K7935" s="6">
        <v>17</v>
      </c>
      <c r="L7935" s="6">
        <v>92</v>
      </c>
      <c r="M7935" s="6">
        <v>43</v>
      </c>
      <c r="N7935" s="6">
        <v>7</v>
      </c>
      <c r="O7935" s="6">
        <v>0.1</v>
      </c>
      <c r="P7935" s="8">
        <v>998.30000000000007</v>
      </c>
      <c r="Q7935" s="8">
        <v>588.99699999999996</v>
      </c>
      <c r="R7935" s="8">
        <f t="shared" si="370"/>
        <v>2166.3110000000006</v>
      </c>
      <c r="S7935" s="8">
        <f>(((Sales[[#This Row],[Unit Price]]-(Sales[[#This Row],[Discount Applied]]*Sales[[#This Row],[Unit Price]]))-Q7935)/Q7935)*100</f>
        <v>52.542372881355945</v>
      </c>
      <c r="T7935" s="8">
        <f t="shared" si="371"/>
        <v>6289.29</v>
      </c>
      <c r="U7935" s="8">
        <f>Sales[[#This Row],[Unit Cost]]*Sales[[#This Row],[Order Quantity]]</f>
        <v>4122.9789999999994</v>
      </c>
    </row>
    <row r="7936" spans="1:21" x14ac:dyDescent="0.2">
      <c r="A7936" s="6" t="s">
        <v>8149</v>
      </c>
      <c r="B7936" s="6" t="s">
        <v>24</v>
      </c>
      <c r="C7936" s="6" t="s">
        <v>148</v>
      </c>
      <c r="D7936" s="7">
        <v>44100</v>
      </c>
      <c r="E7936" s="7">
        <v>44189</v>
      </c>
      <c r="F7936" s="7">
        <v>44191</v>
      </c>
      <c r="G7936" s="7">
        <v>44192</v>
      </c>
      <c r="H7936" s="6">
        <f t="shared" si="369"/>
        <v>3</v>
      </c>
      <c r="I7936" s="6" t="s">
        <v>215</v>
      </c>
      <c r="J7936" s="6">
        <v>4</v>
      </c>
      <c r="K7936" s="6">
        <v>41</v>
      </c>
      <c r="L7936" s="6">
        <v>45</v>
      </c>
      <c r="M7936" s="6">
        <v>32</v>
      </c>
      <c r="N7936" s="6">
        <v>8</v>
      </c>
      <c r="O7936" s="6">
        <v>0.1</v>
      </c>
      <c r="P7936" s="8">
        <v>221.1</v>
      </c>
      <c r="Q7936" s="8">
        <v>159.19199999999998</v>
      </c>
      <c r="R7936" s="8">
        <f t="shared" si="370"/>
        <v>318.38400000000024</v>
      </c>
      <c r="S7936" s="8">
        <f>(((Sales[[#This Row],[Unit Price]]-(Sales[[#This Row],[Discount Applied]]*Sales[[#This Row],[Unit Price]]))-Q7936)/Q7936)*100</f>
        <v>25.000000000000021</v>
      </c>
      <c r="T7936" s="8">
        <f t="shared" si="371"/>
        <v>1591.92</v>
      </c>
      <c r="U7936" s="8">
        <f>Sales[[#This Row],[Unit Cost]]*Sales[[#This Row],[Order Quantity]]</f>
        <v>1273.5359999999998</v>
      </c>
    </row>
    <row r="7937" spans="1:21" x14ac:dyDescent="0.2">
      <c r="A7937" s="6" t="s">
        <v>8150</v>
      </c>
      <c r="B7937" s="6" t="s">
        <v>26</v>
      </c>
      <c r="C7937" s="6" t="s">
        <v>145</v>
      </c>
      <c r="D7937" s="7">
        <v>44100</v>
      </c>
      <c r="E7937" s="7">
        <v>44189</v>
      </c>
      <c r="F7937" s="7">
        <v>44212</v>
      </c>
      <c r="G7937" s="7">
        <v>44219</v>
      </c>
      <c r="H7937" s="6">
        <f t="shared" si="369"/>
        <v>30</v>
      </c>
      <c r="I7937" s="6" t="s">
        <v>215</v>
      </c>
      <c r="J7937" s="6">
        <v>27</v>
      </c>
      <c r="K7937" s="6">
        <v>9</v>
      </c>
      <c r="L7937" s="6">
        <v>128</v>
      </c>
      <c r="M7937" s="6">
        <v>6</v>
      </c>
      <c r="N7937" s="6">
        <v>1</v>
      </c>
      <c r="O7937" s="6">
        <v>7.4999999999999997E-2</v>
      </c>
      <c r="P7937" s="8">
        <v>268</v>
      </c>
      <c r="Q7937" s="8">
        <v>201</v>
      </c>
      <c r="R7937" s="8">
        <f t="shared" si="370"/>
        <v>46.900000000000006</v>
      </c>
      <c r="S7937" s="8">
        <f>(((Sales[[#This Row],[Unit Price]]-(Sales[[#This Row],[Discount Applied]]*Sales[[#This Row],[Unit Price]]))-Q7937)/Q7937)*100</f>
        <v>23.333333333333336</v>
      </c>
      <c r="T7937" s="8">
        <f t="shared" si="371"/>
        <v>247.9</v>
      </c>
      <c r="U7937" s="8">
        <f>Sales[[#This Row],[Unit Cost]]*Sales[[#This Row],[Order Quantity]]</f>
        <v>201</v>
      </c>
    </row>
    <row r="7938" spans="1:21" x14ac:dyDescent="0.2">
      <c r="A7938" s="6" t="s">
        <v>8151</v>
      </c>
      <c r="B7938" s="6" t="s">
        <v>24</v>
      </c>
      <c r="C7938" s="6" t="s">
        <v>146</v>
      </c>
      <c r="D7938" s="7">
        <v>44100</v>
      </c>
      <c r="E7938" s="7">
        <v>44189</v>
      </c>
      <c r="F7938" s="7">
        <v>44208</v>
      </c>
      <c r="G7938" s="7">
        <v>44216</v>
      </c>
      <c r="H7938" s="6">
        <f t="shared" ref="H7938:H7992" si="372">G7938-E7938</f>
        <v>27</v>
      </c>
      <c r="I7938" s="6" t="s">
        <v>215</v>
      </c>
      <c r="J7938" s="6">
        <v>3</v>
      </c>
      <c r="K7938" s="6">
        <v>47</v>
      </c>
      <c r="L7938" s="6">
        <v>307</v>
      </c>
      <c r="M7938" s="6">
        <v>21</v>
      </c>
      <c r="N7938" s="6">
        <v>4</v>
      </c>
      <c r="O7938" s="6">
        <v>0.4</v>
      </c>
      <c r="P7938" s="8">
        <v>1715.2</v>
      </c>
      <c r="Q7938" s="8">
        <v>1166.336</v>
      </c>
      <c r="R7938" s="8">
        <f t="shared" ref="R7938:R7992" si="373">T7938-(Q7938*N7938)</f>
        <v>-548.86400000000049</v>
      </c>
      <c r="S7938" s="8">
        <f>(((Sales[[#This Row],[Unit Price]]-(Sales[[#This Row],[Discount Applied]]*Sales[[#This Row],[Unit Price]]))-Q7938)/Q7938)*100</f>
        <v>-11.764705882352953</v>
      </c>
      <c r="T7938" s="8">
        <f t="shared" ref="T7938:T7992" si="374">((P7938*N7938)-(P7938*O7938*N7938))</f>
        <v>4116.4799999999996</v>
      </c>
      <c r="U7938" s="8">
        <f>Sales[[#This Row],[Unit Cost]]*Sales[[#This Row],[Order Quantity]]</f>
        <v>4665.3440000000001</v>
      </c>
    </row>
    <row r="7939" spans="1:21" x14ac:dyDescent="0.2">
      <c r="A7939" s="6" t="s">
        <v>8152</v>
      </c>
      <c r="B7939" s="6" t="s">
        <v>25</v>
      </c>
      <c r="C7939" s="6" t="s">
        <v>146</v>
      </c>
      <c r="D7939" s="7">
        <v>44100</v>
      </c>
      <c r="E7939" s="7">
        <v>44189</v>
      </c>
      <c r="F7939" s="7">
        <v>44213</v>
      </c>
      <c r="G7939" s="7">
        <v>44221</v>
      </c>
      <c r="H7939" s="6">
        <f t="shared" si="372"/>
        <v>32</v>
      </c>
      <c r="I7939" s="6" t="s">
        <v>215</v>
      </c>
      <c r="J7939" s="6">
        <v>13</v>
      </c>
      <c r="K7939" s="6">
        <v>28</v>
      </c>
      <c r="L7939" s="6">
        <v>300</v>
      </c>
      <c r="M7939" s="6">
        <v>32</v>
      </c>
      <c r="N7939" s="6">
        <v>6</v>
      </c>
      <c r="O7939" s="6">
        <v>0.2</v>
      </c>
      <c r="P7939" s="8">
        <v>1005</v>
      </c>
      <c r="Q7939" s="8">
        <v>452.25</v>
      </c>
      <c r="R7939" s="8">
        <f t="shared" si="373"/>
        <v>2110.5</v>
      </c>
      <c r="S7939" s="8">
        <f>(((Sales[[#This Row],[Unit Price]]-(Sales[[#This Row],[Discount Applied]]*Sales[[#This Row],[Unit Price]]))-Q7939)/Q7939)*100</f>
        <v>77.777777777777786</v>
      </c>
      <c r="T7939" s="8">
        <f t="shared" si="374"/>
        <v>4824</v>
      </c>
      <c r="U7939" s="8">
        <f>Sales[[#This Row],[Unit Cost]]*Sales[[#This Row],[Order Quantity]]</f>
        <v>2713.5</v>
      </c>
    </row>
    <row r="7940" spans="1:21" x14ac:dyDescent="0.2">
      <c r="A7940" s="6" t="s">
        <v>8153</v>
      </c>
      <c r="B7940" s="6" t="s">
        <v>26</v>
      </c>
      <c r="C7940" s="6" t="s">
        <v>146</v>
      </c>
      <c r="D7940" s="7">
        <v>44100</v>
      </c>
      <c r="E7940" s="7">
        <v>44189</v>
      </c>
      <c r="F7940" s="7">
        <v>44207</v>
      </c>
      <c r="G7940" s="7">
        <v>44210</v>
      </c>
      <c r="H7940" s="6">
        <f t="shared" si="372"/>
        <v>21</v>
      </c>
      <c r="I7940" s="6" t="s">
        <v>215</v>
      </c>
      <c r="J7940" s="6">
        <v>28</v>
      </c>
      <c r="K7940" s="6">
        <v>33</v>
      </c>
      <c r="L7940" s="6">
        <v>263</v>
      </c>
      <c r="M7940" s="6">
        <v>37</v>
      </c>
      <c r="N7940" s="6">
        <v>4</v>
      </c>
      <c r="O7940" s="6">
        <v>0.2</v>
      </c>
      <c r="P7940" s="8">
        <v>837.5</v>
      </c>
      <c r="Q7940" s="8">
        <v>711.875</v>
      </c>
      <c r="R7940" s="8">
        <f t="shared" si="373"/>
        <v>-167.5</v>
      </c>
      <c r="S7940" s="8">
        <f>(((Sales[[#This Row],[Unit Price]]-(Sales[[#This Row],[Discount Applied]]*Sales[[#This Row],[Unit Price]]))-Q7940)/Q7940)*100</f>
        <v>-5.8823529411764701</v>
      </c>
      <c r="T7940" s="8">
        <f t="shared" si="374"/>
        <v>2680</v>
      </c>
      <c r="U7940" s="8">
        <f>Sales[[#This Row],[Unit Cost]]*Sales[[#This Row],[Order Quantity]]</f>
        <v>2847.5</v>
      </c>
    </row>
    <row r="7941" spans="1:21" x14ac:dyDescent="0.2">
      <c r="A7941" s="6" t="s">
        <v>8154</v>
      </c>
      <c r="B7941" s="6" t="s">
        <v>25</v>
      </c>
      <c r="C7941" s="6" t="s">
        <v>143</v>
      </c>
      <c r="D7941" s="7">
        <v>44100</v>
      </c>
      <c r="E7941" s="7">
        <v>44189</v>
      </c>
      <c r="F7941" s="7">
        <v>44215</v>
      </c>
      <c r="G7941" s="7">
        <v>44224</v>
      </c>
      <c r="H7941" s="6">
        <f t="shared" si="372"/>
        <v>35</v>
      </c>
      <c r="I7941" s="6" t="s">
        <v>215</v>
      </c>
      <c r="J7941" s="6">
        <v>19</v>
      </c>
      <c r="K7941" s="6">
        <v>16</v>
      </c>
      <c r="L7941" s="6">
        <v>340</v>
      </c>
      <c r="M7941" s="6">
        <v>37</v>
      </c>
      <c r="N7941" s="6">
        <v>3</v>
      </c>
      <c r="O7941" s="6">
        <v>7.4999999999999997E-2</v>
      </c>
      <c r="P7941" s="8">
        <v>837.5</v>
      </c>
      <c r="Q7941" s="8">
        <v>335</v>
      </c>
      <c r="R7941" s="8">
        <f t="shared" si="373"/>
        <v>1319.0625</v>
      </c>
      <c r="S7941" s="8">
        <f>(((Sales[[#This Row],[Unit Price]]-(Sales[[#This Row],[Discount Applied]]*Sales[[#This Row],[Unit Price]]))-Q7941)/Q7941)*100</f>
        <v>131.25</v>
      </c>
      <c r="T7941" s="8">
        <f t="shared" si="374"/>
        <v>2324.0625</v>
      </c>
      <c r="U7941" s="8">
        <f>Sales[[#This Row],[Unit Cost]]*Sales[[#This Row],[Order Quantity]]</f>
        <v>1005</v>
      </c>
    </row>
    <row r="7942" spans="1:21" x14ac:dyDescent="0.2">
      <c r="A7942" s="6" t="s">
        <v>8155</v>
      </c>
      <c r="B7942" s="6" t="s">
        <v>24</v>
      </c>
      <c r="C7942" s="6" t="s">
        <v>145</v>
      </c>
      <c r="D7942" s="7">
        <v>44100</v>
      </c>
      <c r="E7942" s="7">
        <v>44189</v>
      </c>
      <c r="F7942" s="7">
        <v>44212</v>
      </c>
      <c r="G7942" s="7">
        <v>44221</v>
      </c>
      <c r="H7942" s="6">
        <f t="shared" si="372"/>
        <v>32</v>
      </c>
      <c r="I7942" s="6" t="s">
        <v>215</v>
      </c>
      <c r="J7942" s="6">
        <v>6</v>
      </c>
      <c r="K7942" s="6">
        <v>33</v>
      </c>
      <c r="L7942" s="6">
        <v>94</v>
      </c>
      <c r="M7942" s="6">
        <v>40</v>
      </c>
      <c r="N7942" s="6">
        <v>6</v>
      </c>
      <c r="O7942" s="6">
        <v>7.4999999999999997E-2</v>
      </c>
      <c r="P7942" s="8">
        <v>3899.4</v>
      </c>
      <c r="Q7942" s="8">
        <v>1754.73</v>
      </c>
      <c r="R7942" s="8">
        <f t="shared" si="373"/>
        <v>11113.29</v>
      </c>
      <c r="S7942" s="8">
        <f>(((Sales[[#This Row],[Unit Price]]-(Sales[[#This Row],[Discount Applied]]*Sales[[#This Row],[Unit Price]]))-Q7942)/Q7942)*100</f>
        <v>105.55555555555556</v>
      </c>
      <c r="T7942" s="8">
        <f t="shared" si="374"/>
        <v>21641.670000000002</v>
      </c>
      <c r="U7942" s="8">
        <f>Sales[[#This Row],[Unit Cost]]*Sales[[#This Row],[Order Quantity]]</f>
        <v>10528.380000000001</v>
      </c>
    </row>
    <row r="7943" spans="1:21" x14ac:dyDescent="0.2">
      <c r="A7943" s="6" t="s">
        <v>8156</v>
      </c>
      <c r="B7943" s="6" t="s">
        <v>25</v>
      </c>
      <c r="C7943" s="6" t="s">
        <v>145</v>
      </c>
      <c r="D7943" s="7">
        <v>44100</v>
      </c>
      <c r="E7943" s="7">
        <v>44190</v>
      </c>
      <c r="F7943" s="7">
        <v>44195</v>
      </c>
      <c r="G7943" s="7">
        <v>44204</v>
      </c>
      <c r="H7943" s="6">
        <f t="shared" si="372"/>
        <v>14</v>
      </c>
      <c r="I7943" s="6" t="s">
        <v>215</v>
      </c>
      <c r="J7943" s="6">
        <v>13</v>
      </c>
      <c r="K7943" s="6">
        <v>11</v>
      </c>
      <c r="L7943" s="6">
        <v>126</v>
      </c>
      <c r="M7943" s="6">
        <v>29</v>
      </c>
      <c r="N7943" s="6">
        <v>8</v>
      </c>
      <c r="O7943" s="6">
        <v>0.05</v>
      </c>
      <c r="P7943" s="8">
        <v>1105.5</v>
      </c>
      <c r="Q7943" s="8">
        <v>619.08000000000004</v>
      </c>
      <c r="R7943" s="8">
        <f t="shared" si="373"/>
        <v>3449.1599999999989</v>
      </c>
      <c r="S7943" s="8">
        <f>(((Sales[[#This Row],[Unit Price]]-(Sales[[#This Row],[Discount Applied]]*Sales[[#This Row],[Unit Price]]))-Q7943)/Q7943)*100</f>
        <v>69.64285714285711</v>
      </c>
      <c r="T7943" s="8">
        <f t="shared" si="374"/>
        <v>8401.7999999999993</v>
      </c>
      <c r="U7943" s="8">
        <f>Sales[[#This Row],[Unit Cost]]*Sales[[#This Row],[Order Quantity]]</f>
        <v>4952.6400000000003</v>
      </c>
    </row>
    <row r="7944" spans="1:21" x14ac:dyDescent="0.2">
      <c r="A7944" s="6" t="s">
        <v>8157</v>
      </c>
      <c r="B7944" s="6" t="s">
        <v>24</v>
      </c>
      <c r="C7944" s="6" t="s">
        <v>148</v>
      </c>
      <c r="D7944" s="7">
        <v>44100</v>
      </c>
      <c r="E7944" s="7">
        <v>44190</v>
      </c>
      <c r="F7944" s="7">
        <v>44212</v>
      </c>
      <c r="G7944" s="7">
        <v>44215</v>
      </c>
      <c r="H7944" s="6">
        <f t="shared" si="372"/>
        <v>25</v>
      </c>
      <c r="I7944" s="6" t="s">
        <v>215</v>
      </c>
      <c r="J7944" s="6">
        <v>6</v>
      </c>
      <c r="K7944" s="6">
        <v>25</v>
      </c>
      <c r="L7944" s="6">
        <v>19</v>
      </c>
      <c r="M7944" s="6">
        <v>42</v>
      </c>
      <c r="N7944" s="6">
        <v>4</v>
      </c>
      <c r="O7944" s="6">
        <v>0.1</v>
      </c>
      <c r="P7944" s="8">
        <v>268</v>
      </c>
      <c r="Q7944" s="8">
        <v>142.04000000000002</v>
      </c>
      <c r="R7944" s="8">
        <f t="shared" si="373"/>
        <v>396.63999999999987</v>
      </c>
      <c r="S7944" s="8">
        <f>(((Sales[[#This Row],[Unit Price]]-(Sales[[#This Row],[Discount Applied]]*Sales[[#This Row],[Unit Price]]))-Q7944)/Q7944)*100</f>
        <v>69.811320754716945</v>
      </c>
      <c r="T7944" s="8">
        <f t="shared" si="374"/>
        <v>964.8</v>
      </c>
      <c r="U7944" s="8">
        <f>Sales[[#This Row],[Unit Cost]]*Sales[[#This Row],[Order Quantity]]</f>
        <v>568.16000000000008</v>
      </c>
    </row>
    <row r="7945" spans="1:21" x14ac:dyDescent="0.2">
      <c r="A7945" s="6" t="s">
        <v>8158</v>
      </c>
      <c r="B7945" s="6" t="s">
        <v>23</v>
      </c>
      <c r="C7945" s="6" t="s">
        <v>145</v>
      </c>
      <c r="D7945" s="7">
        <v>44100</v>
      </c>
      <c r="E7945" s="7">
        <v>44190</v>
      </c>
      <c r="F7945" s="7">
        <v>44213</v>
      </c>
      <c r="G7945" s="7">
        <v>44214</v>
      </c>
      <c r="H7945" s="6">
        <f t="shared" si="372"/>
        <v>24</v>
      </c>
      <c r="I7945" s="6" t="s">
        <v>215</v>
      </c>
      <c r="J7945" s="6">
        <v>24</v>
      </c>
      <c r="K7945" s="6">
        <v>36</v>
      </c>
      <c r="L7945" s="6">
        <v>166</v>
      </c>
      <c r="M7945" s="6">
        <v>1</v>
      </c>
      <c r="N7945" s="6">
        <v>8</v>
      </c>
      <c r="O7945" s="6">
        <v>0.15</v>
      </c>
      <c r="P7945" s="8">
        <v>2485.7000000000003</v>
      </c>
      <c r="Q7945" s="8">
        <v>1342.2780000000002</v>
      </c>
      <c r="R7945" s="8">
        <f t="shared" si="373"/>
        <v>6164.5360000000001</v>
      </c>
      <c r="S7945" s="8">
        <f>(((Sales[[#This Row],[Unit Price]]-(Sales[[#This Row],[Discount Applied]]*Sales[[#This Row],[Unit Price]]))-Q7945)/Q7945)*100</f>
        <v>57.407407407407398</v>
      </c>
      <c r="T7945" s="8">
        <f t="shared" si="374"/>
        <v>16902.760000000002</v>
      </c>
      <c r="U7945" s="8">
        <f>Sales[[#This Row],[Unit Cost]]*Sales[[#This Row],[Order Quantity]]</f>
        <v>10738.224000000002</v>
      </c>
    </row>
    <row r="7946" spans="1:21" x14ac:dyDescent="0.2">
      <c r="A7946" s="6" t="s">
        <v>8159</v>
      </c>
      <c r="B7946" s="6" t="s">
        <v>25</v>
      </c>
      <c r="C7946" s="6" t="s">
        <v>145</v>
      </c>
      <c r="D7946" s="7">
        <v>44100</v>
      </c>
      <c r="E7946" s="7">
        <v>44190</v>
      </c>
      <c r="F7946" s="7">
        <v>44214</v>
      </c>
      <c r="G7946" s="7">
        <v>44218</v>
      </c>
      <c r="H7946" s="6">
        <f t="shared" si="372"/>
        <v>28</v>
      </c>
      <c r="I7946" s="6" t="s">
        <v>215</v>
      </c>
      <c r="J7946" s="6">
        <v>15</v>
      </c>
      <c r="K7946" s="6">
        <v>49</v>
      </c>
      <c r="L7946" s="6">
        <v>129</v>
      </c>
      <c r="M7946" s="6">
        <v>37</v>
      </c>
      <c r="N7946" s="6">
        <v>4</v>
      </c>
      <c r="O7946" s="6">
        <v>7.4999999999999997E-2</v>
      </c>
      <c r="P7946" s="8">
        <v>6284.6</v>
      </c>
      <c r="Q7946" s="8">
        <v>4650.6040000000003</v>
      </c>
      <c r="R7946" s="8">
        <f t="shared" si="373"/>
        <v>4650.6039999999994</v>
      </c>
      <c r="S7946" s="8">
        <f>(((Sales[[#This Row],[Unit Price]]-(Sales[[#This Row],[Discount Applied]]*Sales[[#This Row],[Unit Price]]))-Q7946)/Q7946)*100</f>
        <v>24.999999999999993</v>
      </c>
      <c r="T7946" s="8">
        <f t="shared" si="374"/>
        <v>23253.02</v>
      </c>
      <c r="U7946" s="8">
        <f>Sales[[#This Row],[Unit Cost]]*Sales[[#This Row],[Order Quantity]]</f>
        <v>18602.416000000001</v>
      </c>
    </row>
    <row r="7947" spans="1:21" x14ac:dyDescent="0.2">
      <c r="A7947" s="6" t="s">
        <v>8160</v>
      </c>
      <c r="B7947" s="6" t="s">
        <v>24</v>
      </c>
      <c r="C7947" s="6" t="s">
        <v>145</v>
      </c>
      <c r="D7947" s="7">
        <v>44100</v>
      </c>
      <c r="E7947" s="7">
        <v>44190</v>
      </c>
      <c r="F7947" s="7">
        <v>44217</v>
      </c>
      <c r="G7947" s="7">
        <v>44225</v>
      </c>
      <c r="H7947" s="6">
        <f t="shared" si="372"/>
        <v>35</v>
      </c>
      <c r="I7947" s="6" t="s">
        <v>215</v>
      </c>
      <c r="J7947" s="6">
        <v>8</v>
      </c>
      <c r="K7947" s="6">
        <v>39</v>
      </c>
      <c r="L7947" s="6">
        <v>101</v>
      </c>
      <c r="M7947" s="6">
        <v>6</v>
      </c>
      <c r="N7947" s="6">
        <v>3</v>
      </c>
      <c r="O7947" s="6">
        <v>0.1</v>
      </c>
      <c r="P7947" s="8">
        <v>1949.7</v>
      </c>
      <c r="Q7947" s="8">
        <v>857.86800000000005</v>
      </c>
      <c r="R7947" s="8">
        <f t="shared" si="373"/>
        <v>2690.5860000000002</v>
      </c>
      <c r="S7947" s="8">
        <f>(((Sales[[#This Row],[Unit Price]]-(Sales[[#This Row],[Discount Applied]]*Sales[[#This Row],[Unit Price]]))-Q7947)/Q7947)*100</f>
        <v>104.54545454545455</v>
      </c>
      <c r="T7947" s="8">
        <f t="shared" si="374"/>
        <v>5264.1900000000005</v>
      </c>
      <c r="U7947" s="8">
        <f>Sales[[#This Row],[Unit Cost]]*Sales[[#This Row],[Order Quantity]]</f>
        <v>2573.6040000000003</v>
      </c>
    </row>
    <row r="7948" spans="1:21" x14ac:dyDescent="0.2">
      <c r="A7948" s="6" t="s">
        <v>8161</v>
      </c>
      <c r="B7948" s="6" t="s">
        <v>25</v>
      </c>
      <c r="C7948" s="6" t="s">
        <v>146</v>
      </c>
      <c r="D7948" s="7">
        <v>44100</v>
      </c>
      <c r="E7948" s="7">
        <v>44191</v>
      </c>
      <c r="F7948" s="7">
        <v>44218</v>
      </c>
      <c r="G7948" s="7">
        <v>44223</v>
      </c>
      <c r="H7948" s="6">
        <f t="shared" si="372"/>
        <v>32</v>
      </c>
      <c r="I7948" s="6" t="s">
        <v>215</v>
      </c>
      <c r="J7948" s="6">
        <v>18</v>
      </c>
      <c r="K7948" s="6">
        <v>21</v>
      </c>
      <c r="L7948" s="6">
        <v>307</v>
      </c>
      <c r="M7948" s="6">
        <v>25</v>
      </c>
      <c r="N7948" s="6">
        <v>2</v>
      </c>
      <c r="O7948" s="6">
        <v>7.4999999999999997E-2</v>
      </c>
      <c r="P7948" s="8">
        <v>1721.9</v>
      </c>
      <c r="Q7948" s="8">
        <v>1033.1400000000001</v>
      </c>
      <c r="R7948" s="8">
        <f t="shared" si="373"/>
        <v>1119.2350000000001</v>
      </c>
      <c r="S7948" s="8">
        <f>(((Sales[[#This Row],[Unit Price]]-(Sales[[#This Row],[Discount Applied]]*Sales[[#This Row],[Unit Price]]))-Q7948)/Q7948)*100</f>
        <v>54.166666666666664</v>
      </c>
      <c r="T7948" s="8">
        <f t="shared" si="374"/>
        <v>3185.5150000000003</v>
      </c>
      <c r="U7948" s="8">
        <f>Sales[[#This Row],[Unit Cost]]*Sales[[#This Row],[Order Quantity]]</f>
        <v>2066.2800000000002</v>
      </c>
    </row>
    <row r="7949" spans="1:21" x14ac:dyDescent="0.2">
      <c r="A7949" s="6" t="s">
        <v>8162</v>
      </c>
      <c r="B7949" s="6" t="s">
        <v>26</v>
      </c>
      <c r="C7949" s="6" t="s">
        <v>147</v>
      </c>
      <c r="D7949" s="7">
        <v>44100</v>
      </c>
      <c r="E7949" s="7">
        <v>44191</v>
      </c>
      <c r="F7949" s="7">
        <v>44217</v>
      </c>
      <c r="G7949" s="7">
        <v>44222</v>
      </c>
      <c r="H7949" s="6">
        <f t="shared" si="372"/>
        <v>31</v>
      </c>
      <c r="I7949" s="6" t="s">
        <v>215</v>
      </c>
      <c r="J7949" s="6">
        <v>26</v>
      </c>
      <c r="K7949" s="6">
        <v>17</v>
      </c>
      <c r="L7949" s="6">
        <v>219</v>
      </c>
      <c r="M7949" s="6">
        <v>37</v>
      </c>
      <c r="N7949" s="6">
        <v>8</v>
      </c>
      <c r="O7949" s="6">
        <v>0.05</v>
      </c>
      <c r="P7949" s="8">
        <v>1755.4</v>
      </c>
      <c r="Q7949" s="8">
        <v>1351.6580000000001</v>
      </c>
      <c r="R7949" s="8">
        <f t="shared" si="373"/>
        <v>2527.7759999999998</v>
      </c>
      <c r="S7949" s="8">
        <f>(((Sales[[#This Row],[Unit Price]]-(Sales[[#This Row],[Discount Applied]]*Sales[[#This Row],[Unit Price]]))-Q7949)/Q7949)*100</f>
        <v>23.376623376623375</v>
      </c>
      <c r="T7949" s="8">
        <f t="shared" si="374"/>
        <v>13341.04</v>
      </c>
      <c r="U7949" s="8">
        <f>Sales[[#This Row],[Unit Cost]]*Sales[[#This Row],[Order Quantity]]</f>
        <v>10813.264000000001</v>
      </c>
    </row>
    <row r="7950" spans="1:21" x14ac:dyDescent="0.2">
      <c r="A7950" s="6" t="s">
        <v>8163</v>
      </c>
      <c r="B7950" s="6" t="s">
        <v>25</v>
      </c>
      <c r="C7950" s="6" t="s">
        <v>147</v>
      </c>
      <c r="D7950" s="7">
        <v>44100</v>
      </c>
      <c r="E7950" s="7">
        <v>44191</v>
      </c>
      <c r="F7950" s="7">
        <v>44218</v>
      </c>
      <c r="G7950" s="7">
        <v>44224</v>
      </c>
      <c r="H7950" s="6">
        <f t="shared" si="372"/>
        <v>33</v>
      </c>
      <c r="I7950" s="6" t="s">
        <v>215</v>
      </c>
      <c r="J7950" s="6">
        <v>15</v>
      </c>
      <c r="K7950" s="6">
        <v>11</v>
      </c>
      <c r="L7950" s="6">
        <v>250</v>
      </c>
      <c r="M7950" s="6">
        <v>33</v>
      </c>
      <c r="N7950" s="6">
        <v>8</v>
      </c>
      <c r="O7950" s="6">
        <v>7.4999999999999997E-2</v>
      </c>
      <c r="P7950" s="8">
        <v>3222.7000000000003</v>
      </c>
      <c r="Q7950" s="8">
        <v>1933.6200000000001</v>
      </c>
      <c r="R7950" s="8">
        <f t="shared" si="373"/>
        <v>8379.0200000000023</v>
      </c>
      <c r="S7950" s="8">
        <f>(((Sales[[#This Row],[Unit Price]]-(Sales[[#This Row],[Discount Applied]]*Sales[[#This Row],[Unit Price]]))-Q7950)/Q7950)*100</f>
        <v>54.166666666666671</v>
      </c>
      <c r="T7950" s="8">
        <f t="shared" si="374"/>
        <v>23847.980000000003</v>
      </c>
      <c r="U7950" s="8">
        <f>Sales[[#This Row],[Unit Cost]]*Sales[[#This Row],[Order Quantity]]</f>
        <v>15468.960000000001</v>
      </c>
    </row>
    <row r="7951" spans="1:21" x14ac:dyDescent="0.2">
      <c r="A7951" s="6" t="s">
        <v>8164</v>
      </c>
      <c r="B7951" s="6" t="s">
        <v>26</v>
      </c>
      <c r="C7951" s="6" t="s">
        <v>145</v>
      </c>
      <c r="D7951" s="7">
        <v>44100</v>
      </c>
      <c r="E7951" s="7">
        <v>44191</v>
      </c>
      <c r="F7951" s="7">
        <v>44212</v>
      </c>
      <c r="G7951" s="7">
        <v>44214</v>
      </c>
      <c r="H7951" s="6">
        <f t="shared" si="372"/>
        <v>23</v>
      </c>
      <c r="I7951" s="6" t="s">
        <v>215</v>
      </c>
      <c r="J7951" s="6">
        <v>28</v>
      </c>
      <c r="K7951" s="6">
        <v>7</v>
      </c>
      <c r="L7951" s="6">
        <v>95</v>
      </c>
      <c r="M7951" s="6">
        <v>2</v>
      </c>
      <c r="N7951" s="6">
        <v>4</v>
      </c>
      <c r="O7951" s="6">
        <v>0.1</v>
      </c>
      <c r="P7951" s="8">
        <v>2318.2000000000003</v>
      </c>
      <c r="Q7951" s="8">
        <v>1483.6480000000001</v>
      </c>
      <c r="R7951" s="8">
        <f t="shared" si="373"/>
        <v>2410.9279999999999</v>
      </c>
      <c r="S7951" s="8">
        <f>(((Sales[[#This Row],[Unit Price]]-(Sales[[#This Row],[Discount Applied]]*Sales[[#This Row],[Unit Price]]))-Q7951)/Q7951)*100</f>
        <v>40.624999999999993</v>
      </c>
      <c r="T7951" s="8">
        <f t="shared" si="374"/>
        <v>8345.52</v>
      </c>
      <c r="U7951" s="8">
        <f>Sales[[#This Row],[Unit Cost]]*Sales[[#This Row],[Order Quantity]]</f>
        <v>5934.5920000000006</v>
      </c>
    </row>
    <row r="7952" spans="1:21" x14ac:dyDescent="0.2">
      <c r="A7952" s="6" t="s">
        <v>8165</v>
      </c>
      <c r="B7952" s="6" t="s">
        <v>25</v>
      </c>
      <c r="C7952" s="6" t="s">
        <v>144</v>
      </c>
      <c r="D7952" s="7">
        <v>44100</v>
      </c>
      <c r="E7952" s="7">
        <v>44191</v>
      </c>
      <c r="F7952" s="7">
        <v>44218</v>
      </c>
      <c r="G7952" s="7">
        <v>44226</v>
      </c>
      <c r="H7952" s="6">
        <f t="shared" si="372"/>
        <v>35</v>
      </c>
      <c r="I7952" s="6" t="s">
        <v>215</v>
      </c>
      <c r="J7952" s="6">
        <v>16</v>
      </c>
      <c r="K7952" s="6">
        <v>17</v>
      </c>
      <c r="L7952" s="6">
        <v>77</v>
      </c>
      <c r="M7952" s="6">
        <v>5</v>
      </c>
      <c r="N7952" s="6">
        <v>1</v>
      </c>
      <c r="O7952" s="6">
        <v>0.1</v>
      </c>
      <c r="P7952" s="8">
        <v>3872.6</v>
      </c>
      <c r="Q7952" s="8">
        <v>2981.902</v>
      </c>
      <c r="R7952" s="8">
        <f t="shared" si="373"/>
        <v>503.4380000000001</v>
      </c>
      <c r="S7952" s="8">
        <f>(((Sales[[#This Row],[Unit Price]]-(Sales[[#This Row],[Discount Applied]]*Sales[[#This Row],[Unit Price]]))-Q7952)/Q7952)*100</f>
        <v>16.883116883116887</v>
      </c>
      <c r="T7952" s="8">
        <f t="shared" si="374"/>
        <v>3485.34</v>
      </c>
      <c r="U7952" s="8">
        <f>Sales[[#This Row],[Unit Cost]]*Sales[[#This Row],[Order Quantity]]</f>
        <v>2981.902</v>
      </c>
    </row>
    <row r="7953" spans="1:21" x14ac:dyDescent="0.2">
      <c r="A7953" s="6" t="s">
        <v>8166</v>
      </c>
      <c r="B7953" s="6" t="s">
        <v>24</v>
      </c>
      <c r="C7953" s="6" t="s">
        <v>146</v>
      </c>
      <c r="D7953" s="7">
        <v>44100</v>
      </c>
      <c r="E7953" s="7">
        <v>44191</v>
      </c>
      <c r="F7953" s="7">
        <v>44200</v>
      </c>
      <c r="G7953" s="7">
        <v>44210</v>
      </c>
      <c r="H7953" s="6">
        <f t="shared" si="372"/>
        <v>19</v>
      </c>
      <c r="I7953" s="6" t="s">
        <v>215</v>
      </c>
      <c r="J7953" s="6">
        <v>2</v>
      </c>
      <c r="K7953" s="6">
        <v>41</v>
      </c>
      <c r="L7953" s="6">
        <v>277</v>
      </c>
      <c r="M7953" s="6">
        <v>20</v>
      </c>
      <c r="N7953" s="6">
        <v>6</v>
      </c>
      <c r="O7953" s="6">
        <v>7.4999999999999997E-2</v>
      </c>
      <c r="P7953" s="8">
        <v>1045.2</v>
      </c>
      <c r="Q7953" s="8">
        <v>438.98399999999998</v>
      </c>
      <c r="R7953" s="8">
        <f t="shared" si="373"/>
        <v>3166.9560000000006</v>
      </c>
      <c r="S7953" s="8">
        <f>(((Sales[[#This Row],[Unit Price]]-(Sales[[#This Row],[Discount Applied]]*Sales[[#This Row],[Unit Price]]))-Q7953)/Q7953)*100</f>
        <v>120.23809523809526</v>
      </c>
      <c r="T7953" s="8">
        <f t="shared" si="374"/>
        <v>5800.8600000000006</v>
      </c>
      <c r="U7953" s="8">
        <f>Sales[[#This Row],[Unit Cost]]*Sales[[#This Row],[Order Quantity]]</f>
        <v>2633.904</v>
      </c>
    </row>
    <row r="7954" spans="1:21" x14ac:dyDescent="0.2">
      <c r="A7954" s="6" t="s">
        <v>8167</v>
      </c>
      <c r="B7954" s="6" t="s">
        <v>25</v>
      </c>
      <c r="C7954" s="6" t="s">
        <v>147</v>
      </c>
      <c r="D7954" s="7">
        <v>44100</v>
      </c>
      <c r="E7954" s="7">
        <v>44191</v>
      </c>
      <c r="F7954" s="7">
        <v>44211</v>
      </c>
      <c r="G7954" s="7">
        <v>44219</v>
      </c>
      <c r="H7954" s="6">
        <f t="shared" si="372"/>
        <v>28</v>
      </c>
      <c r="I7954" s="6" t="s">
        <v>215</v>
      </c>
      <c r="J7954" s="6">
        <v>13</v>
      </c>
      <c r="K7954" s="6">
        <v>18</v>
      </c>
      <c r="L7954" s="6">
        <v>224</v>
      </c>
      <c r="M7954" s="6">
        <v>41</v>
      </c>
      <c r="N7954" s="6">
        <v>5</v>
      </c>
      <c r="O7954" s="6">
        <v>0.05</v>
      </c>
      <c r="P7954" s="8">
        <v>1139</v>
      </c>
      <c r="Q7954" s="8">
        <v>956.76</v>
      </c>
      <c r="R7954" s="8">
        <f t="shared" si="373"/>
        <v>626.44999999999982</v>
      </c>
      <c r="S7954" s="8">
        <f>(((Sales[[#This Row],[Unit Price]]-(Sales[[#This Row],[Discount Applied]]*Sales[[#This Row],[Unit Price]]))-Q7954)/Q7954)*100</f>
        <v>13.09523809523809</v>
      </c>
      <c r="T7954" s="8">
        <f t="shared" si="374"/>
        <v>5410.25</v>
      </c>
      <c r="U7954" s="8">
        <f>Sales[[#This Row],[Unit Cost]]*Sales[[#This Row],[Order Quantity]]</f>
        <v>4783.8</v>
      </c>
    </row>
    <row r="7955" spans="1:21" x14ac:dyDescent="0.2">
      <c r="A7955" s="6" t="s">
        <v>8168</v>
      </c>
      <c r="B7955" s="6" t="s">
        <v>25</v>
      </c>
      <c r="C7955" s="6" t="s">
        <v>145</v>
      </c>
      <c r="D7955" s="7">
        <v>44100</v>
      </c>
      <c r="E7955" s="7">
        <v>44191</v>
      </c>
      <c r="F7955" s="7">
        <v>44217</v>
      </c>
      <c r="G7955" s="7">
        <v>44226</v>
      </c>
      <c r="H7955" s="6">
        <f t="shared" si="372"/>
        <v>35</v>
      </c>
      <c r="I7955" s="6" t="s">
        <v>215</v>
      </c>
      <c r="J7955" s="6">
        <v>14</v>
      </c>
      <c r="K7955" s="6">
        <v>7</v>
      </c>
      <c r="L7955" s="6">
        <v>189</v>
      </c>
      <c r="M7955" s="6">
        <v>27</v>
      </c>
      <c r="N7955" s="6">
        <v>7</v>
      </c>
      <c r="O7955" s="6">
        <v>0.05</v>
      </c>
      <c r="P7955" s="8">
        <v>1266.3</v>
      </c>
      <c r="Q7955" s="8">
        <v>810.43200000000002</v>
      </c>
      <c r="R7955" s="8">
        <f t="shared" si="373"/>
        <v>2747.8710000000001</v>
      </c>
      <c r="S7955" s="8">
        <f>(((Sales[[#This Row],[Unit Price]]-(Sales[[#This Row],[Discount Applied]]*Sales[[#This Row],[Unit Price]]))-Q7955)/Q7955)*100</f>
        <v>48.437499999999986</v>
      </c>
      <c r="T7955" s="8">
        <f t="shared" si="374"/>
        <v>8420.8950000000004</v>
      </c>
      <c r="U7955" s="8">
        <f>Sales[[#This Row],[Unit Cost]]*Sales[[#This Row],[Order Quantity]]</f>
        <v>5673.0240000000003</v>
      </c>
    </row>
    <row r="7956" spans="1:21" x14ac:dyDescent="0.2">
      <c r="A7956" s="6" t="s">
        <v>8169</v>
      </c>
      <c r="B7956" s="6" t="s">
        <v>25</v>
      </c>
      <c r="C7956" s="6" t="s">
        <v>147</v>
      </c>
      <c r="D7956" s="7">
        <v>44100</v>
      </c>
      <c r="E7956" s="7">
        <v>44192</v>
      </c>
      <c r="F7956" s="7">
        <v>44194</v>
      </c>
      <c r="G7956" s="7">
        <v>44204</v>
      </c>
      <c r="H7956" s="6">
        <f t="shared" si="372"/>
        <v>12</v>
      </c>
      <c r="I7956" s="6" t="s">
        <v>215</v>
      </c>
      <c r="J7956" s="6">
        <v>18</v>
      </c>
      <c r="K7956" s="6">
        <v>14</v>
      </c>
      <c r="L7956" s="6">
        <v>207</v>
      </c>
      <c r="M7956" s="6">
        <v>32</v>
      </c>
      <c r="N7956" s="6">
        <v>4</v>
      </c>
      <c r="O7956" s="6">
        <v>7.4999999999999997E-2</v>
      </c>
      <c r="P7956" s="8">
        <v>5554.3</v>
      </c>
      <c r="Q7956" s="8">
        <v>3499.2090000000003</v>
      </c>
      <c r="R7956" s="8">
        <f t="shared" si="373"/>
        <v>6554.0739999999987</v>
      </c>
      <c r="S7956" s="8">
        <f>(((Sales[[#This Row],[Unit Price]]-(Sales[[#This Row],[Discount Applied]]*Sales[[#This Row],[Unit Price]]))-Q7956)/Q7956)*100</f>
        <v>46.825396825396815</v>
      </c>
      <c r="T7956" s="8">
        <f t="shared" si="374"/>
        <v>20550.91</v>
      </c>
      <c r="U7956" s="8">
        <f>Sales[[#This Row],[Unit Cost]]*Sales[[#This Row],[Order Quantity]]</f>
        <v>13996.836000000001</v>
      </c>
    </row>
    <row r="7957" spans="1:21" x14ac:dyDescent="0.2">
      <c r="A7957" s="6" t="s">
        <v>8170</v>
      </c>
      <c r="B7957" s="6" t="s">
        <v>25</v>
      </c>
      <c r="C7957" s="6" t="s">
        <v>147</v>
      </c>
      <c r="D7957" s="7">
        <v>44100</v>
      </c>
      <c r="E7957" s="7">
        <v>44192</v>
      </c>
      <c r="F7957" s="7">
        <v>44196</v>
      </c>
      <c r="G7957" s="7">
        <v>44205</v>
      </c>
      <c r="H7957" s="6">
        <f t="shared" si="372"/>
        <v>13</v>
      </c>
      <c r="I7957" s="6" t="s">
        <v>215</v>
      </c>
      <c r="J7957" s="6">
        <v>16</v>
      </c>
      <c r="K7957" s="6">
        <v>15</v>
      </c>
      <c r="L7957" s="6">
        <v>211</v>
      </c>
      <c r="M7957" s="6">
        <v>17</v>
      </c>
      <c r="N7957" s="6">
        <v>5</v>
      </c>
      <c r="O7957" s="6">
        <v>7.4999999999999997E-2</v>
      </c>
      <c r="P7957" s="8">
        <v>1909.5</v>
      </c>
      <c r="Q7957" s="8">
        <v>916.56</v>
      </c>
      <c r="R7957" s="8">
        <f t="shared" si="373"/>
        <v>4248.6375000000007</v>
      </c>
      <c r="S7957" s="8">
        <f>(((Sales[[#This Row],[Unit Price]]-(Sales[[#This Row],[Discount Applied]]*Sales[[#This Row],[Unit Price]]))-Q7957)/Q7957)*100</f>
        <v>92.708333333333343</v>
      </c>
      <c r="T7957" s="8">
        <f t="shared" si="374"/>
        <v>8831.4375</v>
      </c>
      <c r="U7957" s="8">
        <f>Sales[[#This Row],[Unit Cost]]*Sales[[#This Row],[Order Quantity]]</f>
        <v>4582.7999999999993</v>
      </c>
    </row>
    <row r="7958" spans="1:21" x14ac:dyDescent="0.2">
      <c r="A7958" s="6" t="s">
        <v>8171</v>
      </c>
      <c r="B7958" s="6" t="s">
        <v>24</v>
      </c>
      <c r="C7958" s="6" t="s">
        <v>146</v>
      </c>
      <c r="D7958" s="7">
        <v>44100</v>
      </c>
      <c r="E7958" s="7">
        <v>44192</v>
      </c>
      <c r="F7958" s="7">
        <v>44206</v>
      </c>
      <c r="G7958" s="7">
        <v>44214</v>
      </c>
      <c r="H7958" s="6">
        <f t="shared" si="372"/>
        <v>22</v>
      </c>
      <c r="I7958" s="6" t="s">
        <v>215</v>
      </c>
      <c r="J7958" s="6">
        <v>6</v>
      </c>
      <c r="K7958" s="6">
        <v>8</v>
      </c>
      <c r="L7958" s="6">
        <v>278</v>
      </c>
      <c r="M7958" s="6">
        <v>13</v>
      </c>
      <c r="N7958" s="6">
        <v>4</v>
      </c>
      <c r="O7958" s="6">
        <v>0.3</v>
      </c>
      <c r="P7958" s="8">
        <v>201</v>
      </c>
      <c r="Q7958" s="8">
        <v>92.460000000000008</v>
      </c>
      <c r="R7958" s="8">
        <f t="shared" si="373"/>
        <v>192.95999999999992</v>
      </c>
      <c r="S7958" s="8">
        <f>(((Sales[[#This Row],[Unit Price]]-(Sales[[#This Row],[Discount Applied]]*Sales[[#This Row],[Unit Price]]))-Q7958)/Q7958)*100</f>
        <v>52.173913043478237</v>
      </c>
      <c r="T7958" s="8">
        <f t="shared" si="374"/>
        <v>562.79999999999995</v>
      </c>
      <c r="U7958" s="8">
        <f>Sales[[#This Row],[Unit Cost]]*Sales[[#This Row],[Order Quantity]]</f>
        <v>369.84000000000003</v>
      </c>
    </row>
    <row r="7959" spans="1:21" x14ac:dyDescent="0.2">
      <c r="A7959" s="6" t="s">
        <v>8172</v>
      </c>
      <c r="B7959" s="6" t="s">
        <v>25</v>
      </c>
      <c r="C7959" s="6" t="s">
        <v>145</v>
      </c>
      <c r="D7959" s="7">
        <v>44100</v>
      </c>
      <c r="E7959" s="7">
        <v>44192</v>
      </c>
      <c r="F7959" s="7">
        <v>44204</v>
      </c>
      <c r="G7959" s="7">
        <v>44209</v>
      </c>
      <c r="H7959" s="6">
        <f t="shared" si="372"/>
        <v>17</v>
      </c>
      <c r="I7959" s="6" t="s">
        <v>215</v>
      </c>
      <c r="J7959" s="6">
        <v>15</v>
      </c>
      <c r="K7959" s="6">
        <v>16</v>
      </c>
      <c r="L7959" s="6">
        <v>181</v>
      </c>
      <c r="M7959" s="6">
        <v>38</v>
      </c>
      <c r="N7959" s="6">
        <v>4</v>
      </c>
      <c r="O7959" s="6">
        <v>0.1</v>
      </c>
      <c r="P7959" s="8">
        <v>1018.4</v>
      </c>
      <c r="Q7959" s="8">
        <v>651.77599999999995</v>
      </c>
      <c r="R7959" s="8">
        <f t="shared" si="373"/>
        <v>1059.136</v>
      </c>
      <c r="S7959" s="8">
        <f>(((Sales[[#This Row],[Unit Price]]-(Sales[[#This Row],[Discount Applied]]*Sales[[#This Row],[Unit Price]]))-Q7959)/Q7959)*100</f>
        <v>40.625</v>
      </c>
      <c r="T7959" s="8">
        <f t="shared" si="374"/>
        <v>3666.24</v>
      </c>
      <c r="U7959" s="8">
        <f>Sales[[#This Row],[Unit Cost]]*Sales[[#This Row],[Order Quantity]]</f>
        <v>2607.1039999999998</v>
      </c>
    </row>
    <row r="7960" spans="1:21" x14ac:dyDescent="0.2">
      <c r="A7960" s="6" t="s">
        <v>8173</v>
      </c>
      <c r="B7960" s="6" t="s">
        <v>23</v>
      </c>
      <c r="C7960" s="6" t="s">
        <v>147</v>
      </c>
      <c r="D7960" s="7">
        <v>44100</v>
      </c>
      <c r="E7960" s="7">
        <v>44192</v>
      </c>
      <c r="F7960" s="7">
        <v>44212</v>
      </c>
      <c r="G7960" s="7">
        <v>44213</v>
      </c>
      <c r="H7960" s="6">
        <f t="shared" si="372"/>
        <v>21</v>
      </c>
      <c r="I7960" s="6" t="s">
        <v>215</v>
      </c>
      <c r="J7960" s="6">
        <v>23</v>
      </c>
      <c r="K7960" s="6">
        <v>13</v>
      </c>
      <c r="L7960" s="6">
        <v>225</v>
      </c>
      <c r="M7960" s="6">
        <v>44</v>
      </c>
      <c r="N7960" s="6">
        <v>2</v>
      </c>
      <c r="O7960" s="6">
        <v>7.4999999999999997E-2</v>
      </c>
      <c r="P7960" s="8">
        <v>1802.3</v>
      </c>
      <c r="Q7960" s="8">
        <v>720.92000000000007</v>
      </c>
      <c r="R7960" s="8">
        <f t="shared" si="373"/>
        <v>1892.415</v>
      </c>
      <c r="S7960" s="8">
        <f>(((Sales[[#This Row],[Unit Price]]-(Sales[[#This Row],[Discount Applied]]*Sales[[#This Row],[Unit Price]]))-Q7960)/Q7960)*100</f>
        <v>131.24999999999997</v>
      </c>
      <c r="T7960" s="8">
        <f t="shared" si="374"/>
        <v>3334.2550000000001</v>
      </c>
      <c r="U7960" s="8">
        <f>Sales[[#This Row],[Unit Cost]]*Sales[[#This Row],[Order Quantity]]</f>
        <v>1441.8400000000001</v>
      </c>
    </row>
    <row r="7961" spans="1:21" x14ac:dyDescent="0.2">
      <c r="A7961" s="6" t="s">
        <v>8174</v>
      </c>
      <c r="B7961" s="6" t="s">
        <v>25</v>
      </c>
      <c r="C7961" s="6" t="s">
        <v>146</v>
      </c>
      <c r="D7961" s="7">
        <v>44100</v>
      </c>
      <c r="E7961" s="7">
        <v>44192</v>
      </c>
      <c r="F7961" s="7">
        <v>44204</v>
      </c>
      <c r="G7961" s="7">
        <v>44208</v>
      </c>
      <c r="H7961" s="6">
        <f t="shared" si="372"/>
        <v>16</v>
      </c>
      <c r="I7961" s="6" t="s">
        <v>215</v>
      </c>
      <c r="J7961" s="6">
        <v>12</v>
      </c>
      <c r="K7961" s="6">
        <v>8</v>
      </c>
      <c r="L7961" s="6">
        <v>263</v>
      </c>
      <c r="M7961" s="6">
        <v>5</v>
      </c>
      <c r="N7961" s="6">
        <v>3</v>
      </c>
      <c r="O7961" s="6">
        <v>0.4</v>
      </c>
      <c r="P7961" s="8">
        <v>1065.3</v>
      </c>
      <c r="Q7961" s="8">
        <v>617.87399999999991</v>
      </c>
      <c r="R7961" s="8">
        <f t="shared" si="373"/>
        <v>63.917999999999665</v>
      </c>
      <c r="S7961" s="8">
        <f>(((Sales[[#This Row],[Unit Price]]-(Sales[[#This Row],[Discount Applied]]*Sales[[#This Row],[Unit Price]]))-Q7961)/Q7961)*100</f>
        <v>3.4482758620689724</v>
      </c>
      <c r="T7961" s="8">
        <f t="shared" si="374"/>
        <v>1917.5399999999995</v>
      </c>
      <c r="U7961" s="8">
        <f>Sales[[#This Row],[Unit Cost]]*Sales[[#This Row],[Order Quantity]]</f>
        <v>1853.6219999999998</v>
      </c>
    </row>
    <row r="7962" spans="1:21" x14ac:dyDescent="0.2">
      <c r="A7962" s="6" t="s">
        <v>8175</v>
      </c>
      <c r="B7962" s="6" t="s">
        <v>23</v>
      </c>
      <c r="C7962" s="6" t="s">
        <v>147</v>
      </c>
      <c r="D7962" s="7">
        <v>44100</v>
      </c>
      <c r="E7962" s="7">
        <v>44192</v>
      </c>
      <c r="F7962" s="7">
        <v>44211</v>
      </c>
      <c r="G7962" s="7">
        <v>44218</v>
      </c>
      <c r="H7962" s="6">
        <f t="shared" si="372"/>
        <v>26</v>
      </c>
      <c r="I7962" s="6" t="s">
        <v>215</v>
      </c>
      <c r="J7962" s="6">
        <v>21</v>
      </c>
      <c r="K7962" s="6">
        <v>25</v>
      </c>
      <c r="L7962" s="6">
        <v>260</v>
      </c>
      <c r="M7962" s="6">
        <v>38</v>
      </c>
      <c r="N7962" s="6">
        <v>8</v>
      </c>
      <c r="O7962" s="6">
        <v>7.4999999999999997E-2</v>
      </c>
      <c r="P7962" s="8">
        <v>1701.8</v>
      </c>
      <c r="Q7962" s="8">
        <v>1191.26</v>
      </c>
      <c r="R7962" s="8">
        <f t="shared" si="373"/>
        <v>3063.24</v>
      </c>
      <c r="S7962" s="8">
        <f>(((Sales[[#This Row],[Unit Price]]-(Sales[[#This Row],[Discount Applied]]*Sales[[#This Row],[Unit Price]]))-Q7962)/Q7962)*100</f>
        <v>32.142857142857139</v>
      </c>
      <c r="T7962" s="8">
        <f t="shared" si="374"/>
        <v>12593.32</v>
      </c>
      <c r="U7962" s="8">
        <f>Sales[[#This Row],[Unit Cost]]*Sales[[#This Row],[Order Quantity]]</f>
        <v>9530.08</v>
      </c>
    </row>
    <row r="7963" spans="1:21" x14ac:dyDescent="0.2">
      <c r="A7963" s="6" t="s">
        <v>8176</v>
      </c>
      <c r="B7963" s="6" t="s">
        <v>26</v>
      </c>
      <c r="C7963" s="6" t="s">
        <v>146</v>
      </c>
      <c r="D7963" s="7">
        <v>44100</v>
      </c>
      <c r="E7963" s="7">
        <v>44192</v>
      </c>
      <c r="F7963" s="7">
        <v>44220</v>
      </c>
      <c r="G7963" s="7">
        <v>44221</v>
      </c>
      <c r="H7963" s="6">
        <f t="shared" si="372"/>
        <v>29</v>
      </c>
      <c r="I7963" s="6" t="s">
        <v>215</v>
      </c>
      <c r="J7963" s="6">
        <v>26</v>
      </c>
      <c r="K7963" s="6">
        <v>45</v>
      </c>
      <c r="L7963" s="6">
        <v>278</v>
      </c>
      <c r="M7963" s="6">
        <v>5</v>
      </c>
      <c r="N7963" s="6">
        <v>5</v>
      </c>
      <c r="O7963" s="6">
        <v>0.05</v>
      </c>
      <c r="P7963" s="8">
        <v>3892.7000000000003</v>
      </c>
      <c r="Q7963" s="8">
        <v>2724.89</v>
      </c>
      <c r="R7963" s="8">
        <f t="shared" si="373"/>
        <v>4865.8750000000018</v>
      </c>
      <c r="S7963" s="8">
        <f>(((Sales[[#This Row],[Unit Price]]-(Sales[[#This Row],[Discount Applied]]*Sales[[#This Row],[Unit Price]]))-Q7963)/Q7963)*100</f>
        <v>35.714285714285722</v>
      </c>
      <c r="T7963" s="8">
        <f t="shared" si="374"/>
        <v>18490.325000000001</v>
      </c>
      <c r="U7963" s="8">
        <f>Sales[[#This Row],[Unit Cost]]*Sales[[#This Row],[Order Quantity]]</f>
        <v>13624.449999999999</v>
      </c>
    </row>
    <row r="7964" spans="1:21" x14ac:dyDescent="0.2">
      <c r="A7964" s="6" t="s">
        <v>8177</v>
      </c>
      <c r="B7964" s="6" t="s">
        <v>26</v>
      </c>
      <c r="C7964" s="6" t="s">
        <v>146</v>
      </c>
      <c r="D7964" s="7">
        <v>44100</v>
      </c>
      <c r="E7964" s="7">
        <v>44192</v>
      </c>
      <c r="F7964" s="7">
        <v>44201</v>
      </c>
      <c r="G7964" s="7">
        <v>44202</v>
      </c>
      <c r="H7964" s="6">
        <f t="shared" si="372"/>
        <v>10</v>
      </c>
      <c r="I7964" s="6" t="s">
        <v>215</v>
      </c>
      <c r="J7964" s="6">
        <v>27</v>
      </c>
      <c r="K7964" s="6">
        <v>4</v>
      </c>
      <c r="L7964" s="6">
        <v>269</v>
      </c>
      <c r="M7964" s="6">
        <v>22</v>
      </c>
      <c r="N7964" s="6">
        <v>8</v>
      </c>
      <c r="O7964" s="6">
        <v>7.4999999999999997E-2</v>
      </c>
      <c r="P7964" s="8">
        <v>6472.2</v>
      </c>
      <c r="Q7964" s="8">
        <v>4983.5940000000001</v>
      </c>
      <c r="R7964" s="8">
        <f t="shared" si="373"/>
        <v>8025.5279999999984</v>
      </c>
      <c r="S7964" s="8">
        <f>(((Sales[[#This Row],[Unit Price]]-(Sales[[#This Row],[Discount Applied]]*Sales[[#This Row],[Unit Price]]))-Q7964)/Q7964)*100</f>
        <v>20.129870129870124</v>
      </c>
      <c r="T7964" s="8">
        <f t="shared" si="374"/>
        <v>47894.28</v>
      </c>
      <c r="U7964" s="8">
        <f>Sales[[#This Row],[Unit Cost]]*Sales[[#This Row],[Order Quantity]]</f>
        <v>39868.752</v>
      </c>
    </row>
    <row r="7965" spans="1:21" x14ac:dyDescent="0.2">
      <c r="A7965" s="6" t="s">
        <v>8178</v>
      </c>
      <c r="B7965" s="6" t="s">
        <v>24</v>
      </c>
      <c r="C7965" s="6" t="s">
        <v>146</v>
      </c>
      <c r="D7965" s="7">
        <v>44100</v>
      </c>
      <c r="E7965" s="7">
        <v>44192</v>
      </c>
      <c r="F7965" s="7">
        <v>44198</v>
      </c>
      <c r="G7965" s="7">
        <v>44204</v>
      </c>
      <c r="H7965" s="6">
        <f t="shared" si="372"/>
        <v>12</v>
      </c>
      <c r="I7965" s="6" t="s">
        <v>215</v>
      </c>
      <c r="J7965" s="6">
        <v>3</v>
      </c>
      <c r="K7965" s="6">
        <v>12</v>
      </c>
      <c r="L7965" s="6">
        <v>320</v>
      </c>
      <c r="M7965" s="6">
        <v>17</v>
      </c>
      <c r="N7965" s="6">
        <v>3</v>
      </c>
      <c r="O7965" s="6">
        <v>7.4999999999999997E-2</v>
      </c>
      <c r="P7965" s="8">
        <v>944.7</v>
      </c>
      <c r="Q7965" s="8">
        <v>689.63099999999997</v>
      </c>
      <c r="R7965" s="8">
        <f t="shared" si="373"/>
        <v>552.64950000000044</v>
      </c>
      <c r="S7965" s="8">
        <f>(((Sales[[#This Row],[Unit Price]]-(Sales[[#This Row],[Discount Applied]]*Sales[[#This Row],[Unit Price]]))-Q7965)/Q7965)*100</f>
        <v>26.712328767123307</v>
      </c>
      <c r="T7965" s="8">
        <f t="shared" si="374"/>
        <v>2621.5425000000005</v>
      </c>
      <c r="U7965" s="8">
        <f>Sales[[#This Row],[Unit Cost]]*Sales[[#This Row],[Order Quantity]]</f>
        <v>2068.893</v>
      </c>
    </row>
    <row r="7966" spans="1:21" x14ac:dyDescent="0.2">
      <c r="A7966" s="6" t="s">
        <v>8179</v>
      </c>
      <c r="B7966" s="6" t="s">
        <v>25</v>
      </c>
      <c r="C7966" s="6" t="s">
        <v>143</v>
      </c>
      <c r="D7966" s="7">
        <v>44100</v>
      </c>
      <c r="E7966" s="7">
        <v>44192</v>
      </c>
      <c r="F7966" s="7">
        <v>44215</v>
      </c>
      <c r="G7966" s="7">
        <v>44218</v>
      </c>
      <c r="H7966" s="6">
        <f t="shared" si="372"/>
        <v>26</v>
      </c>
      <c r="I7966" s="6" t="s">
        <v>215</v>
      </c>
      <c r="J7966" s="6">
        <v>12</v>
      </c>
      <c r="K7966" s="6">
        <v>43</v>
      </c>
      <c r="L7966" s="6">
        <v>351</v>
      </c>
      <c r="M7966" s="6">
        <v>31</v>
      </c>
      <c r="N7966" s="6">
        <v>2</v>
      </c>
      <c r="O7966" s="6">
        <v>0.1</v>
      </c>
      <c r="P7966" s="8">
        <v>984.9</v>
      </c>
      <c r="Q7966" s="8">
        <v>778.07100000000003</v>
      </c>
      <c r="R7966" s="8">
        <f t="shared" si="373"/>
        <v>216.67799999999988</v>
      </c>
      <c r="S7966" s="8">
        <f>(((Sales[[#This Row],[Unit Price]]-(Sales[[#This Row],[Discount Applied]]*Sales[[#This Row],[Unit Price]]))-Q7966)/Q7966)*100</f>
        <v>13.924050632911383</v>
      </c>
      <c r="T7966" s="8">
        <f t="shared" si="374"/>
        <v>1772.82</v>
      </c>
      <c r="U7966" s="8">
        <f>Sales[[#This Row],[Unit Cost]]*Sales[[#This Row],[Order Quantity]]</f>
        <v>1556.1420000000001</v>
      </c>
    </row>
    <row r="7967" spans="1:21" x14ac:dyDescent="0.2">
      <c r="A7967" s="6" t="s">
        <v>8180</v>
      </c>
      <c r="B7967" s="6" t="s">
        <v>26</v>
      </c>
      <c r="C7967" s="6" t="s">
        <v>148</v>
      </c>
      <c r="D7967" s="7">
        <v>44100</v>
      </c>
      <c r="E7967" s="7">
        <v>44193</v>
      </c>
      <c r="F7967" s="7">
        <v>44207</v>
      </c>
      <c r="G7967" s="7">
        <v>44210</v>
      </c>
      <c r="H7967" s="6">
        <f t="shared" si="372"/>
        <v>17</v>
      </c>
      <c r="I7967" s="6" t="s">
        <v>215</v>
      </c>
      <c r="J7967" s="6">
        <v>28</v>
      </c>
      <c r="K7967" s="6">
        <v>6</v>
      </c>
      <c r="L7967" s="6">
        <v>46</v>
      </c>
      <c r="M7967" s="6">
        <v>4</v>
      </c>
      <c r="N7967" s="6">
        <v>3</v>
      </c>
      <c r="O7967" s="6">
        <v>0.05</v>
      </c>
      <c r="P7967" s="8">
        <v>3906.1</v>
      </c>
      <c r="Q7967" s="8">
        <v>3281.1239999999998</v>
      </c>
      <c r="R7967" s="8">
        <f t="shared" si="373"/>
        <v>1289.012999999999</v>
      </c>
      <c r="S7967" s="8">
        <f>(((Sales[[#This Row],[Unit Price]]-(Sales[[#This Row],[Discount Applied]]*Sales[[#This Row],[Unit Price]]))-Q7967)/Q7967)*100</f>
        <v>13.095238095238104</v>
      </c>
      <c r="T7967" s="8">
        <f t="shared" si="374"/>
        <v>11132.384999999998</v>
      </c>
      <c r="U7967" s="8">
        <f>Sales[[#This Row],[Unit Cost]]*Sales[[#This Row],[Order Quantity]]</f>
        <v>9843.3719999999994</v>
      </c>
    </row>
    <row r="7968" spans="1:21" x14ac:dyDescent="0.2">
      <c r="A7968" s="6" t="s">
        <v>8181</v>
      </c>
      <c r="B7968" s="6" t="s">
        <v>25</v>
      </c>
      <c r="C7968" s="6" t="s">
        <v>145</v>
      </c>
      <c r="D7968" s="7">
        <v>44100</v>
      </c>
      <c r="E7968" s="7">
        <v>44193</v>
      </c>
      <c r="F7968" s="7">
        <v>44198</v>
      </c>
      <c r="G7968" s="7">
        <v>44207</v>
      </c>
      <c r="H7968" s="6">
        <f t="shared" si="372"/>
        <v>14</v>
      </c>
      <c r="I7968" s="6" t="s">
        <v>215</v>
      </c>
      <c r="J7968" s="6">
        <v>14</v>
      </c>
      <c r="K7968" s="6">
        <v>31</v>
      </c>
      <c r="L7968" s="6">
        <v>196</v>
      </c>
      <c r="M7968" s="6">
        <v>17</v>
      </c>
      <c r="N7968" s="6">
        <v>2</v>
      </c>
      <c r="O7968" s="6">
        <v>0.1</v>
      </c>
      <c r="P7968" s="8">
        <v>5862.5</v>
      </c>
      <c r="Q7968" s="8">
        <v>3752</v>
      </c>
      <c r="R7968" s="8">
        <f t="shared" si="373"/>
        <v>3048.5</v>
      </c>
      <c r="S7968" s="8">
        <f>(((Sales[[#This Row],[Unit Price]]-(Sales[[#This Row],[Discount Applied]]*Sales[[#This Row],[Unit Price]]))-Q7968)/Q7968)*100</f>
        <v>40.625</v>
      </c>
      <c r="T7968" s="8">
        <f t="shared" si="374"/>
        <v>10552.5</v>
      </c>
      <c r="U7968" s="8">
        <f>Sales[[#This Row],[Unit Cost]]*Sales[[#This Row],[Order Quantity]]</f>
        <v>7504</v>
      </c>
    </row>
    <row r="7969" spans="1:21" x14ac:dyDescent="0.2">
      <c r="A7969" s="6" t="s">
        <v>8182</v>
      </c>
      <c r="B7969" s="6" t="s">
        <v>25</v>
      </c>
      <c r="C7969" s="6" t="s">
        <v>148</v>
      </c>
      <c r="D7969" s="7">
        <v>44100</v>
      </c>
      <c r="E7969" s="7">
        <v>44193</v>
      </c>
      <c r="F7969" s="7">
        <v>44220</v>
      </c>
      <c r="G7969" s="7">
        <v>44229</v>
      </c>
      <c r="H7969" s="6">
        <f t="shared" si="372"/>
        <v>36</v>
      </c>
      <c r="I7969" s="6" t="s">
        <v>215</v>
      </c>
      <c r="J7969" s="6">
        <v>17</v>
      </c>
      <c r="K7969" s="6">
        <v>12</v>
      </c>
      <c r="L7969" s="6">
        <v>7</v>
      </c>
      <c r="M7969" s="6">
        <v>25</v>
      </c>
      <c r="N7969" s="6">
        <v>4</v>
      </c>
      <c r="O7969" s="6">
        <v>7.4999999999999997E-2</v>
      </c>
      <c r="P7969" s="8">
        <v>3403.6</v>
      </c>
      <c r="Q7969" s="8">
        <v>2688.8440000000001</v>
      </c>
      <c r="R7969" s="8">
        <f t="shared" si="373"/>
        <v>1837.9439999999995</v>
      </c>
      <c r="S7969" s="8">
        <f>(((Sales[[#This Row],[Unit Price]]-(Sales[[#This Row],[Discount Applied]]*Sales[[#This Row],[Unit Price]]))-Q7969)/Q7969)*100</f>
        <v>17.088607594936704</v>
      </c>
      <c r="T7969" s="8">
        <f t="shared" si="374"/>
        <v>12593.32</v>
      </c>
      <c r="U7969" s="8">
        <f>Sales[[#This Row],[Unit Cost]]*Sales[[#This Row],[Order Quantity]]</f>
        <v>10755.376</v>
      </c>
    </row>
    <row r="7970" spans="1:21" x14ac:dyDescent="0.2">
      <c r="A7970" s="6" t="s">
        <v>8183</v>
      </c>
      <c r="B7970" s="6" t="s">
        <v>26</v>
      </c>
      <c r="C7970" s="6" t="s">
        <v>148</v>
      </c>
      <c r="D7970" s="7">
        <v>44100</v>
      </c>
      <c r="E7970" s="7">
        <v>44193</v>
      </c>
      <c r="F7970" s="7">
        <v>44201</v>
      </c>
      <c r="G7970" s="7">
        <v>44203</v>
      </c>
      <c r="H7970" s="6">
        <f t="shared" si="372"/>
        <v>10</v>
      </c>
      <c r="I7970" s="6" t="s">
        <v>215</v>
      </c>
      <c r="J7970" s="6">
        <v>28</v>
      </c>
      <c r="K7970" s="6">
        <v>16</v>
      </c>
      <c r="L7970" s="6">
        <v>46</v>
      </c>
      <c r="M7970" s="6">
        <v>40</v>
      </c>
      <c r="N7970" s="6">
        <v>8</v>
      </c>
      <c r="O7970" s="6">
        <v>0.4</v>
      </c>
      <c r="P7970" s="8">
        <v>6505.7</v>
      </c>
      <c r="Q7970" s="8">
        <v>5139.5029999999997</v>
      </c>
      <c r="R7970" s="8">
        <f t="shared" si="373"/>
        <v>-9888.6640000000007</v>
      </c>
      <c r="S7970" s="8">
        <f>(((Sales[[#This Row],[Unit Price]]-(Sales[[#This Row],[Discount Applied]]*Sales[[#This Row],[Unit Price]]))-Q7970)/Q7970)*100</f>
        <v>-24.050632911392409</v>
      </c>
      <c r="T7970" s="8">
        <f t="shared" si="374"/>
        <v>31227.359999999997</v>
      </c>
      <c r="U7970" s="8">
        <f>Sales[[#This Row],[Unit Cost]]*Sales[[#This Row],[Order Quantity]]</f>
        <v>41116.023999999998</v>
      </c>
    </row>
    <row r="7971" spans="1:21" x14ac:dyDescent="0.2">
      <c r="A7971" s="6" t="s">
        <v>8184</v>
      </c>
      <c r="B7971" s="6" t="s">
        <v>24</v>
      </c>
      <c r="C7971" s="6" t="s">
        <v>148</v>
      </c>
      <c r="D7971" s="7">
        <v>44100</v>
      </c>
      <c r="E7971" s="7">
        <v>44193</v>
      </c>
      <c r="F7971" s="7">
        <v>44209</v>
      </c>
      <c r="G7971" s="7">
        <v>44214</v>
      </c>
      <c r="H7971" s="6">
        <f t="shared" si="372"/>
        <v>21</v>
      </c>
      <c r="I7971" s="6" t="s">
        <v>215</v>
      </c>
      <c r="J7971" s="6">
        <v>9</v>
      </c>
      <c r="K7971" s="6">
        <v>36</v>
      </c>
      <c r="L7971" s="6">
        <v>21</v>
      </c>
      <c r="M7971" s="6">
        <v>27</v>
      </c>
      <c r="N7971" s="6">
        <v>8</v>
      </c>
      <c r="O7971" s="6">
        <v>0.1</v>
      </c>
      <c r="P7971" s="8">
        <v>2298.1</v>
      </c>
      <c r="Q7971" s="8">
        <v>988.18299999999999</v>
      </c>
      <c r="R7971" s="8">
        <f t="shared" si="373"/>
        <v>8640.8559999999998</v>
      </c>
      <c r="S7971" s="8">
        <f>(((Sales[[#This Row],[Unit Price]]-(Sales[[#This Row],[Discount Applied]]*Sales[[#This Row],[Unit Price]]))-Q7971)/Q7971)*100</f>
        <v>109.30232558139534</v>
      </c>
      <c r="T7971" s="8">
        <f t="shared" si="374"/>
        <v>16546.32</v>
      </c>
      <c r="U7971" s="8">
        <f>Sales[[#This Row],[Unit Cost]]*Sales[[#This Row],[Order Quantity]]</f>
        <v>7905.4639999999999</v>
      </c>
    </row>
    <row r="7972" spans="1:21" x14ac:dyDescent="0.2">
      <c r="A7972" s="6" t="s">
        <v>8185</v>
      </c>
      <c r="B7972" s="6" t="s">
        <v>24</v>
      </c>
      <c r="C7972" s="6" t="s">
        <v>147</v>
      </c>
      <c r="D7972" s="7">
        <v>44100</v>
      </c>
      <c r="E7972" s="7">
        <v>44193</v>
      </c>
      <c r="F7972" s="7">
        <v>44200</v>
      </c>
      <c r="G7972" s="7">
        <v>44205</v>
      </c>
      <c r="H7972" s="6">
        <f t="shared" si="372"/>
        <v>12</v>
      </c>
      <c r="I7972" s="6" t="s">
        <v>215</v>
      </c>
      <c r="J7972" s="6">
        <v>1</v>
      </c>
      <c r="K7972" s="6">
        <v>13</v>
      </c>
      <c r="L7972" s="6">
        <v>252</v>
      </c>
      <c r="M7972" s="6">
        <v>40</v>
      </c>
      <c r="N7972" s="6">
        <v>1</v>
      </c>
      <c r="O7972" s="6">
        <v>0.05</v>
      </c>
      <c r="P7972" s="8">
        <v>5427</v>
      </c>
      <c r="Q7972" s="8">
        <v>2496.42</v>
      </c>
      <c r="R7972" s="8">
        <f t="shared" si="373"/>
        <v>2659.2299999999996</v>
      </c>
      <c r="S7972" s="8">
        <f>(((Sales[[#This Row],[Unit Price]]-(Sales[[#This Row],[Discount Applied]]*Sales[[#This Row],[Unit Price]]))-Q7972)/Q7972)*100</f>
        <v>106.52173913043477</v>
      </c>
      <c r="T7972" s="8">
        <f t="shared" si="374"/>
        <v>5155.6499999999996</v>
      </c>
      <c r="U7972" s="8">
        <f>Sales[[#This Row],[Unit Cost]]*Sales[[#This Row],[Order Quantity]]</f>
        <v>2496.42</v>
      </c>
    </row>
    <row r="7973" spans="1:21" x14ac:dyDescent="0.2">
      <c r="A7973" s="6" t="s">
        <v>8186</v>
      </c>
      <c r="B7973" s="6" t="s">
        <v>26</v>
      </c>
      <c r="C7973" s="6" t="s">
        <v>143</v>
      </c>
      <c r="D7973" s="7">
        <v>44100</v>
      </c>
      <c r="E7973" s="7">
        <v>44193</v>
      </c>
      <c r="F7973" s="7">
        <v>44219</v>
      </c>
      <c r="G7973" s="7">
        <v>44225</v>
      </c>
      <c r="H7973" s="6">
        <f t="shared" si="372"/>
        <v>32</v>
      </c>
      <c r="I7973" s="6" t="s">
        <v>215</v>
      </c>
      <c r="J7973" s="6">
        <v>26</v>
      </c>
      <c r="K7973" s="6">
        <v>15</v>
      </c>
      <c r="L7973" s="6">
        <v>348</v>
      </c>
      <c r="M7973" s="6">
        <v>21</v>
      </c>
      <c r="N7973" s="6">
        <v>6</v>
      </c>
      <c r="O7973" s="6">
        <v>7.4999999999999997E-2</v>
      </c>
      <c r="P7973" s="8">
        <v>1721.9</v>
      </c>
      <c r="Q7973" s="8">
        <v>1033.1400000000001</v>
      </c>
      <c r="R7973" s="8">
        <f t="shared" si="373"/>
        <v>3357.7050000000017</v>
      </c>
      <c r="S7973" s="8">
        <f>(((Sales[[#This Row],[Unit Price]]-(Sales[[#This Row],[Discount Applied]]*Sales[[#This Row],[Unit Price]]))-Q7973)/Q7973)*100</f>
        <v>54.166666666666664</v>
      </c>
      <c r="T7973" s="8">
        <f t="shared" si="374"/>
        <v>9556.5450000000019</v>
      </c>
      <c r="U7973" s="8">
        <f>Sales[[#This Row],[Unit Cost]]*Sales[[#This Row],[Order Quantity]]</f>
        <v>6198.84</v>
      </c>
    </row>
    <row r="7974" spans="1:21" x14ac:dyDescent="0.2">
      <c r="A7974" s="6" t="s">
        <v>8187</v>
      </c>
      <c r="B7974" s="6" t="s">
        <v>24</v>
      </c>
      <c r="C7974" s="6" t="s">
        <v>145</v>
      </c>
      <c r="D7974" s="7">
        <v>44100</v>
      </c>
      <c r="E7974" s="7">
        <v>44193</v>
      </c>
      <c r="F7974" s="7">
        <v>44202</v>
      </c>
      <c r="G7974" s="7">
        <v>44208</v>
      </c>
      <c r="H7974" s="6">
        <f t="shared" si="372"/>
        <v>15</v>
      </c>
      <c r="I7974" s="6" t="s">
        <v>215</v>
      </c>
      <c r="J7974" s="6">
        <v>10</v>
      </c>
      <c r="K7974" s="6">
        <v>22</v>
      </c>
      <c r="L7974" s="6">
        <v>145</v>
      </c>
      <c r="M7974" s="6">
        <v>14</v>
      </c>
      <c r="N7974" s="6">
        <v>4</v>
      </c>
      <c r="O7974" s="6">
        <v>0.05</v>
      </c>
      <c r="P7974" s="8">
        <v>2599.6</v>
      </c>
      <c r="Q7974" s="8">
        <v>1065.836</v>
      </c>
      <c r="R7974" s="8">
        <f t="shared" si="373"/>
        <v>5615.1359999999995</v>
      </c>
      <c r="S7974" s="8">
        <f>(((Sales[[#This Row],[Unit Price]]-(Sales[[#This Row],[Discount Applied]]*Sales[[#This Row],[Unit Price]]))-Q7974)/Q7974)*100</f>
        <v>131.70731707317071</v>
      </c>
      <c r="T7974" s="8">
        <f t="shared" si="374"/>
        <v>9878.48</v>
      </c>
      <c r="U7974" s="8">
        <f>Sales[[#This Row],[Unit Cost]]*Sales[[#This Row],[Order Quantity]]</f>
        <v>4263.3440000000001</v>
      </c>
    </row>
    <row r="7975" spans="1:21" x14ac:dyDescent="0.2">
      <c r="A7975" s="6" t="s">
        <v>8188</v>
      </c>
      <c r="B7975" s="6" t="s">
        <v>25</v>
      </c>
      <c r="C7975" s="6" t="s">
        <v>145</v>
      </c>
      <c r="D7975" s="7">
        <v>44100</v>
      </c>
      <c r="E7975" s="7">
        <v>44193</v>
      </c>
      <c r="F7975" s="7">
        <v>44202</v>
      </c>
      <c r="G7975" s="7">
        <v>44209</v>
      </c>
      <c r="H7975" s="6">
        <f t="shared" si="372"/>
        <v>16</v>
      </c>
      <c r="I7975" s="6" t="s">
        <v>215</v>
      </c>
      <c r="J7975" s="6">
        <v>14</v>
      </c>
      <c r="K7975" s="6">
        <v>33</v>
      </c>
      <c r="L7975" s="6">
        <v>111</v>
      </c>
      <c r="M7975" s="6">
        <v>2</v>
      </c>
      <c r="N7975" s="6">
        <v>3</v>
      </c>
      <c r="O7975" s="6">
        <v>0.05</v>
      </c>
      <c r="P7975" s="8">
        <v>6545.9000000000005</v>
      </c>
      <c r="Q7975" s="8">
        <v>5498.5560000000005</v>
      </c>
      <c r="R7975" s="8">
        <f t="shared" si="373"/>
        <v>2160.1470000000008</v>
      </c>
      <c r="S7975" s="8">
        <f>(((Sales[[#This Row],[Unit Price]]-(Sales[[#This Row],[Discount Applied]]*Sales[[#This Row],[Unit Price]]))-Q7975)/Q7975)*100</f>
        <v>13.095238095238093</v>
      </c>
      <c r="T7975" s="8">
        <f t="shared" si="374"/>
        <v>18655.815000000002</v>
      </c>
      <c r="U7975" s="8">
        <f>Sales[[#This Row],[Unit Cost]]*Sales[[#This Row],[Order Quantity]]</f>
        <v>16495.668000000001</v>
      </c>
    </row>
    <row r="7976" spans="1:21" x14ac:dyDescent="0.2">
      <c r="A7976" s="6" t="s">
        <v>8189</v>
      </c>
      <c r="B7976" s="6" t="s">
        <v>23</v>
      </c>
      <c r="C7976" s="6" t="s">
        <v>148</v>
      </c>
      <c r="D7976" s="7">
        <v>44100</v>
      </c>
      <c r="E7976" s="7">
        <v>44193</v>
      </c>
      <c r="F7976" s="7">
        <v>44198</v>
      </c>
      <c r="G7976" s="7">
        <v>44204</v>
      </c>
      <c r="H7976" s="6">
        <f t="shared" si="372"/>
        <v>11</v>
      </c>
      <c r="I7976" s="6" t="s">
        <v>215</v>
      </c>
      <c r="J7976" s="6">
        <v>23</v>
      </c>
      <c r="K7976" s="6">
        <v>30</v>
      </c>
      <c r="L7976" s="6">
        <v>5</v>
      </c>
      <c r="M7976" s="6">
        <v>19</v>
      </c>
      <c r="N7976" s="6">
        <v>5</v>
      </c>
      <c r="O7976" s="6">
        <v>0.05</v>
      </c>
      <c r="P7976" s="8">
        <v>790.6</v>
      </c>
      <c r="Q7976" s="8">
        <v>490.17200000000003</v>
      </c>
      <c r="R7976" s="8">
        <f t="shared" si="373"/>
        <v>1304.4899999999998</v>
      </c>
      <c r="S7976" s="8">
        <f>(((Sales[[#This Row],[Unit Price]]-(Sales[[#This Row],[Discount Applied]]*Sales[[#This Row],[Unit Price]]))-Q7976)/Q7976)*100</f>
        <v>53.225806451612897</v>
      </c>
      <c r="T7976" s="8">
        <f t="shared" si="374"/>
        <v>3755.35</v>
      </c>
      <c r="U7976" s="8">
        <f>Sales[[#This Row],[Unit Cost]]*Sales[[#This Row],[Order Quantity]]</f>
        <v>2450.86</v>
      </c>
    </row>
    <row r="7977" spans="1:21" x14ac:dyDescent="0.2">
      <c r="A7977" s="6" t="s">
        <v>8190</v>
      </c>
      <c r="B7977" s="6" t="s">
        <v>25</v>
      </c>
      <c r="C7977" s="6" t="s">
        <v>148</v>
      </c>
      <c r="D7977" s="7">
        <v>44100</v>
      </c>
      <c r="E7977" s="7">
        <v>44193</v>
      </c>
      <c r="F7977" s="7">
        <v>44207</v>
      </c>
      <c r="G7977" s="7">
        <v>44211</v>
      </c>
      <c r="H7977" s="6">
        <f t="shared" si="372"/>
        <v>18</v>
      </c>
      <c r="I7977" s="6" t="s">
        <v>215</v>
      </c>
      <c r="J7977" s="6">
        <v>14</v>
      </c>
      <c r="K7977" s="6">
        <v>46</v>
      </c>
      <c r="L7977" s="6">
        <v>11</v>
      </c>
      <c r="M7977" s="6">
        <v>12</v>
      </c>
      <c r="N7977" s="6">
        <v>1</v>
      </c>
      <c r="O7977" s="6">
        <v>0.1</v>
      </c>
      <c r="P7977" s="8">
        <v>1038.5</v>
      </c>
      <c r="Q7977" s="8">
        <v>664.64</v>
      </c>
      <c r="R7977" s="8">
        <f t="shared" si="373"/>
        <v>270.01</v>
      </c>
      <c r="S7977" s="8">
        <f>(((Sales[[#This Row],[Unit Price]]-(Sales[[#This Row],[Discount Applied]]*Sales[[#This Row],[Unit Price]]))-Q7977)/Q7977)*100</f>
        <v>40.625</v>
      </c>
      <c r="T7977" s="8">
        <f t="shared" si="374"/>
        <v>934.65</v>
      </c>
      <c r="U7977" s="8">
        <f>Sales[[#This Row],[Unit Cost]]*Sales[[#This Row],[Order Quantity]]</f>
        <v>664.64</v>
      </c>
    </row>
    <row r="7978" spans="1:21" x14ac:dyDescent="0.2">
      <c r="A7978" s="6" t="s">
        <v>8191</v>
      </c>
      <c r="B7978" s="6" t="s">
        <v>26</v>
      </c>
      <c r="C7978" s="6" t="s">
        <v>144</v>
      </c>
      <c r="D7978" s="7">
        <v>44100</v>
      </c>
      <c r="E7978" s="7">
        <v>44193</v>
      </c>
      <c r="F7978" s="7">
        <v>44219</v>
      </c>
      <c r="G7978" s="7">
        <v>44225</v>
      </c>
      <c r="H7978" s="6">
        <f t="shared" si="372"/>
        <v>32</v>
      </c>
      <c r="I7978" s="6" t="s">
        <v>215</v>
      </c>
      <c r="J7978" s="6">
        <v>28</v>
      </c>
      <c r="K7978" s="6">
        <v>39</v>
      </c>
      <c r="L7978" s="6">
        <v>86</v>
      </c>
      <c r="M7978" s="6">
        <v>37</v>
      </c>
      <c r="N7978" s="6">
        <v>7</v>
      </c>
      <c r="O7978" s="6">
        <v>0.15</v>
      </c>
      <c r="P7978" s="8">
        <v>227.8</v>
      </c>
      <c r="Q7978" s="8">
        <v>150.34800000000001</v>
      </c>
      <c r="R7978" s="8">
        <f t="shared" si="373"/>
        <v>302.97399999999993</v>
      </c>
      <c r="S7978" s="8">
        <f>(((Sales[[#This Row],[Unit Price]]-(Sales[[#This Row],[Discount Applied]]*Sales[[#This Row],[Unit Price]]))-Q7978)/Q7978)*100</f>
        <v>28.787878787878775</v>
      </c>
      <c r="T7978" s="8">
        <f t="shared" si="374"/>
        <v>1355.41</v>
      </c>
      <c r="U7978" s="8">
        <f>Sales[[#This Row],[Unit Cost]]*Sales[[#This Row],[Order Quantity]]</f>
        <v>1052.4360000000001</v>
      </c>
    </row>
    <row r="7979" spans="1:21" x14ac:dyDescent="0.2">
      <c r="A7979" s="6" t="s">
        <v>8192</v>
      </c>
      <c r="B7979" s="6" t="s">
        <v>25</v>
      </c>
      <c r="C7979" s="6" t="s">
        <v>146</v>
      </c>
      <c r="D7979" s="7">
        <v>44100</v>
      </c>
      <c r="E7979" s="7">
        <v>44193</v>
      </c>
      <c r="F7979" s="7">
        <v>44213</v>
      </c>
      <c r="G7979" s="7">
        <v>44215</v>
      </c>
      <c r="H7979" s="6">
        <f t="shared" si="372"/>
        <v>22</v>
      </c>
      <c r="I7979" s="6" t="s">
        <v>215</v>
      </c>
      <c r="J7979" s="6">
        <v>20</v>
      </c>
      <c r="K7979" s="6">
        <v>12</v>
      </c>
      <c r="L7979" s="6">
        <v>290</v>
      </c>
      <c r="M7979" s="6">
        <v>4</v>
      </c>
      <c r="N7979" s="6">
        <v>4</v>
      </c>
      <c r="O7979" s="6">
        <v>7.4999999999999997E-2</v>
      </c>
      <c r="P7979" s="8">
        <v>5855.8</v>
      </c>
      <c r="Q7979" s="8">
        <v>2576.5520000000001</v>
      </c>
      <c r="R7979" s="8">
        <f t="shared" si="373"/>
        <v>11360.251999999999</v>
      </c>
      <c r="S7979" s="8">
        <f>(((Sales[[#This Row],[Unit Price]]-(Sales[[#This Row],[Discount Applied]]*Sales[[#This Row],[Unit Price]]))-Q7979)/Q7979)*100</f>
        <v>110.22727272727271</v>
      </c>
      <c r="T7979" s="8">
        <f t="shared" si="374"/>
        <v>21666.46</v>
      </c>
      <c r="U7979" s="8">
        <f>Sales[[#This Row],[Unit Cost]]*Sales[[#This Row],[Order Quantity]]</f>
        <v>10306.208000000001</v>
      </c>
    </row>
    <row r="7980" spans="1:21" x14ac:dyDescent="0.2">
      <c r="A7980" s="6" t="s">
        <v>8193</v>
      </c>
      <c r="B7980" s="6" t="s">
        <v>26</v>
      </c>
      <c r="C7980" s="6" t="s">
        <v>146</v>
      </c>
      <c r="D7980" s="7">
        <v>44100</v>
      </c>
      <c r="E7980" s="7">
        <v>44194</v>
      </c>
      <c r="F7980" s="7">
        <v>44204</v>
      </c>
      <c r="G7980" s="7">
        <v>44209</v>
      </c>
      <c r="H7980" s="6">
        <f t="shared" si="372"/>
        <v>15</v>
      </c>
      <c r="I7980" s="6" t="s">
        <v>215</v>
      </c>
      <c r="J7980" s="6">
        <v>28</v>
      </c>
      <c r="K7980" s="6">
        <v>21</v>
      </c>
      <c r="L7980" s="6">
        <v>291</v>
      </c>
      <c r="M7980" s="6">
        <v>45</v>
      </c>
      <c r="N7980" s="6">
        <v>5</v>
      </c>
      <c r="O7980" s="6">
        <v>0.4</v>
      </c>
      <c r="P7980" s="8">
        <v>3852.5</v>
      </c>
      <c r="Q7980" s="8">
        <v>1618.05</v>
      </c>
      <c r="R7980" s="8">
        <f t="shared" si="373"/>
        <v>3467.25</v>
      </c>
      <c r="S7980" s="8">
        <f>(((Sales[[#This Row],[Unit Price]]-(Sales[[#This Row],[Discount Applied]]*Sales[[#This Row],[Unit Price]]))-Q7980)/Q7980)*100</f>
        <v>42.857142857142861</v>
      </c>
      <c r="T7980" s="8">
        <f t="shared" si="374"/>
        <v>11557.5</v>
      </c>
      <c r="U7980" s="8">
        <f>Sales[[#This Row],[Unit Cost]]*Sales[[#This Row],[Order Quantity]]</f>
        <v>8090.25</v>
      </c>
    </row>
    <row r="7981" spans="1:21" x14ac:dyDescent="0.2">
      <c r="A7981" s="6" t="s">
        <v>8194</v>
      </c>
      <c r="B7981" s="6" t="s">
        <v>24</v>
      </c>
      <c r="C7981" s="6" t="s">
        <v>144</v>
      </c>
      <c r="D7981" s="7">
        <v>44100</v>
      </c>
      <c r="E7981" s="7">
        <v>44194</v>
      </c>
      <c r="F7981" s="7">
        <v>44216</v>
      </c>
      <c r="G7981" s="7">
        <v>44223</v>
      </c>
      <c r="H7981" s="6">
        <f t="shared" si="372"/>
        <v>29</v>
      </c>
      <c r="I7981" s="6" t="s">
        <v>215</v>
      </c>
      <c r="J7981" s="6">
        <v>2</v>
      </c>
      <c r="K7981" s="6">
        <v>7</v>
      </c>
      <c r="L7981" s="6">
        <v>80</v>
      </c>
      <c r="M7981" s="6">
        <v>32</v>
      </c>
      <c r="N7981" s="6">
        <v>7</v>
      </c>
      <c r="O7981" s="6">
        <v>0.3</v>
      </c>
      <c r="P7981" s="8">
        <v>964.80000000000007</v>
      </c>
      <c r="Q7981" s="8">
        <v>492.04800000000006</v>
      </c>
      <c r="R7981" s="8">
        <f t="shared" si="373"/>
        <v>1283.1840000000002</v>
      </c>
      <c r="S7981" s="8">
        <f>(((Sales[[#This Row],[Unit Price]]-(Sales[[#This Row],[Discount Applied]]*Sales[[#This Row],[Unit Price]]))-Q7981)/Q7981)*100</f>
        <v>37.254901960784323</v>
      </c>
      <c r="T7981" s="8">
        <f t="shared" si="374"/>
        <v>4727.5200000000004</v>
      </c>
      <c r="U7981" s="8">
        <f>Sales[[#This Row],[Unit Cost]]*Sales[[#This Row],[Order Quantity]]</f>
        <v>3444.3360000000002</v>
      </c>
    </row>
    <row r="7982" spans="1:21" x14ac:dyDescent="0.2">
      <c r="A7982" s="6" t="s">
        <v>8195</v>
      </c>
      <c r="B7982" s="6" t="s">
        <v>25</v>
      </c>
      <c r="C7982" s="6" t="s">
        <v>145</v>
      </c>
      <c r="D7982" s="7">
        <v>44100</v>
      </c>
      <c r="E7982" s="7">
        <v>44194</v>
      </c>
      <c r="F7982" s="7">
        <v>44199</v>
      </c>
      <c r="G7982" s="7">
        <v>44201</v>
      </c>
      <c r="H7982" s="6">
        <f t="shared" si="372"/>
        <v>7</v>
      </c>
      <c r="I7982" s="6" t="s">
        <v>215</v>
      </c>
      <c r="J7982" s="6">
        <v>14</v>
      </c>
      <c r="K7982" s="6">
        <v>16</v>
      </c>
      <c r="L7982" s="6">
        <v>121</v>
      </c>
      <c r="M7982" s="6">
        <v>22</v>
      </c>
      <c r="N7982" s="6">
        <v>6</v>
      </c>
      <c r="O7982" s="6">
        <v>0.05</v>
      </c>
      <c r="P7982" s="8">
        <v>1862.6000000000001</v>
      </c>
      <c r="Q7982" s="8">
        <v>1117.56</v>
      </c>
      <c r="R7982" s="8">
        <f t="shared" si="373"/>
        <v>3911.46</v>
      </c>
      <c r="S7982" s="8">
        <f>(((Sales[[#This Row],[Unit Price]]-(Sales[[#This Row],[Discount Applied]]*Sales[[#This Row],[Unit Price]]))-Q7982)/Q7982)*100</f>
        <v>58.33333333333335</v>
      </c>
      <c r="T7982" s="8">
        <f t="shared" si="374"/>
        <v>10616.82</v>
      </c>
      <c r="U7982" s="8">
        <f>Sales[[#This Row],[Unit Cost]]*Sales[[#This Row],[Order Quantity]]</f>
        <v>6705.36</v>
      </c>
    </row>
    <row r="7983" spans="1:21" x14ac:dyDescent="0.2">
      <c r="A7983" s="6" t="s">
        <v>8196</v>
      </c>
      <c r="B7983" s="6" t="s">
        <v>23</v>
      </c>
      <c r="C7983" s="6" t="s">
        <v>146</v>
      </c>
      <c r="D7983" s="7">
        <v>44100</v>
      </c>
      <c r="E7983" s="7">
        <v>44194</v>
      </c>
      <c r="F7983" s="7">
        <v>44203</v>
      </c>
      <c r="G7983" s="7">
        <v>44207</v>
      </c>
      <c r="H7983" s="6">
        <f t="shared" si="372"/>
        <v>13</v>
      </c>
      <c r="I7983" s="6" t="s">
        <v>215</v>
      </c>
      <c r="J7983" s="6">
        <v>22</v>
      </c>
      <c r="K7983" s="6">
        <v>12</v>
      </c>
      <c r="L7983" s="6">
        <v>279</v>
      </c>
      <c r="M7983" s="6">
        <v>17</v>
      </c>
      <c r="N7983" s="6">
        <v>1</v>
      </c>
      <c r="O7983" s="6">
        <v>0.1</v>
      </c>
      <c r="P7983" s="8">
        <v>1835.8</v>
      </c>
      <c r="Q7983" s="8">
        <v>1303.4179999999999</v>
      </c>
      <c r="R7983" s="8">
        <f t="shared" si="373"/>
        <v>348.80200000000013</v>
      </c>
      <c r="S7983" s="8">
        <f>(((Sales[[#This Row],[Unit Price]]-(Sales[[#This Row],[Discount Applied]]*Sales[[#This Row],[Unit Price]]))-Q7983)/Q7983)*100</f>
        <v>26.760563380281706</v>
      </c>
      <c r="T7983" s="8">
        <f t="shared" si="374"/>
        <v>1652.22</v>
      </c>
      <c r="U7983" s="8">
        <f>Sales[[#This Row],[Unit Cost]]*Sales[[#This Row],[Order Quantity]]</f>
        <v>1303.4179999999999</v>
      </c>
    </row>
    <row r="7984" spans="1:21" x14ac:dyDescent="0.2">
      <c r="A7984" s="6" t="s">
        <v>8197</v>
      </c>
      <c r="B7984" s="6" t="s">
        <v>24</v>
      </c>
      <c r="C7984" s="6" t="s">
        <v>145</v>
      </c>
      <c r="D7984" s="7">
        <v>44100</v>
      </c>
      <c r="E7984" s="7">
        <v>44194</v>
      </c>
      <c r="F7984" s="7">
        <v>44217</v>
      </c>
      <c r="G7984" s="7">
        <v>44222</v>
      </c>
      <c r="H7984" s="6">
        <f t="shared" si="372"/>
        <v>28</v>
      </c>
      <c r="I7984" s="6" t="s">
        <v>215</v>
      </c>
      <c r="J7984" s="6">
        <v>4</v>
      </c>
      <c r="K7984" s="6">
        <v>42</v>
      </c>
      <c r="L7984" s="6">
        <v>132</v>
      </c>
      <c r="M7984" s="6">
        <v>21</v>
      </c>
      <c r="N7984" s="6">
        <v>3</v>
      </c>
      <c r="O7984" s="6">
        <v>0.1</v>
      </c>
      <c r="P7984" s="8">
        <v>5051.8</v>
      </c>
      <c r="Q7984" s="8">
        <v>4243.5119999999997</v>
      </c>
      <c r="R7984" s="8">
        <f t="shared" si="373"/>
        <v>909.32400000000052</v>
      </c>
      <c r="S7984" s="8">
        <f>(((Sales[[#This Row],[Unit Price]]-(Sales[[#This Row],[Discount Applied]]*Sales[[#This Row],[Unit Price]]))-Q7984)/Q7984)*100</f>
        <v>7.1428571428571477</v>
      </c>
      <c r="T7984" s="8">
        <f t="shared" si="374"/>
        <v>13639.86</v>
      </c>
      <c r="U7984" s="8">
        <f>Sales[[#This Row],[Unit Cost]]*Sales[[#This Row],[Order Quantity]]</f>
        <v>12730.536</v>
      </c>
    </row>
    <row r="7985" spans="1:21" x14ac:dyDescent="0.2">
      <c r="A7985" s="6" t="s">
        <v>8198</v>
      </c>
      <c r="B7985" s="6" t="s">
        <v>23</v>
      </c>
      <c r="C7985" s="6" t="s">
        <v>145</v>
      </c>
      <c r="D7985" s="7">
        <v>44100</v>
      </c>
      <c r="E7985" s="7">
        <v>44194</v>
      </c>
      <c r="F7985" s="7">
        <v>44216</v>
      </c>
      <c r="G7985" s="7">
        <v>44226</v>
      </c>
      <c r="H7985" s="6">
        <f t="shared" si="372"/>
        <v>32</v>
      </c>
      <c r="I7985" s="6" t="s">
        <v>215</v>
      </c>
      <c r="J7985" s="6">
        <v>22</v>
      </c>
      <c r="K7985" s="6">
        <v>44</v>
      </c>
      <c r="L7985" s="6">
        <v>121</v>
      </c>
      <c r="M7985" s="6">
        <v>22</v>
      </c>
      <c r="N7985" s="6">
        <v>4</v>
      </c>
      <c r="O7985" s="6">
        <v>0.15</v>
      </c>
      <c r="P7985" s="8">
        <v>3959.7000000000003</v>
      </c>
      <c r="Q7985" s="8">
        <v>2930.1780000000003</v>
      </c>
      <c r="R7985" s="8">
        <f t="shared" si="373"/>
        <v>1742.268</v>
      </c>
      <c r="S7985" s="8">
        <f>(((Sales[[#This Row],[Unit Price]]-(Sales[[#This Row],[Discount Applied]]*Sales[[#This Row],[Unit Price]]))-Q7985)/Q7985)*100</f>
        <v>14.864864864864863</v>
      </c>
      <c r="T7985" s="8">
        <f t="shared" si="374"/>
        <v>13462.980000000001</v>
      </c>
      <c r="U7985" s="8">
        <f>Sales[[#This Row],[Unit Cost]]*Sales[[#This Row],[Order Quantity]]</f>
        <v>11720.712000000001</v>
      </c>
    </row>
    <row r="7986" spans="1:21" x14ac:dyDescent="0.2">
      <c r="A7986" s="6" t="s">
        <v>8199</v>
      </c>
      <c r="B7986" s="6" t="s">
        <v>24</v>
      </c>
      <c r="C7986" s="6" t="s">
        <v>146</v>
      </c>
      <c r="D7986" s="7">
        <v>44100</v>
      </c>
      <c r="E7986" s="7">
        <v>44194</v>
      </c>
      <c r="F7986" s="7">
        <v>44207</v>
      </c>
      <c r="G7986" s="7">
        <v>44208</v>
      </c>
      <c r="H7986" s="6">
        <f t="shared" si="372"/>
        <v>14</v>
      </c>
      <c r="I7986" s="6" t="s">
        <v>215</v>
      </c>
      <c r="J7986" s="6">
        <v>8</v>
      </c>
      <c r="K7986" s="6">
        <v>19</v>
      </c>
      <c r="L7986" s="6">
        <v>295</v>
      </c>
      <c r="M7986" s="6">
        <v>21</v>
      </c>
      <c r="N7986" s="6">
        <v>5</v>
      </c>
      <c r="O7986" s="6">
        <v>0.1</v>
      </c>
      <c r="P7986" s="8">
        <v>850.9</v>
      </c>
      <c r="Q7986" s="8">
        <v>519.04899999999998</v>
      </c>
      <c r="R7986" s="8">
        <f t="shared" si="373"/>
        <v>1233.8050000000003</v>
      </c>
      <c r="S7986" s="8">
        <f>(((Sales[[#This Row],[Unit Price]]-(Sales[[#This Row],[Discount Applied]]*Sales[[#This Row],[Unit Price]]))-Q7986)/Q7986)*100</f>
        <v>47.540983606557376</v>
      </c>
      <c r="T7986" s="8">
        <f t="shared" si="374"/>
        <v>3829.05</v>
      </c>
      <c r="U7986" s="8">
        <f>Sales[[#This Row],[Unit Cost]]*Sales[[#This Row],[Order Quantity]]</f>
        <v>2595.2449999999999</v>
      </c>
    </row>
    <row r="7987" spans="1:21" x14ac:dyDescent="0.2">
      <c r="A7987" s="6" t="s">
        <v>8200</v>
      </c>
      <c r="B7987" s="6" t="s">
        <v>24</v>
      </c>
      <c r="C7987" s="6" t="s">
        <v>144</v>
      </c>
      <c r="D7987" s="7">
        <v>44100</v>
      </c>
      <c r="E7987" s="7">
        <v>44194</v>
      </c>
      <c r="F7987" s="7">
        <v>44205</v>
      </c>
      <c r="G7987" s="7">
        <v>44207</v>
      </c>
      <c r="H7987" s="6">
        <f t="shared" si="372"/>
        <v>13</v>
      </c>
      <c r="I7987" s="6" t="s">
        <v>215</v>
      </c>
      <c r="J7987" s="6">
        <v>5</v>
      </c>
      <c r="K7987" s="6">
        <v>27</v>
      </c>
      <c r="L7987" s="6">
        <v>61</v>
      </c>
      <c r="M7987" s="6">
        <v>26</v>
      </c>
      <c r="N7987" s="6">
        <v>6</v>
      </c>
      <c r="O7987" s="6">
        <v>7.4999999999999997E-2</v>
      </c>
      <c r="P7987" s="8">
        <v>254.6</v>
      </c>
      <c r="Q7987" s="8">
        <v>137.48400000000001</v>
      </c>
      <c r="R7987" s="8">
        <f t="shared" si="373"/>
        <v>588.12599999999998</v>
      </c>
      <c r="S7987" s="8">
        <f>(((Sales[[#This Row],[Unit Price]]-(Sales[[#This Row],[Discount Applied]]*Sales[[#This Row],[Unit Price]]))-Q7987)/Q7987)*100</f>
        <v>71.296296296296276</v>
      </c>
      <c r="T7987" s="8">
        <f t="shared" si="374"/>
        <v>1413.03</v>
      </c>
      <c r="U7987" s="8">
        <f>Sales[[#This Row],[Unit Cost]]*Sales[[#This Row],[Order Quantity]]</f>
        <v>824.904</v>
      </c>
    </row>
    <row r="7988" spans="1:21" x14ac:dyDescent="0.2">
      <c r="A7988" s="6" t="s">
        <v>8201</v>
      </c>
      <c r="B7988" s="6" t="s">
        <v>24</v>
      </c>
      <c r="C7988" s="6" t="s">
        <v>143</v>
      </c>
      <c r="D7988" s="7">
        <v>44100</v>
      </c>
      <c r="E7988" s="7">
        <v>44195</v>
      </c>
      <c r="F7988" s="7">
        <v>44203</v>
      </c>
      <c r="G7988" s="7">
        <v>44210</v>
      </c>
      <c r="H7988" s="6">
        <f t="shared" si="372"/>
        <v>15</v>
      </c>
      <c r="I7988" s="6" t="s">
        <v>215</v>
      </c>
      <c r="J7988" s="6">
        <v>9</v>
      </c>
      <c r="K7988" s="6">
        <v>41</v>
      </c>
      <c r="L7988" s="6">
        <v>339</v>
      </c>
      <c r="M7988" s="6">
        <v>29</v>
      </c>
      <c r="N7988" s="6">
        <v>1</v>
      </c>
      <c r="O7988" s="6">
        <v>7.4999999999999997E-2</v>
      </c>
      <c r="P7988" s="8">
        <v>234.5</v>
      </c>
      <c r="Q7988" s="8">
        <v>121.94</v>
      </c>
      <c r="R7988" s="8">
        <f t="shared" si="373"/>
        <v>94.972499999999997</v>
      </c>
      <c r="S7988" s="8">
        <f>(((Sales[[#This Row],[Unit Price]]-(Sales[[#This Row],[Discount Applied]]*Sales[[#This Row],[Unit Price]]))-Q7988)/Q7988)*100</f>
        <v>77.884615384615387</v>
      </c>
      <c r="T7988" s="8">
        <f t="shared" si="374"/>
        <v>216.91249999999999</v>
      </c>
      <c r="U7988" s="8">
        <f>Sales[[#This Row],[Unit Cost]]*Sales[[#This Row],[Order Quantity]]</f>
        <v>121.94</v>
      </c>
    </row>
    <row r="7989" spans="1:21" x14ac:dyDescent="0.2">
      <c r="A7989" s="6" t="s">
        <v>8202</v>
      </c>
      <c r="B7989" s="6" t="s">
        <v>25</v>
      </c>
      <c r="C7989" s="6" t="s">
        <v>145</v>
      </c>
      <c r="D7989" s="7">
        <v>44100</v>
      </c>
      <c r="E7989" s="7">
        <v>44195</v>
      </c>
      <c r="F7989" s="7">
        <v>44198</v>
      </c>
      <c r="G7989" s="7">
        <v>44200</v>
      </c>
      <c r="H7989" s="6">
        <f t="shared" si="372"/>
        <v>5</v>
      </c>
      <c r="I7989" s="6" t="s">
        <v>215</v>
      </c>
      <c r="J7989" s="6">
        <v>14</v>
      </c>
      <c r="K7989" s="6">
        <v>29</v>
      </c>
      <c r="L7989" s="6">
        <v>202</v>
      </c>
      <c r="M7989" s="6">
        <v>3</v>
      </c>
      <c r="N7989" s="6">
        <v>6</v>
      </c>
      <c r="O7989" s="6">
        <v>0.05</v>
      </c>
      <c r="P7989" s="8">
        <v>3202.6</v>
      </c>
      <c r="Q7989" s="8">
        <v>1921.56</v>
      </c>
      <c r="R7989" s="8">
        <f t="shared" si="373"/>
        <v>6725.4599999999991</v>
      </c>
      <c r="S7989" s="8">
        <f>(((Sales[[#This Row],[Unit Price]]-(Sales[[#This Row],[Discount Applied]]*Sales[[#This Row],[Unit Price]]))-Q7989)/Q7989)*100</f>
        <v>58.333333333333329</v>
      </c>
      <c r="T7989" s="8">
        <f t="shared" si="374"/>
        <v>18254.82</v>
      </c>
      <c r="U7989" s="8">
        <f>Sales[[#This Row],[Unit Cost]]*Sales[[#This Row],[Order Quantity]]</f>
        <v>11529.36</v>
      </c>
    </row>
    <row r="7990" spans="1:21" x14ac:dyDescent="0.2">
      <c r="A7990" s="6" t="s">
        <v>8203</v>
      </c>
      <c r="B7990" s="6" t="s">
        <v>25</v>
      </c>
      <c r="C7990" s="6" t="s">
        <v>147</v>
      </c>
      <c r="D7990" s="7">
        <v>44100</v>
      </c>
      <c r="E7990" s="7">
        <v>44195</v>
      </c>
      <c r="F7990" s="7">
        <v>44219</v>
      </c>
      <c r="G7990" s="7">
        <v>44222</v>
      </c>
      <c r="H7990" s="6">
        <f t="shared" si="372"/>
        <v>27</v>
      </c>
      <c r="I7990" s="6" t="s">
        <v>215</v>
      </c>
      <c r="J7990" s="6">
        <v>14</v>
      </c>
      <c r="K7990" s="6">
        <v>32</v>
      </c>
      <c r="L7990" s="6">
        <v>241</v>
      </c>
      <c r="M7990" s="6">
        <v>35</v>
      </c>
      <c r="N7990" s="6">
        <v>5</v>
      </c>
      <c r="O7990" s="6">
        <v>0.2</v>
      </c>
      <c r="P7990" s="8">
        <v>3825.7000000000003</v>
      </c>
      <c r="Q7990" s="8">
        <v>2792.761</v>
      </c>
      <c r="R7990" s="8">
        <f t="shared" si="373"/>
        <v>1338.994999999999</v>
      </c>
      <c r="S7990" s="8">
        <f>(((Sales[[#This Row],[Unit Price]]-(Sales[[#This Row],[Discount Applied]]*Sales[[#This Row],[Unit Price]]))-Q7990)/Q7990)*100</f>
        <v>9.5890410958904262</v>
      </c>
      <c r="T7990" s="8">
        <f t="shared" si="374"/>
        <v>15302.8</v>
      </c>
      <c r="U7990" s="8">
        <f>Sales[[#This Row],[Unit Cost]]*Sales[[#This Row],[Order Quantity]]</f>
        <v>13963.805</v>
      </c>
    </row>
    <row r="7991" spans="1:21" x14ac:dyDescent="0.2">
      <c r="A7991" s="6" t="s">
        <v>8204</v>
      </c>
      <c r="B7991" s="6" t="s">
        <v>25</v>
      </c>
      <c r="C7991" s="6" t="s">
        <v>145</v>
      </c>
      <c r="D7991" s="7">
        <v>44100</v>
      </c>
      <c r="E7991" s="7">
        <v>44195</v>
      </c>
      <c r="F7991" s="7">
        <v>44216</v>
      </c>
      <c r="G7991" s="7">
        <v>44221</v>
      </c>
      <c r="H7991" s="6">
        <f t="shared" si="372"/>
        <v>26</v>
      </c>
      <c r="I7991" s="6" t="s">
        <v>215</v>
      </c>
      <c r="J7991" s="6">
        <v>20</v>
      </c>
      <c r="K7991" s="6">
        <v>42</v>
      </c>
      <c r="L7991" s="6">
        <v>112</v>
      </c>
      <c r="M7991" s="6">
        <v>36</v>
      </c>
      <c r="N7991" s="6">
        <v>8</v>
      </c>
      <c r="O7991" s="6">
        <v>0.1</v>
      </c>
      <c r="P7991" s="8">
        <v>1072</v>
      </c>
      <c r="Q7991" s="8">
        <v>804</v>
      </c>
      <c r="R7991" s="8">
        <f t="shared" si="373"/>
        <v>1286.3999999999996</v>
      </c>
      <c r="S7991" s="8">
        <f>(((Sales[[#This Row],[Unit Price]]-(Sales[[#This Row],[Discount Applied]]*Sales[[#This Row],[Unit Price]]))-Q7991)/Q7991)*100</f>
        <v>19.999999999999996</v>
      </c>
      <c r="T7991" s="8">
        <f t="shared" si="374"/>
        <v>7718.4</v>
      </c>
      <c r="U7991" s="8">
        <f>Sales[[#This Row],[Unit Cost]]*Sales[[#This Row],[Order Quantity]]</f>
        <v>6432</v>
      </c>
    </row>
    <row r="7992" spans="1:21" x14ac:dyDescent="0.2">
      <c r="A7992" s="6" t="s">
        <v>8205</v>
      </c>
      <c r="B7992" s="6" t="s">
        <v>24</v>
      </c>
      <c r="C7992" s="6" t="s">
        <v>147</v>
      </c>
      <c r="D7992" s="7">
        <v>44100</v>
      </c>
      <c r="E7992" s="7">
        <v>44195</v>
      </c>
      <c r="F7992" s="7">
        <v>44209</v>
      </c>
      <c r="G7992" s="7">
        <v>44215</v>
      </c>
      <c r="H7992" s="6">
        <f t="shared" si="372"/>
        <v>20</v>
      </c>
      <c r="I7992" s="6" t="s">
        <v>215</v>
      </c>
      <c r="J7992" s="6">
        <v>6</v>
      </c>
      <c r="K7992" s="6">
        <v>41</v>
      </c>
      <c r="L7992" s="6">
        <v>237</v>
      </c>
      <c r="M7992" s="6">
        <v>43</v>
      </c>
      <c r="N7992" s="6">
        <v>5</v>
      </c>
      <c r="O7992" s="6">
        <v>7.4999999999999997E-2</v>
      </c>
      <c r="P7992" s="8">
        <v>2211</v>
      </c>
      <c r="Q7992" s="8">
        <v>1370.82</v>
      </c>
      <c r="R7992" s="8">
        <f t="shared" si="373"/>
        <v>3371.7750000000005</v>
      </c>
      <c r="S7992" s="8">
        <f>(((Sales[[#This Row],[Unit Price]]-(Sales[[#This Row],[Discount Applied]]*Sales[[#This Row],[Unit Price]]))-Q7992)/Q7992)*100</f>
        <v>49.193548387096783</v>
      </c>
      <c r="T7992" s="8">
        <f t="shared" si="374"/>
        <v>10225.875</v>
      </c>
      <c r="U7992" s="8">
        <f>Sales[[#This Row],[Unit Cost]]*Sales[[#This Row],[Order Quantity]]</f>
        <v>6854.0999999999995</v>
      </c>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B51"/>
  <sheetViews>
    <sheetView showGridLines="0" zoomScale="220" zoomScaleNormal="220" workbookViewId="0">
      <selection activeCell="C14" sqref="C14"/>
    </sheetView>
  </sheetViews>
  <sheetFormatPr defaultColWidth="16.109375" defaultRowHeight="10.199999999999999" x14ac:dyDescent="0.2"/>
  <cols>
    <col min="1" max="1" width="14.109375" style="1" customWidth="1"/>
    <col min="2" max="2" width="16.33203125" style="1" customWidth="1"/>
    <col min="3" max="16384" width="16.109375" style="1"/>
  </cols>
  <sheetData>
    <row r="1" spans="1:2" x14ac:dyDescent="0.2">
      <c r="A1" s="5" t="s">
        <v>206</v>
      </c>
      <c r="B1" s="5" t="s">
        <v>8206</v>
      </c>
    </row>
    <row r="2" spans="1:2" x14ac:dyDescent="0.2">
      <c r="A2" s="5">
        <v>1</v>
      </c>
      <c r="B2" s="5" t="s">
        <v>110</v>
      </c>
    </row>
    <row r="3" spans="1:2" x14ac:dyDescent="0.2">
      <c r="A3" s="5">
        <v>2</v>
      </c>
      <c r="B3" s="5" t="s">
        <v>8207</v>
      </c>
    </row>
    <row r="4" spans="1:2" x14ac:dyDescent="0.2">
      <c r="A4" s="5">
        <v>3</v>
      </c>
      <c r="B4" s="5" t="s">
        <v>115</v>
      </c>
    </row>
    <row r="5" spans="1:2" x14ac:dyDescent="0.2">
      <c r="A5" s="5">
        <v>4</v>
      </c>
      <c r="B5" s="5" t="s">
        <v>117</v>
      </c>
    </row>
    <row r="6" spans="1:2" x14ac:dyDescent="0.2">
      <c r="A6" s="5">
        <v>5</v>
      </c>
      <c r="B6" s="5" t="s">
        <v>133</v>
      </c>
    </row>
    <row r="7" spans="1:2" x14ac:dyDescent="0.2">
      <c r="A7" s="5">
        <v>6</v>
      </c>
      <c r="B7" s="5" t="s">
        <v>131</v>
      </c>
    </row>
    <row r="8" spans="1:2" x14ac:dyDescent="0.2">
      <c r="A8" s="5">
        <v>7</v>
      </c>
      <c r="B8" s="5" t="s">
        <v>124</v>
      </c>
    </row>
    <row r="9" spans="1:2" x14ac:dyDescent="0.2">
      <c r="A9" s="5">
        <v>8</v>
      </c>
      <c r="B9" s="5" t="s">
        <v>122</v>
      </c>
    </row>
    <row r="10" spans="1:2" x14ac:dyDescent="0.2">
      <c r="A10" s="5">
        <v>9</v>
      </c>
      <c r="B10" s="5" t="s">
        <v>8208</v>
      </c>
    </row>
    <row r="11" spans="1:2" x14ac:dyDescent="0.2">
      <c r="A11" s="5">
        <v>10</v>
      </c>
      <c r="B11" s="5" t="s">
        <v>103</v>
      </c>
    </row>
    <row r="12" spans="1:2" x14ac:dyDescent="0.2">
      <c r="A12" s="5">
        <v>11</v>
      </c>
      <c r="B12" s="5" t="s">
        <v>106</v>
      </c>
    </row>
    <row r="13" spans="1:2" x14ac:dyDescent="0.2">
      <c r="A13" s="5">
        <v>12</v>
      </c>
      <c r="B13" s="5" t="s">
        <v>8209</v>
      </c>
    </row>
    <row r="14" spans="1:2" x14ac:dyDescent="0.2">
      <c r="A14" s="5">
        <v>13</v>
      </c>
      <c r="B14" s="5" t="s">
        <v>128</v>
      </c>
    </row>
    <row r="15" spans="1:2" x14ac:dyDescent="0.2">
      <c r="A15" s="5">
        <v>14</v>
      </c>
      <c r="B15" s="5" t="s">
        <v>8210</v>
      </c>
    </row>
    <row r="16" spans="1:2" x14ac:dyDescent="0.2">
      <c r="A16" s="5">
        <v>15</v>
      </c>
      <c r="B16" s="5" t="s">
        <v>136</v>
      </c>
    </row>
    <row r="17" spans="1:2" x14ac:dyDescent="0.2">
      <c r="A17" s="5">
        <v>16</v>
      </c>
      <c r="B17" s="5" t="s">
        <v>104</v>
      </c>
    </row>
    <row r="18" spans="1:2" x14ac:dyDescent="0.2">
      <c r="A18" s="5">
        <v>17</v>
      </c>
      <c r="B18" s="5" t="s">
        <v>134</v>
      </c>
    </row>
    <row r="19" spans="1:2" x14ac:dyDescent="0.2">
      <c r="A19" s="5">
        <v>18</v>
      </c>
      <c r="B19" s="5" t="s">
        <v>116</v>
      </c>
    </row>
    <row r="20" spans="1:2" x14ac:dyDescent="0.2">
      <c r="A20" s="5">
        <v>19</v>
      </c>
      <c r="B20" s="5" t="s">
        <v>8211</v>
      </c>
    </row>
    <row r="21" spans="1:2" x14ac:dyDescent="0.2">
      <c r="A21" s="5">
        <v>20</v>
      </c>
      <c r="B21" s="5" t="s">
        <v>130</v>
      </c>
    </row>
    <row r="22" spans="1:2" x14ac:dyDescent="0.2">
      <c r="A22" s="5">
        <v>21</v>
      </c>
      <c r="B22" s="5" t="s">
        <v>8212</v>
      </c>
    </row>
    <row r="23" spans="1:2" x14ac:dyDescent="0.2">
      <c r="A23" s="5">
        <v>22</v>
      </c>
      <c r="B23" s="5" t="s">
        <v>8213</v>
      </c>
    </row>
    <row r="24" spans="1:2" x14ac:dyDescent="0.2">
      <c r="A24" s="5">
        <v>23</v>
      </c>
      <c r="B24" s="5" t="s">
        <v>113</v>
      </c>
    </row>
    <row r="25" spans="1:2" x14ac:dyDescent="0.2">
      <c r="A25" s="5">
        <v>24</v>
      </c>
      <c r="B25" s="5" t="s">
        <v>111</v>
      </c>
    </row>
    <row r="26" spans="1:2" x14ac:dyDescent="0.2">
      <c r="A26" s="5">
        <v>25</v>
      </c>
      <c r="B26" s="5" t="s">
        <v>132</v>
      </c>
    </row>
    <row r="27" spans="1:2" x14ac:dyDescent="0.2">
      <c r="A27" s="5">
        <v>26</v>
      </c>
      <c r="B27" s="5" t="s">
        <v>123</v>
      </c>
    </row>
    <row r="28" spans="1:2" x14ac:dyDescent="0.2">
      <c r="A28" s="5">
        <v>27</v>
      </c>
      <c r="B28" s="5" t="s">
        <v>142</v>
      </c>
    </row>
    <row r="29" spans="1:2" x14ac:dyDescent="0.2">
      <c r="A29" s="5">
        <v>28</v>
      </c>
      <c r="B29" s="5" t="s">
        <v>112</v>
      </c>
    </row>
    <row r="30" spans="1:2" x14ac:dyDescent="0.2">
      <c r="A30" s="5">
        <v>29</v>
      </c>
      <c r="B30" s="5" t="s">
        <v>107</v>
      </c>
    </row>
    <row r="31" spans="1:2" x14ac:dyDescent="0.2">
      <c r="A31" s="5">
        <v>30</v>
      </c>
      <c r="B31" s="5" t="s">
        <v>137</v>
      </c>
    </row>
    <row r="32" spans="1:2" x14ac:dyDescent="0.2">
      <c r="A32" s="5">
        <v>31</v>
      </c>
      <c r="B32" s="5" t="s">
        <v>139</v>
      </c>
    </row>
    <row r="33" spans="1:2" x14ac:dyDescent="0.2">
      <c r="A33" s="5">
        <v>32</v>
      </c>
      <c r="B33" s="5" t="s">
        <v>127</v>
      </c>
    </row>
    <row r="34" spans="1:2" x14ac:dyDescent="0.2">
      <c r="A34" s="5">
        <v>33</v>
      </c>
      <c r="B34" s="5" t="s">
        <v>8214</v>
      </c>
    </row>
    <row r="35" spans="1:2" x14ac:dyDescent="0.2">
      <c r="A35" s="5">
        <v>34</v>
      </c>
      <c r="B35" s="5" t="s">
        <v>129</v>
      </c>
    </row>
    <row r="36" spans="1:2" x14ac:dyDescent="0.2">
      <c r="A36" s="5">
        <v>35</v>
      </c>
      <c r="B36" s="5" t="s">
        <v>105</v>
      </c>
    </row>
    <row r="37" spans="1:2" x14ac:dyDescent="0.2">
      <c r="A37" s="5">
        <v>36</v>
      </c>
      <c r="B37" s="5" t="s">
        <v>126</v>
      </c>
    </row>
    <row r="38" spans="1:2" x14ac:dyDescent="0.2">
      <c r="A38" s="5">
        <v>37</v>
      </c>
      <c r="B38" s="5" t="s">
        <v>109</v>
      </c>
    </row>
    <row r="39" spans="1:2" x14ac:dyDescent="0.2">
      <c r="A39" s="5">
        <v>38</v>
      </c>
      <c r="B39" s="5" t="s">
        <v>108</v>
      </c>
    </row>
    <row r="40" spans="1:2" x14ac:dyDescent="0.2">
      <c r="A40" s="5">
        <v>39</v>
      </c>
      <c r="B40" s="5" t="s">
        <v>140</v>
      </c>
    </row>
    <row r="41" spans="1:2" x14ac:dyDescent="0.2">
      <c r="A41" s="5">
        <v>40</v>
      </c>
      <c r="B41" s="5" t="s">
        <v>8215</v>
      </c>
    </row>
    <row r="42" spans="1:2" x14ac:dyDescent="0.2">
      <c r="A42" s="5">
        <v>41</v>
      </c>
      <c r="B42" s="5" t="s">
        <v>141</v>
      </c>
    </row>
    <row r="43" spans="1:2" x14ac:dyDescent="0.2">
      <c r="A43" s="5">
        <v>42</v>
      </c>
      <c r="B43" s="5" t="s">
        <v>120</v>
      </c>
    </row>
    <row r="44" spans="1:2" x14ac:dyDescent="0.2">
      <c r="A44" s="5">
        <v>43</v>
      </c>
      <c r="B44" s="5" t="s">
        <v>118</v>
      </c>
    </row>
    <row r="45" spans="1:2" x14ac:dyDescent="0.2">
      <c r="A45" s="5">
        <v>44</v>
      </c>
      <c r="B45" s="5" t="s">
        <v>8216</v>
      </c>
    </row>
    <row r="46" spans="1:2" x14ac:dyDescent="0.2">
      <c r="A46" s="5">
        <v>45</v>
      </c>
      <c r="B46" s="5" t="s">
        <v>8217</v>
      </c>
    </row>
    <row r="47" spans="1:2" x14ac:dyDescent="0.2">
      <c r="A47" s="5">
        <v>46</v>
      </c>
      <c r="B47" s="5" t="s">
        <v>138</v>
      </c>
    </row>
    <row r="48" spans="1:2" x14ac:dyDescent="0.2">
      <c r="A48" s="5">
        <v>47</v>
      </c>
      <c r="B48" s="5" t="s">
        <v>125</v>
      </c>
    </row>
    <row r="49" spans="1:2" x14ac:dyDescent="0.2">
      <c r="A49" s="5">
        <v>48</v>
      </c>
      <c r="B49" s="5" t="s">
        <v>119</v>
      </c>
    </row>
    <row r="50" spans="1:2" x14ac:dyDescent="0.2">
      <c r="A50" s="5">
        <v>49</v>
      </c>
      <c r="B50" s="5" t="s">
        <v>8218</v>
      </c>
    </row>
    <row r="51" spans="1:2" x14ac:dyDescent="0.2">
      <c r="A51" s="5">
        <v>50</v>
      </c>
      <c r="B51" s="5" t="s">
        <v>8219</v>
      </c>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52619-A20E-402D-84FC-D3D0AC09851C}">
  <sheetPr>
    <tabColor theme="8"/>
  </sheetPr>
  <dimension ref="A1:O368"/>
  <sheetViews>
    <sheetView showGridLines="0" zoomScale="120" zoomScaleNormal="120" workbookViewId="0">
      <selection activeCell="G9" sqref="G9"/>
    </sheetView>
  </sheetViews>
  <sheetFormatPr defaultRowHeight="11.25" customHeight="1" x14ac:dyDescent="0.3"/>
  <cols>
    <col min="1" max="1" width="9" customWidth="1"/>
    <col min="2" max="2" width="21.44140625" bestFit="1" customWidth="1"/>
    <col min="3" max="3" width="36.109375" customWidth="1"/>
    <col min="4" max="4" width="12" bestFit="1" customWidth="1"/>
    <col min="5" max="5" width="14.44140625" bestFit="1" customWidth="1"/>
    <col min="6" max="6" width="9.5546875" customWidth="1"/>
    <col min="7" max="7" width="9.109375" bestFit="1" customWidth="1"/>
    <col min="8" max="8" width="10.6640625" bestFit="1" customWidth="1"/>
    <col min="9" max="9" width="11.44140625" bestFit="1" customWidth="1"/>
    <col min="10" max="10" width="11.5546875" bestFit="1" customWidth="1"/>
    <col min="11" max="11" width="18.109375" bestFit="1" customWidth="1"/>
    <col min="12" max="12" width="16" bestFit="1" customWidth="1"/>
    <col min="13" max="13" width="10.88671875" bestFit="1" customWidth="1"/>
    <col min="14" max="14" width="12.109375" bestFit="1" customWidth="1"/>
    <col min="15" max="15" width="21" bestFit="1" customWidth="1"/>
  </cols>
  <sheetData>
    <row r="1" spans="1:15" ht="11.25" customHeight="1" x14ac:dyDescent="0.3">
      <c r="A1" s="5" t="s">
        <v>207</v>
      </c>
      <c r="B1" s="5" t="s">
        <v>8220</v>
      </c>
      <c r="C1" s="5" t="s">
        <v>8221</v>
      </c>
      <c r="D1" s="5" t="s">
        <v>8222</v>
      </c>
      <c r="E1" s="5" t="s">
        <v>8223</v>
      </c>
      <c r="F1" s="5" t="s">
        <v>8224</v>
      </c>
      <c r="G1" s="5" t="s">
        <v>8225</v>
      </c>
      <c r="H1" s="5" t="s">
        <v>8226</v>
      </c>
      <c r="I1" s="5" t="s">
        <v>8227</v>
      </c>
      <c r="J1" s="5" t="s">
        <v>8228</v>
      </c>
      <c r="K1" s="5" t="s">
        <v>8229</v>
      </c>
      <c r="L1" s="5" t="s">
        <v>8230</v>
      </c>
      <c r="M1" s="5" t="s">
        <v>8231</v>
      </c>
      <c r="N1" s="5" t="s">
        <v>8232</v>
      </c>
      <c r="O1" s="5" t="s">
        <v>8233</v>
      </c>
    </row>
    <row r="2" spans="1:15" ht="11.25" customHeight="1" x14ac:dyDescent="0.3">
      <c r="A2" s="5">
        <v>1</v>
      </c>
      <c r="B2" s="5" t="s">
        <v>8234</v>
      </c>
      <c r="C2" s="5" t="s">
        <v>8235</v>
      </c>
      <c r="D2" s="5" t="s">
        <v>8236</v>
      </c>
      <c r="E2" s="5" t="s">
        <v>29</v>
      </c>
      <c r="F2" s="5" t="s">
        <v>8237</v>
      </c>
      <c r="G2" s="5">
        <v>33.527439999999999</v>
      </c>
      <c r="H2" s="5">
        <v>-86.799049999999994</v>
      </c>
      <c r="I2" s="5" t="s">
        <v>8238</v>
      </c>
      <c r="J2" s="5">
        <v>212461</v>
      </c>
      <c r="K2" s="5">
        <v>89972</v>
      </c>
      <c r="L2" s="5">
        <v>31061</v>
      </c>
      <c r="M2" s="5">
        <v>378353942</v>
      </c>
      <c r="N2" s="5">
        <v>6591013</v>
      </c>
      <c r="O2" s="5" t="s">
        <v>8239</v>
      </c>
    </row>
    <row r="3" spans="1:15" ht="11.25" customHeight="1" x14ac:dyDescent="0.3">
      <c r="A3" s="5">
        <v>2</v>
      </c>
      <c r="B3" s="5" t="s">
        <v>8240</v>
      </c>
      <c r="C3" s="5" t="s">
        <v>8241</v>
      </c>
      <c r="D3" s="5" t="s">
        <v>8236</v>
      </c>
      <c r="E3" s="5" t="s">
        <v>29</v>
      </c>
      <c r="F3" s="5" t="s">
        <v>8237</v>
      </c>
      <c r="G3" s="5">
        <v>34.699010000000001</v>
      </c>
      <c r="H3" s="5">
        <v>-86.672979999999995</v>
      </c>
      <c r="I3" s="5" t="s">
        <v>8242</v>
      </c>
      <c r="J3" s="5">
        <v>190582</v>
      </c>
      <c r="K3" s="5">
        <v>78554</v>
      </c>
      <c r="L3" s="5">
        <v>48775</v>
      </c>
      <c r="M3" s="5">
        <v>552604579</v>
      </c>
      <c r="N3" s="5">
        <v>3452021</v>
      </c>
      <c r="O3" s="5" t="s">
        <v>8239</v>
      </c>
    </row>
    <row r="4" spans="1:15" ht="11.25" customHeight="1" x14ac:dyDescent="0.3">
      <c r="A4" s="5">
        <v>3</v>
      </c>
      <c r="B4" s="5" t="s">
        <v>8243</v>
      </c>
      <c r="C4" s="5" t="s">
        <v>8244</v>
      </c>
      <c r="D4" s="5" t="s">
        <v>8236</v>
      </c>
      <c r="E4" s="5" t="s">
        <v>29</v>
      </c>
      <c r="F4" s="5" t="s">
        <v>8237</v>
      </c>
      <c r="G4" s="5">
        <v>30.69436</v>
      </c>
      <c r="H4" s="5">
        <v>-88.043049999999994</v>
      </c>
      <c r="I4" s="5" t="s">
        <v>8245</v>
      </c>
      <c r="J4" s="5">
        <v>194288</v>
      </c>
      <c r="K4" s="5">
        <v>76170</v>
      </c>
      <c r="L4" s="5">
        <v>38776</v>
      </c>
      <c r="M4" s="5">
        <v>361044263</v>
      </c>
      <c r="N4" s="5">
        <v>105325210</v>
      </c>
      <c r="O4" s="5" t="s">
        <v>8239</v>
      </c>
    </row>
    <row r="5" spans="1:15" ht="11.25" customHeight="1" x14ac:dyDescent="0.3">
      <c r="A5" s="5">
        <v>4</v>
      </c>
      <c r="B5" s="5" t="s">
        <v>8246</v>
      </c>
      <c r="C5" s="5" t="s">
        <v>8247</v>
      </c>
      <c r="D5" s="5" t="s">
        <v>8236</v>
      </c>
      <c r="E5" s="5" t="s">
        <v>29</v>
      </c>
      <c r="F5" s="5" t="s">
        <v>8237</v>
      </c>
      <c r="G5" s="5">
        <v>32.366810000000001</v>
      </c>
      <c r="H5" s="5">
        <v>-86.299970000000002</v>
      </c>
      <c r="I5" s="5" t="s">
        <v>8248</v>
      </c>
      <c r="J5" s="5">
        <v>200602</v>
      </c>
      <c r="K5" s="5">
        <v>79866</v>
      </c>
      <c r="L5" s="5">
        <v>42927</v>
      </c>
      <c r="M5" s="5">
        <v>413985435</v>
      </c>
      <c r="N5" s="5">
        <v>4411954</v>
      </c>
      <c r="O5" s="5" t="s">
        <v>8239</v>
      </c>
    </row>
    <row r="6" spans="1:15" ht="11.25" customHeight="1" x14ac:dyDescent="0.3">
      <c r="A6" s="5">
        <v>5</v>
      </c>
      <c r="B6" s="5" t="s">
        <v>8249</v>
      </c>
      <c r="C6" s="5" t="s">
        <v>8250</v>
      </c>
      <c r="D6" s="5" t="s">
        <v>8251</v>
      </c>
      <c r="E6" s="5" t="s">
        <v>31</v>
      </c>
      <c r="F6" s="5" t="s">
        <v>8237</v>
      </c>
      <c r="G6" s="5">
        <v>34.746479999999998</v>
      </c>
      <c r="H6" s="5">
        <v>-92.289590000000004</v>
      </c>
      <c r="I6" s="5" t="s">
        <v>8252</v>
      </c>
      <c r="J6" s="5">
        <v>197992</v>
      </c>
      <c r="K6" s="5">
        <v>79902</v>
      </c>
      <c r="L6" s="5">
        <v>46085</v>
      </c>
      <c r="M6" s="5">
        <v>307398785</v>
      </c>
      <c r="N6" s="5">
        <v>6758644</v>
      </c>
      <c r="O6" s="5" t="s">
        <v>8239</v>
      </c>
    </row>
    <row r="7" spans="1:15" ht="11.25" customHeight="1" x14ac:dyDescent="0.3">
      <c r="A7" s="5">
        <v>6</v>
      </c>
      <c r="B7" s="5" t="s">
        <v>8253</v>
      </c>
      <c r="C7" s="5" t="s">
        <v>8254</v>
      </c>
      <c r="D7" s="5" t="s">
        <v>8255</v>
      </c>
      <c r="E7" s="5" t="s">
        <v>30</v>
      </c>
      <c r="F7" s="5" t="s">
        <v>8237</v>
      </c>
      <c r="G7" s="5">
        <v>33.306159999999998</v>
      </c>
      <c r="H7" s="5">
        <v>-111.84125</v>
      </c>
      <c r="I7" s="5" t="s">
        <v>8256</v>
      </c>
      <c r="J7" s="5">
        <v>260828</v>
      </c>
      <c r="K7" s="5">
        <v>88973</v>
      </c>
      <c r="L7" s="5">
        <v>72695</v>
      </c>
      <c r="M7" s="5">
        <v>168153308</v>
      </c>
      <c r="N7" s="5">
        <v>260378</v>
      </c>
      <c r="O7" s="5" t="s">
        <v>8257</v>
      </c>
    </row>
    <row r="8" spans="1:15" ht="11.25" customHeight="1" x14ac:dyDescent="0.3">
      <c r="A8" s="5">
        <v>7</v>
      </c>
      <c r="B8" s="5" t="s">
        <v>8258</v>
      </c>
      <c r="C8" s="5" t="s">
        <v>8254</v>
      </c>
      <c r="D8" s="5" t="s">
        <v>8255</v>
      </c>
      <c r="E8" s="5" t="s">
        <v>30</v>
      </c>
      <c r="F8" s="5" t="s">
        <v>8259</v>
      </c>
      <c r="G8" s="5">
        <v>33.352829999999997</v>
      </c>
      <c r="H8" s="5">
        <v>-111.78903</v>
      </c>
      <c r="I8" s="5" t="s">
        <v>8256</v>
      </c>
      <c r="J8" s="5">
        <v>247542</v>
      </c>
      <c r="K8" s="5">
        <v>73617</v>
      </c>
      <c r="L8" s="5">
        <v>82424</v>
      </c>
      <c r="M8" s="5">
        <v>176124143</v>
      </c>
      <c r="N8" s="5">
        <v>510475</v>
      </c>
      <c r="O8" s="5" t="s">
        <v>8257</v>
      </c>
    </row>
    <row r="9" spans="1:15" ht="11.25" customHeight="1" x14ac:dyDescent="0.3">
      <c r="A9" s="5">
        <v>8</v>
      </c>
      <c r="B9" s="5" t="s">
        <v>8260</v>
      </c>
      <c r="C9" s="5" t="s">
        <v>8254</v>
      </c>
      <c r="D9" s="5" t="s">
        <v>8255</v>
      </c>
      <c r="E9" s="5" t="s">
        <v>30</v>
      </c>
      <c r="F9" s="5" t="s">
        <v>8237</v>
      </c>
      <c r="G9" s="5">
        <v>33.538649999999997</v>
      </c>
      <c r="H9" s="5">
        <v>-112.18599</v>
      </c>
      <c r="I9" s="5" t="s">
        <v>8261</v>
      </c>
      <c r="J9" s="5">
        <v>240126</v>
      </c>
      <c r="K9" s="5">
        <v>79152</v>
      </c>
      <c r="L9" s="5">
        <v>46776</v>
      </c>
      <c r="M9" s="5">
        <v>153029354</v>
      </c>
      <c r="N9" s="5">
        <v>1003996</v>
      </c>
      <c r="O9" s="5" t="s">
        <v>8257</v>
      </c>
    </row>
    <row r="10" spans="1:15" ht="11.25" customHeight="1" x14ac:dyDescent="0.3">
      <c r="A10" s="5">
        <v>9</v>
      </c>
      <c r="B10" s="5" t="s">
        <v>8262</v>
      </c>
      <c r="C10" s="5" t="s">
        <v>8254</v>
      </c>
      <c r="D10" s="5" t="s">
        <v>8255</v>
      </c>
      <c r="E10" s="5" t="s">
        <v>30</v>
      </c>
      <c r="F10" s="5" t="s">
        <v>8237</v>
      </c>
      <c r="G10" s="5">
        <v>33.422269999999997</v>
      </c>
      <c r="H10" s="5">
        <v>-111.82264000000001</v>
      </c>
      <c r="I10" s="5" t="s">
        <v>8256</v>
      </c>
      <c r="J10" s="5">
        <v>471825</v>
      </c>
      <c r="K10" s="5">
        <v>168914</v>
      </c>
      <c r="L10" s="5">
        <v>48809</v>
      </c>
      <c r="M10" s="5">
        <v>357097953</v>
      </c>
      <c r="N10" s="5">
        <v>1950781</v>
      </c>
      <c r="O10" s="5" t="s">
        <v>8257</v>
      </c>
    </row>
    <row r="11" spans="1:15" ht="11.25" customHeight="1" x14ac:dyDescent="0.3">
      <c r="A11" s="5">
        <v>10</v>
      </c>
      <c r="B11" s="5" t="s">
        <v>8263</v>
      </c>
      <c r="C11" s="5" t="s">
        <v>8264</v>
      </c>
      <c r="D11" s="5" t="s">
        <v>8255</v>
      </c>
      <c r="E11" s="5" t="s">
        <v>30</v>
      </c>
      <c r="F11" s="5" t="s">
        <v>8237</v>
      </c>
      <c r="G11" s="5">
        <v>33.786200000000001</v>
      </c>
      <c r="H11" s="5">
        <v>-112.30801</v>
      </c>
      <c r="I11" s="5" t="s">
        <v>8265</v>
      </c>
      <c r="J11" s="5">
        <v>171237</v>
      </c>
      <c r="K11" s="5">
        <v>58588</v>
      </c>
      <c r="L11" s="5">
        <v>65314</v>
      </c>
      <c r="M11" s="5">
        <v>455011748</v>
      </c>
      <c r="N11" s="5">
        <v>8864869</v>
      </c>
      <c r="O11" s="5" t="s">
        <v>8257</v>
      </c>
    </row>
    <row r="12" spans="1:15" ht="11.25" customHeight="1" x14ac:dyDescent="0.3">
      <c r="A12" s="5">
        <v>11</v>
      </c>
      <c r="B12" s="5" t="s">
        <v>8266</v>
      </c>
      <c r="C12" s="5" t="s">
        <v>8254</v>
      </c>
      <c r="D12" s="5" t="s">
        <v>8255</v>
      </c>
      <c r="E12" s="5" t="s">
        <v>30</v>
      </c>
      <c r="F12" s="5" t="s">
        <v>8237</v>
      </c>
      <c r="G12" s="5">
        <v>33.44838</v>
      </c>
      <c r="H12" s="5">
        <v>-112.07404</v>
      </c>
      <c r="I12" s="5" t="s">
        <v>8267</v>
      </c>
      <c r="J12" s="5">
        <v>1563025</v>
      </c>
      <c r="K12" s="5">
        <v>525610</v>
      </c>
      <c r="L12" s="5">
        <v>47326</v>
      </c>
      <c r="M12" s="5">
        <v>1340692038</v>
      </c>
      <c r="N12" s="5">
        <v>3247104</v>
      </c>
      <c r="O12" s="5" t="s">
        <v>8257</v>
      </c>
    </row>
    <row r="13" spans="1:15" ht="11.25" customHeight="1" x14ac:dyDescent="0.3">
      <c r="A13" s="5">
        <v>12</v>
      </c>
      <c r="B13" s="5" t="s">
        <v>8268</v>
      </c>
      <c r="C13" s="5" t="s">
        <v>8254</v>
      </c>
      <c r="D13" s="5" t="s">
        <v>8255</v>
      </c>
      <c r="E13" s="5" t="s">
        <v>30</v>
      </c>
      <c r="F13" s="5" t="s">
        <v>8237</v>
      </c>
      <c r="G13" s="5">
        <v>33.509210000000003</v>
      </c>
      <c r="H13" s="5">
        <v>-111.89903</v>
      </c>
      <c r="I13" s="5" t="s">
        <v>8256</v>
      </c>
      <c r="J13" s="5">
        <v>236839</v>
      </c>
      <c r="K13" s="5">
        <v>102424</v>
      </c>
      <c r="L13" s="5">
        <v>73288</v>
      </c>
      <c r="M13" s="5">
        <v>476410748</v>
      </c>
      <c r="N13" s="5">
        <v>1220280</v>
      </c>
      <c r="O13" s="5" t="s">
        <v>8257</v>
      </c>
    </row>
    <row r="14" spans="1:15" ht="11.25" customHeight="1" x14ac:dyDescent="0.3">
      <c r="A14" s="5">
        <v>13</v>
      </c>
      <c r="B14" s="5" t="s">
        <v>8269</v>
      </c>
      <c r="C14" s="5" t="s">
        <v>8254</v>
      </c>
      <c r="D14" s="5" t="s">
        <v>8255</v>
      </c>
      <c r="E14" s="5" t="s">
        <v>30</v>
      </c>
      <c r="F14" s="5" t="s">
        <v>8237</v>
      </c>
      <c r="G14" s="5">
        <v>33.630589999999998</v>
      </c>
      <c r="H14" s="5">
        <v>-112.33322</v>
      </c>
      <c r="I14" s="5" t="s">
        <v>8261</v>
      </c>
      <c r="J14" s="5">
        <v>128422</v>
      </c>
      <c r="K14" s="5">
        <v>45054</v>
      </c>
      <c r="L14" s="5">
        <v>59916</v>
      </c>
      <c r="M14" s="5">
        <v>279333692</v>
      </c>
      <c r="N14" s="5">
        <v>295024</v>
      </c>
      <c r="O14" s="5" t="s">
        <v>8257</v>
      </c>
    </row>
    <row r="15" spans="1:15" ht="11.25" customHeight="1" x14ac:dyDescent="0.3">
      <c r="A15" s="5">
        <v>14</v>
      </c>
      <c r="B15" s="5" t="s">
        <v>8270</v>
      </c>
      <c r="C15" s="5" t="s">
        <v>8254</v>
      </c>
      <c r="D15" s="5" t="s">
        <v>8255</v>
      </c>
      <c r="E15" s="5" t="s">
        <v>30</v>
      </c>
      <c r="F15" s="5" t="s">
        <v>8237</v>
      </c>
      <c r="G15" s="5">
        <v>33.414769999999997</v>
      </c>
      <c r="H15" s="5">
        <v>-111.90931</v>
      </c>
      <c r="I15" s="5" t="s">
        <v>8256</v>
      </c>
      <c r="J15" s="5">
        <v>175826</v>
      </c>
      <c r="K15" s="5">
        <v>64810</v>
      </c>
      <c r="L15" s="5">
        <v>49012</v>
      </c>
      <c r="M15" s="5">
        <v>103510700</v>
      </c>
      <c r="N15" s="5">
        <v>674096</v>
      </c>
      <c r="O15" s="5" t="s">
        <v>8257</v>
      </c>
    </row>
    <row r="16" spans="1:15" ht="11.25" customHeight="1" x14ac:dyDescent="0.3">
      <c r="A16" s="5">
        <v>15</v>
      </c>
      <c r="B16" s="5" t="s">
        <v>8271</v>
      </c>
      <c r="C16" s="5" t="s">
        <v>8272</v>
      </c>
      <c r="D16" s="5" t="s">
        <v>8255</v>
      </c>
      <c r="E16" s="5" t="s">
        <v>30</v>
      </c>
      <c r="F16" s="5" t="s">
        <v>8237</v>
      </c>
      <c r="G16" s="5">
        <v>32.221739999999997</v>
      </c>
      <c r="H16" s="5">
        <v>-110.92648</v>
      </c>
      <c r="I16" s="5" t="s">
        <v>8273</v>
      </c>
      <c r="J16" s="5">
        <v>531641</v>
      </c>
      <c r="K16" s="5">
        <v>206342</v>
      </c>
      <c r="L16" s="5">
        <v>37149</v>
      </c>
      <c r="M16" s="5">
        <v>597790363</v>
      </c>
      <c r="N16" s="5">
        <v>819492</v>
      </c>
      <c r="O16" s="5" t="s">
        <v>8257</v>
      </c>
    </row>
    <row r="17" spans="1:15" ht="11.25" customHeight="1" x14ac:dyDescent="0.3">
      <c r="A17" s="5">
        <v>16</v>
      </c>
      <c r="B17" s="5" t="s">
        <v>8274</v>
      </c>
      <c r="C17" s="5" t="s">
        <v>8275</v>
      </c>
      <c r="D17" s="5" t="s">
        <v>8276</v>
      </c>
      <c r="E17" s="5" t="s">
        <v>32</v>
      </c>
      <c r="F17" s="5" t="s">
        <v>8237</v>
      </c>
      <c r="G17" s="5">
        <v>33.835290000000001</v>
      </c>
      <c r="H17" s="5">
        <v>-117.9145</v>
      </c>
      <c r="I17" s="5" t="s">
        <v>8277</v>
      </c>
      <c r="J17" s="5">
        <v>350742</v>
      </c>
      <c r="K17" s="5">
        <v>99670</v>
      </c>
      <c r="L17" s="5">
        <v>60752</v>
      </c>
      <c r="M17" s="5">
        <v>129438076</v>
      </c>
      <c r="N17" s="5">
        <v>2457142</v>
      </c>
      <c r="O17" s="5" t="s">
        <v>8278</v>
      </c>
    </row>
    <row r="18" spans="1:15" ht="11.25" customHeight="1" x14ac:dyDescent="0.3">
      <c r="A18" s="5">
        <v>17</v>
      </c>
      <c r="B18" s="5" t="s">
        <v>8279</v>
      </c>
      <c r="C18" s="5" t="s">
        <v>8280</v>
      </c>
      <c r="D18" s="5" t="s">
        <v>8276</v>
      </c>
      <c r="E18" s="5" t="s">
        <v>32</v>
      </c>
      <c r="F18" s="5" t="s">
        <v>8237</v>
      </c>
      <c r="G18" s="5">
        <v>38.004919999999998</v>
      </c>
      <c r="H18" s="5">
        <v>-121.80579</v>
      </c>
      <c r="I18" s="5" t="s">
        <v>8281</v>
      </c>
      <c r="J18" s="5">
        <v>110542</v>
      </c>
      <c r="K18" s="5">
        <v>33718</v>
      </c>
      <c r="L18" s="5">
        <v>64329</v>
      </c>
      <c r="M18" s="5">
        <v>76173197</v>
      </c>
      <c r="N18" s="5">
        <v>1842711</v>
      </c>
      <c r="O18" s="5" t="s">
        <v>8278</v>
      </c>
    </row>
    <row r="19" spans="1:15" ht="11.25" customHeight="1" x14ac:dyDescent="0.3">
      <c r="A19" s="5">
        <v>18</v>
      </c>
      <c r="B19" s="5" t="s">
        <v>8282</v>
      </c>
      <c r="C19" s="5" t="s">
        <v>8283</v>
      </c>
      <c r="D19" s="5" t="s">
        <v>8276</v>
      </c>
      <c r="E19" s="5" t="s">
        <v>32</v>
      </c>
      <c r="F19" s="5" t="s">
        <v>8237</v>
      </c>
      <c r="G19" s="5">
        <v>35.373289999999997</v>
      </c>
      <c r="H19" s="5">
        <v>-119.01871</v>
      </c>
      <c r="I19" s="5" t="s">
        <v>8284</v>
      </c>
      <c r="J19" s="5">
        <v>373640</v>
      </c>
      <c r="K19" s="5">
        <v>112439</v>
      </c>
      <c r="L19" s="5">
        <v>57095</v>
      </c>
      <c r="M19" s="5">
        <v>385366784</v>
      </c>
      <c r="N19" s="5">
        <v>3809676</v>
      </c>
      <c r="O19" s="5" t="s">
        <v>8278</v>
      </c>
    </row>
    <row r="20" spans="1:15" ht="11.25" customHeight="1" x14ac:dyDescent="0.3">
      <c r="A20" s="5">
        <v>19</v>
      </c>
      <c r="B20" s="5" t="s">
        <v>8285</v>
      </c>
      <c r="C20" s="5" t="s">
        <v>8286</v>
      </c>
      <c r="D20" s="5" t="s">
        <v>8276</v>
      </c>
      <c r="E20" s="5" t="s">
        <v>32</v>
      </c>
      <c r="F20" s="5" t="s">
        <v>8237</v>
      </c>
      <c r="G20" s="5">
        <v>37.871589999999998</v>
      </c>
      <c r="H20" s="5">
        <v>-122.27275</v>
      </c>
      <c r="I20" s="5" t="s">
        <v>8287</v>
      </c>
      <c r="J20" s="5">
        <v>120972</v>
      </c>
      <c r="K20" s="5">
        <v>45917</v>
      </c>
      <c r="L20" s="5">
        <v>66237</v>
      </c>
      <c r="M20" s="5">
        <v>27106077</v>
      </c>
      <c r="N20" s="5">
        <v>18715614</v>
      </c>
      <c r="O20" s="5" t="s">
        <v>8278</v>
      </c>
    </row>
    <row r="21" spans="1:15" ht="11.25" customHeight="1" x14ac:dyDescent="0.3">
      <c r="A21" s="5">
        <v>20</v>
      </c>
      <c r="B21" s="5" t="s">
        <v>8288</v>
      </c>
      <c r="C21" s="5" t="s">
        <v>8289</v>
      </c>
      <c r="D21" s="5" t="s">
        <v>8276</v>
      </c>
      <c r="E21" s="5" t="s">
        <v>32</v>
      </c>
      <c r="F21" s="5" t="s">
        <v>8237</v>
      </c>
      <c r="G21" s="5">
        <v>34.180840000000003</v>
      </c>
      <c r="H21" s="5">
        <v>-118.30897</v>
      </c>
      <c r="I21" s="5" t="s">
        <v>8290</v>
      </c>
      <c r="J21" s="5">
        <v>105319</v>
      </c>
      <c r="K21" s="5">
        <v>41361</v>
      </c>
      <c r="L21" s="5">
        <v>66076</v>
      </c>
      <c r="M21" s="5">
        <v>44947219</v>
      </c>
      <c r="N21" s="5">
        <v>94286</v>
      </c>
      <c r="O21" s="5" t="s">
        <v>8278</v>
      </c>
    </row>
    <row r="22" spans="1:15" ht="11.25" customHeight="1" x14ac:dyDescent="0.3">
      <c r="A22" s="5">
        <v>21</v>
      </c>
      <c r="B22" s="5" t="s">
        <v>8291</v>
      </c>
      <c r="C22" s="5" t="s">
        <v>8292</v>
      </c>
      <c r="D22" s="5" t="s">
        <v>8276</v>
      </c>
      <c r="E22" s="5" t="s">
        <v>32</v>
      </c>
      <c r="F22" s="5" t="s">
        <v>8237</v>
      </c>
      <c r="G22" s="5">
        <v>33.158090000000001</v>
      </c>
      <c r="H22" s="5">
        <v>-117.35059</v>
      </c>
      <c r="I22" s="5" t="s">
        <v>8293</v>
      </c>
      <c r="J22" s="5">
        <v>113453</v>
      </c>
      <c r="K22" s="5">
        <v>42791</v>
      </c>
      <c r="L22" s="5">
        <v>90597</v>
      </c>
      <c r="M22" s="5">
        <v>97713477</v>
      </c>
      <c r="N22" s="5">
        <v>3595655</v>
      </c>
      <c r="O22" s="5" t="s">
        <v>8278</v>
      </c>
    </row>
    <row r="23" spans="1:15" ht="11.25" customHeight="1" x14ac:dyDescent="0.3">
      <c r="A23" s="5">
        <v>22</v>
      </c>
      <c r="B23" s="5" t="s">
        <v>8294</v>
      </c>
      <c r="C23" s="5" t="s">
        <v>8292</v>
      </c>
      <c r="D23" s="5" t="s">
        <v>8276</v>
      </c>
      <c r="E23" s="5" t="s">
        <v>32</v>
      </c>
      <c r="F23" s="5" t="s">
        <v>8237</v>
      </c>
      <c r="G23" s="5">
        <v>32.64</v>
      </c>
      <c r="H23" s="5">
        <v>-117.08417</v>
      </c>
      <c r="I23" s="5" t="s">
        <v>8295</v>
      </c>
      <c r="J23" s="5">
        <v>265757</v>
      </c>
      <c r="K23" s="5">
        <v>78066</v>
      </c>
      <c r="L23" s="5">
        <v>65185</v>
      </c>
      <c r="M23" s="5">
        <v>128544440</v>
      </c>
      <c r="N23" s="5">
        <v>6380135</v>
      </c>
      <c r="O23" s="5" t="s">
        <v>8278</v>
      </c>
    </row>
    <row r="24" spans="1:15" ht="11.25" customHeight="1" x14ac:dyDescent="0.3">
      <c r="A24" s="5">
        <v>23</v>
      </c>
      <c r="B24" s="5" t="s">
        <v>8296</v>
      </c>
      <c r="C24" s="5" t="s">
        <v>8297</v>
      </c>
      <c r="D24" s="5" t="s">
        <v>8276</v>
      </c>
      <c r="E24" s="5" t="s">
        <v>32</v>
      </c>
      <c r="F24" s="5" t="s">
        <v>8237</v>
      </c>
      <c r="G24" s="5">
        <v>36.825229999999998</v>
      </c>
      <c r="H24" s="5">
        <v>-119.70292000000001</v>
      </c>
      <c r="I24" s="5" t="s">
        <v>8298</v>
      </c>
      <c r="J24" s="5">
        <v>104180</v>
      </c>
      <c r="K24" s="5">
        <v>34512</v>
      </c>
      <c r="L24" s="5">
        <v>62666</v>
      </c>
      <c r="M24" s="5">
        <v>62693928</v>
      </c>
      <c r="N24" s="5">
        <v>0</v>
      </c>
      <c r="O24" s="5" t="s">
        <v>8278</v>
      </c>
    </row>
    <row r="25" spans="1:15" ht="11.25" customHeight="1" x14ac:dyDescent="0.3">
      <c r="A25" s="5">
        <v>24</v>
      </c>
      <c r="B25" s="5" t="s">
        <v>8299</v>
      </c>
      <c r="C25" s="5" t="s">
        <v>8280</v>
      </c>
      <c r="D25" s="5" t="s">
        <v>8276</v>
      </c>
      <c r="E25" s="5" t="s">
        <v>32</v>
      </c>
      <c r="F25" s="5" t="s">
        <v>8237</v>
      </c>
      <c r="G25" s="5">
        <v>37.977980000000002</v>
      </c>
      <c r="H25" s="5">
        <v>-122.03107</v>
      </c>
      <c r="I25" s="5" t="s">
        <v>8281</v>
      </c>
      <c r="J25" s="5">
        <v>128667</v>
      </c>
      <c r="K25" s="5">
        <v>45409</v>
      </c>
      <c r="L25" s="5">
        <v>68318</v>
      </c>
      <c r="M25" s="5">
        <v>79108534</v>
      </c>
      <c r="N25" s="5">
        <v>0</v>
      </c>
      <c r="O25" s="5" t="s">
        <v>8278</v>
      </c>
    </row>
    <row r="26" spans="1:15" ht="11.25" customHeight="1" x14ac:dyDescent="0.3">
      <c r="A26" s="5">
        <v>25</v>
      </c>
      <c r="B26" s="5" t="s">
        <v>8300</v>
      </c>
      <c r="C26" s="5" t="s">
        <v>8301</v>
      </c>
      <c r="D26" s="5" t="s">
        <v>8276</v>
      </c>
      <c r="E26" s="5" t="s">
        <v>32</v>
      </c>
      <c r="F26" s="5" t="s">
        <v>8237</v>
      </c>
      <c r="G26" s="5">
        <v>33.87529</v>
      </c>
      <c r="H26" s="5">
        <v>-117.56644</v>
      </c>
      <c r="I26" s="5" t="s">
        <v>8302</v>
      </c>
      <c r="J26" s="5">
        <v>164226</v>
      </c>
      <c r="K26" s="5">
        <v>48156</v>
      </c>
      <c r="L26" s="5">
        <v>74149</v>
      </c>
      <c r="M26" s="5">
        <v>102233537</v>
      </c>
      <c r="N26" s="5">
        <v>211897</v>
      </c>
      <c r="O26" s="5" t="s">
        <v>8278</v>
      </c>
    </row>
    <row r="27" spans="1:15" ht="11.25" customHeight="1" x14ac:dyDescent="0.3">
      <c r="A27" s="5">
        <v>26</v>
      </c>
      <c r="B27" s="5" t="s">
        <v>8303</v>
      </c>
      <c r="C27" s="5" t="s">
        <v>8275</v>
      </c>
      <c r="D27" s="5" t="s">
        <v>8276</v>
      </c>
      <c r="E27" s="5" t="s">
        <v>32</v>
      </c>
      <c r="F27" s="5" t="s">
        <v>8237</v>
      </c>
      <c r="G27" s="5">
        <v>33.641129999999997</v>
      </c>
      <c r="H27" s="5">
        <v>-117.91867000000001</v>
      </c>
      <c r="I27" s="5" t="s">
        <v>8304</v>
      </c>
      <c r="J27" s="5">
        <v>113204</v>
      </c>
      <c r="K27" s="5">
        <v>40908</v>
      </c>
      <c r="L27" s="5">
        <v>66459</v>
      </c>
      <c r="M27" s="5">
        <v>40723584</v>
      </c>
      <c r="N27" s="5">
        <v>211253</v>
      </c>
      <c r="O27" s="5" t="s">
        <v>8278</v>
      </c>
    </row>
    <row r="28" spans="1:15" ht="11.25" customHeight="1" x14ac:dyDescent="0.3">
      <c r="A28" s="5">
        <v>27</v>
      </c>
      <c r="B28" s="5" t="s">
        <v>8305</v>
      </c>
      <c r="C28" s="5" t="s">
        <v>8306</v>
      </c>
      <c r="D28" s="5" t="s">
        <v>8276</v>
      </c>
      <c r="E28" s="5" t="s">
        <v>32</v>
      </c>
      <c r="F28" s="5" t="s">
        <v>8237</v>
      </c>
      <c r="G28" s="5">
        <v>37.705829999999999</v>
      </c>
      <c r="H28" s="5">
        <v>-122.46194</v>
      </c>
      <c r="I28" s="5" t="s">
        <v>8307</v>
      </c>
      <c r="J28" s="5">
        <v>106562</v>
      </c>
      <c r="K28" s="5">
        <v>31137</v>
      </c>
      <c r="L28" s="5">
        <v>74449</v>
      </c>
      <c r="M28" s="5">
        <v>19788422</v>
      </c>
      <c r="N28" s="5">
        <v>0</v>
      </c>
      <c r="O28" s="5" t="s">
        <v>8278</v>
      </c>
    </row>
    <row r="29" spans="1:15" ht="11.25" customHeight="1" x14ac:dyDescent="0.3">
      <c r="A29" s="5">
        <v>28</v>
      </c>
      <c r="B29" s="5" t="s">
        <v>8308</v>
      </c>
      <c r="C29" s="5" t="s">
        <v>8289</v>
      </c>
      <c r="D29" s="5" t="s">
        <v>8276</v>
      </c>
      <c r="E29" s="5" t="s">
        <v>32</v>
      </c>
      <c r="F29" s="5" t="s">
        <v>8237</v>
      </c>
      <c r="G29" s="5">
        <v>33.940010000000001</v>
      </c>
      <c r="H29" s="5">
        <v>-118.13257</v>
      </c>
      <c r="I29" s="5" t="s">
        <v>8309</v>
      </c>
      <c r="J29" s="5">
        <v>114219</v>
      </c>
      <c r="K29" s="5">
        <v>32738</v>
      </c>
      <c r="L29" s="5">
        <v>62897</v>
      </c>
      <c r="M29" s="5">
        <v>32136795</v>
      </c>
      <c r="N29" s="5">
        <v>414376</v>
      </c>
      <c r="O29" s="5" t="s">
        <v>8278</v>
      </c>
    </row>
    <row r="30" spans="1:15" ht="11.25" customHeight="1" x14ac:dyDescent="0.3">
      <c r="A30" s="5">
        <v>29</v>
      </c>
      <c r="B30" s="5" t="s">
        <v>8310</v>
      </c>
      <c r="C30" s="5" t="s">
        <v>8289</v>
      </c>
      <c r="D30" s="5" t="s">
        <v>8276</v>
      </c>
      <c r="E30" s="5" t="s">
        <v>32</v>
      </c>
      <c r="F30" s="5" t="s">
        <v>8311</v>
      </c>
      <c r="G30" s="5">
        <v>34.023899999999998</v>
      </c>
      <c r="H30" s="5">
        <v>-118.17202</v>
      </c>
      <c r="I30" s="5" t="s">
        <v>8312</v>
      </c>
      <c r="J30" s="5">
        <v>127610</v>
      </c>
      <c r="K30" s="5">
        <v>31400</v>
      </c>
      <c r="L30" s="5">
        <v>38766</v>
      </c>
      <c r="M30" s="5">
        <v>19298247</v>
      </c>
      <c r="N30" s="5">
        <v>11013</v>
      </c>
      <c r="O30" s="5" t="s">
        <v>8278</v>
      </c>
    </row>
    <row r="31" spans="1:15" ht="11.25" customHeight="1" x14ac:dyDescent="0.3">
      <c r="A31" s="5">
        <v>30</v>
      </c>
      <c r="B31" s="5" t="s">
        <v>8313</v>
      </c>
      <c r="C31" s="5" t="s">
        <v>8292</v>
      </c>
      <c r="D31" s="5" t="s">
        <v>8276</v>
      </c>
      <c r="E31" s="5" t="s">
        <v>32</v>
      </c>
      <c r="F31" s="5" t="s">
        <v>8237</v>
      </c>
      <c r="G31" s="5">
        <v>32.79477</v>
      </c>
      <c r="H31" s="5">
        <v>-116.96253</v>
      </c>
      <c r="I31" s="5" t="s">
        <v>8295</v>
      </c>
      <c r="J31" s="5">
        <v>103679</v>
      </c>
      <c r="K31" s="5">
        <v>32564</v>
      </c>
      <c r="L31" s="5">
        <v>45925</v>
      </c>
      <c r="M31" s="5">
        <v>37516310</v>
      </c>
      <c r="N31" s="5">
        <v>0</v>
      </c>
      <c r="O31" s="5" t="s">
        <v>8278</v>
      </c>
    </row>
    <row r="32" spans="1:15" ht="11.25" customHeight="1" x14ac:dyDescent="0.3">
      <c r="A32" s="5">
        <v>31</v>
      </c>
      <c r="B32" s="5" t="s">
        <v>8314</v>
      </c>
      <c r="C32" s="5" t="s">
        <v>8315</v>
      </c>
      <c r="D32" s="5" t="s">
        <v>8276</v>
      </c>
      <c r="E32" s="5" t="s">
        <v>32</v>
      </c>
      <c r="F32" s="5" t="s">
        <v>8237</v>
      </c>
      <c r="G32" s="5">
        <v>38.408799999999999</v>
      </c>
      <c r="H32" s="5">
        <v>-121.37161999999999</v>
      </c>
      <c r="I32" s="5" t="s">
        <v>8316</v>
      </c>
      <c r="J32" s="5">
        <v>166913</v>
      </c>
      <c r="K32" s="5">
        <v>49316</v>
      </c>
      <c r="L32" s="5">
        <v>79487</v>
      </c>
      <c r="M32" s="5">
        <v>109287233</v>
      </c>
      <c r="N32" s="5">
        <v>120267</v>
      </c>
      <c r="O32" s="5" t="s">
        <v>8278</v>
      </c>
    </row>
    <row r="33" spans="1:15" ht="11.25" customHeight="1" x14ac:dyDescent="0.3">
      <c r="A33" s="5">
        <v>32</v>
      </c>
      <c r="B33" s="5" t="s">
        <v>8317</v>
      </c>
      <c r="C33" s="5" t="s">
        <v>8289</v>
      </c>
      <c r="D33" s="5" t="s">
        <v>8276</v>
      </c>
      <c r="E33" s="5" t="s">
        <v>32</v>
      </c>
      <c r="F33" s="5" t="s">
        <v>8237</v>
      </c>
      <c r="G33" s="5">
        <v>34.068620000000003</v>
      </c>
      <c r="H33" s="5">
        <v>-118.02757</v>
      </c>
      <c r="I33" s="5" t="s">
        <v>8318</v>
      </c>
      <c r="J33" s="5">
        <v>116732</v>
      </c>
      <c r="K33" s="5">
        <v>30752</v>
      </c>
      <c r="L33" s="5">
        <v>38085</v>
      </c>
      <c r="M33" s="5">
        <v>24766390</v>
      </c>
      <c r="N33" s="5">
        <v>221652</v>
      </c>
      <c r="O33" s="5" t="s">
        <v>8278</v>
      </c>
    </row>
    <row r="34" spans="1:15" ht="11.25" customHeight="1" x14ac:dyDescent="0.3">
      <c r="A34" s="5">
        <v>33</v>
      </c>
      <c r="B34" s="5" t="s">
        <v>8319</v>
      </c>
      <c r="C34" s="5" t="s">
        <v>8292</v>
      </c>
      <c r="D34" s="5" t="s">
        <v>8276</v>
      </c>
      <c r="E34" s="5" t="s">
        <v>32</v>
      </c>
      <c r="F34" s="5" t="s">
        <v>8237</v>
      </c>
      <c r="G34" s="5">
        <v>33.119210000000002</v>
      </c>
      <c r="H34" s="5">
        <v>-117.08642</v>
      </c>
      <c r="I34" s="5" t="s">
        <v>8293</v>
      </c>
      <c r="J34" s="5">
        <v>151451</v>
      </c>
      <c r="K34" s="5">
        <v>45041</v>
      </c>
      <c r="L34" s="5">
        <v>50899</v>
      </c>
      <c r="M34" s="5">
        <v>96015101</v>
      </c>
      <c r="N34" s="5">
        <v>455887</v>
      </c>
      <c r="O34" s="5" t="s">
        <v>8278</v>
      </c>
    </row>
    <row r="35" spans="1:15" ht="11.25" customHeight="1" x14ac:dyDescent="0.3">
      <c r="A35" s="5">
        <v>34</v>
      </c>
      <c r="B35" s="5" t="s">
        <v>8320</v>
      </c>
      <c r="C35" s="5" t="s">
        <v>8321</v>
      </c>
      <c r="D35" s="5" t="s">
        <v>8276</v>
      </c>
      <c r="E35" s="5" t="s">
        <v>32</v>
      </c>
      <c r="F35" s="5" t="s">
        <v>8237</v>
      </c>
      <c r="G35" s="5">
        <v>38.249360000000003</v>
      </c>
      <c r="H35" s="5">
        <v>-122.03997</v>
      </c>
      <c r="I35" s="5" t="s">
        <v>8322</v>
      </c>
      <c r="J35" s="5">
        <v>112970</v>
      </c>
      <c r="K35" s="5">
        <v>34623</v>
      </c>
      <c r="L35" s="5">
        <v>67364</v>
      </c>
      <c r="M35" s="5">
        <v>105971964</v>
      </c>
      <c r="N35" s="5">
        <v>696390</v>
      </c>
      <c r="O35" s="5" t="s">
        <v>8278</v>
      </c>
    </row>
    <row r="36" spans="1:15" ht="11.25" customHeight="1" x14ac:dyDescent="0.3">
      <c r="A36" s="5">
        <v>35</v>
      </c>
      <c r="B36" s="5" t="s">
        <v>8323</v>
      </c>
      <c r="C36" s="5" t="s">
        <v>8324</v>
      </c>
      <c r="D36" s="5" t="s">
        <v>8276</v>
      </c>
      <c r="E36" s="5" t="s">
        <v>32</v>
      </c>
      <c r="F36" s="5" t="s">
        <v>8237</v>
      </c>
      <c r="G36" s="5">
        <v>34.092230000000001</v>
      </c>
      <c r="H36" s="5">
        <v>-117.43505</v>
      </c>
      <c r="I36" s="5" t="s">
        <v>8325</v>
      </c>
      <c r="J36" s="5">
        <v>207460</v>
      </c>
      <c r="K36" s="5">
        <v>49975</v>
      </c>
      <c r="L36" s="5">
        <v>64824</v>
      </c>
      <c r="M36" s="5">
        <v>111418803</v>
      </c>
      <c r="N36" s="5">
        <v>0</v>
      </c>
      <c r="O36" s="5" t="s">
        <v>8278</v>
      </c>
    </row>
    <row r="37" spans="1:15" ht="11.25" customHeight="1" x14ac:dyDescent="0.3">
      <c r="A37" s="5">
        <v>36</v>
      </c>
      <c r="B37" s="5" t="s">
        <v>8326</v>
      </c>
      <c r="C37" s="5" t="s">
        <v>8286</v>
      </c>
      <c r="D37" s="5" t="s">
        <v>8276</v>
      </c>
      <c r="E37" s="5" t="s">
        <v>32</v>
      </c>
      <c r="F37" s="5" t="s">
        <v>8237</v>
      </c>
      <c r="G37" s="5">
        <v>37.548270000000002</v>
      </c>
      <c r="H37" s="5">
        <v>-121.98857</v>
      </c>
      <c r="I37" s="5" t="s">
        <v>8287</v>
      </c>
      <c r="J37" s="5">
        <v>232206</v>
      </c>
      <c r="K37" s="5">
        <v>72684</v>
      </c>
      <c r="L37" s="5">
        <v>105355</v>
      </c>
      <c r="M37" s="5">
        <v>200632984</v>
      </c>
      <c r="N37" s="5">
        <v>26291597</v>
      </c>
      <c r="O37" s="5" t="s">
        <v>8278</v>
      </c>
    </row>
    <row r="38" spans="1:15" ht="11.25" customHeight="1" x14ac:dyDescent="0.3">
      <c r="A38" s="5">
        <v>37</v>
      </c>
      <c r="B38" s="5" t="s">
        <v>8327</v>
      </c>
      <c r="C38" s="5" t="s">
        <v>8297</v>
      </c>
      <c r="D38" s="5" t="s">
        <v>8276</v>
      </c>
      <c r="E38" s="5" t="s">
        <v>32</v>
      </c>
      <c r="F38" s="5" t="s">
        <v>8237</v>
      </c>
      <c r="G38" s="5">
        <v>36.747729999999997</v>
      </c>
      <c r="H38" s="5">
        <v>-119.77237</v>
      </c>
      <c r="I38" s="5" t="s">
        <v>8298</v>
      </c>
      <c r="J38" s="5">
        <v>520052</v>
      </c>
      <c r="K38" s="5">
        <v>161914</v>
      </c>
      <c r="L38" s="5">
        <v>41531</v>
      </c>
      <c r="M38" s="5">
        <v>296267437</v>
      </c>
      <c r="N38" s="5">
        <v>732167</v>
      </c>
      <c r="O38" s="5" t="s">
        <v>8278</v>
      </c>
    </row>
    <row r="39" spans="1:15" ht="11.25" customHeight="1" x14ac:dyDescent="0.3">
      <c r="A39" s="5">
        <v>38</v>
      </c>
      <c r="B39" s="5" t="s">
        <v>8328</v>
      </c>
      <c r="C39" s="5" t="s">
        <v>8275</v>
      </c>
      <c r="D39" s="5" t="s">
        <v>8276</v>
      </c>
      <c r="E39" s="5" t="s">
        <v>32</v>
      </c>
      <c r="F39" s="5" t="s">
        <v>8237</v>
      </c>
      <c r="G39" s="5">
        <v>33.870289999999997</v>
      </c>
      <c r="H39" s="5">
        <v>-117.92534000000001</v>
      </c>
      <c r="I39" s="5" t="s">
        <v>8277</v>
      </c>
      <c r="J39" s="5">
        <v>140847</v>
      </c>
      <c r="K39" s="5">
        <v>45031</v>
      </c>
      <c r="L39" s="5">
        <v>65974</v>
      </c>
      <c r="M39" s="5">
        <v>58100816</v>
      </c>
      <c r="N39" s="5">
        <v>28063</v>
      </c>
      <c r="O39" s="5" t="s">
        <v>8278</v>
      </c>
    </row>
    <row r="40" spans="1:15" ht="11.25" customHeight="1" x14ac:dyDescent="0.3">
      <c r="A40" s="5">
        <v>39</v>
      </c>
      <c r="B40" s="5" t="s">
        <v>8329</v>
      </c>
      <c r="C40" s="5" t="s">
        <v>8275</v>
      </c>
      <c r="D40" s="5" t="s">
        <v>8276</v>
      </c>
      <c r="E40" s="5" t="s">
        <v>32</v>
      </c>
      <c r="F40" s="5" t="s">
        <v>8237</v>
      </c>
      <c r="G40" s="5">
        <v>33.773910000000001</v>
      </c>
      <c r="H40" s="5">
        <v>-117.94145</v>
      </c>
      <c r="I40" s="5" t="s">
        <v>8277</v>
      </c>
      <c r="J40" s="5">
        <v>175393</v>
      </c>
      <c r="K40" s="5">
        <v>46998</v>
      </c>
      <c r="L40" s="5">
        <v>58449</v>
      </c>
      <c r="M40" s="5">
        <v>46508935</v>
      </c>
      <c r="N40" s="5">
        <v>45894</v>
      </c>
      <c r="O40" s="5" t="s">
        <v>8278</v>
      </c>
    </row>
    <row r="41" spans="1:15" ht="11.25" customHeight="1" x14ac:dyDescent="0.3">
      <c r="A41" s="5">
        <v>40</v>
      </c>
      <c r="B41" s="5" t="s">
        <v>8260</v>
      </c>
      <c r="C41" s="5" t="s">
        <v>8289</v>
      </c>
      <c r="D41" s="5" t="s">
        <v>8276</v>
      </c>
      <c r="E41" s="5" t="s">
        <v>32</v>
      </c>
      <c r="F41" s="5" t="s">
        <v>8237</v>
      </c>
      <c r="G41" s="5">
        <v>34.142510000000001</v>
      </c>
      <c r="H41" s="5">
        <v>-118.25508000000001</v>
      </c>
      <c r="I41" s="5" t="s">
        <v>8290</v>
      </c>
      <c r="J41" s="5">
        <v>201020</v>
      </c>
      <c r="K41" s="5">
        <v>71498</v>
      </c>
      <c r="L41" s="5">
        <v>52574</v>
      </c>
      <c r="M41" s="5">
        <v>78818661</v>
      </c>
      <c r="N41" s="5">
        <v>337115</v>
      </c>
      <c r="O41" s="5" t="s">
        <v>8278</v>
      </c>
    </row>
    <row r="42" spans="1:15" ht="11.25" customHeight="1" x14ac:dyDescent="0.3">
      <c r="A42" s="5">
        <v>41</v>
      </c>
      <c r="B42" s="5" t="s">
        <v>8330</v>
      </c>
      <c r="C42" s="5" t="s">
        <v>8286</v>
      </c>
      <c r="D42" s="5" t="s">
        <v>8276</v>
      </c>
      <c r="E42" s="5" t="s">
        <v>32</v>
      </c>
      <c r="F42" s="5" t="s">
        <v>8237</v>
      </c>
      <c r="G42" s="5">
        <v>37.668819999999997</v>
      </c>
      <c r="H42" s="5">
        <v>-122.0808</v>
      </c>
      <c r="I42" s="5" t="s">
        <v>8287</v>
      </c>
      <c r="J42" s="5">
        <v>158289</v>
      </c>
      <c r="K42" s="5">
        <v>46713</v>
      </c>
      <c r="L42" s="5">
        <v>65096</v>
      </c>
      <c r="M42" s="5">
        <v>117943767</v>
      </c>
      <c r="N42" s="5">
        <v>47363956</v>
      </c>
      <c r="O42" s="5" t="s">
        <v>8278</v>
      </c>
    </row>
    <row r="43" spans="1:15" ht="11.25" customHeight="1" x14ac:dyDescent="0.3">
      <c r="A43" s="5">
        <v>42</v>
      </c>
      <c r="B43" s="5" t="s">
        <v>8331</v>
      </c>
      <c r="C43" s="5" t="s">
        <v>8275</v>
      </c>
      <c r="D43" s="5" t="s">
        <v>8276</v>
      </c>
      <c r="E43" s="5" t="s">
        <v>32</v>
      </c>
      <c r="F43" s="5" t="s">
        <v>8237</v>
      </c>
      <c r="G43" s="5">
        <v>33.660299999999999</v>
      </c>
      <c r="H43" s="5">
        <v>-117.99923</v>
      </c>
      <c r="I43" s="5" t="s">
        <v>8277</v>
      </c>
      <c r="J43" s="5">
        <v>201899</v>
      </c>
      <c r="K43" s="5">
        <v>74460</v>
      </c>
      <c r="L43" s="5">
        <v>83252</v>
      </c>
      <c r="M43" s="5">
        <v>69762694</v>
      </c>
      <c r="N43" s="5">
        <v>13438927</v>
      </c>
      <c r="O43" s="5" t="s">
        <v>8278</v>
      </c>
    </row>
    <row r="44" spans="1:15" ht="11.25" customHeight="1" x14ac:dyDescent="0.3">
      <c r="A44" s="5">
        <v>43</v>
      </c>
      <c r="B44" s="5" t="s">
        <v>8332</v>
      </c>
      <c r="C44" s="5" t="s">
        <v>8289</v>
      </c>
      <c r="D44" s="5" t="s">
        <v>8276</v>
      </c>
      <c r="E44" s="5" t="s">
        <v>32</v>
      </c>
      <c r="F44" s="5" t="s">
        <v>8237</v>
      </c>
      <c r="G44" s="5">
        <v>33.961680000000001</v>
      </c>
      <c r="H44" s="5">
        <v>-118.35312999999999</v>
      </c>
      <c r="I44" s="5" t="s">
        <v>8333</v>
      </c>
      <c r="J44" s="5">
        <v>111666</v>
      </c>
      <c r="K44" s="5">
        <v>36667</v>
      </c>
      <c r="L44" s="5">
        <v>42044</v>
      </c>
      <c r="M44" s="5">
        <v>23485845</v>
      </c>
      <c r="N44" s="5">
        <v>63502</v>
      </c>
      <c r="O44" s="5" t="s">
        <v>8278</v>
      </c>
    </row>
    <row r="45" spans="1:15" ht="11.25" customHeight="1" x14ac:dyDescent="0.3">
      <c r="A45" s="5">
        <v>44</v>
      </c>
      <c r="B45" s="5" t="s">
        <v>8334</v>
      </c>
      <c r="C45" s="5" t="s">
        <v>8275</v>
      </c>
      <c r="D45" s="5" t="s">
        <v>8276</v>
      </c>
      <c r="E45" s="5" t="s">
        <v>32</v>
      </c>
      <c r="F45" s="5" t="s">
        <v>8237</v>
      </c>
      <c r="G45" s="5">
        <v>33.669460000000001</v>
      </c>
      <c r="H45" s="5">
        <v>-117.82311</v>
      </c>
      <c r="I45" s="5" t="s">
        <v>8304</v>
      </c>
      <c r="J45" s="5">
        <v>256927</v>
      </c>
      <c r="K45" s="5">
        <v>87235</v>
      </c>
      <c r="L45" s="5">
        <v>92278</v>
      </c>
      <c r="M45" s="5">
        <v>169856564</v>
      </c>
      <c r="N45" s="5">
        <v>885912</v>
      </c>
      <c r="O45" s="5" t="s">
        <v>8278</v>
      </c>
    </row>
    <row r="46" spans="1:15" ht="11.25" customHeight="1" x14ac:dyDescent="0.3">
      <c r="A46" s="5">
        <v>45</v>
      </c>
      <c r="B46" s="5" t="s">
        <v>8335</v>
      </c>
      <c r="C46" s="5" t="s">
        <v>8301</v>
      </c>
      <c r="D46" s="5" t="s">
        <v>8276</v>
      </c>
      <c r="E46" s="5" t="s">
        <v>32</v>
      </c>
      <c r="F46" s="5" t="s">
        <v>8237</v>
      </c>
      <c r="G46" s="5">
        <v>34.002589999999998</v>
      </c>
      <c r="H46" s="5">
        <v>-117.46760999999999</v>
      </c>
      <c r="I46" s="5" t="s">
        <v>8302</v>
      </c>
      <c r="J46" s="5">
        <v>100314</v>
      </c>
      <c r="K46" s="5">
        <v>24839</v>
      </c>
      <c r="L46" s="5">
        <v>57749</v>
      </c>
      <c r="M46" s="5">
        <v>111216400</v>
      </c>
      <c r="N46" s="5">
        <v>1914744</v>
      </c>
      <c r="O46" s="5" t="s">
        <v>8278</v>
      </c>
    </row>
    <row r="47" spans="1:15" ht="11.25" customHeight="1" x14ac:dyDescent="0.3">
      <c r="A47" s="5">
        <v>46</v>
      </c>
      <c r="B47" s="5" t="s">
        <v>8336</v>
      </c>
      <c r="C47" s="5" t="s">
        <v>8289</v>
      </c>
      <c r="D47" s="5" t="s">
        <v>8276</v>
      </c>
      <c r="E47" s="5" t="s">
        <v>32</v>
      </c>
      <c r="F47" s="5" t="s">
        <v>8237</v>
      </c>
      <c r="G47" s="5">
        <v>34.698039999999999</v>
      </c>
      <c r="H47" s="5">
        <v>-118.13674</v>
      </c>
      <c r="I47" s="5" t="s">
        <v>8284</v>
      </c>
      <c r="J47" s="5">
        <v>161103</v>
      </c>
      <c r="K47" s="5">
        <v>47427</v>
      </c>
      <c r="L47" s="5">
        <v>47225</v>
      </c>
      <c r="M47" s="5">
        <v>244230402</v>
      </c>
      <c r="N47" s="5">
        <v>681671</v>
      </c>
      <c r="O47" s="5" t="s">
        <v>8278</v>
      </c>
    </row>
    <row r="48" spans="1:15" ht="11.25" customHeight="1" x14ac:dyDescent="0.3">
      <c r="A48" s="5">
        <v>47</v>
      </c>
      <c r="B48" s="5" t="s">
        <v>8337</v>
      </c>
      <c r="C48" s="5" t="s">
        <v>8289</v>
      </c>
      <c r="D48" s="5" t="s">
        <v>8276</v>
      </c>
      <c r="E48" s="5" t="s">
        <v>32</v>
      </c>
      <c r="F48" s="5" t="s">
        <v>8237</v>
      </c>
      <c r="G48" s="5">
        <v>33.766959999999997</v>
      </c>
      <c r="H48" s="5">
        <v>-118.18922999999999</v>
      </c>
      <c r="I48" s="5" t="s">
        <v>8309</v>
      </c>
      <c r="J48" s="5">
        <v>474140</v>
      </c>
      <c r="K48" s="5">
        <v>164406</v>
      </c>
      <c r="L48" s="5">
        <v>52783</v>
      </c>
      <c r="M48" s="5">
        <v>130317967</v>
      </c>
      <c r="N48" s="5">
        <v>3004950</v>
      </c>
      <c r="O48" s="5" t="s">
        <v>8278</v>
      </c>
    </row>
    <row r="49" spans="1:15" ht="11.25" customHeight="1" x14ac:dyDescent="0.3">
      <c r="A49" s="5">
        <v>48</v>
      </c>
      <c r="B49" s="5" t="s">
        <v>8338</v>
      </c>
      <c r="C49" s="5" t="s">
        <v>8289</v>
      </c>
      <c r="D49" s="5" t="s">
        <v>8276</v>
      </c>
      <c r="E49" s="5" t="s">
        <v>32</v>
      </c>
      <c r="F49" s="5" t="s">
        <v>8237</v>
      </c>
      <c r="G49" s="5">
        <v>34.052230000000002</v>
      </c>
      <c r="H49" s="5">
        <v>-118.24368</v>
      </c>
      <c r="I49" s="5" t="s">
        <v>8339</v>
      </c>
      <c r="J49" s="5">
        <v>3971883</v>
      </c>
      <c r="K49" s="5">
        <v>1342761</v>
      </c>
      <c r="L49" s="5">
        <v>50205</v>
      </c>
      <c r="M49" s="5">
        <v>1214027148</v>
      </c>
      <c r="N49" s="5">
        <v>88124562</v>
      </c>
      <c r="O49" s="5" t="s">
        <v>8278</v>
      </c>
    </row>
    <row r="50" spans="1:15" ht="11.25" customHeight="1" x14ac:dyDescent="0.3">
      <c r="A50" s="5">
        <v>49</v>
      </c>
      <c r="B50" s="5" t="s">
        <v>8340</v>
      </c>
      <c r="C50" s="5" t="s">
        <v>8341</v>
      </c>
      <c r="D50" s="5" t="s">
        <v>8276</v>
      </c>
      <c r="E50" s="5" t="s">
        <v>32</v>
      </c>
      <c r="F50" s="5" t="s">
        <v>8237</v>
      </c>
      <c r="G50" s="5">
        <v>37.639099999999999</v>
      </c>
      <c r="H50" s="5">
        <v>-120.99688</v>
      </c>
      <c r="I50" s="5" t="s">
        <v>8342</v>
      </c>
      <c r="J50" s="5">
        <v>211266</v>
      </c>
      <c r="K50" s="5">
        <v>70481</v>
      </c>
      <c r="L50" s="5">
        <v>48577</v>
      </c>
      <c r="M50" s="5">
        <v>111285594</v>
      </c>
      <c r="N50" s="5">
        <v>4760783</v>
      </c>
      <c r="O50" s="5" t="s">
        <v>8278</v>
      </c>
    </row>
    <row r="51" spans="1:15" ht="11.25" customHeight="1" x14ac:dyDescent="0.3">
      <c r="A51" s="5">
        <v>50</v>
      </c>
      <c r="B51" s="5" t="s">
        <v>8343</v>
      </c>
      <c r="C51" s="5" t="s">
        <v>8301</v>
      </c>
      <c r="D51" s="5" t="s">
        <v>8276</v>
      </c>
      <c r="E51" s="5" t="s">
        <v>32</v>
      </c>
      <c r="F51" s="5" t="s">
        <v>8237</v>
      </c>
      <c r="G51" s="5">
        <v>33.937519999999999</v>
      </c>
      <c r="H51" s="5">
        <v>-117.23059000000001</v>
      </c>
      <c r="I51" s="5" t="s">
        <v>8302</v>
      </c>
      <c r="J51" s="5">
        <v>204198</v>
      </c>
      <c r="K51" s="5">
        <v>51693</v>
      </c>
      <c r="L51" s="5">
        <v>54590</v>
      </c>
      <c r="M51" s="5">
        <v>132800801</v>
      </c>
      <c r="N51" s="5">
        <v>504194</v>
      </c>
      <c r="O51" s="5" t="s">
        <v>8278</v>
      </c>
    </row>
    <row r="52" spans="1:15" ht="11.25" customHeight="1" x14ac:dyDescent="0.3">
      <c r="A52" s="5">
        <v>51</v>
      </c>
      <c r="B52" s="5" t="s">
        <v>8344</v>
      </c>
      <c r="C52" s="5" t="s">
        <v>8301</v>
      </c>
      <c r="D52" s="5" t="s">
        <v>8276</v>
      </c>
      <c r="E52" s="5" t="s">
        <v>32</v>
      </c>
      <c r="F52" s="5" t="s">
        <v>8237</v>
      </c>
      <c r="G52" s="5">
        <v>33.553910000000002</v>
      </c>
      <c r="H52" s="5">
        <v>-117.21392</v>
      </c>
      <c r="I52" s="5" t="s">
        <v>8302</v>
      </c>
      <c r="J52" s="5">
        <v>109830</v>
      </c>
      <c r="K52" s="5">
        <v>32685</v>
      </c>
      <c r="L52" s="5">
        <v>74610</v>
      </c>
      <c r="M52" s="5">
        <v>87023902</v>
      </c>
      <c r="N52" s="5">
        <v>93770</v>
      </c>
      <c r="O52" s="5" t="s">
        <v>8278</v>
      </c>
    </row>
    <row r="53" spans="1:15" ht="11.25" customHeight="1" x14ac:dyDescent="0.3">
      <c r="A53" s="5">
        <v>52</v>
      </c>
      <c r="B53" s="5" t="s">
        <v>8345</v>
      </c>
      <c r="C53" s="5" t="s">
        <v>8289</v>
      </c>
      <c r="D53" s="5" t="s">
        <v>8276</v>
      </c>
      <c r="E53" s="5" t="s">
        <v>32</v>
      </c>
      <c r="F53" s="5" t="s">
        <v>8237</v>
      </c>
      <c r="G53" s="5">
        <v>33.902239999999999</v>
      </c>
      <c r="H53" s="5">
        <v>-118.08172999999999</v>
      </c>
      <c r="I53" s="5" t="s">
        <v>8309</v>
      </c>
      <c r="J53" s="5">
        <v>107140</v>
      </c>
      <c r="K53" s="5">
        <v>27225</v>
      </c>
      <c r="L53" s="5">
        <v>59756</v>
      </c>
      <c r="M53" s="5">
        <v>25145023</v>
      </c>
      <c r="N53" s="5">
        <v>101802</v>
      </c>
      <c r="O53" s="5" t="s">
        <v>8278</v>
      </c>
    </row>
    <row r="54" spans="1:15" ht="11.25" customHeight="1" x14ac:dyDescent="0.3">
      <c r="A54" s="5">
        <v>53</v>
      </c>
      <c r="B54" s="5" t="s">
        <v>8346</v>
      </c>
      <c r="C54" s="5" t="s">
        <v>8286</v>
      </c>
      <c r="D54" s="5" t="s">
        <v>8276</v>
      </c>
      <c r="E54" s="5" t="s">
        <v>32</v>
      </c>
      <c r="F54" s="5" t="s">
        <v>8237</v>
      </c>
      <c r="G54" s="5">
        <v>37.804369999999999</v>
      </c>
      <c r="H54" s="5">
        <v>-122.27079999999999</v>
      </c>
      <c r="I54" s="5" t="s">
        <v>8287</v>
      </c>
      <c r="J54" s="5">
        <v>419267</v>
      </c>
      <c r="K54" s="5">
        <v>158424</v>
      </c>
      <c r="L54" s="5">
        <v>54618</v>
      </c>
      <c r="M54" s="5">
        <v>144762241</v>
      </c>
      <c r="N54" s="5">
        <v>56897826</v>
      </c>
      <c r="O54" s="5" t="s">
        <v>8278</v>
      </c>
    </row>
    <row r="55" spans="1:15" ht="11.25" customHeight="1" x14ac:dyDescent="0.3">
      <c r="A55" s="5">
        <v>54</v>
      </c>
      <c r="B55" s="5" t="s">
        <v>8347</v>
      </c>
      <c r="C55" s="5" t="s">
        <v>8292</v>
      </c>
      <c r="D55" s="5" t="s">
        <v>8276</v>
      </c>
      <c r="E55" s="5" t="s">
        <v>32</v>
      </c>
      <c r="F55" s="5" t="s">
        <v>8237</v>
      </c>
      <c r="G55" s="5">
        <v>33.195869999999999</v>
      </c>
      <c r="H55" s="5">
        <v>-117.37948</v>
      </c>
      <c r="I55" s="5" t="s">
        <v>8293</v>
      </c>
      <c r="J55" s="5">
        <v>175691</v>
      </c>
      <c r="K55" s="5">
        <v>60493</v>
      </c>
      <c r="L55" s="5">
        <v>57703</v>
      </c>
      <c r="M55" s="5">
        <v>106841893</v>
      </c>
      <c r="N55" s="5">
        <v>2392242</v>
      </c>
      <c r="O55" s="5" t="s">
        <v>8278</v>
      </c>
    </row>
    <row r="56" spans="1:15" ht="11.25" customHeight="1" x14ac:dyDescent="0.3">
      <c r="A56" s="5">
        <v>55</v>
      </c>
      <c r="B56" s="5" t="s">
        <v>8348</v>
      </c>
      <c r="C56" s="5" t="s">
        <v>8324</v>
      </c>
      <c r="D56" s="5" t="s">
        <v>8276</v>
      </c>
      <c r="E56" s="5" t="s">
        <v>32</v>
      </c>
      <c r="F56" s="5" t="s">
        <v>8237</v>
      </c>
      <c r="G56" s="5">
        <v>34.063339999999997</v>
      </c>
      <c r="H56" s="5">
        <v>-117.65089</v>
      </c>
      <c r="I56" s="5" t="s">
        <v>8325</v>
      </c>
      <c r="J56" s="5">
        <v>171214</v>
      </c>
      <c r="K56" s="5">
        <v>47375</v>
      </c>
      <c r="L56" s="5">
        <v>54114</v>
      </c>
      <c r="M56" s="5">
        <v>129329742</v>
      </c>
      <c r="N56" s="5">
        <v>159101</v>
      </c>
      <c r="O56" s="5" t="s">
        <v>8278</v>
      </c>
    </row>
    <row r="57" spans="1:15" ht="11.25" customHeight="1" x14ac:dyDescent="0.3">
      <c r="A57" s="5">
        <v>56</v>
      </c>
      <c r="B57" s="5" t="s">
        <v>8349</v>
      </c>
      <c r="C57" s="5" t="s">
        <v>8275</v>
      </c>
      <c r="D57" s="5" t="s">
        <v>8276</v>
      </c>
      <c r="E57" s="5" t="s">
        <v>32</v>
      </c>
      <c r="F57" s="5" t="s">
        <v>8237</v>
      </c>
      <c r="G57" s="5">
        <v>33.787790000000001</v>
      </c>
      <c r="H57" s="5">
        <v>-117.85311</v>
      </c>
      <c r="I57" s="5" t="s">
        <v>8277</v>
      </c>
      <c r="J57" s="5">
        <v>140992</v>
      </c>
      <c r="K57" s="5">
        <v>42680</v>
      </c>
      <c r="L57" s="5">
        <v>78513</v>
      </c>
      <c r="M57" s="5">
        <v>65677897</v>
      </c>
      <c r="N57" s="5">
        <v>1134748</v>
      </c>
      <c r="O57" s="5" t="s">
        <v>8278</v>
      </c>
    </row>
    <row r="58" spans="1:15" ht="11.25" customHeight="1" x14ac:dyDescent="0.3">
      <c r="A58" s="5">
        <v>57</v>
      </c>
      <c r="B58" s="5" t="s">
        <v>8350</v>
      </c>
      <c r="C58" s="5" t="s">
        <v>8351</v>
      </c>
      <c r="D58" s="5" t="s">
        <v>8276</v>
      </c>
      <c r="E58" s="5" t="s">
        <v>32</v>
      </c>
      <c r="F58" s="5" t="s">
        <v>8237</v>
      </c>
      <c r="G58" s="5">
        <v>34.197499999999998</v>
      </c>
      <c r="H58" s="5">
        <v>-119.17704999999999</v>
      </c>
      <c r="I58" s="5" t="s">
        <v>8352</v>
      </c>
      <c r="J58" s="5">
        <v>207254</v>
      </c>
      <c r="K58" s="5">
        <v>50815</v>
      </c>
      <c r="L58" s="5">
        <v>60621</v>
      </c>
      <c r="M58" s="5">
        <v>69672461</v>
      </c>
      <c r="N58" s="5">
        <v>31875278</v>
      </c>
      <c r="O58" s="5" t="s">
        <v>8278</v>
      </c>
    </row>
    <row r="59" spans="1:15" ht="11.25" customHeight="1" x14ac:dyDescent="0.3">
      <c r="A59" s="5">
        <v>58</v>
      </c>
      <c r="B59" s="5" t="s">
        <v>8353</v>
      </c>
      <c r="C59" s="5" t="s">
        <v>8289</v>
      </c>
      <c r="D59" s="5" t="s">
        <v>8276</v>
      </c>
      <c r="E59" s="5" t="s">
        <v>32</v>
      </c>
      <c r="F59" s="5" t="s">
        <v>8237</v>
      </c>
      <c r="G59" s="5">
        <v>34.579430000000002</v>
      </c>
      <c r="H59" s="5">
        <v>-118.11646</v>
      </c>
      <c r="I59" s="5" t="s">
        <v>8284</v>
      </c>
      <c r="J59" s="5">
        <v>158351</v>
      </c>
      <c r="K59" s="5">
        <v>42720</v>
      </c>
      <c r="L59" s="5">
        <v>52392</v>
      </c>
      <c r="M59" s="5">
        <v>274452754</v>
      </c>
      <c r="N59" s="5">
        <v>633935</v>
      </c>
      <c r="O59" s="5" t="s">
        <v>8278</v>
      </c>
    </row>
    <row r="60" spans="1:15" ht="11.25" customHeight="1" x14ac:dyDescent="0.3">
      <c r="A60" s="5">
        <v>59</v>
      </c>
      <c r="B60" s="5" t="s">
        <v>8354</v>
      </c>
      <c r="C60" s="5" t="s">
        <v>8289</v>
      </c>
      <c r="D60" s="5" t="s">
        <v>8276</v>
      </c>
      <c r="E60" s="5" t="s">
        <v>32</v>
      </c>
      <c r="F60" s="5" t="s">
        <v>8237</v>
      </c>
      <c r="G60" s="5">
        <v>34.147779999999997</v>
      </c>
      <c r="H60" s="5">
        <v>-118.14452</v>
      </c>
      <c r="I60" s="5" t="s">
        <v>8318</v>
      </c>
      <c r="J60" s="5">
        <v>142250</v>
      </c>
      <c r="K60" s="5">
        <v>54536</v>
      </c>
      <c r="L60" s="5">
        <v>72402</v>
      </c>
      <c r="M60" s="5">
        <v>59524677</v>
      </c>
      <c r="N60" s="5">
        <v>377058</v>
      </c>
      <c r="O60" s="5" t="s">
        <v>8278</v>
      </c>
    </row>
    <row r="61" spans="1:15" ht="11.25" customHeight="1" x14ac:dyDescent="0.3">
      <c r="A61" s="5">
        <v>60</v>
      </c>
      <c r="B61" s="5" t="s">
        <v>8355</v>
      </c>
      <c r="C61" s="5" t="s">
        <v>8289</v>
      </c>
      <c r="D61" s="5" t="s">
        <v>8276</v>
      </c>
      <c r="E61" s="5" t="s">
        <v>32</v>
      </c>
      <c r="F61" s="5" t="s">
        <v>8237</v>
      </c>
      <c r="G61" s="5">
        <v>34.055289999999999</v>
      </c>
      <c r="H61" s="5">
        <v>-117.75228</v>
      </c>
      <c r="I61" s="5" t="s">
        <v>8325</v>
      </c>
      <c r="J61" s="5">
        <v>153266</v>
      </c>
      <c r="K61" s="5">
        <v>39378</v>
      </c>
      <c r="L61" s="5">
        <v>49186</v>
      </c>
      <c r="M61" s="5">
        <v>59446734</v>
      </c>
      <c r="N61" s="5">
        <v>26188</v>
      </c>
      <c r="O61" s="5" t="s">
        <v>8278</v>
      </c>
    </row>
    <row r="62" spans="1:15" ht="11.25" customHeight="1" x14ac:dyDescent="0.3">
      <c r="A62" s="5">
        <v>61</v>
      </c>
      <c r="B62" s="5" t="s">
        <v>8356</v>
      </c>
      <c r="C62" s="5" t="s">
        <v>8324</v>
      </c>
      <c r="D62" s="5" t="s">
        <v>8276</v>
      </c>
      <c r="E62" s="5" t="s">
        <v>32</v>
      </c>
      <c r="F62" s="5" t="s">
        <v>8237</v>
      </c>
      <c r="G62" s="5">
        <v>34.106400000000001</v>
      </c>
      <c r="H62" s="5">
        <v>-117.59311</v>
      </c>
      <c r="I62" s="5" t="s">
        <v>8325</v>
      </c>
      <c r="J62" s="5">
        <v>175236</v>
      </c>
      <c r="K62" s="5">
        <v>55240</v>
      </c>
      <c r="L62" s="5">
        <v>77396</v>
      </c>
      <c r="M62" s="5">
        <v>103562370</v>
      </c>
      <c r="N62" s="5">
        <v>24723</v>
      </c>
      <c r="O62" s="5" t="s">
        <v>8278</v>
      </c>
    </row>
    <row r="63" spans="1:15" ht="11.25" customHeight="1" x14ac:dyDescent="0.3">
      <c r="A63" s="5">
        <v>62</v>
      </c>
      <c r="B63" s="5" t="s">
        <v>8357</v>
      </c>
      <c r="C63" s="5" t="s">
        <v>8324</v>
      </c>
      <c r="D63" s="5" t="s">
        <v>8276</v>
      </c>
      <c r="E63" s="5" t="s">
        <v>32</v>
      </c>
      <c r="F63" s="5" t="s">
        <v>8237</v>
      </c>
      <c r="G63" s="5">
        <v>34.106400000000001</v>
      </c>
      <c r="H63" s="5">
        <v>-117.37032000000001</v>
      </c>
      <c r="I63" s="5" t="s">
        <v>8325</v>
      </c>
      <c r="J63" s="5">
        <v>103132</v>
      </c>
      <c r="K63" s="5">
        <v>25199</v>
      </c>
      <c r="L63" s="5">
        <v>50971</v>
      </c>
      <c r="M63" s="5">
        <v>57824783</v>
      </c>
      <c r="N63" s="5">
        <v>36883</v>
      </c>
      <c r="O63" s="5" t="s">
        <v>8278</v>
      </c>
    </row>
    <row r="64" spans="1:15" ht="11.25" customHeight="1" x14ac:dyDescent="0.3">
      <c r="A64" s="5">
        <v>63</v>
      </c>
      <c r="B64" s="5" t="s">
        <v>8358</v>
      </c>
      <c r="C64" s="5" t="s">
        <v>8280</v>
      </c>
      <c r="D64" s="5" t="s">
        <v>8276</v>
      </c>
      <c r="E64" s="5" t="s">
        <v>32</v>
      </c>
      <c r="F64" s="5" t="s">
        <v>8237</v>
      </c>
      <c r="G64" s="5">
        <v>37.935760000000002</v>
      </c>
      <c r="H64" s="5">
        <v>-122.34775</v>
      </c>
      <c r="I64" s="5" t="s">
        <v>8287</v>
      </c>
      <c r="J64" s="5">
        <v>109708</v>
      </c>
      <c r="K64" s="5">
        <v>36973</v>
      </c>
      <c r="L64" s="5">
        <v>55102</v>
      </c>
      <c r="M64" s="5">
        <v>77834895</v>
      </c>
      <c r="N64" s="5">
        <v>58171749</v>
      </c>
      <c r="O64" s="5" t="s">
        <v>8278</v>
      </c>
    </row>
    <row r="65" spans="1:15" ht="11.25" customHeight="1" x14ac:dyDescent="0.3">
      <c r="A65" s="5">
        <v>64</v>
      </c>
      <c r="B65" s="5" t="s">
        <v>8359</v>
      </c>
      <c r="C65" s="5" t="s">
        <v>8301</v>
      </c>
      <c r="D65" s="5" t="s">
        <v>8276</v>
      </c>
      <c r="E65" s="5" t="s">
        <v>32</v>
      </c>
      <c r="F65" s="5" t="s">
        <v>8237</v>
      </c>
      <c r="G65" s="5">
        <v>33.953330000000001</v>
      </c>
      <c r="H65" s="5">
        <v>-117.39610999999999</v>
      </c>
      <c r="I65" s="5" t="s">
        <v>8302</v>
      </c>
      <c r="J65" s="5">
        <v>322424</v>
      </c>
      <c r="K65" s="5">
        <v>91267</v>
      </c>
      <c r="L65" s="5">
        <v>57196</v>
      </c>
      <c r="M65" s="5">
        <v>210379895</v>
      </c>
      <c r="N65" s="5">
        <v>801713</v>
      </c>
      <c r="O65" s="5" t="s">
        <v>8278</v>
      </c>
    </row>
    <row r="66" spans="1:15" ht="11.25" customHeight="1" x14ac:dyDescent="0.3">
      <c r="A66" s="5">
        <v>65</v>
      </c>
      <c r="B66" s="5" t="s">
        <v>8360</v>
      </c>
      <c r="C66" s="5" t="s">
        <v>8361</v>
      </c>
      <c r="D66" s="5" t="s">
        <v>8276</v>
      </c>
      <c r="E66" s="5" t="s">
        <v>32</v>
      </c>
      <c r="F66" s="5" t="s">
        <v>8237</v>
      </c>
      <c r="G66" s="5">
        <v>38.752119999999998</v>
      </c>
      <c r="H66" s="5">
        <v>-121.28801</v>
      </c>
      <c r="I66" s="5" t="s">
        <v>8316</v>
      </c>
      <c r="J66" s="5">
        <v>130269</v>
      </c>
      <c r="K66" s="5">
        <v>46547</v>
      </c>
      <c r="L66" s="5">
        <v>75867</v>
      </c>
      <c r="M66" s="5">
        <v>111337848</v>
      </c>
      <c r="N66" s="5">
        <v>3366</v>
      </c>
      <c r="O66" s="5" t="s">
        <v>8278</v>
      </c>
    </row>
    <row r="67" spans="1:15" ht="11.25" customHeight="1" x14ac:dyDescent="0.3">
      <c r="A67" s="5">
        <v>66</v>
      </c>
      <c r="B67" s="5" t="s">
        <v>8362</v>
      </c>
      <c r="C67" s="5" t="s">
        <v>8315</v>
      </c>
      <c r="D67" s="5" t="s">
        <v>8276</v>
      </c>
      <c r="E67" s="5" t="s">
        <v>32</v>
      </c>
      <c r="F67" s="5" t="s">
        <v>8237</v>
      </c>
      <c r="G67" s="5">
        <v>38.581569999999999</v>
      </c>
      <c r="H67" s="5">
        <v>-121.4944</v>
      </c>
      <c r="I67" s="5" t="s">
        <v>8363</v>
      </c>
      <c r="J67" s="5">
        <v>490712</v>
      </c>
      <c r="K67" s="5">
        <v>178185</v>
      </c>
      <c r="L67" s="5">
        <v>50739</v>
      </c>
      <c r="M67" s="5">
        <v>253621861</v>
      </c>
      <c r="N67" s="5">
        <v>5651667</v>
      </c>
      <c r="O67" s="5" t="s">
        <v>8278</v>
      </c>
    </row>
    <row r="68" spans="1:15" ht="11.25" customHeight="1" x14ac:dyDescent="0.3">
      <c r="A68" s="5">
        <v>67</v>
      </c>
      <c r="B68" s="5" t="s">
        <v>8364</v>
      </c>
      <c r="C68" s="5" t="s">
        <v>8365</v>
      </c>
      <c r="D68" s="5" t="s">
        <v>8276</v>
      </c>
      <c r="E68" s="5" t="s">
        <v>32</v>
      </c>
      <c r="F68" s="5" t="s">
        <v>8237</v>
      </c>
      <c r="G68" s="5">
        <v>36.67774</v>
      </c>
      <c r="H68" s="5">
        <v>-121.6555</v>
      </c>
      <c r="I68" s="5" t="s">
        <v>8366</v>
      </c>
      <c r="J68" s="5">
        <v>157380</v>
      </c>
      <c r="K68" s="5">
        <v>40892</v>
      </c>
      <c r="L68" s="5">
        <v>49840</v>
      </c>
      <c r="M68" s="5">
        <v>61150707</v>
      </c>
      <c r="N68" s="5">
        <v>98696</v>
      </c>
      <c r="O68" s="5" t="s">
        <v>8278</v>
      </c>
    </row>
    <row r="69" spans="1:15" ht="11.25" customHeight="1" x14ac:dyDescent="0.3">
      <c r="A69" s="5">
        <v>68</v>
      </c>
      <c r="B69" s="5" t="s">
        <v>8367</v>
      </c>
      <c r="C69" s="5" t="s">
        <v>8324</v>
      </c>
      <c r="D69" s="5" t="s">
        <v>8276</v>
      </c>
      <c r="E69" s="5" t="s">
        <v>32</v>
      </c>
      <c r="F69" s="5" t="s">
        <v>8237</v>
      </c>
      <c r="G69" s="5">
        <v>34.108339999999998</v>
      </c>
      <c r="H69" s="5">
        <v>-117.28977</v>
      </c>
      <c r="I69" s="5" t="s">
        <v>8325</v>
      </c>
      <c r="J69" s="5">
        <v>216108</v>
      </c>
      <c r="K69" s="5">
        <v>57580</v>
      </c>
      <c r="L69" s="5">
        <v>37047</v>
      </c>
      <c r="M69" s="5">
        <v>159326695</v>
      </c>
      <c r="N69" s="5">
        <v>1126214</v>
      </c>
      <c r="O69" s="5" t="s">
        <v>8278</v>
      </c>
    </row>
    <row r="70" spans="1:15" ht="11.25" customHeight="1" x14ac:dyDescent="0.3">
      <c r="A70" s="5">
        <v>69</v>
      </c>
      <c r="B70" s="5" t="s">
        <v>8368</v>
      </c>
      <c r="C70" s="5" t="s">
        <v>8351</v>
      </c>
      <c r="D70" s="5" t="s">
        <v>8276</v>
      </c>
      <c r="E70" s="5" t="s">
        <v>32</v>
      </c>
      <c r="F70" s="5" t="s">
        <v>8237</v>
      </c>
      <c r="G70" s="5">
        <v>34.267780000000002</v>
      </c>
      <c r="H70" s="5">
        <v>-119.25421</v>
      </c>
      <c r="I70" s="5" t="s">
        <v>8352</v>
      </c>
      <c r="J70" s="5">
        <v>109708</v>
      </c>
      <c r="K70" s="5">
        <v>41029</v>
      </c>
      <c r="L70" s="5">
        <v>66995</v>
      </c>
      <c r="M70" s="5">
        <v>56500370</v>
      </c>
      <c r="N70" s="5">
        <v>27033715</v>
      </c>
      <c r="O70" s="5" t="s">
        <v>8278</v>
      </c>
    </row>
    <row r="71" spans="1:15" ht="11.25" customHeight="1" x14ac:dyDescent="0.3">
      <c r="A71" s="5">
        <v>70</v>
      </c>
      <c r="B71" s="5" t="s">
        <v>8369</v>
      </c>
      <c r="C71" s="5" t="s">
        <v>8292</v>
      </c>
      <c r="D71" s="5" t="s">
        <v>8276</v>
      </c>
      <c r="E71" s="5" t="s">
        <v>32</v>
      </c>
      <c r="F71" s="5" t="s">
        <v>8237</v>
      </c>
      <c r="G71" s="5">
        <v>32.715330000000002</v>
      </c>
      <c r="H71" s="5">
        <v>-117.15725999999999</v>
      </c>
      <c r="I71" s="5" t="s">
        <v>8295</v>
      </c>
      <c r="J71" s="5">
        <v>1394928</v>
      </c>
      <c r="K71" s="5">
        <v>485091</v>
      </c>
      <c r="L71" s="5">
        <v>66116</v>
      </c>
      <c r="M71" s="5">
        <v>842252395</v>
      </c>
      <c r="N71" s="5">
        <v>122244773</v>
      </c>
      <c r="O71" s="5" t="s">
        <v>8278</v>
      </c>
    </row>
    <row r="72" spans="1:15" ht="11.25" customHeight="1" x14ac:dyDescent="0.3">
      <c r="A72" s="5">
        <v>71</v>
      </c>
      <c r="B72" s="5" t="s">
        <v>8370</v>
      </c>
      <c r="C72" s="5" t="s">
        <v>8371</v>
      </c>
      <c r="D72" s="5" t="s">
        <v>8276</v>
      </c>
      <c r="E72" s="5" t="s">
        <v>32</v>
      </c>
      <c r="F72" s="5" t="s">
        <v>8237</v>
      </c>
      <c r="G72" s="5">
        <v>37.774999999999999</v>
      </c>
      <c r="H72" s="5">
        <v>-122.41943999999999</v>
      </c>
      <c r="I72" s="5" t="s">
        <v>8372</v>
      </c>
      <c r="J72" s="5">
        <v>864816</v>
      </c>
      <c r="K72" s="5">
        <v>353287</v>
      </c>
      <c r="L72" s="5">
        <v>81294</v>
      </c>
      <c r="M72" s="5">
        <v>121455687</v>
      </c>
      <c r="N72" s="5">
        <v>479136515</v>
      </c>
      <c r="O72" s="5" t="s">
        <v>8278</v>
      </c>
    </row>
    <row r="73" spans="1:15" ht="11.25" customHeight="1" x14ac:dyDescent="0.3">
      <c r="A73" s="5">
        <v>72</v>
      </c>
      <c r="B73" s="5" t="s">
        <v>8373</v>
      </c>
      <c r="C73" s="5" t="s">
        <v>8374</v>
      </c>
      <c r="D73" s="5" t="s">
        <v>8276</v>
      </c>
      <c r="E73" s="5" t="s">
        <v>32</v>
      </c>
      <c r="F73" s="5" t="s">
        <v>8237</v>
      </c>
      <c r="G73" s="5">
        <v>37.339390000000002</v>
      </c>
      <c r="H73" s="5">
        <v>-121.89496</v>
      </c>
      <c r="I73" s="5" t="s">
        <v>8375</v>
      </c>
      <c r="J73" s="5">
        <v>1026908</v>
      </c>
      <c r="K73" s="5">
        <v>314297</v>
      </c>
      <c r="L73" s="5">
        <v>84647</v>
      </c>
      <c r="M73" s="5">
        <v>459749746</v>
      </c>
      <c r="N73" s="5">
        <v>7803332</v>
      </c>
      <c r="O73" s="5" t="s">
        <v>8278</v>
      </c>
    </row>
    <row r="74" spans="1:15" ht="11.25" customHeight="1" x14ac:dyDescent="0.3">
      <c r="A74" s="5">
        <v>73</v>
      </c>
      <c r="B74" s="5" t="s">
        <v>8376</v>
      </c>
      <c r="C74" s="5" t="s">
        <v>8306</v>
      </c>
      <c r="D74" s="5" t="s">
        <v>8276</v>
      </c>
      <c r="E74" s="5" t="s">
        <v>32</v>
      </c>
      <c r="F74" s="5" t="s">
        <v>8237</v>
      </c>
      <c r="G74" s="5">
        <v>37.562989999999999</v>
      </c>
      <c r="H74" s="5">
        <v>-122.32553</v>
      </c>
      <c r="I74" s="5" t="s">
        <v>8307</v>
      </c>
      <c r="J74" s="5">
        <v>103536</v>
      </c>
      <c r="K74" s="5">
        <v>37861</v>
      </c>
      <c r="L74" s="5">
        <v>90208</v>
      </c>
      <c r="M74" s="5">
        <v>31415730</v>
      </c>
      <c r="N74" s="5">
        <v>9721639</v>
      </c>
      <c r="O74" s="5" t="s">
        <v>8278</v>
      </c>
    </row>
    <row r="75" spans="1:15" ht="11.25" customHeight="1" x14ac:dyDescent="0.3">
      <c r="A75" s="5">
        <v>74</v>
      </c>
      <c r="B75" s="5" t="s">
        <v>8377</v>
      </c>
      <c r="C75" s="5" t="s">
        <v>8275</v>
      </c>
      <c r="D75" s="5" t="s">
        <v>8276</v>
      </c>
      <c r="E75" s="5" t="s">
        <v>32</v>
      </c>
      <c r="F75" s="5" t="s">
        <v>8237</v>
      </c>
      <c r="G75" s="5">
        <v>33.745570000000001</v>
      </c>
      <c r="H75" s="5">
        <v>-117.86783</v>
      </c>
      <c r="I75" s="5" t="s">
        <v>8304</v>
      </c>
      <c r="J75" s="5">
        <v>335400</v>
      </c>
      <c r="K75" s="5">
        <v>74757</v>
      </c>
      <c r="L75" s="5">
        <v>52253</v>
      </c>
      <c r="M75" s="5">
        <v>70306781</v>
      </c>
      <c r="N75" s="5">
        <v>638460</v>
      </c>
      <c r="O75" s="5" t="s">
        <v>8278</v>
      </c>
    </row>
    <row r="76" spans="1:15" ht="11.25" customHeight="1" x14ac:dyDescent="0.3">
      <c r="A76" s="5">
        <v>75</v>
      </c>
      <c r="B76" s="5" t="s">
        <v>8378</v>
      </c>
      <c r="C76" s="5" t="s">
        <v>8374</v>
      </c>
      <c r="D76" s="5" t="s">
        <v>8276</v>
      </c>
      <c r="E76" s="5" t="s">
        <v>32</v>
      </c>
      <c r="F76" s="5" t="s">
        <v>8237</v>
      </c>
      <c r="G76" s="5">
        <v>37.354109999999999</v>
      </c>
      <c r="H76" s="5">
        <v>-121.95524</v>
      </c>
      <c r="I76" s="5" t="s">
        <v>8375</v>
      </c>
      <c r="J76" s="5">
        <v>126215</v>
      </c>
      <c r="K76" s="5">
        <v>43433</v>
      </c>
      <c r="L76" s="5">
        <v>98914</v>
      </c>
      <c r="M76" s="5">
        <v>47678886</v>
      </c>
      <c r="N76" s="5">
        <v>0</v>
      </c>
      <c r="O76" s="5" t="s">
        <v>8278</v>
      </c>
    </row>
    <row r="77" spans="1:15" ht="11.25" customHeight="1" x14ac:dyDescent="0.3">
      <c r="A77" s="5">
        <v>76</v>
      </c>
      <c r="B77" s="5" t="s">
        <v>8379</v>
      </c>
      <c r="C77" s="5" t="s">
        <v>8289</v>
      </c>
      <c r="D77" s="5" t="s">
        <v>8276</v>
      </c>
      <c r="E77" s="5" t="s">
        <v>32</v>
      </c>
      <c r="F77" s="5" t="s">
        <v>8237</v>
      </c>
      <c r="G77" s="5">
        <v>34.391660000000002</v>
      </c>
      <c r="H77" s="5">
        <v>-118.54259</v>
      </c>
      <c r="I77" s="5" t="s">
        <v>8284</v>
      </c>
      <c r="J77" s="5">
        <v>182371</v>
      </c>
      <c r="K77" s="5">
        <v>59247</v>
      </c>
      <c r="L77" s="5">
        <v>83554</v>
      </c>
      <c r="M77" s="5">
        <v>136645644</v>
      </c>
      <c r="N77" s="5">
        <v>131952</v>
      </c>
      <c r="O77" s="5" t="s">
        <v>8278</v>
      </c>
    </row>
    <row r="78" spans="1:15" ht="11.25" customHeight="1" x14ac:dyDescent="0.3">
      <c r="A78" s="5">
        <v>77</v>
      </c>
      <c r="B78" s="5" t="s">
        <v>8380</v>
      </c>
      <c r="C78" s="5" t="s">
        <v>8381</v>
      </c>
      <c r="D78" s="5" t="s">
        <v>8276</v>
      </c>
      <c r="E78" s="5" t="s">
        <v>32</v>
      </c>
      <c r="F78" s="5" t="s">
        <v>8237</v>
      </c>
      <c r="G78" s="5">
        <v>34.953029999999998</v>
      </c>
      <c r="H78" s="5">
        <v>-120.43572</v>
      </c>
      <c r="I78" s="5" t="s">
        <v>8352</v>
      </c>
      <c r="J78" s="5">
        <v>105093</v>
      </c>
      <c r="K78" s="5">
        <v>27365</v>
      </c>
      <c r="L78" s="5">
        <v>50433</v>
      </c>
      <c r="M78" s="5">
        <v>59005328</v>
      </c>
      <c r="N78" s="5">
        <v>1648788</v>
      </c>
      <c r="O78" s="5" t="s">
        <v>8278</v>
      </c>
    </row>
    <row r="79" spans="1:15" ht="11.25" customHeight="1" x14ac:dyDescent="0.3">
      <c r="A79" s="5">
        <v>78</v>
      </c>
      <c r="B79" s="5" t="s">
        <v>8382</v>
      </c>
      <c r="C79" s="5" t="s">
        <v>8383</v>
      </c>
      <c r="D79" s="5" t="s">
        <v>8276</v>
      </c>
      <c r="E79" s="5" t="s">
        <v>32</v>
      </c>
      <c r="F79" s="5" t="s">
        <v>8237</v>
      </c>
      <c r="G79" s="5">
        <v>38.440469999999998</v>
      </c>
      <c r="H79" s="5">
        <v>-122.71442999999999</v>
      </c>
      <c r="I79" s="5" t="s">
        <v>8322</v>
      </c>
      <c r="J79" s="5">
        <v>174972</v>
      </c>
      <c r="K79" s="5">
        <v>64088</v>
      </c>
      <c r="L79" s="5">
        <v>61050</v>
      </c>
      <c r="M79" s="5">
        <v>106947059</v>
      </c>
      <c r="N79" s="5">
        <v>531185</v>
      </c>
      <c r="O79" s="5" t="s">
        <v>8278</v>
      </c>
    </row>
    <row r="80" spans="1:15" ht="11.25" customHeight="1" x14ac:dyDescent="0.3">
      <c r="A80" s="5">
        <v>79</v>
      </c>
      <c r="B80" s="5" t="s">
        <v>8384</v>
      </c>
      <c r="C80" s="5" t="s">
        <v>8351</v>
      </c>
      <c r="D80" s="5" t="s">
        <v>8276</v>
      </c>
      <c r="E80" s="5" t="s">
        <v>32</v>
      </c>
      <c r="F80" s="5" t="s">
        <v>8237</v>
      </c>
      <c r="G80" s="5">
        <v>34.269449999999999</v>
      </c>
      <c r="H80" s="5">
        <v>-118.78148</v>
      </c>
      <c r="I80" s="5" t="s">
        <v>8352</v>
      </c>
      <c r="J80" s="5">
        <v>126788</v>
      </c>
      <c r="K80" s="5">
        <v>41972</v>
      </c>
      <c r="L80" s="5">
        <v>90210</v>
      </c>
      <c r="M80" s="5">
        <v>107421127</v>
      </c>
      <c r="N80" s="5">
        <v>1984799</v>
      </c>
      <c r="O80" s="5" t="s">
        <v>8278</v>
      </c>
    </row>
    <row r="81" spans="1:15" ht="11.25" customHeight="1" x14ac:dyDescent="0.3">
      <c r="A81" s="5">
        <v>80</v>
      </c>
      <c r="B81" s="5" t="s">
        <v>8385</v>
      </c>
      <c r="C81" s="5" t="s">
        <v>8386</v>
      </c>
      <c r="D81" s="5" t="s">
        <v>8276</v>
      </c>
      <c r="E81" s="5" t="s">
        <v>32</v>
      </c>
      <c r="F81" s="5" t="s">
        <v>8237</v>
      </c>
      <c r="G81" s="5">
        <v>37.957700000000003</v>
      </c>
      <c r="H81" s="5">
        <v>-121.29078</v>
      </c>
      <c r="I81" s="5" t="s">
        <v>8342</v>
      </c>
      <c r="J81" s="5">
        <v>305658</v>
      </c>
      <c r="K81" s="5">
        <v>92440</v>
      </c>
      <c r="L81" s="5">
        <v>44797</v>
      </c>
      <c r="M81" s="5">
        <v>159717213</v>
      </c>
      <c r="N81" s="5">
        <v>7984586</v>
      </c>
      <c r="O81" s="5" t="s">
        <v>8278</v>
      </c>
    </row>
    <row r="82" spans="1:15" ht="11.25" customHeight="1" x14ac:dyDescent="0.3">
      <c r="A82" s="5">
        <v>81</v>
      </c>
      <c r="B82" s="5" t="s">
        <v>8387</v>
      </c>
      <c r="C82" s="5" t="s">
        <v>8374</v>
      </c>
      <c r="D82" s="5" t="s">
        <v>8276</v>
      </c>
      <c r="E82" s="5" t="s">
        <v>32</v>
      </c>
      <c r="F82" s="5" t="s">
        <v>8237</v>
      </c>
      <c r="G82" s="5">
        <v>37.368830000000003</v>
      </c>
      <c r="H82" s="5">
        <v>-122.03635</v>
      </c>
      <c r="I82" s="5" t="s">
        <v>8375</v>
      </c>
      <c r="J82" s="5">
        <v>151754</v>
      </c>
      <c r="K82" s="5">
        <v>55094</v>
      </c>
      <c r="L82" s="5">
        <v>105401</v>
      </c>
      <c r="M82" s="5">
        <v>56936612</v>
      </c>
      <c r="N82" s="5">
        <v>1817655</v>
      </c>
      <c r="O82" s="5" t="s">
        <v>8278</v>
      </c>
    </row>
    <row r="83" spans="1:15" ht="11.25" customHeight="1" x14ac:dyDescent="0.3">
      <c r="A83" s="5">
        <v>82</v>
      </c>
      <c r="B83" s="5" t="s">
        <v>8388</v>
      </c>
      <c r="C83" s="5" t="s">
        <v>8301</v>
      </c>
      <c r="D83" s="5" t="s">
        <v>8276</v>
      </c>
      <c r="E83" s="5" t="s">
        <v>32</v>
      </c>
      <c r="F83" s="5" t="s">
        <v>8237</v>
      </c>
      <c r="G83" s="5">
        <v>33.493639999999999</v>
      </c>
      <c r="H83" s="5">
        <v>-117.14836</v>
      </c>
      <c r="I83" s="5" t="s">
        <v>8302</v>
      </c>
      <c r="J83" s="5">
        <v>112011</v>
      </c>
      <c r="K83" s="5">
        <v>32835</v>
      </c>
      <c r="L83" s="5">
        <v>79925</v>
      </c>
      <c r="M83" s="5">
        <v>96518165</v>
      </c>
      <c r="N83" s="5">
        <v>30591</v>
      </c>
      <c r="O83" s="5" t="s">
        <v>8278</v>
      </c>
    </row>
    <row r="84" spans="1:15" ht="11.25" customHeight="1" x14ac:dyDescent="0.3">
      <c r="A84" s="5">
        <v>83</v>
      </c>
      <c r="B84" s="5" t="s">
        <v>8389</v>
      </c>
      <c r="C84" s="5" t="s">
        <v>8351</v>
      </c>
      <c r="D84" s="5" t="s">
        <v>8276</v>
      </c>
      <c r="E84" s="5" t="s">
        <v>32</v>
      </c>
      <c r="F84" s="5" t="s">
        <v>8237</v>
      </c>
      <c r="G84" s="5">
        <v>34.170560000000002</v>
      </c>
      <c r="H84" s="5">
        <v>-118.83750000000001</v>
      </c>
      <c r="I84" s="5" t="s">
        <v>8352</v>
      </c>
      <c r="J84" s="5">
        <v>129339</v>
      </c>
      <c r="K84" s="5">
        <v>45912</v>
      </c>
      <c r="L84" s="5">
        <v>100946</v>
      </c>
      <c r="M84" s="5">
        <v>142919822</v>
      </c>
      <c r="N84" s="5">
        <v>387875</v>
      </c>
      <c r="O84" s="5" t="s">
        <v>8278</v>
      </c>
    </row>
    <row r="85" spans="1:15" ht="11.25" customHeight="1" x14ac:dyDescent="0.3">
      <c r="A85" s="5">
        <v>84</v>
      </c>
      <c r="B85" s="5" t="s">
        <v>8390</v>
      </c>
      <c r="C85" s="5" t="s">
        <v>8289</v>
      </c>
      <c r="D85" s="5" t="s">
        <v>8276</v>
      </c>
      <c r="E85" s="5" t="s">
        <v>32</v>
      </c>
      <c r="F85" s="5" t="s">
        <v>8237</v>
      </c>
      <c r="G85" s="5">
        <v>33.835850000000001</v>
      </c>
      <c r="H85" s="5">
        <v>-118.34063</v>
      </c>
      <c r="I85" s="5" t="s">
        <v>8333</v>
      </c>
      <c r="J85" s="5">
        <v>148475</v>
      </c>
      <c r="K85" s="5">
        <v>55377</v>
      </c>
      <c r="L85" s="5">
        <v>79549</v>
      </c>
      <c r="M85" s="5">
        <v>53038407</v>
      </c>
      <c r="N85" s="5">
        <v>194217</v>
      </c>
      <c r="O85" s="5" t="s">
        <v>8278</v>
      </c>
    </row>
    <row r="86" spans="1:15" ht="11.25" customHeight="1" x14ac:dyDescent="0.3">
      <c r="A86" s="5">
        <v>85</v>
      </c>
      <c r="B86" s="5" t="s">
        <v>8391</v>
      </c>
      <c r="C86" s="5" t="s">
        <v>8321</v>
      </c>
      <c r="D86" s="5" t="s">
        <v>8276</v>
      </c>
      <c r="E86" s="5" t="s">
        <v>32</v>
      </c>
      <c r="F86" s="5" t="s">
        <v>8237</v>
      </c>
      <c r="G86" s="5">
        <v>38.104089999999999</v>
      </c>
      <c r="H86" s="5">
        <v>-122.25664</v>
      </c>
      <c r="I86" s="5" t="s">
        <v>8322</v>
      </c>
      <c r="J86" s="5">
        <v>121253</v>
      </c>
      <c r="K86" s="5">
        <v>41216</v>
      </c>
      <c r="L86" s="5">
        <v>57028</v>
      </c>
      <c r="M86" s="5">
        <v>79438815</v>
      </c>
      <c r="N86" s="5">
        <v>48871171</v>
      </c>
      <c r="O86" s="5" t="s">
        <v>8278</v>
      </c>
    </row>
    <row r="87" spans="1:15" ht="11.25" customHeight="1" x14ac:dyDescent="0.3">
      <c r="A87" s="5">
        <v>86</v>
      </c>
      <c r="B87" s="5" t="s">
        <v>8392</v>
      </c>
      <c r="C87" s="5" t="s">
        <v>8324</v>
      </c>
      <c r="D87" s="5" t="s">
        <v>8276</v>
      </c>
      <c r="E87" s="5" t="s">
        <v>32</v>
      </c>
      <c r="F87" s="5" t="s">
        <v>8237</v>
      </c>
      <c r="G87" s="5">
        <v>34.536110000000001</v>
      </c>
      <c r="H87" s="5">
        <v>-117.29116</v>
      </c>
      <c r="I87" s="5" t="s">
        <v>8293</v>
      </c>
      <c r="J87" s="5">
        <v>122225</v>
      </c>
      <c r="K87" s="5">
        <v>31886</v>
      </c>
      <c r="L87" s="5">
        <v>45894</v>
      </c>
      <c r="M87" s="5">
        <v>189919736</v>
      </c>
      <c r="N87" s="5">
        <v>1459026</v>
      </c>
      <c r="O87" s="5" t="s">
        <v>8278</v>
      </c>
    </row>
    <row r="88" spans="1:15" ht="11.25" customHeight="1" x14ac:dyDescent="0.3">
      <c r="A88" s="5">
        <v>87</v>
      </c>
      <c r="B88" s="5" t="s">
        <v>8393</v>
      </c>
      <c r="C88" s="5" t="s">
        <v>8394</v>
      </c>
      <c r="D88" s="5" t="s">
        <v>8276</v>
      </c>
      <c r="E88" s="5" t="s">
        <v>32</v>
      </c>
      <c r="F88" s="5" t="s">
        <v>8237</v>
      </c>
      <c r="G88" s="5">
        <v>36.33023</v>
      </c>
      <c r="H88" s="5">
        <v>-119.29206000000001</v>
      </c>
      <c r="I88" s="5" t="s">
        <v>8298</v>
      </c>
      <c r="J88" s="5">
        <v>130104</v>
      </c>
      <c r="K88" s="5">
        <v>41730</v>
      </c>
      <c r="L88" s="5">
        <v>52157</v>
      </c>
      <c r="M88" s="5">
        <v>97057436</v>
      </c>
      <c r="N88" s="5">
        <v>51434</v>
      </c>
      <c r="O88" s="5" t="s">
        <v>8278</v>
      </c>
    </row>
    <row r="89" spans="1:15" ht="11.25" customHeight="1" x14ac:dyDescent="0.3">
      <c r="A89" s="5">
        <v>88</v>
      </c>
      <c r="B89" s="5" t="s">
        <v>8395</v>
      </c>
      <c r="C89" s="5" t="s">
        <v>8292</v>
      </c>
      <c r="D89" s="5" t="s">
        <v>8276</v>
      </c>
      <c r="E89" s="5" t="s">
        <v>32</v>
      </c>
      <c r="F89" s="5" t="s">
        <v>8237</v>
      </c>
      <c r="G89" s="5">
        <v>33.200040000000001</v>
      </c>
      <c r="H89" s="5">
        <v>-117.24254000000001</v>
      </c>
      <c r="I89" s="5" t="s">
        <v>8293</v>
      </c>
      <c r="J89" s="5">
        <v>100890</v>
      </c>
      <c r="K89" s="5">
        <v>30451</v>
      </c>
      <c r="L89" s="5">
        <v>50601</v>
      </c>
      <c r="M89" s="5">
        <v>48380231</v>
      </c>
      <c r="N89" s="5">
        <v>0</v>
      </c>
      <c r="O89" s="5" t="s">
        <v>8278</v>
      </c>
    </row>
    <row r="90" spans="1:15" ht="11.25" customHeight="1" x14ac:dyDescent="0.3">
      <c r="A90" s="5">
        <v>89</v>
      </c>
      <c r="B90" s="5" t="s">
        <v>8396</v>
      </c>
      <c r="C90" s="5" t="s">
        <v>8289</v>
      </c>
      <c r="D90" s="5" t="s">
        <v>8276</v>
      </c>
      <c r="E90" s="5" t="s">
        <v>32</v>
      </c>
      <c r="F90" s="5" t="s">
        <v>8237</v>
      </c>
      <c r="G90" s="5">
        <v>34.068620000000003</v>
      </c>
      <c r="H90" s="5">
        <v>-117.93895000000001</v>
      </c>
      <c r="I90" s="5" t="s">
        <v>8318</v>
      </c>
      <c r="J90" s="5">
        <v>108484</v>
      </c>
      <c r="K90" s="5">
        <v>30816</v>
      </c>
      <c r="L90" s="5">
        <v>69189</v>
      </c>
      <c r="M90" s="5">
        <v>41546642</v>
      </c>
      <c r="N90" s="5">
        <v>124507</v>
      </c>
      <c r="O90" s="5" t="s">
        <v>8278</v>
      </c>
    </row>
    <row r="91" spans="1:15" ht="11.25" customHeight="1" x14ac:dyDescent="0.3">
      <c r="A91" s="5">
        <v>90</v>
      </c>
      <c r="B91" s="5" t="s">
        <v>8397</v>
      </c>
      <c r="C91" s="5" t="s">
        <v>8398</v>
      </c>
      <c r="D91" s="5" t="s">
        <v>8399</v>
      </c>
      <c r="E91" s="5" t="s">
        <v>33</v>
      </c>
      <c r="F91" s="5" t="s">
        <v>8237</v>
      </c>
      <c r="G91" s="5">
        <v>39.833730000000003</v>
      </c>
      <c r="H91" s="5">
        <v>-105.15031</v>
      </c>
      <c r="I91" s="5" t="s">
        <v>8400</v>
      </c>
      <c r="J91" s="5">
        <v>115368</v>
      </c>
      <c r="K91" s="5">
        <v>44615</v>
      </c>
      <c r="L91" s="5">
        <v>69938</v>
      </c>
      <c r="M91" s="5">
        <v>100047257</v>
      </c>
      <c r="N91" s="5">
        <v>1882996</v>
      </c>
      <c r="O91" s="5" t="s">
        <v>8401</v>
      </c>
    </row>
    <row r="92" spans="1:15" ht="11.25" customHeight="1" x14ac:dyDescent="0.3">
      <c r="A92" s="5">
        <v>91</v>
      </c>
      <c r="B92" s="5" t="s">
        <v>8402</v>
      </c>
      <c r="C92" s="5" t="s">
        <v>8403</v>
      </c>
      <c r="D92" s="5" t="s">
        <v>8399</v>
      </c>
      <c r="E92" s="5" t="s">
        <v>33</v>
      </c>
      <c r="F92" s="5" t="s">
        <v>8237</v>
      </c>
      <c r="G92" s="5">
        <v>39.688000000000002</v>
      </c>
      <c r="H92" s="5">
        <v>-104.68974</v>
      </c>
      <c r="I92" s="5" t="s">
        <v>8400</v>
      </c>
      <c r="J92" s="5">
        <v>359407</v>
      </c>
      <c r="K92" s="5">
        <v>124031</v>
      </c>
      <c r="L92" s="5">
        <v>53011</v>
      </c>
      <c r="M92" s="5">
        <v>397624166</v>
      </c>
      <c r="N92" s="5">
        <v>1731418</v>
      </c>
      <c r="O92" s="5" t="s">
        <v>8401</v>
      </c>
    </row>
    <row r="93" spans="1:15" ht="11.25" customHeight="1" x14ac:dyDescent="0.3">
      <c r="A93" s="5">
        <v>92</v>
      </c>
      <c r="B93" s="5" t="s">
        <v>8404</v>
      </c>
      <c r="C93" s="5" t="s">
        <v>8405</v>
      </c>
      <c r="D93" s="5" t="s">
        <v>8399</v>
      </c>
      <c r="E93" s="5" t="s">
        <v>33</v>
      </c>
      <c r="F93" s="5" t="s">
        <v>8237</v>
      </c>
      <c r="G93" s="5">
        <v>40.014989999999997</v>
      </c>
      <c r="H93" s="5">
        <v>-105.27055</v>
      </c>
      <c r="I93" s="5" t="s">
        <v>8400</v>
      </c>
      <c r="J93" s="5">
        <v>107349</v>
      </c>
      <c r="K93" s="5">
        <v>42165</v>
      </c>
      <c r="L93" s="5">
        <v>58484</v>
      </c>
      <c r="M93" s="5">
        <v>64333756</v>
      </c>
      <c r="N93" s="5">
        <v>2612601</v>
      </c>
      <c r="O93" s="5" t="s">
        <v>8401</v>
      </c>
    </row>
    <row r="94" spans="1:15" ht="11.25" customHeight="1" x14ac:dyDescent="0.3">
      <c r="A94" s="5">
        <v>93</v>
      </c>
      <c r="B94" s="5" t="s">
        <v>8406</v>
      </c>
      <c r="C94" s="5" t="s">
        <v>8407</v>
      </c>
      <c r="D94" s="5" t="s">
        <v>8399</v>
      </c>
      <c r="E94" s="5" t="s">
        <v>33</v>
      </c>
      <c r="F94" s="5" t="s">
        <v>8237</v>
      </c>
      <c r="G94" s="5">
        <v>39.579160000000002</v>
      </c>
      <c r="H94" s="5">
        <v>-104.87692</v>
      </c>
      <c r="I94" s="5" t="s">
        <v>8400</v>
      </c>
      <c r="J94" s="5">
        <v>109741</v>
      </c>
      <c r="K94" s="5">
        <v>38991</v>
      </c>
      <c r="L94" s="5">
        <v>91941</v>
      </c>
      <c r="M94" s="5">
        <v>76525641</v>
      </c>
      <c r="N94" s="5">
        <v>381964</v>
      </c>
      <c r="O94" s="5" t="s">
        <v>8401</v>
      </c>
    </row>
    <row r="95" spans="1:15" ht="11.25" customHeight="1" x14ac:dyDescent="0.3">
      <c r="A95" s="5">
        <v>94</v>
      </c>
      <c r="B95" s="5" t="s">
        <v>8408</v>
      </c>
      <c r="C95" s="5" t="s">
        <v>8409</v>
      </c>
      <c r="D95" s="5" t="s">
        <v>8399</v>
      </c>
      <c r="E95" s="5" t="s">
        <v>33</v>
      </c>
      <c r="F95" s="5" t="s">
        <v>8237</v>
      </c>
      <c r="G95" s="5">
        <v>38.833880000000001</v>
      </c>
      <c r="H95" s="5">
        <v>-104.82136</v>
      </c>
      <c r="I95" s="5" t="s">
        <v>8410</v>
      </c>
      <c r="J95" s="5">
        <v>456568</v>
      </c>
      <c r="K95" s="5">
        <v>174441</v>
      </c>
      <c r="L95" s="5">
        <v>54527</v>
      </c>
      <c r="M95" s="5">
        <v>506667557</v>
      </c>
      <c r="N95" s="5">
        <v>947196</v>
      </c>
      <c r="O95" s="5" t="s">
        <v>8401</v>
      </c>
    </row>
    <row r="96" spans="1:15" ht="11.25" customHeight="1" x14ac:dyDescent="0.3">
      <c r="A96" s="5">
        <v>95</v>
      </c>
      <c r="B96" s="5" t="s">
        <v>8411</v>
      </c>
      <c r="C96" s="5" t="s">
        <v>8412</v>
      </c>
      <c r="D96" s="5" t="s">
        <v>8399</v>
      </c>
      <c r="E96" s="5" t="s">
        <v>33</v>
      </c>
      <c r="F96" s="5" t="s">
        <v>8237</v>
      </c>
      <c r="G96" s="5">
        <v>39.739150000000002</v>
      </c>
      <c r="H96" s="5">
        <v>-104.9847</v>
      </c>
      <c r="I96" s="5" t="s">
        <v>8400</v>
      </c>
      <c r="J96" s="5">
        <v>682545</v>
      </c>
      <c r="K96" s="5">
        <v>275795</v>
      </c>
      <c r="L96" s="5">
        <v>53637</v>
      </c>
      <c r="M96" s="5">
        <v>397133930</v>
      </c>
      <c r="N96" s="5">
        <v>4225831</v>
      </c>
      <c r="O96" s="5" t="s">
        <v>8401</v>
      </c>
    </row>
    <row r="97" spans="1:15" ht="11.25" customHeight="1" x14ac:dyDescent="0.3">
      <c r="A97" s="5">
        <v>96</v>
      </c>
      <c r="B97" s="5" t="s">
        <v>8413</v>
      </c>
      <c r="C97" s="5" t="s">
        <v>8414</v>
      </c>
      <c r="D97" s="5" t="s">
        <v>8399</v>
      </c>
      <c r="E97" s="5" t="s">
        <v>33</v>
      </c>
      <c r="F97" s="5" t="s">
        <v>8237</v>
      </c>
      <c r="G97" s="5">
        <v>40.585259999999998</v>
      </c>
      <c r="H97" s="5">
        <v>-105.08441999999999</v>
      </c>
      <c r="I97" s="5" t="s">
        <v>8415</v>
      </c>
      <c r="J97" s="5">
        <v>161175</v>
      </c>
      <c r="K97" s="5">
        <v>58918</v>
      </c>
      <c r="L97" s="5">
        <v>55647</v>
      </c>
      <c r="M97" s="5">
        <v>144576803</v>
      </c>
      <c r="N97" s="5">
        <v>3196479</v>
      </c>
      <c r="O97" s="5" t="s">
        <v>8401</v>
      </c>
    </row>
    <row r="98" spans="1:15" ht="11.25" customHeight="1" x14ac:dyDescent="0.3">
      <c r="A98" s="5">
        <v>97</v>
      </c>
      <c r="B98" s="5" t="s">
        <v>8416</v>
      </c>
      <c r="C98" s="5" t="s">
        <v>8417</v>
      </c>
      <c r="D98" s="5" t="s">
        <v>8399</v>
      </c>
      <c r="E98" s="5" t="s">
        <v>33</v>
      </c>
      <c r="F98" s="5" t="s">
        <v>8237</v>
      </c>
      <c r="G98" s="5">
        <v>40.423310000000001</v>
      </c>
      <c r="H98" s="5">
        <v>-104.70913</v>
      </c>
      <c r="I98" s="5" t="s">
        <v>8415</v>
      </c>
      <c r="J98" s="5">
        <v>100883</v>
      </c>
      <c r="K98" s="5">
        <v>33774</v>
      </c>
      <c r="L98" s="5">
        <v>48813</v>
      </c>
      <c r="M98" s="5">
        <v>123893579</v>
      </c>
      <c r="N98" s="5">
        <v>314890</v>
      </c>
      <c r="O98" s="5" t="s">
        <v>8401</v>
      </c>
    </row>
    <row r="99" spans="1:15" ht="11.25" customHeight="1" x14ac:dyDescent="0.3">
      <c r="A99" s="5">
        <v>98</v>
      </c>
      <c r="B99" s="5" t="s">
        <v>8418</v>
      </c>
      <c r="C99" s="5" t="s">
        <v>8419</v>
      </c>
      <c r="D99" s="5" t="s">
        <v>8399</v>
      </c>
      <c r="E99" s="5" t="s">
        <v>33</v>
      </c>
      <c r="F99" s="5" t="s">
        <v>8311</v>
      </c>
      <c r="G99" s="5">
        <v>39.553879999999999</v>
      </c>
      <c r="H99" s="5">
        <v>-104.96943</v>
      </c>
      <c r="I99" s="5" t="s">
        <v>8400</v>
      </c>
      <c r="J99" s="5">
        <v>101350</v>
      </c>
      <c r="K99" s="5">
        <v>37157</v>
      </c>
      <c r="L99" s="5">
        <v>108570</v>
      </c>
      <c r="M99" s="5">
        <v>62856809</v>
      </c>
      <c r="N99" s="5">
        <v>70330</v>
      </c>
      <c r="O99" s="5" t="s">
        <v>8401</v>
      </c>
    </row>
    <row r="100" spans="1:15" ht="11.25" customHeight="1" x14ac:dyDescent="0.3">
      <c r="A100" s="5">
        <v>99</v>
      </c>
      <c r="B100" s="5" t="s">
        <v>8420</v>
      </c>
      <c r="C100" s="5" t="s">
        <v>8421</v>
      </c>
      <c r="D100" s="5" t="s">
        <v>8399</v>
      </c>
      <c r="E100" s="5" t="s">
        <v>33</v>
      </c>
      <c r="F100" s="5" t="s">
        <v>8237</v>
      </c>
      <c r="G100" s="5">
        <v>39.704709999999999</v>
      </c>
      <c r="H100" s="5">
        <v>-105.08137000000001</v>
      </c>
      <c r="I100" s="5" t="s">
        <v>8400</v>
      </c>
      <c r="J100" s="5">
        <v>152597</v>
      </c>
      <c r="K100" s="5">
        <v>63159</v>
      </c>
      <c r="L100" s="5">
        <v>56954</v>
      </c>
      <c r="M100" s="5">
        <v>111039036</v>
      </c>
      <c r="N100" s="5">
        <v>3056315</v>
      </c>
      <c r="O100" s="5" t="s">
        <v>8401</v>
      </c>
    </row>
    <row r="101" spans="1:15" ht="11.25" customHeight="1" x14ac:dyDescent="0.3">
      <c r="A101" s="5">
        <v>100</v>
      </c>
      <c r="B101" s="5" t="s">
        <v>8422</v>
      </c>
      <c r="C101" s="5" t="s">
        <v>8423</v>
      </c>
      <c r="D101" s="5" t="s">
        <v>8399</v>
      </c>
      <c r="E101" s="5" t="s">
        <v>33</v>
      </c>
      <c r="F101" s="5" t="s">
        <v>8237</v>
      </c>
      <c r="G101" s="5">
        <v>38.254449999999999</v>
      </c>
      <c r="H101" s="5">
        <v>-104.60914</v>
      </c>
      <c r="I101" s="5" t="s">
        <v>8410</v>
      </c>
      <c r="J101" s="5">
        <v>109412</v>
      </c>
      <c r="K101" s="5">
        <v>43249</v>
      </c>
      <c r="L101" s="5">
        <v>34550</v>
      </c>
      <c r="M101" s="5">
        <v>138802381</v>
      </c>
      <c r="N101" s="5">
        <v>2033674</v>
      </c>
      <c r="O101" s="5" t="s">
        <v>8401</v>
      </c>
    </row>
    <row r="102" spans="1:15" ht="11.25" customHeight="1" x14ac:dyDescent="0.3">
      <c r="A102" s="5">
        <v>101</v>
      </c>
      <c r="B102" s="5" t="s">
        <v>8424</v>
      </c>
      <c r="C102" s="5" t="s">
        <v>8425</v>
      </c>
      <c r="D102" s="5" t="s">
        <v>8399</v>
      </c>
      <c r="E102" s="5" t="s">
        <v>33</v>
      </c>
      <c r="F102" s="5" t="s">
        <v>8237</v>
      </c>
      <c r="G102" s="5">
        <v>39.919420000000002</v>
      </c>
      <c r="H102" s="5">
        <v>-104.94280999999999</v>
      </c>
      <c r="I102" s="5" t="s">
        <v>8400</v>
      </c>
      <c r="J102" s="5">
        <v>133451</v>
      </c>
      <c r="K102" s="5">
        <v>42679</v>
      </c>
      <c r="L102" s="5">
        <v>66948</v>
      </c>
      <c r="M102" s="5">
        <v>92549444</v>
      </c>
      <c r="N102" s="5">
        <v>2767648</v>
      </c>
      <c r="O102" s="5" t="s">
        <v>8401</v>
      </c>
    </row>
    <row r="103" spans="1:15" ht="11.25" customHeight="1" x14ac:dyDescent="0.3">
      <c r="A103" s="5">
        <v>102</v>
      </c>
      <c r="B103" s="5" t="s">
        <v>8426</v>
      </c>
      <c r="C103" s="5" t="s">
        <v>8398</v>
      </c>
      <c r="D103" s="5" t="s">
        <v>8399</v>
      </c>
      <c r="E103" s="5" t="s">
        <v>33</v>
      </c>
      <c r="F103" s="5" t="s">
        <v>8237</v>
      </c>
      <c r="G103" s="5">
        <v>39.882190000000001</v>
      </c>
      <c r="H103" s="5">
        <v>-105.06443</v>
      </c>
      <c r="I103" s="5" t="s">
        <v>8400</v>
      </c>
      <c r="J103" s="5">
        <v>113130</v>
      </c>
      <c r="K103" s="5">
        <v>42239</v>
      </c>
      <c r="L103" s="5">
        <v>67081</v>
      </c>
      <c r="M103" s="5">
        <v>82177513</v>
      </c>
      <c r="N103" s="5">
        <v>6010635</v>
      </c>
      <c r="O103" s="5" t="s">
        <v>8401</v>
      </c>
    </row>
    <row r="104" spans="1:15" ht="11.25" customHeight="1" x14ac:dyDescent="0.3">
      <c r="A104" s="5">
        <v>103</v>
      </c>
      <c r="B104" s="5" t="s">
        <v>8427</v>
      </c>
      <c r="C104" s="5" t="s">
        <v>8428</v>
      </c>
      <c r="D104" s="5" t="s">
        <v>8429</v>
      </c>
      <c r="E104" s="5" t="s">
        <v>34</v>
      </c>
      <c r="F104" s="5" t="s">
        <v>8237</v>
      </c>
      <c r="G104" s="5">
        <v>41.16704</v>
      </c>
      <c r="H104" s="5">
        <v>-73.204830000000001</v>
      </c>
      <c r="I104" s="5" t="s">
        <v>8430</v>
      </c>
      <c r="J104" s="5">
        <v>147629</v>
      </c>
      <c r="K104" s="5">
        <v>50367</v>
      </c>
      <c r="L104" s="5">
        <v>41801</v>
      </c>
      <c r="M104" s="5">
        <v>41591056</v>
      </c>
      <c r="N104" s="5">
        <v>8721419</v>
      </c>
      <c r="O104" s="5" t="s">
        <v>8431</v>
      </c>
    </row>
    <row r="105" spans="1:15" ht="11.25" customHeight="1" x14ac:dyDescent="0.3">
      <c r="A105" s="5">
        <v>104</v>
      </c>
      <c r="B105" s="5" t="s">
        <v>8432</v>
      </c>
      <c r="C105" s="5" t="s">
        <v>8428</v>
      </c>
      <c r="D105" s="5" t="s">
        <v>8429</v>
      </c>
      <c r="E105" s="5" t="s">
        <v>34</v>
      </c>
      <c r="F105" s="5" t="s">
        <v>8259</v>
      </c>
      <c r="G105" s="5">
        <v>41.187390000000001</v>
      </c>
      <c r="H105" s="5">
        <v>-73.195760000000007</v>
      </c>
      <c r="I105" s="5" t="s">
        <v>8430</v>
      </c>
      <c r="J105" s="5">
        <v>147629</v>
      </c>
      <c r="K105" s="5">
        <v>50367</v>
      </c>
      <c r="L105" s="5">
        <v>41801</v>
      </c>
      <c r="M105" s="5">
        <v>41591056</v>
      </c>
      <c r="N105" s="5">
        <v>8721419</v>
      </c>
      <c r="O105" s="5" t="s">
        <v>8431</v>
      </c>
    </row>
    <row r="106" spans="1:15" ht="11.25" customHeight="1" x14ac:dyDescent="0.3">
      <c r="A106" s="5">
        <v>105</v>
      </c>
      <c r="B106" s="5" t="s">
        <v>8433</v>
      </c>
      <c r="C106" s="5" t="s">
        <v>8434</v>
      </c>
      <c r="D106" s="5" t="s">
        <v>8429</v>
      </c>
      <c r="E106" s="5" t="s">
        <v>34</v>
      </c>
      <c r="F106" s="5" t="s">
        <v>8237</v>
      </c>
      <c r="G106" s="5">
        <v>41.763710000000003</v>
      </c>
      <c r="H106" s="5">
        <v>-72.685090000000002</v>
      </c>
      <c r="I106" s="5" t="s">
        <v>8435</v>
      </c>
      <c r="J106" s="5">
        <v>124006</v>
      </c>
      <c r="K106" s="5">
        <v>45239</v>
      </c>
      <c r="L106" s="5">
        <v>30630</v>
      </c>
      <c r="M106" s="5">
        <v>45016120</v>
      </c>
      <c r="N106" s="5">
        <v>1748078</v>
      </c>
      <c r="O106" s="5" t="s">
        <v>8431</v>
      </c>
    </row>
    <row r="107" spans="1:15" ht="11.25" customHeight="1" x14ac:dyDescent="0.3">
      <c r="A107" s="5">
        <v>106</v>
      </c>
      <c r="B107" s="5" t="s">
        <v>8436</v>
      </c>
      <c r="C107" s="5" t="s">
        <v>8434</v>
      </c>
      <c r="D107" s="5" t="s">
        <v>8429</v>
      </c>
      <c r="E107" s="5" t="s">
        <v>34</v>
      </c>
      <c r="F107" s="5" t="s">
        <v>8259</v>
      </c>
      <c r="G107" s="5">
        <v>41.765929999999997</v>
      </c>
      <c r="H107" s="5">
        <v>-72.681579999999997</v>
      </c>
      <c r="I107" s="5" t="s">
        <v>8435</v>
      </c>
      <c r="J107" s="5">
        <v>124006</v>
      </c>
      <c r="K107" s="5">
        <v>45239</v>
      </c>
      <c r="L107" s="5">
        <v>30630</v>
      </c>
      <c r="M107" s="5">
        <v>45016120</v>
      </c>
      <c r="N107" s="5">
        <v>1748078</v>
      </c>
      <c r="O107" s="5" t="s">
        <v>8431</v>
      </c>
    </row>
    <row r="108" spans="1:15" ht="11.25" customHeight="1" x14ac:dyDescent="0.3">
      <c r="A108" s="5">
        <v>107</v>
      </c>
      <c r="B108" s="5" t="s">
        <v>8437</v>
      </c>
      <c r="C108" s="5" t="s">
        <v>8438</v>
      </c>
      <c r="D108" s="5" t="s">
        <v>8429</v>
      </c>
      <c r="E108" s="5" t="s">
        <v>34</v>
      </c>
      <c r="F108" s="5" t="s">
        <v>8237</v>
      </c>
      <c r="G108" s="5">
        <v>41.308149999999998</v>
      </c>
      <c r="H108" s="5">
        <v>-72.928160000000005</v>
      </c>
      <c r="I108" s="5" t="s">
        <v>8430</v>
      </c>
      <c r="J108" s="5">
        <v>130322</v>
      </c>
      <c r="K108" s="5">
        <v>49771</v>
      </c>
      <c r="L108" s="5">
        <v>37192</v>
      </c>
      <c r="M108" s="5">
        <v>48407373</v>
      </c>
      <c r="N108" s="5">
        <v>3739487</v>
      </c>
      <c r="O108" s="5" t="s">
        <v>8431</v>
      </c>
    </row>
    <row r="109" spans="1:15" ht="11.25" customHeight="1" x14ac:dyDescent="0.3">
      <c r="A109" s="5">
        <v>108</v>
      </c>
      <c r="B109" s="5" t="s">
        <v>8439</v>
      </c>
      <c r="C109" s="5" t="s">
        <v>8438</v>
      </c>
      <c r="D109" s="5" t="s">
        <v>8429</v>
      </c>
      <c r="E109" s="5" t="s">
        <v>34</v>
      </c>
      <c r="F109" s="5" t="s">
        <v>8259</v>
      </c>
      <c r="G109" s="5">
        <v>41.310810000000004</v>
      </c>
      <c r="H109" s="5">
        <v>-72.924949999999995</v>
      </c>
      <c r="I109" s="5" t="s">
        <v>8430</v>
      </c>
      <c r="J109" s="5">
        <v>130322</v>
      </c>
      <c r="K109" s="5">
        <v>49771</v>
      </c>
      <c r="L109" s="5">
        <v>37192</v>
      </c>
      <c r="M109" s="5">
        <v>48407373</v>
      </c>
      <c r="N109" s="5">
        <v>3739487</v>
      </c>
      <c r="O109" s="5" t="s">
        <v>8431</v>
      </c>
    </row>
    <row r="110" spans="1:15" ht="11.25" customHeight="1" x14ac:dyDescent="0.3">
      <c r="A110" s="5">
        <v>109</v>
      </c>
      <c r="B110" s="5" t="s">
        <v>8440</v>
      </c>
      <c r="C110" s="5" t="s">
        <v>8428</v>
      </c>
      <c r="D110" s="5" t="s">
        <v>8429</v>
      </c>
      <c r="E110" s="5" t="s">
        <v>34</v>
      </c>
      <c r="F110" s="5" t="s">
        <v>8237</v>
      </c>
      <c r="G110" s="5">
        <v>41.053429999999999</v>
      </c>
      <c r="H110" s="5">
        <v>-73.538730000000001</v>
      </c>
      <c r="I110" s="5" t="s">
        <v>8430</v>
      </c>
      <c r="J110" s="5">
        <v>128874</v>
      </c>
      <c r="K110" s="5">
        <v>46974</v>
      </c>
      <c r="L110" s="5">
        <v>79359</v>
      </c>
      <c r="M110" s="5">
        <v>97430571</v>
      </c>
      <c r="N110" s="5">
        <v>37323740</v>
      </c>
      <c r="O110" s="5" t="s">
        <v>8431</v>
      </c>
    </row>
    <row r="111" spans="1:15" ht="11.25" customHeight="1" x14ac:dyDescent="0.3">
      <c r="A111" s="5">
        <v>110</v>
      </c>
      <c r="B111" s="5" t="s">
        <v>8441</v>
      </c>
      <c r="C111" s="5" t="s">
        <v>8428</v>
      </c>
      <c r="D111" s="5" t="s">
        <v>8429</v>
      </c>
      <c r="E111" s="5" t="s">
        <v>34</v>
      </c>
      <c r="F111" s="5" t="s">
        <v>8259</v>
      </c>
      <c r="G111" s="5">
        <v>41.079859999999996</v>
      </c>
      <c r="H111" s="5">
        <v>-73.546030000000002</v>
      </c>
      <c r="I111" s="5" t="s">
        <v>8430</v>
      </c>
      <c r="J111" s="5">
        <v>128874</v>
      </c>
      <c r="K111" s="5">
        <v>46974</v>
      </c>
      <c r="L111" s="5">
        <v>79359</v>
      </c>
      <c r="M111" s="5">
        <v>97430571</v>
      </c>
      <c r="N111" s="5">
        <v>37323740</v>
      </c>
      <c r="O111" s="5" t="s">
        <v>8431</v>
      </c>
    </row>
    <row r="112" spans="1:15" ht="11.25" customHeight="1" x14ac:dyDescent="0.3">
      <c r="A112" s="5">
        <v>111</v>
      </c>
      <c r="B112" s="5" t="s">
        <v>8442</v>
      </c>
      <c r="C112" s="5" t="s">
        <v>8438</v>
      </c>
      <c r="D112" s="5" t="s">
        <v>8429</v>
      </c>
      <c r="E112" s="5" t="s">
        <v>34</v>
      </c>
      <c r="F112" s="5" t="s">
        <v>8237</v>
      </c>
      <c r="G112" s="5">
        <v>41.558149999999998</v>
      </c>
      <c r="H112" s="5">
        <v>-73.051500000000004</v>
      </c>
      <c r="I112" s="5" t="s">
        <v>8430</v>
      </c>
      <c r="J112" s="5">
        <v>108802</v>
      </c>
      <c r="K112" s="5">
        <v>40213</v>
      </c>
      <c r="L112" s="5">
        <v>40467</v>
      </c>
      <c r="M112" s="5">
        <v>73880017</v>
      </c>
      <c r="N112" s="5">
        <v>1086045</v>
      </c>
      <c r="O112" s="5" t="s">
        <v>8431</v>
      </c>
    </row>
    <row r="113" spans="1:15" ht="11.25" customHeight="1" x14ac:dyDescent="0.3">
      <c r="A113" s="5">
        <v>112</v>
      </c>
      <c r="B113" s="5" t="s">
        <v>8443</v>
      </c>
      <c r="C113" s="5" t="s">
        <v>8438</v>
      </c>
      <c r="D113" s="5" t="s">
        <v>8429</v>
      </c>
      <c r="E113" s="5" t="s">
        <v>34</v>
      </c>
      <c r="F113" s="5" t="s">
        <v>8259</v>
      </c>
      <c r="G113" s="5">
        <v>41.558500000000002</v>
      </c>
      <c r="H113" s="5">
        <v>-73.036680000000004</v>
      </c>
      <c r="I113" s="5" t="s">
        <v>8430</v>
      </c>
      <c r="J113" s="5">
        <v>108802</v>
      </c>
      <c r="K113" s="5">
        <v>40213</v>
      </c>
      <c r="L113" s="5">
        <v>40467</v>
      </c>
      <c r="M113" s="5">
        <v>73880017</v>
      </c>
      <c r="N113" s="5">
        <v>1086045</v>
      </c>
      <c r="O113" s="5" t="s">
        <v>8431</v>
      </c>
    </row>
    <row r="114" spans="1:15" ht="11.25" customHeight="1" x14ac:dyDescent="0.3">
      <c r="A114" s="5">
        <v>113</v>
      </c>
      <c r="B114" s="5" t="s">
        <v>72</v>
      </c>
      <c r="C114" s="5" t="s">
        <v>35</v>
      </c>
      <c r="D114" s="5" t="s">
        <v>8444</v>
      </c>
      <c r="E114" s="5" t="s">
        <v>35</v>
      </c>
      <c r="F114" s="5" t="s">
        <v>8237</v>
      </c>
      <c r="G114" s="5">
        <v>38.9041</v>
      </c>
      <c r="H114" s="5">
        <v>-77.017229999999998</v>
      </c>
      <c r="I114" s="5" t="s">
        <v>8445</v>
      </c>
      <c r="J114" s="5">
        <v>672228</v>
      </c>
      <c r="K114" s="5">
        <v>273390</v>
      </c>
      <c r="L114" s="5">
        <v>70848</v>
      </c>
      <c r="M114" s="5">
        <v>158364992</v>
      </c>
      <c r="N114" s="5">
        <v>18633403</v>
      </c>
      <c r="O114" s="5" t="s">
        <v>8431</v>
      </c>
    </row>
    <row r="115" spans="1:15" ht="11.25" customHeight="1" x14ac:dyDescent="0.3">
      <c r="A115" s="5">
        <v>114</v>
      </c>
      <c r="B115" s="5" t="s">
        <v>8446</v>
      </c>
      <c r="C115" s="5" t="s">
        <v>8447</v>
      </c>
      <c r="D115" s="5" t="s">
        <v>8448</v>
      </c>
      <c r="E115" s="5" t="s">
        <v>36</v>
      </c>
      <c r="F115" s="5" t="s">
        <v>8311</v>
      </c>
      <c r="G115" s="5">
        <v>27.937799999999999</v>
      </c>
      <c r="H115" s="5">
        <v>-82.285920000000004</v>
      </c>
      <c r="I115" s="5" t="s">
        <v>8449</v>
      </c>
      <c r="J115" s="5">
        <v>106604</v>
      </c>
      <c r="K115" s="5">
        <v>40453</v>
      </c>
      <c r="L115" s="5">
        <v>56464</v>
      </c>
      <c r="M115" s="5">
        <v>85738633</v>
      </c>
      <c r="N115" s="5">
        <v>4903052</v>
      </c>
      <c r="O115" s="5" t="s">
        <v>8431</v>
      </c>
    </row>
    <row r="116" spans="1:15" ht="11.25" customHeight="1" x14ac:dyDescent="0.3">
      <c r="A116" s="5">
        <v>115</v>
      </c>
      <c r="B116" s="5" t="s">
        <v>8450</v>
      </c>
      <c r="C116" s="5" t="s">
        <v>8451</v>
      </c>
      <c r="D116" s="5" t="s">
        <v>8448</v>
      </c>
      <c r="E116" s="5" t="s">
        <v>36</v>
      </c>
      <c r="F116" s="5" t="s">
        <v>8237</v>
      </c>
      <c r="G116" s="5">
        <v>26.562850000000001</v>
      </c>
      <c r="H116" s="5">
        <v>-81.949529999999996</v>
      </c>
      <c r="I116" s="5" t="s">
        <v>8452</v>
      </c>
      <c r="J116" s="5">
        <v>175229</v>
      </c>
      <c r="K116" s="5">
        <v>58967</v>
      </c>
      <c r="L116" s="5">
        <v>50536</v>
      </c>
      <c r="M116" s="5">
        <v>273544395</v>
      </c>
      <c r="N116" s="5">
        <v>35010453</v>
      </c>
      <c r="O116" s="5" t="s">
        <v>8431</v>
      </c>
    </row>
    <row r="117" spans="1:15" ht="11.25" customHeight="1" x14ac:dyDescent="0.3">
      <c r="A117" s="5">
        <v>116</v>
      </c>
      <c r="B117" s="5" t="s">
        <v>8453</v>
      </c>
      <c r="C117" s="5" t="s">
        <v>8454</v>
      </c>
      <c r="D117" s="5" t="s">
        <v>8448</v>
      </c>
      <c r="E117" s="5" t="s">
        <v>36</v>
      </c>
      <c r="F117" s="5" t="s">
        <v>8237</v>
      </c>
      <c r="G117" s="5">
        <v>27.978950000000001</v>
      </c>
      <c r="H117" s="5">
        <v>-82.766570000000002</v>
      </c>
      <c r="I117" s="5" t="s">
        <v>8455</v>
      </c>
      <c r="J117" s="5">
        <v>113003</v>
      </c>
      <c r="K117" s="5">
        <v>46234</v>
      </c>
      <c r="L117" s="5">
        <v>44198</v>
      </c>
      <c r="M117" s="5">
        <v>67027321</v>
      </c>
      <c r="N117" s="5">
        <v>36469162</v>
      </c>
      <c r="O117" s="5" t="s">
        <v>8431</v>
      </c>
    </row>
    <row r="118" spans="1:15" ht="11.25" customHeight="1" x14ac:dyDescent="0.3">
      <c r="A118" s="5">
        <v>117</v>
      </c>
      <c r="B118" s="5" t="s">
        <v>8456</v>
      </c>
      <c r="C118" s="5" t="s">
        <v>8457</v>
      </c>
      <c r="D118" s="5" t="s">
        <v>8448</v>
      </c>
      <c r="E118" s="5" t="s">
        <v>36</v>
      </c>
      <c r="F118" s="5" t="s">
        <v>8237</v>
      </c>
      <c r="G118" s="5">
        <v>26.271190000000001</v>
      </c>
      <c r="H118" s="5">
        <v>-80.270600000000002</v>
      </c>
      <c r="I118" s="5" t="s">
        <v>8458</v>
      </c>
      <c r="J118" s="5">
        <v>129485</v>
      </c>
      <c r="K118" s="5">
        <v>40571</v>
      </c>
      <c r="L118" s="5">
        <v>66430</v>
      </c>
      <c r="M118" s="5">
        <v>61625913</v>
      </c>
      <c r="N118" s="5">
        <v>520928</v>
      </c>
      <c r="O118" s="5" t="s">
        <v>8431</v>
      </c>
    </row>
    <row r="119" spans="1:15" ht="11.25" customHeight="1" x14ac:dyDescent="0.3">
      <c r="A119" s="5">
        <v>118</v>
      </c>
      <c r="B119" s="5" t="s">
        <v>8459</v>
      </c>
      <c r="C119" s="5" t="s">
        <v>8457</v>
      </c>
      <c r="D119" s="5" t="s">
        <v>8448</v>
      </c>
      <c r="E119" s="5" t="s">
        <v>36</v>
      </c>
      <c r="F119" s="5" t="s">
        <v>8259</v>
      </c>
      <c r="G119" s="5">
        <v>26.06287</v>
      </c>
      <c r="H119" s="5">
        <v>-80.233099999999993</v>
      </c>
      <c r="I119" s="5" t="s">
        <v>8458</v>
      </c>
      <c r="J119" s="5">
        <v>100882</v>
      </c>
      <c r="K119" s="5">
        <v>33707</v>
      </c>
      <c r="L119" s="5">
        <v>59680</v>
      </c>
      <c r="M119" s="5">
        <v>90395673</v>
      </c>
      <c r="N119" s="5">
        <v>2163582</v>
      </c>
      <c r="O119" s="5" t="s">
        <v>8431</v>
      </c>
    </row>
    <row r="120" spans="1:15" ht="11.25" customHeight="1" x14ac:dyDescent="0.3">
      <c r="A120" s="5">
        <v>119</v>
      </c>
      <c r="B120" s="5" t="s">
        <v>8460</v>
      </c>
      <c r="C120" s="5" t="s">
        <v>8457</v>
      </c>
      <c r="D120" s="5" t="s">
        <v>8448</v>
      </c>
      <c r="E120" s="5" t="s">
        <v>36</v>
      </c>
      <c r="F120" s="5" t="s">
        <v>8237</v>
      </c>
      <c r="G120" s="5">
        <v>26.122309999999999</v>
      </c>
      <c r="H120" s="5">
        <v>-80.143379999999993</v>
      </c>
      <c r="I120" s="5" t="s">
        <v>8458</v>
      </c>
      <c r="J120" s="5">
        <v>178590</v>
      </c>
      <c r="K120" s="5">
        <v>73446</v>
      </c>
      <c r="L120" s="5">
        <v>50778</v>
      </c>
      <c r="M120" s="5">
        <v>89672308</v>
      </c>
      <c r="N120" s="5">
        <v>4372775</v>
      </c>
      <c r="O120" s="5" t="s">
        <v>8431</v>
      </c>
    </row>
    <row r="121" spans="1:15" ht="11.25" customHeight="1" x14ac:dyDescent="0.3">
      <c r="A121" s="5">
        <v>120</v>
      </c>
      <c r="B121" s="5" t="s">
        <v>8461</v>
      </c>
      <c r="C121" s="5" t="s">
        <v>8462</v>
      </c>
      <c r="D121" s="5" t="s">
        <v>8448</v>
      </c>
      <c r="E121" s="5" t="s">
        <v>36</v>
      </c>
      <c r="F121" s="5" t="s">
        <v>8237</v>
      </c>
      <c r="G121" s="5">
        <v>29.651630000000001</v>
      </c>
      <c r="H121" s="5">
        <v>-82.324830000000006</v>
      </c>
      <c r="I121" s="5" t="s">
        <v>8463</v>
      </c>
      <c r="J121" s="5">
        <v>130128</v>
      </c>
      <c r="K121" s="5">
        <v>47968</v>
      </c>
      <c r="L121" s="5">
        <v>31818</v>
      </c>
      <c r="M121" s="5">
        <v>161411152</v>
      </c>
      <c r="N121" s="5">
        <v>3017660</v>
      </c>
      <c r="O121" s="5" t="s">
        <v>8431</v>
      </c>
    </row>
    <row r="122" spans="1:15" ht="11.25" customHeight="1" x14ac:dyDescent="0.3">
      <c r="A122" s="5">
        <v>121</v>
      </c>
      <c r="B122" s="5" t="s">
        <v>8464</v>
      </c>
      <c r="C122" s="5" t="s">
        <v>8465</v>
      </c>
      <c r="D122" s="5" t="s">
        <v>8448</v>
      </c>
      <c r="E122" s="5" t="s">
        <v>36</v>
      </c>
      <c r="F122" s="5" t="s">
        <v>8237</v>
      </c>
      <c r="G122" s="5">
        <v>25.857600000000001</v>
      </c>
      <c r="H122" s="5">
        <v>-80.278109999999998</v>
      </c>
      <c r="I122" s="5" t="s">
        <v>8466</v>
      </c>
      <c r="J122" s="5">
        <v>237069</v>
      </c>
      <c r="K122" s="5">
        <v>69219</v>
      </c>
      <c r="L122" s="5">
        <v>29249</v>
      </c>
      <c r="M122" s="5">
        <v>55623172</v>
      </c>
      <c r="N122" s="5">
        <v>3481216</v>
      </c>
      <c r="O122" s="5" t="s">
        <v>8431</v>
      </c>
    </row>
    <row r="123" spans="1:15" ht="11.25" customHeight="1" x14ac:dyDescent="0.3">
      <c r="A123" s="5">
        <v>122</v>
      </c>
      <c r="B123" s="5" t="s">
        <v>8467</v>
      </c>
      <c r="C123" s="5" t="s">
        <v>8457</v>
      </c>
      <c r="D123" s="5" t="s">
        <v>8448</v>
      </c>
      <c r="E123" s="5" t="s">
        <v>36</v>
      </c>
      <c r="F123" s="5" t="s">
        <v>8237</v>
      </c>
      <c r="G123" s="5">
        <v>26.011199999999999</v>
      </c>
      <c r="H123" s="5">
        <v>-80.14949</v>
      </c>
      <c r="I123" s="5" t="s">
        <v>8458</v>
      </c>
      <c r="J123" s="5">
        <v>149728</v>
      </c>
      <c r="K123" s="5">
        <v>55823</v>
      </c>
      <c r="L123" s="5">
        <v>46791</v>
      </c>
      <c r="M123" s="5">
        <v>70639073</v>
      </c>
      <c r="N123" s="5">
        <v>8937087</v>
      </c>
      <c r="O123" s="5" t="s">
        <v>8431</v>
      </c>
    </row>
    <row r="124" spans="1:15" ht="11.25" customHeight="1" x14ac:dyDescent="0.3">
      <c r="A124" s="5">
        <v>123</v>
      </c>
      <c r="B124" s="5" t="s">
        <v>8468</v>
      </c>
      <c r="C124" s="5" t="s">
        <v>8469</v>
      </c>
      <c r="D124" s="5" t="s">
        <v>8448</v>
      </c>
      <c r="E124" s="5" t="s">
        <v>36</v>
      </c>
      <c r="F124" s="5" t="s">
        <v>8237</v>
      </c>
      <c r="G124" s="5">
        <v>30.332180000000001</v>
      </c>
      <c r="H124" s="5">
        <v>-81.655649999999994</v>
      </c>
      <c r="I124" s="5" t="s">
        <v>8470</v>
      </c>
      <c r="J124" s="5">
        <v>868031</v>
      </c>
      <c r="K124" s="5">
        <v>318575</v>
      </c>
      <c r="L124" s="5">
        <v>46764</v>
      </c>
      <c r="M124" s="5">
        <v>1935873371</v>
      </c>
      <c r="N124" s="5">
        <v>329424471</v>
      </c>
      <c r="O124" s="5" t="s">
        <v>8431</v>
      </c>
    </row>
    <row r="125" spans="1:15" ht="11.25" customHeight="1" x14ac:dyDescent="0.3">
      <c r="A125" s="5">
        <v>124</v>
      </c>
      <c r="B125" s="5" t="s">
        <v>8471</v>
      </c>
      <c r="C125" s="5" t="s">
        <v>8472</v>
      </c>
      <c r="D125" s="5" t="s">
        <v>8448</v>
      </c>
      <c r="E125" s="5" t="s">
        <v>36</v>
      </c>
      <c r="F125" s="5" t="s">
        <v>8237</v>
      </c>
      <c r="G125" s="5">
        <v>28.039470000000001</v>
      </c>
      <c r="H125" s="5">
        <v>-81.949799999999996</v>
      </c>
      <c r="I125" s="5" t="s">
        <v>8473</v>
      </c>
      <c r="J125" s="5">
        <v>104401</v>
      </c>
      <c r="K125" s="5">
        <v>39376</v>
      </c>
      <c r="L125" s="5">
        <v>39706</v>
      </c>
      <c r="M125" s="5">
        <v>170700664</v>
      </c>
      <c r="N125" s="5">
        <v>23355418</v>
      </c>
      <c r="O125" s="5" t="s">
        <v>8431</v>
      </c>
    </row>
    <row r="126" spans="1:15" ht="11.25" customHeight="1" x14ac:dyDescent="0.3">
      <c r="A126" s="5">
        <v>125</v>
      </c>
      <c r="B126" s="5" t="s">
        <v>8474</v>
      </c>
      <c r="C126" s="5" t="s">
        <v>8451</v>
      </c>
      <c r="D126" s="5" t="s">
        <v>8448</v>
      </c>
      <c r="E126" s="5" t="s">
        <v>36</v>
      </c>
      <c r="F126" s="5" t="s">
        <v>8311</v>
      </c>
      <c r="G126" s="5">
        <v>26.625350000000001</v>
      </c>
      <c r="H126" s="5">
        <v>-81.624799999999993</v>
      </c>
      <c r="I126" s="5" t="s">
        <v>8452</v>
      </c>
      <c r="J126" s="5">
        <v>106747</v>
      </c>
      <c r="K126" s="5">
        <v>31831</v>
      </c>
      <c r="L126" s="5">
        <v>40226</v>
      </c>
      <c r="M126" s="5">
        <v>239916420</v>
      </c>
      <c r="N126" s="5">
        <v>3912093</v>
      </c>
      <c r="O126" s="5" t="s">
        <v>8431</v>
      </c>
    </row>
    <row r="127" spans="1:15" ht="11.25" customHeight="1" x14ac:dyDescent="0.3">
      <c r="A127" s="5">
        <v>126</v>
      </c>
      <c r="B127" s="5" t="s">
        <v>8475</v>
      </c>
      <c r="C127" s="5" t="s">
        <v>8465</v>
      </c>
      <c r="D127" s="5" t="s">
        <v>8448</v>
      </c>
      <c r="E127" s="5" t="s">
        <v>36</v>
      </c>
      <c r="F127" s="5" t="s">
        <v>8237</v>
      </c>
      <c r="G127" s="5">
        <v>25.774270000000001</v>
      </c>
      <c r="H127" s="5">
        <v>-80.193659999999994</v>
      </c>
      <c r="I127" s="5" t="s">
        <v>8466</v>
      </c>
      <c r="J127" s="5">
        <v>441003</v>
      </c>
      <c r="K127" s="5">
        <v>157347</v>
      </c>
      <c r="L127" s="5">
        <v>31051</v>
      </c>
      <c r="M127" s="5">
        <v>93204587</v>
      </c>
      <c r="N127" s="5">
        <v>51995800</v>
      </c>
      <c r="O127" s="5" t="s">
        <v>8431</v>
      </c>
    </row>
    <row r="128" spans="1:15" ht="11.25" customHeight="1" x14ac:dyDescent="0.3">
      <c r="A128" s="5">
        <v>127</v>
      </c>
      <c r="B128" s="5" t="s">
        <v>8476</v>
      </c>
      <c r="C128" s="5" t="s">
        <v>8465</v>
      </c>
      <c r="D128" s="5" t="s">
        <v>8448</v>
      </c>
      <c r="E128" s="5" t="s">
        <v>36</v>
      </c>
      <c r="F128" s="5" t="s">
        <v>8237</v>
      </c>
      <c r="G128" s="5">
        <v>25.942039999999999</v>
      </c>
      <c r="H128" s="5">
        <v>-80.245599999999996</v>
      </c>
      <c r="I128" s="5" t="s">
        <v>8466</v>
      </c>
      <c r="J128" s="5">
        <v>113187</v>
      </c>
      <c r="K128" s="5">
        <v>31003</v>
      </c>
      <c r="L128" s="5">
        <v>38253</v>
      </c>
      <c r="M128" s="5">
        <v>47236363</v>
      </c>
      <c r="N128" s="5">
        <v>2016214</v>
      </c>
      <c r="O128" s="5" t="s">
        <v>8431</v>
      </c>
    </row>
    <row r="129" spans="1:15" ht="11.25" customHeight="1" x14ac:dyDescent="0.3">
      <c r="A129" s="5">
        <v>128</v>
      </c>
      <c r="B129" s="5" t="s">
        <v>8477</v>
      </c>
      <c r="C129" s="5" t="s">
        <v>8457</v>
      </c>
      <c r="D129" s="5" t="s">
        <v>8448</v>
      </c>
      <c r="E129" s="5" t="s">
        <v>36</v>
      </c>
      <c r="F129" s="5" t="s">
        <v>8237</v>
      </c>
      <c r="G129" s="5">
        <v>25.987310000000001</v>
      </c>
      <c r="H129" s="5">
        <v>-80.23227</v>
      </c>
      <c r="I129" s="5" t="s">
        <v>8458</v>
      </c>
      <c r="J129" s="5">
        <v>137132</v>
      </c>
      <c r="K129" s="5">
        <v>38474</v>
      </c>
      <c r="L129" s="5">
        <v>65282</v>
      </c>
      <c r="M129" s="5">
        <v>76095016</v>
      </c>
      <c r="N129" s="5">
        <v>4917826</v>
      </c>
      <c r="O129" s="5" t="s">
        <v>8431</v>
      </c>
    </row>
    <row r="130" spans="1:15" ht="11.25" customHeight="1" x14ac:dyDescent="0.3">
      <c r="A130" s="5">
        <v>129</v>
      </c>
      <c r="B130" s="5" t="s">
        <v>8478</v>
      </c>
      <c r="C130" s="5" t="s">
        <v>8275</v>
      </c>
      <c r="D130" s="5" t="s">
        <v>8448</v>
      </c>
      <c r="E130" s="5" t="s">
        <v>36</v>
      </c>
      <c r="F130" s="5" t="s">
        <v>8237</v>
      </c>
      <c r="G130" s="5">
        <v>28.538340000000002</v>
      </c>
      <c r="H130" s="5">
        <v>-81.379239999999996</v>
      </c>
      <c r="I130" s="5" t="s">
        <v>8479</v>
      </c>
      <c r="J130" s="5">
        <v>270934</v>
      </c>
      <c r="K130" s="5">
        <v>105359</v>
      </c>
      <c r="L130" s="5">
        <v>42318</v>
      </c>
      <c r="M130" s="5">
        <v>272512582</v>
      </c>
      <c r="N130" s="5">
        <v>22100434</v>
      </c>
      <c r="O130" s="5" t="s">
        <v>8431</v>
      </c>
    </row>
    <row r="131" spans="1:15" ht="11.25" customHeight="1" x14ac:dyDescent="0.3">
      <c r="A131" s="5">
        <v>130</v>
      </c>
      <c r="B131" s="5" t="s">
        <v>8480</v>
      </c>
      <c r="C131" s="5" t="s">
        <v>8481</v>
      </c>
      <c r="D131" s="5" t="s">
        <v>8448</v>
      </c>
      <c r="E131" s="5" t="s">
        <v>36</v>
      </c>
      <c r="F131" s="5" t="s">
        <v>8237</v>
      </c>
      <c r="G131" s="5">
        <v>28.034459999999999</v>
      </c>
      <c r="H131" s="5">
        <v>-80.588660000000004</v>
      </c>
      <c r="I131" s="5" t="s">
        <v>8482</v>
      </c>
      <c r="J131" s="5">
        <v>107888</v>
      </c>
      <c r="K131" s="5">
        <v>37821</v>
      </c>
      <c r="L131" s="5">
        <v>43163</v>
      </c>
      <c r="M131" s="5">
        <v>170217927</v>
      </c>
      <c r="N131" s="5">
        <v>8124203</v>
      </c>
      <c r="O131" s="5" t="s">
        <v>8431</v>
      </c>
    </row>
    <row r="132" spans="1:15" ht="11.25" customHeight="1" x14ac:dyDescent="0.3">
      <c r="A132" s="5">
        <v>131</v>
      </c>
      <c r="B132" s="5" t="s">
        <v>8483</v>
      </c>
      <c r="C132" s="5" t="s">
        <v>8457</v>
      </c>
      <c r="D132" s="5" t="s">
        <v>8448</v>
      </c>
      <c r="E132" s="5" t="s">
        <v>36</v>
      </c>
      <c r="F132" s="5" t="s">
        <v>8237</v>
      </c>
      <c r="G132" s="5">
        <v>26.003150000000002</v>
      </c>
      <c r="H132" s="5">
        <v>-80.223939999999999</v>
      </c>
      <c r="I132" s="5" t="s">
        <v>8458</v>
      </c>
      <c r="J132" s="5">
        <v>166611</v>
      </c>
      <c r="K132" s="5">
        <v>56171</v>
      </c>
      <c r="L132" s="5">
        <v>61279</v>
      </c>
      <c r="M132" s="5">
        <v>85539498</v>
      </c>
      <c r="N132" s="5">
        <v>5033092</v>
      </c>
      <c r="O132" s="5" t="s">
        <v>8431</v>
      </c>
    </row>
    <row r="133" spans="1:15" ht="11.25" customHeight="1" x14ac:dyDescent="0.3">
      <c r="A133" s="5">
        <v>132</v>
      </c>
      <c r="B133" s="5" t="s">
        <v>8484</v>
      </c>
      <c r="C133" s="5" t="s">
        <v>8457</v>
      </c>
      <c r="D133" s="5" t="s">
        <v>8448</v>
      </c>
      <c r="E133" s="5" t="s">
        <v>36</v>
      </c>
      <c r="F133" s="5" t="s">
        <v>8237</v>
      </c>
      <c r="G133" s="5">
        <v>26.237860000000001</v>
      </c>
      <c r="H133" s="5">
        <v>-80.124769999999998</v>
      </c>
      <c r="I133" s="5" t="s">
        <v>8458</v>
      </c>
      <c r="J133" s="5">
        <v>107762</v>
      </c>
      <c r="K133" s="5">
        <v>41422</v>
      </c>
      <c r="L133" s="5">
        <v>41321</v>
      </c>
      <c r="M133" s="5">
        <v>62261002</v>
      </c>
      <c r="N133" s="5">
        <v>1737713</v>
      </c>
      <c r="O133" s="5" t="s">
        <v>8431</v>
      </c>
    </row>
    <row r="134" spans="1:15" ht="11.25" customHeight="1" x14ac:dyDescent="0.3">
      <c r="A134" s="5">
        <v>133</v>
      </c>
      <c r="B134" s="5" t="s">
        <v>8485</v>
      </c>
      <c r="C134" s="5" t="s">
        <v>8486</v>
      </c>
      <c r="D134" s="5" t="s">
        <v>8448</v>
      </c>
      <c r="E134" s="5" t="s">
        <v>36</v>
      </c>
      <c r="F134" s="5" t="s">
        <v>8237</v>
      </c>
      <c r="G134" s="5">
        <v>27.29393</v>
      </c>
      <c r="H134" s="5">
        <v>-80.35033</v>
      </c>
      <c r="I134" s="5" t="s">
        <v>8487</v>
      </c>
      <c r="J134" s="5">
        <v>179413</v>
      </c>
      <c r="K134" s="5">
        <v>59221</v>
      </c>
      <c r="L134" s="5">
        <v>49813</v>
      </c>
      <c r="M134" s="5">
        <v>307920898</v>
      </c>
      <c r="N134" s="5">
        <v>4193519</v>
      </c>
      <c r="O134" s="5" t="s">
        <v>8431</v>
      </c>
    </row>
    <row r="135" spans="1:15" ht="11.25" customHeight="1" x14ac:dyDescent="0.3">
      <c r="A135" s="5">
        <v>134</v>
      </c>
      <c r="B135" s="5" t="s">
        <v>8488</v>
      </c>
      <c r="C135" s="5" t="s">
        <v>8489</v>
      </c>
      <c r="D135" s="5" t="s">
        <v>8448</v>
      </c>
      <c r="E135" s="5" t="s">
        <v>36</v>
      </c>
      <c r="F135" s="5" t="s">
        <v>8311</v>
      </c>
      <c r="G135" s="5">
        <v>28.476890000000001</v>
      </c>
      <c r="H135" s="5">
        <v>-82.525459999999995</v>
      </c>
      <c r="I135" s="5" t="s">
        <v>8463</v>
      </c>
      <c r="J135" s="5">
        <v>100270</v>
      </c>
      <c r="K135" s="5">
        <v>39038</v>
      </c>
      <c r="L135" s="5">
        <v>41308</v>
      </c>
      <c r="M135" s="5">
        <v>154983928</v>
      </c>
      <c r="N135" s="5">
        <v>6194314</v>
      </c>
      <c r="O135" s="5" t="s">
        <v>8431</v>
      </c>
    </row>
    <row r="136" spans="1:15" ht="11.25" customHeight="1" x14ac:dyDescent="0.3">
      <c r="A136" s="5">
        <v>135</v>
      </c>
      <c r="B136" s="5" t="s">
        <v>8490</v>
      </c>
      <c r="C136" s="5" t="s">
        <v>8454</v>
      </c>
      <c r="D136" s="5" t="s">
        <v>8448</v>
      </c>
      <c r="E136" s="5" t="s">
        <v>36</v>
      </c>
      <c r="F136" s="5" t="s">
        <v>8237</v>
      </c>
      <c r="G136" s="5">
        <v>27.770859999999999</v>
      </c>
      <c r="H136" s="5">
        <v>-82.679270000000002</v>
      </c>
      <c r="I136" s="5" t="s">
        <v>8455</v>
      </c>
      <c r="J136" s="5">
        <v>257083</v>
      </c>
      <c r="K136" s="5">
        <v>105443</v>
      </c>
      <c r="L136" s="5">
        <v>45748</v>
      </c>
      <c r="M136" s="5">
        <v>159935822</v>
      </c>
      <c r="N136" s="5">
        <v>196559588</v>
      </c>
      <c r="O136" s="5" t="s">
        <v>8431</v>
      </c>
    </row>
    <row r="137" spans="1:15" ht="11.25" customHeight="1" x14ac:dyDescent="0.3">
      <c r="A137" s="5">
        <v>136</v>
      </c>
      <c r="B137" s="5" t="s">
        <v>8491</v>
      </c>
      <c r="C137" s="5" t="s">
        <v>8492</v>
      </c>
      <c r="D137" s="5" t="s">
        <v>8448</v>
      </c>
      <c r="E137" s="5" t="s">
        <v>36</v>
      </c>
      <c r="F137" s="5" t="s">
        <v>8237</v>
      </c>
      <c r="G137" s="5">
        <v>30.43826</v>
      </c>
      <c r="H137" s="5">
        <v>-84.280730000000005</v>
      </c>
      <c r="I137" s="5" t="s">
        <v>8493</v>
      </c>
      <c r="J137" s="5">
        <v>189907</v>
      </c>
      <c r="K137" s="5">
        <v>74388</v>
      </c>
      <c r="L137" s="5">
        <v>39681</v>
      </c>
      <c r="M137" s="5">
        <v>260089732</v>
      </c>
      <c r="N137" s="5">
        <v>8300437</v>
      </c>
      <c r="O137" s="5" t="s">
        <v>8431</v>
      </c>
    </row>
    <row r="138" spans="1:15" ht="11.25" customHeight="1" x14ac:dyDescent="0.3">
      <c r="A138" s="5">
        <v>137</v>
      </c>
      <c r="B138" s="5" t="s">
        <v>8494</v>
      </c>
      <c r="C138" s="5" t="s">
        <v>8447</v>
      </c>
      <c r="D138" s="5" t="s">
        <v>8448</v>
      </c>
      <c r="E138" s="5" t="s">
        <v>36</v>
      </c>
      <c r="F138" s="5" t="s">
        <v>8237</v>
      </c>
      <c r="G138" s="5">
        <v>27.947520000000001</v>
      </c>
      <c r="H138" s="5">
        <v>-82.458430000000007</v>
      </c>
      <c r="I138" s="5" t="s">
        <v>8449</v>
      </c>
      <c r="J138" s="5">
        <v>369075</v>
      </c>
      <c r="K138" s="5">
        <v>142232</v>
      </c>
      <c r="L138" s="5">
        <v>44185</v>
      </c>
      <c r="M138" s="5">
        <v>293748385</v>
      </c>
      <c r="N138" s="5">
        <v>160056620</v>
      </c>
      <c r="O138" s="5" t="s">
        <v>8431</v>
      </c>
    </row>
    <row r="139" spans="1:15" ht="11.25" customHeight="1" x14ac:dyDescent="0.3">
      <c r="A139" s="5">
        <v>138</v>
      </c>
      <c r="B139" s="5" t="s">
        <v>8495</v>
      </c>
      <c r="C139" s="5" t="s">
        <v>8496</v>
      </c>
      <c r="D139" s="5" t="s">
        <v>8448</v>
      </c>
      <c r="E139" s="5" t="s">
        <v>36</v>
      </c>
      <c r="F139" s="5" t="s">
        <v>8237</v>
      </c>
      <c r="G139" s="5">
        <v>26.715340000000001</v>
      </c>
      <c r="H139" s="5">
        <v>-80.053370000000001</v>
      </c>
      <c r="I139" s="5" t="s">
        <v>8497</v>
      </c>
      <c r="J139" s="5">
        <v>106779</v>
      </c>
      <c r="K139" s="5">
        <v>41474</v>
      </c>
      <c r="L139" s="5">
        <v>45800</v>
      </c>
      <c r="M139" s="5">
        <v>142798170</v>
      </c>
      <c r="N139" s="5">
        <v>6628847</v>
      </c>
      <c r="O139" s="5" t="s">
        <v>8431</v>
      </c>
    </row>
    <row r="140" spans="1:15" ht="11.25" customHeight="1" x14ac:dyDescent="0.3">
      <c r="A140" s="5">
        <v>139</v>
      </c>
      <c r="B140" s="5" t="s">
        <v>8498</v>
      </c>
      <c r="C140" s="5" t="s">
        <v>8499</v>
      </c>
      <c r="D140" s="5" t="s">
        <v>8500</v>
      </c>
      <c r="E140" s="5" t="s">
        <v>37</v>
      </c>
      <c r="F140" s="5" t="s">
        <v>8501</v>
      </c>
      <c r="G140" s="5">
        <v>33.952190000000002</v>
      </c>
      <c r="H140" s="5">
        <v>-83.367149999999995</v>
      </c>
      <c r="I140" s="5" t="s">
        <v>8502</v>
      </c>
      <c r="J140" s="5">
        <v>123912</v>
      </c>
      <c r="K140" s="5">
        <v>45389</v>
      </c>
      <c r="L140" s="5">
        <v>39464</v>
      </c>
      <c r="M140" s="5">
        <v>308738452</v>
      </c>
      <c r="N140" s="5">
        <v>4741286</v>
      </c>
      <c r="O140" s="5" t="s">
        <v>8431</v>
      </c>
    </row>
    <row r="141" spans="1:15" ht="11.25" customHeight="1" x14ac:dyDescent="0.3">
      <c r="A141" s="5">
        <v>140</v>
      </c>
      <c r="B141" s="5" t="s">
        <v>8503</v>
      </c>
      <c r="C141" s="5" t="s">
        <v>8504</v>
      </c>
      <c r="D141" s="5" t="s">
        <v>8500</v>
      </c>
      <c r="E141" s="5" t="s">
        <v>37</v>
      </c>
      <c r="F141" s="5" t="s">
        <v>8237</v>
      </c>
      <c r="G141" s="5">
        <v>33.762909999999998</v>
      </c>
      <c r="H141" s="5">
        <v>-84.422669999999997</v>
      </c>
      <c r="I141" s="5" t="s">
        <v>8505</v>
      </c>
      <c r="J141" s="5">
        <v>463878</v>
      </c>
      <c r="K141" s="5">
        <v>185820</v>
      </c>
      <c r="L141" s="5">
        <v>47527</v>
      </c>
      <c r="M141" s="5">
        <v>345684978</v>
      </c>
      <c r="N141" s="5">
        <v>2311315</v>
      </c>
      <c r="O141" s="5" t="s">
        <v>8431</v>
      </c>
    </row>
    <row r="142" spans="1:15" ht="11.25" customHeight="1" x14ac:dyDescent="0.3">
      <c r="A142" s="5">
        <v>141</v>
      </c>
      <c r="B142" s="5" t="s">
        <v>8506</v>
      </c>
      <c r="C142" s="5" t="s">
        <v>8507</v>
      </c>
      <c r="D142" s="5" t="s">
        <v>8500</v>
      </c>
      <c r="E142" s="5" t="s">
        <v>37</v>
      </c>
      <c r="F142" s="5" t="s">
        <v>8508</v>
      </c>
      <c r="G142" s="5">
        <v>33.361490000000003</v>
      </c>
      <c r="H142" s="5">
        <v>-82.075000000000003</v>
      </c>
      <c r="I142" s="5" t="s">
        <v>8502</v>
      </c>
      <c r="J142" s="5">
        <v>201793</v>
      </c>
      <c r="K142" s="5">
        <v>73917</v>
      </c>
      <c r="L142" s="5">
        <v>39464</v>
      </c>
      <c r="M142" s="5">
        <v>840008393</v>
      </c>
      <c r="N142" s="5">
        <v>11042219</v>
      </c>
      <c r="O142" s="5" t="s">
        <v>8431</v>
      </c>
    </row>
    <row r="143" spans="1:15" ht="11.25" customHeight="1" x14ac:dyDescent="0.3">
      <c r="A143" s="5">
        <v>142</v>
      </c>
      <c r="B143" s="5" t="s">
        <v>8509</v>
      </c>
      <c r="C143" s="5" t="s">
        <v>8510</v>
      </c>
      <c r="D143" s="5" t="s">
        <v>8500</v>
      </c>
      <c r="E143" s="5" t="s">
        <v>37</v>
      </c>
      <c r="F143" s="5" t="s">
        <v>8237</v>
      </c>
      <c r="G143" s="5">
        <v>32.460979999999999</v>
      </c>
      <c r="H143" s="5">
        <v>-84.987710000000007</v>
      </c>
      <c r="I143" s="5" t="s">
        <v>8502</v>
      </c>
      <c r="J143" s="5">
        <v>200579</v>
      </c>
      <c r="K143" s="5">
        <v>72760</v>
      </c>
      <c r="L143" s="5">
        <v>42306</v>
      </c>
      <c r="M143" s="5">
        <v>560530243</v>
      </c>
      <c r="N143" s="5">
        <v>11873622</v>
      </c>
      <c r="O143" s="5" t="s">
        <v>8431</v>
      </c>
    </row>
    <row r="144" spans="1:15" ht="11.25" customHeight="1" x14ac:dyDescent="0.3">
      <c r="A144" s="5">
        <v>143</v>
      </c>
      <c r="B144" s="5" t="s">
        <v>8511</v>
      </c>
      <c r="C144" s="5" t="s">
        <v>8512</v>
      </c>
      <c r="D144" s="5" t="s">
        <v>8500</v>
      </c>
      <c r="E144" s="5" t="s">
        <v>37</v>
      </c>
      <c r="F144" s="5" t="s">
        <v>8513</v>
      </c>
      <c r="G144" s="5">
        <v>32.808840000000004</v>
      </c>
      <c r="H144" s="5">
        <v>-83.694190000000006</v>
      </c>
      <c r="I144" s="5" t="s">
        <v>8514</v>
      </c>
      <c r="J144" s="5">
        <v>153515</v>
      </c>
      <c r="K144" s="5">
        <v>57025</v>
      </c>
      <c r="L144" s="5">
        <v>36568</v>
      </c>
      <c r="M144" s="5">
        <v>645603627</v>
      </c>
      <c r="N144" s="5">
        <v>14488557</v>
      </c>
      <c r="O144" s="5" t="s">
        <v>8431</v>
      </c>
    </row>
    <row r="145" spans="1:15" ht="11.25" customHeight="1" x14ac:dyDescent="0.3">
      <c r="A145" s="5">
        <v>144</v>
      </c>
      <c r="B145" s="5" t="s">
        <v>8515</v>
      </c>
      <c r="C145" s="5" t="s">
        <v>8516</v>
      </c>
      <c r="D145" s="5" t="s">
        <v>8500</v>
      </c>
      <c r="E145" s="5" t="s">
        <v>37</v>
      </c>
      <c r="F145" s="5" t="s">
        <v>8237</v>
      </c>
      <c r="G145" s="5">
        <v>33.92427</v>
      </c>
      <c r="H145" s="5">
        <v>-84.378540000000001</v>
      </c>
      <c r="I145" s="5" t="s">
        <v>8505</v>
      </c>
      <c r="J145" s="5">
        <v>105330</v>
      </c>
      <c r="K145" s="5">
        <v>43058</v>
      </c>
      <c r="L145" s="5">
        <v>63917</v>
      </c>
      <c r="M145" s="5">
        <v>97526360</v>
      </c>
      <c r="N145" s="5">
        <v>2245984</v>
      </c>
      <c r="O145" s="5" t="s">
        <v>8431</v>
      </c>
    </row>
    <row r="146" spans="1:15" ht="11.25" customHeight="1" x14ac:dyDescent="0.3">
      <c r="A146" s="5">
        <v>145</v>
      </c>
      <c r="B146" s="5" t="s">
        <v>8517</v>
      </c>
      <c r="C146" s="5" t="s">
        <v>8518</v>
      </c>
      <c r="D146" s="5" t="s">
        <v>8500</v>
      </c>
      <c r="E146" s="5" t="s">
        <v>37</v>
      </c>
      <c r="F146" s="5" t="s">
        <v>8237</v>
      </c>
      <c r="G146" s="5">
        <v>32.083539999999999</v>
      </c>
      <c r="H146" s="5">
        <v>-81.099829999999997</v>
      </c>
      <c r="I146" s="5" t="s">
        <v>8519</v>
      </c>
      <c r="J146" s="5">
        <v>145674</v>
      </c>
      <c r="K146" s="5">
        <v>52798</v>
      </c>
      <c r="L146" s="5">
        <v>36466</v>
      </c>
      <c r="M146" s="5">
        <v>268318796</v>
      </c>
      <c r="N146" s="5">
        <v>13908113</v>
      </c>
      <c r="O146" s="5" t="s">
        <v>8431</v>
      </c>
    </row>
    <row r="147" spans="1:15" ht="11.25" customHeight="1" x14ac:dyDescent="0.3">
      <c r="A147" s="5">
        <v>146</v>
      </c>
      <c r="B147" s="5" t="s">
        <v>8520</v>
      </c>
      <c r="C147" s="5" t="s">
        <v>8521</v>
      </c>
      <c r="D147" s="5" t="s">
        <v>8522</v>
      </c>
      <c r="E147" s="5" t="s">
        <v>38</v>
      </c>
      <c r="F147" s="5" t="s">
        <v>8311</v>
      </c>
      <c r="G147" s="5">
        <v>21.324349999999999</v>
      </c>
      <c r="H147" s="5">
        <v>-157.84764000000001</v>
      </c>
      <c r="I147" s="5" t="s">
        <v>8523</v>
      </c>
      <c r="J147" s="5">
        <v>352769</v>
      </c>
      <c r="K147" s="5">
        <v>127177</v>
      </c>
      <c r="L147" s="5">
        <v>61442</v>
      </c>
      <c r="M147" s="5">
        <v>156812572</v>
      </c>
      <c r="N147" s="5">
        <v>20481895</v>
      </c>
      <c r="O147" s="5" t="s">
        <v>8524</v>
      </c>
    </row>
    <row r="148" spans="1:15" ht="11.25" customHeight="1" x14ac:dyDescent="0.3">
      <c r="A148" s="5">
        <v>147</v>
      </c>
      <c r="B148" s="5" t="s">
        <v>8525</v>
      </c>
      <c r="C148" s="5" t="s">
        <v>8526</v>
      </c>
      <c r="D148" s="5" t="s">
        <v>8527</v>
      </c>
      <c r="E148" s="5" t="s">
        <v>42</v>
      </c>
      <c r="F148" s="5" t="s">
        <v>8237</v>
      </c>
      <c r="G148" s="5">
        <v>42.008330000000001</v>
      </c>
      <c r="H148" s="5">
        <v>-91.644069999999999</v>
      </c>
      <c r="I148" s="5" t="s">
        <v>8528</v>
      </c>
      <c r="J148" s="5">
        <v>130405</v>
      </c>
      <c r="K148" s="5">
        <v>53328</v>
      </c>
      <c r="L148" s="5">
        <v>53581</v>
      </c>
      <c r="M148" s="5">
        <v>183340874</v>
      </c>
      <c r="N148" s="5">
        <v>3295742</v>
      </c>
      <c r="O148" s="5" t="s">
        <v>8239</v>
      </c>
    </row>
    <row r="149" spans="1:15" ht="11.25" customHeight="1" x14ac:dyDescent="0.3">
      <c r="A149" s="5">
        <v>148</v>
      </c>
      <c r="B149" s="5" t="s">
        <v>8529</v>
      </c>
      <c r="C149" s="5" t="s">
        <v>8530</v>
      </c>
      <c r="D149" s="5" t="s">
        <v>8527</v>
      </c>
      <c r="E149" s="5" t="s">
        <v>42</v>
      </c>
      <c r="F149" s="5" t="s">
        <v>8237</v>
      </c>
      <c r="G149" s="5">
        <v>41.52364</v>
      </c>
      <c r="H149" s="5">
        <v>-90.577640000000002</v>
      </c>
      <c r="I149" s="5" t="s">
        <v>8531</v>
      </c>
      <c r="J149" s="5">
        <v>102582</v>
      </c>
      <c r="K149" s="5">
        <v>41100</v>
      </c>
      <c r="L149" s="5">
        <v>47343</v>
      </c>
      <c r="M149" s="5">
        <v>162885999</v>
      </c>
      <c r="N149" s="5">
        <v>5501339</v>
      </c>
      <c r="O149" s="5" t="s">
        <v>8239</v>
      </c>
    </row>
    <row r="150" spans="1:15" ht="11.25" customHeight="1" x14ac:dyDescent="0.3">
      <c r="A150" s="5">
        <v>149</v>
      </c>
      <c r="B150" s="5" t="s">
        <v>8532</v>
      </c>
      <c r="C150" s="5" t="s">
        <v>8533</v>
      </c>
      <c r="D150" s="5" t="s">
        <v>8527</v>
      </c>
      <c r="E150" s="5" t="s">
        <v>42</v>
      </c>
      <c r="F150" s="5" t="s">
        <v>8237</v>
      </c>
      <c r="G150" s="5">
        <v>41.572589999999998</v>
      </c>
      <c r="H150" s="5">
        <v>-93.610240000000005</v>
      </c>
      <c r="I150" s="5" t="s">
        <v>8534</v>
      </c>
      <c r="J150" s="5">
        <v>210330</v>
      </c>
      <c r="K150" s="5">
        <v>81717</v>
      </c>
      <c r="L150" s="5">
        <v>46290</v>
      </c>
      <c r="M150" s="5">
        <v>230329944</v>
      </c>
      <c r="N150" s="5">
        <v>4657227</v>
      </c>
      <c r="O150" s="5" t="s">
        <v>8239</v>
      </c>
    </row>
    <row r="151" spans="1:15" ht="11.25" customHeight="1" x14ac:dyDescent="0.3">
      <c r="A151" s="5">
        <v>150</v>
      </c>
      <c r="B151" s="5" t="s">
        <v>8535</v>
      </c>
      <c r="C151" s="5" t="s">
        <v>8536</v>
      </c>
      <c r="D151" s="5" t="s">
        <v>8537</v>
      </c>
      <c r="E151" s="5" t="s">
        <v>39</v>
      </c>
      <c r="F151" s="5" t="s">
        <v>8237</v>
      </c>
      <c r="G151" s="5">
        <v>43.613500000000002</v>
      </c>
      <c r="H151" s="5">
        <v>-116.20345</v>
      </c>
      <c r="I151" s="5" t="s">
        <v>8538</v>
      </c>
      <c r="J151" s="5">
        <v>218281</v>
      </c>
      <c r="K151" s="5">
        <v>86916</v>
      </c>
      <c r="L151" s="5">
        <v>50323</v>
      </c>
      <c r="M151" s="5">
        <v>212601021</v>
      </c>
      <c r="N151" s="5">
        <v>1845301</v>
      </c>
      <c r="O151" s="5" t="s">
        <v>8539</v>
      </c>
    </row>
    <row r="152" spans="1:15" ht="11.25" customHeight="1" x14ac:dyDescent="0.3">
      <c r="A152" s="5">
        <v>151</v>
      </c>
      <c r="B152" s="5" t="s">
        <v>8402</v>
      </c>
      <c r="C152" s="5" t="s">
        <v>8540</v>
      </c>
      <c r="D152" s="5" t="s">
        <v>8541</v>
      </c>
      <c r="E152" s="5" t="s">
        <v>40</v>
      </c>
      <c r="F152" s="5" t="s">
        <v>8237</v>
      </c>
      <c r="G152" s="5">
        <v>41.763460000000002</v>
      </c>
      <c r="H152" s="5">
        <v>-88.290099999999995</v>
      </c>
      <c r="I152" s="5" t="s">
        <v>8542</v>
      </c>
      <c r="J152" s="5">
        <v>200661</v>
      </c>
      <c r="K152" s="5">
        <v>61449</v>
      </c>
      <c r="L152" s="5">
        <v>63090</v>
      </c>
      <c r="M152" s="5">
        <v>116273603</v>
      </c>
      <c r="N152" s="5">
        <v>2278285</v>
      </c>
      <c r="O152" s="5" t="s">
        <v>8239</v>
      </c>
    </row>
    <row r="153" spans="1:15" ht="11.25" customHeight="1" x14ac:dyDescent="0.3">
      <c r="A153" s="5">
        <v>152</v>
      </c>
      <c r="B153" s="5" t="s">
        <v>8543</v>
      </c>
      <c r="C153" s="5" t="s">
        <v>8544</v>
      </c>
      <c r="D153" s="5" t="s">
        <v>8541</v>
      </c>
      <c r="E153" s="5" t="s">
        <v>40</v>
      </c>
      <c r="F153" s="5" t="s">
        <v>8545</v>
      </c>
      <c r="G153" s="5">
        <v>41.76887</v>
      </c>
      <c r="H153" s="5">
        <v>-88.318929999999995</v>
      </c>
      <c r="I153" s="5" t="s">
        <v>8542</v>
      </c>
      <c r="J153" s="5">
        <v>148308</v>
      </c>
      <c r="K153" s="5">
        <v>44798</v>
      </c>
      <c r="L153" s="5">
        <v>49797</v>
      </c>
      <c r="M153" s="5">
        <v>89841331</v>
      </c>
      <c r="N153" s="5">
        <v>1727843</v>
      </c>
      <c r="O153" s="5" t="s">
        <v>8239</v>
      </c>
    </row>
    <row r="154" spans="1:15" ht="11.25" customHeight="1" x14ac:dyDescent="0.3">
      <c r="A154" s="5">
        <v>153</v>
      </c>
      <c r="B154" s="5" t="s">
        <v>8546</v>
      </c>
      <c r="C154" s="5" t="s">
        <v>8547</v>
      </c>
      <c r="D154" s="5" t="s">
        <v>8541</v>
      </c>
      <c r="E154" s="5" t="s">
        <v>40</v>
      </c>
      <c r="F154" s="5" t="s">
        <v>8545</v>
      </c>
      <c r="G154" s="5">
        <v>41.945630000000001</v>
      </c>
      <c r="H154" s="5">
        <v>-88.084620000000001</v>
      </c>
      <c r="I154" s="5" t="s">
        <v>8542</v>
      </c>
      <c r="J154" s="5">
        <v>113024</v>
      </c>
      <c r="K154" s="5">
        <v>40097</v>
      </c>
      <c r="L154" s="5">
        <v>68474</v>
      </c>
      <c r="M154" s="5">
        <v>88284784</v>
      </c>
      <c r="N154" s="5">
        <v>3206299</v>
      </c>
      <c r="O154" s="5" t="s">
        <v>8239</v>
      </c>
    </row>
    <row r="155" spans="1:15" ht="11.25" customHeight="1" x14ac:dyDescent="0.3">
      <c r="A155" s="5">
        <v>154</v>
      </c>
      <c r="B155" s="5" t="s">
        <v>8548</v>
      </c>
      <c r="C155" s="5" t="s">
        <v>8549</v>
      </c>
      <c r="D155" s="5" t="s">
        <v>8541</v>
      </c>
      <c r="E155" s="5" t="s">
        <v>40</v>
      </c>
      <c r="F155" s="5" t="s">
        <v>8545</v>
      </c>
      <c r="G155" s="5">
        <v>41.601559999999999</v>
      </c>
      <c r="H155" s="5">
        <v>-87.735029999999995</v>
      </c>
      <c r="I155" s="5" t="s">
        <v>8550</v>
      </c>
      <c r="J155" s="5">
        <v>110683</v>
      </c>
      <c r="K155" s="5">
        <v>40159</v>
      </c>
      <c r="L155" s="5">
        <v>55902</v>
      </c>
      <c r="M155" s="5">
        <v>97756706</v>
      </c>
      <c r="N155" s="5">
        <v>295143</v>
      </c>
      <c r="O155" s="5" t="s">
        <v>8239</v>
      </c>
    </row>
    <row r="156" spans="1:15" ht="11.25" customHeight="1" x14ac:dyDescent="0.3">
      <c r="A156" s="5">
        <v>155</v>
      </c>
      <c r="B156" s="5" t="s">
        <v>8551</v>
      </c>
      <c r="C156" s="5" t="s">
        <v>8552</v>
      </c>
      <c r="D156" s="5" t="s">
        <v>8541</v>
      </c>
      <c r="E156" s="5" t="s">
        <v>40</v>
      </c>
      <c r="F156" s="5" t="s">
        <v>8545</v>
      </c>
      <c r="G156" s="5">
        <v>39.791060000000002</v>
      </c>
      <c r="H156" s="5">
        <v>-89.644570000000002</v>
      </c>
      <c r="I156" s="5" t="s">
        <v>8553</v>
      </c>
      <c r="J156" s="5">
        <v>116358</v>
      </c>
      <c r="K156" s="5">
        <v>50476</v>
      </c>
      <c r="L156" s="5">
        <v>49925</v>
      </c>
      <c r="M156" s="5">
        <v>154319522</v>
      </c>
      <c r="N156" s="5">
        <v>16272442</v>
      </c>
      <c r="O156" s="5" t="s">
        <v>8239</v>
      </c>
    </row>
    <row r="157" spans="1:15" ht="11.25" customHeight="1" x14ac:dyDescent="0.3">
      <c r="A157" s="5">
        <v>156</v>
      </c>
      <c r="B157" s="5" t="s">
        <v>8554</v>
      </c>
      <c r="C157" s="5" t="s">
        <v>8555</v>
      </c>
      <c r="D157" s="5" t="s">
        <v>8541</v>
      </c>
      <c r="E157" s="5" t="s">
        <v>40</v>
      </c>
      <c r="F157" s="5" t="s">
        <v>8237</v>
      </c>
      <c r="G157" s="5">
        <v>41.83755</v>
      </c>
      <c r="H157" s="5">
        <v>-87.681839999999994</v>
      </c>
      <c r="I157" s="5" t="s">
        <v>8556</v>
      </c>
      <c r="J157" s="5">
        <v>2720546</v>
      </c>
      <c r="K157" s="5">
        <v>1035436</v>
      </c>
      <c r="L157" s="5">
        <v>48522</v>
      </c>
      <c r="M157" s="5">
        <v>588808396</v>
      </c>
      <c r="N157" s="5">
        <v>17615206</v>
      </c>
      <c r="O157" s="5" t="s">
        <v>8239</v>
      </c>
    </row>
    <row r="158" spans="1:15" ht="11.25" customHeight="1" x14ac:dyDescent="0.3">
      <c r="A158" s="5">
        <v>157</v>
      </c>
      <c r="B158" s="5" t="s">
        <v>8557</v>
      </c>
      <c r="C158" s="5" t="s">
        <v>8547</v>
      </c>
      <c r="D158" s="5" t="s">
        <v>8541</v>
      </c>
      <c r="E158" s="5" t="s">
        <v>40</v>
      </c>
      <c r="F158" s="5" t="s">
        <v>8545</v>
      </c>
      <c r="G158" s="5">
        <v>41.754300000000001</v>
      </c>
      <c r="H158" s="5">
        <v>-87.977530000000002</v>
      </c>
      <c r="I158" s="5" t="s">
        <v>8542</v>
      </c>
      <c r="J158" s="5">
        <v>149401</v>
      </c>
      <c r="K158" s="5">
        <v>56956</v>
      </c>
      <c r="L158" s="5">
        <v>81535</v>
      </c>
      <c r="M158" s="5">
        <v>128386816</v>
      </c>
      <c r="N158" s="5">
        <v>3508803</v>
      </c>
      <c r="O158" s="5" t="s">
        <v>8239</v>
      </c>
    </row>
    <row r="159" spans="1:15" ht="11.25" customHeight="1" x14ac:dyDescent="0.3">
      <c r="A159" s="5">
        <v>158</v>
      </c>
      <c r="B159" s="5" t="s">
        <v>8558</v>
      </c>
      <c r="C159" s="5" t="s">
        <v>8559</v>
      </c>
      <c r="D159" s="5" t="s">
        <v>8541</v>
      </c>
      <c r="E159" s="5" t="s">
        <v>40</v>
      </c>
      <c r="F159" s="5" t="s">
        <v>8237</v>
      </c>
      <c r="G159" s="5">
        <v>42.039639999999999</v>
      </c>
      <c r="H159" s="5">
        <v>-88.321709999999996</v>
      </c>
      <c r="I159" s="5" t="s">
        <v>8560</v>
      </c>
      <c r="J159" s="5">
        <v>112111</v>
      </c>
      <c r="K159" s="5">
        <v>35075</v>
      </c>
      <c r="L159" s="5">
        <v>60499</v>
      </c>
      <c r="M159" s="5">
        <v>96981130</v>
      </c>
      <c r="N159" s="5">
        <v>1272788</v>
      </c>
      <c r="O159" s="5" t="s">
        <v>8239</v>
      </c>
    </row>
    <row r="160" spans="1:15" ht="11.25" customHeight="1" x14ac:dyDescent="0.3">
      <c r="A160" s="5">
        <v>159</v>
      </c>
      <c r="B160" s="5" t="s">
        <v>8561</v>
      </c>
      <c r="C160" s="5" t="s">
        <v>8544</v>
      </c>
      <c r="D160" s="5" t="s">
        <v>8541</v>
      </c>
      <c r="E160" s="5" t="s">
        <v>40</v>
      </c>
      <c r="F160" s="5" t="s">
        <v>8545</v>
      </c>
      <c r="G160" s="5">
        <v>42.0261</v>
      </c>
      <c r="H160" s="5">
        <v>-88.318219999999997</v>
      </c>
      <c r="I160" s="5" t="s">
        <v>8560</v>
      </c>
      <c r="J160" s="5">
        <v>104288</v>
      </c>
      <c r="K160" s="5">
        <v>33089</v>
      </c>
      <c r="L160" s="5">
        <v>63609</v>
      </c>
      <c r="M160" s="5">
        <v>82722594</v>
      </c>
      <c r="N160" s="5">
        <v>1676406</v>
      </c>
      <c r="O160" s="5" t="s">
        <v>8239</v>
      </c>
    </row>
    <row r="161" spans="1:15" ht="11.25" customHeight="1" x14ac:dyDescent="0.3">
      <c r="A161" s="5">
        <v>160</v>
      </c>
      <c r="B161" s="5" t="s">
        <v>8562</v>
      </c>
      <c r="C161" s="5" t="s">
        <v>8549</v>
      </c>
      <c r="D161" s="5" t="s">
        <v>8541</v>
      </c>
      <c r="E161" s="5" t="s">
        <v>40</v>
      </c>
      <c r="F161" s="5" t="s">
        <v>8545</v>
      </c>
      <c r="G161" s="5">
        <v>42.028030000000001</v>
      </c>
      <c r="H161" s="5">
        <v>-88.203639999999993</v>
      </c>
      <c r="I161" s="5" t="s">
        <v>8560</v>
      </c>
      <c r="J161" s="5">
        <v>101296</v>
      </c>
      <c r="K161" s="5">
        <v>32297</v>
      </c>
      <c r="L161" s="5">
        <v>73620</v>
      </c>
      <c r="M161" s="5">
        <v>86551770</v>
      </c>
      <c r="N161" s="5">
        <v>624095</v>
      </c>
      <c r="O161" s="5" t="s">
        <v>8239</v>
      </c>
    </row>
    <row r="162" spans="1:15" ht="11.25" customHeight="1" x14ac:dyDescent="0.3">
      <c r="A162" s="5">
        <v>161</v>
      </c>
      <c r="B162" s="5" t="s">
        <v>8563</v>
      </c>
      <c r="C162" s="5" t="s">
        <v>8564</v>
      </c>
      <c r="D162" s="5" t="s">
        <v>8541</v>
      </c>
      <c r="E162" s="5" t="s">
        <v>40</v>
      </c>
      <c r="F162" s="5" t="s">
        <v>8237</v>
      </c>
      <c r="G162" s="5">
        <v>41.517699999999998</v>
      </c>
      <c r="H162" s="5">
        <v>-88.148849999999996</v>
      </c>
      <c r="I162" s="5" t="s">
        <v>8565</v>
      </c>
      <c r="J162" s="5">
        <v>147861</v>
      </c>
      <c r="K162" s="5">
        <v>46895</v>
      </c>
      <c r="L162" s="5">
        <v>60976</v>
      </c>
      <c r="M162" s="5">
        <v>166876584</v>
      </c>
      <c r="N162" s="5">
        <v>1718805</v>
      </c>
      <c r="O162" s="5" t="s">
        <v>8239</v>
      </c>
    </row>
    <row r="163" spans="1:15" ht="11.25" customHeight="1" x14ac:dyDescent="0.3">
      <c r="A163" s="5">
        <v>162</v>
      </c>
      <c r="B163" s="5" t="s">
        <v>8566</v>
      </c>
      <c r="C163" s="5" t="s">
        <v>8547</v>
      </c>
      <c r="D163" s="5" t="s">
        <v>8541</v>
      </c>
      <c r="E163" s="5" t="s">
        <v>40</v>
      </c>
      <c r="F163" s="5" t="s">
        <v>8545</v>
      </c>
      <c r="G163" s="5">
        <v>41.771929999999998</v>
      </c>
      <c r="H163" s="5">
        <v>-88.092089999999999</v>
      </c>
      <c r="I163" s="5" t="s">
        <v>8542</v>
      </c>
      <c r="J163" s="5">
        <v>119818</v>
      </c>
      <c r="K163" s="5">
        <v>45377</v>
      </c>
      <c r="L163" s="5">
        <v>86610</v>
      </c>
      <c r="M163" s="5">
        <v>91532435</v>
      </c>
      <c r="N163" s="5">
        <v>1583080</v>
      </c>
      <c r="O163" s="5" t="s">
        <v>8239</v>
      </c>
    </row>
    <row r="164" spans="1:15" ht="11.25" customHeight="1" x14ac:dyDescent="0.3">
      <c r="A164" s="5">
        <v>163</v>
      </c>
      <c r="B164" s="5" t="s">
        <v>8567</v>
      </c>
      <c r="C164" s="5" t="s">
        <v>8549</v>
      </c>
      <c r="D164" s="5" t="s">
        <v>8541</v>
      </c>
      <c r="E164" s="5" t="s">
        <v>40</v>
      </c>
      <c r="F164" s="5" t="s">
        <v>8545</v>
      </c>
      <c r="G164" s="5">
        <v>41.774749999999997</v>
      </c>
      <c r="H164" s="5">
        <v>-87.8596</v>
      </c>
      <c r="I164" s="5" t="s">
        <v>8550</v>
      </c>
      <c r="J164" s="5">
        <v>112890</v>
      </c>
      <c r="K164" s="5">
        <v>39769</v>
      </c>
      <c r="L164" s="5">
        <v>66065</v>
      </c>
      <c r="M164" s="5">
        <v>94153993</v>
      </c>
      <c r="N164" s="5">
        <v>1462083</v>
      </c>
      <c r="O164" s="5" t="s">
        <v>8239</v>
      </c>
    </row>
    <row r="165" spans="1:15" ht="11.25" customHeight="1" x14ac:dyDescent="0.3">
      <c r="A165" s="5">
        <v>164</v>
      </c>
      <c r="B165" s="5" t="s">
        <v>8568</v>
      </c>
      <c r="C165" s="5" t="s">
        <v>8549</v>
      </c>
      <c r="D165" s="5" t="s">
        <v>8541</v>
      </c>
      <c r="E165" s="5" t="s">
        <v>40</v>
      </c>
      <c r="F165" s="5" t="s">
        <v>8545</v>
      </c>
      <c r="G165" s="5">
        <v>42.033529999999999</v>
      </c>
      <c r="H165" s="5">
        <v>-87.864410000000007</v>
      </c>
      <c r="I165" s="5" t="s">
        <v>8560</v>
      </c>
      <c r="J165" s="5">
        <v>136667</v>
      </c>
      <c r="K165" s="5">
        <v>50680</v>
      </c>
      <c r="L165" s="5">
        <v>65608</v>
      </c>
      <c r="M165" s="5">
        <v>67114018</v>
      </c>
      <c r="N165" s="5">
        <v>640546</v>
      </c>
      <c r="O165" s="5" t="s">
        <v>8239</v>
      </c>
    </row>
    <row r="166" spans="1:15" ht="11.25" customHeight="1" x14ac:dyDescent="0.3">
      <c r="A166" s="5">
        <v>165</v>
      </c>
      <c r="B166" s="5" t="s">
        <v>8569</v>
      </c>
      <c r="C166" s="5" t="s">
        <v>8547</v>
      </c>
      <c r="D166" s="5" t="s">
        <v>8541</v>
      </c>
      <c r="E166" s="5" t="s">
        <v>40</v>
      </c>
      <c r="F166" s="5" t="s">
        <v>8545</v>
      </c>
      <c r="G166" s="5">
        <v>41.85857</v>
      </c>
      <c r="H166" s="5">
        <v>-88.089479999999995</v>
      </c>
      <c r="I166" s="5" t="s">
        <v>8542</v>
      </c>
      <c r="J166" s="5">
        <v>118844</v>
      </c>
      <c r="K166" s="5">
        <v>43510</v>
      </c>
      <c r="L166" s="5">
        <v>84039</v>
      </c>
      <c r="M166" s="5">
        <v>88967140</v>
      </c>
      <c r="N166" s="5">
        <v>2353781</v>
      </c>
      <c r="O166" s="5" t="s">
        <v>8239</v>
      </c>
    </row>
    <row r="167" spans="1:15" ht="11.25" customHeight="1" x14ac:dyDescent="0.3">
      <c r="A167" s="5">
        <v>166</v>
      </c>
      <c r="B167" s="5" t="s">
        <v>8570</v>
      </c>
      <c r="C167" s="5" t="s">
        <v>8571</v>
      </c>
      <c r="D167" s="5" t="s">
        <v>8541</v>
      </c>
      <c r="E167" s="5" t="s">
        <v>40</v>
      </c>
      <c r="F167" s="5" t="s">
        <v>8237</v>
      </c>
      <c r="G167" s="5">
        <v>41.749169999999999</v>
      </c>
      <c r="H167" s="5">
        <v>-88.162019999999998</v>
      </c>
      <c r="I167" s="5" t="s">
        <v>8542</v>
      </c>
      <c r="J167" s="5">
        <v>147100</v>
      </c>
      <c r="K167" s="5">
        <v>50073</v>
      </c>
      <c r="L167" s="5">
        <v>109468</v>
      </c>
      <c r="M167" s="5">
        <v>100155901</v>
      </c>
      <c r="N167" s="5">
        <v>1471160</v>
      </c>
      <c r="O167" s="5" t="s">
        <v>8239</v>
      </c>
    </row>
    <row r="168" spans="1:15" ht="11.25" customHeight="1" x14ac:dyDescent="0.3">
      <c r="A168" s="5">
        <v>167</v>
      </c>
      <c r="B168" s="5" t="s">
        <v>8572</v>
      </c>
      <c r="C168" s="5" t="s">
        <v>8547</v>
      </c>
      <c r="D168" s="5" t="s">
        <v>8541</v>
      </c>
      <c r="E168" s="5" t="s">
        <v>40</v>
      </c>
      <c r="F168" s="5" t="s">
        <v>8545</v>
      </c>
      <c r="G168" s="5">
        <v>41.766350000000003</v>
      </c>
      <c r="H168" s="5">
        <v>-88.200900000000004</v>
      </c>
      <c r="I168" s="5" t="s">
        <v>8542</v>
      </c>
      <c r="J168" s="5">
        <v>102708</v>
      </c>
      <c r="K168" s="5">
        <v>37133</v>
      </c>
      <c r="L168" s="5">
        <v>88282</v>
      </c>
      <c r="M168" s="5">
        <v>90385339</v>
      </c>
      <c r="N168" s="5">
        <v>2423679</v>
      </c>
      <c r="O168" s="5" t="s">
        <v>8239</v>
      </c>
    </row>
    <row r="169" spans="1:15" ht="11.25" customHeight="1" x14ac:dyDescent="0.3">
      <c r="A169" s="5">
        <v>168</v>
      </c>
      <c r="B169" s="5" t="s">
        <v>8573</v>
      </c>
      <c r="C169" s="5" t="s">
        <v>8549</v>
      </c>
      <c r="D169" s="5" t="s">
        <v>8541</v>
      </c>
      <c r="E169" s="5" t="s">
        <v>40</v>
      </c>
      <c r="F169" s="5" t="s">
        <v>8545</v>
      </c>
      <c r="G169" s="5">
        <v>42.032089999999997</v>
      </c>
      <c r="H169" s="5">
        <v>-87.757779999999997</v>
      </c>
      <c r="I169" s="5" t="s">
        <v>8560</v>
      </c>
      <c r="J169" s="5">
        <v>106229</v>
      </c>
      <c r="K169" s="5">
        <v>37478</v>
      </c>
      <c r="L169" s="5">
        <v>69857</v>
      </c>
      <c r="M169" s="5">
        <v>55058020</v>
      </c>
      <c r="N169" s="5">
        <v>0</v>
      </c>
      <c r="O169" s="5" t="s">
        <v>8239</v>
      </c>
    </row>
    <row r="170" spans="1:15" ht="11.25" customHeight="1" x14ac:dyDescent="0.3">
      <c r="A170" s="5">
        <v>169</v>
      </c>
      <c r="B170" s="5" t="s">
        <v>8574</v>
      </c>
      <c r="C170" s="5" t="s">
        <v>8549</v>
      </c>
      <c r="D170" s="5" t="s">
        <v>8541</v>
      </c>
      <c r="E170" s="5" t="s">
        <v>40</v>
      </c>
      <c r="F170" s="5" t="s">
        <v>8545</v>
      </c>
      <c r="G170" s="5">
        <v>42.111249999999998</v>
      </c>
      <c r="H170" s="5">
        <v>-88.064400000000006</v>
      </c>
      <c r="I170" s="5" t="s">
        <v>8560</v>
      </c>
      <c r="J170" s="5">
        <v>114057</v>
      </c>
      <c r="K170" s="5">
        <v>42938</v>
      </c>
      <c r="L170" s="5">
        <v>77545</v>
      </c>
      <c r="M170" s="5">
        <v>92499527</v>
      </c>
      <c r="N170" s="5">
        <v>989285</v>
      </c>
      <c r="O170" s="5" t="s">
        <v>8239</v>
      </c>
    </row>
    <row r="171" spans="1:15" ht="11.25" customHeight="1" x14ac:dyDescent="0.3">
      <c r="A171" s="5">
        <v>170</v>
      </c>
      <c r="B171" s="5" t="s">
        <v>8263</v>
      </c>
      <c r="C171" s="5" t="s">
        <v>8575</v>
      </c>
      <c r="D171" s="5" t="s">
        <v>8541</v>
      </c>
      <c r="E171" s="5" t="s">
        <v>40</v>
      </c>
      <c r="F171" s="5" t="s">
        <v>8237</v>
      </c>
      <c r="G171" s="5">
        <v>40.693649999999998</v>
      </c>
      <c r="H171" s="5">
        <v>-89.588989999999995</v>
      </c>
      <c r="I171" s="5" t="s">
        <v>8576</v>
      </c>
      <c r="J171" s="5">
        <v>115070</v>
      </c>
      <c r="K171" s="5">
        <v>47239</v>
      </c>
      <c r="L171" s="5">
        <v>45552</v>
      </c>
      <c r="M171" s="5">
        <v>124916605</v>
      </c>
      <c r="N171" s="5">
        <v>5748402</v>
      </c>
      <c r="O171" s="5" t="s">
        <v>8239</v>
      </c>
    </row>
    <row r="172" spans="1:15" ht="11.25" customHeight="1" x14ac:dyDescent="0.3">
      <c r="A172" s="5">
        <v>171</v>
      </c>
      <c r="B172" s="5" t="s">
        <v>8577</v>
      </c>
      <c r="C172" s="5" t="s">
        <v>8575</v>
      </c>
      <c r="D172" s="5" t="s">
        <v>8541</v>
      </c>
      <c r="E172" s="5" t="s">
        <v>40</v>
      </c>
      <c r="F172" s="5" t="s">
        <v>8545</v>
      </c>
      <c r="G172" s="5">
        <v>40.744950000000003</v>
      </c>
      <c r="H172" s="5">
        <v>-89.609639999999999</v>
      </c>
      <c r="I172" s="5" t="s">
        <v>8576</v>
      </c>
      <c r="J172" s="5">
        <v>104291</v>
      </c>
      <c r="K172" s="5">
        <v>43267</v>
      </c>
      <c r="L172" s="5">
        <v>42041</v>
      </c>
      <c r="M172" s="5">
        <v>104884817</v>
      </c>
      <c r="N172" s="5">
        <v>5748402</v>
      </c>
      <c r="O172" s="5" t="s">
        <v>8239</v>
      </c>
    </row>
    <row r="173" spans="1:15" ht="11.25" customHeight="1" x14ac:dyDescent="0.3">
      <c r="A173" s="5">
        <v>172</v>
      </c>
      <c r="B173" s="5" t="s">
        <v>8578</v>
      </c>
      <c r="C173" s="5" t="s">
        <v>8549</v>
      </c>
      <c r="D173" s="5" t="s">
        <v>8541</v>
      </c>
      <c r="E173" s="5" t="s">
        <v>40</v>
      </c>
      <c r="F173" s="5" t="s">
        <v>8545</v>
      </c>
      <c r="G173" s="5">
        <v>41.864719999999998</v>
      </c>
      <c r="H173" s="5">
        <v>-87.871189999999999</v>
      </c>
      <c r="I173" s="5" t="s">
        <v>8550</v>
      </c>
      <c r="J173" s="5">
        <v>151772</v>
      </c>
      <c r="K173" s="5">
        <v>54255</v>
      </c>
      <c r="L173" s="5">
        <v>53281</v>
      </c>
      <c r="M173" s="5">
        <v>76908074</v>
      </c>
      <c r="N173" s="5">
        <v>254</v>
      </c>
      <c r="O173" s="5" t="s">
        <v>8239</v>
      </c>
    </row>
    <row r="174" spans="1:15" ht="11.25" customHeight="1" x14ac:dyDescent="0.3">
      <c r="A174" s="5">
        <v>173</v>
      </c>
      <c r="B174" s="5" t="s">
        <v>8579</v>
      </c>
      <c r="C174" s="5" t="s">
        <v>8580</v>
      </c>
      <c r="D174" s="5" t="s">
        <v>8541</v>
      </c>
      <c r="E174" s="5" t="s">
        <v>40</v>
      </c>
      <c r="F174" s="5" t="s">
        <v>8237</v>
      </c>
      <c r="G174" s="5">
        <v>42.258839999999999</v>
      </c>
      <c r="H174" s="5">
        <v>-89.064549999999997</v>
      </c>
      <c r="I174" s="5" t="s">
        <v>8565</v>
      </c>
      <c r="J174" s="5">
        <v>148278</v>
      </c>
      <c r="K174" s="5">
        <v>58559</v>
      </c>
      <c r="L174" s="5">
        <v>38716</v>
      </c>
      <c r="M174" s="5">
        <v>164382960</v>
      </c>
      <c r="N174" s="5">
        <v>2627885</v>
      </c>
      <c r="O174" s="5" t="s">
        <v>8239</v>
      </c>
    </row>
    <row r="175" spans="1:15" ht="11.25" customHeight="1" x14ac:dyDescent="0.3">
      <c r="A175" s="5">
        <v>174</v>
      </c>
      <c r="B175" s="5" t="s">
        <v>8581</v>
      </c>
      <c r="C175" s="5" t="s">
        <v>8582</v>
      </c>
      <c r="D175" s="5" t="s">
        <v>8541</v>
      </c>
      <c r="E175" s="5" t="s">
        <v>40</v>
      </c>
      <c r="F175" s="5" t="s">
        <v>8545</v>
      </c>
      <c r="G175" s="5">
        <v>42.24868</v>
      </c>
      <c r="H175" s="5">
        <v>-89.074520000000007</v>
      </c>
      <c r="I175" s="5" t="s">
        <v>8565</v>
      </c>
      <c r="J175" s="5">
        <v>173110</v>
      </c>
      <c r="K175" s="5">
        <v>69780</v>
      </c>
      <c r="L175" s="5">
        <v>40391</v>
      </c>
      <c r="M175" s="5">
        <v>287475255</v>
      </c>
      <c r="N175" s="5">
        <v>4720906</v>
      </c>
      <c r="O175" s="5" t="s">
        <v>8239</v>
      </c>
    </row>
    <row r="176" spans="1:15" ht="11.25" customHeight="1" x14ac:dyDescent="0.3">
      <c r="A176" s="5">
        <v>175</v>
      </c>
      <c r="B176" s="5" t="s">
        <v>8583</v>
      </c>
      <c r="C176" s="5" t="s">
        <v>8549</v>
      </c>
      <c r="D176" s="5" t="s">
        <v>8541</v>
      </c>
      <c r="E176" s="5" t="s">
        <v>40</v>
      </c>
      <c r="F176" s="5" t="s">
        <v>8545</v>
      </c>
      <c r="G176" s="5">
        <v>42.029110000000003</v>
      </c>
      <c r="H176" s="5">
        <v>-88.089510000000004</v>
      </c>
      <c r="I176" s="5" t="s">
        <v>8542</v>
      </c>
      <c r="J176" s="5">
        <v>132162</v>
      </c>
      <c r="K176" s="5">
        <v>49006</v>
      </c>
      <c r="L176" s="5">
        <v>74034</v>
      </c>
      <c r="M176" s="5">
        <v>79648612</v>
      </c>
      <c r="N176" s="5">
        <v>555721</v>
      </c>
      <c r="O176" s="5" t="s">
        <v>8239</v>
      </c>
    </row>
    <row r="177" spans="1:15" ht="11.25" customHeight="1" x14ac:dyDescent="0.3">
      <c r="A177" s="5">
        <v>176</v>
      </c>
      <c r="B177" s="5" t="s">
        <v>8584</v>
      </c>
      <c r="C177" s="5" t="s">
        <v>8552</v>
      </c>
      <c r="D177" s="5" t="s">
        <v>8541</v>
      </c>
      <c r="E177" s="5" t="s">
        <v>40</v>
      </c>
      <c r="F177" s="5" t="s">
        <v>8237</v>
      </c>
      <c r="G177" s="5">
        <v>39.801720000000003</v>
      </c>
      <c r="H177" s="5">
        <v>-89.643709999999999</v>
      </c>
      <c r="I177" s="5" t="s">
        <v>8553</v>
      </c>
      <c r="J177" s="5">
        <v>116565</v>
      </c>
      <c r="K177" s="5">
        <v>50575</v>
      </c>
      <c r="L177" s="5">
        <v>49868</v>
      </c>
      <c r="M177" s="5">
        <v>155637192</v>
      </c>
      <c r="N177" s="5">
        <v>16272442</v>
      </c>
      <c r="O177" s="5" t="s">
        <v>8239</v>
      </c>
    </row>
    <row r="178" spans="1:15" ht="11.25" customHeight="1" x14ac:dyDescent="0.3">
      <c r="A178" s="5">
        <v>177</v>
      </c>
      <c r="B178" s="5" t="s">
        <v>8585</v>
      </c>
      <c r="C178" s="5" t="s">
        <v>8549</v>
      </c>
      <c r="D178" s="5" t="s">
        <v>8541</v>
      </c>
      <c r="E178" s="5" t="s">
        <v>40</v>
      </c>
      <c r="F178" s="5" t="s">
        <v>8545</v>
      </c>
      <c r="G178" s="5">
        <v>41.60127</v>
      </c>
      <c r="H178" s="5">
        <v>-87.600319999999996</v>
      </c>
      <c r="I178" s="5" t="s">
        <v>8550</v>
      </c>
      <c r="J178" s="5">
        <v>169468</v>
      </c>
      <c r="K178" s="5">
        <v>62380</v>
      </c>
      <c r="L178" s="5">
        <v>41024</v>
      </c>
      <c r="M178" s="5">
        <v>121463504</v>
      </c>
      <c r="N178" s="5">
        <v>1255264</v>
      </c>
      <c r="O178" s="5" t="s">
        <v>8239</v>
      </c>
    </row>
    <row r="179" spans="1:15" ht="11.25" customHeight="1" x14ac:dyDescent="0.3">
      <c r="A179" s="5">
        <v>178</v>
      </c>
      <c r="B179" s="5" t="s">
        <v>8586</v>
      </c>
      <c r="C179" s="5" t="s">
        <v>8549</v>
      </c>
      <c r="D179" s="5" t="s">
        <v>8541</v>
      </c>
      <c r="E179" s="5" t="s">
        <v>40</v>
      </c>
      <c r="F179" s="5" t="s">
        <v>8545</v>
      </c>
      <c r="G179" s="5">
        <v>42.109870000000001</v>
      </c>
      <c r="H179" s="5">
        <v>-87.944580000000002</v>
      </c>
      <c r="I179" s="5" t="s">
        <v>8560</v>
      </c>
      <c r="J179" s="5">
        <v>155286</v>
      </c>
      <c r="K179" s="5">
        <v>59425</v>
      </c>
      <c r="L179" s="5">
        <v>73977</v>
      </c>
      <c r="M179" s="5">
        <v>92979678</v>
      </c>
      <c r="N179" s="5">
        <v>317743</v>
      </c>
      <c r="O179" s="5" t="s">
        <v>8239</v>
      </c>
    </row>
    <row r="180" spans="1:15" ht="11.25" customHeight="1" x14ac:dyDescent="0.3">
      <c r="A180" s="5">
        <v>179</v>
      </c>
      <c r="B180" s="5" t="s">
        <v>8587</v>
      </c>
      <c r="C180" s="5" t="s">
        <v>8549</v>
      </c>
      <c r="D180" s="5" t="s">
        <v>8541</v>
      </c>
      <c r="E180" s="5" t="s">
        <v>40</v>
      </c>
      <c r="F180" s="5" t="s">
        <v>8545</v>
      </c>
      <c r="G180" s="5">
        <v>41.690429999999999</v>
      </c>
      <c r="H180" s="5">
        <v>-87.743830000000003</v>
      </c>
      <c r="I180" s="5" t="s">
        <v>8550</v>
      </c>
      <c r="J180" s="5">
        <v>152861</v>
      </c>
      <c r="K180" s="5">
        <v>56788</v>
      </c>
      <c r="L180" s="5">
        <v>54124</v>
      </c>
      <c r="M180" s="5">
        <v>82397386</v>
      </c>
      <c r="N180" s="5">
        <v>875755</v>
      </c>
      <c r="O180" s="5" t="s">
        <v>8239</v>
      </c>
    </row>
    <row r="181" spans="1:15" ht="11.25" customHeight="1" x14ac:dyDescent="0.3">
      <c r="A181" s="5">
        <v>180</v>
      </c>
      <c r="B181" s="5" t="s">
        <v>8588</v>
      </c>
      <c r="C181" s="5" t="s">
        <v>8547</v>
      </c>
      <c r="D181" s="5" t="s">
        <v>8541</v>
      </c>
      <c r="E181" s="5" t="s">
        <v>40</v>
      </c>
      <c r="F181" s="5" t="s">
        <v>8545</v>
      </c>
      <c r="G181" s="5">
        <v>41.86177</v>
      </c>
      <c r="H181" s="5">
        <v>-87.976100000000002</v>
      </c>
      <c r="I181" s="5" t="s">
        <v>8542</v>
      </c>
      <c r="J181" s="5">
        <v>125730</v>
      </c>
      <c r="K181" s="5">
        <v>47997</v>
      </c>
      <c r="L181" s="5">
        <v>76285</v>
      </c>
      <c r="M181" s="5">
        <v>90808706</v>
      </c>
      <c r="N181" s="5">
        <v>1568158</v>
      </c>
      <c r="O181" s="5" t="s">
        <v>8239</v>
      </c>
    </row>
    <row r="182" spans="1:15" ht="11.25" customHeight="1" x14ac:dyDescent="0.3">
      <c r="A182" s="5">
        <v>181</v>
      </c>
      <c r="B182" s="5" t="s">
        <v>8589</v>
      </c>
      <c r="C182" s="5" t="s">
        <v>8590</v>
      </c>
      <c r="D182" s="5" t="s">
        <v>8591</v>
      </c>
      <c r="E182" s="5" t="s">
        <v>41</v>
      </c>
      <c r="F182" s="5" t="s">
        <v>8545</v>
      </c>
      <c r="G182" s="5">
        <v>41.585329999999999</v>
      </c>
      <c r="H182" s="5">
        <v>-87.355159999999998</v>
      </c>
      <c r="I182" s="5" t="s">
        <v>8592</v>
      </c>
      <c r="J182" s="5">
        <v>100453</v>
      </c>
      <c r="K182" s="5">
        <v>39770</v>
      </c>
      <c r="L182" s="5">
        <v>31332</v>
      </c>
      <c r="M182" s="5">
        <v>158624821</v>
      </c>
      <c r="N182" s="5">
        <v>19428725</v>
      </c>
      <c r="O182" s="5" t="s">
        <v>8239</v>
      </c>
    </row>
    <row r="183" spans="1:15" ht="11.25" customHeight="1" x14ac:dyDescent="0.3">
      <c r="A183" s="5">
        <v>182</v>
      </c>
      <c r="B183" s="5" t="s">
        <v>8593</v>
      </c>
      <c r="C183" s="5" t="s">
        <v>8594</v>
      </c>
      <c r="D183" s="5" t="s">
        <v>8591</v>
      </c>
      <c r="E183" s="5" t="s">
        <v>41</v>
      </c>
      <c r="F183" s="5" t="s">
        <v>8545</v>
      </c>
      <c r="G183" s="5">
        <v>39.774850000000001</v>
      </c>
      <c r="H183" s="5">
        <v>-86.139489999999995</v>
      </c>
      <c r="I183" s="5" t="s">
        <v>8595</v>
      </c>
      <c r="J183" s="5">
        <v>147837</v>
      </c>
      <c r="K183" s="5">
        <v>59947</v>
      </c>
      <c r="L183" s="5">
        <v>27572</v>
      </c>
      <c r="M183" s="5">
        <v>108522566</v>
      </c>
      <c r="N183" s="5">
        <v>2102238</v>
      </c>
      <c r="O183" s="5" t="s">
        <v>8596</v>
      </c>
    </row>
    <row r="184" spans="1:15" ht="11.25" customHeight="1" x14ac:dyDescent="0.3">
      <c r="A184" s="5">
        <v>183</v>
      </c>
      <c r="B184" s="5" t="s">
        <v>8597</v>
      </c>
      <c r="C184" s="5" t="s">
        <v>8598</v>
      </c>
      <c r="D184" s="5" t="s">
        <v>8591</v>
      </c>
      <c r="E184" s="5" t="s">
        <v>41</v>
      </c>
      <c r="F184" s="5" t="s">
        <v>8237</v>
      </c>
      <c r="G184" s="5">
        <v>37.974760000000003</v>
      </c>
      <c r="H184" s="5">
        <v>-87.555850000000007</v>
      </c>
      <c r="I184" s="5" t="s">
        <v>8599</v>
      </c>
      <c r="J184" s="5">
        <v>119943</v>
      </c>
      <c r="K184" s="5">
        <v>51271</v>
      </c>
      <c r="L184" s="5">
        <v>35785</v>
      </c>
      <c r="M184" s="5">
        <v>122628548</v>
      </c>
      <c r="N184" s="5">
        <v>1274315</v>
      </c>
      <c r="O184" s="5" t="s">
        <v>8239</v>
      </c>
    </row>
    <row r="185" spans="1:15" ht="11.25" customHeight="1" x14ac:dyDescent="0.3">
      <c r="A185" s="5">
        <v>184</v>
      </c>
      <c r="B185" s="5" t="s">
        <v>8600</v>
      </c>
      <c r="C185" s="5" t="s">
        <v>8601</v>
      </c>
      <c r="D185" s="5" t="s">
        <v>8591</v>
      </c>
      <c r="E185" s="5" t="s">
        <v>41</v>
      </c>
      <c r="F185" s="5" t="s">
        <v>8237</v>
      </c>
      <c r="G185" s="5">
        <v>41.130600000000001</v>
      </c>
      <c r="H185" s="5">
        <v>-85.128860000000003</v>
      </c>
      <c r="I185" s="5" t="s">
        <v>8602</v>
      </c>
      <c r="J185" s="5">
        <v>260326</v>
      </c>
      <c r="K185" s="5">
        <v>102273</v>
      </c>
      <c r="L185" s="5">
        <v>43774</v>
      </c>
      <c r="M185" s="5">
        <v>286488211</v>
      </c>
      <c r="N185" s="5">
        <v>549748</v>
      </c>
      <c r="O185" s="5" t="s">
        <v>8596</v>
      </c>
    </row>
    <row r="186" spans="1:15" ht="11.25" customHeight="1" x14ac:dyDescent="0.3">
      <c r="A186" s="5">
        <v>185</v>
      </c>
      <c r="B186" s="5" t="s">
        <v>8603</v>
      </c>
      <c r="C186" s="5" t="s">
        <v>8604</v>
      </c>
      <c r="D186" s="5" t="s">
        <v>8591</v>
      </c>
      <c r="E186" s="5" t="s">
        <v>41</v>
      </c>
      <c r="F186" s="5" t="s">
        <v>8237</v>
      </c>
      <c r="G186" s="5">
        <v>39.777999999999999</v>
      </c>
      <c r="H186" s="5">
        <v>-86.145840000000007</v>
      </c>
      <c r="I186" s="5" t="s">
        <v>8595</v>
      </c>
      <c r="J186" s="5">
        <v>862781</v>
      </c>
      <c r="K186" s="5">
        <v>316037</v>
      </c>
      <c r="L186" s="5">
        <v>51682</v>
      </c>
      <c r="M186" s="5">
        <v>949109238</v>
      </c>
      <c r="N186" s="5">
        <v>16893545</v>
      </c>
      <c r="O186" s="5" t="s">
        <v>8596</v>
      </c>
    </row>
    <row r="187" spans="1:15" ht="11.25" customHeight="1" x14ac:dyDescent="0.3">
      <c r="A187" s="5">
        <v>186</v>
      </c>
      <c r="B187" s="5" t="s">
        <v>8605</v>
      </c>
      <c r="C187" s="5" t="s">
        <v>8594</v>
      </c>
      <c r="D187" s="5" t="s">
        <v>8591</v>
      </c>
      <c r="E187" s="5" t="s">
        <v>41</v>
      </c>
      <c r="F187" s="5" t="s">
        <v>8545</v>
      </c>
      <c r="G187" s="5">
        <v>39.871600000000001</v>
      </c>
      <c r="H187" s="5">
        <v>-86.011560000000003</v>
      </c>
      <c r="I187" s="5" t="s">
        <v>8595</v>
      </c>
      <c r="J187" s="5">
        <v>123397</v>
      </c>
      <c r="K187" s="5">
        <v>48011</v>
      </c>
      <c r="L187" s="5">
        <v>50411</v>
      </c>
      <c r="M187" s="5">
        <v>121424443</v>
      </c>
      <c r="N187" s="5">
        <v>4188930</v>
      </c>
      <c r="O187" s="5" t="s">
        <v>8596</v>
      </c>
    </row>
    <row r="188" spans="1:15" ht="11.25" customHeight="1" x14ac:dyDescent="0.3">
      <c r="A188" s="5">
        <v>187</v>
      </c>
      <c r="B188" s="5" t="s">
        <v>8606</v>
      </c>
      <c r="C188" s="5" t="s">
        <v>8590</v>
      </c>
      <c r="D188" s="5" t="s">
        <v>8591</v>
      </c>
      <c r="E188" s="5" t="s">
        <v>41</v>
      </c>
      <c r="F188" s="5" t="s">
        <v>8545</v>
      </c>
      <c r="G188" s="5">
        <v>41.613289999999999</v>
      </c>
      <c r="H188" s="5">
        <v>-87.470849999999999</v>
      </c>
      <c r="I188" s="5" t="s">
        <v>8592</v>
      </c>
      <c r="J188" s="5">
        <v>157105</v>
      </c>
      <c r="K188" s="5">
        <v>58240</v>
      </c>
      <c r="L188" s="5">
        <v>44334</v>
      </c>
      <c r="M188" s="5">
        <v>137725287</v>
      </c>
      <c r="N188" s="5">
        <v>14822486</v>
      </c>
      <c r="O188" s="5" t="s">
        <v>8239</v>
      </c>
    </row>
    <row r="189" spans="1:15" ht="11.25" customHeight="1" x14ac:dyDescent="0.3">
      <c r="A189" s="5">
        <v>188</v>
      </c>
      <c r="B189" s="5" t="s">
        <v>8607</v>
      </c>
      <c r="C189" s="5" t="s">
        <v>8594</v>
      </c>
      <c r="D189" s="5" t="s">
        <v>8591</v>
      </c>
      <c r="E189" s="5" t="s">
        <v>41</v>
      </c>
      <c r="F189" s="5" t="s">
        <v>8545</v>
      </c>
      <c r="G189" s="5">
        <v>39.676740000000002</v>
      </c>
      <c r="H189" s="5">
        <v>-86.15616</v>
      </c>
      <c r="I189" s="5" t="s">
        <v>8595</v>
      </c>
      <c r="J189" s="5">
        <v>113236</v>
      </c>
      <c r="K189" s="5">
        <v>44154</v>
      </c>
      <c r="L189" s="5">
        <v>44302</v>
      </c>
      <c r="M189" s="5">
        <v>118291390</v>
      </c>
      <c r="N189" s="5">
        <v>259404</v>
      </c>
      <c r="O189" s="5" t="s">
        <v>8596</v>
      </c>
    </row>
    <row r="190" spans="1:15" ht="11.25" customHeight="1" x14ac:dyDescent="0.3">
      <c r="A190" s="5">
        <v>189</v>
      </c>
      <c r="B190" s="5" t="s">
        <v>8608</v>
      </c>
      <c r="C190" s="5" t="s">
        <v>8609</v>
      </c>
      <c r="D190" s="5" t="s">
        <v>8591</v>
      </c>
      <c r="E190" s="5" t="s">
        <v>41</v>
      </c>
      <c r="F190" s="5" t="s">
        <v>8237</v>
      </c>
      <c r="G190" s="5">
        <v>41.68338</v>
      </c>
      <c r="H190" s="5">
        <v>-86.250010000000003</v>
      </c>
      <c r="I190" s="5" t="s">
        <v>8610</v>
      </c>
      <c r="J190" s="5">
        <v>101516</v>
      </c>
      <c r="K190" s="5">
        <v>39448</v>
      </c>
      <c r="L190" s="5">
        <v>34523</v>
      </c>
      <c r="M190" s="5">
        <v>107226145</v>
      </c>
      <c r="N190" s="5">
        <v>1077799</v>
      </c>
      <c r="O190" s="5" t="s">
        <v>8596</v>
      </c>
    </row>
    <row r="191" spans="1:15" ht="11.25" customHeight="1" x14ac:dyDescent="0.3">
      <c r="A191" s="5">
        <v>190</v>
      </c>
      <c r="B191" s="5" t="s">
        <v>8611</v>
      </c>
      <c r="C191" s="5" t="s">
        <v>8594</v>
      </c>
      <c r="D191" s="5" t="s">
        <v>8591</v>
      </c>
      <c r="E191" s="5" t="s">
        <v>41</v>
      </c>
      <c r="F191" s="5" t="s">
        <v>8545</v>
      </c>
      <c r="G191" s="5">
        <v>39.77514</v>
      </c>
      <c r="H191" s="5">
        <v>-86.017179999999996</v>
      </c>
      <c r="I191" s="5" t="s">
        <v>8595</v>
      </c>
      <c r="J191" s="5">
        <v>103365</v>
      </c>
      <c r="K191" s="5">
        <v>38889</v>
      </c>
      <c r="L191" s="5">
        <v>41504</v>
      </c>
      <c r="M191" s="5">
        <v>125067149</v>
      </c>
      <c r="N191" s="5">
        <v>209265</v>
      </c>
      <c r="O191" s="5" t="s">
        <v>8596</v>
      </c>
    </row>
    <row r="192" spans="1:15" ht="11.25" customHeight="1" x14ac:dyDescent="0.3">
      <c r="A192" s="5">
        <v>191</v>
      </c>
      <c r="B192" s="5" t="s">
        <v>72</v>
      </c>
      <c r="C192" s="5" t="s">
        <v>8594</v>
      </c>
      <c r="D192" s="5" t="s">
        <v>8591</v>
      </c>
      <c r="E192" s="5" t="s">
        <v>41</v>
      </c>
      <c r="F192" s="5" t="s">
        <v>8545</v>
      </c>
      <c r="G192" s="5">
        <v>39.87632</v>
      </c>
      <c r="H192" s="5">
        <v>-86.142910000000001</v>
      </c>
      <c r="I192" s="5" t="s">
        <v>8595</v>
      </c>
      <c r="J192" s="5">
        <v>137215</v>
      </c>
      <c r="K192" s="5">
        <v>58263</v>
      </c>
      <c r="L192" s="5">
        <v>50615</v>
      </c>
      <c r="M192" s="5">
        <v>125858508</v>
      </c>
      <c r="N192" s="5">
        <v>2908711</v>
      </c>
      <c r="O192" s="5" t="s">
        <v>8596</v>
      </c>
    </row>
    <row r="193" spans="1:15" ht="11.25" customHeight="1" x14ac:dyDescent="0.3">
      <c r="A193" s="5">
        <v>192</v>
      </c>
      <c r="B193" s="5" t="s">
        <v>8612</v>
      </c>
      <c r="C193" s="5" t="s">
        <v>8601</v>
      </c>
      <c r="D193" s="5" t="s">
        <v>8591</v>
      </c>
      <c r="E193" s="5" t="s">
        <v>41</v>
      </c>
      <c r="F193" s="5" t="s">
        <v>8545</v>
      </c>
      <c r="G193" s="5">
        <v>41.052379999999999</v>
      </c>
      <c r="H193" s="5">
        <v>-85.162090000000006</v>
      </c>
      <c r="I193" s="5" t="s">
        <v>8602</v>
      </c>
      <c r="J193" s="5">
        <v>106185</v>
      </c>
      <c r="K193" s="5">
        <v>41596</v>
      </c>
      <c r="L193" s="5">
        <v>32194</v>
      </c>
      <c r="M193" s="5">
        <v>109127525</v>
      </c>
      <c r="N193" s="5">
        <v>317390</v>
      </c>
      <c r="O193" s="5" t="s">
        <v>8596</v>
      </c>
    </row>
    <row r="194" spans="1:15" ht="11.25" customHeight="1" x14ac:dyDescent="0.3">
      <c r="A194" s="5">
        <v>193</v>
      </c>
      <c r="B194" s="5" t="s">
        <v>8612</v>
      </c>
      <c r="C194" s="5" t="s">
        <v>8594</v>
      </c>
      <c r="D194" s="5" t="s">
        <v>8591</v>
      </c>
      <c r="E194" s="5" t="s">
        <v>41</v>
      </c>
      <c r="F194" s="5" t="s">
        <v>8545</v>
      </c>
      <c r="G194" s="5">
        <v>39.771859999999997</v>
      </c>
      <c r="H194" s="5">
        <v>-86.260940000000005</v>
      </c>
      <c r="I194" s="5" t="s">
        <v>8595</v>
      </c>
      <c r="J194" s="5">
        <v>142010</v>
      </c>
      <c r="K194" s="5">
        <v>52540</v>
      </c>
      <c r="L194" s="5">
        <v>35884</v>
      </c>
      <c r="M194" s="5">
        <v>126591941</v>
      </c>
      <c r="N194" s="5">
        <v>1036389</v>
      </c>
      <c r="O194" s="5" t="s">
        <v>8596</v>
      </c>
    </row>
    <row r="195" spans="1:15" ht="11.25" customHeight="1" x14ac:dyDescent="0.3">
      <c r="A195" s="5">
        <v>194</v>
      </c>
      <c r="B195" s="5" t="s">
        <v>8613</v>
      </c>
      <c r="C195" s="5" t="s">
        <v>8614</v>
      </c>
      <c r="D195" s="5" t="s">
        <v>8615</v>
      </c>
      <c r="E195" s="5" t="s">
        <v>43</v>
      </c>
      <c r="F195" s="5" t="s">
        <v>8237</v>
      </c>
      <c r="G195" s="5">
        <v>39.114170000000001</v>
      </c>
      <c r="H195" s="5">
        <v>-94.627459999999999</v>
      </c>
      <c r="I195" s="5" t="s">
        <v>8616</v>
      </c>
      <c r="J195" s="5">
        <v>151306</v>
      </c>
      <c r="K195" s="5">
        <v>54629</v>
      </c>
      <c r="L195" s="5">
        <v>38749</v>
      </c>
      <c r="M195" s="5">
        <v>323260927</v>
      </c>
      <c r="N195" s="5">
        <v>9232017</v>
      </c>
      <c r="O195" s="5" t="s">
        <v>8239</v>
      </c>
    </row>
    <row r="196" spans="1:15" ht="11.25" customHeight="1" x14ac:dyDescent="0.3">
      <c r="A196" s="5">
        <v>195</v>
      </c>
      <c r="B196" s="5" t="s">
        <v>8617</v>
      </c>
      <c r="C196" s="5" t="s">
        <v>8618</v>
      </c>
      <c r="D196" s="5" t="s">
        <v>8615</v>
      </c>
      <c r="E196" s="5" t="s">
        <v>43</v>
      </c>
      <c r="F196" s="5" t="s">
        <v>8237</v>
      </c>
      <c r="G196" s="5">
        <v>38.881399999999999</v>
      </c>
      <c r="H196" s="5">
        <v>-94.819130000000001</v>
      </c>
      <c r="I196" s="5" t="s">
        <v>8616</v>
      </c>
      <c r="J196" s="5">
        <v>134305</v>
      </c>
      <c r="K196" s="5">
        <v>45742</v>
      </c>
      <c r="L196" s="5">
        <v>77335</v>
      </c>
      <c r="M196" s="5">
        <v>157638037</v>
      </c>
      <c r="N196" s="5">
        <v>1946472</v>
      </c>
      <c r="O196" s="5" t="s">
        <v>8239</v>
      </c>
    </row>
    <row r="197" spans="1:15" ht="11.25" customHeight="1" x14ac:dyDescent="0.3">
      <c r="A197" s="5">
        <v>196</v>
      </c>
      <c r="B197" s="5" t="s">
        <v>8619</v>
      </c>
      <c r="C197" s="5" t="s">
        <v>8618</v>
      </c>
      <c r="D197" s="5" t="s">
        <v>8615</v>
      </c>
      <c r="E197" s="5" t="s">
        <v>43</v>
      </c>
      <c r="F197" s="5" t="s">
        <v>8237</v>
      </c>
      <c r="G197" s="5">
        <v>38.982230000000001</v>
      </c>
      <c r="H197" s="5">
        <v>-94.670789999999997</v>
      </c>
      <c r="I197" s="5" t="s">
        <v>8616</v>
      </c>
      <c r="J197" s="5">
        <v>186515</v>
      </c>
      <c r="K197" s="5">
        <v>74830</v>
      </c>
      <c r="L197" s="5">
        <v>72463</v>
      </c>
      <c r="M197" s="5">
        <v>194562941</v>
      </c>
      <c r="N197" s="5">
        <v>1309517</v>
      </c>
      <c r="O197" s="5" t="s">
        <v>8239</v>
      </c>
    </row>
    <row r="198" spans="1:15" ht="11.25" customHeight="1" x14ac:dyDescent="0.3">
      <c r="A198" s="5">
        <v>197</v>
      </c>
      <c r="B198" s="5" t="s">
        <v>8620</v>
      </c>
      <c r="C198" s="5" t="s">
        <v>8621</v>
      </c>
      <c r="D198" s="5" t="s">
        <v>8615</v>
      </c>
      <c r="E198" s="5" t="s">
        <v>43</v>
      </c>
      <c r="F198" s="5" t="s">
        <v>8237</v>
      </c>
      <c r="G198" s="5">
        <v>39.04833</v>
      </c>
      <c r="H198" s="5">
        <v>-95.678039999999996</v>
      </c>
      <c r="I198" s="5" t="s">
        <v>8622</v>
      </c>
      <c r="J198" s="5">
        <v>127265</v>
      </c>
      <c r="K198" s="5">
        <v>52711</v>
      </c>
      <c r="L198" s="5">
        <v>42250</v>
      </c>
      <c r="M198" s="5">
        <v>159180160</v>
      </c>
      <c r="N198" s="5">
        <v>3400123</v>
      </c>
      <c r="O198" s="5" t="s">
        <v>8239</v>
      </c>
    </row>
    <row r="199" spans="1:15" ht="11.25" customHeight="1" x14ac:dyDescent="0.3">
      <c r="A199" s="5">
        <v>198</v>
      </c>
      <c r="B199" s="5" t="s">
        <v>8623</v>
      </c>
      <c r="C199" s="5" t="s">
        <v>8624</v>
      </c>
      <c r="D199" s="5" t="s">
        <v>8615</v>
      </c>
      <c r="E199" s="5" t="s">
        <v>43</v>
      </c>
      <c r="F199" s="5" t="s">
        <v>8237</v>
      </c>
      <c r="G199" s="5">
        <v>37.692239999999998</v>
      </c>
      <c r="H199" s="5">
        <v>-97.337540000000004</v>
      </c>
      <c r="I199" s="5" t="s">
        <v>8625</v>
      </c>
      <c r="J199" s="5">
        <v>389965</v>
      </c>
      <c r="K199" s="5">
        <v>150683</v>
      </c>
      <c r="L199" s="5">
        <v>45947</v>
      </c>
      <c r="M199" s="5">
        <v>415365564</v>
      </c>
      <c r="N199" s="5">
        <v>11294497</v>
      </c>
      <c r="O199" s="5" t="s">
        <v>8239</v>
      </c>
    </row>
    <row r="200" spans="1:15" ht="11.25" customHeight="1" x14ac:dyDescent="0.3">
      <c r="A200" s="5">
        <v>199</v>
      </c>
      <c r="B200" s="5" t="s">
        <v>8626</v>
      </c>
      <c r="C200" s="5" t="s">
        <v>8627</v>
      </c>
      <c r="D200" s="5" t="s">
        <v>8628</v>
      </c>
      <c r="E200" s="5" t="s">
        <v>44</v>
      </c>
      <c r="F200" s="5" t="s">
        <v>8629</v>
      </c>
      <c r="G200" s="5">
        <v>38.049799999999998</v>
      </c>
      <c r="H200" s="5">
        <v>-84.458550000000002</v>
      </c>
      <c r="I200" s="5" t="s">
        <v>8630</v>
      </c>
      <c r="J200" s="5">
        <v>314488</v>
      </c>
      <c r="K200" s="5">
        <v>125752</v>
      </c>
      <c r="L200" s="5">
        <v>49778</v>
      </c>
      <c r="M200" s="5">
        <v>734642357</v>
      </c>
      <c r="N200" s="5">
        <v>4922241</v>
      </c>
      <c r="O200" s="5" t="s">
        <v>8431</v>
      </c>
    </row>
    <row r="201" spans="1:15" ht="11.25" customHeight="1" x14ac:dyDescent="0.3">
      <c r="A201" s="5">
        <v>200</v>
      </c>
      <c r="B201" s="5" t="s">
        <v>8631</v>
      </c>
      <c r="C201" s="5" t="s">
        <v>8421</v>
      </c>
      <c r="D201" s="5" t="s">
        <v>8628</v>
      </c>
      <c r="E201" s="5" t="s">
        <v>44</v>
      </c>
      <c r="F201" s="5" t="s">
        <v>8237</v>
      </c>
      <c r="G201" s="5">
        <v>38.254240000000003</v>
      </c>
      <c r="H201" s="5">
        <v>-85.759410000000003</v>
      </c>
      <c r="I201" s="5" t="s">
        <v>8632</v>
      </c>
      <c r="J201" s="5">
        <v>760026</v>
      </c>
      <c r="K201" s="5">
        <v>0</v>
      </c>
      <c r="L201" s="5">
        <v>0</v>
      </c>
      <c r="M201" s="5">
        <v>159116437</v>
      </c>
      <c r="N201" s="5">
        <v>12579358</v>
      </c>
      <c r="O201" s="5" t="s">
        <v>8431</v>
      </c>
    </row>
    <row r="202" spans="1:15" ht="11.25" customHeight="1" x14ac:dyDescent="0.3">
      <c r="A202" s="5">
        <v>201</v>
      </c>
      <c r="B202" s="5" t="s">
        <v>8633</v>
      </c>
      <c r="C202" s="5" t="s">
        <v>8634</v>
      </c>
      <c r="D202" s="5" t="s">
        <v>8635</v>
      </c>
      <c r="E202" s="5" t="s">
        <v>45</v>
      </c>
      <c r="F202" s="5" t="s">
        <v>8237</v>
      </c>
      <c r="G202" s="5">
        <v>30.450749999999999</v>
      </c>
      <c r="H202" s="5">
        <v>-91.15455</v>
      </c>
      <c r="I202" s="5" t="s">
        <v>8636</v>
      </c>
      <c r="J202" s="5">
        <v>228590</v>
      </c>
      <c r="K202" s="5">
        <v>88476</v>
      </c>
      <c r="L202" s="5">
        <v>39876</v>
      </c>
      <c r="M202" s="5">
        <v>222547923</v>
      </c>
      <c r="N202" s="5">
        <v>5682680</v>
      </c>
      <c r="O202" s="5" t="s">
        <v>8239</v>
      </c>
    </row>
    <row r="203" spans="1:15" ht="11.25" customHeight="1" x14ac:dyDescent="0.3">
      <c r="A203" s="5">
        <v>202</v>
      </c>
      <c r="B203" s="5" t="s">
        <v>8637</v>
      </c>
      <c r="C203" s="5" t="s">
        <v>8638</v>
      </c>
      <c r="D203" s="5" t="s">
        <v>8635</v>
      </c>
      <c r="E203" s="5" t="s">
        <v>45</v>
      </c>
      <c r="F203" s="5" t="s">
        <v>8237</v>
      </c>
      <c r="G203" s="5">
        <v>30.22409</v>
      </c>
      <c r="H203" s="5">
        <v>-92.019840000000002</v>
      </c>
      <c r="I203" s="5" t="s">
        <v>8639</v>
      </c>
      <c r="J203" s="5">
        <v>127657</v>
      </c>
      <c r="K203" s="5">
        <v>50025</v>
      </c>
      <c r="L203" s="5">
        <v>46517</v>
      </c>
      <c r="M203" s="5">
        <v>139369271</v>
      </c>
      <c r="N203" s="5">
        <v>259576</v>
      </c>
      <c r="O203" s="5" t="s">
        <v>8239</v>
      </c>
    </row>
    <row r="204" spans="1:15" ht="11.25" customHeight="1" x14ac:dyDescent="0.3">
      <c r="A204" s="5">
        <v>203</v>
      </c>
      <c r="B204" s="5" t="s">
        <v>8640</v>
      </c>
      <c r="C204" s="5" t="s">
        <v>8641</v>
      </c>
      <c r="D204" s="5" t="s">
        <v>8635</v>
      </c>
      <c r="E204" s="5" t="s">
        <v>45</v>
      </c>
      <c r="F204" s="5" t="s">
        <v>8311</v>
      </c>
      <c r="G204" s="5">
        <v>29.984090000000002</v>
      </c>
      <c r="H204" s="5">
        <v>-90.152850000000001</v>
      </c>
      <c r="I204" s="5" t="s">
        <v>8642</v>
      </c>
      <c r="J204" s="5">
        <v>140074</v>
      </c>
      <c r="K204" s="5">
        <v>59557</v>
      </c>
      <c r="L204" s="5">
        <v>52421</v>
      </c>
      <c r="M204" s="5">
        <v>60144259</v>
      </c>
      <c r="N204" s="5">
        <v>109317</v>
      </c>
      <c r="O204" s="5" t="s">
        <v>8239</v>
      </c>
    </row>
    <row r="205" spans="1:15" ht="11.25" customHeight="1" x14ac:dyDescent="0.3">
      <c r="A205" s="5">
        <v>204</v>
      </c>
      <c r="B205" s="5" t="s">
        <v>8643</v>
      </c>
      <c r="C205" s="5" t="s">
        <v>8644</v>
      </c>
      <c r="D205" s="5" t="s">
        <v>8635</v>
      </c>
      <c r="E205" s="5" t="s">
        <v>45</v>
      </c>
      <c r="F205" s="5" t="s">
        <v>8237</v>
      </c>
      <c r="G205" s="5">
        <v>29.954650000000001</v>
      </c>
      <c r="H205" s="5">
        <v>-90.075069999999997</v>
      </c>
      <c r="I205" s="5" t="s">
        <v>8642</v>
      </c>
      <c r="J205" s="5">
        <v>389617</v>
      </c>
      <c r="K205" s="5">
        <v>153140</v>
      </c>
      <c r="L205" s="5">
        <v>36792</v>
      </c>
      <c r="M205" s="5">
        <v>438799508</v>
      </c>
      <c r="N205" s="5">
        <v>467299606</v>
      </c>
      <c r="O205" s="5" t="s">
        <v>8239</v>
      </c>
    </row>
    <row r="206" spans="1:15" ht="11.25" customHeight="1" x14ac:dyDescent="0.3">
      <c r="A206" s="5">
        <v>205</v>
      </c>
      <c r="B206" s="5" t="s">
        <v>8645</v>
      </c>
      <c r="C206" s="5" t="s">
        <v>8646</v>
      </c>
      <c r="D206" s="5" t="s">
        <v>8635</v>
      </c>
      <c r="E206" s="5" t="s">
        <v>45</v>
      </c>
      <c r="F206" s="5" t="s">
        <v>8237</v>
      </c>
      <c r="G206" s="5">
        <v>32.466880000000003</v>
      </c>
      <c r="H206" s="5">
        <v>-93.792190000000005</v>
      </c>
      <c r="I206" s="5" t="s">
        <v>8647</v>
      </c>
      <c r="J206" s="5">
        <v>197204</v>
      </c>
      <c r="K206" s="5">
        <v>77500</v>
      </c>
      <c r="L206" s="5">
        <v>38583</v>
      </c>
      <c r="M206" s="5">
        <v>277484105</v>
      </c>
      <c r="N206" s="5">
        <v>39395075</v>
      </c>
      <c r="O206" s="5" t="s">
        <v>8239</v>
      </c>
    </row>
    <row r="207" spans="1:15" ht="11.25" customHeight="1" x14ac:dyDescent="0.3">
      <c r="A207" s="5">
        <v>206</v>
      </c>
      <c r="B207" s="5" t="s">
        <v>8648</v>
      </c>
      <c r="C207" s="5" t="s">
        <v>8649</v>
      </c>
      <c r="D207" s="5" t="s">
        <v>8650</v>
      </c>
      <c r="E207" s="5" t="s">
        <v>47</v>
      </c>
      <c r="F207" s="5" t="s">
        <v>8237</v>
      </c>
      <c r="G207" s="5">
        <v>42.358429999999998</v>
      </c>
      <c r="H207" s="5">
        <v>-71.05977</v>
      </c>
      <c r="I207" s="5" t="s">
        <v>8651</v>
      </c>
      <c r="J207" s="5">
        <v>667137</v>
      </c>
      <c r="K207" s="5">
        <v>256294</v>
      </c>
      <c r="L207" s="5">
        <v>55777</v>
      </c>
      <c r="M207" s="5">
        <v>125219114</v>
      </c>
      <c r="N207" s="5">
        <v>106849577</v>
      </c>
      <c r="O207" s="5" t="s">
        <v>8431</v>
      </c>
    </row>
    <row r="208" spans="1:15" ht="11.25" customHeight="1" x14ac:dyDescent="0.3">
      <c r="A208" s="5">
        <v>207</v>
      </c>
      <c r="B208" s="5" t="s">
        <v>8652</v>
      </c>
      <c r="C208" s="5" t="s">
        <v>8653</v>
      </c>
      <c r="D208" s="5" t="s">
        <v>8650</v>
      </c>
      <c r="E208" s="5" t="s">
        <v>47</v>
      </c>
      <c r="F208" s="5" t="s">
        <v>8237</v>
      </c>
      <c r="G208" s="5">
        <v>42.375100000000003</v>
      </c>
      <c r="H208" s="5">
        <v>-71.105609999999999</v>
      </c>
      <c r="I208" s="5" t="s">
        <v>8651</v>
      </c>
      <c r="J208" s="5">
        <v>110402</v>
      </c>
      <c r="K208" s="5">
        <v>43801</v>
      </c>
      <c r="L208" s="5">
        <v>79416</v>
      </c>
      <c r="M208" s="5">
        <v>16556713</v>
      </c>
      <c r="N208" s="5">
        <v>1861901</v>
      </c>
      <c r="O208" s="5" t="s">
        <v>8431</v>
      </c>
    </row>
    <row r="209" spans="1:15" ht="11.25" customHeight="1" x14ac:dyDescent="0.3">
      <c r="A209" s="5">
        <v>208</v>
      </c>
      <c r="B209" s="5" t="s">
        <v>8654</v>
      </c>
      <c r="C209" s="5" t="s">
        <v>8653</v>
      </c>
      <c r="D209" s="5" t="s">
        <v>8650</v>
      </c>
      <c r="E209" s="5" t="s">
        <v>47</v>
      </c>
      <c r="F209" s="5" t="s">
        <v>8237</v>
      </c>
      <c r="G209" s="5">
        <v>42.633420000000001</v>
      </c>
      <c r="H209" s="5">
        <v>-71.31617</v>
      </c>
      <c r="I209" s="5" t="s">
        <v>8655</v>
      </c>
      <c r="J209" s="5">
        <v>110699</v>
      </c>
      <c r="K209" s="5">
        <v>38489</v>
      </c>
      <c r="L209" s="5">
        <v>48002</v>
      </c>
      <c r="M209" s="5">
        <v>35187375</v>
      </c>
      <c r="N209" s="5">
        <v>2442614</v>
      </c>
      <c r="O209" s="5" t="s">
        <v>8431</v>
      </c>
    </row>
    <row r="210" spans="1:15" ht="11.25" customHeight="1" x14ac:dyDescent="0.3">
      <c r="A210" s="5">
        <v>209</v>
      </c>
      <c r="B210" s="5" t="s">
        <v>8584</v>
      </c>
      <c r="C210" s="5" t="s">
        <v>8656</v>
      </c>
      <c r="D210" s="5" t="s">
        <v>8650</v>
      </c>
      <c r="E210" s="5" t="s">
        <v>47</v>
      </c>
      <c r="F210" s="5" t="s">
        <v>8237</v>
      </c>
      <c r="G210" s="5">
        <v>42.101480000000002</v>
      </c>
      <c r="H210" s="5">
        <v>-72.58981</v>
      </c>
      <c r="I210" s="5" t="s">
        <v>8657</v>
      </c>
      <c r="J210" s="5">
        <v>154341</v>
      </c>
      <c r="K210" s="5">
        <v>55644</v>
      </c>
      <c r="L210" s="5">
        <v>34728</v>
      </c>
      <c r="M210" s="5">
        <v>82538680</v>
      </c>
      <c r="N210" s="5">
        <v>3142825</v>
      </c>
      <c r="O210" s="5" t="s">
        <v>8431</v>
      </c>
    </row>
    <row r="211" spans="1:15" ht="11.25" customHeight="1" x14ac:dyDescent="0.3">
      <c r="A211" s="5">
        <v>210</v>
      </c>
      <c r="B211" s="5" t="s">
        <v>8658</v>
      </c>
      <c r="C211" s="5" t="s">
        <v>8659</v>
      </c>
      <c r="D211" s="5" t="s">
        <v>8650</v>
      </c>
      <c r="E211" s="5" t="s">
        <v>47</v>
      </c>
      <c r="F211" s="5" t="s">
        <v>8237</v>
      </c>
      <c r="G211" s="5">
        <v>42.262590000000003</v>
      </c>
      <c r="H211" s="5">
        <v>-71.802289999999999</v>
      </c>
      <c r="I211" s="5" t="s">
        <v>8660</v>
      </c>
      <c r="J211" s="5">
        <v>184815</v>
      </c>
      <c r="K211" s="5">
        <v>68576</v>
      </c>
      <c r="L211" s="5">
        <v>45472</v>
      </c>
      <c r="M211" s="5">
        <v>96758525</v>
      </c>
      <c r="N211" s="5">
        <v>2814766</v>
      </c>
      <c r="O211" s="5" t="s">
        <v>8431</v>
      </c>
    </row>
    <row r="212" spans="1:15" ht="11.25" customHeight="1" x14ac:dyDescent="0.3">
      <c r="A212" s="5">
        <v>211</v>
      </c>
      <c r="B212" s="5" t="s">
        <v>8661</v>
      </c>
      <c r="C212" s="5" t="s">
        <v>8662</v>
      </c>
      <c r="D212" s="5" t="s">
        <v>8663</v>
      </c>
      <c r="E212" s="5" t="s">
        <v>46</v>
      </c>
      <c r="F212" s="5" t="s">
        <v>8237</v>
      </c>
      <c r="G212" s="5">
        <v>39.290379999999999</v>
      </c>
      <c r="H212" s="5">
        <v>-76.612189999999998</v>
      </c>
      <c r="I212" s="5" t="s">
        <v>8664</v>
      </c>
      <c r="J212" s="5">
        <v>621849</v>
      </c>
      <c r="K212" s="5">
        <v>242268</v>
      </c>
      <c r="L212" s="5">
        <v>42241</v>
      </c>
      <c r="M212" s="5">
        <v>209643557</v>
      </c>
      <c r="N212" s="5">
        <v>28767622</v>
      </c>
      <c r="O212" s="5" t="s">
        <v>8431</v>
      </c>
    </row>
    <row r="213" spans="1:15" ht="11.25" customHeight="1" x14ac:dyDescent="0.3">
      <c r="A213" s="5">
        <v>212</v>
      </c>
      <c r="B213" s="5" t="s">
        <v>8665</v>
      </c>
      <c r="C213" s="5" t="s">
        <v>8666</v>
      </c>
      <c r="D213" s="5" t="s">
        <v>8663</v>
      </c>
      <c r="E213" s="5" t="s">
        <v>46</v>
      </c>
      <c r="F213" s="5" t="s">
        <v>8311</v>
      </c>
      <c r="G213" s="5">
        <v>39.240380000000002</v>
      </c>
      <c r="H213" s="5">
        <v>-76.839420000000004</v>
      </c>
      <c r="I213" s="5" t="s">
        <v>8664</v>
      </c>
      <c r="J213" s="5">
        <v>102116</v>
      </c>
      <c r="K213" s="5">
        <v>39893</v>
      </c>
      <c r="L213" s="5">
        <v>100849</v>
      </c>
      <c r="M213" s="5">
        <v>82691135</v>
      </c>
      <c r="N213" s="5">
        <v>667179</v>
      </c>
      <c r="O213" s="5" t="s">
        <v>8431</v>
      </c>
    </row>
    <row r="214" spans="1:15" ht="11.25" customHeight="1" x14ac:dyDescent="0.3">
      <c r="A214" s="5">
        <v>213</v>
      </c>
      <c r="B214" s="5" t="s">
        <v>8667</v>
      </c>
      <c r="C214" s="5" t="s">
        <v>8668</v>
      </c>
      <c r="D214" s="5" t="s">
        <v>8669</v>
      </c>
      <c r="E214" s="5" t="s">
        <v>48</v>
      </c>
      <c r="F214" s="5" t="s">
        <v>8237</v>
      </c>
      <c r="G214" s="5">
        <v>42.270870000000002</v>
      </c>
      <c r="H214" s="5">
        <v>-83.726330000000004</v>
      </c>
      <c r="I214" s="5" t="s">
        <v>8670</v>
      </c>
      <c r="J214" s="5">
        <v>117070</v>
      </c>
      <c r="K214" s="5">
        <v>47179</v>
      </c>
      <c r="L214" s="5">
        <v>55990</v>
      </c>
      <c r="M214" s="5">
        <v>72727009</v>
      </c>
      <c r="N214" s="5">
        <v>2254528</v>
      </c>
      <c r="O214" s="5" t="s">
        <v>8671</v>
      </c>
    </row>
    <row r="215" spans="1:15" ht="11.25" customHeight="1" x14ac:dyDescent="0.3">
      <c r="A215" s="5">
        <v>214</v>
      </c>
      <c r="B215" s="5" t="s">
        <v>8672</v>
      </c>
      <c r="C215" s="5" t="s">
        <v>8673</v>
      </c>
      <c r="D215" s="5" t="s">
        <v>8669</v>
      </c>
      <c r="E215" s="5" t="s">
        <v>48</v>
      </c>
      <c r="F215" s="5" t="s">
        <v>8237</v>
      </c>
      <c r="G215" s="5">
        <v>42.331429999999997</v>
      </c>
      <c r="H215" s="5">
        <v>-83.045749999999998</v>
      </c>
      <c r="I215" s="5" t="s">
        <v>8674</v>
      </c>
      <c r="J215" s="5">
        <v>677116</v>
      </c>
      <c r="K215" s="5">
        <v>255740</v>
      </c>
      <c r="L215" s="5">
        <v>25764</v>
      </c>
      <c r="M215" s="5">
        <v>359360867</v>
      </c>
      <c r="N215" s="5">
        <v>10667144</v>
      </c>
      <c r="O215" s="5" t="s">
        <v>8671</v>
      </c>
    </row>
    <row r="216" spans="1:15" ht="11.25" customHeight="1" x14ac:dyDescent="0.3">
      <c r="A216" s="5">
        <v>215</v>
      </c>
      <c r="B216" s="5" t="s">
        <v>8675</v>
      </c>
      <c r="C216" s="5" t="s">
        <v>8676</v>
      </c>
      <c r="D216" s="5" t="s">
        <v>8669</v>
      </c>
      <c r="E216" s="5" t="s">
        <v>48</v>
      </c>
      <c r="F216" s="5" t="s">
        <v>8237</v>
      </c>
      <c r="G216" s="5">
        <v>42.963360000000002</v>
      </c>
      <c r="H216" s="5">
        <v>-85.668090000000007</v>
      </c>
      <c r="I216" s="5" t="s">
        <v>8677</v>
      </c>
      <c r="J216" s="5">
        <v>195097</v>
      </c>
      <c r="K216" s="5">
        <v>73026</v>
      </c>
      <c r="L216" s="5">
        <v>40355</v>
      </c>
      <c r="M216" s="5">
        <v>115103540</v>
      </c>
      <c r="N216" s="5">
        <v>2252017</v>
      </c>
      <c r="O216" s="5" t="s">
        <v>8671</v>
      </c>
    </row>
    <row r="217" spans="1:15" ht="11.25" customHeight="1" x14ac:dyDescent="0.3">
      <c r="A217" s="5">
        <v>216</v>
      </c>
      <c r="B217" s="5" t="s">
        <v>8678</v>
      </c>
      <c r="C217" s="5" t="s">
        <v>8679</v>
      </c>
      <c r="D217" s="5" t="s">
        <v>8669</v>
      </c>
      <c r="E217" s="5" t="s">
        <v>48</v>
      </c>
      <c r="F217" s="5" t="s">
        <v>8237</v>
      </c>
      <c r="G217" s="5">
        <v>42.71434</v>
      </c>
      <c r="H217" s="5">
        <v>-84.559280000000001</v>
      </c>
      <c r="I217" s="5" t="s">
        <v>8680</v>
      </c>
      <c r="J217" s="5">
        <v>115056</v>
      </c>
      <c r="K217" s="5">
        <v>48414</v>
      </c>
      <c r="L217" s="5">
        <v>35563</v>
      </c>
      <c r="M217" s="5">
        <v>101329851</v>
      </c>
      <c r="N217" s="5">
        <v>1640233</v>
      </c>
      <c r="O217" s="5" t="s">
        <v>8671</v>
      </c>
    </row>
    <row r="218" spans="1:15" ht="11.25" customHeight="1" x14ac:dyDescent="0.3">
      <c r="A218" s="5">
        <v>217</v>
      </c>
      <c r="B218" s="5" t="s">
        <v>8681</v>
      </c>
      <c r="C218" s="5" t="s">
        <v>8682</v>
      </c>
      <c r="D218" s="5" t="s">
        <v>8669</v>
      </c>
      <c r="E218" s="5" t="s">
        <v>48</v>
      </c>
      <c r="F218" s="5" t="s">
        <v>8237</v>
      </c>
      <c r="G218" s="5">
        <v>42.580309999999997</v>
      </c>
      <c r="H218" s="5">
        <v>-83.030199999999994</v>
      </c>
      <c r="I218" s="5" t="s">
        <v>8683</v>
      </c>
      <c r="J218" s="5">
        <v>132052</v>
      </c>
      <c r="K218" s="5">
        <v>49444</v>
      </c>
      <c r="L218" s="5">
        <v>60089</v>
      </c>
      <c r="M218" s="5">
        <v>94553340</v>
      </c>
      <c r="N218" s="5">
        <v>753481</v>
      </c>
      <c r="O218" s="5" t="s">
        <v>8671</v>
      </c>
    </row>
    <row r="219" spans="1:15" ht="11.25" customHeight="1" x14ac:dyDescent="0.3">
      <c r="A219" s="5">
        <v>218</v>
      </c>
      <c r="B219" s="5" t="s">
        <v>8611</v>
      </c>
      <c r="C219" s="5" t="s">
        <v>8682</v>
      </c>
      <c r="D219" s="5" t="s">
        <v>8669</v>
      </c>
      <c r="E219" s="5" t="s">
        <v>48</v>
      </c>
      <c r="F219" s="5" t="s">
        <v>8237</v>
      </c>
      <c r="G219" s="5">
        <v>42.49982</v>
      </c>
      <c r="H219" s="5">
        <v>-83.005489999999995</v>
      </c>
      <c r="I219" s="5" t="s">
        <v>8683</v>
      </c>
      <c r="J219" s="5">
        <v>135358</v>
      </c>
      <c r="K219" s="5">
        <v>53493</v>
      </c>
      <c r="L219" s="5">
        <v>43523</v>
      </c>
      <c r="M219" s="5">
        <v>89052398</v>
      </c>
      <c r="N219" s="5">
        <v>191291</v>
      </c>
      <c r="O219" s="5" t="s">
        <v>8671</v>
      </c>
    </row>
    <row r="220" spans="1:15" ht="11.25" customHeight="1" x14ac:dyDescent="0.3">
      <c r="A220" s="5">
        <v>219</v>
      </c>
      <c r="B220" s="5" t="s">
        <v>8684</v>
      </c>
      <c r="C220" s="5" t="s">
        <v>8685</v>
      </c>
      <c r="D220" s="5" t="s">
        <v>8686</v>
      </c>
      <c r="E220" s="5" t="s">
        <v>49</v>
      </c>
      <c r="F220" s="5" t="s">
        <v>8237</v>
      </c>
      <c r="G220" s="5">
        <v>44.979970000000002</v>
      </c>
      <c r="H220" s="5">
        <v>-93.263840000000002</v>
      </c>
      <c r="I220" s="5" t="s">
        <v>8687</v>
      </c>
      <c r="J220" s="5">
        <v>410939</v>
      </c>
      <c r="K220" s="5">
        <v>168385</v>
      </c>
      <c r="L220" s="5">
        <v>51480</v>
      </c>
      <c r="M220" s="5">
        <v>139858340</v>
      </c>
      <c r="N220" s="5">
        <v>9027529</v>
      </c>
      <c r="O220" s="5" t="s">
        <v>8239</v>
      </c>
    </row>
    <row r="221" spans="1:15" ht="11.25" customHeight="1" x14ac:dyDescent="0.3">
      <c r="A221" s="5">
        <v>220</v>
      </c>
      <c r="B221" s="5" t="s">
        <v>8688</v>
      </c>
      <c r="C221" s="5" t="s">
        <v>8689</v>
      </c>
      <c r="D221" s="5" t="s">
        <v>8686</v>
      </c>
      <c r="E221" s="5" t="s">
        <v>49</v>
      </c>
      <c r="F221" s="5" t="s">
        <v>8237</v>
      </c>
      <c r="G221" s="5">
        <v>44.021630000000002</v>
      </c>
      <c r="H221" s="5">
        <v>-92.469899999999996</v>
      </c>
      <c r="I221" s="5" t="s">
        <v>8690</v>
      </c>
      <c r="J221" s="5">
        <v>112225</v>
      </c>
      <c r="K221" s="5">
        <v>43634</v>
      </c>
      <c r="L221" s="5">
        <v>64554</v>
      </c>
      <c r="M221" s="5">
        <v>141314495</v>
      </c>
      <c r="N221" s="5">
        <v>403646</v>
      </c>
      <c r="O221" s="5" t="s">
        <v>8239</v>
      </c>
    </row>
    <row r="222" spans="1:15" ht="11.25" customHeight="1" x14ac:dyDescent="0.3">
      <c r="A222" s="5">
        <v>221</v>
      </c>
      <c r="B222" s="5" t="s">
        <v>8691</v>
      </c>
      <c r="C222" s="5" t="s">
        <v>8692</v>
      </c>
      <c r="D222" s="5" t="s">
        <v>8686</v>
      </c>
      <c r="E222" s="5" t="s">
        <v>49</v>
      </c>
      <c r="F222" s="5" t="s">
        <v>8237</v>
      </c>
      <c r="G222" s="5">
        <v>44.944409999999998</v>
      </c>
      <c r="H222" s="5">
        <v>-93.093270000000004</v>
      </c>
      <c r="I222" s="5" t="s">
        <v>8693</v>
      </c>
      <c r="J222" s="5">
        <v>300851</v>
      </c>
      <c r="K222" s="5">
        <v>112988</v>
      </c>
      <c r="L222" s="5">
        <v>48757</v>
      </c>
      <c r="M222" s="5">
        <v>134612878</v>
      </c>
      <c r="N222" s="5">
        <v>10884750</v>
      </c>
      <c r="O222" s="5" t="s">
        <v>8239</v>
      </c>
    </row>
    <row r="223" spans="1:15" ht="11.25" customHeight="1" x14ac:dyDescent="0.3">
      <c r="A223" s="5">
        <v>222</v>
      </c>
      <c r="B223" s="5" t="s">
        <v>8665</v>
      </c>
      <c r="C223" s="5" t="s">
        <v>8694</v>
      </c>
      <c r="D223" s="5" t="s">
        <v>8695</v>
      </c>
      <c r="E223" s="5" t="s">
        <v>51</v>
      </c>
      <c r="F223" s="5" t="s">
        <v>8237</v>
      </c>
      <c r="G223" s="5">
        <v>38.951709999999999</v>
      </c>
      <c r="H223" s="5">
        <v>-92.334069999999997</v>
      </c>
      <c r="I223" s="5" t="s">
        <v>8696</v>
      </c>
      <c r="J223" s="5">
        <v>119108</v>
      </c>
      <c r="K223" s="5">
        <v>45024</v>
      </c>
      <c r="L223" s="5">
        <v>44907</v>
      </c>
      <c r="M223" s="5">
        <v>168320842</v>
      </c>
      <c r="N223" s="5">
        <v>689182</v>
      </c>
      <c r="O223" s="5" t="s">
        <v>8239</v>
      </c>
    </row>
    <row r="224" spans="1:15" ht="11.25" customHeight="1" x14ac:dyDescent="0.3">
      <c r="A224" s="5">
        <v>223</v>
      </c>
      <c r="B224" s="5" t="s">
        <v>8697</v>
      </c>
      <c r="C224" s="5" t="s">
        <v>8698</v>
      </c>
      <c r="D224" s="5" t="s">
        <v>8695</v>
      </c>
      <c r="E224" s="5" t="s">
        <v>51</v>
      </c>
      <c r="F224" s="5" t="s">
        <v>8237</v>
      </c>
      <c r="G224" s="5">
        <v>39.085470000000001</v>
      </c>
      <c r="H224" s="5">
        <v>-94.352099999999993</v>
      </c>
      <c r="I224" s="5" t="s">
        <v>8699</v>
      </c>
      <c r="J224" s="5">
        <v>117255</v>
      </c>
      <c r="K224" s="5">
        <v>48313</v>
      </c>
      <c r="L224" s="5">
        <v>43472</v>
      </c>
      <c r="M224" s="5">
        <v>201595640</v>
      </c>
      <c r="N224" s="5">
        <v>1162419</v>
      </c>
      <c r="O224" s="5" t="s">
        <v>8239</v>
      </c>
    </row>
    <row r="225" spans="1:15" ht="11.25" customHeight="1" x14ac:dyDescent="0.3">
      <c r="A225" s="5">
        <v>224</v>
      </c>
      <c r="B225" s="5" t="s">
        <v>8613</v>
      </c>
      <c r="C225" s="5" t="s">
        <v>8700</v>
      </c>
      <c r="D225" s="5" t="s">
        <v>8695</v>
      </c>
      <c r="E225" s="5" t="s">
        <v>51</v>
      </c>
      <c r="F225" s="5" t="s">
        <v>8237</v>
      </c>
      <c r="G225" s="5">
        <v>39.125129999999999</v>
      </c>
      <c r="H225" s="5">
        <v>-94.551029999999997</v>
      </c>
      <c r="I225" s="5" t="s">
        <v>8699</v>
      </c>
      <c r="J225" s="5">
        <v>475378</v>
      </c>
      <c r="K225" s="5">
        <v>195033</v>
      </c>
      <c r="L225" s="5">
        <v>45821</v>
      </c>
      <c r="M225" s="5">
        <v>815780419</v>
      </c>
      <c r="N225" s="5">
        <v>10370518</v>
      </c>
      <c r="O225" s="5" t="s">
        <v>8239</v>
      </c>
    </row>
    <row r="226" spans="1:15" ht="11.25" customHeight="1" x14ac:dyDescent="0.3">
      <c r="A226" s="5">
        <v>225</v>
      </c>
      <c r="B226" s="5" t="s">
        <v>8584</v>
      </c>
      <c r="C226" s="5" t="s">
        <v>8701</v>
      </c>
      <c r="D226" s="5" t="s">
        <v>8695</v>
      </c>
      <c r="E226" s="5" t="s">
        <v>51</v>
      </c>
      <c r="F226" s="5" t="s">
        <v>8237</v>
      </c>
      <c r="G226" s="5">
        <v>37.19415</v>
      </c>
      <c r="H226" s="5">
        <v>-93.291300000000007</v>
      </c>
      <c r="I226" s="5" t="s">
        <v>8702</v>
      </c>
      <c r="J226" s="5">
        <v>166810</v>
      </c>
      <c r="K226" s="5">
        <v>71268</v>
      </c>
      <c r="L226" s="5">
        <v>33557</v>
      </c>
      <c r="M226" s="5">
        <v>213158276</v>
      </c>
      <c r="N226" s="5">
        <v>1530246</v>
      </c>
      <c r="O226" s="5" t="s">
        <v>8239</v>
      </c>
    </row>
    <row r="227" spans="1:15" ht="11.25" customHeight="1" x14ac:dyDescent="0.3">
      <c r="A227" s="5">
        <v>226</v>
      </c>
      <c r="B227" s="5" t="s">
        <v>8703</v>
      </c>
      <c r="C227" s="5" t="s">
        <v>8704</v>
      </c>
      <c r="D227" s="5" t="s">
        <v>8695</v>
      </c>
      <c r="E227" s="5" t="s">
        <v>51</v>
      </c>
      <c r="F227" s="5" t="s">
        <v>8237</v>
      </c>
      <c r="G227" s="5">
        <v>38.627270000000003</v>
      </c>
      <c r="H227" s="5">
        <v>-90.197890000000001</v>
      </c>
      <c r="I227" s="5" t="s">
        <v>8705</v>
      </c>
      <c r="J227" s="5">
        <v>315685</v>
      </c>
      <c r="K227" s="5">
        <v>139555</v>
      </c>
      <c r="L227" s="5">
        <v>35599</v>
      </c>
      <c r="M227" s="5">
        <v>160458044</v>
      </c>
      <c r="N227" s="5">
        <v>10670040</v>
      </c>
      <c r="O227" s="5" t="s">
        <v>8239</v>
      </c>
    </row>
    <row r="228" spans="1:15" ht="11.25" customHeight="1" x14ac:dyDescent="0.3">
      <c r="A228" s="5">
        <v>227</v>
      </c>
      <c r="B228" s="5" t="s">
        <v>8706</v>
      </c>
      <c r="C228" s="5" t="s">
        <v>8707</v>
      </c>
      <c r="D228" s="5" t="s">
        <v>8708</v>
      </c>
      <c r="E228" s="5" t="s">
        <v>50</v>
      </c>
      <c r="F228" s="5" t="s">
        <v>8237</v>
      </c>
      <c r="G228" s="5">
        <v>32.315829999999998</v>
      </c>
      <c r="H228" s="5">
        <v>-90.212819999999994</v>
      </c>
      <c r="I228" s="5" t="s">
        <v>8709</v>
      </c>
      <c r="J228" s="5">
        <v>170674</v>
      </c>
      <c r="K228" s="5">
        <v>62671</v>
      </c>
      <c r="L228" s="5">
        <v>32250</v>
      </c>
      <c r="M228" s="5">
        <v>287614760</v>
      </c>
      <c r="N228" s="5">
        <v>5655837</v>
      </c>
      <c r="O228" s="5" t="s">
        <v>8239</v>
      </c>
    </row>
    <row r="229" spans="1:15" ht="11.25" customHeight="1" x14ac:dyDescent="0.3">
      <c r="A229" s="5">
        <v>228</v>
      </c>
      <c r="B229" s="5" t="s">
        <v>8710</v>
      </c>
      <c r="C229" s="5" t="s">
        <v>8711</v>
      </c>
      <c r="D229" s="5" t="s">
        <v>8712</v>
      </c>
      <c r="E229" s="5" t="s">
        <v>52</v>
      </c>
      <c r="F229" s="5" t="s">
        <v>8237</v>
      </c>
      <c r="G229" s="5">
        <v>45.783290000000001</v>
      </c>
      <c r="H229" s="5">
        <v>-108.50069000000001</v>
      </c>
      <c r="I229" s="5" t="s">
        <v>8713</v>
      </c>
      <c r="J229" s="5">
        <v>110263</v>
      </c>
      <c r="K229" s="5">
        <v>44092</v>
      </c>
      <c r="L229" s="5">
        <v>51012</v>
      </c>
      <c r="M229" s="5">
        <v>113183020</v>
      </c>
      <c r="N229" s="5">
        <v>284017</v>
      </c>
      <c r="O229" s="5" t="s">
        <v>8401</v>
      </c>
    </row>
    <row r="230" spans="1:15" ht="11.25" customHeight="1" x14ac:dyDescent="0.3">
      <c r="A230" s="5">
        <v>229</v>
      </c>
      <c r="B230" s="5" t="s">
        <v>8714</v>
      </c>
      <c r="C230" s="5" t="s">
        <v>8715</v>
      </c>
      <c r="D230" s="5" t="s">
        <v>8716</v>
      </c>
      <c r="E230" s="5" t="s">
        <v>59</v>
      </c>
      <c r="F230" s="5" t="s">
        <v>8259</v>
      </c>
      <c r="G230" s="5">
        <v>35.780880000000003</v>
      </c>
      <c r="H230" s="5">
        <v>-78.813270000000003</v>
      </c>
      <c r="I230" s="5" t="s">
        <v>8717</v>
      </c>
      <c r="J230" s="5">
        <v>159769</v>
      </c>
      <c r="K230" s="5">
        <v>56034</v>
      </c>
      <c r="L230" s="5">
        <v>91579</v>
      </c>
      <c r="M230" s="5">
        <v>146322917</v>
      </c>
      <c r="N230" s="5">
        <v>2815890</v>
      </c>
      <c r="O230" s="5" t="s">
        <v>8431</v>
      </c>
    </row>
    <row r="231" spans="1:15" ht="11.25" customHeight="1" x14ac:dyDescent="0.3">
      <c r="A231" s="5">
        <v>230</v>
      </c>
      <c r="B231" s="5" t="s">
        <v>8718</v>
      </c>
      <c r="C231" s="5" t="s">
        <v>8719</v>
      </c>
      <c r="D231" s="5" t="s">
        <v>8716</v>
      </c>
      <c r="E231" s="5" t="s">
        <v>59</v>
      </c>
      <c r="F231" s="5" t="s">
        <v>8237</v>
      </c>
      <c r="G231" s="5">
        <v>35.227089999999997</v>
      </c>
      <c r="H231" s="5">
        <v>-80.843130000000002</v>
      </c>
      <c r="I231" s="5" t="s">
        <v>8720</v>
      </c>
      <c r="J231" s="5">
        <v>827097</v>
      </c>
      <c r="K231" s="5">
        <v>305488</v>
      </c>
      <c r="L231" s="5">
        <v>53637</v>
      </c>
      <c r="M231" s="5">
        <v>790925550</v>
      </c>
      <c r="N231" s="5">
        <v>5215849</v>
      </c>
      <c r="O231" s="5" t="s">
        <v>8431</v>
      </c>
    </row>
    <row r="232" spans="1:15" ht="11.25" customHeight="1" x14ac:dyDescent="0.3">
      <c r="A232" s="5">
        <v>231</v>
      </c>
      <c r="B232" s="5" t="s">
        <v>8721</v>
      </c>
      <c r="C232" s="5" t="s">
        <v>8722</v>
      </c>
      <c r="D232" s="5" t="s">
        <v>8716</v>
      </c>
      <c r="E232" s="5" t="s">
        <v>59</v>
      </c>
      <c r="F232" s="5" t="s">
        <v>8237</v>
      </c>
      <c r="G232" s="5">
        <v>35.98115</v>
      </c>
      <c r="H232" s="5">
        <v>-78.902929999999998</v>
      </c>
      <c r="I232" s="5" t="s">
        <v>8717</v>
      </c>
      <c r="J232" s="5">
        <v>257636</v>
      </c>
      <c r="K232" s="5">
        <v>100513</v>
      </c>
      <c r="L232" s="5">
        <v>50420</v>
      </c>
      <c r="M232" s="5">
        <v>284339132</v>
      </c>
      <c r="N232" s="5">
        <v>2323182</v>
      </c>
      <c r="O232" s="5" t="s">
        <v>8431</v>
      </c>
    </row>
    <row r="233" spans="1:15" ht="11.25" customHeight="1" x14ac:dyDescent="0.3">
      <c r="A233" s="5">
        <v>232</v>
      </c>
      <c r="B233" s="5" t="s">
        <v>8723</v>
      </c>
      <c r="C233" s="5" t="s">
        <v>8724</v>
      </c>
      <c r="D233" s="5" t="s">
        <v>8716</v>
      </c>
      <c r="E233" s="5" t="s">
        <v>59</v>
      </c>
      <c r="F233" s="5" t="s">
        <v>8237</v>
      </c>
      <c r="G233" s="5">
        <v>35.052660000000003</v>
      </c>
      <c r="H233" s="5">
        <v>-78.878360000000001</v>
      </c>
      <c r="I233" s="5" t="s">
        <v>8725</v>
      </c>
      <c r="J233" s="5">
        <v>201963</v>
      </c>
      <c r="K233" s="5">
        <v>78439</v>
      </c>
      <c r="L233" s="5">
        <v>43630</v>
      </c>
      <c r="M233" s="5">
        <v>382659645</v>
      </c>
      <c r="N233" s="5">
        <v>4765966</v>
      </c>
      <c r="O233" s="5" t="s">
        <v>8431</v>
      </c>
    </row>
    <row r="234" spans="1:15" ht="11.25" customHeight="1" x14ac:dyDescent="0.3">
      <c r="A234" s="5">
        <v>233</v>
      </c>
      <c r="B234" s="5" t="s">
        <v>8726</v>
      </c>
      <c r="C234" s="5" t="s">
        <v>8727</v>
      </c>
      <c r="D234" s="5" t="s">
        <v>8716</v>
      </c>
      <c r="E234" s="5" t="s">
        <v>59</v>
      </c>
      <c r="F234" s="5" t="s">
        <v>8237</v>
      </c>
      <c r="G234" s="5">
        <v>36.07264</v>
      </c>
      <c r="H234" s="5">
        <v>-79.791979999999995</v>
      </c>
      <c r="I234" s="5" t="s">
        <v>8728</v>
      </c>
      <c r="J234" s="5">
        <v>285342</v>
      </c>
      <c r="K234" s="5">
        <v>114080</v>
      </c>
      <c r="L234" s="5">
        <v>41628</v>
      </c>
      <c r="M234" s="5">
        <v>332338206</v>
      </c>
      <c r="N234" s="5">
        <v>13707999</v>
      </c>
      <c r="O234" s="5" t="s">
        <v>8431</v>
      </c>
    </row>
    <row r="235" spans="1:15" ht="11.25" customHeight="1" x14ac:dyDescent="0.3">
      <c r="A235" s="5">
        <v>234</v>
      </c>
      <c r="B235" s="5" t="s">
        <v>8729</v>
      </c>
      <c r="C235" s="5" t="s">
        <v>8730</v>
      </c>
      <c r="D235" s="5" t="s">
        <v>8716</v>
      </c>
      <c r="E235" s="5" t="s">
        <v>59</v>
      </c>
      <c r="F235" s="5" t="s">
        <v>8237</v>
      </c>
      <c r="G235" s="5">
        <v>35.989980000000003</v>
      </c>
      <c r="H235" s="5">
        <v>-79.990470000000002</v>
      </c>
      <c r="I235" s="5" t="s">
        <v>8728</v>
      </c>
      <c r="J235" s="5">
        <v>110268</v>
      </c>
      <c r="K235" s="5">
        <v>40973</v>
      </c>
      <c r="L235" s="5">
        <v>42299</v>
      </c>
      <c r="M235" s="5">
        <v>142972062</v>
      </c>
      <c r="N235" s="5">
        <v>3925954</v>
      </c>
      <c r="O235" s="5" t="s">
        <v>8431</v>
      </c>
    </row>
    <row r="236" spans="1:15" ht="11.25" customHeight="1" x14ac:dyDescent="0.3">
      <c r="A236" s="5">
        <v>235</v>
      </c>
      <c r="B236" s="5" t="s">
        <v>8731</v>
      </c>
      <c r="C236" s="5" t="s">
        <v>8732</v>
      </c>
      <c r="D236" s="5" t="s">
        <v>8716</v>
      </c>
      <c r="E236" s="5" t="s">
        <v>59</v>
      </c>
      <c r="F236" s="5" t="s">
        <v>8237</v>
      </c>
      <c r="G236" s="5">
        <v>35.830599999999997</v>
      </c>
      <c r="H236" s="5">
        <v>-78.641769999999994</v>
      </c>
      <c r="I236" s="5" t="s">
        <v>8717</v>
      </c>
      <c r="J236" s="5">
        <v>451066</v>
      </c>
      <c r="K236" s="5">
        <v>170366</v>
      </c>
      <c r="L236" s="5">
        <v>55398</v>
      </c>
      <c r="M236" s="5">
        <v>375740493</v>
      </c>
      <c r="N236" s="5">
        <v>2876470</v>
      </c>
      <c r="O236" s="5" t="s">
        <v>8431</v>
      </c>
    </row>
    <row r="237" spans="1:15" ht="11.25" customHeight="1" x14ac:dyDescent="0.3">
      <c r="A237" s="5">
        <v>236</v>
      </c>
      <c r="B237" s="5" t="s">
        <v>8733</v>
      </c>
      <c r="C237" s="5" t="s">
        <v>8734</v>
      </c>
      <c r="D237" s="5" t="s">
        <v>8716</v>
      </c>
      <c r="E237" s="5" t="s">
        <v>59</v>
      </c>
      <c r="F237" s="5" t="s">
        <v>8237</v>
      </c>
      <c r="G237" s="5">
        <v>34.225729999999999</v>
      </c>
      <c r="H237" s="5">
        <v>-77.944710000000001</v>
      </c>
      <c r="I237" s="5" t="s">
        <v>8725</v>
      </c>
      <c r="J237" s="5">
        <v>115933</v>
      </c>
      <c r="K237" s="5">
        <v>48425</v>
      </c>
      <c r="L237" s="5">
        <v>42128</v>
      </c>
      <c r="M237" s="5">
        <v>133663628</v>
      </c>
      <c r="N237" s="5">
        <v>3951737</v>
      </c>
      <c r="O237" s="5" t="s">
        <v>8431</v>
      </c>
    </row>
    <row r="238" spans="1:15" ht="11.25" customHeight="1" x14ac:dyDescent="0.3">
      <c r="A238" s="5">
        <v>237</v>
      </c>
      <c r="B238" s="5" t="s">
        <v>8735</v>
      </c>
      <c r="C238" s="5" t="s">
        <v>8736</v>
      </c>
      <c r="D238" s="5" t="s">
        <v>8716</v>
      </c>
      <c r="E238" s="5" t="s">
        <v>59</v>
      </c>
      <c r="F238" s="5" t="s">
        <v>8237</v>
      </c>
      <c r="G238" s="5">
        <v>36.09986</v>
      </c>
      <c r="H238" s="5">
        <v>-80.244219999999999</v>
      </c>
      <c r="I238" s="5" t="s">
        <v>8728</v>
      </c>
      <c r="J238" s="5">
        <v>241218</v>
      </c>
      <c r="K238" s="5">
        <v>93267</v>
      </c>
      <c r="L238" s="5">
        <v>39882</v>
      </c>
      <c r="M238" s="5">
        <v>343173025</v>
      </c>
      <c r="N238" s="5">
        <v>3173027</v>
      </c>
      <c r="O238" s="5" t="s">
        <v>8431</v>
      </c>
    </row>
    <row r="239" spans="1:15" ht="11.25" customHeight="1" x14ac:dyDescent="0.3">
      <c r="A239" s="5">
        <v>238</v>
      </c>
      <c r="B239" s="5" t="s">
        <v>8737</v>
      </c>
      <c r="C239" s="5" t="s">
        <v>8738</v>
      </c>
      <c r="D239" s="5" t="s">
        <v>8739</v>
      </c>
      <c r="E239" s="5" t="s">
        <v>60</v>
      </c>
      <c r="F239" s="5" t="s">
        <v>8237</v>
      </c>
      <c r="G239" s="5">
        <v>46.877189999999999</v>
      </c>
      <c r="H239" s="5">
        <v>-96.7898</v>
      </c>
      <c r="I239" s="5" t="s">
        <v>8740</v>
      </c>
      <c r="J239" s="5">
        <v>118523</v>
      </c>
      <c r="K239" s="5">
        <v>49962</v>
      </c>
      <c r="L239" s="5">
        <v>46175</v>
      </c>
      <c r="M239" s="5">
        <v>127714801</v>
      </c>
      <c r="N239" s="5">
        <v>0</v>
      </c>
      <c r="O239" s="5" t="s">
        <v>8239</v>
      </c>
    </row>
    <row r="240" spans="1:15" ht="11.25" customHeight="1" x14ac:dyDescent="0.3">
      <c r="A240" s="5">
        <v>239</v>
      </c>
      <c r="B240" s="5" t="s">
        <v>8741</v>
      </c>
      <c r="C240" s="5" t="s">
        <v>8742</v>
      </c>
      <c r="D240" s="5" t="s">
        <v>8743</v>
      </c>
      <c r="E240" s="5" t="s">
        <v>53</v>
      </c>
      <c r="F240" s="5" t="s">
        <v>8237</v>
      </c>
      <c r="G240" s="5">
        <v>40.799999999999997</v>
      </c>
      <c r="H240" s="5">
        <v>-96.666960000000003</v>
      </c>
      <c r="I240" s="5" t="s">
        <v>8744</v>
      </c>
      <c r="J240" s="5">
        <v>277348</v>
      </c>
      <c r="K240" s="5">
        <v>107574</v>
      </c>
      <c r="L240" s="5">
        <v>49840</v>
      </c>
      <c r="M240" s="5">
        <v>238566678</v>
      </c>
      <c r="N240" s="5">
        <v>3507136</v>
      </c>
      <c r="O240" s="5" t="s">
        <v>8239</v>
      </c>
    </row>
    <row r="241" spans="1:15" ht="11.25" customHeight="1" x14ac:dyDescent="0.3">
      <c r="A241" s="5">
        <v>240</v>
      </c>
      <c r="B241" s="5" t="s">
        <v>8745</v>
      </c>
      <c r="C241" s="5" t="s">
        <v>8419</v>
      </c>
      <c r="D241" s="5" t="s">
        <v>8743</v>
      </c>
      <c r="E241" s="5" t="s">
        <v>53</v>
      </c>
      <c r="F241" s="5" t="s">
        <v>8237</v>
      </c>
      <c r="G241" s="5">
        <v>41.258609999999997</v>
      </c>
      <c r="H241" s="5">
        <v>-95.937790000000007</v>
      </c>
      <c r="I241" s="5" t="s">
        <v>8744</v>
      </c>
      <c r="J241" s="5">
        <v>443885</v>
      </c>
      <c r="K241" s="5">
        <v>173764</v>
      </c>
      <c r="L241" s="5">
        <v>49896</v>
      </c>
      <c r="M241" s="5">
        <v>344973715</v>
      </c>
      <c r="N241" s="5">
        <v>9140906</v>
      </c>
      <c r="O241" s="5" t="s">
        <v>8239</v>
      </c>
    </row>
    <row r="242" spans="1:15" ht="11.25" customHeight="1" x14ac:dyDescent="0.3">
      <c r="A242" s="5">
        <v>241</v>
      </c>
      <c r="B242" s="5" t="s">
        <v>8746</v>
      </c>
      <c r="C242" s="5" t="s">
        <v>8447</v>
      </c>
      <c r="D242" s="5" t="s">
        <v>8747</v>
      </c>
      <c r="E242" s="5" t="s">
        <v>55</v>
      </c>
      <c r="F242" s="5" t="s">
        <v>8237</v>
      </c>
      <c r="G242" s="5">
        <v>42.995640000000002</v>
      </c>
      <c r="H242" s="5">
        <v>-71.454790000000003</v>
      </c>
      <c r="I242" s="5" t="s">
        <v>8748</v>
      </c>
      <c r="J242" s="5">
        <v>110229</v>
      </c>
      <c r="K242" s="5">
        <v>45145</v>
      </c>
      <c r="L242" s="5">
        <v>54282</v>
      </c>
      <c r="M242" s="5">
        <v>85627013</v>
      </c>
      <c r="N242" s="5">
        <v>4850146</v>
      </c>
      <c r="O242" s="5" t="s">
        <v>8431</v>
      </c>
    </row>
    <row r="243" spans="1:15" ht="11.25" customHeight="1" x14ac:dyDescent="0.3">
      <c r="A243" s="5">
        <v>242</v>
      </c>
      <c r="B243" s="5" t="s">
        <v>8749</v>
      </c>
      <c r="C243" s="5" t="s">
        <v>8653</v>
      </c>
      <c r="D243" s="5" t="s">
        <v>8750</v>
      </c>
      <c r="E243" s="5" t="s">
        <v>56</v>
      </c>
      <c r="F243" s="5" t="s">
        <v>8545</v>
      </c>
      <c r="G243" s="5">
        <v>40.503990000000002</v>
      </c>
      <c r="H243" s="5">
        <v>-74.349410000000006</v>
      </c>
      <c r="I243" s="5" t="s">
        <v>8751</v>
      </c>
      <c r="J243" s="5">
        <v>102701</v>
      </c>
      <c r="K243" s="5">
        <v>35198</v>
      </c>
      <c r="L243" s="5">
        <v>90515</v>
      </c>
      <c r="M243" s="5">
        <v>77862691</v>
      </c>
      <c r="N243" s="5">
        <v>1630832</v>
      </c>
      <c r="O243" s="5" t="s">
        <v>8431</v>
      </c>
    </row>
    <row r="244" spans="1:15" ht="11.25" customHeight="1" x14ac:dyDescent="0.3">
      <c r="A244" s="5">
        <v>243</v>
      </c>
      <c r="B244" s="5" t="s">
        <v>8752</v>
      </c>
      <c r="C244" s="5" t="s">
        <v>8753</v>
      </c>
      <c r="D244" s="5" t="s">
        <v>8750</v>
      </c>
      <c r="E244" s="5" t="s">
        <v>56</v>
      </c>
      <c r="F244" s="5" t="s">
        <v>8237</v>
      </c>
      <c r="G244" s="5">
        <v>40.663989999999998</v>
      </c>
      <c r="H244" s="5">
        <v>-74.210700000000003</v>
      </c>
      <c r="I244" s="5" t="s">
        <v>8754</v>
      </c>
      <c r="J244" s="5">
        <v>129007</v>
      </c>
      <c r="K244" s="5">
        <v>39433</v>
      </c>
      <c r="L244" s="5">
        <v>43568</v>
      </c>
      <c r="M244" s="5">
        <v>31905474</v>
      </c>
      <c r="N244" s="5">
        <v>3459587</v>
      </c>
      <c r="O244" s="5" t="s">
        <v>8431</v>
      </c>
    </row>
    <row r="245" spans="1:15" ht="11.25" customHeight="1" x14ac:dyDescent="0.3">
      <c r="A245" s="5">
        <v>244</v>
      </c>
      <c r="B245" s="5" t="s">
        <v>8755</v>
      </c>
      <c r="C245" s="5" t="s">
        <v>8756</v>
      </c>
      <c r="D245" s="5" t="s">
        <v>8750</v>
      </c>
      <c r="E245" s="5" t="s">
        <v>56</v>
      </c>
      <c r="F245" s="5" t="s">
        <v>8237</v>
      </c>
      <c r="G245" s="5">
        <v>40.728160000000003</v>
      </c>
      <c r="H245" s="5">
        <v>-74.077640000000002</v>
      </c>
      <c r="I245" s="5" t="s">
        <v>8757</v>
      </c>
      <c r="J245" s="5">
        <v>264290</v>
      </c>
      <c r="K245" s="5">
        <v>99058</v>
      </c>
      <c r="L245" s="5">
        <v>59537</v>
      </c>
      <c r="M245" s="5">
        <v>38318201</v>
      </c>
      <c r="N245" s="5">
        <v>16417392</v>
      </c>
      <c r="O245" s="5" t="s">
        <v>8431</v>
      </c>
    </row>
    <row r="246" spans="1:15" ht="11.25" customHeight="1" x14ac:dyDescent="0.3">
      <c r="A246" s="5">
        <v>245</v>
      </c>
      <c r="B246" s="5" t="s">
        <v>8758</v>
      </c>
      <c r="C246" s="5" t="s">
        <v>8759</v>
      </c>
      <c r="D246" s="5" t="s">
        <v>8750</v>
      </c>
      <c r="E246" s="5" t="s">
        <v>56</v>
      </c>
      <c r="F246" s="5" t="s">
        <v>8237</v>
      </c>
      <c r="G246" s="5">
        <v>40.735660000000003</v>
      </c>
      <c r="H246" s="5">
        <v>-74.172370000000001</v>
      </c>
      <c r="I246" s="5" t="s">
        <v>8760</v>
      </c>
      <c r="J246" s="5">
        <v>281944</v>
      </c>
      <c r="K246" s="5">
        <v>92675</v>
      </c>
      <c r="L246" s="5">
        <v>33139</v>
      </c>
      <c r="M246" s="5">
        <v>62531085</v>
      </c>
      <c r="N246" s="5">
        <v>4509710</v>
      </c>
      <c r="O246" s="5" t="s">
        <v>8431</v>
      </c>
    </row>
    <row r="247" spans="1:15" ht="11.25" customHeight="1" x14ac:dyDescent="0.3">
      <c r="A247" s="5">
        <v>246</v>
      </c>
      <c r="B247" s="5" t="s">
        <v>8761</v>
      </c>
      <c r="C247" s="5" t="s">
        <v>8762</v>
      </c>
      <c r="D247" s="5" t="s">
        <v>8750</v>
      </c>
      <c r="E247" s="5" t="s">
        <v>56</v>
      </c>
      <c r="F247" s="5" t="s">
        <v>8237</v>
      </c>
      <c r="G247" s="5">
        <v>40.91677</v>
      </c>
      <c r="H247" s="5">
        <v>-74.171809999999994</v>
      </c>
      <c r="I247" s="5" t="s">
        <v>8760</v>
      </c>
      <c r="J247" s="5">
        <v>147754</v>
      </c>
      <c r="K247" s="5">
        <v>43037</v>
      </c>
      <c r="L247" s="5">
        <v>32915</v>
      </c>
      <c r="M247" s="5">
        <v>21790122</v>
      </c>
      <c r="N247" s="5">
        <v>762701</v>
      </c>
      <c r="O247" s="5" t="s">
        <v>8431</v>
      </c>
    </row>
    <row r="248" spans="1:15" ht="11.25" customHeight="1" x14ac:dyDescent="0.3">
      <c r="A248" s="5">
        <v>247</v>
      </c>
      <c r="B248" s="5" t="s">
        <v>8763</v>
      </c>
      <c r="C248" s="5" t="s">
        <v>8653</v>
      </c>
      <c r="D248" s="5" t="s">
        <v>8750</v>
      </c>
      <c r="E248" s="5" t="s">
        <v>56</v>
      </c>
      <c r="F248" s="5" t="s">
        <v>8545</v>
      </c>
      <c r="G248" s="5">
        <v>40.56073</v>
      </c>
      <c r="H248" s="5">
        <v>-74.292699999999996</v>
      </c>
      <c r="I248" s="5" t="s">
        <v>8751</v>
      </c>
      <c r="J248" s="5">
        <v>102105</v>
      </c>
      <c r="K248" s="5">
        <v>33375</v>
      </c>
      <c r="L248" s="5">
        <v>79720</v>
      </c>
      <c r="M248" s="5">
        <v>60235960</v>
      </c>
      <c r="N248" s="5">
        <v>3515266</v>
      </c>
      <c r="O248" s="5" t="s">
        <v>8431</v>
      </c>
    </row>
    <row r="249" spans="1:15" ht="11.25" customHeight="1" x14ac:dyDescent="0.3">
      <c r="A249" s="5">
        <v>248</v>
      </c>
      <c r="B249" s="5" t="s">
        <v>8764</v>
      </c>
      <c r="C249" s="5" t="s">
        <v>8765</v>
      </c>
      <c r="D249" s="5" t="s">
        <v>8766</v>
      </c>
      <c r="E249" s="5" t="s">
        <v>57</v>
      </c>
      <c r="F249" s="5" t="s">
        <v>8237</v>
      </c>
      <c r="G249" s="5">
        <v>35.084490000000002</v>
      </c>
      <c r="H249" s="5">
        <v>-106.65114</v>
      </c>
      <c r="I249" s="5" t="s">
        <v>8767</v>
      </c>
      <c r="J249" s="5">
        <v>559121</v>
      </c>
      <c r="K249" s="5">
        <v>222098</v>
      </c>
      <c r="L249" s="5">
        <v>47030</v>
      </c>
      <c r="M249" s="5">
        <v>487357375</v>
      </c>
      <c r="N249" s="5">
        <v>4655624</v>
      </c>
      <c r="O249" s="5" t="s">
        <v>8401</v>
      </c>
    </row>
    <row r="250" spans="1:15" ht="11.25" customHeight="1" x14ac:dyDescent="0.3">
      <c r="A250" s="5">
        <v>249</v>
      </c>
      <c r="B250" s="5" t="s">
        <v>8768</v>
      </c>
      <c r="C250" s="5" t="s">
        <v>8769</v>
      </c>
      <c r="D250" s="5" t="s">
        <v>8766</v>
      </c>
      <c r="E250" s="5" t="s">
        <v>57</v>
      </c>
      <c r="F250" s="5" t="s">
        <v>8237</v>
      </c>
      <c r="G250" s="5">
        <v>32.31232</v>
      </c>
      <c r="H250" s="5">
        <v>-106.77834</v>
      </c>
      <c r="I250" s="5" t="s">
        <v>8770</v>
      </c>
      <c r="J250" s="5">
        <v>101643</v>
      </c>
      <c r="K250" s="5">
        <v>38925</v>
      </c>
      <c r="L250" s="5">
        <v>41330</v>
      </c>
      <c r="M250" s="5">
        <v>199270395</v>
      </c>
      <c r="N250" s="5">
        <v>250842</v>
      </c>
      <c r="O250" s="5" t="s">
        <v>8401</v>
      </c>
    </row>
    <row r="251" spans="1:15" ht="11.25" customHeight="1" x14ac:dyDescent="0.3">
      <c r="A251" s="5">
        <v>250</v>
      </c>
      <c r="B251" s="5" t="s">
        <v>8771</v>
      </c>
      <c r="C251" s="5" t="s">
        <v>8772</v>
      </c>
      <c r="D251" s="5" t="s">
        <v>8773</v>
      </c>
      <c r="E251" s="5" t="s">
        <v>54</v>
      </c>
      <c r="F251" s="5" t="s">
        <v>8311</v>
      </c>
      <c r="G251" s="5">
        <v>36.02525</v>
      </c>
      <c r="H251" s="5">
        <v>-115.24194</v>
      </c>
      <c r="I251" s="5" t="s">
        <v>8774</v>
      </c>
      <c r="J251" s="5">
        <v>124564</v>
      </c>
      <c r="K251" s="5">
        <v>43699</v>
      </c>
      <c r="L251" s="5">
        <v>68137</v>
      </c>
      <c r="M251" s="5">
        <v>120207609</v>
      </c>
      <c r="N251" s="5">
        <v>0</v>
      </c>
      <c r="O251" s="5" t="s">
        <v>8278</v>
      </c>
    </row>
    <row r="252" spans="1:15" ht="11.25" customHeight="1" x14ac:dyDescent="0.3">
      <c r="A252" s="5">
        <v>251</v>
      </c>
      <c r="B252" s="5" t="s">
        <v>8775</v>
      </c>
      <c r="C252" s="5" t="s">
        <v>8772</v>
      </c>
      <c r="D252" s="5" t="s">
        <v>8773</v>
      </c>
      <c r="E252" s="5" t="s">
        <v>54</v>
      </c>
      <c r="F252" s="5" t="s">
        <v>8237</v>
      </c>
      <c r="G252" s="5">
        <v>36.039700000000003</v>
      </c>
      <c r="H252" s="5">
        <v>-114.98193999999999</v>
      </c>
      <c r="I252" s="5" t="s">
        <v>8774</v>
      </c>
      <c r="J252" s="5">
        <v>285667</v>
      </c>
      <c r="K252" s="5">
        <v>104492</v>
      </c>
      <c r="L252" s="5">
        <v>63120</v>
      </c>
      <c r="M252" s="5">
        <v>271160947</v>
      </c>
      <c r="N252" s="5">
        <v>1272345</v>
      </c>
      <c r="O252" s="5" t="s">
        <v>8278</v>
      </c>
    </row>
    <row r="253" spans="1:15" ht="11.25" customHeight="1" x14ac:dyDescent="0.3">
      <c r="A253" s="5">
        <v>252</v>
      </c>
      <c r="B253" s="5" t="s">
        <v>8776</v>
      </c>
      <c r="C253" s="5" t="s">
        <v>8772</v>
      </c>
      <c r="D253" s="5" t="s">
        <v>8773</v>
      </c>
      <c r="E253" s="5" t="s">
        <v>54</v>
      </c>
      <c r="F253" s="5" t="s">
        <v>8237</v>
      </c>
      <c r="G253" s="5">
        <v>36.174970000000002</v>
      </c>
      <c r="H253" s="5">
        <v>-115.13722</v>
      </c>
      <c r="I253" s="5" t="s">
        <v>8774</v>
      </c>
      <c r="J253" s="5">
        <v>623747</v>
      </c>
      <c r="K253" s="5">
        <v>215614</v>
      </c>
      <c r="L253" s="5">
        <v>50202</v>
      </c>
      <c r="M253" s="5">
        <v>348034258</v>
      </c>
      <c r="N253" s="5">
        <v>133982</v>
      </c>
      <c r="O253" s="5" t="s">
        <v>8278</v>
      </c>
    </row>
    <row r="254" spans="1:15" ht="11.25" customHeight="1" x14ac:dyDescent="0.3">
      <c r="A254" s="5">
        <v>253</v>
      </c>
      <c r="B254" s="5" t="s">
        <v>8777</v>
      </c>
      <c r="C254" s="5" t="s">
        <v>8772</v>
      </c>
      <c r="D254" s="5" t="s">
        <v>8773</v>
      </c>
      <c r="E254" s="5" t="s">
        <v>54</v>
      </c>
      <c r="F254" s="5" t="s">
        <v>8237</v>
      </c>
      <c r="G254" s="5">
        <v>36.198860000000003</v>
      </c>
      <c r="H254" s="5">
        <v>-115.11750000000001</v>
      </c>
      <c r="I254" s="5" t="s">
        <v>8774</v>
      </c>
      <c r="J254" s="5">
        <v>234807</v>
      </c>
      <c r="K254" s="5">
        <v>68686</v>
      </c>
      <c r="L254" s="5">
        <v>52511</v>
      </c>
      <c r="M254" s="5">
        <v>253858818</v>
      </c>
      <c r="N254" s="5">
        <v>112001</v>
      </c>
      <c r="O254" s="5" t="s">
        <v>8278</v>
      </c>
    </row>
    <row r="255" spans="1:15" ht="11.25" customHeight="1" x14ac:dyDescent="0.3">
      <c r="A255" s="5">
        <v>254</v>
      </c>
      <c r="B255" s="5" t="s">
        <v>8778</v>
      </c>
      <c r="C255" s="5" t="s">
        <v>8772</v>
      </c>
      <c r="D255" s="5" t="s">
        <v>8773</v>
      </c>
      <c r="E255" s="5" t="s">
        <v>54</v>
      </c>
      <c r="F255" s="5" t="s">
        <v>8311</v>
      </c>
      <c r="G255" s="5">
        <v>36.097189999999998</v>
      </c>
      <c r="H255" s="5">
        <v>-115.14666</v>
      </c>
      <c r="I255" s="5" t="s">
        <v>8774</v>
      </c>
      <c r="J255" s="5">
        <v>223182</v>
      </c>
      <c r="K255" s="5">
        <v>88401</v>
      </c>
      <c r="L255" s="5">
        <v>43911</v>
      </c>
      <c r="M255" s="5">
        <v>121034884</v>
      </c>
      <c r="N255" s="5">
        <v>0</v>
      </c>
      <c r="O255" s="5" t="s">
        <v>8278</v>
      </c>
    </row>
    <row r="256" spans="1:15" ht="11.25" customHeight="1" x14ac:dyDescent="0.3">
      <c r="A256" s="5">
        <v>255</v>
      </c>
      <c r="B256" s="5" t="s">
        <v>8779</v>
      </c>
      <c r="C256" s="5" t="s">
        <v>8780</v>
      </c>
      <c r="D256" s="5" t="s">
        <v>8773</v>
      </c>
      <c r="E256" s="5" t="s">
        <v>54</v>
      </c>
      <c r="F256" s="5" t="s">
        <v>8237</v>
      </c>
      <c r="G256" s="5">
        <v>39.529629999999997</v>
      </c>
      <c r="H256" s="5">
        <v>-119.8138</v>
      </c>
      <c r="I256" s="5" t="s">
        <v>8781</v>
      </c>
      <c r="J256" s="5">
        <v>241445</v>
      </c>
      <c r="K256" s="5">
        <v>92283</v>
      </c>
      <c r="L256" s="5">
        <v>47012</v>
      </c>
      <c r="M256" s="5">
        <v>277887963</v>
      </c>
      <c r="N256" s="5">
        <v>7380237</v>
      </c>
      <c r="O256" s="5" t="s">
        <v>8278</v>
      </c>
    </row>
    <row r="257" spans="1:15" ht="11.25" customHeight="1" x14ac:dyDescent="0.3">
      <c r="A257" s="5">
        <v>256</v>
      </c>
      <c r="B257" s="5" t="s">
        <v>8782</v>
      </c>
      <c r="C257" s="5" t="s">
        <v>8772</v>
      </c>
      <c r="D257" s="5" t="s">
        <v>8773</v>
      </c>
      <c r="E257" s="5" t="s">
        <v>54</v>
      </c>
      <c r="F257" s="5" t="s">
        <v>8311</v>
      </c>
      <c r="G257" s="5">
        <v>36.108029999999999</v>
      </c>
      <c r="H257" s="5">
        <v>-115.245</v>
      </c>
      <c r="I257" s="5" t="s">
        <v>8774</v>
      </c>
      <c r="J257" s="5">
        <v>183937</v>
      </c>
      <c r="K257" s="5">
        <v>70748</v>
      </c>
      <c r="L257" s="5">
        <v>50192</v>
      </c>
      <c r="M257" s="5">
        <v>86125947</v>
      </c>
      <c r="N257" s="5">
        <v>0</v>
      </c>
      <c r="O257" s="5" t="s">
        <v>8278</v>
      </c>
    </row>
    <row r="258" spans="1:15" ht="11.25" customHeight="1" x14ac:dyDescent="0.3">
      <c r="A258" s="5">
        <v>257</v>
      </c>
      <c r="B258" s="5" t="s">
        <v>8783</v>
      </c>
      <c r="C258" s="5" t="s">
        <v>8772</v>
      </c>
      <c r="D258" s="5" t="s">
        <v>8773</v>
      </c>
      <c r="E258" s="5" t="s">
        <v>54</v>
      </c>
      <c r="F258" s="5" t="s">
        <v>8311</v>
      </c>
      <c r="G258" s="5">
        <v>36.211080000000003</v>
      </c>
      <c r="H258" s="5">
        <v>-115.07306</v>
      </c>
      <c r="I258" s="5" t="s">
        <v>8774</v>
      </c>
      <c r="J258" s="5">
        <v>187647</v>
      </c>
      <c r="K258" s="5">
        <v>60366</v>
      </c>
      <c r="L258" s="5">
        <v>39586</v>
      </c>
      <c r="M258" s="5">
        <v>86444651</v>
      </c>
      <c r="N258" s="5">
        <v>0</v>
      </c>
      <c r="O258" s="5" t="s">
        <v>8278</v>
      </c>
    </row>
    <row r="259" spans="1:15" ht="11.25" customHeight="1" x14ac:dyDescent="0.3">
      <c r="A259" s="5">
        <v>258</v>
      </c>
      <c r="B259" s="5" t="s">
        <v>8784</v>
      </c>
      <c r="C259" s="5" t="s">
        <v>8785</v>
      </c>
      <c r="D259" s="5" t="s">
        <v>8786</v>
      </c>
      <c r="E259" s="5" t="s">
        <v>58</v>
      </c>
      <c r="F259" s="5" t="s">
        <v>8259</v>
      </c>
      <c r="G259" s="5">
        <v>43.01164</v>
      </c>
      <c r="H259" s="5">
        <v>-78.757149999999996</v>
      </c>
      <c r="I259" s="5" t="s">
        <v>8787</v>
      </c>
      <c r="J259" s="5">
        <v>125109</v>
      </c>
      <c r="K259" s="5">
        <v>49558</v>
      </c>
      <c r="L259" s="5">
        <v>68294</v>
      </c>
      <c r="M259" s="5">
        <v>137777476</v>
      </c>
      <c r="N259" s="5">
        <v>1003270</v>
      </c>
      <c r="O259" s="5" t="s">
        <v>8431</v>
      </c>
    </row>
    <row r="260" spans="1:15" ht="11.25" customHeight="1" x14ac:dyDescent="0.3">
      <c r="A260" s="5">
        <v>259</v>
      </c>
      <c r="B260" s="5" t="s">
        <v>8788</v>
      </c>
      <c r="C260" s="5" t="s">
        <v>8649</v>
      </c>
      <c r="D260" s="5" t="s">
        <v>8786</v>
      </c>
      <c r="E260" s="5" t="s">
        <v>58</v>
      </c>
      <c r="F260" s="5" t="s">
        <v>8259</v>
      </c>
      <c r="G260" s="5">
        <v>40.640920000000001</v>
      </c>
      <c r="H260" s="5">
        <v>-73.316689999999994</v>
      </c>
      <c r="I260" s="5" t="s">
        <v>8789</v>
      </c>
      <c r="J260" s="5">
        <v>213776</v>
      </c>
      <c r="K260" s="5">
        <v>68789</v>
      </c>
      <c r="L260" s="5">
        <v>80327</v>
      </c>
      <c r="M260" s="5">
        <v>135481314</v>
      </c>
      <c r="N260" s="5">
        <v>160302131</v>
      </c>
      <c r="O260" s="5" t="s">
        <v>8431</v>
      </c>
    </row>
    <row r="261" spans="1:15" ht="11.25" customHeight="1" x14ac:dyDescent="0.3">
      <c r="A261" s="5">
        <v>260</v>
      </c>
      <c r="B261" s="5" t="s">
        <v>8790</v>
      </c>
      <c r="C261" s="5" t="s">
        <v>8649</v>
      </c>
      <c r="D261" s="5" t="s">
        <v>8786</v>
      </c>
      <c r="E261" s="5" t="s">
        <v>58</v>
      </c>
      <c r="F261" s="5" t="s">
        <v>8259</v>
      </c>
      <c r="G261" s="5">
        <v>40.85745</v>
      </c>
      <c r="H261" s="5">
        <v>-72.95984</v>
      </c>
      <c r="I261" s="5" t="s">
        <v>8789</v>
      </c>
      <c r="J261" s="5">
        <v>489278</v>
      </c>
      <c r="K261" s="5">
        <v>161116</v>
      </c>
      <c r="L261" s="5">
        <v>87040</v>
      </c>
      <c r="M261" s="5">
        <v>671934794</v>
      </c>
      <c r="N261" s="5">
        <v>704749682</v>
      </c>
      <c r="O261" s="5" t="s">
        <v>8431</v>
      </c>
    </row>
    <row r="262" spans="1:15" ht="11.25" customHeight="1" x14ac:dyDescent="0.3">
      <c r="A262" s="5">
        <v>261</v>
      </c>
      <c r="B262" s="5" t="s">
        <v>8791</v>
      </c>
      <c r="C262" s="5" t="s">
        <v>8792</v>
      </c>
      <c r="D262" s="5" t="s">
        <v>8786</v>
      </c>
      <c r="E262" s="5" t="s">
        <v>58</v>
      </c>
      <c r="F262" s="5" t="s">
        <v>8793</v>
      </c>
      <c r="G262" s="5">
        <v>40.624720000000003</v>
      </c>
      <c r="H262" s="5">
        <v>-73.952219999999997</v>
      </c>
      <c r="I262" s="5" t="s">
        <v>8794</v>
      </c>
      <c r="J262" s="5">
        <v>2636735</v>
      </c>
      <c r="K262" s="5">
        <v>880727</v>
      </c>
      <c r="L262" s="5">
        <v>32135</v>
      </c>
      <c r="M262" s="5">
        <v>180000000</v>
      </c>
      <c r="N262" s="5">
        <v>70000000</v>
      </c>
      <c r="O262" s="5" t="s">
        <v>8431</v>
      </c>
    </row>
    <row r="263" spans="1:15" ht="11.25" customHeight="1" x14ac:dyDescent="0.3">
      <c r="A263" s="5">
        <v>262</v>
      </c>
      <c r="B263" s="5" t="s">
        <v>8795</v>
      </c>
      <c r="C263" s="5" t="s">
        <v>8785</v>
      </c>
      <c r="D263" s="5" t="s">
        <v>8786</v>
      </c>
      <c r="E263" s="5" t="s">
        <v>58</v>
      </c>
      <c r="F263" s="5" t="s">
        <v>8237</v>
      </c>
      <c r="G263" s="5">
        <v>42.886450000000004</v>
      </c>
      <c r="H263" s="5">
        <v>-78.878370000000004</v>
      </c>
      <c r="I263" s="5" t="s">
        <v>8787</v>
      </c>
      <c r="J263" s="5">
        <v>258071</v>
      </c>
      <c r="K263" s="5">
        <v>110549</v>
      </c>
      <c r="L263" s="5">
        <v>31918</v>
      </c>
      <c r="M263" s="5">
        <v>104592941</v>
      </c>
      <c r="N263" s="5">
        <v>31362925</v>
      </c>
      <c r="O263" s="5" t="s">
        <v>8431</v>
      </c>
    </row>
    <row r="264" spans="1:15" ht="11.25" customHeight="1" x14ac:dyDescent="0.3">
      <c r="A264" s="5">
        <v>263</v>
      </c>
      <c r="B264" s="5" t="s">
        <v>8796</v>
      </c>
      <c r="C264" s="5" t="s">
        <v>8797</v>
      </c>
      <c r="D264" s="5" t="s">
        <v>8786</v>
      </c>
      <c r="E264" s="5" t="s">
        <v>58</v>
      </c>
      <c r="F264" s="5" t="s">
        <v>8259</v>
      </c>
      <c r="G264" s="5">
        <v>40.633960000000002</v>
      </c>
      <c r="H264" s="5">
        <v>-73.609099999999998</v>
      </c>
      <c r="I264" s="5" t="s">
        <v>8798</v>
      </c>
      <c r="J264" s="5">
        <v>771018</v>
      </c>
      <c r="K264" s="5">
        <v>241539</v>
      </c>
      <c r="L264" s="5">
        <v>94999</v>
      </c>
      <c r="M264" s="5">
        <v>307389025</v>
      </c>
      <c r="N264" s="5">
        <v>189288363</v>
      </c>
      <c r="O264" s="5" t="s">
        <v>8431</v>
      </c>
    </row>
    <row r="265" spans="1:15" ht="11.25" customHeight="1" x14ac:dyDescent="0.3">
      <c r="A265" s="5">
        <v>264</v>
      </c>
      <c r="B265" s="5" t="s">
        <v>8799</v>
      </c>
      <c r="C265" s="5" t="s">
        <v>8649</v>
      </c>
      <c r="D265" s="5" t="s">
        <v>8786</v>
      </c>
      <c r="E265" s="5" t="s">
        <v>58</v>
      </c>
      <c r="F265" s="5" t="s">
        <v>8259</v>
      </c>
      <c r="G265" s="5">
        <v>40.88409</v>
      </c>
      <c r="H265" s="5">
        <v>-73.376760000000004</v>
      </c>
      <c r="I265" s="5" t="s">
        <v>8789</v>
      </c>
      <c r="J265" s="5">
        <v>204398</v>
      </c>
      <c r="K265" s="5">
        <v>69000</v>
      </c>
      <c r="L265" s="5">
        <v>105451</v>
      </c>
      <c r="M265" s="5">
        <v>243808665</v>
      </c>
      <c r="N265" s="5">
        <v>111325968</v>
      </c>
      <c r="O265" s="5" t="s">
        <v>8431</v>
      </c>
    </row>
    <row r="266" spans="1:15" ht="11.25" customHeight="1" x14ac:dyDescent="0.3">
      <c r="A266" s="5">
        <v>265</v>
      </c>
      <c r="B266" s="5" t="s">
        <v>8800</v>
      </c>
      <c r="C266" s="5" t="s">
        <v>8649</v>
      </c>
      <c r="D266" s="5" t="s">
        <v>8786</v>
      </c>
      <c r="E266" s="5" t="s">
        <v>58</v>
      </c>
      <c r="F266" s="5" t="s">
        <v>8259</v>
      </c>
      <c r="G266" s="5">
        <v>40.712580000000003</v>
      </c>
      <c r="H266" s="5">
        <v>-73.195520000000002</v>
      </c>
      <c r="I266" s="5" t="s">
        <v>8789</v>
      </c>
      <c r="J266" s="5">
        <v>336113</v>
      </c>
      <c r="K266" s="5">
        <v>101387</v>
      </c>
      <c r="L266" s="5">
        <v>86864</v>
      </c>
      <c r="M266" s="5">
        <v>268844871</v>
      </c>
      <c r="N266" s="5">
        <v>153259682</v>
      </c>
      <c r="O266" s="5" t="s">
        <v>8431</v>
      </c>
    </row>
    <row r="267" spans="1:15" ht="11.25" customHeight="1" x14ac:dyDescent="0.3">
      <c r="A267" s="5">
        <v>266</v>
      </c>
      <c r="B267" s="5" t="s">
        <v>8801</v>
      </c>
      <c r="C267" s="5" t="s">
        <v>8802</v>
      </c>
      <c r="D267" s="5" t="s">
        <v>8786</v>
      </c>
      <c r="E267" s="5" t="s">
        <v>58</v>
      </c>
      <c r="F267" s="5" t="s">
        <v>8793</v>
      </c>
      <c r="G267" s="5">
        <v>40.72833</v>
      </c>
      <c r="H267" s="5">
        <v>-73.994169999999997</v>
      </c>
      <c r="I267" s="5" t="s">
        <v>8803</v>
      </c>
      <c r="J267" s="5">
        <v>1644518</v>
      </c>
      <c r="K267" s="5">
        <v>738644</v>
      </c>
      <c r="L267" s="5">
        <v>47030</v>
      </c>
      <c r="M267" s="5">
        <v>59100000</v>
      </c>
      <c r="N267" s="5">
        <v>28000000</v>
      </c>
      <c r="O267" s="5" t="s">
        <v>8431</v>
      </c>
    </row>
    <row r="268" spans="1:15" ht="11.25" customHeight="1" x14ac:dyDescent="0.3">
      <c r="A268" s="5">
        <v>267</v>
      </c>
      <c r="B268" s="5" t="s">
        <v>8804</v>
      </c>
      <c r="C268" s="5" t="s">
        <v>8805</v>
      </c>
      <c r="D268" s="5" t="s">
        <v>8786</v>
      </c>
      <c r="E268" s="5" t="s">
        <v>58</v>
      </c>
      <c r="F268" s="5" t="s">
        <v>8237</v>
      </c>
      <c r="G268" s="5">
        <v>40.663469999999997</v>
      </c>
      <c r="H268" s="5">
        <v>-73.938699999999997</v>
      </c>
      <c r="I268" s="5" t="s">
        <v>8806</v>
      </c>
      <c r="J268" s="5">
        <v>8550405</v>
      </c>
      <c r="K268" s="5">
        <v>3113535</v>
      </c>
      <c r="L268" s="5">
        <v>53373</v>
      </c>
      <c r="M268" s="5">
        <v>780785193</v>
      </c>
      <c r="N268" s="5">
        <v>431834008</v>
      </c>
      <c r="O268" s="5" t="s">
        <v>8431</v>
      </c>
    </row>
    <row r="269" spans="1:15" ht="11.25" customHeight="1" x14ac:dyDescent="0.3">
      <c r="A269" s="5">
        <v>268</v>
      </c>
      <c r="B269" s="5" t="s">
        <v>8807</v>
      </c>
      <c r="C269" s="5" t="s">
        <v>8797</v>
      </c>
      <c r="D269" s="5" t="s">
        <v>8786</v>
      </c>
      <c r="E269" s="5" t="s">
        <v>58</v>
      </c>
      <c r="F269" s="5" t="s">
        <v>8259</v>
      </c>
      <c r="G269" s="5">
        <v>40.803359999999998</v>
      </c>
      <c r="H269" s="5">
        <v>-73.678399999999996</v>
      </c>
      <c r="I269" s="5" t="s">
        <v>8798</v>
      </c>
      <c r="J269" s="5">
        <v>230614</v>
      </c>
      <c r="K269" s="5">
        <v>76523</v>
      </c>
      <c r="L269" s="5">
        <v>104698</v>
      </c>
      <c r="M269" s="5">
        <v>138598541</v>
      </c>
      <c r="N269" s="5">
        <v>40538082</v>
      </c>
      <c r="O269" s="5" t="s">
        <v>8431</v>
      </c>
    </row>
    <row r="270" spans="1:15" ht="11.25" customHeight="1" x14ac:dyDescent="0.3">
      <c r="A270" s="5">
        <v>269</v>
      </c>
      <c r="B270" s="5" t="s">
        <v>8808</v>
      </c>
      <c r="C270" s="5" t="s">
        <v>8797</v>
      </c>
      <c r="D270" s="5" t="s">
        <v>8786</v>
      </c>
      <c r="E270" s="5" t="s">
        <v>58</v>
      </c>
      <c r="F270" s="5" t="s">
        <v>8259</v>
      </c>
      <c r="G270" s="5">
        <v>40.800490000000003</v>
      </c>
      <c r="H270" s="5">
        <v>-73.510559999999998</v>
      </c>
      <c r="I270" s="5" t="s">
        <v>8798</v>
      </c>
      <c r="J270" s="5">
        <v>298768</v>
      </c>
      <c r="K270" s="5">
        <v>98509</v>
      </c>
      <c r="L270" s="5">
        <v>112162</v>
      </c>
      <c r="M270" s="5">
        <v>268689279</v>
      </c>
      <c r="N270" s="5">
        <v>170041808</v>
      </c>
      <c r="O270" s="5" t="s">
        <v>8431</v>
      </c>
    </row>
    <row r="271" spans="1:15" ht="11.25" customHeight="1" x14ac:dyDescent="0.3">
      <c r="A271" s="5">
        <v>270</v>
      </c>
      <c r="B271" s="5" t="s">
        <v>8809</v>
      </c>
      <c r="C271" s="5" t="s">
        <v>8810</v>
      </c>
      <c r="D271" s="5" t="s">
        <v>8786</v>
      </c>
      <c r="E271" s="5" t="s">
        <v>58</v>
      </c>
      <c r="F271" s="5" t="s">
        <v>8793</v>
      </c>
      <c r="G271" s="5">
        <v>40.75</v>
      </c>
      <c r="H271" s="5">
        <v>-73.866669999999999</v>
      </c>
      <c r="I271" s="5" t="s">
        <v>8806</v>
      </c>
      <c r="J271" s="5">
        <v>2339150</v>
      </c>
      <c r="K271" s="5">
        <v>782664</v>
      </c>
      <c r="L271" s="5">
        <v>42439</v>
      </c>
      <c r="M271" s="5">
        <v>109000000</v>
      </c>
      <c r="N271" s="5">
        <v>70000000</v>
      </c>
      <c r="O271" s="5" t="s">
        <v>8431</v>
      </c>
    </row>
    <row r="272" spans="1:15" ht="11.25" customHeight="1" x14ac:dyDescent="0.3">
      <c r="A272" s="5">
        <v>271</v>
      </c>
      <c r="B272" s="5" t="s">
        <v>8811</v>
      </c>
      <c r="C272" s="5" t="s">
        <v>8812</v>
      </c>
      <c r="D272" s="5" t="s">
        <v>8786</v>
      </c>
      <c r="E272" s="5" t="s">
        <v>58</v>
      </c>
      <c r="F272" s="5" t="s">
        <v>8259</v>
      </c>
      <c r="G272" s="5">
        <v>41.140770000000003</v>
      </c>
      <c r="H272" s="5">
        <v>-74.104979999999998</v>
      </c>
      <c r="I272" s="5" t="s">
        <v>8813</v>
      </c>
      <c r="J272" s="5">
        <v>135257</v>
      </c>
      <c r="K272" s="5">
        <v>34566</v>
      </c>
      <c r="L272" s="5">
        <v>66911</v>
      </c>
      <c r="M272" s="5">
        <v>158352484</v>
      </c>
      <c r="N272" s="5">
        <v>1803573</v>
      </c>
      <c r="O272" s="5" t="s">
        <v>8431</v>
      </c>
    </row>
    <row r="273" spans="1:15" ht="11.25" customHeight="1" x14ac:dyDescent="0.3">
      <c r="A273" s="5">
        <v>272</v>
      </c>
      <c r="B273" s="5" t="s">
        <v>8688</v>
      </c>
      <c r="C273" s="5" t="s">
        <v>8814</v>
      </c>
      <c r="D273" s="5" t="s">
        <v>8786</v>
      </c>
      <c r="E273" s="5" t="s">
        <v>58</v>
      </c>
      <c r="F273" s="5" t="s">
        <v>8237</v>
      </c>
      <c r="G273" s="5">
        <v>43.154780000000002</v>
      </c>
      <c r="H273" s="5">
        <v>-77.615560000000002</v>
      </c>
      <c r="I273" s="5" t="s">
        <v>8787</v>
      </c>
      <c r="J273" s="5">
        <v>209802</v>
      </c>
      <c r="K273" s="5">
        <v>85741</v>
      </c>
      <c r="L273" s="5">
        <v>30960</v>
      </c>
      <c r="M273" s="5">
        <v>92678538</v>
      </c>
      <c r="N273" s="5">
        <v>3546651</v>
      </c>
      <c r="O273" s="5" t="s">
        <v>8431</v>
      </c>
    </row>
    <row r="274" spans="1:15" ht="11.25" customHeight="1" x14ac:dyDescent="0.3">
      <c r="A274" s="5">
        <v>273</v>
      </c>
      <c r="B274" s="5" t="s">
        <v>8815</v>
      </c>
      <c r="C274" s="5" t="s">
        <v>8649</v>
      </c>
      <c r="D274" s="5" t="s">
        <v>8786</v>
      </c>
      <c r="E274" s="5" t="s">
        <v>58</v>
      </c>
      <c r="F274" s="5" t="s">
        <v>8259</v>
      </c>
      <c r="G274" s="5">
        <v>40.919220000000003</v>
      </c>
      <c r="H274" s="5">
        <v>-73.179119999999998</v>
      </c>
      <c r="I274" s="5" t="s">
        <v>8789</v>
      </c>
      <c r="J274" s="5">
        <v>118275</v>
      </c>
      <c r="K274" s="5">
        <v>39425</v>
      </c>
      <c r="L274" s="5">
        <v>112693</v>
      </c>
      <c r="M274" s="5">
        <v>139096977</v>
      </c>
      <c r="N274" s="5">
        <v>149547375</v>
      </c>
      <c r="O274" s="5" t="s">
        <v>8431</v>
      </c>
    </row>
    <row r="275" spans="1:15" ht="11.25" customHeight="1" x14ac:dyDescent="0.3">
      <c r="A275" s="5">
        <v>274</v>
      </c>
      <c r="B275" s="5" t="s">
        <v>8816</v>
      </c>
      <c r="C275" s="5" t="s">
        <v>8507</v>
      </c>
      <c r="D275" s="5" t="s">
        <v>8786</v>
      </c>
      <c r="E275" s="5" t="s">
        <v>58</v>
      </c>
      <c r="F275" s="5" t="s">
        <v>8793</v>
      </c>
      <c r="G275" s="5">
        <v>40.576279999999997</v>
      </c>
      <c r="H275" s="5">
        <v>-74.144840000000002</v>
      </c>
      <c r="I275" s="5" t="s">
        <v>8806</v>
      </c>
      <c r="J275" s="5">
        <v>474558</v>
      </c>
      <c r="K275" s="5">
        <v>156341</v>
      </c>
      <c r="L275" s="5">
        <v>55039</v>
      </c>
      <c r="M275" s="5">
        <v>152000000</v>
      </c>
      <c r="N275" s="5">
        <v>110000000</v>
      </c>
      <c r="O275" s="5" t="s">
        <v>8431</v>
      </c>
    </row>
    <row r="276" spans="1:15" ht="11.25" customHeight="1" x14ac:dyDescent="0.3">
      <c r="A276" s="5">
        <v>275</v>
      </c>
      <c r="B276" s="5" t="s">
        <v>8817</v>
      </c>
      <c r="C276" s="5" t="s">
        <v>8818</v>
      </c>
      <c r="D276" s="5" t="s">
        <v>8786</v>
      </c>
      <c r="E276" s="5" t="s">
        <v>58</v>
      </c>
      <c r="F276" s="5" t="s">
        <v>8237</v>
      </c>
      <c r="G276" s="5">
        <v>43.048119999999997</v>
      </c>
      <c r="H276" s="5">
        <v>-76.147419999999997</v>
      </c>
      <c r="I276" s="5" t="s">
        <v>8819</v>
      </c>
      <c r="J276" s="5">
        <v>144142</v>
      </c>
      <c r="K276" s="5">
        <v>54781</v>
      </c>
      <c r="L276" s="5">
        <v>31881</v>
      </c>
      <c r="M276" s="5">
        <v>64867329</v>
      </c>
      <c r="N276" s="5">
        <v>1463257</v>
      </c>
      <c r="O276" s="5" t="s">
        <v>8431</v>
      </c>
    </row>
    <row r="277" spans="1:15" ht="11.25" customHeight="1" x14ac:dyDescent="0.3">
      <c r="A277" s="5">
        <v>276</v>
      </c>
      <c r="B277" s="5" t="s">
        <v>8820</v>
      </c>
      <c r="C277" s="5" t="s">
        <v>8821</v>
      </c>
      <c r="D277" s="5" t="s">
        <v>8786</v>
      </c>
      <c r="E277" s="5" t="s">
        <v>58</v>
      </c>
      <c r="F277" s="5" t="s">
        <v>8793</v>
      </c>
      <c r="G277" s="5">
        <v>40.837220000000002</v>
      </c>
      <c r="H277" s="5">
        <v>-73.886110000000002</v>
      </c>
      <c r="I277" s="5" t="s">
        <v>8794</v>
      </c>
      <c r="J277" s="5">
        <v>1455444</v>
      </c>
      <c r="K277" s="5">
        <v>523690</v>
      </c>
      <c r="L277" s="5">
        <v>34299</v>
      </c>
      <c r="M277" s="5">
        <v>110000000</v>
      </c>
      <c r="N277" s="5">
        <v>40000000</v>
      </c>
      <c r="O277" s="5" t="s">
        <v>8431</v>
      </c>
    </row>
    <row r="278" spans="1:15" ht="11.25" customHeight="1" x14ac:dyDescent="0.3">
      <c r="A278" s="5">
        <v>277</v>
      </c>
      <c r="B278" s="5" t="s">
        <v>8822</v>
      </c>
      <c r="C278" s="5" t="s">
        <v>8823</v>
      </c>
      <c r="D278" s="5" t="s">
        <v>8786</v>
      </c>
      <c r="E278" s="5" t="s">
        <v>58</v>
      </c>
      <c r="F278" s="5" t="s">
        <v>8237</v>
      </c>
      <c r="G278" s="5">
        <v>40.93121</v>
      </c>
      <c r="H278" s="5">
        <v>-73.898750000000007</v>
      </c>
      <c r="I278" s="5" t="s">
        <v>8824</v>
      </c>
      <c r="J278" s="5">
        <v>201116</v>
      </c>
      <c r="K278" s="5">
        <v>73073</v>
      </c>
      <c r="L278" s="5">
        <v>59049</v>
      </c>
      <c r="M278" s="5">
        <v>46651457</v>
      </c>
      <c r="N278" s="5">
        <v>5916223</v>
      </c>
      <c r="O278" s="5" t="s">
        <v>8431</v>
      </c>
    </row>
    <row r="279" spans="1:15" ht="11.25" customHeight="1" x14ac:dyDescent="0.3">
      <c r="A279" s="5">
        <v>278</v>
      </c>
      <c r="B279" s="5" t="s">
        <v>8825</v>
      </c>
      <c r="C279" s="5" t="s">
        <v>8826</v>
      </c>
      <c r="D279" s="5" t="s">
        <v>8827</v>
      </c>
      <c r="E279" s="5" t="s">
        <v>61</v>
      </c>
      <c r="F279" s="5" t="s">
        <v>8237</v>
      </c>
      <c r="G279" s="5">
        <v>41.081440000000001</v>
      </c>
      <c r="H279" s="5">
        <v>-81.519009999999994</v>
      </c>
      <c r="I279" s="5" t="s">
        <v>8828</v>
      </c>
      <c r="J279" s="5">
        <v>197542</v>
      </c>
      <c r="K279" s="5">
        <v>83684</v>
      </c>
      <c r="L279" s="5">
        <v>34512</v>
      </c>
      <c r="M279" s="5">
        <v>160659689</v>
      </c>
      <c r="N279" s="5">
        <v>880527</v>
      </c>
      <c r="O279" s="5" t="s">
        <v>8431</v>
      </c>
    </row>
    <row r="280" spans="1:15" ht="11.25" customHeight="1" x14ac:dyDescent="0.3">
      <c r="A280" s="5">
        <v>279</v>
      </c>
      <c r="B280" s="5" t="s">
        <v>8829</v>
      </c>
      <c r="C280" s="5" t="s">
        <v>8830</v>
      </c>
      <c r="D280" s="5" t="s">
        <v>8827</v>
      </c>
      <c r="E280" s="5" t="s">
        <v>61</v>
      </c>
      <c r="F280" s="5" t="s">
        <v>8237</v>
      </c>
      <c r="G280" s="5">
        <v>39.161999999999999</v>
      </c>
      <c r="H280" s="5">
        <v>-84.456890000000001</v>
      </c>
      <c r="I280" s="5" t="s">
        <v>8831</v>
      </c>
      <c r="J280" s="5">
        <v>298550</v>
      </c>
      <c r="K280" s="5">
        <v>133039</v>
      </c>
      <c r="L280" s="5">
        <v>33604</v>
      </c>
      <c r="M280" s="5">
        <v>200434440</v>
      </c>
      <c r="N280" s="5">
        <v>4155432</v>
      </c>
      <c r="O280" s="5" t="s">
        <v>8431</v>
      </c>
    </row>
    <row r="281" spans="1:15" ht="11.25" customHeight="1" x14ac:dyDescent="0.3">
      <c r="A281" s="5">
        <v>280</v>
      </c>
      <c r="B281" s="5" t="s">
        <v>8832</v>
      </c>
      <c r="C281" s="5" t="s">
        <v>8833</v>
      </c>
      <c r="D281" s="5" t="s">
        <v>8827</v>
      </c>
      <c r="E281" s="5" t="s">
        <v>61</v>
      </c>
      <c r="F281" s="5" t="s">
        <v>8237</v>
      </c>
      <c r="G281" s="5">
        <v>41.499499999999998</v>
      </c>
      <c r="H281" s="5">
        <v>-81.695409999999995</v>
      </c>
      <c r="I281" s="5" t="s">
        <v>8834</v>
      </c>
      <c r="J281" s="5">
        <v>388072</v>
      </c>
      <c r="K281" s="5">
        <v>167100</v>
      </c>
      <c r="L281" s="5">
        <v>26150</v>
      </c>
      <c r="M281" s="5">
        <v>201255242</v>
      </c>
      <c r="N281" s="5">
        <v>12332080</v>
      </c>
      <c r="O281" s="5" t="s">
        <v>8431</v>
      </c>
    </row>
    <row r="282" spans="1:15" ht="11.25" customHeight="1" x14ac:dyDescent="0.3">
      <c r="A282" s="5">
        <v>281</v>
      </c>
      <c r="B282" s="5" t="s">
        <v>8509</v>
      </c>
      <c r="C282" s="5" t="s">
        <v>8835</v>
      </c>
      <c r="D282" s="5" t="s">
        <v>8827</v>
      </c>
      <c r="E282" s="5" t="s">
        <v>61</v>
      </c>
      <c r="F282" s="5" t="s">
        <v>8237</v>
      </c>
      <c r="G282" s="5">
        <v>39.985239999999997</v>
      </c>
      <c r="H282" s="5">
        <v>-82.984769999999997</v>
      </c>
      <c r="I282" s="5" t="s">
        <v>8836</v>
      </c>
      <c r="J282" s="5">
        <v>850106</v>
      </c>
      <c r="K282" s="5">
        <v>334724</v>
      </c>
      <c r="L282" s="5">
        <v>45659</v>
      </c>
      <c r="M282" s="5">
        <v>565783587</v>
      </c>
      <c r="N282" s="5">
        <v>15247719</v>
      </c>
      <c r="O282" s="5" t="s">
        <v>8431</v>
      </c>
    </row>
    <row r="283" spans="1:15" ht="11.25" customHeight="1" x14ac:dyDescent="0.3">
      <c r="A283" s="5">
        <v>282</v>
      </c>
      <c r="B283" s="5" t="s">
        <v>8837</v>
      </c>
      <c r="C283" s="5" t="s">
        <v>8247</v>
      </c>
      <c r="D283" s="5" t="s">
        <v>8827</v>
      </c>
      <c r="E283" s="5" t="s">
        <v>61</v>
      </c>
      <c r="F283" s="5" t="s">
        <v>8237</v>
      </c>
      <c r="G283" s="5">
        <v>39.758949999999999</v>
      </c>
      <c r="H283" s="5">
        <v>-84.191609999999997</v>
      </c>
      <c r="I283" s="5" t="s">
        <v>8838</v>
      </c>
      <c r="J283" s="5">
        <v>140599</v>
      </c>
      <c r="K283" s="5">
        <v>57316</v>
      </c>
      <c r="L283" s="5">
        <v>27683</v>
      </c>
      <c r="M283" s="5">
        <v>144197693</v>
      </c>
      <c r="N283" s="5">
        <v>2208312</v>
      </c>
      <c r="O283" s="5" t="s">
        <v>8431</v>
      </c>
    </row>
    <row r="284" spans="1:15" ht="11.25" customHeight="1" x14ac:dyDescent="0.3">
      <c r="A284" s="5">
        <v>283</v>
      </c>
      <c r="B284" s="5" t="s">
        <v>8839</v>
      </c>
      <c r="C284" s="5" t="s">
        <v>8840</v>
      </c>
      <c r="D284" s="5" t="s">
        <v>8827</v>
      </c>
      <c r="E284" s="5" t="s">
        <v>61</v>
      </c>
      <c r="F284" s="5" t="s">
        <v>8237</v>
      </c>
      <c r="G284" s="5">
        <v>41.663939999999997</v>
      </c>
      <c r="H284" s="5">
        <v>-83.555210000000002</v>
      </c>
      <c r="I284" s="5" t="s">
        <v>8841</v>
      </c>
      <c r="J284" s="5">
        <v>279789</v>
      </c>
      <c r="K284" s="5">
        <v>117531</v>
      </c>
      <c r="L284" s="5">
        <v>33687</v>
      </c>
      <c r="M284" s="5">
        <v>209065315</v>
      </c>
      <c r="N284" s="5">
        <v>8887951</v>
      </c>
      <c r="O284" s="5" t="s">
        <v>8431</v>
      </c>
    </row>
    <row r="285" spans="1:15" ht="11.25" customHeight="1" x14ac:dyDescent="0.3">
      <c r="A285" s="5">
        <v>284</v>
      </c>
      <c r="B285" s="5" t="s">
        <v>8842</v>
      </c>
      <c r="C285" s="5" t="s">
        <v>8843</v>
      </c>
      <c r="D285" s="5" t="s">
        <v>8844</v>
      </c>
      <c r="E285" s="5" t="s">
        <v>62</v>
      </c>
      <c r="F285" s="5" t="s">
        <v>8237</v>
      </c>
      <c r="G285" s="5">
        <v>36.036529999999999</v>
      </c>
      <c r="H285" s="5">
        <v>-95.781000000000006</v>
      </c>
      <c r="I285" s="5" t="s">
        <v>8845</v>
      </c>
      <c r="J285" s="5">
        <v>106563</v>
      </c>
      <c r="K285" s="5">
        <v>37246</v>
      </c>
      <c r="L285" s="5">
        <v>67131</v>
      </c>
      <c r="M285" s="5">
        <v>159889421</v>
      </c>
      <c r="N285" s="5">
        <v>1579677</v>
      </c>
      <c r="O285" s="5" t="s">
        <v>8239</v>
      </c>
    </row>
    <row r="286" spans="1:15" ht="11.25" customHeight="1" x14ac:dyDescent="0.3">
      <c r="A286" s="5">
        <v>285</v>
      </c>
      <c r="B286" s="5" t="s">
        <v>8846</v>
      </c>
      <c r="C286" s="5" t="s">
        <v>8847</v>
      </c>
      <c r="D286" s="5" t="s">
        <v>8844</v>
      </c>
      <c r="E286" s="5" t="s">
        <v>62</v>
      </c>
      <c r="F286" s="5" t="s">
        <v>8237</v>
      </c>
      <c r="G286" s="5">
        <v>35.222569999999997</v>
      </c>
      <c r="H286" s="5">
        <v>-97.439480000000003</v>
      </c>
      <c r="I286" s="5" t="s">
        <v>8848</v>
      </c>
      <c r="J286" s="5">
        <v>120284</v>
      </c>
      <c r="K286" s="5">
        <v>44911</v>
      </c>
      <c r="L286" s="5">
        <v>51491</v>
      </c>
      <c r="M286" s="5">
        <v>463011592</v>
      </c>
      <c r="N286" s="5">
        <v>27576719</v>
      </c>
      <c r="O286" s="5" t="s">
        <v>8239</v>
      </c>
    </row>
    <row r="287" spans="1:15" ht="11.25" customHeight="1" x14ac:dyDescent="0.3">
      <c r="A287" s="5">
        <v>286</v>
      </c>
      <c r="B287" s="5" t="s">
        <v>8849</v>
      </c>
      <c r="C287" s="5" t="s">
        <v>8850</v>
      </c>
      <c r="D287" s="5" t="s">
        <v>8844</v>
      </c>
      <c r="E287" s="5" t="s">
        <v>62</v>
      </c>
      <c r="F287" s="5" t="s">
        <v>8237</v>
      </c>
      <c r="G287" s="5">
        <v>35.467080000000003</v>
      </c>
      <c r="H287" s="5">
        <v>-97.513660000000002</v>
      </c>
      <c r="I287" s="5" t="s">
        <v>8848</v>
      </c>
      <c r="J287" s="5">
        <v>631346</v>
      </c>
      <c r="K287" s="5">
        <v>232254</v>
      </c>
      <c r="L287" s="5">
        <v>47779</v>
      </c>
      <c r="M287" s="5">
        <v>1570317627</v>
      </c>
      <c r="N287" s="5">
        <v>37245501</v>
      </c>
      <c r="O287" s="5" t="s">
        <v>8239</v>
      </c>
    </row>
    <row r="288" spans="1:15" ht="11.25" customHeight="1" x14ac:dyDescent="0.3">
      <c r="A288" s="5">
        <v>287</v>
      </c>
      <c r="B288" s="5" t="s">
        <v>8851</v>
      </c>
      <c r="C288" s="5" t="s">
        <v>8852</v>
      </c>
      <c r="D288" s="5" t="s">
        <v>8844</v>
      </c>
      <c r="E288" s="5" t="s">
        <v>62</v>
      </c>
      <c r="F288" s="5" t="s">
        <v>8237</v>
      </c>
      <c r="G288" s="5">
        <v>36.127949999999998</v>
      </c>
      <c r="H288" s="5">
        <v>-95.902320000000003</v>
      </c>
      <c r="I288" s="5" t="s">
        <v>8845</v>
      </c>
      <c r="J288" s="5">
        <v>403505</v>
      </c>
      <c r="K288" s="5">
        <v>164471</v>
      </c>
      <c r="L288" s="5">
        <v>42284</v>
      </c>
      <c r="M288" s="5">
        <v>509834953</v>
      </c>
      <c r="N288" s="5">
        <v>10955689</v>
      </c>
      <c r="O288" s="5" t="s">
        <v>8239</v>
      </c>
    </row>
    <row r="289" spans="1:15" ht="11.25" customHeight="1" x14ac:dyDescent="0.3">
      <c r="A289" s="5">
        <v>288</v>
      </c>
      <c r="B289" s="5" t="s">
        <v>8853</v>
      </c>
      <c r="C289" s="5" t="s">
        <v>8854</v>
      </c>
      <c r="D289" s="5" t="s">
        <v>8855</v>
      </c>
      <c r="E289" s="5" t="s">
        <v>63</v>
      </c>
      <c r="F289" s="5" t="s">
        <v>8237</v>
      </c>
      <c r="G289" s="5">
        <v>44.052070000000001</v>
      </c>
      <c r="H289" s="5">
        <v>-123.08674999999999</v>
      </c>
      <c r="I289" s="5" t="s">
        <v>8856</v>
      </c>
      <c r="J289" s="5">
        <v>163460</v>
      </c>
      <c r="K289" s="5">
        <v>66093</v>
      </c>
      <c r="L289" s="5">
        <v>43101</v>
      </c>
      <c r="M289" s="5">
        <v>114273476</v>
      </c>
      <c r="N289" s="5">
        <v>58974</v>
      </c>
      <c r="O289" s="5" t="s">
        <v>8278</v>
      </c>
    </row>
    <row r="290" spans="1:15" ht="11.25" customHeight="1" x14ac:dyDescent="0.3">
      <c r="A290" s="5">
        <v>289</v>
      </c>
      <c r="B290" s="5" t="s">
        <v>8857</v>
      </c>
      <c r="C290" s="5" t="s">
        <v>8858</v>
      </c>
      <c r="D290" s="5" t="s">
        <v>8855</v>
      </c>
      <c r="E290" s="5" t="s">
        <v>63</v>
      </c>
      <c r="F290" s="5" t="s">
        <v>8237</v>
      </c>
      <c r="G290" s="5">
        <v>45.498179999999998</v>
      </c>
      <c r="H290" s="5">
        <v>-122.43147999999999</v>
      </c>
      <c r="I290" s="5" t="s">
        <v>8859</v>
      </c>
      <c r="J290" s="5">
        <v>110553</v>
      </c>
      <c r="K290" s="5">
        <v>38773</v>
      </c>
      <c r="L290" s="5">
        <v>46956</v>
      </c>
      <c r="M290" s="5">
        <v>60342997</v>
      </c>
      <c r="N290" s="5">
        <v>532750</v>
      </c>
      <c r="O290" s="5" t="s">
        <v>8278</v>
      </c>
    </row>
    <row r="291" spans="1:15" ht="11.25" customHeight="1" x14ac:dyDescent="0.3">
      <c r="A291" s="5">
        <v>290</v>
      </c>
      <c r="B291" s="5" t="s">
        <v>8860</v>
      </c>
      <c r="C291" s="5" t="s">
        <v>8861</v>
      </c>
      <c r="D291" s="5" t="s">
        <v>8855</v>
      </c>
      <c r="E291" s="5" t="s">
        <v>63</v>
      </c>
      <c r="F291" s="5" t="s">
        <v>8237</v>
      </c>
      <c r="G291" s="5">
        <v>45.522889999999997</v>
      </c>
      <c r="H291" s="5">
        <v>-122.98983</v>
      </c>
      <c r="I291" s="5" t="s">
        <v>8859</v>
      </c>
      <c r="J291" s="5">
        <v>102347</v>
      </c>
      <c r="K291" s="5">
        <v>35284</v>
      </c>
      <c r="L291" s="5">
        <v>67757</v>
      </c>
      <c r="M291" s="5">
        <v>64707200</v>
      </c>
      <c r="N291" s="5">
        <v>31207</v>
      </c>
      <c r="O291" s="5" t="s">
        <v>8278</v>
      </c>
    </row>
    <row r="292" spans="1:15" ht="11.25" customHeight="1" x14ac:dyDescent="0.3">
      <c r="A292" s="5">
        <v>291</v>
      </c>
      <c r="B292" s="5" t="s">
        <v>8862</v>
      </c>
      <c r="C292" s="5" t="s">
        <v>8863</v>
      </c>
      <c r="D292" s="5" t="s">
        <v>8855</v>
      </c>
      <c r="E292" s="5" t="s">
        <v>63</v>
      </c>
      <c r="F292" s="5" t="s">
        <v>8237</v>
      </c>
      <c r="G292" s="5">
        <v>45.536949999999997</v>
      </c>
      <c r="H292" s="5">
        <v>-122.64997</v>
      </c>
      <c r="I292" s="5" t="s">
        <v>8859</v>
      </c>
      <c r="J292" s="5">
        <v>632309</v>
      </c>
      <c r="K292" s="5">
        <v>254167</v>
      </c>
      <c r="L292" s="5">
        <v>55003</v>
      </c>
      <c r="M292" s="5">
        <v>345657944</v>
      </c>
      <c r="N292" s="5">
        <v>30147582</v>
      </c>
      <c r="O292" s="5" t="s">
        <v>8278</v>
      </c>
    </row>
    <row r="293" spans="1:15" ht="11.25" customHeight="1" x14ac:dyDescent="0.3">
      <c r="A293" s="5">
        <v>292</v>
      </c>
      <c r="B293" s="5" t="s">
        <v>8864</v>
      </c>
      <c r="C293" s="5" t="s">
        <v>8865</v>
      </c>
      <c r="D293" s="5" t="s">
        <v>8855</v>
      </c>
      <c r="E293" s="5" t="s">
        <v>63</v>
      </c>
      <c r="F293" s="5" t="s">
        <v>8237</v>
      </c>
      <c r="G293" s="5">
        <v>44.92371</v>
      </c>
      <c r="H293" s="5">
        <v>-123.02319</v>
      </c>
      <c r="I293" s="5" t="s">
        <v>8859</v>
      </c>
      <c r="J293" s="5">
        <v>164549</v>
      </c>
      <c r="K293" s="5">
        <v>57729</v>
      </c>
      <c r="L293" s="5">
        <v>47191</v>
      </c>
      <c r="M293" s="5">
        <v>125786966</v>
      </c>
      <c r="N293" s="5">
        <v>1433926</v>
      </c>
      <c r="O293" s="5" t="s">
        <v>8278</v>
      </c>
    </row>
    <row r="294" spans="1:15" ht="11.25" customHeight="1" x14ac:dyDescent="0.3">
      <c r="A294" s="5">
        <v>293</v>
      </c>
      <c r="B294" s="5" t="s">
        <v>8866</v>
      </c>
      <c r="C294" s="5" t="s">
        <v>8867</v>
      </c>
      <c r="D294" s="5" t="s">
        <v>8868</v>
      </c>
      <c r="E294" s="5" t="s">
        <v>64</v>
      </c>
      <c r="F294" s="5" t="s">
        <v>8237</v>
      </c>
      <c r="G294" s="5">
        <v>40.608429999999998</v>
      </c>
      <c r="H294" s="5">
        <v>-75.490179999999995</v>
      </c>
      <c r="I294" s="5" t="s">
        <v>8869</v>
      </c>
      <c r="J294" s="5">
        <v>120207</v>
      </c>
      <c r="K294" s="5">
        <v>41244</v>
      </c>
      <c r="L294" s="5">
        <v>36930</v>
      </c>
      <c r="M294" s="5">
        <v>45448161</v>
      </c>
      <c r="N294" s="5">
        <v>1238395</v>
      </c>
      <c r="O294" s="5" t="s">
        <v>8431</v>
      </c>
    </row>
    <row r="295" spans="1:15" ht="11.25" customHeight="1" x14ac:dyDescent="0.3">
      <c r="A295" s="5">
        <v>294</v>
      </c>
      <c r="B295" s="5" t="s">
        <v>8870</v>
      </c>
      <c r="C295" s="5" t="s">
        <v>8871</v>
      </c>
      <c r="D295" s="5" t="s">
        <v>8868</v>
      </c>
      <c r="E295" s="5" t="s">
        <v>64</v>
      </c>
      <c r="F295" s="5" t="s">
        <v>8237</v>
      </c>
      <c r="G295" s="5">
        <v>39.95234</v>
      </c>
      <c r="H295" s="5">
        <v>-75.163790000000006</v>
      </c>
      <c r="I295" s="5" t="s">
        <v>8872</v>
      </c>
      <c r="J295" s="5">
        <v>1567442</v>
      </c>
      <c r="K295" s="5">
        <v>581050</v>
      </c>
      <c r="L295" s="5">
        <v>38253</v>
      </c>
      <c r="M295" s="5">
        <v>347519465</v>
      </c>
      <c r="N295" s="5">
        <v>22089787</v>
      </c>
      <c r="O295" s="5" t="s">
        <v>8431</v>
      </c>
    </row>
    <row r="296" spans="1:15" ht="11.25" customHeight="1" x14ac:dyDescent="0.3">
      <c r="A296" s="5">
        <v>295</v>
      </c>
      <c r="B296" s="5" t="s">
        <v>8873</v>
      </c>
      <c r="C296" s="5" t="s">
        <v>8874</v>
      </c>
      <c r="D296" s="5" t="s">
        <v>8868</v>
      </c>
      <c r="E296" s="5" t="s">
        <v>64</v>
      </c>
      <c r="F296" s="5" t="s">
        <v>8237</v>
      </c>
      <c r="G296" s="5">
        <v>40.440620000000003</v>
      </c>
      <c r="H296" s="5">
        <v>-79.995890000000003</v>
      </c>
      <c r="I296" s="5" t="s">
        <v>8875</v>
      </c>
      <c r="J296" s="5">
        <v>304391</v>
      </c>
      <c r="K296" s="5">
        <v>132468</v>
      </c>
      <c r="L296" s="5">
        <v>40715</v>
      </c>
      <c r="M296" s="5">
        <v>143423857</v>
      </c>
      <c r="N296" s="5">
        <v>7692318</v>
      </c>
      <c r="O296" s="5" t="s">
        <v>8431</v>
      </c>
    </row>
    <row r="297" spans="1:15" ht="11.25" customHeight="1" x14ac:dyDescent="0.3">
      <c r="A297" s="5">
        <v>296</v>
      </c>
      <c r="B297" s="5" t="s">
        <v>8876</v>
      </c>
      <c r="C297" s="5" t="s">
        <v>8877</v>
      </c>
      <c r="D297" s="5" t="s">
        <v>8878</v>
      </c>
      <c r="E297" s="5" t="s">
        <v>65</v>
      </c>
      <c r="F297" s="5" t="s">
        <v>8237</v>
      </c>
      <c r="G297" s="5">
        <v>41.823990000000002</v>
      </c>
      <c r="H297" s="5">
        <v>-71.41283</v>
      </c>
      <c r="I297" s="5" t="s">
        <v>8879</v>
      </c>
      <c r="J297" s="5">
        <v>179207</v>
      </c>
      <c r="K297" s="5">
        <v>61481</v>
      </c>
      <c r="L297" s="5">
        <v>37501</v>
      </c>
      <c r="M297" s="5">
        <v>47655935</v>
      </c>
      <c r="N297" s="5">
        <v>5618032</v>
      </c>
      <c r="O297" s="5" t="s">
        <v>8431</v>
      </c>
    </row>
    <row r="298" spans="1:15" ht="11.25" customHeight="1" x14ac:dyDescent="0.3">
      <c r="A298" s="5">
        <v>297</v>
      </c>
      <c r="B298" s="5" t="s">
        <v>8880</v>
      </c>
      <c r="C298" s="5" t="s">
        <v>8881</v>
      </c>
      <c r="D298" s="5" t="s">
        <v>8882</v>
      </c>
      <c r="E298" s="5" t="s">
        <v>66</v>
      </c>
      <c r="F298" s="5" t="s">
        <v>8237</v>
      </c>
      <c r="G298" s="5">
        <v>32.817929999999997</v>
      </c>
      <c r="H298" s="5">
        <v>-79.958960000000005</v>
      </c>
      <c r="I298" s="5" t="s">
        <v>8883</v>
      </c>
      <c r="J298" s="5">
        <v>132609</v>
      </c>
      <c r="K298" s="5">
        <v>52450</v>
      </c>
      <c r="L298" s="5">
        <v>55546</v>
      </c>
      <c r="M298" s="5">
        <v>282372739</v>
      </c>
      <c r="N298" s="5">
        <v>47927393</v>
      </c>
      <c r="O298" s="5" t="s">
        <v>8431</v>
      </c>
    </row>
    <row r="299" spans="1:15" ht="11.25" customHeight="1" x14ac:dyDescent="0.3">
      <c r="A299" s="5">
        <v>298</v>
      </c>
      <c r="B299" s="5" t="s">
        <v>8665</v>
      </c>
      <c r="C299" s="5" t="s">
        <v>8884</v>
      </c>
      <c r="D299" s="5" t="s">
        <v>8882</v>
      </c>
      <c r="E299" s="5" t="s">
        <v>66</v>
      </c>
      <c r="F299" s="5" t="s">
        <v>8237</v>
      </c>
      <c r="G299" s="5">
        <v>34.0291</v>
      </c>
      <c r="H299" s="5">
        <v>-80.898039999999995</v>
      </c>
      <c r="I299" s="5" t="s">
        <v>8885</v>
      </c>
      <c r="J299" s="5">
        <v>133803</v>
      </c>
      <c r="K299" s="5">
        <v>44506</v>
      </c>
      <c r="L299" s="5">
        <v>41260</v>
      </c>
      <c r="M299" s="5">
        <v>345805347</v>
      </c>
      <c r="N299" s="5">
        <v>6998722</v>
      </c>
      <c r="O299" s="5" t="s">
        <v>8431</v>
      </c>
    </row>
    <row r="300" spans="1:15" ht="11.25" customHeight="1" x14ac:dyDescent="0.3">
      <c r="A300" s="5">
        <v>299</v>
      </c>
      <c r="B300" s="5" t="s">
        <v>8886</v>
      </c>
      <c r="C300" s="5" t="s">
        <v>8887</v>
      </c>
      <c r="D300" s="5" t="s">
        <v>8882</v>
      </c>
      <c r="E300" s="5" t="s">
        <v>66</v>
      </c>
      <c r="F300" s="5" t="s">
        <v>8237</v>
      </c>
      <c r="G300" s="5">
        <v>32.917819999999999</v>
      </c>
      <c r="H300" s="5">
        <v>-80.065029999999993</v>
      </c>
      <c r="I300" s="5" t="s">
        <v>8883</v>
      </c>
      <c r="J300" s="5">
        <v>108304</v>
      </c>
      <c r="K300" s="5">
        <v>37597</v>
      </c>
      <c r="L300" s="5">
        <v>39543</v>
      </c>
      <c r="M300" s="5">
        <v>190807625</v>
      </c>
      <c r="N300" s="5">
        <v>8969264</v>
      </c>
      <c r="O300" s="5" t="s">
        <v>8431</v>
      </c>
    </row>
    <row r="301" spans="1:15" ht="11.25" customHeight="1" x14ac:dyDescent="0.3">
      <c r="A301" s="5">
        <v>300</v>
      </c>
      <c r="B301" s="5" t="s">
        <v>8888</v>
      </c>
      <c r="C301" s="5" t="s">
        <v>8889</v>
      </c>
      <c r="D301" s="5" t="s">
        <v>8890</v>
      </c>
      <c r="E301" s="5" t="s">
        <v>67</v>
      </c>
      <c r="F301" s="5" t="s">
        <v>8237</v>
      </c>
      <c r="G301" s="5">
        <v>43.538339999999998</v>
      </c>
      <c r="H301" s="5">
        <v>-96.731999999999999</v>
      </c>
      <c r="I301" s="5" t="s">
        <v>8891</v>
      </c>
      <c r="J301" s="5">
        <v>171544</v>
      </c>
      <c r="K301" s="5">
        <v>65538</v>
      </c>
      <c r="L301" s="5">
        <v>52494</v>
      </c>
      <c r="M301" s="5">
        <v>195275757</v>
      </c>
      <c r="N301" s="5">
        <v>1354349</v>
      </c>
      <c r="O301" s="5" t="s">
        <v>8239</v>
      </c>
    </row>
    <row r="302" spans="1:15" ht="11.25" customHeight="1" x14ac:dyDescent="0.3">
      <c r="A302" s="5">
        <v>301</v>
      </c>
      <c r="B302" s="5" t="s">
        <v>8892</v>
      </c>
      <c r="C302" s="5" t="s">
        <v>8830</v>
      </c>
      <c r="D302" s="5" t="s">
        <v>8893</v>
      </c>
      <c r="E302" s="5" t="s">
        <v>68</v>
      </c>
      <c r="F302" s="5" t="s">
        <v>8237</v>
      </c>
      <c r="G302" s="5">
        <v>35.045630000000003</v>
      </c>
      <c r="H302" s="5">
        <v>-85.30968</v>
      </c>
      <c r="I302" s="5" t="s">
        <v>8894</v>
      </c>
      <c r="J302" s="5">
        <v>176588</v>
      </c>
      <c r="K302" s="5">
        <v>70228</v>
      </c>
      <c r="L302" s="5">
        <v>40177</v>
      </c>
      <c r="M302" s="5">
        <v>370573763</v>
      </c>
      <c r="N302" s="5">
        <v>19930234</v>
      </c>
      <c r="O302" s="5" t="s">
        <v>8431</v>
      </c>
    </row>
    <row r="303" spans="1:15" ht="11.25" customHeight="1" x14ac:dyDescent="0.3">
      <c r="A303" s="5">
        <v>302</v>
      </c>
      <c r="B303" s="5" t="s">
        <v>8895</v>
      </c>
      <c r="C303" s="5" t="s">
        <v>8247</v>
      </c>
      <c r="D303" s="5" t="s">
        <v>8893</v>
      </c>
      <c r="E303" s="5" t="s">
        <v>68</v>
      </c>
      <c r="F303" s="5" t="s">
        <v>8237</v>
      </c>
      <c r="G303" s="5">
        <v>36.529769999999999</v>
      </c>
      <c r="H303" s="5">
        <v>-87.359449999999995</v>
      </c>
      <c r="I303" s="5" t="s">
        <v>8896</v>
      </c>
      <c r="J303" s="5">
        <v>149176</v>
      </c>
      <c r="K303" s="5">
        <v>51776</v>
      </c>
      <c r="L303" s="5">
        <v>46947</v>
      </c>
      <c r="M303" s="5">
        <v>254527982</v>
      </c>
      <c r="N303" s="5">
        <v>1754875</v>
      </c>
      <c r="O303" s="5" t="s">
        <v>8239</v>
      </c>
    </row>
    <row r="304" spans="1:15" ht="11.25" customHeight="1" x14ac:dyDescent="0.3">
      <c r="A304" s="5">
        <v>303</v>
      </c>
      <c r="B304" s="5" t="s">
        <v>8897</v>
      </c>
      <c r="C304" s="5" t="s">
        <v>8898</v>
      </c>
      <c r="D304" s="5" t="s">
        <v>8893</v>
      </c>
      <c r="E304" s="5" t="s">
        <v>68</v>
      </c>
      <c r="F304" s="5" t="s">
        <v>8237</v>
      </c>
      <c r="G304" s="5">
        <v>35.960639999999998</v>
      </c>
      <c r="H304" s="5">
        <v>-83.920739999999995</v>
      </c>
      <c r="I304" s="5" t="s">
        <v>8899</v>
      </c>
      <c r="J304" s="5">
        <v>185291</v>
      </c>
      <c r="K304" s="5">
        <v>81073</v>
      </c>
      <c r="L304" s="5">
        <v>34226</v>
      </c>
      <c r="M304" s="5">
        <v>255161763</v>
      </c>
      <c r="N304" s="5">
        <v>14631856</v>
      </c>
      <c r="O304" s="5" t="s">
        <v>8431</v>
      </c>
    </row>
    <row r="305" spans="1:15" ht="11.25" customHeight="1" x14ac:dyDescent="0.3">
      <c r="A305" s="5">
        <v>304</v>
      </c>
      <c r="B305" s="5" t="s">
        <v>8900</v>
      </c>
      <c r="C305" s="5" t="s">
        <v>8901</v>
      </c>
      <c r="D305" s="5" t="s">
        <v>8893</v>
      </c>
      <c r="E305" s="5" t="s">
        <v>68</v>
      </c>
      <c r="F305" s="5" t="s">
        <v>8237</v>
      </c>
      <c r="G305" s="5">
        <v>35.149529999999999</v>
      </c>
      <c r="H305" s="5">
        <v>-90.04898</v>
      </c>
      <c r="I305" s="5" t="s">
        <v>8902</v>
      </c>
      <c r="J305" s="5">
        <v>655770</v>
      </c>
      <c r="K305" s="5">
        <v>249775</v>
      </c>
      <c r="L305" s="5">
        <v>36445</v>
      </c>
      <c r="M305" s="5">
        <v>822013083</v>
      </c>
      <c r="N305" s="5">
        <v>23171205</v>
      </c>
      <c r="O305" s="5" t="s">
        <v>8239</v>
      </c>
    </row>
    <row r="306" spans="1:15" ht="11.25" customHeight="1" x14ac:dyDescent="0.3">
      <c r="A306" s="5">
        <v>305</v>
      </c>
      <c r="B306" s="5" t="s">
        <v>8903</v>
      </c>
      <c r="C306" s="5" t="s">
        <v>8904</v>
      </c>
      <c r="D306" s="5" t="s">
        <v>8893</v>
      </c>
      <c r="E306" s="5" t="s">
        <v>68</v>
      </c>
      <c r="F306" s="5" t="s">
        <v>8237</v>
      </c>
      <c r="G306" s="5">
        <v>35.845619999999997</v>
      </c>
      <c r="H306" s="5">
        <v>-86.390270000000001</v>
      </c>
      <c r="I306" s="5" t="s">
        <v>8905</v>
      </c>
      <c r="J306" s="5">
        <v>126118</v>
      </c>
      <c r="K306" s="5">
        <v>44518</v>
      </c>
      <c r="L306" s="5">
        <v>51094</v>
      </c>
      <c r="M306" s="5">
        <v>144718226</v>
      </c>
      <c r="N306" s="5">
        <v>387261</v>
      </c>
      <c r="O306" s="5" t="s">
        <v>8239</v>
      </c>
    </row>
    <row r="307" spans="1:15" ht="11.25" customHeight="1" x14ac:dyDescent="0.3">
      <c r="A307" s="5">
        <v>306</v>
      </c>
      <c r="B307" s="5" t="s">
        <v>8906</v>
      </c>
      <c r="C307" s="5" t="s">
        <v>8907</v>
      </c>
      <c r="D307" s="5" t="s">
        <v>8893</v>
      </c>
      <c r="E307" s="5" t="s">
        <v>68</v>
      </c>
      <c r="F307" s="5" t="s">
        <v>8908</v>
      </c>
      <c r="G307" s="5">
        <v>36.169130000000003</v>
      </c>
      <c r="H307" s="5">
        <v>-86.784790000000001</v>
      </c>
      <c r="I307" s="5" t="s">
        <v>8905</v>
      </c>
      <c r="J307" s="5">
        <v>678889</v>
      </c>
      <c r="K307" s="5">
        <v>248677</v>
      </c>
      <c r="L307" s="5">
        <v>41759</v>
      </c>
      <c r="M307" s="5">
        <v>1304953365</v>
      </c>
      <c r="N307" s="5">
        <v>56649279</v>
      </c>
      <c r="O307" s="5" t="s">
        <v>8239</v>
      </c>
    </row>
    <row r="308" spans="1:15" ht="11.25" customHeight="1" x14ac:dyDescent="0.3">
      <c r="A308" s="5">
        <v>307</v>
      </c>
      <c r="B308" s="5" t="s">
        <v>8909</v>
      </c>
      <c r="C308" s="5" t="s">
        <v>8910</v>
      </c>
      <c r="D308" s="5" t="s">
        <v>8911</v>
      </c>
      <c r="E308" s="5" t="s">
        <v>69</v>
      </c>
      <c r="F308" s="5" t="s">
        <v>8237</v>
      </c>
      <c r="G308" s="5">
        <v>32.454509999999999</v>
      </c>
      <c r="H308" s="5">
        <v>-99.738150000000005</v>
      </c>
      <c r="I308" s="5" t="s">
        <v>8912</v>
      </c>
      <c r="J308" s="5">
        <v>121721</v>
      </c>
      <c r="K308" s="5">
        <v>42348</v>
      </c>
      <c r="L308" s="5">
        <v>43189</v>
      </c>
      <c r="M308" s="5">
        <v>276322592</v>
      </c>
      <c r="N308" s="5">
        <v>14012163</v>
      </c>
      <c r="O308" s="5" t="s">
        <v>8239</v>
      </c>
    </row>
    <row r="309" spans="1:15" ht="11.25" customHeight="1" x14ac:dyDescent="0.3">
      <c r="A309" s="5">
        <v>308</v>
      </c>
      <c r="B309" s="5" t="s">
        <v>8913</v>
      </c>
      <c r="C309" s="5" t="s">
        <v>8914</v>
      </c>
      <c r="D309" s="5" t="s">
        <v>8911</v>
      </c>
      <c r="E309" s="5" t="s">
        <v>69</v>
      </c>
      <c r="F309" s="5" t="s">
        <v>8237</v>
      </c>
      <c r="G309" s="5">
        <v>35.19988</v>
      </c>
      <c r="H309" s="5">
        <v>-101.8302</v>
      </c>
      <c r="I309" s="5" t="s">
        <v>8915</v>
      </c>
      <c r="J309" s="5">
        <v>198645</v>
      </c>
      <c r="K309" s="5">
        <v>74769</v>
      </c>
      <c r="L309" s="5">
        <v>47735</v>
      </c>
      <c r="M309" s="5">
        <v>262507124</v>
      </c>
      <c r="N309" s="5">
        <v>4049009</v>
      </c>
      <c r="O309" s="5" t="s">
        <v>8239</v>
      </c>
    </row>
    <row r="310" spans="1:15" ht="11.25" customHeight="1" x14ac:dyDescent="0.3">
      <c r="A310" s="5">
        <v>309</v>
      </c>
      <c r="B310" s="5" t="s">
        <v>8916</v>
      </c>
      <c r="C310" s="5" t="s">
        <v>8917</v>
      </c>
      <c r="D310" s="5" t="s">
        <v>8911</v>
      </c>
      <c r="E310" s="5" t="s">
        <v>69</v>
      </c>
      <c r="F310" s="5" t="s">
        <v>8237</v>
      </c>
      <c r="G310" s="5">
        <v>32.735689999999998</v>
      </c>
      <c r="H310" s="5">
        <v>-97.108069999999998</v>
      </c>
      <c r="I310" s="5" t="s">
        <v>8918</v>
      </c>
      <c r="J310" s="5">
        <v>388125</v>
      </c>
      <c r="K310" s="5">
        <v>133808</v>
      </c>
      <c r="L310" s="5">
        <v>53326</v>
      </c>
      <c r="M310" s="5">
        <v>248200304</v>
      </c>
      <c r="N310" s="5">
        <v>9682817</v>
      </c>
      <c r="O310" s="5" t="s">
        <v>8239</v>
      </c>
    </row>
    <row r="311" spans="1:15" ht="11.25" customHeight="1" x14ac:dyDescent="0.3">
      <c r="A311" s="5">
        <v>310</v>
      </c>
      <c r="B311" s="5" t="s">
        <v>8919</v>
      </c>
      <c r="C311" s="5" t="s">
        <v>8920</v>
      </c>
      <c r="D311" s="5" t="s">
        <v>8911</v>
      </c>
      <c r="E311" s="5" t="s">
        <v>69</v>
      </c>
      <c r="F311" s="5" t="s">
        <v>8237</v>
      </c>
      <c r="G311" s="5">
        <v>30.303940000000001</v>
      </c>
      <c r="H311" s="5">
        <v>-97.754360000000005</v>
      </c>
      <c r="I311" s="5" t="s">
        <v>8921</v>
      </c>
      <c r="J311" s="5">
        <v>931830</v>
      </c>
      <c r="K311" s="5">
        <v>351195</v>
      </c>
      <c r="L311" s="5">
        <v>57689</v>
      </c>
      <c r="M311" s="5">
        <v>809976356</v>
      </c>
      <c r="N311" s="5">
        <v>17536404</v>
      </c>
      <c r="O311" s="5" t="s">
        <v>8239</v>
      </c>
    </row>
    <row r="312" spans="1:15" ht="11.25" customHeight="1" x14ac:dyDescent="0.3">
      <c r="A312" s="5">
        <v>311</v>
      </c>
      <c r="B312" s="5" t="s">
        <v>8922</v>
      </c>
      <c r="C312" s="5" t="s">
        <v>8421</v>
      </c>
      <c r="D312" s="5" t="s">
        <v>8911</v>
      </c>
      <c r="E312" s="5" t="s">
        <v>69</v>
      </c>
      <c r="F312" s="5" t="s">
        <v>8237</v>
      </c>
      <c r="G312" s="5">
        <v>30.08605</v>
      </c>
      <c r="H312" s="5">
        <v>-94.101849999999999</v>
      </c>
      <c r="I312" s="5" t="s">
        <v>8923</v>
      </c>
      <c r="J312" s="5">
        <v>118129</v>
      </c>
      <c r="K312" s="5">
        <v>46193</v>
      </c>
      <c r="L312" s="5">
        <v>40992</v>
      </c>
      <c r="M312" s="5">
        <v>212750142</v>
      </c>
      <c r="N312" s="5">
        <v>7553306</v>
      </c>
      <c r="O312" s="5" t="s">
        <v>8239</v>
      </c>
    </row>
    <row r="313" spans="1:15" ht="11.25" customHeight="1" x14ac:dyDescent="0.3">
      <c r="A313" s="5">
        <v>312</v>
      </c>
      <c r="B313" s="5" t="s">
        <v>8924</v>
      </c>
      <c r="C313" s="5" t="s">
        <v>8925</v>
      </c>
      <c r="D313" s="5" t="s">
        <v>8911</v>
      </c>
      <c r="E313" s="5" t="s">
        <v>69</v>
      </c>
      <c r="F313" s="5" t="s">
        <v>8237</v>
      </c>
      <c r="G313" s="5">
        <v>25.90175</v>
      </c>
      <c r="H313" s="5">
        <v>-97.497479999999996</v>
      </c>
      <c r="I313" s="5" t="s">
        <v>8926</v>
      </c>
      <c r="J313" s="5">
        <v>183887</v>
      </c>
      <c r="K313" s="5">
        <v>51563</v>
      </c>
      <c r="L313" s="5">
        <v>32894</v>
      </c>
      <c r="M313" s="5">
        <v>343092656</v>
      </c>
      <c r="N313" s="5">
        <v>35763836</v>
      </c>
      <c r="O313" s="5" t="s">
        <v>8239</v>
      </c>
    </row>
    <row r="314" spans="1:15" ht="11.25" customHeight="1" x14ac:dyDescent="0.3">
      <c r="A314" s="5">
        <v>313</v>
      </c>
      <c r="B314" s="5" t="s">
        <v>8927</v>
      </c>
      <c r="C314" s="5" t="s">
        <v>8928</v>
      </c>
      <c r="D314" s="5" t="s">
        <v>8911</v>
      </c>
      <c r="E314" s="5" t="s">
        <v>69</v>
      </c>
      <c r="F314" s="5" t="s">
        <v>8237</v>
      </c>
      <c r="G314" s="5">
        <v>32.98836</v>
      </c>
      <c r="H314" s="5">
        <v>-96.899770000000004</v>
      </c>
      <c r="I314" s="5" t="s">
        <v>8929</v>
      </c>
      <c r="J314" s="5">
        <v>133168</v>
      </c>
      <c r="K314" s="5">
        <v>45263</v>
      </c>
      <c r="L314" s="5">
        <v>69368</v>
      </c>
      <c r="M314" s="5">
        <v>93959417</v>
      </c>
      <c r="N314" s="5">
        <v>2048329</v>
      </c>
      <c r="O314" s="5" t="s">
        <v>8239</v>
      </c>
    </row>
    <row r="315" spans="1:15" ht="11.25" customHeight="1" x14ac:dyDescent="0.3">
      <c r="A315" s="5">
        <v>314</v>
      </c>
      <c r="B315" s="5" t="s">
        <v>8930</v>
      </c>
      <c r="C315" s="5" t="s">
        <v>8931</v>
      </c>
      <c r="D315" s="5" t="s">
        <v>8911</v>
      </c>
      <c r="E315" s="5" t="s">
        <v>69</v>
      </c>
      <c r="F315" s="5" t="s">
        <v>8237</v>
      </c>
      <c r="G315" s="5">
        <v>30.627980000000001</v>
      </c>
      <c r="H315" s="5">
        <v>-96.334410000000005</v>
      </c>
      <c r="I315" s="5" t="s">
        <v>8932</v>
      </c>
      <c r="J315" s="5">
        <v>107889</v>
      </c>
      <c r="K315" s="5">
        <v>36175</v>
      </c>
      <c r="L315" s="5">
        <v>34186</v>
      </c>
      <c r="M315" s="5">
        <v>132070745</v>
      </c>
      <c r="N315" s="5">
        <v>369349</v>
      </c>
      <c r="O315" s="5" t="s">
        <v>8239</v>
      </c>
    </row>
    <row r="316" spans="1:15" ht="11.25" customHeight="1" x14ac:dyDescent="0.3">
      <c r="A316" s="5">
        <v>315</v>
      </c>
      <c r="B316" s="5" t="s">
        <v>8933</v>
      </c>
      <c r="C316" s="5" t="s">
        <v>8934</v>
      </c>
      <c r="D316" s="5" t="s">
        <v>8911</v>
      </c>
      <c r="E316" s="5" t="s">
        <v>69</v>
      </c>
      <c r="F316" s="5" t="s">
        <v>8237</v>
      </c>
      <c r="G316" s="5">
        <v>27.754249999999999</v>
      </c>
      <c r="H316" s="5">
        <v>-97.173389999999998</v>
      </c>
      <c r="I316" s="5" t="s">
        <v>8935</v>
      </c>
      <c r="J316" s="5">
        <v>324074</v>
      </c>
      <c r="K316" s="5">
        <v>114817</v>
      </c>
      <c r="L316" s="5">
        <v>50658</v>
      </c>
      <c r="M316" s="5">
        <v>452109961</v>
      </c>
      <c r="N316" s="5">
        <v>852118618</v>
      </c>
      <c r="O316" s="5" t="s">
        <v>8239</v>
      </c>
    </row>
    <row r="317" spans="1:15" ht="11.25" customHeight="1" x14ac:dyDescent="0.3">
      <c r="A317" s="5">
        <v>316</v>
      </c>
      <c r="B317" s="5" t="s">
        <v>8936</v>
      </c>
      <c r="C317" s="5" t="s">
        <v>8937</v>
      </c>
      <c r="D317" s="5" t="s">
        <v>8911</v>
      </c>
      <c r="E317" s="5" t="s">
        <v>69</v>
      </c>
      <c r="F317" s="5" t="s">
        <v>8237</v>
      </c>
      <c r="G317" s="5">
        <v>32.793329999999997</v>
      </c>
      <c r="H317" s="5">
        <v>-96.766509999999997</v>
      </c>
      <c r="I317" s="5" t="s">
        <v>8929</v>
      </c>
      <c r="J317" s="5">
        <v>1300092</v>
      </c>
      <c r="K317" s="5">
        <v>477249</v>
      </c>
      <c r="L317" s="5">
        <v>43781</v>
      </c>
      <c r="M317" s="5">
        <v>882933616</v>
      </c>
      <c r="N317" s="5">
        <v>113644009</v>
      </c>
      <c r="O317" s="5" t="s">
        <v>8239</v>
      </c>
    </row>
    <row r="318" spans="1:15" ht="11.25" customHeight="1" x14ac:dyDescent="0.3">
      <c r="A318" s="5">
        <v>317</v>
      </c>
      <c r="B318" s="5" t="s">
        <v>8938</v>
      </c>
      <c r="C318" s="5" t="s">
        <v>8939</v>
      </c>
      <c r="D318" s="5" t="s">
        <v>8911</v>
      </c>
      <c r="E318" s="5" t="s">
        <v>69</v>
      </c>
      <c r="F318" s="5" t="s">
        <v>8237</v>
      </c>
      <c r="G318" s="5">
        <v>33.214840000000002</v>
      </c>
      <c r="H318" s="5">
        <v>-97.133070000000004</v>
      </c>
      <c r="I318" s="5" t="s">
        <v>8940</v>
      </c>
      <c r="J318" s="5">
        <v>131044</v>
      </c>
      <c r="K318" s="5">
        <v>43745</v>
      </c>
      <c r="L318" s="5">
        <v>49100</v>
      </c>
      <c r="M318" s="5">
        <v>241927463</v>
      </c>
      <c r="N318" s="5">
        <v>4345974</v>
      </c>
      <c r="O318" s="5" t="s">
        <v>8239</v>
      </c>
    </row>
    <row r="319" spans="1:15" ht="11.25" customHeight="1" x14ac:dyDescent="0.3">
      <c r="A319" s="5">
        <v>318</v>
      </c>
      <c r="B319" s="5" t="s">
        <v>8941</v>
      </c>
      <c r="C319" s="5" t="s">
        <v>8409</v>
      </c>
      <c r="D319" s="5" t="s">
        <v>8911</v>
      </c>
      <c r="E319" s="5" t="s">
        <v>69</v>
      </c>
      <c r="F319" s="5" t="s">
        <v>8237</v>
      </c>
      <c r="G319" s="5">
        <v>31.75872</v>
      </c>
      <c r="H319" s="5">
        <v>-106.48693</v>
      </c>
      <c r="I319" s="5" t="s">
        <v>8942</v>
      </c>
      <c r="J319" s="5">
        <v>681124</v>
      </c>
      <c r="K319" s="5">
        <v>220682</v>
      </c>
      <c r="L319" s="5">
        <v>42772</v>
      </c>
      <c r="M319" s="5">
        <v>665041415</v>
      </c>
      <c r="N319" s="5">
        <v>2247591</v>
      </c>
      <c r="O319" s="5" t="s">
        <v>8401</v>
      </c>
    </row>
    <row r="320" spans="1:15" ht="11.25" customHeight="1" x14ac:dyDescent="0.3">
      <c r="A320" s="5">
        <v>319</v>
      </c>
      <c r="B320" s="5" t="s">
        <v>8943</v>
      </c>
      <c r="C320" s="5" t="s">
        <v>8944</v>
      </c>
      <c r="D320" s="5" t="s">
        <v>8911</v>
      </c>
      <c r="E320" s="5" t="s">
        <v>69</v>
      </c>
      <c r="F320" s="5" t="s">
        <v>8237</v>
      </c>
      <c r="G320" s="5">
        <v>32.78152</v>
      </c>
      <c r="H320" s="5">
        <v>-97.34675</v>
      </c>
      <c r="I320" s="5" t="s">
        <v>8918</v>
      </c>
      <c r="J320" s="5">
        <v>833319</v>
      </c>
      <c r="K320" s="5">
        <v>273457</v>
      </c>
      <c r="L320" s="5">
        <v>53214</v>
      </c>
      <c r="M320" s="5">
        <v>888054781</v>
      </c>
      <c r="N320" s="5">
        <v>21556246</v>
      </c>
      <c r="O320" s="5" t="s">
        <v>8239</v>
      </c>
    </row>
    <row r="321" spans="1:15" ht="11.25" customHeight="1" x14ac:dyDescent="0.3">
      <c r="A321" s="5">
        <v>320</v>
      </c>
      <c r="B321" s="5" t="s">
        <v>8945</v>
      </c>
      <c r="C321" s="5" t="s">
        <v>8946</v>
      </c>
      <c r="D321" s="5" t="s">
        <v>8911</v>
      </c>
      <c r="E321" s="5" t="s">
        <v>69</v>
      </c>
      <c r="F321" s="5" t="s">
        <v>8237</v>
      </c>
      <c r="G321" s="5">
        <v>33.155430000000003</v>
      </c>
      <c r="H321" s="5">
        <v>-96.822599999999994</v>
      </c>
      <c r="I321" s="5" t="s">
        <v>8929</v>
      </c>
      <c r="J321" s="5">
        <v>154407</v>
      </c>
      <c r="K321" s="5">
        <v>45452</v>
      </c>
      <c r="L321" s="5">
        <v>114098</v>
      </c>
      <c r="M321" s="5">
        <v>175272056</v>
      </c>
      <c r="N321" s="5">
        <v>1449212</v>
      </c>
      <c r="O321" s="5" t="s">
        <v>8239</v>
      </c>
    </row>
    <row r="322" spans="1:15" ht="11.25" customHeight="1" x14ac:dyDescent="0.3">
      <c r="A322" s="5">
        <v>321</v>
      </c>
      <c r="B322" s="5" t="s">
        <v>8947</v>
      </c>
      <c r="C322" s="5" t="s">
        <v>8948</v>
      </c>
      <c r="D322" s="5" t="s">
        <v>8911</v>
      </c>
      <c r="E322" s="5" t="s">
        <v>69</v>
      </c>
      <c r="F322" s="5" t="s">
        <v>8237</v>
      </c>
      <c r="G322" s="5">
        <v>32.909829999999999</v>
      </c>
      <c r="H322" s="5">
        <v>-96.630330000000001</v>
      </c>
      <c r="I322" s="5" t="s">
        <v>8929</v>
      </c>
      <c r="J322" s="5">
        <v>236897</v>
      </c>
      <c r="K322" s="5">
        <v>74912</v>
      </c>
      <c r="L322" s="5">
        <v>51970</v>
      </c>
      <c r="M322" s="5">
        <v>147728408</v>
      </c>
      <c r="N322" s="5">
        <v>324680</v>
      </c>
      <c r="O322" s="5" t="s">
        <v>8239</v>
      </c>
    </row>
    <row r="323" spans="1:15" ht="11.25" customHeight="1" x14ac:dyDescent="0.3">
      <c r="A323" s="5">
        <v>322</v>
      </c>
      <c r="B323" s="5" t="s">
        <v>8949</v>
      </c>
      <c r="C323" s="5" t="s">
        <v>8950</v>
      </c>
      <c r="D323" s="5" t="s">
        <v>8911</v>
      </c>
      <c r="E323" s="5" t="s">
        <v>69</v>
      </c>
      <c r="F323" s="5" t="s">
        <v>8237</v>
      </c>
      <c r="G323" s="5">
        <v>32.686950000000003</v>
      </c>
      <c r="H323" s="5">
        <v>-97.021100000000004</v>
      </c>
      <c r="I323" s="5" t="s">
        <v>8929</v>
      </c>
      <c r="J323" s="5">
        <v>187809</v>
      </c>
      <c r="K323" s="5">
        <v>59196</v>
      </c>
      <c r="L323" s="5">
        <v>56475</v>
      </c>
      <c r="M323" s="5">
        <v>187154949</v>
      </c>
      <c r="N323" s="5">
        <v>23055080</v>
      </c>
      <c r="O323" s="5" t="s">
        <v>8239</v>
      </c>
    </row>
    <row r="324" spans="1:15" ht="11.25" customHeight="1" x14ac:dyDescent="0.3">
      <c r="A324" s="5">
        <v>323</v>
      </c>
      <c r="B324" s="5" t="s">
        <v>8951</v>
      </c>
      <c r="C324" s="5" t="s">
        <v>8952</v>
      </c>
      <c r="D324" s="5" t="s">
        <v>8911</v>
      </c>
      <c r="E324" s="5" t="s">
        <v>69</v>
      </c>
      <c r="F324" s="5" t="s">
        <v>8237</v>
      </c>
      <c r="G324" s="5">
        <v>29.786639999999998</v>
      </c>
      <c r="H324" s="5">
        <v>-95.390900000000002</v>
      </c>
      <c r="I324" s="5" t="s">
        <v>8953</v>
      </c>
      <c r="J324" s="5">
        <v>2296224</v>
      </c>
      <c r="K324" s="5">
        <v>814599</v>
      </c>
      <c r="L324" s="5">
        <v>46187</v>
      </c>
      <c r="M324" s="5">
        <v>1651228436</v>
      </c>
      <c r="N324" s="5">
        <v>73316071</v>
      </c>
      <c r="O324" s="5" t="s">
        <v>8239</v>
      </c>
    </row>
    <row r="325" spans="1:15" ht="11.25" customHeight="1" x14ac:dyDescent="0.3">
      <c r="A325" s="5">
        <v>324</v>
      </c>
      <c r="B325" s="5" t="s">
        <v>8954</v>
      </c>
      <c r="C325" s="5" t="s">
        <v>8955</v>
      </c>
      <c r="D325" s="5" t="s">
        <v>8911</v>
      </c>
      <c r="E325" s="5" t="s">
        <v>69</v>
      </c>
      <c r="F325" s="5" t="s">
        <v>8237</v>
      </c>
      <c r="G325" s="5">
        <v>32.814019999999999</v>
      </c>
      <c r="H325" s="5">
        <v>-96.948890000000006</v>
      </c>
      <c r="I325" s="5" t="s">
        <v>8929</v>
      </c>
      <c r="J325" s="5">
        <v>236607</v>
      </c>
      <c r="K325" s="5">
        <v>83649</v>
      </c>
      <c r="L325" s="5">
        <v>52154</v>
      </c>
      <c r="M325" s="5">
        <v>173638538</v>
      </c>
      <c r="N325" s="5">
        <v>2582657</v>
      </c>
      <c r="O325" s="5" t="s">
        <v>8239</v>
      </c>
    </row>
    <row r="326" spans="1:15" ht="11.25" customHeight="1" x14ac:dyDescent="0.3">
      <c r="A326" s="5">
        <v>325</v>
      </c>
      <c r="B326" s="5" t="s">
        <v>8956</v>
      </c>
      <c r="C326" s="5" t="s">
        <v>8957</v>
      </c>
      <c r="D326" s="5" t="s">
        <v>8911</v>
      </c>
      <c r="E326" s="5" t="s">
        <v>69</v>
      </c>
      <c r="F326" s="5" t="s">
        <v>8237</v>
      </c>
      <c r="G326" s="5">
        <v>31.11712</v>
      </c>
      <c r="H326" s="5">
        <v>-97.727800000000002</v>
      </c>
      <c r="I326" s="5" t="s">
        <v>8958</v>
      </c>
      <c r="J326" s="5">
        <v>140806</v>
      </c>
      <c r="K326" s="5">
        <v>46952</v>
      </c>
      <c r="L326" s="5">
        <v>47763</v>
      </c>
      <c r="M326" s="5">
        <v>138670219</v>
      </c>
      <c r="N326" s="5">
        <v>1727829</v>
      </c>
      <c r="O326" s="5" t="s">
        <v>8239</v>
      </c>
    </row>
    <row r="327" spans="1:15" ht="11.25" customHeight="1" x14ac:dyDescent="0.3">
      <c r="A327" s="5">
        <v>326</v>
      </c>
      <c r="B327" s="5" t="s">
        <v>8959</v>
      </c>
      <c r="C327" s="5" t="s">
        <v>8960</v>
      </c>
      <c r="D327" s="5" t="s">
        <v>8911</v>
      </c>
      <c r="E327" s="5" t="s">
        <v>69</v>
      </c>
      <c r="F327" s="5" t="s">
        <v>8237</v>
      </c>
      <c r="G327" s="5">
        <v>27.506409999999999</v>
      </c>
      <c r="H327" s="5">
        <v>-99.507540000000006</v>
      </c>
      <c r="I327" s="5" t="s">
        <v>8926</v>
      </c>
      <c r="J327" s="5">
        <v>255473</v>
      </c>
      <c r="K327" s="5">
        <v>66308</v>
      </c>
      <c r="L327" s="5">
        <v>39711</v>
      </c>
      <c r="M327" s="5">
        <v>261900969</v>
      </c>
      <c r="N327" s="5">
        <v>3788915</v>
      </c>
      <c r="O327" s="5" t="s">
        <v>8239</v>
      </c>
    </row>
    <row r="328" spans="1:15" ht="11.25" customHeight="1" x14ac:dyDescent="0.3">
      <c r="A328" s="5">
        <v>327</v>
      </c>
      <c r="B328" s="5" t="s">
        <v>8961</v>
      </c>
      <c r="C328" s="5" t="s">
        <v>8962</v>
      </c>
      <c r="D328" s="5" t="s">
        <v>8911</v>
      </c>
      <c r="E328" s="5" t="s">
        <v>69</v>
      </c>
      <c r="F328" s="5" t="s">
        <v>8237</v>
      </c>
      <c r="G328" s="5">
        <v>33.046550000000003</v>
      </c>
      <c r="H328" s="5">
        <v>-96.981830000000002</v>
      </c>
      <c r="I328" s="5" t="s">
        <v>8929</v>
      </c>
      <c r="J328" s="5">
        <v>104039</v>
      </c>
      <c r="K328" s="5">
        <v>38430</v>
      </c>
      <c r="L328" s="5">
        <v>57267</v>
      </c>
      <c r="M328" s="5">
        <v>94986734</v>
      </c>
      <c r="N328" s="5">
        <v>15721445</v>
      </c>
      <c r="O328" s="5" t="s">
        <v>8239</v>
      </c>
    </row>
    <row r="329" spans="1:15" ht="11.25" customHeight="1" x14ac:dyDescent="0.3">
      <c r="A329" s="5">
        <v>328</v>
      </c>
      <c r="B329" s="5" t="s">
        <v>8963</v>
      </c>
      <c r="C329" s="5" t="s">
        <v>8964</v>
      </c>
      <c r="D329" s="5" t="s">
        <v>8911</v>
      </c>
      <c r="E329" s="5" t="s">
        <v>69</v>
      </c>
      <c r="F329" s="5" t="s">
        <v>8237</v>
      </c>
      <c r="G329" s="5">
        <v>33.577860000000001</v>
      </c>
      <c r="H329" s="5">
        <v>-101.85517</v>
      </c>
      <c r="I329" s="5" t="s">
        <v>8915</v>
      </c>
      <c r="J329" s="5">
        <v>249042</v>
      </c>
      <c r="K329" s="5">
        <v>90433</v>
      </c>
      <c r="L329" s="5">
        <v>44648</v>
      </c>
      <c r="M329" s="5">
        <v>322793416</v>
      </c>
      <c r="N329" s="5">
        <v>2955879</v>
      </c>
      <c r="O329" s="5" t="s">
        <v>8239</v>
      </c>
    </row>
    <row r="330" spans="1:15" ht="11.25" customHeight="1" x14ac:dyDescent="0.3">
      <c r="A330" s="5">
        <v>329</v>
      </c>
      <c r="B330" s="5" t="s">
        <v>8965</v>
      </c>
      <c r="C330" s="5" t="s">
        <v>8966</v>
      </c>
      <c r="D330" s="5" t="s">
        <v>8911</v>
      </c>
      <c r="E330" s="5" t="s">
        <v>69</v>
      </c>
      <c r="F330" s="5" t="s">
        <v>8237</v>
      </c>
      <c r="G330" s="5">
        <v>26.203410000000002</v>
      </c>
      <c r="H330" s="5">
        <v>-98.230009999999993</v>
      </c>
      <c r="I330" s="5" t="s">
        <v>8926</v>
      </c>
      <c r="J330" s="5">
        <v>140269</v>
      </c>
      <c r="K330" s="5">
        <v>42225</v>
      </c>
      <c r="L330" s="5">
        <v>44254</v>
      </c>
      <c r="M330" s="5">
        <v>151143159</v>
      </c>
      <c r="N330" s="5">
        <v>1038050</v>
      </c>
      <c r="O330" s="5" t="s">
        <v>8239</v>
      </c>
    </row>
    <row r="331" spans="1:15" ht="11.25" customHeight="1" x14ac:dyDescent="0.3">
      <c r="A331" s="5">
        <v>330</v>
      </c>
      <c r="B331" s="5" t="s">
        <v>8967</v>
      </c>
      <c r="C331" s="5" t="s">
        <v>8968</v>
      </c>
      <c r="D331" s="5" t="s">
        <v>8911</v>
      </c>
      <c r="E331" s="5" t="s">
        <v>69</v>
      </c>
      <c r="F331" s="5" t="s">
        <v>8237</v>
      </c>
      <c r="G331" s="5">
        <v>33.197620000000001</v>
      </c>
      <c r="H331" s="5">
        <v>-96.615269999999995</v>
      </c>
      <c r="I331" s="5" t="s">
        <v>8929</v>
      </c>
      <c r="J331" s="5">
        <v>162898</v>
      </c>
      <c r="K331" s="5">
        <v>50455</v>
      </c>
      <c r="L331" s="5">
        <v>81459</v>
      </c>
      <c r="M331" s="5">
        <v>163107658</v>
      </c>
      <c r="N331" s="5">
        <v>1741187</v>
      </c>
      <c r="O331" s="5" t="s">
        <v>8239</v>
      </c>
    </row>
    <row r="332" spans="1:15" ht="11.25" customHeight="1" x14ac:dyDescent="0.3">
      <c r="A332" s="5">
        <v>331</v>
      </c>
      <c r="B332" s="5" t="s">
        <v>8969</v>
      </c>
      <c r="C332" s="5" t="s">
        <v>8970</v>
      </c>
      <c r="D332" s="5" t="s">
        <v>8911</v>
      </c>
      <c r="E332" s="5" t="s">
        <v>69</v>
      </c>
      <c r="F332" s="5" t="s">
        <v>8237</v>
      </c>
      <c r="G332" s="5">
        <v>32.762880000000003</v>
      </c>
      <c r="H332" s="5">
        <v>-96.588769999999997</v>
      </c>
      <c r="I332" s="5" t="s">
        <v>8929</v>
      </c>
      <c r="J332" s="5">
        <v>144788</v>
      </c>
      <c r="K332" s="5">
        <v>47795</v>
      </c>
      <c r="L332" s="5">
        <v>49604</v>
      </c>
      <c r="M332" s="5">
        <v>122320600</v>
      </c>
      <c r="N332" s="5">
        <v>479994</v>
      </c>
      <c r="O332" s="5" t="s">
        <v>8239</v>
      </c>
    </row>
    <row r="333" spans="1:15" ht="11.25" customHeight="1" x14ac:dyDescent="0.3">
      <c r="A333" s="5">
        <v>332</v>
      </c>
      <c r="B333" s="5" t="s">
        <v>8971</v>
      </c>
      <c r="C333" s="5" t="s">
        <v>8972</v>
      </c>
      <c r="D333" s="5" t="s">
        <v>8911</v>
      </c>
      <c r="E333" s="5" t="s">
        <v>69</v>
      </c>
      <c r="F333" s="5" t="s">
        <v>8237</v>
      </c>
      <c r="G333" s="5">
        <v>32.024639999999998</v>
      </c>
      <c r="H333" s="5">
        <v>-102.11347000000001</v>
      </c>
      <c r="I333" s="5" t="s">
        <v>8973</v>
      </c>
      <c r="J333" s="5">
        <v>132950</v>
      </c>
      <c r="K333" s="5">
        <v>43214</v>
      </c>
      <c r="L333" s="5">
        <v>69173</v>
      </c>
      <c r="M333" s="5">
        <v>192622240</v>
      </c>
      <c r="N333" s="5">
        <v>460027</v>
      </c>
      <c r="O333" s="5" t="s">
        <v>8239</v>
      </c>
    </row>
    <row r="334" spans="1:15" ht="11.25" customHeight="1" x14ac:dyDescent="0.3">
      <c r="A334" s="5">
        <v>333</v>
      </c>
      <c r="B334" s="5" t="s">
        <v>8974</v>
      </c>
      <c r="C334" s="5" t="s">
        <v>8975</v>
      </c>
      <c r="D334" s="5" t="s">
        <v>8911</v>
      </c>
      <c r="E334" s="5" t="s">
        <v>69</v>
      </c>
      <c r="F334" s="5" t="s">
        <v>8237</v>
      </c>
      <c r="G334" s="5">
        <v>31.883780000000002</v>
      </c>
      <c r="H334" s="5">
        <v>-102.34106</v>
      </c>
      <c r="I334" s="5" t="s">
        <v>8973</v>
      </c>
      <c r="J334" s="5">
        <v>118968</v>
      </c>
      <c r="K334" s="5">
        <v>39057</v>
      </c>
      <c r="L334" s="5">
        <v>59337</v>
      </c>
      <c r="M334" s="5">
        <v>117009169</v>
      </c>
      <c r="N334" s="5">
        <v>667150</v>
      </c>
      <c r="O334" s="5" t="s">
        <v>8239</v>
      </c>
    </row>
    <row r="335" spans="1:15" ht="11.25" customHeight="1" x14ac:dyDescent="0.3">
      <c r="A335" s="5">
        <v>334</v>
      </c>
      <c r="B335" s="5" t="s">
        <v>8354</v>
      </c>
      <c r="C335" s="5" t="s">
        <v>8976</v>
      </c>
      <c r="D335" s="5" t="s">
        <v>8911</v>
      </c>
      <c r="E335" s="5" t="s">
        <v>69</v>
      </c>
      <c r="F335" s="5" t="s">
        <v>8237</v>
      </c>
      <c r="G335" s="5">
        <v>29.69106</v>
      </c>
      <c r="H335" s="5">
        <v>-95.209100000000007</v>
      </c>
      <c r="I335" s="5" t="s">
        <v>8953</v>
      </c>
      <c r="J335" s="5">
        <v>153784</v>
      </c>
      <c r="K335" s="5">
        <v>49256</v>
      </c>
      <c r="L335" s="5">
        <v>48004</v>
      </c>
      <c r="M335" s="5">
        <v>112645407</v>
      </c>
      <c r="N335" s="5">
        <v>3870729</v>
      </c>
      <c r="O335" s="5" t="s">
        <v>8239</v>
      </c>
    </row>
    <row r="336" spans="1:15" ht="11.25" customHeight="1" x14ac:dyDescent="0.3">
      <c r="A336" s="5">
        <v>335</v>
      </c>
      <c r="B336" s="5" t="s">
        <v>8977</v>
      </c>
      <c r="C336" s="5" t="s">
        <v>8978</v>
      </c>
      <c r="D336" s="5" t="s">
        <v>8911</v>
      </c>
      <c r="E336" s="5" t="s">
        <v>69</v>
      </c>
      <c r="F336" s="5" t="s">
        <v>8237</v>
      </c>
      <c r="G336" s="5">
        <v>29.555759999999999</v>
      </c>
      <c r="H336" s="5">
        <v>-95.323070000000001</v>
      </c>
      <c r="I336" s="5" t="s">
        <v>8953</v>
      </c>
      <c r="J336" s="5">
        <v>108821</v>
      </c>
      <c r="K336" s="5">
        <v>34776</v>
      </c>
      <c r="L336" s="5">
        <v>95972</v>
      </c>
      <c r="M336" s="5">
        <v>119994309</v>
      </c>
      <c r="N336" s="5">
        <v>454012</v>
      </c>
      <c r="O336" s="5" t="s">
        <v>8239</v>
      </c>
    </row>
    <row r="337" spans="1:15" ht="11.25" customHeight="1" x14ac:dyDescent="0.3">
      <c r="A337" s="5">
        <v>336</v>
      </c>
      <c r="B337" s="5" t="s">
        <v>8979</v>
      </c>
      <c r="C337" s="5" t="s">
        <v>8946</v>
      </c>
      <c r="D337" s="5" t="s">
        <v>8911</v>
      </c>
      <c r="E337" s="5" t="s">
        <v>69</v>
      </c>
      <c r="F337" s="5" t="s">
        <v>8237</v>
      </c>
      <c r="G337" s="5">
        <v>33.05077</v>
      </c>
      <c r="H337" s="5">
        <v>-96.74794</v>
      </c>
      <c r="I337" s="5" t="s">
        <v>8929</v>
      </c>
      <c r="J337" s="5">
        <v>283558</v>
      </c>
      <c r="K337" s="5">
        <v>103937</v>
      </c>
      <c r="L337" s="5">
        <v>83793</v>
      </c>
      <c r="M337" s="5">
        <v>185617682</v>
      </c>
      <c r="N337" s="5">
        <v>927319</v>
      </c>
      <c r="O337" s="5" t="s">
        <v>8239</v>
      </c>
    </row>
    <row r="338" spans="1:15" ht="11.25" customHeight="1" x14ac:dyDescent="0.3">
      <c r="A338" s="5">
        <v>337</v>
      </c>
      <c r="B338" s="5" t="s">
        <v>8980</v>
      </c>
      <c r="C338" s="5" t="s">
        <v>8981</v>
      </c>
      <c r="D338" s="5" t="s">
        <v>8911</v>
      </c>
      <c r="E338" s="5" t="s">
        <v>69</v>
      </c>
      <c r="F338" s="5" t="s">
        <v>8237</v>
      </c>
      <c r="G338" s="5">
        <v>32.972290000000001</v>
      </c>
      <c r="H338" s="5">
        <v>-96.708070000000006</v>
      </c>
      <c r="I338" s="5" t="s">
        <v>8929</v>
      </c>
      <c r="J338" s="5">
        <v>110815</v>
      </c>
      <c r="K338" s="5">
        <v>40020</v>
      </c>
      <c r="L338" s="5">
        <v>72427</v>
      </c>
      <c r="M338" s="5">
        <v>73982785</v>
      </c>
      <c r="N338" s="5">
        <v>234329</v>
      </c>
      <c r="O338" s="5" t="s">
        <v>8239</v>
      </c>
    </row>
    <row r="339" spans="1:15" ht="11.25" customHeight="1" x14ac:dyDescent="0.3">
      <c r="A339" s="5">
        <v>338</v>
      </c>
      <c r="B339" s="5" t="s">
        <v>8982</v>
      </c>
      <c r="C339" s="5" t="s">
        <v>8983</v>
      </c>
      <c r="D339" s="5" t="s">
        <v>8911</v>
      </c>
      <c r="E339" s="5" t="s">
        <v>69</v>
      </c>
      <c r="F339" s="5" t="s">
        <v>8237</v>
      </c>
      <c r="G339" s="5">
        <v>30.52524</v>
      </c>
      <c r="H339" s="5">
        <v>-97.665949999999995</v>
      </c>
      <c r="I339" s="5" t="s">
        <v>8921</v>
      </c>
      <c r="J339" s="5">
        <v>115997</v>
      </c>
      <c r="K339" s="5">
        <v>35580</v>
      </c>
      <c r="L339" s="5">
        <v>72412</v>
      </c>
      <c r="M339" s="5">
        <v>92117027</v>
      </c>
      <c r="N339" s="5">
        <v>781179</v>
      </c>
      <c r="O339" s="5" t="s">
        <v>8239</v>
      </c>
    </row>
    <row r="340" spans="1:15" ht="11.25" customHeight="1" x14ac:dyDescent="0.3">
      <c r="A340" s="5">
        <v>339</v>
      </c>
      <c r="B340" s="5" t="s">
        <v>8984</v>
      </c>
      <c r="C340" s="5" t="s">
        <v>8985</v>
      </c>
      <c r="D340" s="5" t="s">
        <v>8911</v>
      </c>
      <c r="E340" s="5" t="s">
        <v>69</v>
      </c>
      <c r="F340" s="5" t="s">
        <v>8237</v>
      </c>
      <c r="G340" s="5">
        <v>31.46377</v>
      </c>
      <c r="H340" s="5">
        <v>-100.43704</v>
      </c>
      <c r="I340" s="5" t="s">
        <v>8912</v>
      </c>
      <c r="J340" s="5">
        <v>100450</v>
      </c>
      <c r="K340" s="5">
        <v>36409</v>
      </c>
      <c r="L340" s="5">
        <v>44802</v>
      </c>
      <c r="M340" s="5">
        <v>155255892</v>
      </c>
      <c r="N340" s="5">
        <v>5940332</v>
      </c>
      <c r="O340" s="5" t="s">
        <v>8239</v>
      </c>
    </row>
    <row r="341" spans="1:15" ht="11.25" customHeight="1" x14ac:dyDescent="0.3">
      <c r="A341" s="5">
        <v>340</v>
      </c>
      <c r="B341" s="5" t="s">
        <v>8986</v>
      </c>
      <c r="C341" s="5" t="s">
        <v>8987</v>
      </c>
      <c r="D341" s="5" t="s">
        <v>8911</v>
      </c>
      <c r="E341" s="5" t="s">
        <v>69</v>
      </c>
      <c r="F341" s="5" t="s">
        <v>8237</v>
      </c>
      <c r="G341" s="5">
        <v>29.4724</v>
      </c>
      <c r="H341" s="5">
        <v>-98.525139999999993</v>
      </c>
      <c r="I341" s="5" t="s">
        <v>8988</v>
      </c>
      <c r="J341" s="5">
        <v>1469845</v>
      </c>
      <c r="K341" s="5">
        <v>488645</v>
      </c>
      <c r="L341" s="5">
        <v>46744</v>
      </c>
      <c r="M341" s="5">
        <v>1193951388</v>
      </c>
      <c r="N341" s="5">
        <v>14825948</v>
      </c>
      <c r="O341" s="5" t="s">
        <v>8239</v>
      </c>
    </row>
    <row r="342" spans="1:15" ht="11.25" customHeight="1" x14ac:dyDescent="0.3">
      <c r="A342" s="5">
        <v>341</v>
      </c>
      <c r="B342" s="5" t="s">
        <v>8989</v>
      </c>
      <c r="C342" s="5" t="s">
        <v>8990</v>
      </c>
      <c r="D342" s="5" t="s">
        <v>8911</v>
      </c>
      <c r="E342" s="5" t="s">
        <v>69</v>
      </c>
      <c r="F342" s="5" t="s">
        <v>8311</v>
      </c>
      <c r="G342" s="5">
        <v>30.172560000000001</v>
      </c>
      <c r="H342" s="5">
        <v>-95.509810000000002</v>
      </c>
      <c r="I342" s="5" t="s">
        <v>8953</v>
      </c>
      <c r="J342" s="5">
        <v>102911</v>
      </c>
      <c r="K342" s="5">
        <v>38114</v>
      </c>
      <c r="L342" s="5">
        <v>109917</v>
      </c>
      <c r="M342" s="5">
        <v>111856589</v>
      </c>
      <c r="N342" s="5">
        <v>1380351</v>
      </c>
      <c r="O342" s="5" t="s">
        <v>8239</v>
      </c>
    </row>
    <row r="343" spans="1:15" ht="11.25" customHeight="1" x14ac:dyDescent="0.3">
      <c r="A343" s="5">
        <v>342</v>
      </c>
      <c r="B343" s="5" t="s">
        <v>8991</v>
      </c>
      <c r="C343" s="5" t="s">
        <v>8992</v>
      </c>
      <c r="D343" s="5" t="s">
        <v>8911</v>
      </c>
      <c r="E343" s="5" t="s">
        <v>69</v>
      </c>
      <c r="F343" s="5" t="s">
        <v>8237</v>
      </c>
      <c r="G343" s="5">
        <v>32.351260000000003</v>
      </c>
      <c r="H343" s="5">
        <v>-95.301060000000007</v>
      </c>
      <c r="I343" s="5" t="s">
        <v>8993</v>
      </c>
      <c r="J343" s="5">
        <v>103700</v>
      </c>
      <c r="K343" s="5">
        <v>37644</v>
      </c>
      <c r="L343" s="5">
        <v>42840</v>
      </c>
      <c r="M343" s="5">
        <v>146667943</v>
      </c>
      <c r="N343" s="5">
        <v>1327654</v>
      </c>
      <c r="O343" s="5" t="s">
        <v>8239</v>
      </c>
    </row>
    <row r="344" spans="1:15" ht="11.25" customHeight="1" x14ac:dyDescent="0.3">
      <c r="A344" s="5">
        <v>343</v>
      </c>
      <c r="B344" s="5" t="s">
        <v>8994</v>
      </c>
      <c r="C344" s="5" t="s">
        <v>8995</v>
      </c>
      <c r="D344" s="5" t="s">
        <v>8911</v>
      </c>
      <c r="E344" s="5" t="s">
        <v>69</v>
      </c>
      <c r="F344" s="5" t="s">
        <v>8237</v>
      </c>
      <c r="G344" s="5">
        <v>31.549330000000001</v>
      </c>
      <c r="H344" s="5">
        <v>-97.14667</v>
      </c>
      <c r="I344" s="5" t="s">
        <v>8958</v>
      </c>
      <c r="J344" s="5">
        <v>132356</v>
      </c>
      <c r="K344" s="5">
        <v>46719</v>
      </c>
      <c r="L344" s="5">
        <v>33147</v>
      </c>
      <c r="M344" s="5">
        <v>230561142</v>
      </c>
      <c r="N344" s="5">
        <v>31850141</v>
      </c>
      <c r="O344" s="5" t="s">
        <v>8239</v>
      </c>
    </row>
    <row r="345" spans="1:15" ht="11.25" customHeight="1" x14ac:dyDescent="0.3">
      <c r="A345" s="5">
        <v>344</v>
      </c>
      <c r="B345" s="5" t="s">
        <v>8996</v>
      </c>
      <c r="C345" s="5" t="s">
        <v>8997</v>
      </c>
      <c r="D345" s="5" t="s">
        <v>8911</v>
      </c>
      <c r="E345" s="5" t="s">
        <v>69</v>
      </c>
      <c r="F345" s="5" t="s">
        <v>8237</v>
      </c>
      <c r="G345" s="5">
        <v>33.913710000000002</v>
      </c>
      <c r="H345" s="5">
        <v>-98.493390000000005</v>
      </c>
      <c r="I345" s="5" t="s">
        <v>8940</v>
      </c>
      <c r="J345" s="5">
        <v>104710</v>
      </c>
      <c r="K345" s="5">
        <v>37200</v>
      </c>
      <c r="L345" s="5">
        <v>44543</v>
      </c>
      <c r="M345" s="5">
        <v>187027492</v>
      </c>
      <c r="N345" s="5">
        <v>61486</v>
      </c>
      <c r="O345" s="5" t="s">
        <v>8239</v>
      </c>
    </row>
    <row r="346" spans="1:15" ht="11.25" customHeight="1" x14ac:dyDescent="0.3">
      <c r="A346" s="5">
        <v>345</v>
      </c>
      <c r="B346" s="5" t="s">
        <v>8998</v>
      </c>
      <c r="C346" s="5" t="s">
        <v>8999</v>
      </c>
      <c r="D346" s="5" t="s">
        <v>9000</v>
      </c>
      <c r="E346" s="5" t="s">
        <v>70</v>
      </c>
      <c r="F346" s="5" t="s">
        <v>8237</v>
      </c>
      <c r="G346" s="5">
        <v>40.233840000000001</v>
      </c>
      <c r="H346" s="5">
        <v>-111.65853</v>
      </c>
      <c r="I346" s="5" t="s">
        <v>9001</v>
      </c>
      <c r="J346" s="5">
        <v>115264</v>
      </c>
      <c r="K346" s="5">
        <v>32506</v>
      </c>
      <c r="L346" s="5">
        <v>41291</v>
      </c>
      <c r="M346" s="5">
        <v>107922719</v>
      </c>
      <c r="N346" s="5">
        <v>6474977</v>
      </c>
      <c r="O346" s="5" t="s">
        <v>8401</v>
      </c>
    </row>
    <row r="347" spans="1:15" ht="11.25" customHeight="1" x14ac:dyDescent="0.3">
      <c r="A347" s="5">
        <v>346</v>
      </c>
      <c r="B347" s="5" t="s">
        <v>9002</v>
      </c>
      <c r="C347" s="5" t="s">
        <v>9003</v>
      </c>
      <c r="D347" s="5" t="s">
        <v>9000</v>
      </c>
      <c r="E347" s="5" t="s">
        <v>70</v>
      </c>
      <c r="F347" s="5" t="s">
        <v>8237</v>
      </c>
      <c r="G347" s="5">
        <v>40.760779999999997</v>
      </c>
      <c r="H347" s="5">
        <v>-111.89105000000001</v>
      </c>
      <c r="I347" s="5" t="s">
        <v>9001</v>
      </c>
      <c r="J347" s="5">
        <v>192672</v>
      </c>
      <c r="K347" s="5">
        <v>75330</v>
      </c>
      <c r="L347" s="5">
        <v>47243</v>
      </c>
      <c r="M347" s="5">
        <v>288044514</v>
      </c>
      <c r="N347" s="5">
        <v>1216737</v>
      </c>
      <c r="O347" s="5" t="s">
        <v>8401</v>
      </c>
    </row>
    <row r="348" spans="1:15" ht="11.25" customHeight="1" x14ac:dyDescent="0.3">
      <c r="A348" s="5">
        <v>347</v>
      </c>
      <c r="B348" s="5" t="s">
        <v>9004</v>
      </c>
      <c r="C348" s="5" t="s">
        <v>9003</v>
      </c>
      <c r="D348" s="5" t="s">
        <v>9000</v>
      </c>
      <c r="E348" s="5" t="s">
        <v>70</v>
      </c>
      <c r="F348" s="5" t="s">
        <v>8237</v>
      </c>
      <c r="G348" s="5">
        <v>40.609670000000001</v>
      </c>
      <c r="H348" s="5">
        <v>-111.9391</v>
      </c>
      <c r="I348" s="5" t="s">
        <v>9001</v>
      </c>
      <c r="J348" s="5">
        <v>111946</v>
      </c>
      <c r="K348" s="5">
        <v>31742</v>
      </c>
      <c r="L348" s="5">
        <v>68442</v>
      </c>
      <c r="M348" s="5">
        <v>83717638</v>
      </c>
      <c r="N348" s="5">
        <v>0</v>
      </c>
      <c r="O348" s="5" t="s">
        <v>8401</v>
      </c>
    </row>
    <row r="349" spans="1:15" ht="11.25" customHeight="1" x14ac:dyDescent="0.3">
      <c r="A349" s="5">
        <v>348</v>
      </c>
      <c r="B349" s="5" t="s">
        <v>9005</v>
      </c>
      <c r="C349" s="5" t="s">
        <v>9003</v>
      </c>
      <c r="D349" s="5" t="s">
        <v>9000</v>
      </c>
      <c r="E349" s="5" t="s">
        <v>70</v>
      </c>
      <c r="F349" s="5" t="s">
        <v>8237</v>
      </c>
      <c r="G349" s="5">
        <v>40.691609999999997</v>
      </c>
      <c r="H349" s="5">
        <v>-112.00105000000001</v>
      </c>
      <c r="I349" s="5" t="s">
        <v>9001</v>
      </c>
      <c r="J349" s="5">
        <v>136208</v>
      </c>
      <c r="K349" s="5">
        <v>36213</v>
      </c>
      <c r="L349" s="5">
        <v>52534</v>
      </c>
      <c r="M349" s="5">
        <v>91854060</v>
      </c>
      <c r="N349" s="5">
        <v>136726</v>
      </c>
      <c r="O349" s="5" t="s">
        <v>8401</v>
      </c>
    </row>
    <row r="350" spans="1:15" ht="11.25" customHeight="1" x14ac:dyDescent="0.3">
      <c r="A350" s="5">
        <v>349</v>
      </c>
      <c r="B350" s="5" t="s">
        <v>9006</v>
      </c>
      <c r="C350" s="5" t="s">
        <v>9007</v>
      </c>
      <c r="D350" s="5" t="s">
        <v>9008</v>
      </c>
      <c r="E350" s="5" t="s">
        <v>71</v>
      </c>
      <c r="F350" s="5" t="s">
        <v>8237</v>
      </c>
      <c r="G350" s="5">
        <v>38.804839999999999</v>
      </c>
      <c r="H350" s="5">
        <v>-77.04692</v>
      </c>
      <c r="I350" s="5" t="s">
        <v>9009</v>
      </c>
      <c r="J350" s="5">
        <v>153511</v>
      </c>
      <c r="K350" s="5">
        <v>66879</v>
      </c>
      <c r="L350" s="5">
        <v>89134</v>
      </c>
      <c r="M350" s="5">
        <v>38977688</v>
      </c>
      <c r="N350" s="5">
        <v>1127171</v>
      </c>
      <c r="O350" s="5" t="s">
        <v>8431</v>
      </c>
    </row>
    <row r="351" spans="1:15" ht="11.25" customHeight="1" x14ac:dyDescent="0.3">
      <c r="A351" s="5">
        <v>350</v>
      </c>
      <c r="B351" s="5" t="s">
        <v>8916</v>
      </c>
      <c r="C351" s="5" t="s">
        <v>9010</v>
      </c>
      <c r="D351" s="5" t="s">
        <v>9008</v>
      </c>
      <c r="E351" s="5" t="s">
        <v>71</v>
      </c>
      <c r="F351" s="5" t="s">
        <v>8311</v>
      </c>
      <c r="G351" s="5">
        <v>38.890390000000004</v>
      </c>
      <c r="H351" s="5">
        <v>-77.084140000000005</v>
      </c>
      <c r="I351" s="5" t="s">
        <v>9009</v>
      </c>
      <c r="J351" s="5">
        <v>220173</v>
      </c>
      <c r="K351" s="5">
        <v>98441</v>
      </c>
      <c r="L351" s="5">
        <v>105763</v>
      </c>
      <c r="M351" s="5">
        <v>67318429</v>
      </c>
      <c r="N351" s="5">
        <v>244142</v>
      </c>
      <c r="O351" s="5" t="s">
        <v>8431</v>
      </c>
    </row>
    <row r="352" spans="1:15" ht="11.25" customHeight="1" x14ac:dyDescent="0.3">
      <c r="A352" s="5">
        <v>351</v>
      </c>
      <c r="B352" s="5" t="s">
        <v>9011</v>
      </c>
      <c r="C352" s="5" t="s">
        <v>9012</v>
      </c>
      <c r="D352" s="5" t="s">
        <v>9008</v>
      </c>
      <c r="E352" s="5" t="s">
        <v>71</v>
      </c>
      <c r="F352" s="5" t="s">
        <v>8237</v>
      </c>
      <c r="G352" s="5">
        <v>36.819040000000001</v>
      </c>
      <c r="H352" s="5">
        <v>-76.274940000000001</v>
      </c>
      <c r="I352" s="5" t="s">
        <v>9013</v>
      </c>
      <c r="J352" s="5">
        <v>235429</v>
      </c>
      <c r="K352" s="5">
        <v>81518</v>
      </c>
      <c r="L352" s="5">
        <v>68620</v>
      </c>
      <c r="M352" s="5">
        <v>876737780</v>
      </c>
      <c r="N352" s="5">
        <v>32210024</v>
      </c>
      <c r="O352" s="5" t="s">
        <v>8431</v>
      </c>
    </row>
    <row r="353" spans="1:15" ht="11.25" customHeight="1" x14ac:dyDescent="0.3">
      <c r="A353" s="5">
        <v>352</v>
      </c>
      <c r="B353" s="5" t="s">
        <v>9014</v>
      </c>
      <c r="C353" s="5" t="s">
        <v>9015</v>
      </c>
      <c r="D353" s="5" t="s">
        <v>9008</v>
      </c>
      <c r="E353" s="5" t="s">
        <v>71</v>
      </c>
      <c r="F353" s="5" t="s">
        <v>8237</v>
      </c>
      <c r="G353" s="5">
        <v>37.029870000000003</v>
      </c>
      <c r="H353" s="5">
        <v>-76.345219999999998</v>
      </c>
      <c r="I353" s="5" t="s">
        <v>9013</v>
      </c>
      <c r="J353" s="5">
        <v>136454</v>
      </c>
      <c r="K353" s="5">
        <v>52940</v>
      </c>
      <c r="L353" s="5">
        <v>49190</v>
      </c>
      <c r="M353" s="5">
        <v>133308913</v>
      </c>
      <c r="N353" s="5">
        <v>219591352</v>
      </c>
      <c r="O353" s="5" t="s">
        <v>8431</v>
      </c>
    </row>
    <row r="354" spans="1:15" ht="11.25" customHeight="1" x14ac:dyDescent="0.3">
      <c r="A354" s="5">
        <v>353</v>
      </c>
      <c r="B354" s="5" t="s">
        <v>9016</v>
      </c>
      <c r="C354" s="5" t="s">
        <v>9017</v>
      </c>
      <c r="D354" s="5" t="s">
        <v>9008</v>
      </c>
      <c r="E354" s="5" t="s">
        <v>71</v>
      </c>
      <c r="F354" s="5" t="s">
        <v>8237</v>
      </c>
      <c r="G354" s="5">
        <v>36.978760000000001</v>
      </c>
      <c r="H354" s="5">
        <v>-76.427999999999997</v>
      </c>
      <c r="I354" s="5" t="s">
        <v>9013</v>
      </c>
      <c r="J354" s="5">
        <v>182385</v>
      </c>
      <c r="K354" s="5">
        <v>69073</v>
      </c>
      <c r="L354" s="5">
        <v>50077</v>
      </c>
      <c r="M354" s="5">
        <v>178921044</v>
      </c>
      <c r="N354" s="5">
        <v>130901482</v>
      </c>
      <c r="O354" s="5" t="s">
        <v>8431</v>
      </c>
    </row>
    <row r="355" spans="1:15" ht="11.25" customHeight="1" x14ac:dyDescent="0.3">
      <c r="A355" s="5">
        <v>354</v>
      </c>
      <c r="B355" s="5" t="s">
        <v>9018</v>
      </c>
      <c r="C355" s="5" t="s">
        <v>9019</v>
      </c>
      <c r="D355" s="5" t="s">
        <v>9008</v>
      </c>
      <c r="E355" s="5" t="s">
        <v>71</v>
      </c>
      <c r="F355" s="5" t="s">
        <v>8237</v>
      </c>
      <c r="G355" s="5">
        <v>36.846809999999998</v>
      </c>
      <c r="H355" s="5">
        <v>-76.285219999999995</v>
      </c>
      <c r="I355" s="5" t="s">
        <v>9013</v>
      </c>
      <c r="J355" s="5">
        <v>246393</v>
      </c>
      <c r="K355" s="5">
        <v>87045</v>
      </c>
      <c r="L355" s="5">
        <v>44480</v>
      </c>
      <c r="M355" s="5">
        <v>137985835</v>
      </c>
      <c r="N355" s="5">
        <v>111697132</v>
      </c>
      <c r="O355" s="5" t="s">
        <v>8431</v>
      </c>
    </row>
    <row r="356" spans="1:15" ht="11.25" customHeight="1" x14ac:dyDescent="0.3">
      <c r="A356" s="5">
        <v>355</v>
      </c>
      <c r="B356" s="5" t="s">
        <v>8358</v>
      </c>
      <c r="C356" s="5" t="s">
        <v>9020</v>
      </c>
      <c r="D356" s="5" t="s">
        <v>9008</v>
      </c>
      <c r="E356" s="5" t="s">
        <v>71</v>
      </c>
      <c r="F356" s="5" t="s">
        <v>8237</v>
      </c>
      <c r="G356" s="5">
        <v>37.553759999999997</v>
      </c>
      <c r="H356" s="5">
        <v>-77.460260000000005</v>
      </c>
      <c r="I356" s="5" t="s">
        <v>9021</v>
      </c>
      <c r="J356" s="5">
        <v>220289</v>
      </c>
      <c r="K356" s="5">
        <v>87224</v>
      </c>
      <c r="L356" s="5">
        <v>40758</v>
      </c>
      <c r="M356" s="5">
        <v>154942138</v>
      </c>
      <c r="N356" s="5">
        <v>6879776</v>
      </c>
      <c r="O356" s="5" t="s">
        <v>8431</v>
      </c>
    </row>
    <row r="357" spans="1:15" ht="11.25" customHeight="1" x14ac:dyDescent="0.3">
      <c r="A357" s="5">
        <v>356</v>
      </c>
      <c r="B357" s="5" t="s">
        <v>9022</v>
      </c>
      <c r="C357" s="5" t="s">
        <v>9023</v>
      </c>
      <c r="D357" s="5" t="s">
        <v>9008</v>
      </c>
      <c r="E357" s="5" t="s">
        <v>71</v>
      </c>
      <c r="F357" s="5" t="s">
        <v>8237</v>
      </c>
      <c r="G357" s="5">
        <v>36.852930000000001</v>
      </c>
      <c r="H357" s="5">
        <v>-75.977990000000005</v>
      </c>
      <c r="I357" s="5" t="s">
        <v>9013</v>
      </c>
      <c r="J357" s="5">
        <v>452745</v>
      </c>
      <c r="K357" s="5">
        <v>166242</v>
      </c>
      <c r="L357" s="5">
        <v>66634</v>
      </c>
      <c r="M357" s="5">
        <v>633821720</v>
      </c>
      <c r="N357" s="5">
        <v>654694207</v>
      </c>
      <c r="O357" s="5" t="s">
        <v>8431</v>
      </c>
    </row>
    <row r="358" spans="1:15" ht="11.25" customHeight="1" x14ac:dyDescent="0.3">
      <c r="A358" s="5">
        <v>357</v>
      </c>
      <c r="B358" s="5" t="s">
        <v>9024</v>
      </c>
      <c r="C358" s="5" t="s">
        <v>9025</v>
      </c>
      <c r="D358" s="5" t="s">
        <v>9026</v>
      </c>
      <c r="E358" s="5" t="s">
        <v>72</v>
      </c>
      <c r="F358" s="5" t="s">
        <v>8237</v>
      </c>
      <c r="G358" s="5">
        <v>47.610379999999999</v>
      </c>
      <c r="H358" s="5">
        <v>-122.20068000000001</v>
      </c>
      <c r="I358" s="5" t="s">
        <v>9027</v>
      </c>
      <c r="J358" s="5">
        <v>139820</v>
      </c>
      <c r="K358" s="5">
        <v>54216</v>
      </c>
      <c r="L358" s="5">
        <v>94638</v>
      </c>
      <c r="M358" s="5">
        <v>86712345</v>
      </c>
      <c r="N358" s="5">
        <v>649599</v>
      </c>
      <c r="O358" s="5" t="s">
        <v>8278</v>
      </c>
    </row>
    <row r="359" spans="1:15" ht="11.25" customHeight="1" x14ac:dyDescent="0.3">
      <c r="A359" s="5">
        <v>358</v>
      </c>
      <c r="B359" s="5" t="s">
        <v>9028</v>
      </c>
      <c r="C359" s="5" t="s">
        <v>9029</v>
      </c>
      <c r="D359" s="5" t="s">
        <v>9026</v>
      </c>
      <c r="E359" s="5" t="s">
        <v>72</v>
      </c>
      <c r="F359" s="5" t="s">
        <v>8237</v>
      </c>
      <c r="G359" s="5">
        <v>47.97898</v>
      </c>
      <c r="H359" s="5">
        <v>-122.20208</v>
      </c>
      <c r="I359" s="5" t="s">
        <v>9027</v>
      </c>
      <c r="J359" s="5">
        <v>108010</v>
      </c>
      <c r="K359" s="5">
        <v>42079</v>
      </c>
      <c r="L359" s="5">
        <v>49578</v>
      </c>
      <c r="M359" s="5">
        <v>86145342</v>
      </c>
      <c r="N359" s="5">
        <v>38944936</v>
      </c>
      <c r="O359" s="5" t="s">
        <v>8278</v>
      </c>
    </row>
    <row r="360" spans="1:15" ht="11.25" customHeight="1" x14ac:dyDescent="0.3">
      <c r="A360" s="5">
        <v>359</v>
      </c>
      <c r="B360" s="5" t="s">
        <v>9030</v>
      </c>
      <c r="C360" s="5" t="s">
        <v>9025</v>
      </c>
      <c r="D360" s="5" t="s">
        <v>9026</v>
      </c>
      <c r="E360" s="5" t="s">
        <v>72</v>
      </c>
      <c r="F360" s="5" t="s">
        <v>8237</v>
      </c>
      <c r="G360" s="5">
        <v>47.380929999999999</v>
      </c>
      <c r="H360" s="5">
        <v>-122.23484000000001</v>
      </c>
      <c r="I360" s="5" t="s">
        <v>9031</v>
      </c>
      <c r="J360" s="5">
        <v>126952</v>
      </c>
      <c r="K360" s="5">
        <v>42233</v>
      </c>
      <c r="L360" s="5">
        <v>60191</v>
      </c>
      <c r="M360" s="5">
        <v>87393046</v>
      </c>
      <c r="N360" s="5">
        <v>1737187</v>
      </c>
      <c r="O360" s="5" t="s">
        <v>8278</v>
      </c>
    </row>
    <row r="361" spans="1:15" ht="11.25" customHeight="1" x14ac:dyDescent="0.3">
      <c r="A361" s="5">
        <v>360</v>
      </c>
      <c r="B361" s="5" t="s">
        <v>9032</v>
      </c>
      <c r="C361" s="5" t="s">
        <v>9025</v>
      </c>
      <c r="D361" s="5" t="s">
        <v>9026</v>
      </c>
      <c r="E361" s="5" t="s">
        <v>72</v>
      </c>
      <c r="F361" s="5" t="s">
        <v>8237</v>
      </c>
      <c r="G361" s="5">
        <v>47.482880000000002</v>
      </c>
      <c r="H361" s="5">
        <v>-122.21707000000001</v>
      </c>
      <c r="I361" s="5" t="s">
        <v>9027</v>
      </c>
      <c r="J361" s="5">
        <v>100242</v>
      </c>
      <c r="K361" s="5">
        <v>37994</v>
      </c>
      <c r="L361" s="5">
        <v>64802</v>
      </c>
      <c r="M361" s="5">
        <v>60663567</v>
      </c>
      <c r="N361" s="5">
        <v>511360</v>
      </c>
      <c r="O361" s="5" t="s">
        <v>8278</v>
      </c>
    </row>
    <row r="362" spans="1:15" ht="11.25" customHeight="1" x14ac:dyDescent="0.3">
      <c r="A362" s="5">
        <v>361</v>
      </c>
      <c r="B362" s="5" t="s">
        <v>9033</v>
      </c>
      <c r="C362" s="5" t="s">
        <v>9025</v>
      </c>
      <c r="D362" s="5" t="s">
        <v>9026</v>
      </c>
      <c r="E362" s="5" t="s">
        <v>72</v>
      </c>
      <c r="F362" s="5" t="s">
        <v>8237</v>
      </c>
      <c r="G362" s="5">
        <v>47.606209999999997</v>
      </c>
      <c r="H362" s="5">
        <v>-122.33207</v>
      </c>
      <c r="I362" s="5" t="s">
        <v>9034</v>
      </c>
      <c r="J362" s="5">
        <v>684451</v>
      </c>
      <c r="K362" s="5">
        <v>296633</v>
      </c>
      <c r="L362" s="5">
        <v>70594</v>
      </c>
      <c r="M362" s="5">
        <v>217138889</v>
      </c>
      <c r="N362" s="5">
        <v>152104725</v>
      </c>
      <c r="O362" s="5" t="s">
        <v>8278</v>
      </c>
    </row>
    <row r="363" spans="1:15" ht="11.25" customHeight="1" x14ac:dyDescent="0.3">
      <c r="A363" s="5">
        <v>362</v>
      </c>
      <c r="B363" s="5" t="s">
        <v>9035</v>
      </c>
      <c r="C363" s="5" t="s">
        <v>9036</v>
      </c>
      <c r="D363" s="5" t="s">
        <v>9026</v>
      </c>
      <c r="E363" s="5" t="s">
        <v>72</v>
      </c>
      <c r="F363" s="5" t="s">
        <v>8237</v>
      </c>
      <c r="G363" s="5">
        <v>47.65878</v>
      </c>
      <c r="H363" s="5">
        <v>-117.42605</v>
      </c>
      <c r="I363" s="5" t="s">
        <v>9037</v>
      </c>
      <c r="J363" s="5">
        <v>213272</v>
      </c>
      <c r="K363" s="5">
        <v>87623</v>
      </c>
      <c r="L363" s="5">
        <v>42386</v>
      </c>
      <c r="M363" s="5">
        <v>178034003</v>
      </c>
      <c r="N363" s="5">
        <v>1984449</v>
      </c>
      <c r="O363" s="5" t="s">
        <v>8278</v>
      </c>
    </row>
    <row r="364" spans="1:15" ht="11.25" customHeight="1" x14ac:dyDescent="0.3">
      <c r="A364" s="5">
        <v>363</v>
      </c>
      <c r="B364" s="5" t="s">
        <v>9038</v>
      </c>
      <c r="C364" s="5" t="s">
        <v>9039</v>
      </c>
      <c r="D364" s="5" t="s">
        <v>9026</v>
      </c>
      <c r="E364" s="5" t="s">
        <v>72</v>
      </c>
      <c r="F364" s="5" t="s">
        <v>8237</v>
      </c>
      <c r="G364" s="5">
        <v>47.252879999999998</v>
      </c>
      <c r="H364" s="5">
        <v>-122.44429</v>
      </c>
      <c r="I364" s="5" t="s">
        <v>9031</v>
      </c>
      <c r="J364" s="5">
        <v>207948</v>
      </c>
      <c r="K364" s="5">
        <v>79026</v>
      </c>
      <c r="L364" s="5">
        <v>52042</v>
      </c>
      <c r="M364" s="5">
        <v>128821146</v>
      </c>
      <c r="N364" s="5">
        <v>32854483</v>
      </c>
      <c r="O364" s="5" t="s">
        <v>8278</v>
      </c>
    </row>
    <row r="365" spans="1:15" ht="11.25" customHeight="1" x14ac:dyDescent="0.3">
      <c r="A365" s="5">
        <v>364</v>
      </c>
      <c r="B365" s="5" t="s">
        <v>9040</v>
      </c>
      <c r="C365" s="5" t="s">
        <v>8772</v>
      </c>
      <c r="D365" s="5" t="s">
        <v>9026</v>
      </c>
      <c r="E365" s="5" t="s">
        <v>72</v>
      </c>
      <c r="F365" s="5" t="s">
        <v>8237</v>
      </c>
      <c r="G365" s="5">
        <v>45.638730000000002</v>
      </c>
      <c r="H365" s="5">
        <v>-122.66149</v>
      </c>
      <c r="I365" s="5" t="s">
        <v>9041</v>
      </c>
      <c r="J365" s="5">
        <v>172860</v>
      </c>
      <c r="K365" s="5">
        <v>66417</v>
      </c>
      <c r="L365" s="5">
        <v>50626</v>
      </c>
      <c r="M365" s="5">
        <v>121557343</v>
      </c>
      <c r="N365" s="5">
        <v>9484341</v>
      </c>
      <c r="O365" s="5" t="s">
        <v>8278</v>
      </c>
    </row>
    <row r="366" spans="1:15" ht="11.25" customHeight="1" x14ac:dyDescent="0.3">
      <c r="A366" s="5">
        <v>365</v>
      </c>
      <c r="B366" s="5" t="s">
        <v>9042</v>
      </c>
      <c r="C366" s="5" t="s">
        <v>9043</v>
      </c>
      <c r="D366" s="5" t="s">
        <v>9044</v>
      </c>
      <c r="E366" s="5" t="s">
        <v>73</v>
      </c>
      <c r="F366" s="5" t="s">
        <v>8237</v>
      </c>
      <c r="G366" s="5">
        <v>44.519159999999999</v>
      </c>
      <c r="H366" s="5">
        <v>-88.019829999999999</v>
      </c>
      <c r="I366" s="5" t="s">
        <v>9045</v>
      </c>
      <c r="J366" s="5">
        <v>105207</v>
      </c>
      <c r="K366" s="5">
        <v>42308</v>
      </c>
      <c r="L366" s="5">
        <v>42826</v>
      </c>
      <c r="M366" s="5">
        <v>117673093</v>
      </c>
      <c r="N366" s="5">
        <v>27054147</v>
      </c>
      <c r="O366" s="5" t="s">
        <v>8239</v>
      </c>
    </row>
    <row r="367" spans="1:15" ht="11.25" customHeight="1" x14ac:dyDescent="0.3">
      <c r="A367" s="5">
        <v>366</v>
      </c>
      <c r="B367" s="5" t="s">
        <v>9046</v>
      </c>
      <c r="C367" s="5" t="s">
        <v>9047</v>
      </c>
      <c r="D367" s="5" t="s">
        <v>9044</v>
      </c>
      <c r="E367" s="5" t="s">
        <v>73</v>
      </c>
      <c r="F367" s="5" t="s">
        <v>8237</v>
      </c>
      <c r="G367" s="5">
        <v>43.073050000000002</v>
      </c>
      <c r="H367" s="5">
        <v>-89.401229999999998</v>
      </c>
      <c r="I367" s="5" t="s">
        <v>9048</v>
      </c>
      <c r="J367" s="5">
        <v>248951</v>
      </c>
      <c r="K367" s="5">
        <v>104087</v>
      </c>
      <c r="L367" s="5">
        <v>54896</v>
      </c>
      <c r="M367" s="5">
        <v>199339279</v>
      </c>
      <c r="N367" s="5">
        <v>44491310</v>
      </c>
      <c r="O367" s="5" t="s">
        <v>8239</v>
      </c>
    </row>
    <row r="368" spans="1:15" ht="11.25" customHeight="1" x14ac:dyDescent="0.3">
      <c r="A368" s="5">
        <v>367</v>
      </c>
      <c r="B368" s="5" t="s">
        <v>9049</v>
      </c>
      <c r="C368" s="5" t="s">
        <v>9050</v>
      </c>
      <c r="D368" s="5" t="s">
        <v>9044</v>
      </c>
      <c r="E368" s="5" t="s">
        <v>73</v>
      </c>
      <c r="F368" s="5" t="s">
        <v>8237</v>
      </c>
      <c r="G368" s="5">
        <v>43.06335</v>
      </c>
      <c r="H368" s="5">
        <v>-87.966700000000003</v>
      </c>
      <c r="I368" s="5" t="s">
        <v>9051</v>
      </c>
      <c r="J368" s="5">
        <v>600155</v>
      </c>
      <c r="K368" s="5">
        <v>230807</v>
      </c>
      <c r="L368" s="5">
        <v>35958</v>
      </c>
      <c r="M368" s="5">
        <v>249128870</v>
      </c>
      <c r="N368" s="5">
        <v>1720458</v>
      </c>
      <c r="O368" s="5" t="s">
        <v>8239</v>
      </c>
    </row>
  </sheetData>
  <phoneticPr fontId="6" type="noConversion"/>
  <pageMargins left="0.7" right="0.7" top="0.75" bottom="0.75" header="0.3" footer="0.3"/>
  <pageSetup paperSize="9" orientation="portrait" horizontalDpi="300" verticalDpi="30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FF8B3-A2AF-4EF2-B380-9F0EBBE8B754}">
  <sheetPr>
    <tabColor theme="8"/>
  </sheetPr>
  <dimension ref="A1:C49"/>
  <sheetViews>
    <sheetView showGridLines="0" zoomScale="214" zoomScaleNormal="214" workbookViewId="0">
      <selection activeCell="H18" sqref="H18"/>
    </sheetView>
  </sheetViews>
  <sheetFormatPr defaultColWidth="9.109375" defaultRowHeight="10.199999999999999" x14ac:dyDescent="0.2"/>
  <cols>
    <col min="1" max="1" width="10.44140625" style="5" customWidth="1"/>
    <col min="2" max="2" width="10.109375" style="5" customWidth="1"/>
    <col min="3" max="3" width="13.5546875" style="5" customWidth="1"/>
    <col min="4" max="16384" width="9.109375" style="5"/>
  </cols>
  <sheetData>
    <row r="1" spans="1:3" x14ac:dyDescent="0.2">
      <c r="A1" s="5" t="s">
        <v>8222</v>
      </c>
      <c r="B1" s="5" t="s">
        <v>8223</v>
      </c>
      <c r="C1" s="5" t="s">
        <v>9052</v>
      </c>
    </row>
    <row r="2" spans="1:3" x14ac:dyDescent="0.2">
      <c r="A2" s="5" t="s">
        <v>8236</v>
      </c>
      <c r="B2" s="5" t="s">
        <v>29</v>
      </c>
      <c r="C2" s="5" t="s">
        <v>20</v>
      </c>
    </row>
    <row r="3" spans="1:3" x14ac:dyDescent="0.2">
      <c r="A3" s="5" t="s">
        <v>8251</v>
      </c>
      <c r="B3" s="5" t="s">
        <v>31</v>
      </c>
      <c r="C3" s="5" t="s">
        <v>20</v>
      </c>
    </row>
    <row r="4" spans="1:3" x14ac:dyDescent="0.2">
      <c r="A4" s="5" t="s">
        <v>8255</v>
      </c>
      <c r="B4" s="5" t="s">
        <v>30</v>
      </c>
      <c r="C4" s="5" t="s">
        <v>21</v>
      </c>
    </row>
    <row r="5" spans="1:3" x14ac:dyDescent="0.2">
      <c r="A5" s="5" t="s">
        <v>8276</v>
      </c>
      <c r="B5" s="5" t="s">
        <v>32</v>
      </c>
      <c r="C5" s="5" t="s">
        <v>21</v>
      </c>
    </row>
    <row r="6" spans="1:3" x14ac:dyDescent="0.2">
      <c r="A6" s="5" t="s">
        <v>8399</v>
      </c>
      <c r="B6" s="5" t="s">
        <v>33</v>
      </c>
      <c r="C6" s="5" t="s">
        <v>21</v>
      </c>
    </row>
    <row r="7" spans="1:3" x14ac:dyDescent="0.2">
      <c r="A7" s="5" t="s">
        <v>8429</v>
      </c>
      <c r="B7" s="5" t="s">
        <v>34</v>
      </c>
      <c r="C7" s="5" t="s">
        <v>19</v>
      </c>
    </row>
    <row r="8" spans="1:3" x14ac:dyDescent="0.2">
      <c r="A8" s="5" t="s">
        <v>8444</v>
      </c>
      <c r="B8" s="5" t="s">
        <v>35</v>
      </c>
      <c r="C8" s="5" t="s">
        <v>20</v>
      </c>
    </row>
    <row r="9" spans="1:3" x14ac:dyDescent="0.2">
      <c r="A9" s="5" t="s">
        <v>9053</v>
      </c>
      <c r="B9" s="5" t="s">
        <v>9054</v>
      </c>
      <c r="C9" s="5" t="s">
        <v>20</v>
      </c>
    </row>
    <row r="10" spans="1:3" x14ac:dyDescent="0.2">
      <c r="A10" s="5" t="s">
        <v>8448</v>
      </c>
      <c r="B10" s="5" t="s">
        <v>36</v>
      </c>
      <c r="C10" s="5" t="s">
        <v>20</v>
      </c>
    </row>
    <row r="11" spans="1:3" x14ac:dyDescent="0.2">
      <c r="A11" s="5" t="s">
        <v>8500</v>
      </c>
      <c r="B11" s="5" t="s">
        <v>37</v>
      </c>
      <c r="C11" s="5" t="s">
        <v>20</v>
      </c>
    </row>
    <row r="12" spans="1:3" x14ac:dyDescent="0.2">
      <c r="A12" s="5" t="s">
        <v>8522</v>
      </c>
      <c r="B12" s="5" t="s">
        <v>38</v>
      </c>
      <c r="C12" s="5" t="s">
        <v>21</v>
      </c>
    </row>
    <row r="13" spans="1:3" x14ac:dyDescent="0.2">
      <c r="A13" s="5" t="s">
        <v>8527</v>
      </c>
      <c r="B13" s="5" t="s">
        <v>42</v>
      </c>
      <c r="C13" s="5" t="s">
        <v>18</v>
      </c>
    </row>
    <row r="14" spans="1:3" x14ac:dyDescent="0.2">
      <c r="A14" s="5" t="s">
        <v>8537</v>
      </c>
      <c r="B14" s="5" t="s">
        <v>39</v>
      </c>
      <c r="C14" s="5" t="s">
        <v>21</v>
      </c>
    </row>
    <row r="15" spans="1:3" x14ac:dyDescent="0.2">
      <c r="A15" s="5" t="s">
        <v>8541</v>
      </c>
      <c r="B15" s="5" t="s">
        <v>40</v>
      </c>
      <c r="C15" s="5" t="s">
        <v>18</v>
      </c>
    </row>
    <row r="16" spans="1:3" x14ac:dyDescent="0.2">
      <c r="A16" s="5" t="s">
        <v>8591</v>
      </c>
      <c r="B16" s="5" t="s">
        <v>41</v>
      </c>
      <c r="C16" s="5" t="s">
        <v>18</v>
      </c>
    </row>
    <row r="17" spans="1:3" x14ac:dyDescent="0.2">
      <c r="A17" s="5" t="s">
        <v>8615</v>
      </c>
      <c r="B17" s="5" t="s">
        <v>43</v>
      </c>
      <c r="C17" s="5" t="s">
        <v>18</v>
      </c>
    </row>
    <row r="18" spans="1:3" x14ac:dyDescent="0.2">
      <c r="A18" s="5" t="s">
        <v>8628</v>
      </c>
      <c r="B18" s="5" t="s">
        <v>44</v>
      </c>
      <c r="C18" s="5" t="s">
        <v>20</v>
      </c>
    </row>
    <row r="19" spans="1:3" x14ac:dyDescent="0.2">
      <c r="A19" s="5" t="s">
        <v>8635</v>
      </c>
      <c r="B19" s="5" t="s">
        <v>45</v>
      </c>
      <c r="C19" s="5" t="s">
        <v>20</v>
      </c>
    </row>
    <row r="20" spans="1:3" x14ac:dyDescent="0.2">
      <c r="A20" s="5" t="s">
        <v>8650</v>
      </c>
      <c r="B20" s="5" t="s">
        <v>47</v>
      </c>
      <c r="C20" s="5" t="s">
        <v>19</v>
      </c>
    </row>
    <row r="21" spans="1:3" x14ac:dyDescent="0.2">
      <c r="A21" s="5" t="s">
        <v>8663</v>
      </c>
      <c r="B21" s="5" t="s">
        <v>46</v>
      </c>
      <c r="C21" s="5" t="s">
        <v>20</v>
      </c>
    </row>
    <row r="22" spans="1:3" x14ac:dyDescent="0.2">
      <c r="A22" s="5" t="s">
        <v>9055</v>
      </c>
      <c r="B22" s="5" t="s">
        <v>8568</v>
      </c>
      <c r="C22" s="5" t="s">
        <v>19</v>
      </c>
    </row>
    <row r="23" spans="1:3" x14ac:dyDescent="0.2">
      <c r="A23" s="5" t="s">
        <v>8669</v>
      </c>
      <c r="B23" s="5" t="s">
        <v>48</v>
      </c>
      <c r="C23" s="5" t="s">
        <v>18</v>
      </c>
    </row>
    <row r="24" spans="1:3" x14ac:dyDescent="0.2">
      <c r="A24" s="5" t="s">
        <v>8686</v>
      </c>
      <c r="B24" s="5" t="s">
        <v>49</v>
      </c>
      <c r="C24" s="5" t="s">
        <v>18</v>
      </c>
    </row>
    <row r="25" spans="1:3" x14ac:dyDescent="0.2">
      <c r="A25" s="5" t="s">
        <v>8695</v>
      </c>
      <c r="B25" s="5" t="s">
        <v>51</v>
      </c>
      <c r="C25" s="5" t="s">
        <v>18</v>
      </c>
    </row>
    <row r="26" spans="1:3" x14ac:dyDescent="0.2">
      <c r="A26" s="5" t="s">
        <v>8708</v>
      </c>
      <c r="B26" s="5" t="s">
        <v>50</v>
      </c>
      <c r="C26" s="5" t="s">
        <v>20</v>
      </c>
    </row>
    <row r="27" spans="1:3" x14ac:dyDescent="0.2">
      <c r="A27" s="5" t="s">
        <v>8712</v>
      </c>
      <c r="B27" s="5" t="s">
        <v>52</v>
      </c>
      <c r="C27" s="5" t="s">
        <v>21</v>
      </c>
    </row>
    <row r="28" spans="1:3" x14ac:dyDescent="0.2">
      <c r="A28" s="5" t="s">
        <v>8716</v>
      </c>
      <c r="B28" s="5" t="s">
        <v>59</v>
      </c>
      <c r="C28" s="5" t="s">
        <v>20</v>
      </c>
    </row>
    <row r="29" spans="1:3" x14ac:dyDescent="0.2">
      <c r="A29" s="5" t="s">
        <v>8739</v>
      </c>
      <c r="B29" s="5" t="s">
        <v>60</v>
      </c>
      <c r="C29" s="5" t="s">
        <v>18</v>
      </c>
    </row>
    <row r="30" spans="1:3" x14ac:dyDescent="0.2">
      <c r="A30" s="5" t="s">
        <v>8743</v>
      </c>
      <c r="B30" s="5" t="s">
        <v>53</v>
      </c>
      <c r="C30" s="5" t="s">
        <v>18</v>
      </c>
    </row>
    <row r="31" spans="1:3" x14ac:dyDescent="0.2">
      <c r="A31" s="5" t="s">
        <v>8747</v>
      </c>
      <c r="B31" s="5" t="s">
        <v>55</v>
      </c>
      <c r="C31" s="5" t="s">
        <v>19</v>
      </c>
    </row>
    <row r="32" spans="1:3" x14ac:dyDescent="0.2">
      <c r="A32" s="5" t="s">
        <v>8750</v>
      </c>
      <c r="B32" s="5" t="s">
        <v>56</v>
      </c>
      <c r="C32" s="5" t="s">
        <v>19</v>
      </c>
    </row>
    <row r="33" spans="1:3" x14ac:dyDescent="0.2">
      <c r="A33" s="5" t="s">
        <v>8766</v>
      </c>
      <c r="B33" s="5" t="s">
        <v>57</v>
      </c>
      <c r="C33" s="5" t="s">
        <v>21</v>
      </c>
    </row>
    <row r="34" spans="1:3" x14ac:dyDescent="0.2">
      <c r="A34" s="5" t="s">
        <v>8773</v>
      </c>
      <c r="B34" s="5" t="s">
        <v>54</v>
      </c>
      <c r="C34" s="5" t="s">
        <v>21</v>
      </c>
    </row>
    <row r="35" spans="1:3" x14ac:dyDescent="0.2">
      <c r="A35" s="5" t="s">
        <v>8786</v>
      </c>
      <c r="B35" s="5" t="s">
        <v>58</v>
      </c>
      <c r="C35" s="5" t="s">
        <v>19</v>
      </c>
    </row>
    <row r="36" spans="1:3" x14ac:dyDescent="0.2">
      <c r="A36" s="5" t="s">
        <v>8827</v>
      </c>
      <c r="B36" s="5" t="s">
        <v>61</v>
      </c>
      <c r="C36" s="5" t="s">
        <v>18</v>
      </c>
    </row>
    <row r="37" spans="1:3" x14ac:dyDescent="0.2">
      <c r="A37" s="5" t="s">
        <v>8844</v>
      </c>
      <c r="B37" s="5" t="s">
        <v>62</v>
      </c>
      <c r="C37" s="5" t="s">
        <v>20</v>
      </c>
    </row>
    <row r="38" spans="1:3" x14ac:dyDescent="0.2">
      <c r="A38" s="5" t="s">
        <v>8855</v>
      </c>
      <c r="B38" s="5" t="s">
        <v>63</v>
      </c>
      <c r="C38" s="5" t="s">
        <v>21</v>
      </c>
    </row>
    <row r="39" spans="1:3" x14ac:dyDescent="0.2">
      <c r="A39" s="5" t="s">
        <v>8868</v>
      </c>
      <c r="B39" s="5" t="s">
        <v>64</v>
      </c>
      <c r="C39" s="5" t="s">
        <v>19</v>
      </c>
    </row>
    <row r="40" spans="1:3" x14ac:dyDescent="0.2">
      <c r="A40" s="5" t="s">
        <v>8878</v>
      </c>
      <c r="B40" s="5" t="s">
        <v>65</v>
      </c>
      <c r="C40" s="5" t="s">
        <v>19</v>
      </c>
    </row>
    <row r="41" spans="1:3" x14ac:dyDescent="0.2">
      <c r="A41" s="5" t="s">
        <v>8882</v>
      </c>
      <c r="B41" s="5" t="s">
        <v>66</v>
      </c>
      <c r="C41" s="5" t="s">
        <v>20</v>
      </c>
    </row>
    <row r="42" spans="1:3" x14ac:dyDescent="0.2">
      <c r="A42" s="5" t="s">
        <v>8890</v>
      </c>
      <c r="B42" s="5" t="s">
        <v>67</v>
      </c>
      <c r="C42" s="5" t="s">
        <v>18</v>
      </c>
    </row>
    <row r="43" spans="1:3" x14ac:dyDescent="0.2">
      <c r="A43" s="5" t="s">
        <v>8893</v>
      </c>
      <c r="B43" s="5" t="s">
        <v>68</v>
      </c>
      <c r="C43" s="5" t="s">
        <v>20</v>
      </c>
    </row>
    <row r="44" spans="1:3" x14ac:dyDescent="0.2">
      <c r="A44" s="5" t="s">
        <v>8911</v>
      </c>
      <c r="B44" s="5" t="s">
        <v>69</v>
      </c>
      <c r="C44" s="5" t="s">
        <v>20</v>
      </c>
    </row>
    <row r="45" spans="1:3" x14ac:dyDescent="0.2">
      <c r="A45" s="5" t="s">
        <v>9000</v>
      </c>
      <c r="B45" s="5" t="s">
        <v>70</v>
      </c>
      <c r="C45" s="5" t="s">
        <v>21</v>
      </c>
    </row>
    <row r="46" spans="1:3" x14ac:dyDescent="0.2">
      <c r="A46" s="5" t="s">
        <v>9008</v>
      </c>
      <c r="B46" s="5" t="s">
        <v>71</v>
      </c>
      <c r="C46" s="5" t="s">
        <v>20</v>
      </c>
    </row>
    <row r="47" spans="1:3" x14ac:dyDescent="0.2">
      <c r="A47" s="5" t="s">
        <v>9026</v>
      </c>
      <c r="B47" s="5" t="s">
        <v>72</v>
      </c>
      <c r="C47" s="5" t="s">
        <v>21</v>
      </c>
    </row>
    <row r="48" spans="1:3" x14ac:dyDescent="0.2">
      <c r="A48" s="5" t="s">
        <v>9044</v>
      </c>
      <c r="B48" s="5" t="s">
        <v>73</v>
      </c>
      <c r="C48" s="5" t="s">
        <v>18</v>
      </c>
    </row>
    <row r="49" spans="1:3" x14ac:dyDescent="0.2">
      <c r="A49" s="5" t="s">
        <v>9056</v>
      </c>
      <c r="B49" s="5" t="s">
        <v>9057</v>
      </c>
      <c r="C49" s="5" t="s">
        <v>21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B51"/>
  <sheetViews>
    <sheetView showGridLines="0" zoomScale="190" zoomScaleNormal="190" workbookViewId="0"/>
  </sheetViews>
  <sheetFormatPr defaultColWidth="9.109375" defaultRowHeight="10.199999999999999" x14ac:dyDescent="0.2"/>
  <cols>
    <col min="1" max="1" width="8.6640625" style="1" customWidth="1"/>
    <col min="2" max="2" width="16.33203125" style="1" customWidth="1"/>
    <col min="3" max="16384" width="9.109375" style="1"/>
  </cols>
  <sheetData>
    <row r="1" spans="1:2" x14ac:dyDescent="0.2">
      <c r="A1" s="5" t="s">
        <v>208</v>
      </c>
      <c r="B1" s="5" t="s">
        <v>9058</v>
      </c>
    </row>
    <row r="2" spans="1:2" x14ac:dyDescent="0.2">
      <c r="A2" s="5">
        <v>1</v>
      </c>
      <c r="B2" s="5" t="s">
        <v>165</v>
      </c>
    </row>
    <row r="3" spans="1:2" x14ac:dyDescent="0.2">
      <c r="A3" s="5">
        <v>2</v>
      </c>
      <c r="B3" s="5" t="s">
        <v>179</v>
      </c>
    </row>
    <row r="4" spans="1:2" x14ac:dyDescent="0.2">
      <c r="A4" s="5">
        <v>3</v>
      </c>
      <c r="B4" s="5" t="s">
        <v>186</v>
      </c>
    </row>
    <row r="5" spans="1:2" x14ac:dyDescent="0.2">
      <c r="A5" s="5">
        <v>4</v>
      </c>
      <c r="B5" s="5" t="s">
        <v>184</v>
      </c>
    </row>
    <row r="6" spans="1:2" x14ac:dyDescent="0.2">
      <c r="A6" s="5">
        <v>5</v>
      </c>
      <c r="B6" s="5" t="s">
        <v>155</v>
      </c>
    </row>
    <row r="7" spans="1:2" x14ac:dyDescent="0.2">
      <c r="A7" s="5">
        <v>6</v>
      </c>
      <c r="B7" s="5" t="s">
        <v>164</v>
      </c>
    </row>
    <row r="8" spans="1:2" x14ac:dyDescent="0.2">
      <c r="A8" s="5">
        <v>7</v>
      </c>
      <c r="B8" s="5" t="s">
        <v>167</v>
      </c>
    </row>
    <row r="9" spans="1:2" x14ac:dyDescent="0.2">
      <c r="A9" s="5">
        <v>8</v>
      </c>
      <c r="B9" s="5" t="s">
        <v>162</v>
      </c>
    </row>
    <row r="10" spans="1:2" x14ac:dyDescent="0.2">
      <c r="A10" s="5">
        <v>9</v>
      </c>
      <c r="B10" s="5" t="s">
        <v>153</v>
      </c>
    </row>
    <row r="11" spans="1:2" x14ac:dyDescent="0.2">
      <c r="A11" s="5">
        <v>10</v>
      </c>
      <c r="B11" s="5" t="s">
        <v>158</v>
      </c>
    </row>
    <row r="12" spans="1:2" x14ac:dyDescent="0.2">
      <c r="A12" s="5">
        <v>11</v>
      </c>
      <c r="B12" s="5" t="s">
        <v>174</v>
      </c>
    </row>
    <row r="13" spans="1:2" x14ac:dyDescent="0.2">
      <c r="A13" s="5">
        <v>12</v>
      </c>
      <c r="B13" s="5" t="s">
        <v>166</v>
      </c>
    </row>
    <row r="14" spans="1:2" x14ac:dyDescent="0.2">
      <c r="A14" s="5">
        <v>13</v>
      </c>
      <c r="B14" s="5" t="s">
        <v>151</v>
      </c>
    </row>
    <row r="15" spans="1:2" x14ac:dyDescent="0.2">
      <c r="A15" s="5">
        <v>14</v>
      </c>
      <c r="B15" s="5" t="s">
        <v>173</v>
      </c>
    </row>
    <row r="16" spans="1:2" x14ac:dyDescent="0.2">
      <c r="A16" s="5">
        <v>15</v>
      </c>
      <c r="B16" s="5" t="s">
        <v>176</v>
      </c>
    </row>
    <row r="17" spans="1:2" x14ac:dyDescent="0.2">
      <c r="A17" s="5">
        <v>16</v>
      </c>
      <c r="B17" s="5" t="s">
        <v>185</v>
      </c>
    </row>
    <row r="18" spans="1:2" x14ac:dyDescent="0.2">
      <c r="A18" s="5">
        <v>17</v>
      </c>
      <c r="B18" s="5" t="s">
        <v>171</v>
      </c>
    </row>
    <row r="19" spans="1:2" x14ac:dyDescent="0.2">
      <c r="A19" s="5">
        <v>18</v>
      </c>
      <c r="B19" s="5" t="s">
        <v>154</v>
      </c>
    </row>
    <row r="20" spans="1:2" x14ac:dyDescent="0.2">
      <c r="A20" s="5">
        <v>19</v>
      </c>
      <c r="B20" s="5" t="s">
        <v>189</v>
      </c>
    </row>
    <row r="21" spans="1:2" x14ac:dyDescent="0.2">
      <c r="A21" s="5">
        <v>20</v>
      </c>
      <c r="B21" s="5" t="s">
        <v>152</v>
      </c>
    </row>
    <row r="22" spans="1:2" x14ac:dyDescent="0.2">
      <c r="A22" s="5">
        <v>21</v>
      </c>
      <c r="B22" s="5" t="s">
        <v>170</v>
      </c>
    </row>
    <row r="23" spans="1:2" x14ac:dyDescent="0.2">
      <c r="A23" s="5">
        <v>22</v>
      </c>
      <c r="B23" s="5" t="s">
        <v>194</v>
      </c>
    </row>
    <row r="24" spans="1:2" x14ac:dyDescent="0.2">
      <c r="A24" s="5">
        <v>23</v>
      </c>
      <c r="B24" s="5" t="s">
        <v>149</v>
      </c>
    </row>
    <row r="25" spans="1:2" x14ac:dyDescent="0.2">
      <c r="A25" s="5">
        <v>24</v>
      </c>
      <c r="B25" s="5" t="s">
        <v>192</v>
      </c>
    </row>
    <row r="26" spans="1:2" x14ac:dyDescent="0.2">
      <c r="A26" s="5">
        <v>25</v>
      </c>
      <c r="B26" s="5" t="s">
        <v>188</v>
      </c>
    </row>
    <row r="27" spans="1:2" x14ac:dyDescent="0.2">
      <c r="A27" s="5">
        <v>26</v>
      </c>
      <c r="B27" s="5" t="s">
        <v>160</v>
      </c>
    </row>
    <row r="28" spans="1:2" x14ac:dyDescent="0.2">
      <c r="A28" s="5">
        <v>27</v>
      </c>
      <c r="B28" s="5" t="s">
        <v>195</v>
      </c>
    </row>
    <row r="29" spans="1:2" x14ac:dyDescent="0.2">
      <c r="A29" s="5">
        <v>28</v>
      </c>
      <c r="B29" s="5" t="s">
        <v>178</v>
      </c>
    </row>
    <row r="30" spans="1:2" x14ac:dyDescent="0.2">
      <c r="A30" s="5">
        <v>29</v>
      </c>
      <c r="B30" s="5" t="s">
        <v>177</v>
      </c>
    </row>
    <row r="31" spans="1:2" x14ac:dyDescent="0.2">
      <c r="A31" s="5">
        <v>30</v>
      </c>
      <c r="B31" s="5" t="s">
        <v>191</v>
      </c>
    </row>
    <row r="32" spans="1:2" x14ac:dyDescent="0.2">
      <c r="A32" s="5">
        <v>31</v>
      </c>
      <c r="B32" s="5" t="s">
        <v>159</v>
      </c>
    </row>
    <row r="33" spans="1:2" x14ac:dyDescent="0.2">
      <c r="A33" s="5">
        <v>32</v>
      </c>
      <c r="B33" s="5" t="s">
        <v>190</v>
      </c>
    </row>
    <row r="34" spans="1:2" x14ac:dyDescent="0.2">
      <c r="A34" s="5">
        <v>33</v>
      </c>
      <c r="B34" s="5" t="s">
        <v>175</v>
      </c>
    </row>
    <row r="35" spans="1:2" x14ac:dyDescent="0.2">
      <c r="A35" s="5">
        <v>34</v>
      </c>
      <c r="B35" s="5" t="s">
        <v>157</v>
      </c>
    </row>
    <row r="36" spans="1:2" x14ac:dyDescent="0.2">
      <c r="A36" s="5">
        <v>35</v>
      </c>
      <c r="B36" s="5" t="s">
        <v>187</v>
      </c>
    </row>
    <row r="37" spans="1:2" x14ac:dyDescent="0.2">
      <c r="A37" s="5">
        <v>36</v>
      </c>
      <c r="B37" s="5" t="s">
        <v>161</v>
      </c>
    </row>
    <row r="38" spans="1:2" x14ac:dyDescent="0.2">
      <c r="A38" s="5">
        <v>37</v>
      </c>
      <c r="B38" s="5" t="s">
        <v>181</v>
      </c>
    </row>
    <row r="39" spans="1:2" x14ac:dyDescent="0.2">
      <c r="A39" s="5">
        <v>38</v>
      </c>
      <c r="B39" s="5" t="s">
        <v>193</v>
      </c>
    </row>
    <row r="40" spans="1:2" x14ac:dyDescent="0.2">
      <c r="A40" s="5">
        <v>39</v>
      </c>
      <c r="B40" s="5" t="s">
        <v>169</v>
      </c>
    </row>
    <row r="41" spans="1:2" x14ac:dyDescent="0.2">
      <c r="A41" s="5">
        <v>40</v>
      </c>
      <c r="B41" s="5" t="s">
        <v>182</v>
      </c>
    </row>
    <row r="42" spans="1:2" x14ac:dyDescent="0.2">
      <c r="A42" s="5">
        <v>41</v>
      </c>
      <c r="B42" s="5" t="s">
        <v>163</v>
      </c>
    </row>
    <row r="43" spans="1:2" x14ac:dyDescent="0.2">
      <c r="A43" s="5">
        <v>42</v>
      </c>
      <c r="B43" s="5" t="s">
        <v>156</v>
      </c>
    </row>
    <row r="44" spans="1:2" x14ac:dyDescent="0.2">
      <c r="A44" s="5">
        <v>43</v>
      </c>
      <c r="B44" s="5" t="s">
        <v>168</v>
      </c>
    </row>
    <row r="45" spans="1:2" x14ac:dyDescent="0.2">
      <c r="A45" s="5">
        <v>44</v>
      </c>
      <c r="B45" s="5" t="s">
        <v>180</v>
      </c>
    </row>
    <row r="46" spans="1:2" x14ac:dyDescent="0.2">
      <c r="A46" s="5">
        <v>45</v>
      </c>
      <c r="B46" s="5" t="s">
        <v>172</v>
      </c>
    </row>
    <row r="47" spans="1:2" x14ac:dyDescent="0.2">
      <c r="A47" s="5">
        <v>46</v>
      </c>
      <c r="B47" s="5" t="s">
        <v>183</v>
      </c>
    </row>
    <row r="48" spans="1:2" x14ac:dyDescent="0.2">
      <c r="A48" s="5">
        <v>47</v>
      </c>
      <c r="B48" s="5" t="s">
        <v>150</v>
      </c>
    </row>
    <row r="49" spans="1:2" x14ac:dyDescent="0.2">
      <c r="A49" s="5"/>
      <c r="B49" s="5"/>
    </row>
    <row r="50" spans="1:2" x14ac:dyDescent="0.2">
      <c r="A50" s="5"/>
      <c r="B50" s="5"/>
    </row>
    <row r="51" spans="1:2" x14ac:dyDescent="0.2">
      <c r="A51" s="5"/>
      <c r="B51" s="5"/>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312C0-8079-497E-9A57-57DE4691A8C4}">
  <sheetPr>
    <tabColor theme="8"/>
  </sheetPr>
  <dimension ref="A1:C29"/>
  <sheetViews>
    <sheetView showGridLines="0" topLeftCell="A7" zoomScale="166" zoomScaleNormal="166" workbookViewId="0"/>
  </sheetViews>
  <sheetFormatPr defaultColWidth="8.33203125" defaultRowHeight="10.199999999999999" x14ac:dyDescent="0.2"/>
  <cols>
    <col min="1" max="1" width="12" style="5" bestFit="1" customWidth="1"/>
    <col min="2" max="2" width="21.6640625" style="5" customWidth="1"/>
    <col min="3" max="3" width="10.5546875" style="5" customWidth="1"/>
    <col min="4" max="16384" width="8.33203125" style="5"/>
  </cols>
  <sheetData>
    <row r="1" spans="1:3" x14ac:dyDescent="0.2">
      <c r="A1" s="5" t="s">
        <v>205</v>
      </c>
      <c r="B1" s="5" t="s">
        <v>9059</v>
      </c>
      <c r="C1" s="5" t="s">
        <v>9052</v>
      </c>
    </row>
    <row r="2" spans="1:3" x14ac:dyDescent="0.2">
      <c r="A2" s="5">
        <v>1</v>
      </c>
      <c r="B2" s="5" t="s">
        <v>75</v>
      </c>
      <c r="C2" s="5" t="s">
        <v>19</v>
      </c>
    </row>
    <row r="3" spans="1:3" x14ac:dyDescent="0.2">
      <c r="A3" s="5">
        <v>2</v>
      </c>
      <c r="B3" s="5" t="s">
        <v>91</v>
      </c>
      <c r="C3" s="5" t="s">
        <v>19</v>
      </c>
    </row>
    <row r="4" spans="1:3" x14ac:dyDescent="0.2">
      <c r="A4" s="5">
        <v>3</v>
      </c>
      <c r="B4" s="5" t="s">
        <v>85</v>
      </c>
      <c r="C4" s="5" t="s">
        <v>21</v>
      </c>
    </row>
    <row r="5" spans="1:3" x14ac:dyDescent="0.2">
      <c r="A5" s="5">
        <v>4</v>
      </c>
      <c r="B5" s="5" t="s">
        <v>80</v>
      </c>
      <c r="C5" s="5" t="s">
        <v>19</v>
      </c>
    </row>
    <row r="6" spans="1:3" x14ac:dyDescent="0.2">
      <c r="A6" s="5">
        <v>5</v>
      </c>
      <c r="B6" s="5" t="s">
        <v>101</v>
      </c>
      <c r="C6" s="5" t="s">
        <v>20</v>
      </c>
    </row>
    <row r="7" spans="1:3" x14ac:dyDescent="0.2">
      <c r="A7" s="5">
        <v>6</v>
      </c>
      <c r="B7" s="5" t="s">
        <v>88</v>
      </c>
      <c r="C7" s="5" t="s">
        <v>19</v>
      </c>
    </row>
    <row r="8" spans="1:3" x14ac:dyDescent="0.2">
      <c r="A8" s="5">
        <v>7</v>
      </c>
      <c r="B8" s="5" t="s">
        <v>98</v>
      </c>
      <c r="C8" s="5" t="s">
        <v>18</v>
      </c>
    </row>
    <row r="9" spans="1:3" x14ac:dyDescent="0.2">
      <c r="A9" s="5">
        <v>8</v>
      </c>
      <c r="B9" s="5" t="s">
        <v>84</v>
      </c>
      <c r="C9" s="5" t="s">
        <v>21</v>
      </c>
    </row>
    <row r="10" spans="1:3" x14ac:dyDescent="0.2">
      <c r="A10" s="5">
        <v>9</v>
      </c>
      <c r="B10" s="5" t="s">
        <v>90</v>
      </c>
      <c r="C10" s="5" t="s">
        <v>18</v>
      </c>
    </row>
    <row r="11" spans="1:3" x14ac:dyDescent="0.2">
      <c r="A11" s="5">
        <v>10</v>
      </c>
      <c r="B11" s="5" t="s">
        <v>87</v>
      </c>
      <c r="C11" s="5" t="s">
        <v>21</v>
      </c>
    </row>
    <row r="12" spans="1:3" x14ac:dyDescent="0.2">
      <c r="A12" s="5">
        <v>11</v>
      </c>
      <c r="B12" s="5" t="s">
        <v>89</v>
      </c>
      <c r="C12" s="5" t="s">
        <v>20</v>
      </c>
    </row>
    <row r="13" spans="1:3" x14ac:dyDescent="0.2">
      <c r="A13" s="5">
        <v>12</v>
      </c>
      <c r="B13" s="5" t="s">
        <v>78</v>
      </c>
      <c r="C13" s="5" t="s">
        <v>18</v>
      </c>
    </row>
    <row r="14" spans="1:3" x14ac:dyDescent="0.2">
      <c r="A14" s="5">
        <v>13</v>
      </c>
      <c r="B14" s="5" t="s">
        <v>102</v>
      </c>
      <c r="C14" s="5" t="s">
        <v>21</v>
      </c>
    </row>
    <row r="15" spans="1:3" x14ac:dyDescent="0.2">
      <c r="A15" s="5">
        <v>14</v>
      </c>
      <c r="B15" s="5" t="s">
        <v>94</v>
      </c>
      <c r="C15" s="5" t="s">
        <v>18</v>
      </c>
    </row>
    <row r="16" spans="1:3" x14ac:dyDescent="0.2">
      <c r="A16" s="5">
        <v>15</v>
      </c>
      <c r="B16" s="5" t="s">
        <v>95</v>
      </c>
      <c r="C16" s="5" t="s">
        <v>18</v>
      </c>
    </row>
    <row r="17" spans="1:3" x14ac:dyDescent="0.2">
      <c r="A17" s="5">
        <v>16</v>
      </c>
      <c r="B17" s="5" t="s">
        <v>76</v>
      </c>
      <c r="C17" s="5" t="s">
        <v>21</v>
      </c>
    </row>
    <row r="18" spans="1:3" x14ac:dyDescent="0.2">
      <c r="A18" s="5">
        <v>17</v>
      </c>
      <c r="B18" s="5" t="s">
        <v>83</v>
      </c>
      <c r="C18" s="5" t="s">
        <v>19</v>
      </c>
    </row>
    <row r="19" spans="1:3" x14ac:dyDescent="0.2">
      <c r="A19" s="5">
        <v>18</v>
      </c>
      <c r="B19" s="5" t="s">
        <v>100</v>
      </c>
      <c r="C19" s="5" t="s">
        <v>20</v>
      </c>
    </row>
    <row r="20" spans="1:3" x14ac:dyDescent="0.2">
      <c r="A20" s="5">
        <v>19</v>
      </c>
      <c r="B20" s="5" t="s">
        <v>92</v>
      </c>
      <c r="C20" s="5" t="s">
        <v>20</v>
      </c>
    </row>
    <row r="21" spans="1:3" x14ac:dyDescent="0.2">
      <c r="A21" s="5">
        <v>20</v>
      </c>
      <c r="B21" s="5" t="s">
        <v>77</v>
      </c>
      <c r="C21" s="5" t="s">
        <v>21</v>
      </c>
    </row>
    <row r="22" spans="1:3" x14ac:dyDescent="0.2">
      <c r="A22" s="5">
        <v>21</v>
      </c>
      <c r="B22" s="5" t="s">
        <v>97</v>
      </c>
      <c r="C22" s="5" t="s">
        <v>18</v>
      </c>
    </row>
    <row r="23" spans="1:3" x14ac:dyDescent="0.2">
      <c r="A23" s="5">
        <v>22</v>
      </c>
      <c r="B23" s="5" t="s">
        <v>86</v>
      </c>
      <c r="C23" s="5" t="s">
        <v>19</v>
      </c>
    </row>
    <row r="24" spans="1:3" x14ac:dyDescent="0.2">
      <c r="A24" s="5">
        <v>23</v>
      </c>
      <c r="B24" s="5" t="s">
        <v>82</v>
      </c>
      <c r="C24" s="5" t="s">
        <v>18</v>
      </c>
    </row>
    <row r="25" spans="1:3" x14ac:dyDescent="0.2">
      <c r="A25" s="5">
        <v>24</v>
      </c>
      <c r="B25" s="5" t="s">
        <v>96</v>
      </c>
      <c r="C25" s="5" t="s">
        <v>18</v>
      </c>
    </row>
    <row r="26" spans="1:3" x14ac:dyDescent="0.2">
      <c r="A26" s="5">
        <v>25</v>
      </c>
      <c r="B26" s="5" t="s">
        <v>93</v>
      </c>
      <c r="C26" s="5" t="s">
        <v>20</v>
      </c>
    </row>
    <row r="27" spans="1:3" x14ac:dyDescent="0.2">
      <c r="A27" s="5">
        <v>26</v>
      </c>
      <c r="B27" s="5" t="s">
        <v>81</v>
      </c>
      <c r="C27" s="5" t="s">
        <v>20</v>
      </c>
    </row>
    <row r="28" spans="1:3" x14ac:dyDescent="0.2">
      <c r="A28" s="5">
        <v>27</v>
      </c>
      <c r="B28" s="5" t="s">
        <v>99</v>
      </c>
      <c r="C28" s="5" t="s">
        <v>19</v>
      </c>
    </row>
    <row r="29" spans="1:3" x14ac:dyDescent="0.2">
      <c r="A29" s="5">
        <v>28</v>
      </c>
      <c r="B29" s="5" t="s">
        <v>79</v>
      </c>
      <c r="C29" s="5" t="s">
        <v>21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xml version="1.0" encoding="utf-8"?>
<ct:contentTypeSchema xmlns:ct="http://schemas.microsoft.com/office/2006/metadata/contentType" xmlns:ma="http://schemas.microsoft.com/office/2006/metadata/properties/metaAttributes" ct:_="" ma:_="" ma:contentTypeName="Document" ma:contentTypeID="0x010100B3675435EC586741B1D7B0523A80B8A0" ma:contentTypeVersion="4" ma:contentTypeDescription="Create a new document." ma:contentTypeScope="" ma:versionID="ede7ad78306c86ccdf9444949a7ad29d">
  <xsd:schema xmlns:xsd="http://www.w3.org/2001/XMLSchema" xmlns:xs="http://www.w3.org/2001/XMLSchema" xmlns:p="http://schemas.microsoft.com/office/2006/metadata/properties" xmlns:ns3="e7cb8479-131c-4cd4-922c-4e8b496a266a" targetNamespace="http://schemas.microsoft.com/office/2006/metadata/properties" ma:root="true" ma:fieldsID="68908f3b9541a898b5c6a1817040802d" ns3:_="">
    <xsd:import namespace="e7cb8479-131c-4cd4-922c-4e8b496a266a"/>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cb8479-131c-4cd4-922c-4e8b496a266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5.xml>��
</file>

<file path=customXml/item16.xml>��
</file>

<file path=customXml/item17.xml>��
</file>

<file path=customXml/item18.xml><?xml version="1.0" encoding="utf-8"?>
<?mso-contentType ?>
<FormTemplates xmlns="http://schemas.microsoft.com/sharepoint/v3/contenttype/forms">
  <Display>DocumentLibraryForm</Display>
  <Edit>DocumentLibraryForm</Edit>
  <New>DocumentLibraryForm</New>
</FormTemplates>
</file>

<file path=customXml/item19.xml>��
</file>

<file path=customXml/item20.xml><?xml version="1.0" encoding="utf-8"?>
<p:properties xmlns:p="http://schemas.microsoft.com/office/2006/metadata/properties" xmlns:xsi="http://www.w3.org/2001/XMLSchema-instance" xmlns:pc="http://schemas.microsoft.com/office/infopath/2007/PartnerControls">
  <documentManagement/>
</p:properties>
</file>

<file path=customXml/item21.xml>��
</file>

<file path=customXml/itemProps1.xml><?xml version="1.0" encoding="utf-8"?>
<ds:datastoreItem xmlns:ds="http://schemas.openxmlformats.org/officeDocument/2006/customXml" ds:itemID="{6A4EBE62-B6EE-4B33-A472-E72C0BEF1E7E}">
  <ds:schemaRefs>
    <ds:schemaRef ds:uri="http://gemini/pivotcustomization/TableXML_Customers"/>
  </ds:schemaRefs>
</ds:datastoreItem>
</file>

<file path=customXml/itemProps2.xml><?xml version="1.0" encoding="utf-8"?>
<ds:datastoreItem xmlns:ds="http://schemas.openxmlformats.org/officeDocument/2006/customXml" ds:itemID="{868B794F-7A7A-41E5-BB06-007F7A585D5C}">
  <ds:schemaRefs/>
</ds:datastoreItem>
</file>

<file path=customXml/itemProps3.xml><?xml version="1.0" encoding="utf-8"?>
<ds:datastoreItem xmlns:ds="http://schemas.openxmlformats.org/officeDocument/2006/customXml" ds:itemID="{E4063366-F982-41DF-A23E-74A0700F31C8}">
  <ds:schemaRefs>
    <ds:schemaRef ds:uri="http://gemini/pivotcustomization/ManualCalcMode"/>
  </ds:schemaRefs>
</ds:datastoreItem>
</file>

<file path=customXml/itemProps4.xml><?xml version="1.0" encoding="utf-8"?>
<ds:datastoreItem xmlns:ds="http://schemas.openxmlformats.org/officeDocument/2006/customXml" ds:itemID="{F23AD244-B11B-4121-B60C-0C243C35C6F1}">
  <ds:schemaRefs/>
</ds:datastoreItem>
</file>

<file path=customXml/itemProps5.xml><?xml version="1.0" encoding="utf-8"?>
<ds:datastoreItem xmlns:ds="http://schemas.openxmlformats.org/officeDocument/2006/customXml" ds:itemID="{79A11ED2-CE27-48FC-83E7-D40DC6354035}">
  <ds:schemaRefs/>
</ds:datastoreItem>
</file>

<file path=customXml/itemProps6.xml><?xml version="1.0" encoding="utf-8"?>
<ds:datastoreItem xmlns:ds="http://schemas.openxmlformats.org/officeDocument/2006/customXml" ds:itemID="{510BDFFC-33CC-407E-A430-AAEC334CD95A}">
  <ds:schemaRefs/>
</ds:datastoreItem>
</file>

<file path=customXml/itemProps7.xml><?xml version="1.0" encoding="utf-8"?>
<ds:datastoreItem xmlns:ds="http://schemas.openxmlformats.org/officeDocument/2006/customXml" ds:itemID="{264E5788-B676-4852-952C-82051CAD8673}">
  <ds:schemaRefs/>
</ds:datastoreItem>
</file>

<file path=customXml/itemProps8.xml><?xml version="1.0" encoding="utf-8"?>
<ds:datastoreItem xmlns:ds="http://schemas.openxmlformats.org/officeDocument/2006/customXml" ds:itemID="{981E0731-9EF4-4D31-8DEB-0C1EBDF8A46C}">
  <ds:schemaRefs>
    <ds:schemaRef ds:uri="http://gemini/pivotcustomization/LinkedTableUpdateMode"/>
  </ds:schemaRefs>
</ds:datastoreItem>
</file>

<file path=customXml/itemProps9.xml><?xml version="1.0" encoding="utf-8"?>
<ds:datastoreItem xmlns:ds="http://schemas.openxmlformats.org/officeDocument/2006/customXml" ds:itemID="{FE120BBB-A1DC-4DD9-817D-17DCE07E11B8}">
  <ds:schemaRefs/>
</ds:datastoreItem>
</file>

<file path=customXml/itemProps10.xml><?xml version="1.0" encoding="utf-8"?>
<ds:datastoreItem xmlns:ds="http://schemas.openxmlformats.org/officeDocument/2006/customXml" ds:itemID="{0ABDF810-B59D-419B-83DB-C80F0AD9F64D}">
  <ds:schemaRefs>
    <ds:schemaRef ds:uri="http://gemini/pivotcustomization/ClientWindowXML"/>
  </ds:schemaRefs>
</ds:datastoreItem>
</file>

<file path=customXml/itemProps11.xml><?xml version="1.0" encoding="utf-8"?>
<ds:datastoreItem xmlns:ds="http://schemas.openxmlformats.org/officeDocument/2006/customXml" ds:itemID="{06AA82E7-7527-4782-92AC-A1C6F40C15D3}">
  <ds:schemaRefs>
    <ds:schemaRef ds:uri="http://gemini/pivotcustomization/TableOrder"/>
  </ds:schemaRefs>
</ds:datastoreItem>
</file>

<file path=customXml/itemProps12.xml><?xml version="1.0" encoding="utf-8"?>
<ds:datastoreItem xmlns:ds="http://schemas.openxmlformats.org/officeDocument/2006/customXml" ds:itemID="{1FFF326F-854A-4427-9C14-0C91E0CFD9F1}">
  <ds:schemaRefs/>
</ds:datastoreItem>
</file>

<file path=customXml/itemProps13.xml><?xml version="1.0" encoding="utf-8"?>
<ds:datastoreItem xmlns:ds="http://schemas.openxmlformats.org/officeDocument/2006/customXml" ds:itemID="{269CE318-0492-4C1B-9E97-129DD2A1C5B9}">
  <ds:schemaRefs>
    <ds:schemaRef ds:uri="http://gemini/pivotcustomization/TableXML_State_Regions"/>
  </ds:schemaRefs>
</ds:datastoreItem>
</file>

<file path=customXml/itemProps14.xml><?xml version="1.0" encoding="utf-8"?>
<ds:datastoreItem xmlns:ds="http://schemas.openxmlformats.org/officeDocument/2006/customXml" ds:itemID="{6A86B7B9-040C-40B3-A77F-DA409855FA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cb8479-131c-4cd4-922c-4e8b496a266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5.xml><?xml version="1.0" encoding="utf-8"?>
<ds:datastoreItem xmlns:ds="http://schemas.openxmlformats.org/officeDocument/2006/customXml" ds:itemID="{4A418B97-757A-48BB-B65C-B217E9D3744C}">
  <ds:schemaRefs>
    <ds:schemaRef ds:uri="http://gemini/pivotcustomization/ShowHidden"/>
  </ds:schemaRefs>
</ds:datastoreItem>
</file>

<file path=customXml/itemProps16.xml><?xml version="1.0" encoding="utf-8"?>
<ds:datastoreItem xmlns:ds="http://schemas.openxmlformats.org/officeDocument/2006/customXml" ds:itemID="{0BF239F6-3F10-40C0-B746-FDFC2FCA17BD}">
  <ds:schemaRefs/>
</ds:datastoreItem>
</file>

<file path=customXml/itemProps17.xml><?xml version="1.0" encoding="utf-8"?>
<ds:datastoreItem xmlns:ds="http://schemas.openxmlformats.org/officeDocument/2006/customXml" ds:itemID="{ED517F88-B6E9-4278-9B36-0F49B0950479}">
  <ds:schemaRefs/>
</ds:datastoreItem>
</file>

<file path=customXml/itemProps18.xml><?xml version="1.0" encoding="utf-8"?>
<ds:datastoreItem xmlns:ds="http://schemas.openxmlformats.org/officeDocument/2006/customXml" ds:itemID="{A18BAEAC-9B1E-4D29-852C-CF8DC8349944}">
  <ds:schemaRefs>
    <ds:schemaRef ds:uri="http://schemas.microsoft.com/sharepoint/v3/contenttype/forms"/>
  </ds:schemaRefs>
</ds:datastoreItem>
</file>

<file path=customXml/itemProps19.xml><?xml version="1.0" encoding="utf-8"?>
<ds:datastoreItem xmlns:ds="http://schemas.openxmlformats.org/officeDocument/2006/customXml" ds:itemID="{D30A8A73-D6A3-4136-9088-6EDB9C041FE0}">
  <ds:schemaRefs/>
</ds:datastoreItem>
</file>

<file path=customXml/itemProps20.xml><?xml version="1.0" encoding="utf-8"?>
<ds:datastoreItem xmlns:ds="http://schemas.openxmlformats.org/officeDocument/2006/customXml" ds:itemID="{D7838715-EE65-4D31-B55D-4C29A4F58E90}">
  <ds:schemaRefs>
    <ds:schemaRef ds:uri="http://schemas.microsoft.com/office/2006/metadata/properties"/>
    <ds:schemaRef ds:uri="http://schemas.microsoft.com/office/infopath/2007/PartnerControls"/>
  </ds:schemaRefs>
</ds:datastoreItem>
</file>

<file path=customXml/itemProps21.xml><?xml version="1.0" encoding="utf-8"?>
<ds:datastoreItem xmlns:ds="http://schemas.openxmlformats.org/officeDocument/2006/customXml" ds:itemID="{6A6C7EF6-0A20-4A40-B591-F0DB4CD268C5}">
  <ds:schemaRefs>
    <ds:schemaRef ds:uri="http://gemini/pivotcustomization/ShowImplicitMeasur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salesbyMonth</vt:lpstr>
      <vt:lpstr>Profts</vt:lpstr>
      <vt:lpstr>Sparkline</vt:lpstr>
      <vt:lpstr>Maps</vt:lpstr>
      <vt:lpstr>Channelsales%</vt:lpstr>
      <vt:lpstr>WarehouseSales</vt:lpstr>
      <vt:lpstr>regionwiserevenue</vt:lpstr>
      <vt:lpstr>DashBoard</vt:lpstr>
      <vt:lpstr>Salesteam</vt:lpstr>
      <vt:lpstr>Warehousetrends</vt:lpstr>
      <vt:lpstr>ProductsSold</vt:lpstr>
      <vt:lpstr>Customer</vt:lpstr>
      <vt:lpstr>Region</vt:lpstr>
      <vt:lpstr>SalesChannel</vt:lpstr>
      <vt:lpstr>Warehousebudgetrevenue</vt:lpstr>
      <vt:lpstr>ProductRev</vt:lpstr>
      <vt:lpstr>Sales Orders Sheet</vt:lpstr>
      <vt:lpstr>Customers Sheet</vt:lpstr>
      <vt:lpstr>Store Locations Sheet</vt:lpstr>
      <vt:lpstr>Regions Sheet</vt:lpstr>
      <vt:lpstr>Products Sheet</vt:lpstr>
      <vt:lpstr>Sales Team 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Vipin Wipen</cp:lastModifiedBy>
  <cp:revision/>
  <dcterms:created xsi:type="dcterms:W3CDTF">2016-07-16T07:54:42Z</dcterms:created>
  <dcterms:modified xsi:type="dcterms:W3CDTF">2021-12-09T07:05:15Z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0x010100B3675435EC586741B1D7B0523A80B8A0</vt:lpwstr>
  </property>
</Properties>
</file>